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574A0CAF-74ED-4BED-8F10-A3831C909188}" xr6:coauthVersionLast="36" xr6:coauthVersionMax="36" xr10:uidLastSave="{00000000-0000-0000-0000-000000000000}"/>
  <bookViews>
    <workbookView xWindow="0" yWindow="0" windowWidth="23040" windowHeight="9072" activeTab="4" xr2:uid="{E2EBA062-15A5-42FF-B1CA-E9AF8B2972B4}"/>
  </bookViews>
  <sheets>
    <sheet name="search1" sheetId="1" r:id="rId1"/>
    <sheet name="search2" sheetId="2" r:id="rId2"/>
    <sheet name="forward" sheetId="4" r:id="rId3"/>
    <sheet name="forward2" sheetId="7" r:id="rId4"/>
    <sheet name="combined" sheetId="9" r:id="rId5"/>
    <sheet name="extract" sheetId="10" r:id="rId6"/>
  </sheets>
  <definedNames>
    <definedName name="_xlnm._FilterDatabase" localSheetId="4" hidden="1">combined!$A$1:$BY$76</definedName>
    <definedName name="_xlnm._FilterDatabase" localSheetId="5" hidden="1">extract!$A$1:$X$3121</definedName>
    <definedName name="_xlnm._FilterDatabase" localSheetId="2" hidden="1">forward!$A$1:$BW$1096</definedName>
    <definedName name="_xlnm._FilterDatabase" localSheetId="3" hidden="1">forward2!$A$1:$BV$226</definedName>
    <definedName name="_xlnm._FilterDatabase" localSheetId="0" hidden="1">search1!$A$1:$BX$1684</definedName>
    <definedName name="_xlnm._FilterDatabase" localSheetId="1" hidden="1">search2!$A$1:$BU$2363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V53" i="9" l="1"/>
  <c r="BU53" i="9"/>
  <c r="BY76" i="9" l="1"/>
  <c r="BY75" i="9"/>
  <c r="BY73" i="9"/>
  <c r="BY72" i="9"/>
  <c r="BY71" i="9"/>
  <c r="BY69" i="9"/>
  <c r="BY68" i="9"/>
  <c r="BY67" i="9"/>
  <c r="BY66" i="9"/>
  <c r="BY65" i="9"/>
  <c r="BY64" i="9"/>
  <c r="BY63" i="9"/>
  <c r="BY61" i="9"/>
  <c r="BY59" i="9"/>
  <c r="BY58" i="9"/>
  <c r="BY56" i="9"/>
  <c r="BY55" i="9"/>
  <c r="BY54" i="9"/>
  <c r="BY53" i="9"/>
  <c r="BY50" i="9"/>
  <c r="BY48" i="9"/>
  <c r="BY47" i="9"/>
  <c r="BY46" i="9"/>
  <c r="BY45" i="9"/>
  <c r="BY43" i="9"/>
  <c r="BY42" i="9"/>
  <c r="BY41" i="9"/>
  <c r="BY40" i="9"/>
  <c r="BY39" i="9"/>
  <c r="BY38" i="9"/>
  <c r="BY37" i="9"/>
  <c r="BY35" i="9"/>
  <c r="BY33" i="9"/>
  <c r="BY32" i="9"/>
  <c r="BY31" i="9"/>
  <c r="BY29" i="9"/>
  <c r="BY28" i="9"/>
  <c r="BY27" i="9"/>
  <c r="BY26" i="9"/>
  <c r="BY25" i="9"/>
  <c r="BY24" i="9"/>
  <c r="BY23" i="9"/>
  <c r="BY22" i="9"/>
  <c r="BY21" i="9"/>
  <c r="BY20" i="9"/>
  <c r="BY19" i="9"/>
  <c r="BY17" i="9"/>
  <c r="BY16" i="9"/>
  <c r="BY15" i="9"/>
  <c r="BY13" i="9"/>
  <c r="BY10" i="9"/>
  <c r="BY8" i="9"/>
  <c r="BY7" i="9"/>
  <c r="BY6" i="9"/>
  <c r="BY5" i="9"/>
  <c r="BY4" i="9"/>
  <c r="BY3" i="9"/>
  <c r="BY2" i="9"/>
  <c r="BY9" i="9" l="1"/>
  <c r="BY11" i="9"/>
  <c r="BY12" i="9"/>
  <c r="BY14" i="9"/>
  <c r="BY18" i="9"/>
  <c r="BY30" i="9"/>
  <c r="BY34" i="9"/>
  <c r="BY36" i="9"/>
  <c r="BY44" i="9"/>
  <c r="BY49" i="9"/>
  <c r="BY51" i="9"/>
  <c r="BY52" i="9"/>
  <c r="BY57" i="9"/>
  <c r="BY60" i="9"/>
  <c r="BY62" i="9"/>
  <c r="BY70" i="9"/>
  <c r="BY74" i="9"/>
  <c r="R92" i="10"/>
  <c r="R91" i="10"/>
  <c r="R90" i="10"/>
  <c r="R89" i="10"/>
  <c r="R88" i="10"/>
  <c r="R87" i="10"/>
  <c r="R86" i="10"/>
  <c r="R85" i="10"/>
  <c r="R84" i="10"/>
  <c r="R83" i="10"/>
  <c r="R82" i="10"/>
  <c r="R81" i="10"/>
  <c r="R80" i="10"/>
  <c r="R79" i="10"/>
  <c r="R78" i="10"/>
  <c r="R77" i="10"/>
  <c r="R197" i="10"/>
  <c r="R196" i="10"/>
  <c r="R195" i="10"/>
  <c r="R194" i="10"/>
  <c r="R193" i="10"/>
  <c r="R192" i="10"/>
  <c r="R191" i="10"/>
  <c r="R190" i="10"/>
  <c r="R189" i="10"/>
  <c r="R188" i="10"/>
  <c r="R187" i="10"/>
  <c r="R186" i="10"/>
  <c r="R185" i="10"/>
  <c r="R184" i="10"/>
  <c r="R183" i="10"/>
  <c r="R182" i="10"/>
  <c r="R165" i="10"/>
  <c r="R164" i="10"/>
  <c r="R163" i="10"/>
  <c r="R162" i="10"/>
  <c r="R161" i="10"/>
  <c r="R160" i="10"/>
  <c r="R159" i="10"/>
  <c r="R158" i="10"/>
  <c r="R157" i="10"/>
  <c r="R156" i="10"/>
  <c r="R155" i="10"/>
  <c r="R154" i="10"/>
  <c r="R153" i="10"/>
  <c r="R152" i="10"/>
  <c r="R151" i="10"/>
  <c r="R150" i="10"/>
  <c r="R285" i="10"/>
  <c r="R284" i="10"/>
  <c r="R283" i="10"/>
  <c r="R282" i="10"/>
  <c r="R281" i="10"/>
  <c r="R280" i="10"/>
  <c r="R279" i="10"/>
  <c r="R278" i="10"/>
  <c r="R277" i="10"/>
  <c r="R276" i="10"/>
  <c r="R275" i="10"/>
  <c r="R274" i="10"/>
  <c r="R273" i="10"/>
  <c r="R272" i="10"/>
  <c r="R271" i="10"/>
  <c r="R270" i="10"/>
  <c r="R249" i="10"/>
  <c r="R248" i="10"/>
  <c r="R247" i="10"/>
  <c r="R246" i="10"/>
  <c r="R245" i="10"/>
  <c r="R244" i="10"/>
  <c r="R243" i="10"/>
  <c r="R242" i="10"/>
  <c r="R241" i="10"/>
  <c r="R240" i="10"/>
  <c r="R239" i="10"/>
  <c r="R238" i="10"/>
  <c r="R237" i="10"/>
  <c r="R236" i="10"/>
  <c r="R235" i="10"/>
  <c r="R234" i="10"/>
  <c r="R213" i="10"/>
  <c r="R212" i="10"/>
  <c r="R211" i="10"/>
  <c r="R210" i="10"/>
  <c r="R209" i="10"/>
  <c r="R208" i="10"/>
  <c r="R207" i="10"/>
  <c r="R206" i="10"/>
  <c r="R205" i="10"/>
  <c r="R204" i="10"/>
  <c r="R203" i="10"/>
  <c r="R202" i="10"/>
  <c r="R201" i="10"/>
  <c r="R200" i="10"/>
  <c r="R199" i="10"/>
  <c r="R198" i="10"/>
  <c r="R149" i="10"/>
  <c r="R148" i="10"/>
  <c r="R147" i="10"/>
  <c r="R146" i="10"/>
  <c r="R145" i="10"/>
  <c r="R144" i="10"/>
  <c r="R143" i="10"/>
  <c r="R142" i="10"/>
  <c r="R141" i="10"/>
  <c r="R140" i="10"/>
  <c r="R139" i="10"/>
  <c r="R138" i="10"/>
  <c r="R137" i="10"/>
  <c r="R136" i="10"/>
  <c r="R135" i="10"/>
  <c r="R134" i="10"/>
  <c r="R233" i="10"/>
  <c r="R232" i="10"/>
  <c r="R231" i="10"/>
  <c r="R230" i="10"/>
  <c r="R229" i="10"/>
  <c r="R228" i="10"/>
  <c r="R227" i="10"/>
  <c r="R226" i="10"/>
  <c r="R225" i="10"/>
  <c r="R224" i="10"/>
  <c r="R223" i="10"/>
  <c r="R222" i="10"/>
  <c r="R221" i="10"/>
  <c r="R220" i="10"/>
  <c r="R219" i="10"/>
  <c r="R218" i="10"/>
  <c r="R217" i="10"/>
  <c r="R216" i="10"/>
  <c r="R215" i="10"/>
  <c r="R214" i="10"/>
  <c r="R133" i="10"/>
  <c r="R132" i="10"/>
  <c r="R131" i="10"/>
  <c r="R130" i="10"/>
  <c r="R129" i="10"/>
  <c r="R128" i="10"/>
  <c r="R127" i="10"/>
  <c r="R126" i="10"/>
  <c r="R125" i="10"/>
  <c r="R124" i="10"/>
  <c r="R123" i="10"/>
  <c r="R122" i="10"/>
  <c r="R121" i="10"/>
  <c r="R120" i="10"/>
  <c r="R119" i="10"/>
  <c r="R118" i="10"/>
  <c r="R117" i="10"/>
  <c r="R116" i="10"/>
  <c r="R115" i="10"/>
  <c r="R114" i="10"/>
  <c r="R76" i="10"/>
  <c r="R75" i="10"/>
  <c r="R74" i="10"/>
  <c r="R73" i="10"/>
  <c r="R72" i="10"/>
  <c r="R71" i="10"/>
  <c r="R70" i="10"/>
  <c r="R69" i="10"/>
  <c r="R68" i="10"/>
  <c r="R67" i="10"/>
  <c r="R66" i="10"/>
  <c r="R65" i="10"/>
  <c r="R64" i="10"/>
  <c r="R63" i="10"/>
  <c r="R62" i="10"/>
  <c r="R61" i="10"/>
  <c r="R60" i="10"/>
  <c r="R59" i="10"/>
  <c r="R58" i="10"/>
  <c r="R57" i="10"/>
  <c r="R40" i="10"/>
  <c r="R39" i="10"/>
  <c r="R38" i="10"/>
  <c r="R37" i="10"/>
  <c r="R36" i="10"/>
  <c r="R35" i="10"/>
  <c r="R34" i="10"/>
  <c r="R33" i="10"/>
  <c r="R32" i="10"/>
  <c r="R31" i="10"/>
  <c r="R30" i="10"/>
  <c r="R29" i="10"/>
  <c r="R28" i="10"/>
  <c r="R27" i="10"/>
  <c r="R26" i="10"/>
  <c r="R25" i="10"/>
  <c r="R24" i="10"/>
  <c r="R23" i="10"/>
  <c r="R22" i="10"/>
  <c r="R21" i="10"/>
  <c r="R269" i="10"/>
  <c r="R268" i="10"/>
  <c r="R267" i="10"/>
  <c r="R266" i="10"/>
  <c r="R265" i="10"/>
  <c r="R264" i="10"/>
  <c r="R263" i="10"/>
  <c r="R262" i="10"/>
  <c r="R261" i="10"/>
  <c r="R260" i="10"/>
  <c r="R259" i="10"/>
  <c r="R258" i="10"/>
  <c r="R257" i="10"/>
  <c r="R256" i="10"/>
  <c r="R255" i="10"/>
  <c r="R254" i="10"/>
  <c r="R253" i="10"/>
  <c r="R252" i="10"/>
  <c r="R251" i="10"/>
  <c r="R250" i="10"/>
  <c r="R113" i="10"/>
  <c r="R112" i="10"/>
  <c r="R111" i="10"/>
  <c r="R110" i="10"/>
  <c r="R109" i="10"/>
  <c r="R108" i="10"/>
  <c r="R107" i="10"/>
  <c r="R106" i="10"/>
  <c r="R105" i="10"/>
  <c r="R104" i="10"/>
  <c r="R103" i="10"/>
  <c r="R102" i="10"/>
  <c r="R101" i="10"/>
  <c r="R100" i="10"/>
  <c r="R99" i="10"/>
  <c r="R98" i="10"/>
  <c r="R97" i="10"/>
  <c r="R96" i="10"/>
  <c r="R95" i="10"/>
  <c r="R94" i="10"/>
  <c r="R93" i="10"/>
  <c r="R56" i="10"/>
  <c r="R55" i="10"/>
  <c r="R54" i="10"/>
  <c r="R53" i="10"/>
  <c r="R52" i="10"/>
  <c r="R51" i="10"/>
  <c r="R50" i="10"/>
  <c r="R49" i="10"/>
  <c r="R48" i="10"/>
  <c r="R47" i="10"/>
  <c r="R46" i="10"/>
  <c r="R45" i="10"/>
  <c r="R44" i="10"/>
  <c r="R43" i="10"/>
  <c r="R42" i="10"/>
  <c r="R41" i="10"/>
  <c r="R181" i="10"/>
  <c r="R180" i="10"/>
  <c r="R179" i="10"/>
  <c r="R178" i="10"/>
  <c r="R177" i="10"/>
  <c r="R176" i="10"/>
  <c r="R175" i="10"/>
  <c r="R174" i="10"/>
  <c r="R173" i="10"/>
  <c r="R172" i="10"/>
  <c r="R171" i="10"/>
  <c r="R170" i="10"/>
  <c r="R169" i="10"/>
  <c r="R168" i="10"/>
  <c r="R167" i="10"/>
  <c r="R166" i="10"/>
  <c r="R301" i="10"/>
  <c r="R300" i="10"/>
  <c r="R299" i="10"/>
  <c r="R298" i="10"/>
  <c r="R297" i="10"/>
  <c r="R296" i="10"/>
  <c r="R295" i="10"/>
  <c r="R294" i="10"/>
  <c r="R293" i="10"/>
  <c r="R292" i="10"/>
  <c r="R291" i="10"/>
  <c r="R290" i="10"/>
  <c r="R289" i="10"/>
  <c r="R288" i="10"/>
  <c r="R287" i="10"/>
  <c r="R286" i="10"/>
  <c r="Q2056" i="10"/>
  <c r="R2056" i="10"/>
  <c r="Q2057" i="10"/>
  <c r="R2057" i="10"/>
  <c r="Q2058" i="10"/>
  <c r="R2058" i="10"/>
  <c r="R2054" i="10"/>
  <c r="Q2054" i="10"/>
  <c r="R2055" i="10"/>
  <c r="Q2055" i="10"/>
  <c r="Q2066" i="10"/>
  <c r="R2066" i="10"/>
  <c r="Q2067" i="10"/>
  <c r="R2067" i="10"/>
  <c r="Q2068" i="10"/>
  <c r="R2068" i="10"/>
  <c r="R2064" i="10"/>
  <c r="Q2064" i="10"/>
  <c r="R2065" i="10"/>
  <c r="Q2065" i="10"/>
  <c r="Q2061" i="10"/>
  <c r="R2061" i="10"/>
  <c r="Q2062" i="10"/>
  <c r="R2062" i="10"/>
  <c r="Q2063" i="10"/>
  <c r="R2063" i="10"/>
  <c r="R2059" i="10"/>
  <c r="Q2059" i="10"/>
  <c r="R2060" i="10"/>
  <c r="Q2060" i="10"/>
  <c r="R2081" i="10" l="1"/>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Q1176" i="10"/>
  <c r="R1176" i="10"/>
  <c r="Q1177" i="10"/>
  <c r="R1177" i="10"/>
  <c r="Q1178" i="10"/>
  <c r="R1178" i="10"/>
  <c r="Q1179" i="10"/>
  <c r="R1179" i="10"/>
  <c r="R1175" i="10"/>
  <c r="Q1175" i="10"/>
  <c r="R1173" i="10"/>
  <c r="Q1173" i="10"/>
  <c r="R1174" i="10"/>
  <c r="Q1174" i="10"/>
  <c r="R1186" i="10"/>
  <c r="Q1186" i="10"/>
  <c r="R1185" i="10"/>
  <c r="Q1185" i="10"/>
  <c r="R1184" i="10"/>
  <c r="Q1184" i="10"/>
  <c r="R1183" i="10"/>
  <c r="Q1183" i="10"/>
  <c r="R1182" i="10"/>
  <c r="Q1182" i="10"/>
  <c r="R1180" i="10"/>
  <c r="Q1180" i="10"/>
  <c r="R1181" i="10"/>
  <c r="Q1181" i="10"/>
  <c r="V742" i="10" l="1"/>
  <c r="V740" i="10"/>
  <c r="V738" i="10"/>
  <c r="V736" i="10"/>
  <c r="Q469" i="10" l="1"/>
  <c r="Q468" i="10"/>
  <c r="Q467" i="10"/>
  <c r="Q466" i="10"/>
  <c r="Q465" i="10"/>
  <c r="Q464" i="10"/>
  <c r="Q463" i="10"/>
  <c r="Q462" i="10"/>
  <c r="Q461" i="10"/>
  <c r="Q460" i="10"/>
  <c r="Q459" i="10"/>
  <c r="Q458" i="10"/>
  <c r="Q457" i="10"/>
  <c r="Q456" i="10"/>
  <c r="Q455" i="10"/>
  <c r="Q481" i="10"/>
  <c r="Q480" i="10"/>
  <c r="Q479" i="10"/>
  <c r="Q478" i="10"/>
  <c r="Q477" i="10"/>
  <c r="Q476" i="10"/>
  <c r="Q475" i="10"/>
  <c r="Q492" i="10"/>
  <c r="Q491" i="10"/>
  <c r="Q490" i="10"/>
  <c r="Q489" i="10"/>
  <c r="Q488" i="10"/>
  <c r="Q487" i="10"/>
  <c r="Q486" i="10"/>
  <c r="Q485" i="10"/>
  <c r="Q484" i="10"/>
  <c r="Q483" i="10"/>
  <c r="Q482"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Q414" i="10" l="1"/>
  <c r="R414" i="10"/>
  <c r="Q415" i="10"/>
  <c r="R415" i="10"/>
  <c r="Q416" i="10"/>
  <c r="R416" i="10"/>
  <c r="Q417" i="10"/>
  <c r="R417" i="10"/>
  <c r="Q418" i="10"/>
  <c r="R418" i="10"/>
  <c r="R413" i="10"/>
  <c r="Q413" i="10"/>
  <c r="R420" i="10"/>
  <c r="R421" i="10"/>
  <c r="R422" i="10"/>
  <c r="R423" i="10"/>
  <c r="R419" i="10"/>
  <c r="Q1358" i="10" l="1"/>
  <c r="R1358" i="10"/>
  <c r="Q1359" i="10"/>
  <c r="R1359" i="10"/>
  <c r="Q1360" i="10"/>
  <c r="R1360" i="10"/>
  <c r="Q1361" i="10"/>
  <c r="R1361" i="10"/>
  <c r="Q1362" i="10"/>
  <c r="R1362" i="10"/>
  <c r="Q1363" i="10"/>
  <c r="R1363" i="10"/>
  <c r="Q1364" i="10"/>
  <c r="R1364" i="10"/>
  <c r="R1357" i="10"/>
  <c r="Q1357" i="10"/>
  <c r="R1356" i="10"/>
  <c r="Q1356" i="10"/>
  <c r="Q1284" i="10"/>
  <c r="R1284" i="10"/>
  <c r="Q1285" i="10"/>
  <c r="R1285" i="10"/>
  <c r="Q1286" i="10"/>
  <c r="R1286" i="10"/>
  <c r="Q1287" i="10"/>
  <c r="R1287" i="10"/>
  <c r="Q1288" i="10"/>
  <c r="R1288" i="10"/>
  <c r="Q1289" i="10"/>
  <c r="R1289" i="10"/>
  <c r="Q1290" i="10"/>
  <c r="R1290" i="10"/>
  <c r="Q1291" i="10"/>
  <c r="R1291" i="10"/>
  <c r="Q1292" i="10"/>
  <c r="R1292" i="10"/>
  <c r="Q1293" i="10"/>
  <c r="R1293" i="10"/>
  <c r="Q1294" i="10"/>
  <c r="R1294" i="10"/>
  <c r="Q1295" i="10"/>
  <c r="R1295" i="10"/>
  <c r="Q1296" i="10"/>
  <c r="R1296" i="10"/>
  <c r="Q1297" i="10"/>
  <c r="R1297" i="10"/>
  <c r="Q1298" i="10"/>
  <c r="R1298" i="10"/>
  <c r="Q1299" i="10"/>
  <c r="R1299" i="10"/>
  <c r="Q1300" i="10"/>
  <c r="R1300" i="10"/>
  <c r="Q1301" i="10"/>
  <c r="R1301" i="10"/>
  <c r="Q1302" i="10"/>
  <c r="R1302" i="10"/>
  <c r="Q1303" i="10"/>
  <c r="R1303" i="10"/>
  <c r="Q1304" i="10"/>
  <c r="R1304" i="10"/>
  <c r="Q1305" i="10"/>
  <c r="R1305" i="10"/>
  <c r="Q1306" i="10"/>
  <c r="R1306" i="10"/>
  <c r="Q1307" i="10"/>
  <c r="R1307" i="10"/>
  <c r="Q1308" i="10"/>
  <c r="R1308" i="10"/>
  <c r="Q1309" i="10"/>
  <c r="R1309" i="10"/>
  <c r="Q1310" i="10"/>
  <c r="R1310" i="10"/>
  <c r="Q1311" i="10"/>
  <c r="R1311" i="10"/>
  <c r="Q1312" i="10"/>
  <c r="R1312" i="10"/>
  <c r="Q1313" i="10"/>
  <c r="R1313" i="10"/>
  <c r="Q1314" i="10"/>
  <c r="R1314" i="10"/>
  <c r="Q1315" i="10"/>
  <c r="R1315" i="10"/>
  <c r="Q1316" i="10"/>
  <c r="R1316" i="10"/>
  <c r="R1283" i="10"/>
  <c r="Q1283" i="10"/>
  <c r="R1282" i="10"/>
  <c r="Q1282" i="10"/>
  <c r="Q1266" i="10"/>
  <c r="R1266" i="10"/>
  <c r="Q1267" i="10"/>
  <c r="R1267" i="10"/>
  <c r="Q1268" i="10"/>
  <c r="R1268" i="10"/>
  <c r="Q1269" i="10"/>
  <c r="R1269" i="10"/>
  <c r="Q1270" i="10"/>
  <c r="R1270" i="10"/>
  <c r="Q1271" i="10"/>
  <c r="R1271" i="10"/>
  <c r="Q1273" i="10"/>
  <c r="R1273" i="10"/>
  <c r="R1265" i="10"/>
  <c r="Q1265" i="10"/>
  <c r="R1272" i="10"/>
  <c r="Q1272" i="10"/>
  <c r="Q1235" i="10"/>
  <c r="Q1236" i="10"/>
  <c r="Q1237" i="10"/>
  <c r="Q1238" i="10"/>
  <c r="Q1239" i="10"/>
  <c r="Q1234" i="10"/>
  <c r="Q1233" i="10"/>
  <c r="Q1319" i="10"/>
  <c r="Q1320" i="10"/>
  <c r="Q1321" i="10"/>
  <c r="Q1322" i="10"/>
  <c r="Q1323" i="10"/>
  <c r="Q1324" i="10"/>
  <c r="Q1318" i="10"/>
  <c r="Q1317" i="10"/>
  <c r="Q2475" i="10" l="1"/>
  <c r="R2475" i="10"/>
  <c r="Q2476" i="10"/>
  <c r="R2476" i="10"/>
  <c r="Q2477" i="10"/>
  <c r="R2477" i="10"/>
  <c r="R2474" i="10"/>
  <c r="Q2474" i="10"/>
  <c r="R2473" i="10"/>
  <c r="Q2473" i="10"/>
  <c r="R2043" i="10"/>
  <c r="Q2043" i="10"/>
  <c r="R2042" i="10"/>
  <c r="Q2042" i="10"/>
  <c r="R2041" i="10"/>
  <c r="Q2041" i="10"/>
  <c r="R2040" i="10"/>
  <c r="Q2040" i="10"/>
  <c r="R2039" i="10"/>
  <c r="Q2039" i="10"/>
  <c r="R2053" i="10"/>
  <c r="Q2053" i="10"/>
  <c r="R2052" i="10"/>
  <c r="Q2052" i="10"/>
  <c r="R2051" i="10"/>
  <c r="Q2051" i="10"/>
  <c r="R2050" i="10"/>
  <c r="Q2050" i="10"/>
  <c r="R2049" i="10"/>
  <c r="Q2049" i="10"/>
  <c r="R2048" i="10"/>
  <c r="Q2048" i="10"/>
  <c r="R2047" i="10"/>
  <c r="Q2047" i="10"/>
  <c r="R2046" i="10"/>
  <c r="Q2046" i="10"/>
  <c r="R2045" i="10"/>
  <c r="Q2045" i="10"/>
  <c r="R2044" i="10"/>
  <c r="Q2044" i="10"/>
  <c r="R2038" i="10"/>
  <c r="Q2038" i="10"/>
  <c r="R2037" i="10"/>
  <c r="Q2037" i="10"/>
  <c r="R2036" i="10"/>
  <c r="Q2036" i="10"/>
  <c r="R2035" i="10"/>
  <c r="Q2035" i="10"/>
  <c r="R2034" i="10"/>
  <c r="Q203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81A4D9A3-A55D-4DB5-AE1B-D2BA58D997EF}">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E2CEA875-52D3-4212-AC23-C217D8AEB4F9}">
      <text>
        <r>
          <rPr>
            <sz val="10"/>
            <color theme="1"/>
            <rFont val="Liberation Sans"/>
          </rPr>
          <t>Population average, global average or accurate sample size, whatever is available</t>
        </r>
      </text>
    </comment>
    <comment ref="W1" authorId="0" shapeId="0" xr:uid="{F11EA727-75A1-4550-9AD3-B8534E6C778D}">
      <text>
        <r>
          <rPr>
            <sz val="10"/>
            <color theme="1"/>
            <rFont val="Liberation Sans"/>
          </rPr>
          <t>Day length, corrected by methods section</t>
        </r>
      </text>
    </comment>
  </commentList>
</comments>
</file>

<file path=xl/sharedStrings.xml><?xml version="1.0" encoding="utf-8"?>
<sst xmlns="http://schemas.openxmlformats.org/spreadsheetml/2006/main" count="110373" uniqueCount="34377">
  <si>
    <t>PT</t>
  </si>
  <si>
    <t>AU</t>
  </si>
  <si>
    <t>BA</t>
  </si>
  <si>
    <t>BE</t>
  </si>
  <si>
    <t>GP</t>
  </si>
  <si>
    <t>AF</t>
  </si>
  <si>
    <t>BF</t>
  </si>
  <si>
    <t>CA</t>
  </si>
  <si>
    <t>TI</t>
  </si>
  <si>
    <t>PY</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</si>
  <si>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</si>
  <si>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</si>
  <si>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</si>
  <si>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</si>
  <si>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</si>
  <si>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</si>
  <si>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</si>
  <si>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</si>
  <si>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</si>
  <si>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</si>
  <si>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</si>
  <si>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</si>
  <si>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</si>
  <si>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</si>
  <si>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</si>
  <si>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</si>
  <si>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</si>
  <si>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</si>
  <si>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</si>
  <si>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</si>
  <si>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</si>
  <si>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</si>
  <si>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</si>
  <si>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</si>
  <si>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</si>
  <si>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</si>
  <si>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</si>
  <si>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</si>
  <si>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</si>
  <si>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</si>
  <si>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</si>
  <si>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</si>
  <si>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</si>
  <si>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</si>
  <si>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</si>
  <si>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VL</t>
  </si>
  <si>
    <t>IS</t>
  </si>
  <si>
    <t>PN</t>
  </si>
  <si>
    <t>SU</t>
  </si>
  <si>
    <t>SI</t>
  </si>
  <si>
    <t>MA</t>
  </si>
  <si>
    <t>BP</t>
  </si>
  <si>
    <t>EP</t>
  </si>
  <si>
    <t>AR</t>
  </si>
  <si>
    <t>DI</t>
  </si>
  <si>
    <t>D2</t>
  </si>
  <si>
    <t>EA</t>
  </si>
  <si>
    <t>EY</t>
  </si>
  <si>
    <t>PG</t>
  </si>
  <si>
    <t>WC</t>
  </si>
  <si>
    <t>SC</t>
  </si>
  <si>
    <t>GA</t>
  </si>
  <si>
    <t>UT</t>
  </si>
  <si>
    <t>PM</t>
  </si>
  <si>
    <t>OA</t>
  </si>
  <si>
    <t>HC</t>
  </si>
  <si>
    <t>HP</t>
  </si>
  <si>
    <t>DA</t>
  </si>
  <si>
    <t>title_animal</t>
  </si>
  <si>
    <t>title_vert</t>
  </si>
  <si>
    <t>title_water</t>
  </si>
  <si>
    <t>title_usable</t>
  </si>
  <si>
    <t>pops</t>
  </si>
  <si>
    <t>n_pp</t>
  </si>
  <si>
    <t>notes</t>
  </si>
  <si>
    <t>full_usable</t>
  </si>
  <si>
    <t>J</t>
  </si>
  <si>
    <t>LAAKSO, ML; PORKKAHEISKANEN, T; ALILA, A; STENBERG, D; JOHANSSON, G</t>
  </si>
  <si>
    <t>24-HOUR RHYTHMS IN RELATION TO THE NATURAL PHOTOPERIOD - A FIELD-STUDY IN HUMANS</t>
  </si>
  <si>
    <t>JOURNAL OF BIOLOGICAL RHYTHMS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</si>
  <si>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</si>
  <si>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0748-7304</t>
  </si>
  <si>
    <t>WIN</t>
  </si>
  <si>
    <t>10.1177/074873049400900309</t>
  </si>
  <si>
    <t>WOS:A1994QM28100008</t>
  </si>
  <si>
    <t>a</t>
  </si>
  <si>
    <t>v</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</si>
  <si>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</si>
  <si>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</si>
  <si>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</si>
  <si>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</si>
  <si>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</si>
  <si>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</si>
  <si>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</si>
  <si>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JAN</t>
  </si>
  <si>
    <t>10.1002/jnr.21475</t>
  </si>
  <si>
    <t>WOS:000252521000020</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</si>
  <si>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</si>
  <si>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</si>
  <si>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</si>
  <si>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PLOS ONE</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</si>
  <si>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</si>
  <si>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Meyer, Bettina/0000-0001-6804-9896</t>
  </si>
  <si>
    <t>1932-6203</t>
  </si>
  <si>
    <t>OCT 7</t>
  </si>
  <si>
    <t>e26090</t>
  </si>
  <si>
    <t>10.1371/journal.pone.0026090</t>
  </si>
  <si>
    <t>WOS:000295970300058</t>
  </si>
  <si>
    <t>i</t>
  </si>
  <si>
    <t>x</t>
  </si>
  <si>
    <t>Lu, WQ; Meng, QJ; Tyler, NJC; Stokkan, KA; Loudon, ASI</t>
  </si>
  <si>
    <t>Lu, Weiqun; Meng, Qing-Jun; Tyler, Nicholas J. C.; Stokkan, Karl-Arne; Loudon, Andrew S. I.</t>
  </si>
  <si>
    <t>A Circadian Clock Is Not Required in an Arctic Mammal</t>
  </si>
  <si>
    <t>CURRENT BIOLOGY</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</si>
  <si>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</si>
  <si>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0960-9822</t>
  </si>
  <si>
    <t>MAR 23</t>
  </si>
  <si>
    <t>10.1016/j.cub.2010.01.042</t>
  </si>
  <si>
    <t>WOS:000276017300028</t>
  </si>
  <si>
    <t>Drake, JE; Varhammar, A; Kumarathunge, D; Medlyn, BE; Pfautsch, S; Reich, PB; Tissue, DT; Ghannoum, O; Tjoelker, MG</t>
  </si>
  <si>
    <t>Drake, John E.; Varhammar, Angelica; Kumarathunge, Dushan; Medlyn, Belinda E.; Pfautsch, Sebastian; Reich, Peter B.; Tissue, David T.; Ghannoum, Oula; Tjoelker, Mark 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</si>
  <si>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</si>
  <si>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</si>
  <si>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</si>
  <si>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Drake, John/N-8490-2014; Tjoelker, Mark/M-2413-2016</t>
  </si>
  <si>
    <t>Drake, John/0000-0003-4274-4780; Tjoelker, Mark/0000-0003-4607-5238; Reich, Peter/0000-0003-4424-662X; Medlyn, Belinda/0000-0001-5728-9827</t>
  </si>
  <si>
    <t>1354-1013</t>
  </si>
  <si>
    <t>1365-2486</t>
  </si>
  <si>
    <t>DEC</t>
  </si>
  <si>
    <t>10.1111/gcb.13771</t>
  </si>
  <si>
    <t>WOS:000414969000011</t>
  </si>
  <si>
    <t>p</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</si>
  <si>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</si>
  <si>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</si>
  <si>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</si>
  <si>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</si>
  <si>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</si>
  <si>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</si>
  <si>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</si>
  <si>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</si>
  <si>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10.23986/afsci.5097</t>
  </si>
  <si>
    <t>WOS:000312593400006</t>
  </si>
  <si>
    <t>Xiao, HJ; Li, F; Wei, XT; Xue, FS</t>
  </si>
  <si>
    <t>Xiao, Hal-Jun; Li, Feng; Wei, Xiao-Tang; Xue, Fang-Sen</t>
  </si>
  <si>
    <t>A comparison of photoperiodic control of diapause between aestivation and hibernation in the cabbage butterfly Pieris melete</t>
  </si>
  <si>
    <t>JOURNAL OF INSECT PHYSIOLOGY</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</si>
  <si>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</si>
  <si>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0022-1910</t>
  </si>
  <si>
    <t>MAY</t>
  </si>
  <si>
    <t>10.1016/j.jinsphys.2008.01.009</t>
  </si>
  <si>
    <t>WOS:000257485100001</t>
  </si>
  <si>
    <t>Cooper, RL</t>
  </si>
  <si>
    <t>A delayed flowering barrier to higher soybean yields</t>
  </si>
  <si>
    <t>FIELD CROPS RESEARCH</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</si>
  <si>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</si>
  <si>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0378-4290</t>
  </si>
  <si>
    <t>MAR 20</t>
  </si>
  <si>
    <t>10.1016/S0378-4290(03)00003-0</t>
  </si>
  <si>
    <t>WOS:000181733800003</t>
  </si>
  <si>
    <t>Kishkinev, D; Chernetsov, N; Mouritsen, H</t>
  </si>
  <si>
    <t>Kishkinev, Dmitry; Chernetsov, Nikita; Mouritsen, Henrik</t>
  </si>
  <si>
    <t>A DOUBLE-CLOCK OR JETLAG MECHANISM IS UNLIKELY TO BE INVOLVED IN DETECTION OF EAST-WEST DISPLACEMENTS IN A LONG-DISTANCE AVIAN MIGRANT</t>
  </si>
  <si>
    <t>AUK</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</si>
  <si>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</si>
  <si>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Chernetsov, Nikita/K-7957-2012; Mouritsen, Henrik/A-5401-2010</t>
  </si>
  <si>
    <t>Chernetsov, Nikita/0000-0001-7299-6829; Mouritsen, Henrik/0000-0001-7082-4839</t>
  </si>
  <si>
    <t>0004-8038</t>
  </si>
  <si>
    <t>1938-4254</t>
  </si>
  <si>
    <t>OCT</t>
  </si>
  <si>
    <t>10.1525/auk.2010.10032</t>
  </si>
  <si>
    <t>WOS:000284195400005</t>
  </si>
  <si>
    <t>Chen, C; Xiao, L; He, HM; Xu, J; Xue, FS</t>
  </si>
  <si>
    <t>Chen, C.; Xiao, L.; He, H. M.; Xu, J.; Xue, F. 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</si>
  <si>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</si>
  <si>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</si>
  <si>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</si>
  <si>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0007-4853</t>
  </si>
  <si>
    <t>1475-2670</t>
  </si>
  <si>
    <t>10.1017/S0007485314000352</t>
  </si>
  <si>
    <t>WOS:000342200200005</t>
  </si>
  <si>
    <t>KIMURA, MT; YOSHIDA, T</t>
  </si>
  <si>
    <t>A GENETIC-ANALYSIS OF PHOTOPERIODIC REPRODUCTIVE DIAPAUSE IN DROSOPHILA-TRIAURARIA</t>
  </si>
  <si>
    <t>PHYSIOLOGICAL ENTOMOLOGY</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</si>
  <si>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</si>
  <si>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0307-6962</t>
  </si>
  <si>
    <t>SEP</t>
  </si>
  <si>
    <t>10.1111/j.1365-3032.1995.tb00009.x</t>
  </si>
  <si>
    <t>WOS:A1995TH68100009</t>
  </si>
  <si>
    <t>Montesino-San Martin, M; Olesen, JE; Porter, JR</t>
  </si>
  <si>
    <t>Montesino-San Martin, Manuel; Olesen, Jorgen E.; Porter, John R.</t>
  </si>
  <si>
    <t>A genotype, environment and management (GxExM) analysis of adaptation in winter wheat to climate change in Denmark</t>
  </si>
  <si>
    <t>AGRICULTURAL AND FOREST METEOROLOGY</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</si>
  <si>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</si>
  <si>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</si>
  <si>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 Olesen, Jorgen E./0000-0002-6639-1273; Montesino, Manuel/0000-0002-0822-600X</t>
  </si>
  <si>
    <t>0168-1923</t>
  </si>
  <si>
    <t>1873-2240</t>
  </si>
  <si>
    <t>10.1016/j.agrformet.2013.11.009</t>
  </si>
  <si>
    <t>WOS:000331489100001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</si>
  <si>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</si>
  <si>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</si>
  <si>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</si>
  <si>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</si>
  <si>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</si>
  <si>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FEB</t>
  </si>
  <si>
    <t>10.1139/G05-092</t>
  </si>
  <si>
    <t>WOS:000236286100009</t>
  </si>
  <si>
    <t>Sniegula, S; Golab, MJ; Johansson, F</t>
  </si>
  <si>
    <t>Sniegula, Szymon; Golab, Maria J.; Johansson, Frank</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</si>
  <si>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</si>
  <si>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</si>
  <si>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</si>
  <si>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Sniegula, Szymon/E-9588-2015</t>
  </si>
  <si>
    <t>Sniegula, Szymon/0000-0003-1459-3751</t>
  </si>
  <si>
    <t>0307-6946</t>
  </si>
  <si>
    <t>1365-2311</t>
  </si>
  <si>
    <t>AUG</t>
  </si>
  <si>
    <t>10.1111/een.12314</t>
  </si>
  <si>
    <t>WOS:000379942700011</t>
  </si>
  <si>
    <t>Stinchcombe, JR; Weinig, C; Ungerer, M; Olsen, KM; Mays, C; Halldorsdottir, SS; Purugganan, MD; Schmitt, J</t>
  </si>
  <si>
    <t>A latitudinal cline in flowering time in Arabidopsis thaliana modulated by the flowering time gene FRIGIDA</t>
  </si>
  <si>
    <t>PROCEEDINGS OF THE NATIONAL ACADEMY OF SCIENCES OF THE UNITED STATES OF AMERICA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</si>
  <si>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</si>
  <si>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John/A-2941-2008</t>
  </si>
  <si>
    <t>Stinchcombe, John/0000-0003-3349-2964; Olsen, Kenneth/0000-0002-8338-3638</t>
  </si>
  <si>
    <t>0027-8424</t>
  </si>
  <si>
    <t>MAR 30</t>
  </si>
  <si>
    <t>10.1073/pnas.0306401101</t>
  </si>
  <si>
    <t>WOS:000220648700069</t>
  </si>
  <si>
    <t>O'Malley, KG; Banks, MA</t>
  </si>
  <si>
    <t>O'Malley, Kathleen G.; Banks, Michael A.</t>
  </si>
  <si>
    <t>A latitudinal cline in the Chinook salmon (Oncorhynchus tshawytscha) Clock gene: evidence for selection on PolyQ length variants</t>
  </si>
  <si>
    <t>PROCEEDINGS OF THE ROYAL SOCIETY B-BIOLOGICAL SCIENCES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</si>
  <si>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</si>
  <si>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0962-8452</t>
  </si>
  <si>
    <t>DEC 22</t>
  </si>
  <si>
    <t>10.1098/rspb.2008.0524</t>
  </si>
  <si>
    <t>WOS:000260611200005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</si>
  <si>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</si>
  <si>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</si>
  <si>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</si>
  <si>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</si>
  <si>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</si>
  <si>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</si>
  <si>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</si>
  <si>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</si>
  <si>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</si>
  <si>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CHRONOBIOLOGY INTERNATIONAL</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</si>
  <si>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</si>
  <si>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Kazuhiko/0000-0003-4232-1657</t>
  </si>
  <si>
    <t>0742-0528</t>
  </si>
  <si>
    <t>1525-6073</t>
  </si>
  <si>
    <t>10.1080/07420528.2018.1443118</t>
  </si>
  <si>
    <t>WOS:000442282100005</t>
  </si>
  <si>
    <t>Miller, TA; Muslin, EH; Dorweiler, JE</t>
  </si>
  <si>
    <t>Miller, Theresa A.; Muslin, Elizabeth H.; Dorweiler, Jane E.</t>
  </si>
  <si>
    <t>A maize CONSTANS-like gene, conz1, exhibits distinct diurnal expression patterns in varied photoperiods</t>
  </si>
  <si>
    <t>PLANTA</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</si>
  <si>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</si>
  <si>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Dlugi, Theresa A./0000-0002-4716-784X</t>
  </si>
  <si>
    <t>0032-0935</t>
  </si>
  <si>
    <t>1432-2048</t>
  </si>
  <si>
    <t>10.1007/s00425-008-0709-1</t>
  </si>
  <si>
    <t>WOS:000254965100018</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</si>
  <si>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</si>
  <si>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</si>
  <si>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</si>
  <si>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</si>
  <si>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</si>
  <si>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MAR-APR</t>
  </si>
  <si>
    <t>WOS:000079543200003</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</si>
  <si>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</si>
  <si>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</si>
  <si>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</si>
  <si>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</si>
  <si>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</si>
  <si>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</si>
  <si>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</si>
  <si>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</si>
  <si>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</si>
  <si>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</si>
  <si>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</si>
  <si>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</si>
  <si>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</si>
  <si>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</si>
  <si>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Runkle, Erik/0000-0003-0398-4183</t>
  </si>
  <si>
    <t>0003-1062</t>
  </si>
  <si>
    <t>2327-9788</t>
  </si>
  <si>
    <t>WOS:000333230100002</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</si>
  <si>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</si>
  <si>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</si>
  <si>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</si>
  <si>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</si>
  <si>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1365-3032</t>
  </si>
  <si>
    <t>10.1111/phen.12201</t>
  </si>
  <si>
    <t>WOS:000409281600003</t>
  </si>
  <si>
    <t>n</t>
  </si>
  <si>
    <t>Kucharik, CJ; Barford, CC; El Maayar, M; Wofsy, SC; Monson, RK; Baldocchi, DD</t>
  </si>
  <si>
    <t>A multiyear evaluation of a Dynamic Global Vegetation Model at three AmeriFlux forest sites: Vegetation structure, phenology, soil temperature, and CO2 and H2O vapor exchange</t>
  </si>
  <si>
    <t>ECOLOGICAL MODELLING</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</si>
  <si>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</si>
  <si>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</si>
  <si>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</si>
  <si>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0304-3800</t>
  </si>
  <si>
    <t>10.1016/j.ecolmodel.2005.11.031</t>
  </si>
  <si>
    <t>WOS:000238638900001</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</si>
  <si>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</si>
  <si>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</si>
  <si>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</si>
  <si>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</si>
  <si>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</si>
  <si>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</si>
  <si>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</si>
  <si>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</si>
  <si>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</si>
  <si>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</si>
  <si>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1435-0653</t>
  </si>
  <si>
    <t>NOV-DEC</t>
  </si>
  <si>
    <t>10.2135/cropsci2014.03.0228</t>
  </si>
  <si>
    <t>WOS:000346571900014</t>
  </si>
  <si>
    <t>Gyllenstrand, N; Clapham, D; Kallman, T; Lagercrantz, U</t>
  </si>
  <si>
    <t>Gyllenstrand, Niclas; Clapham, David; Kallman, Thomas; Lagercrantz, Ulf</t>
  </si>
  <si>
    <t>A Norway spruce FLOWERING LOCUS T homolog is implicated in control of growth rhythm in conifers</t>
  </si>
  <si>
    <t>PLANT PHYSIOLOGY</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</si>
  <si>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</si>
  <si>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</si>
  <si>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0032-0889</t>
  </si>
  <si>
    <t>10.1104/pp.107.095802</t>
  </si>
  <si>
    <t>WOS:000246356300021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</si>
  <si>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</si>
  <si>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</si>
  <si>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</si>
  <si>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</si>
  <si>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</si>
  <si>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</si>
  <si>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</si>
  <si>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</si>
  <si>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</si>
  <si>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</si>
  <si>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</si>
  <si>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 Bourgeois, Yann/0000-0002-1809-387X</t>
  </si>
  <si>
    <t>0737-4038</t>
  </si>
  <si>
    <t>1537-1719</t>
  </si>
  <si>
    <t>10.1093/molbev/msw200</t>
  </si>
  <si>
    <t>WOS:000387925300016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</si>
  <si>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</si>
  <si>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</si>
  <si>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</si>
  <si>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RICE</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</si>
  <si>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</si>
  <si>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1939-8425</t>
  </si>
  <si>
    <t>1939-8433</t>
  </si>
  <si>
    <t>10.1186/1939-8433-6-24</t>
  </si>
  <si>
    <t>WOS:000329808100001</t>
  </si>
  <si>
    <t>HEIDEMAN, PD; BRONSON, FH</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</si>
  <si>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</si>
  <si>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</si>
  <si>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</si>
  <si>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0022-4251</t>
  </si>
  <si>
    <t>WOS:A1992JA39200007</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</si>
  <si>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</si>
  <si>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</si>
  <si>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</si>
  <si>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</si>
  <si>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</si>
  <si>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</si>
  <si>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1061-4036</t>
  </si>
  <si>
    <t>1546-1718</t>
  </si>
  <si>
    <t>10.1038/ng767</t>
  </si>
  <si>
    <t>WOS:000172507500019</t>
  </si>
  <si>
    <t>Fjelldal, G; Hansen, TJ; Berg, AE</t>
  </si>
  <si>
    <t>Fjelldal, Gunnar; Hansen, Tom Johnny; Berg, Arne Erik</t>
  </si>
  <si>
    <t>A radiological study on the development of vertebral deformities in cultured Atlantic salmon (Salmo salar L.)</t>
  </si>
  <si>
    <t>AQUACULTURE</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</si>
  <si>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</si>
  <si>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0044-8486</t>
  </si>
  <si>
    <t>DEC 20</t>
  </si>
  <si>
    <t>10.1016/j.aquaculture.2007.07.009</t>
  </si>
  <si>
    <t>WOS:000252299300036</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</si>
  <si>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</si>
  <si>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</si>
  <si>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</si>
  <si>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BMC PLANT BIOLOGY</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</si>
  <si>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</si>
  <si>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</si>
  <si>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1471-2229</t>
  </si>
  <si>
    <t>10.1186/s12870-016-0704-9</t>
  </si>
  <si>
    <t>WOS:000368417000002</t>
  </si>
  <si>
    <t>LONSDALE, DJ; WEISSMAN, P; DOBBS, FC</t>
  </si>
  <si>
    <t>A REPRODUCTIVE-RESTING STAGE IN AN HARPACTICOID COPEPOD, AND THE SIGNIFICANCE OF GENETICALLY BASED DIFFERENCES AMONG POPULATIONS</t>
  </si>
  <si>
    <t>BULLETIN OF MARINE SCIENCE</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</si>
  <si>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</si>
  <si>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</si>
  <si>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</si>
  <si>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</si>
  <si>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</si>
  <si>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0007-4977</t>
  </si>
  <si>
    <t>JUL</t>
  </si>
  <si>
    <t>WOS:A1993MD59100015</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</si>
  <si>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</si>
  <si>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</si>
  <si>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</si>
  <si>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</si>
  <si>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</si>
  <si>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</si>
  <si>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</si>
  <si>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</si>
  <si>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</si>
  <si>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</si>
  <si>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</si>
  <si>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</si>
  <si>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</si>
  <si>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1532-2548</t>
  </si>
  <si>
    <t>NOV</t>
  </si>
  <si>
    <t>10.1104/pp.111.179846</t>
  </si>
  <si>
    <t>WOS:000296722300044</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</si>
  <si>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</si>
  <si>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</si>
  <si>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</si>
  <si>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</si>
  <si>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</si>
  <si>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</si>
  <si>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</si>
  <si>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</si>
  <si>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</si>
  <si>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</si>
  <si>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</si>
  <si>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</si>
  <si>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</si>
  <si>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0004-9409</t>
  </si>
  <si>
    <t>10.1071/AR9921501</t>
  </si>
  <si>
    <t>WOS:A1992JR39500005</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</si>
  <si>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</si>
  <si>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</si>
  <si>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</si>
  <si>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JOURNAL OF EXPERIMENTAL BOTANY</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</si>
  <si>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</si>
  <si>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Takeshima, Ryoma/0000-0002-2525-7334; Kong, Fanjiang/0000-0001-7138-1478</t>
  </si>
  <si>
    <t>0022-0957</t>
  </si>
  <si>
    <t>1460-2431</t>
  </si>
  <si>
    <t>10.1093/jxb/erw283</t>
  </si>
  <si>
    <t>WOS:000384648900025</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</si>
  <si>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</si>
  <si>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</si>
  <si>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</si>
  <si>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</si>
  <si>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</si>
  <si>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</si>
  <si>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</si>
  <si>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</si>
  <si>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Uchidoi, T; Takeda, M</t>
  </si>
  <si>
    <t>A unidirectional change in daylength: A token for photoperiodic regulation of prepupal diapause in Athalia japonica (Tenthredinidae)</t>
  </si>
  <si>
    <t>APPLIED ENTOMOLOGY AND ZOOLOGY</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</si>
  <si>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</si>
  <si>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0003-6862</t>
  </si>
  <si>
    <t>10.1303/aez.32.471</t>
  </si>
  <si>
    <t>WOS:A1997XV72700008</t>
  </si>
  <si>
    <t>Siegelman-Charbit, L; Planque, B</t>
  </si>
  <si>
    <t>Siegelman-Charbit, Lia; Planque, Benjamin</t>
  </si>
  <si>
    <t>Abundant mesopelagic fauna at oceanic high latitudes</t>
  </si>
  <si>
    <t>MARINE ECOLOGY PROGRESS SERIES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</si>
  <si>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</si>
  <si>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</si>
  <si>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</si>
  <si>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0171-8630</t>
  </si>
  <si>
    <t>1616-1599</t>
  </si>
  <si>
    <t>MAR 21</t>
  </si>
  <si>
    <t>10.3354/meps11661</t>
  </si>
  <si>
    <t>WOS:000374240800023</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</si>
  <si>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</si>
  <si>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</si>
  <si>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</si>
  <si>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THEORETICAL AND APPLIED GENETICS</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</si>
  <si>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</si>
  <si>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0040-5752</t>
  </si>
  <si>
    <t>10.1007/s00122-007-0534-0</t>
  </si>
  <si>
    <t>WOS:000246360300014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</si>
  <si>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</si>
  <si>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</si>
  <si>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</si>
  <si>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</si>
  <si>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</si>
  <si>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</si>
  <si>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</si>
  <si>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</si>
  <si>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</si>
  <si>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</si>
  <si>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</si>
  <si>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</si>
  <si>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</si>
  <si>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</si>
  <si>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</si>
  <si>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</si>
  <si>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</si>
  <si>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</si>
  <si>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</si>
  <si>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</si>
  <si>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</si>
  <si>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</si>
  <si>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</si>
  <si>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</si>
  <si>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</si>
  <si>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</si>
  <si>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</si>
  <si>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</si>
  <si>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</si>
  <si>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</si>
  <si>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</si>
  <si>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</si>
  <si>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</si>
  <si>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</si>
  <si>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</si>
  <si>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</si>
  <si>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</si>
  <si>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</si>
  <si>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</si>
  <si>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</si>
  <si>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Mattisson, Jenny/0000-0001-6032-5307; Andren, Henrik/0000-0002-5616-2426; Persson, Jens/0000-0003-1405-7561; Kuchenhoff, Helmut/0000-0002-6372-2487; Linnell, John D C/0000-0002-8370-5633; Krofel, Miha/0000-0002-2010-5219</t>
  </si>
  <si>
    <t>DEC 17</t>
  </si>
  <si>
    <t>e114143</t>
  </si>
  <si>
    <t>10.1371/journal.pone.0114143</t>
  </si>
  <si>
    <t>WOS:000347215600012</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</si>
  <si>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</si>
  <si>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</si>
  <si>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</si>
  <si>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</si>
  <si>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</si>
  <si>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</si>
  <si>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</si>
  <si>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</si>
  <si>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</si>
  <si>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</si>
  <si>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MacDougall-Shackleton, SA; Hahn, TP</t>
  </si>
  <si>
    <t>MacDougall-Shackleton, Scott A.; Hahn, Thomas P.</t>
  </si>
  <si>
    <t>Adaptation and evolution of photoperiod response systems in birds</t>
  </si>
  <si>
    <t>JOURNAL OF ORNITHOLOGY</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</si>
  <si>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</si>
  <si>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MacDougall-Shackleton, Scott/C-6622-2008</t>
  </si>
  <si>
    <t>MacDougall-Shackleton, Scott/0000-0001-8518-765X</t>
  </si>
  <si>
    <t>0021-8375</t>
  </si>
  <si>
    <t>S219</t>
  </si>
  <si>
    <t>S224</t>
  </si>
  <si>
    <t>10.1007/s10336-007-0172-y</t>
  </si>
  <si>
    <t>WOS:000255199000009</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</si>
  <si>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</si>
  <si>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</si>
  <si>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</si>
  <si>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</si>
  <si>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</si>
  <si>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Helfrich-Forster, Charlotte/0000-0002-0859-9092; Dalla Benetta, Elena/0000-0003-2556-8500</t>
  </si>
  <si>
    <t>1879-0445</t>
  </si>
  <si>
    <t>10.1016/j.cub.2017.01.036</t>
  </si>
  <si>
    <t>WOS:000397351800024</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</si>
  <si>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</si>
  <si>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</si>
  <si>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</si>
  <si>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</si>
  <si>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</si>
  <si>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</si>
  <si>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</si>
  <si>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</si>
  <si>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</si>
  <si>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</si>
  <si>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</si>
  <si>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Traore, Pierre C. Sibiry/0000-0001-8881-4794</t>
  </si>
  <si>
    <t>1166-7699</t>
  </si>
  <si>
    <t>WOS:000256049400005</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</si>
  <si>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</si>
  <si>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</si>
  <si>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</si>
  <si>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</si>
  <si>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</si>
  <si>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</si>
  <si>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</si>
  <si>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</si>
  <si>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</si>
  <si>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</si>
  <si>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</si>
  <si>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</si>
  <si>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</si>
  <si>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</si>
  <si>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Graeme/A-3785-2008</t>
  </si>
  <si>
    <t>Hammer, Graeme/0000-0002-1180-7374; Ellis, Richard/0000-0002-3695-6894</t>
  </si>
  <si>
    <t>10.1007/s001220051311</t>
  </si>
  <si>
    <t>WOS:000082919600019</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</si>
  <si>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</si>
  <si>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</si>
  <si>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</si>
  <si>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</si>
  <si>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</si>
  <si>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 Tyukmaeva, Venera/0000-0002-1864-5101; Salminen, Tiina Susanna/0000-0002-7232-0754</t>
  </si>
  <si>
    <t>2045-7758</t>
  </si>
  <si>
    <t>10.1002/ece3.14</t>
  </si>
  <si>
    <t>WOS:000312440100005</t>
  </si>
  <si>
    <t>y</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</si>
  <si>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</si>
  <si>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</si>
  <si>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</si>
  <si>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</si>
  <si>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</si>
  <si>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APR</t>
  </si>
  <si>
    <t>10.1017/S0014479798002026</t>
  </si>
  <si>
    <t>WOS:000073292000002</t>
  </si>
  <si>
    <t>Bradshaw, WE; Zani, PA; Holzapfel, CM</t>
  </si>
  <si>
    <t>Adaptation to temperate climates</t>
  </si>
  <si>
    <t>EVOLUTION</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</si>
  <si>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</si>
  <si>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0014-3820</t>
  </si>
  <si>
    <t>1558-5646</t>
  </si>
  <si>
    <t>WOS:000223583900009</t>
  </si>
  <si>
    <t>Nakamichi, N</t>
  </si>
  <si>
    <t>Nakamichi, Norihito</t>
  </si>
  <si>
    <t>Adaptation to the Local Environment by Modifications of the Photoperiod Response in Crops</t>
  </si>
  <si>
    <t>PLANT AND CELL PHYSIOLOGY</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</si>
  <si>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</si>
  <si>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</si>
  <si>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0032-0781</t>
  </si>
  <si>
    <t>1471-9053</t>
  </si>
  <si>
    <t>10.1093/pcp/pcu181</t>
  </si>
  <si>
    <t>WOS:000354730200003</t>
  </si>
  <si>
    <t>Yamanaka, T; Tatsuki, S; Shimada, M</t>
  </si>
  <si>
    <t>Yamanaka, Takehiko; Tatsuki, Sadahiro; Shimada, Masakazu</t>
  </si>
  <si>
    <t>Adaptation to the new land or effect of global warming? An age-structured model for rapid voltinism change in an alien lepidopteran pest</t>
  </si>
  <si>
    <t>JOURNAL OF ANIMAL ECOLOGY</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</si>
  <si>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</si>
  <si>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</si>
  <si>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0021-8790</t>
  </si>
  <si>
    <t>10.1111/j.1365-2656.2008.01367.x</t>
  </si>
  <si>
    <t>WOS:000254990300019</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</si>
  <si>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</si>
  <si>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</si>
  <si>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</si>
  <si>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</si>
  <si>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0012-9658</t>
  </si>
  <si>
    <t>WOS:000086795100007</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</si>
  <si>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</si>
  <si>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</si>
  <si>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</si>
  <si>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JOURNAL OF PINEAL RESEARCH</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</si>
  <si>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</si>
  <si>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0742-3098</t>
  </si>
  <si>
    <t>10.1111/j.1600-079X.2007.00476.x</t>
  </si>
  <si>
    <t>WOS:000249425400011</t>
  </si>
  <si>
    <t>Blix, AS</t>
  </si>
  <si>
    <t>Blix, Arnoldus Schytte</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</si>
  <si>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</si>
  <si>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</si>
  <si>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</si>
  <si>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0022-0949</t>
  </si>
  <si>
    <t>1477-9145</t>
  </si>
  <si>
    <t>10.1242/jeb.120477</t>
  </si>
  <si>
    <t>WOS:000374958100006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</si>
  <si>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</si>
  <si>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</si>
  <si>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</si>
  <si>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</si>
  <si>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</si>
  <si>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Abe, Jun/B-7734-2012</t>
  </si>
  <si>
    <t>Kong, Fanjiang/0000-0001-7138-1478</t>
  </si>
  <si>
    <t>0022-2844</t>
  </si>
  <si>
    <t>1432-1432</t>
  </si>
  <si>
    <t>10.1007/s00239-009-9262-1</t>
  </si>
  <si>
    <t>WOS:000268773000005</t>
  </si>
  <si>
    <t>Hall, D; Ma, XF; Ingvarsson, PK</t>
  </si>
  <si>
    <t>Hall, David; Ma, Xiao-Fei; Ingvarsson, Par K.</t>
  </si>
  <si>
    <t>Adaptive evolution of the Populus tremula photoperiod pathway</t>
  </si>
  <si>
    <t>MOLECULAR ECOLOGY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</si>
  <si>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</si>
  <si>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Par/G-2748-2010</t>
  </si>
  <si>
    <t>Ingvarsson, Par/0000-0001-9225-7521</t>
  </si>
  <si>
    <t>0962-1083</t>
  </si>
  <si>
    <t>1365-294X</t>
  </si>
  <si>
    <t>10.1111/j.1365-294X.2011.05014.x</t>
  </si>
  <si>
    <t>WOS:000288705300014</t>
  </si>
  <si>
    <t>Paolucci, S; van de Zande, L; Beukeboom, LW</t>
  </si>
  <si>
    <t>Paolucci, S.; van de Zande, L.; Beukeboom, L. W.</t>
  </si>
  <si>
    <t>Adaptive latitudinal cline of photoperiodic diapause induction in the parasitoid Nasonia vitripennis in Europe</t>
  </si>
  <si>
    <t>JOURNAL OF EVOLUTIONARY BIOLOGY</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</si>
  <si>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</si>
  <si>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1010-061X</t>
  </si>
  <si>
    <t>10.1111/jeb.12113</t>
  </si>
  <si>
    <t>WOS:000317432700003</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</si>
  <si>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</si>
  <si>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</si>
  <si>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</si>
  <si>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</si>
  <si>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</si>
  <si>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</si>
  <si>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</si>
  <si>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</si>
  <si>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</si>
  <si>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</si>
  <si>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 Lawn, Robert/E-8528-2011</t>
  </si>
  <si>
    <t>Rebetzke, Greg/0000-0001-7404-0046; Lawn, Robert/0000-0001-7820-4650</t>
  </si>
  <si>
    <t>10.1071/AR05357</t>
  </si>
  <si>
    <t>WOS:000239605400008</t>
  </si>
  <si>
    <t>Hahn, TP; MacDougall-Shackleton, SA</t>
  </si>
  <si>
    <t>Hahn, Thomas P.; MacDougall-Shackleton, Scott A.</t>
  </si>
  <si>
    <t>Adaptive specialization, conditional plasticity and phylogenetic history in the reproductive cue response systems of birds</t>
  </si>
  <si>
    <t>PHILOSOPHICAL TRANSACTIONS OF THE ROYAL SOCIETY B-BIOLOGICAL SCIENCES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</si>
  <si>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</si>
  <si>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0962-8436</t>
  </si>
  <si>
    <t>10.1098/rstb.2007.2139</t>
  </si>
  <si>
    <t>WOS:000252317600005</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</si>
  <si>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</si>
  <si>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</si>
  <si>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</si>
  <si>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</si>
  <si>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</si>
  <si>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</si>
  <si>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</si>
  <si>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WATT, PJ; ADAMS, J</t>
  </si>
  <si>
    <t>ADAPTIVE VARIATION IN SEX DETERMINATION IN A CRUSTACEAN, GAMMARUS-DUEBENI</t>
  </si>
  <si>
    <t>JOURNAL OF ZOOLOGY</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</si>
  <si>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</si>
  <si>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</si>
  <si>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</si>
  <si>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0952-8369</t>
  </si>
  <si>
    <t>10.1111/j.1469-7998.1994.tb01562.x</t>
  </si>
  <si>
    <t>WOS:A1994MY23000011</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</si>
  <si>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</si>
  <si>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</si>
  <si>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</si>
  <si>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</si>
  <si>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</si>
  <si>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</si>
  <si>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</si>
  <si>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</si>
  <si>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</si>
  <si>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</si>
  <si>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</si>
  <si>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</si>
  <si>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</si>
  <si>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</si>
  <si>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</si>
  <si>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</si>
  <si>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</si>
  <si>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</si>
  <si>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</si>
  <si>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</si>
  <si>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</si>
  <si>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</si>
  <si>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Heinze, Berthold/A-8734-2011; Suter, Leonie/A-3157-2017; Macaya-Sanz, David/H-1041-2012; Lexer, Christian/N-3702-2013; Ingvarsson, Par/G-2748-2010</t>
  </si>
  <si>
    <t>Heinze, Berthold/0000-0002-7571-9138; Suter, Leonie/0000-0002-6434-1766; Macaya-Sanz, David/0000-0002-6920-201X; Ingvarsson, Par/0000-0001-9225-7521</t>
  </si>
  <si>
    <t>10.1111/j.1365-294X.2010.04595.x</t>
  </si>
  <si>
    <t>WOS:000276151600011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</si>
  <si>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</si>
  <si>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</si>
  <si>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</si>
  <si>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</si>
  <si>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</si>
  <si>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</si>
  <si>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B</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</si>
  <si>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</si>
  <si>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</si>
  <si>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</si>
  <si>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</si>
  <si>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</si>
  <si>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</si>
  <si>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Brisbane, AUSTRALIA</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</si>
  <si>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</si>
  <si>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</si>
  <si>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</si>
  <si>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</si>
  <si>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FOCKS, DA; LINDA, SB; CRAIG, GB; HAWLEY, WA; PUMPUNI, CB</t>
  </si>
  <si>
    <t>AEDES-ALBOPICTUS (DIPTERA, CULICIDAE) - A STATISTICAL-MODEL OF THE ROLE OF TEMPERATURE, PHOTOPERIOD, AND GEOGRAPHY IN THE INDUCTION OF EGG DIAPAUSE</t>
  </si>
  <si>
    <t>JOURNAL OF MEDICAL ENTOMOLOGY</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</si>
  <si>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</si>
  <si>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0022-2585</t>
  </si>
  <si>
    <t>MAR</t>
  </si>
  <si>
    <t>10.1093/jmedent/31.2.278</t>
  </si>
  <si>
    <t>WOS:A1994MZ39400014</t>
  </si>
  <si>
    <t>Prendergast, BJ; Kay, LM</t>
  </si>
  <si>
    <t>Prendergast, B. J.; Kay, L. M.</t>
  </si>
  <si>
    <t>Affective and adrenocorticotrophic responses to photoperiod in Wistar rats</t>
  </si>
  <si>
    <t>JOURNAL OF NEUROENDOCRINOLOGY</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</si>
  <si>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</si>
  <si>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</si>
  <si>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0953-8194</t>
  </si>
  <si>
    <t>10.1111/j.1365-2826.2007.01633.x</t>
  </si>
  <si>
    <t>WOS:000252587900013</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</si>
  <si>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</si>
  <si>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</si>
  <si>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</si>
  <si>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</si>
  <si>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FALCON, Jack/I-5302-2013</t>
  </si>
  <si>
    <t>FALCON, Jack/0000-0002-7572-6581</t>
  </si>
  <si>
    <t>0920-1742</t>
  </si>
  <si>
    <t>10.1007/BF01875583</t>
  </si>
  <si>
    <t>WOS:A1996VX56300006</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</si>
  <si>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</si>
  <si>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</si>
  <si>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</si>
  <si>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</si>
  <si>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</si>
  <si>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</si>
  <si>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</si>
  <si>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</si>
  <si>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</si>
  <si>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</si>
  <si>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</si>
  <si>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</si>
  <si>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</si>
  <si>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</si>
  <si>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</si>
  <si>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</si>
  <si>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</si>
  <si>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Robert/E-8528-2011; James, Andrew/I-7773-2012</t>
  </si>
  <si>
    <t xml:space="preserve">Lawn, Robert/0000-0001-7820-4650; </t>
  </si>
  <si>
    <t>1836-0947</t>
  </si>
  <si>
    <t>10.1071/CP11136</t>
  </si>
  <si>
    <t>WOS:000300059100005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</si>
  <si>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</si>
  <si>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</si>
  <si>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</si>
  <si>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</si>
  <si>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</si>
  <si>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</si>
  <si>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</si>
  <si>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</si>
  <si>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</si>
  <si>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</si>
  <si>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FRONTIERS IN PLANT SCIENCE</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</si>
  <si>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</si>
  <si>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Marina/0000-0002-1337-3522</t>
  </si>
  <si>
    <t>1664-462X</t>
  </si>
  <si>
    <t>10.3389/fpls.2018.01286</t>
  </si>
  <si>
    <t>WOS:000443554600001</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</si>
  <si>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</si>
  <si>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</si>
  <si>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</si>
  <si>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</si>
  <si>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</si>
  <si>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</si>
  <si>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</si>
  <si>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Whittal, A; Kaviani, M; Graf, R; Humphreys, G; Navabi, A</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</si>
  <si>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</si>
  <si>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</si>
  <si>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</si>
  <si>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</si>
  <si>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</si>
  <si>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</si>
  <si>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</si>
  <si>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</si>
  <si>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</si>
  <si>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</si>
  <si>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</si>
  <si>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MAY 15</t>
  </si>
  <si>
    <t>e97636</t>
  </si>
  <si>
    <t>10.1371/journal.pone.0097636</t>
  </si>
  <si>
    <t>WOS:000336789500090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</si>
  <si>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</si>
  <si>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</si>
  <si>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</si>
  <si>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</si>
  <si>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</si>
  <si>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</si>
  <si>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</si>
  <si>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</si>
  <si>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</si>
  <si>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</si>
  <si>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</si>
  <si>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</si>
  <si>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</si>
  <si>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1545-1542</t>
  </si>
  <si>
    <t>10.1644/1545-1542(2001)082&lt;1034:ASRSIW&gt;2.0.CO;2</t>
  </si>
  <si>
    <t>WOS:000172387500015</t>
  </si>
  <si>
    <t>S</t>
  </si>
  <si>
    <t>de Graaf-van der Zande, MT; Blacquiere, T</t>
  </si>
  <si>
    <t>Blacquiere, T; Gude, H</t>
  </si>
  <si>
    <t>Alternative sources for photoperiodic lighting of Gypsophila</t>
  </si>
  <si>
    <t>THIRD INTERNATIONAL SYMPOSIUM ON ARTIFICIAL LIGHTING IN HORTICULTURE</t>
  </si>
  <si>
    <t>ACTA HORTICULTURAE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</si>
  <si>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</si>
  <si>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</si>
  <si>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</si>
  <si>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</si>
  <si>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0567-7572</t>
  </si>
  <si>
    <t>90-6605-989-3</t>
  </si>
  <si>
    <t>10.17660/ActaHortic.1997.418.16</t>
  </si>
  <si>
    <t>WOS:000073130800016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</si>
  <si>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</si>
  <si>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</si>
  <si>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</si>
  <si>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HORMONES AND BEHAVIOR</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</si>
  <si>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</si>
  <si>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0018-506X</t>
  </si>
  <si>
    <t>JUN</t>
  </si>
  <si>
    <t>10.1016/j.yhbeh.2008.01.015</t>
  </si>
  <si>
    <t>WOS:000256779200009</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</si>
  <si>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</si>
  <si>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</si>
  <si>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</si>
  <si>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</si>
  <si>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</si>
  <si>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</si>
  <si>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</si>
  <si>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</si>
  <si>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</si>
  <si>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</si>
  <si>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Whittaker, JB; Tribe, NP</t>
  </si>
  <si>
    <t>An altitudinal transect as an indicator of responses of a spittlebug (Auchenorrhyncha: Cercopidae) to climate change</t>
  </si>
  <si>
    <t>EUROPEAN JOURNAL OF ENTOMOLOGY</t>
  </si>
  <si>
    <t>2nd European Workshop of Invertebrate Ecophysiology</t>
  </si>
  <si>
    <t>SEP 10-15, 1995</t>
  </si>
  <si>
    <t>CESKE BUDEJOVICE, CZECH REPUBLIC</t>
  </si>
  <si>
    <t>Czech Acad Sci, Inst Entomol, Univ S Bohemia, Fac Biol Sci</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</si>
  <si>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</si>
  <si>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1210-5759</t>
  </si>
  <si>
    <t>WOS:A1996VN62700005</t>
  </si>
  <si>
    <t>Pouteau, S; Albertini, C</t>
  </si>
  <si>
    <t>Pouteau, Sylvie; Albertini, Catherine</t>
  </si>
  <si>
    <t>An assessment of morphogenetic fluctuation during reproductive phase change in Arabidopsis</t>
  </si>
  <si>
    <t>ANNALS OF BOTANY</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</si>
  <si>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</si>
  <si>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0305-7364</t>
  </si>
  <si>
    <t>10.1093/aob/mcr039</t>
  </si>
  <si>
    <t>WOS:000289838700011</t>
  </si>
  <si>
    <t>SAWAMURA, Y</t>
  </si>
  <si>
    <t>AN AUTECOLOGICAL STUDY OF PHOTOPERIODIC RESPONSE OF GEOGRAPHIC STRAINS OF POLYGONUM THUNBERGII SIEBOLD ET ZUCCARINI</t>
  </si>
  <si>
    <t>JAPANESE JOURNAL OF BOTANY</t>
  </si>
  <si>
    <t>&amp;</t>
  </si>
  <si>
    <t>WOS:A1967A003600002</t>
  </si>
  <si>
    <t>HOLBERTON, RL</t>
  </si>
  <si>
    <t>AN ENDOGENOUS BASIS FOR DIFFERENTIAL MIGRATION IN THE DARK-EYED JUNCO</t>
  </si>
  <si>
    <t>CONDOR</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</si>
  <si>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</si>
  <si>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0010-5422</t>
  </si>
  <si>
    <t>10.2307/1369602</t>
  </si>
  <si>
    <t>WOS:A1993LU78000010</t>
  </si>
  <si>
    <t>AN ENDOGENOUS CIRCANNUAL RHYTHM OF REPRODUCTION IN A TROPICAL BAT, ANOURA-GEOFFROYI, IS NOT ENTRAINED BY PHOTOPERIOD</t>
  </si>
  <si>
    <t>BIOLOGY OF REPRODUCTION</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</si>
  <si>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</si>
  <si>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0006-3363</t>
  </si>
  <si>
    <t>10.1095/biolreprod50.3.607</t>
  </si>
  <si>
    <t>WOS:A1994MX27700018</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</si>
  <si>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</si>
  <si>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</si>
  <si>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</si>
  <si>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</si>
  <si>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</si>
  <si>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</si>
  <si>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</si>
  <si>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Gouesnard, B; Rebourg, C; Welcker, C; Charcosset, A</t>
  </si>
  <si>
    <t>Analysis of photoperiod sensitivity within a collection of tropical maize populations</t>
  </si>
  <si>
    <t>GENETIC RESOURCES AND CROP EVOLUTION</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</si>
  <si>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</si>
  <si>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0925-9864</t>
  </si>
  <si>
    <t>1573-5109</t>
  </si>
  <si>
    <t>10.1023/A:1020982827604</t>
  </si>
  <si>
    <t>WOS:000178952000003</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</si>
  <si>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</si>
  <si>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</si>
  <si>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</si>
  <si>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</si>
  <si>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</si>
  <si>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</si>
  <si>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</si>
  <si>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Wu, TT; Li, JY; Wu, CX; Sun, S; Mao, TT; Jiang, BJ; Hou, WS; Han, TF</t>
  </si>
  <si>
    <t>Wu Ting-ting; Li Jin-yu; Wu Cun-xiang; Sun Shi; Mao Ting-ting; Jiang Bing-jun; Hou Wen-sheng; Han Tian-fu</t>
  </si>
  <si>
    <t>Analysis of the independent- and interactive-photo-thermal effects on soybean flowering</t>
  </si>
  <si>
    <t>JOURNAL OF INTEGRATIVE AGRICULTURE</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</si>
  <si>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</si>
  <si>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2095-3119</t>
  </si>
  <si>
    <t>10.1016/S2095-3119(14)60856-X</t>
  </si>
  <si>
    <t>WOS:000353094700003</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</si>
  <si>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</si>
  <si>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</si>
  <si>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</si>
  <si>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</si>
  <si>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</si>
  <si>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</si>
  <si>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</si>
  <si>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</si>
  <si>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</si>
  <si>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</si>
  <si>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</si>
  <si>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</si>
  <si>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</si>
  <si>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Maria/I-3535-2017; GUEGUEN, marie madeleine/K-1731-2015; Delgado, Maria/I-3856-2017; Alonso-Gomez, Angel/F-4033-2016</t>
  </si>
  <si>
    <t>Delgado, Maria/0000-0002-1185-9377; Delgado, Maria/0000-0002-1185-9377; Alonso-Gomez, Angel/0000-0003-3219-2265; Sanchez-Bretano Sanchez, Aida/0000-0002-0156-6781; Isorna, Esther/0000-0002-2387-0119</t>
  </si>
  <si>
    <t>10.3109/07420528.2015.1049615</t>
  </si>
  <si>
    <t>WOS:000360066100002</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</si>
  <si>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</si>
  <si>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</si>
  <si>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</si>
  <si>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</si>
  <si>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</si>
  <si>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</si>
  <si>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Ryzhanovskiy, VN</t>
  </si>
  <si>
    <t>Ryzhanovskiy, V. N.</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</si>
  <si>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</si>
  <si>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</si>
  <si>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</si>
  <si>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</si>
  <si>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</si>
  <si>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</si>
  <si>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</si>
  <si>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</si>
  <si>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</si>
  <si>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</si>
  <si>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</si>
  <si>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</si>
  <si>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</si>
  <si>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</si>
  <si>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</si>
  <si>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</si>
  <si>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</si>
  <si>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Lukkarinen, AJ; Ruotsalainen, S; Peltola, H; Nikkanen, T</t>
  </si>
  <si>
    <t>Lukkarinen, Antti J.; Ruotsalainen, Seppo; Peltola, Heli; Nikkanen, Teijo</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</si>
  <si>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</si>
  <si>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</si>
  <si>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</si>
  <si>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0282-7581</t>
  </si>
  <si>
    <t>10.1080/02827581.2013.786125</t>
  </si>
  <si>
    <t>WOS:000321731600002</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</si>
  <si>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</si>
  <si>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</si>
  <si>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</si>
  <si>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</si>
  <si>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</si>
  <si>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</si>
  <si>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</si>
  <si>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</si>
  <si>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</si>
  <si>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</si>
  <si>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</si>
  <si>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</si>
  <si>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</si>
  <si>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Cipolla-Neto, Jose/B-1619-2009; Vicente, Wilter/J-4984-2012; Coelho, Lia/D-2184-2012; Balieiro, Julio/D-8647-2012; Nonaka, Keico Okino/E-3679-2012</t>
  </si>
  <si>
    <t xml:space="preserve">Cipolla-Neto, Jose/0000-0003-3748-3731; Vicente, Wilter/0000-0001-7696-0962; Coelho, Lia/0000-0002-8993-8761; Balieiro, Julio/0000-0003-0540-1850; </t>
  </si>
  <si>
    <t>10.1111/j.1600-079X.2006.00333.x</t>
  </si>
  <si>
    <t>WOS:000239371000002</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</si>
  <si>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</si>
  <si>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</si>
  <si>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</si>
  <si>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GENERAL AND COMPARATIVE ENDOCRINOLOGY</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</si>
  <si>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</si>
  <si>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Barbanti Duarte, Jose Mauricio/C-6946-2013; Pereira, Ricardo/C-7200-2012</t>
  </si>
  <si>
    <t>Barbanti Duarte, Jose Mauricio/0000-0002-7805-0265; Pereira, Ricardo/0000-0003-3908-1007</t>
  </si>
  <si>
    <t>0016-6480</t>
  </si>
  <si>
    <t>MAR 1</t>
  </si>
  <si>
    <t>10.1016/j.ygcen.2009.12.012</t>
  </si>
  <si>
    <t>WOS:000274673500012</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</si>
  <si>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</si>
  <si>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</si>
  <si>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</si>
  <si>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</si>
  <si>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</si>
  <si>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</si>
  <si>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</si>
  <si>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</si>
  <si>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</si>
  <si>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</si>
  <si>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</si>
  <si>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</si>
  <si>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</si>
  <si>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Javier/0000-0002-2366-9714</t>
  </si>
  <si>
    <t>10.3109/07420529808993197</t>
  </si>
  <si>
    <t>WOS:000077242600003</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</si>
  <si>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</si>
  <si>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</si>
  <si>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</si>
  <si>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</si>
  <si>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</si>
  <si>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</si>
  <si>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</si>
  <si>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</si>
  <si>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</si>
  <si>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</si>
  <si>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</si>
  <si>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</si>
  <si>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Perkins, Alan/0000-0002-1054-8200; Lewis, Jo Edward/0000-0002-5722-6778; Tsintzas, Kostas/0000-0002-3405-5769</t>
  </si>
  <si>
    <t>10.1016/j.cub.2015.10.010</t>
  </si>
  <si>
    <t>WOS:000365061500030</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</si>
  <si>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</si>
  <si>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</si>
  <si>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</si>
  <si>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</si>
  <si>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</si>
  <si>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</si>
  <si>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</si>
  <si>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</si>
  <si>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</si>
  <si>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</si>
  <si>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</si>
  <si>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</si>
  <si>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</si>
  <si>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</si>
  <si>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</si>
  <si>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</si>
  <si>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James, Andrew/I-7773-2012; Lawn, Robert/E-8528-2011</t>
  </si>
  <si>
    <t>Lawn, Robert/0000-0001-7820-4650</t>
  </si>
  <si>
    <t>10.1071/CP10290</t>
  </si>
  <si>
    <t>WOS:000286113500002</t>
  </si>
  <si>
    <t>Preston, KA</t>
  </si>
  <si>
    <t>Architectural constraints on flower number in a photoperiodic annual</t>
  </si>
  <si>
    <t>OIKOS</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</si>
  <si>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</si>
  <si>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0030-1299</t>
  </si>
  <si>
    <t>10.2307/3547048</t>
  </si>
  <si>
    <t>WOS:000071918100007</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</si>
  <si>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</si>
  <si>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</si>
  <si>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</si>
  <si>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</si>
  <si>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</si>
  <si>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</si>
  <si>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</si>
  <si>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</si>
  <si>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</si>
  <si>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Jelinek, Milan/C-8515-2011</t>
  </si>
  <si>
    <t>10.1177/0748730404264658</t>
  </si>
  <si>
    <t>WOS:000221488000002</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</si>
  <si>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</si>
  <si>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</si>
  <si>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</si>
  <si>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</si>
  <si>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</si>
  <si>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</si>
  <si>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JUL-AUG</t>
  </si>
  <si>
    <t>WOS:000248292600004</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</si>
  <si>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</si>
  <si>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</si>
  <si>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</si>
  <si>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</si>
  <si>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</si>
  <si>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Witkowski, Edward/0000-0001-5453-1390; Archibald, Sally/0000-0003-2786-3976</t>
  </si>
  <si>
    <t>1442-9985</t>
  </si>
  <si>
    <t>1442-9993</t>
  </si>
  <si>
    <t>10.1111/aec.12448</t>
  </si>
  <si>
    <t>WOS:000399744800009</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</si>
  <si>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</si>
  <si>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</si>
  <si>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</si>
  <si>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</si>
  <si>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</si>
  <si>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</si>
  <si>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</si>
  <si>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</si>
  <si>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</si>
  <si>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</si>
  <si>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</si>
  <si>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</si>
  <si>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</si>
  <si>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</si>
  <si>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</si>
  <si>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</si>
  <si>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</si>
  <si>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</si>
  <si>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</si>
  <si>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</si>
  <si>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</si>
  <si>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</si>
  <si>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</si>
  <si>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Morcia, Caterina/0000-0001-5316-7435; Badeck, Franz-Werner/0000-0001-7821-8825</t>
  </si>
  <si>
    <t>1380-3743</t>
  </si>
  <si>
    <t>1572-9788</t>
  </si>
  <si>
    <t>10.1007/s11032-016-0571-y</t>
  </si>
  <si>
    <t>WOS:000388214600003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</si>
  <si>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</si>
  <si>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</si>
  <si>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</si>
  <si>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</si>
  <si>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</si>
  <si>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</si>
  <si>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</si>
  <si>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Avia, K; Karkkainen, K; Lagercrantz, U; Savolainen, O</t>
  </si>
  <si>
    <t>Avia, Komlan; Karkkainen, Katri; Lagercrantz, Ulf; Savolainen, Outi</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</si>
  <si>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</si>
  <si>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</si>
  <si>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</si>
  <si>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</si>
  <si>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</si>
  <si>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0028-646X</t>
  </si>
  <si>
    <t>1469-8137</t>
  </si>
  <si>
    <t>10.1111/nph.12901</t>
  </si>
  <si>
    <t>WOS:000341193500018</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</si>
  <si>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</si>
  <si>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</si>
  <si>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</si>
  <si>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</si>
  <si>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Fan, Chengming/0000-0002-1352-8301</t>
  </si>
  <si>
    <t>DEC 30</t>
  </si>
  <si>
    <t>10.1073/pnas.0810585105</t>
  </si>
  <si>
    <t>WOS:000262092800082</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</si>
  <si>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</si>
  <si>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</si>
  <si>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</si>
  <si>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</si>
  <si>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</si>
  <si>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0962-1105</t>
  </si>
  <si>
    <t>10.1111/j.1365-2869.2011.00982.x</t>
  </si>
  <si>
    <t>WOS:000301931500008</t>
  </si>
  <si>
    <t>Lounibos, LP; Escher, RL; Lourenco-de-Oliveria, R</t>
  </si>
  <si>
    <t>Asymmetric evolution of photoperiodic diapause in temperate and tropical invasive populations of Aedes albopictus (Diptera : Culicidae)</t>
  </si>
  <si>
    <t>ANNALS OF THE ENTOMOLOGICAL SOCIETY OF AMERICA</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</si>
  <si>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</si>
  <si>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0013-8746</t>
  </si>
  <si>
    <t>10.1603/0013-8746(2003)096[0512:AEOPDI]2.0.CO;2</t>
  </si>
  <si>
    <t>WOS:000184762000012</t>
  </si>
  <si>
    <t>PEREIRA, ME</t>
  </si>
  <si>
    <t>ASYNCHRONY WITHIN ESTROUS SYNCHRONY AMONG RINGTAILED LEMURS (PRIMATES, LEMURIDAE)</t>
  </si>
  <si>
    <t>PHYSIOLOGY &amp; BEHAVIOR</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</si>
  <si>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</si>
  <si>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0031-9384</t>
  </si>
  <si>
    <t>10.1016/0031-9384(91)90228-G</t>
  </si>
  <si>
    <t>WOS:A1991ET74400008</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</si>
  <si>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</si>
  <si>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</si>
  <si>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</si>
  <si>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</si>
  <si>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</si>
  <si>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</si>
  <si>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Stinziano, JR; Way, DA</t>
  </si>
  <si>
    <t>Stinziano, Joseph R.; Way, Danielle 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</si>
  <si>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</si>
  <si>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</si>
  <si>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</si>
  <si>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Danielle/N-1867-2014</t>
  </si>
  <si>
    <t>Way, Danielle/0000-0003-4801-5319; Stinziano, Joseph/0000-0002-7628-4201</t>
  </si>
  <si>
    <t>0140-7791</t>
  </si>
  <si>
    <t>1365-3040</t>
  </si>
  <si>
    <t>10.1111/pce.12917</t>
  </si>
  <si>
    <t>WOS:000405275300006</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</si>
  <si>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</si>
  <si>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</si>
  <si>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</si>
  <si>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</si>
  <si>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</si>
  <si>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</si>
  <si>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</si>
  <si>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</si>
  <si>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</si>
  <si>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</si>
  <si>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</si>
  <si>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</si>
  <si>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</si>
  <si>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</si>
  <si>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</si>
  <si>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</si>
  <si>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</si>
  <si>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</si>
  <si>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Johnsen, Arild/0000-0003-4864-6284; Kempenaers, Bart/0000-0002-7505-5458</t>
  </si>
  <si>
    <t>10.1111/j.1365-294X.2007.03552.x</t>
  </si>
  <si>
    <t>WOS:000251028200018</t>
  </si>
  <si>
    <t>Olberg, MW; Lopez, RG</t>
  </si>
  <si>
    <t>Olberg, Madeline W.; Lopez, Roberto 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</si>
  <si>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</si>
  <si>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</si>
  <si>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</si>
  <si>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0018-5345</t>
  </si>
  <si>
    <t>2327-9834</t>
  </si>
  <si>
    <t>10.21273/HORTSCI10968-16</t>
  </si>
  <si>
    <t>WOS:000396526400009</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</si>
  <si>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</si>
  <si>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</si>
  <si>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</si>
  <si>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</si>
  <si>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</si>
  <si>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</si>
  <si>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</si>
  <si>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</si>
  <si>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</si>
  <si>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</si>
  <si>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</si>
  <si>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</si>
  <si>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</si>
  <si>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1051-0761</t>
  </si>
  <si>
    <t>1939-5582</t>
  </si>
  <si>
    <t>10.1890/13-1533.1</t>
  </si>
  <si>
    <t>WOS:000342859800017</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</si>
  <si>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</si>
  <si>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</si>
  <si>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</si>
  <si>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</si>
  <si>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</si>
  <si>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</si>
  <si>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</si>
  <si>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</si>
  <si>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</si>
  <si>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Jung, JH; Lee, HJ; Park, MJ; Park, CM</t>
  </si>
  <si>
    <t>Jung, Jae-Hoon; Lee, Hyo-Jun; Park, Mi-Jeong; Park, Chung-Mo</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</si>
  <si>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</si>
  <si>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</si>
  <si>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</si>
  <si>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1360-1385</t>
  </si>
  <si>
    <t>1878-4372</t>
  </si>
  <si>
    <t>10.1016/j.tplants.2014.03.012</t>
  </si>
  <si>
    <t>WOS:000340341500010</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</si>
  <si>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</si>
  <si>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</si>
  <si>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</si>
  <si>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</si>
  <si>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GARCIA MOZO, HERMINIA/G-3461-2017; Bonofiglio, Tommaso/L-9690-2015; Fornaciari da Passano, Marco/F-6768-2014</t>
  </si>
  <si>
    <t>Fornaciari, Marco/0000-0002-1289-7295; GARCIA MOZO, HERMINIA/0000-0002-8422-2844; Bonofiglio, Tommaso/0000-0002-5431-9231; Orlandi, Fabio/0000-0003-4021-8664</t>
  </si>
  <si>
    <t>1232-1966</t>
  </si>
  <si>
    <t>1898-2263</t>
  </si>
  <si>
    <t>WOS:000230234400010</t>
  </si>
  <si>
    <t>Beardall, J; Beer, S; Raven, JA</t>
  </si>
  <si>
    <t>Biodiversity of marine plants in an era of climate change: Some predictions based on physiological performance</t>
  </si>
  <si>
    <t>BOTANICA MARINA</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</si>
  <si>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</si>
  <si>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</si>
  <si>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</si>
  <si>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</si>
  <si>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</si>
  <si>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</si>
  <si>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</si>
  <si>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</si>
  <si>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0006-8055</t>
  </si>
  <si>
    <t>10.1515/botm.1998.41.1-6.113</t>
  </si>
  <si>
    <t>WOS:000072103200014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</si>
  <si>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</si>
  <si>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</si>
  <si>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</si>
  <si>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</si>
  <si>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</si>
  <si>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</si>
  <si>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</si>
  <si>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</si>
  <si>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</si>
  <si>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</si>
  <si>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</si>
  <si>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</si>
  <si>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</si>
  <si>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</si>
  <si>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</si>
  <si>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</si>
  <si>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</si>
  <si>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</si>
  <si>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</si>
  <si>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</si>
  <si>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</si>
  <si>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</si>
  <si>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</si>
  <si>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</si>
  <si>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10.1016/1011-1344(92)85061-X</t>
  </si>
  <si>
    <t>WOS:A1992JA11800001</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</si>
  <si>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</si>
  <si>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</si>
  <si>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</si>
  <si>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</si>
  <si>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</si>
  <si>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</si>
  <si>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</si>
  <si>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</si>
  <si>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</si>
  <si>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</si>
  <si>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</si>
  <si>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</si>
  <si>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</si>
  <si>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</si>
  <si>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</si>
  <si>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</si>
  <si>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</si>
  <si>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</si>
  <si>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</si>
  <si>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</si>
  <si>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</si>
  <si>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</si>
  <si>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</si>
  <si>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</si>
  <si>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</si>
  <si>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</si>
  <si>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</si>
  <si>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</si>
  <si>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t>
  </si>
  <si>
    <t>WOS:000278471300001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</si>
  <si>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</si>
  <si>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</si>
  <si>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</si>
  <si>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SEP-OCT</t>
  </si>
  <si>
    <t>10.2135/cropsci2002.1709</t>
  </si>
  <si>
    <t>WOS:000177928000045</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</si>
  <si>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</si>
  <si>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</si>
  <si>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</si>
  <si>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</si>
  <si>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</si>
  <si>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</si>
  <si>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</si>
  <si>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</si>
  <si>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</si>
  <si>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</si>
  <si>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</si>
  <si>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</si>
  <si>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</si>
  <si>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</si>
  <si>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</si>
  <si>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</si>
  <si>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</si>
  <si>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</si>
  <si>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Sonsteby, A; Heide, OM</t>
  </si>
  <si>
    <t>Fernandez, GE; Hummer, KE</t>
  </si>
  <si>
    <t>Sonsteby, A.; Heide, O. M.</t>
  </si>
  <si>
    <t>Black currant physiology in a changing climate</t>
  </si>
  <si>
    <t>XI INTERNATIONAL RUBUS AND RIBES SYMPOSIUM</t>
  </si>
  <si>
    <t>Acta Horticulturae</t>
  </si>
  <si>
    <t>11th International Rubus and Ribes Symposium</t>
  </si>
  <si>
    <t>JUN 21-24, 2015</t>
  </si>
  <si>
    <t>Asheville, NC</t>
  </si>
  <si>
    <t>Int Soc Hort Sci</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</si>
  <si>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</si>
  <si>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</si>
  <si>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</si>
  <si>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</si>
  <si>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</si>
  <si>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</si>
  <si>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</si>
  <si>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</si>
  <si>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Boatto, Gianpiero/0000-0001-6271-2378; Cappai, Maria Grazia/0000-0001-8863-9834</t>
  </si>
  <si>
    <t>10.1002/ece3.2613</t>
  </si>
  <si>
    <t>WOS:000392069500032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</si>
  <si>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</si>
  <si>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</si>
  <si>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</si>
  <si>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</si>
  <si>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</si>
  <si>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</si>
  <si>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</si>
  <si>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</si>
  <si>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</si>
  <si>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</si>
  <si>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</si>
  <si>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</si>
  <si>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</si>
  <si>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</si>
  <si>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</si>
  <si>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</si>
  <si>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</si>
  <si>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</si>
  <si>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</si>
  <si>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</si>
  <si>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</si>
  <si>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</si>
  <si>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</si>
  <si>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</si>
  <si>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</si>
  <si>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</si>
  <si>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</si>
  <si>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</si>
  <si>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</si>
  <si>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</si>
  <si>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Koski, V</t>
  </si>
  <si>
    <t>Breeding plans in case of global warming</t>
  </si>
  <si>
    <t>EUPHYTICA</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</si>
  <si>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</si>
  <si>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0014-2336</t>
  </si>
  <si>
    <t>1573-5060</t>
  </si>
  <si>
    <t>10.1007/BF00022850</t>
  </si>
  <si>
    <t>WOS:A1996VT61200030</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</si>
  <si>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</si>
  <si>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</si>
  <si>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</si>
  <si>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</si>
  <si>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</si>
  <si>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</si>
  <si>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</si>
  <si>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10.4067/S0718-19572016000200003</t>
  </si>
  <si>
    <t>WOS:000382151100003</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</si>
  <si>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</si>
  <si>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</si>
  <si>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</si>
  <si>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</si>
  <si>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</si>
  <si>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</si>
  <si>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</si>
  <si>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</si>
  <si>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</si>
  <si>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</si>
  <si>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</si>
  <si>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</si>
  <si>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</si>
  <si>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</si>
  <si>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</si>
  <si>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Yamazaki, H; Hamano, M; Yamato, Y; Miura, H</t>
  </si>
  <si>
    <t>Bulbing response of Allium X wakegi Araki to temperature experienced prior to bulb formation</t>
  </si>
  <si>
    <t>JOURNAL OF THE JAPANESE SOCIETY FOR HORTICULTURAL SCIENCE</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</si>
  <si>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</si>
  <si>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1882-3351</t>
  </si>
  <si>
    <t>1880-358X</t>
  </si>
  <si>
    <t>WOS:000180482600013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</si>
  <si>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</si>
  <si>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</si>
  <si>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</si>
  <si>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</si>
  <si>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</si>
  <si>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</si>
  <si>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</si>
  <si>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</si>
  <si>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</si>
  <si>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</si>
  <si>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</si>
  <si>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</si>
  <si>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</si>
  <si>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</si>
  <si>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</si>
  <si>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</si>
  <si>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Linden, Anthony/E-9262-2012; Coppack, Timothy/D-1204-2010; Pulido, Francisco/C-6697-2012; Evolution and Conservation Biology, UCM Group/K-9382-2014; Van der Linden, Annemie/L-7855-2017</t>
  </si>
  <si>
    <t>Linden, Anthony/0000-0002-9343-9180; Pulido, Francisco/0000-0002-2430-8080; Van der Linden, Annemie/0000-0003-2941-6520</t>
  </si>
  <si>
    <t>10.1111/j.1365-2486.2008.01668.x</t>
  </si>
  <si>
    <t>WOS:000260307100004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</si>
  <si>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</si>
  <si>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</si>
  <si>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</si>
  <si>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</si>
  <si>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</si>
  <si>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</si>
  <si>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</si>
  <si>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</si>
  <si>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</si>
  <si>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</si>
  <si>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</si>
  <si>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</si>
  <si>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</si>
  <si>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</si>
  <si>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</si>
  <si>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</si>
  <si>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</si>
  <si>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</si>
  <si>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Royer, DL; Osborne, CP; Beerling, DJ</t>
  </si>
  <si>
    <t>Carbon loss by deciduous trees in a CO2-rich ancient polar environment</t>
  </si>
  <si>
    <t>NATURE</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</si>
  <si>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</si>
  <si>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</si>
  <si>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</si>
  <si>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0028-0836</t>
  </si>
  <si>
    <t>10.1038/nature01737</t>
  </si>
  <si>
    <t>WOS:000183912800038</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</si>
  <si>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</si>
  <si>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</si>
  <si>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</si>
  <si>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</si>
  <si>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</si>
  <si>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</si>
  <si>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</si>
  <si>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</si>
  <si>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</si>
  <si>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</si>
  <si>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</si>
  <si>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</si>
  <si>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</si>
  <si>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</si>
  <si>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</si>
  <si>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</si>
  <si>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</si>
  <si>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</si>
  <si>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</si>
  <si>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</si>
  <si>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</si>
  <si>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</si>
  <si>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</si>
  <si>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</si>
  <si>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</si>
  <si>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</si>
  <si>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</si>
  <si>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1879-1611</t>
  </si>
  <si>
    <t>10.1016/S0022-1910(03)00167-7</t>
  </si>
  <si>
    <t>WOS:000185965800010</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</si>
  <si>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</si>
  <si>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</si>
  <si>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</si>
  <si>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</si>
  <si>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</si>
  <si>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1095-8290</t>
  </si>
  <si>
    <t>10.1093/aob/mcv055</t>
  </si>
  <si>
    <t>WOS:000365134800003</t>
  </si>
  <si>
    <t>Surbhi; Rastogi, A; Malik, S; Rani, S; Kumar, V</t>
  </si>
  <si>
    <t>Surbhi; Rastogi, Ashutosh; Malik, Shalie; Rani, Sangeeta; Kumar, Vinod</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</si>
  <si>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</si>
  <si>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</si>
  <si>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1095-6840</t>
  </si>
  <si>
    <t>MAY 1</t>
  </si>
  <si>
    <t>10.1016/j.ygcen.2016.03.031</t>
  </si>
  <si>
    <t>WOS:000377051200008</t>
  </si>
  <si>
    <t>Gomi, T; Takeda, M</t>
  </si>
  <si>
    <t>Changes in life-history traits in the Fall Webworm within half a century of introduction to Japan</t>
  </si>
  <si>
    <t>FUNCTIONAL ECOLOGY</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</si>
  <si>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</si>
  <si>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0269-8463</t>
  </si>
  <si>
    <t>10.2307/2390287</t>
  </si>
  <si>
    <t>WOS:A1996VH86100011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</si>
  <si>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</si>
  <si>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</si>
  <si>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</si>
  <si>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</si>
  <si>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</si>
  <si>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</si>
  <si>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</si>
  <si>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</si>
  <si>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Pastorczyk, M; Gielwanowska, I; Lahuta, LB</t>
  </si>
  <si>
    <t>Pastorczyk, Marta; Gielwanowska, Irena; Lahuta, Leslaw 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</si>
  <si>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</si>
  <si>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</si>
  <si>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</si>
  <si>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Gielwanowska, Irena/0000-0002-9001-1285; Pastorczyk, Marta/0000-0002-9747-8283; LAHUTA, Leslaw B./0000-0001-5999-1871</t>
  </si>
  <si>
    <t>0137-5881</t>
  </si>
  <si>
    <t>1861-1664</t>
  </si>
  <si>
    <t>10.1007/s11738-014-1551-7</t>
  </si>
  <si>
    <t>WOS:000338283200016</t>
  </si>
  <si>
    <t>Jones, NT; Gilbert, B</t>
  </si>
  <si>
    <t>Jones, Natalie T.; Gilbert, Benjamin</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</si>
  <si>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</si>
  <si>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</si>
  <si>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</si>
  <si>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</si>
  <si>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1365-2656</t>
  </si>
  <si>
    <t>10.1111/1365-2656.12474</t>
  </si>
  <si>
    <t>WOS:000370959300025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</si>
  <si>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</si>
  <si>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</si>
  <si>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</si>
  <si>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</si>
  <si>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t>
  </si>
  <si>
    <t>Martinez-Torres, David/0000-0002-1689-5529; Mattenberger, Florian/0000-0002-2727-0284</t>
  </si>
  <si>
    <t>10.1016/j.jinsphys.2017.11.009</t>
  </si>
  <si>
    <t>WOS:000423008900007</t>
  </si>
  <si>
    <t>Locatelli, Y; Mermillod, P</t>
  </si>
  <si>
    <t>Characteristics and control of reproduction in the Cervidae.</t>
  </si>
  <si>
    <t>PRODUCTIONS ANIMALES</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</si>
  <si>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</si>
  <si>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</si>
  <si>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0990-0632</t>
  </si>
  <si>
    <t>WOS:000228770300001</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</si>
  <si>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</si>
  <si>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</si>
  <si>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</si>
  <si>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</si>
  <si>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</si>
  <si>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Andersen, Monica/C-7616-2012; Sono, Cepid/I-5371-2013</t>
  </si>
  <si>
    <t xml:space="preserve">Bittencourt, Lia/0000-0001-7738-0927; Andersen, Monica/0000-0002-1894-6748; </t>
  </si>
  <si>
    <t>1472-9792</t>
  </si>
  <si>
    <t>10.1016/j.tube.2012.03.006</t>
  </si>
  <si>
    <t>WOS:000305270900004</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</si>
  <si>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</si>
  <si>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</si>
  <si>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</si>
  <si>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</si>
  <si>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Peter/0000-0003-0947-2648</t>
  </si>
  <si>
    <t>10.1104/pp.16.00374</t>
  </si>
  <si>
    <t>WOS:000380699200048</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</si>
  <si>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</si>
  <si>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</si>
  <si>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</si>
  <si>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</si>
  <si>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</si>
  <si>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</si>
  <si>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</si>
  <si>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</si>
  <si>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</si>
  <si>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</si>
  <si>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</si>
  <si>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</si>
  <si>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</si>
  <si>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</si>
  <si>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</si>
  <si>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</si>
  <si>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</si>
  <si>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</si>
  <si>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</si>
  <si>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</si>
  <si>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</si>
  <si>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</si>
  <si>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</si>
  <si>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Selman, Colin/0000-0002-8727-0593; Coogan, Andrew/0000-0003-1998-0240</t>
  </si>
  <si>
    <t>0306-9877</t>
  </si>
  <si>
    <t>1532-2777</t>
  </si>
  <si>
    <t>10.1016/j.mehy.2011.09.023</t>
  </si>
  <si>
    <t>WOS:000297400600052</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</si>
  <si>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</si>
  <si>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</si>
  <si>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</si>
  <si>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</si>
  <si>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Gianfranceschi, Luca/D-3166-2012; ROMANO, ANDREA/A-2780-2017</t>
  </si>
  <si>
    <t>Gianfranceschi, Luca/0000-0002-7644-5968; ROMANO, ANDREA/0000-0002-0945-6018; Parolini, Marco/0000-0003-0226-1709</t>
  </si>
  <si>
    <t>1469-7998</t>
  </si>
  <si>
    <t>10.1111/jzo.12501</t>
  </si>
  <si>
    <t>WOS:000423821900005</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</si>
  <si>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</si>
  <si>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</si>
  <si>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</si>
  <si>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</si>
  <si>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Isabelle/0000-0002-0548-7378</t>
  </si>
  <si>
    <t>10.3389/fpls.2015.00648</t>
  </si>
  <si>
    <t>WOS:000369930100001</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</si>
  <si>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</si>
  <si>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</si>
  <si>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</si>
  <si>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</si>
  <si>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</si>
  <si>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</si>
  <si>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</si>
  <si>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</si>
  <si>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</si>
  <si>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Bradshaw, WE; Quebodeaux, MC; Holzapfel, CM</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</si>
  <si>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</si>
  <si>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</si>
  <si>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</si>
  <si>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0003-0147</t>
  </si>
  <si>
    <t>1537-5323</t>
  </si>
  <si>
    <t>10.1086/374344</t>
  </si>
  <si>
    <t>WOS:000183276900004</t>
  </si>
  <si>
    <t>Bradshaw gives data directly</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</si>
  <si>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</si>
  <si>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</si>
  <si>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</si>
  <si>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</si>
  <si>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</si>
  <si>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</si>
  <si>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</si>
  <si>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</si>
  <si>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</si>
  <si>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</si>
  <si>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</si>
  <si>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</si>
  <si>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</si>
  <si>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</si>
  <si>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</si>
  <si>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</si>
  <si>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</si>
  <si>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</si>
  <si>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</si>
  <si>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</si>
  <si>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</si>
  <si>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</si>
  <si>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</si>
  <si>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</si>
  <si>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</si>
  <si>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</si>
  <si>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</si>
  <si>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</si>
  <si>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</si>
  <si>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</si>
  <si>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</si>
  <si>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</si>
  <si>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</si>
  <si>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</si>
  <si>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</si>
  <si>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Gwinner, E</t>
  </si>
  <si>
    <t>Circannual clocks in avian reproduction and migration</t>
  </si>
  <si>
    <t>IBIS</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</si>
  <si>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</si>
  <si>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</si>
  <si>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</si>
  <si>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</si>
  <si>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0019-1019</t>
  </si>
  <si>
    <t>10.1111/j.1474-919X.1996.tb04312.x</t>
  </si>
  <si>
    <t>WOS:A1996TU90700006</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</si>
  <si>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</si>
  <si>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</si>
  <si>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</si>
  <si>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</si>
  <si>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</si>
  <si>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</si>
  <si>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</si>
  <si>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</si>
  <si>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</si>
  <si>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1365-2826</t>
  </si>
  <si>
    <t>10.1111/jne.12013</t>
  </si>
  <si>
    <t>WOS:000316623100010</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</si>
  <si>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</si>
  <si>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</si>
  <si>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</si>
  <si>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Caldas Bussiere, Maria Clara/M-6787-2014; Araujo, John/A-8554-2011; Araujo, John/A-6345-2010</t>
  </si>
  <si>
    <t>Caldas Bussiere, Maria Clara/0000-0002-2837-5010; Araujo, John/0000-0002-8022-2425</t>
  </si>
  <si>
    <t>10.1076/brhm.27.3.343.12952</t>
  </si>
  <si>
    <t>WOS:A1996VG03700013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</si>
  <si>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</si>
  <si>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</si>
  <si>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</si>
  <si>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</si>
  <si>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</si>
  <si>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</si>
  <si>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</si>
  <si>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</si>
  <si>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</si>
  <si>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</si>
  <si>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</si>
  <si>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</si>
  <si>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</si>
  <si>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</si>
  <si>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</si>
  <si>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</si>
  <si>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</si>
  <si>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</si>
  <si>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</si>
  <si>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</si>
  <si>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1471-2970</t>
  </si>
  <si>
    <t>10.1098/rstb.2009.0140</t>
  </si>
  <si>
    <t>WOS:000270800800003</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</si>
  <si>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</si>
  <si>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</si>
  <si>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</si>
  <si>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</si>
  <si>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</si>
  <si>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Pedro/0000-0003-3246-0282; Helander, Marjo/0000-0002-9759-4321; Hamilton, Cyd/0000-0002-6378-3407</t>
  </si>
  <si>
    <t>1758-678X</t>
  </si>
  <si>
    <t>10.1038/NCLIMATE1430</t>
  </si>
  <si>
    <t>WOS:000302672800015</t>
  </si>
  <si>
    <t>Marchand, FL; Nijs, I; Heuer, M; Mertens, S; Kockelbergh, F; Pontailler, JY; Impens, I; Beyens, L</t>
  </si>
  <si>
    <t>Climate warming postpones senescence in High Arctic tundra</t>
  </si>
  <si>
    <t>ARCTIC ANTARCTIC AND ALPINE RESEARCH</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</si>
  <si>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</si>
  <si>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1523-0430</t>
  </si>
  <si>
    <t>10.1657/1523-0430(2004)036[0390:CWPSIH]2.0.CO;2</t>
  </si>
  <si>
    <t>WOS:000227702800002</t>
  </si>
  <si>
    <t>Poyry, J; Leinonen, R; Soderman, G; Nieminen, M; Heikkinen, RK; Carter, TR</t>
  </si>
  <si>
    <t>Poyry, Juha; Leinonen, Reima; Soderman, Guy; Nieminen, Marko; Heikkinen, Risto K.; Carter, Timothy 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</si>
  <si>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</si>
  <si>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</si>
  <si>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</si>
  <si>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Timothy/N-4411-2017</t>
  </si>
  <si>
    <t>Poyry, Juha/0000-0002-5548-1046; Carter, Timothy/0000-0002-4026-8859</t>
  </si>
  <si>
    <t>1466-822X</t>
  </si>
  <si>
    <t>10.1111/j.1466-8238.2010.00597.x</t>
  </si>
  <si>
    <t>WOS:000286889500008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</si>
  <si>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</si>
  <si>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</si>
  <si>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</si>
  <si>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</si>
  <si>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</si>
  <si>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</si>
  <si>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</si>
  <si>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Sogaard, G; Johnsen, O; Nilsen, J; Junttila, O</t>
  </si>
  <si>
    <t>Sogaard, Gunnhild; Johnsen, Oystein; Nilsen, Jarle; Junttila, Olavi</t>
  </si>
  <si>
    <t>Climatic control of bud burst in young seedlings of nine provenances of Norway spruce</t>
  </si>
  <si>
    <t>TREE PHYSIOLOGY</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</si>
  <si>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</si>
  <si>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0829-318X</t>
  </si>
  <si>
    <t>10.1093/treephys/28.2.311</t>
  </si>
  <si>
    <t>WOS:000253056200015</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</si>
  <si>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</si>
  <si>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</si>
  <si>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</si>
  <si>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</si>
  <si>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</si>
  <si>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Marco/L-9354-2015; GARCIA MOZO, HERMINIA/G-3461-2017; Fornaciari da Passano, Marco/F-6768-2014; Orlandi, Fabio/F-6017-2012</t>
  </si>
  <si>
    <t>Fornaciari, Marco/0000-0002-1289-7295; GARCIA MOZO, HERMINIA/0000-0002-8422-2844; Orlandi, Fabio/0000-0003-4021-8664</t>
  </si>
  <si>
    <t>0165-0009</t>
  </si>
  <si>
    <t>10.1007/s10584-012-0474-9</t>
  </si>
  <si>
    <t>WOS:000312715500007</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</si>
  <si>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</si>
  <si>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</si>
  <si>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</si>
  <si>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</si>
  <si>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</si>
  <si>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Vendramin, Giovanni G/K-9731-2014; Stocks, Michael/P-5417-2014</t>
  </si>
  <si>
    <t>Vendramin, Giovanni G/0000-0001-9921-7872; Stocks, Michael/0000-0003-3344-6036; Kallman, Thomas/0000-0003-0498-2665; Lascoux, Martin/0000-0003-1699-9042</t>
  </si>
  <si>
    <t>0016-6731</t>
  </si>
  <si>
    <t>1943-2631</t>
  </si>
  <si>
    <t>10.1534/genetics.114.163063</t>
  </si>
  <si>
    <t>WOS:000339391900018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</si>
  <si>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</si>
  <si>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</si>
  <si>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</si>
  <si>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</si>
  <si>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LUQUEZ, VIRGINIA/0000-0002-8433-909X</t>
  </si>
  <si>
    <t>10.1534/genetics.105.047522</t>
  </si>
  <si>
    <t>WOS:000236668100040</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</si>
  <si>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</si>
  <si>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</si>
  <si>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</si>
  <si>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</si>
  <si>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</si>
  <si>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</si>
  <si>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CAMPOY, JOSE/0000-0001-6788-1795; Campoy, Jose/0000-0002-6018-5698; Ruiz, David/0000-0002-2659-8210</t>
  </si>
  <si>
    <t>0254-6299</t>
  </si>
  <si>
    <t>10.1016/j.sajb.2010.12.006</t>
  </si>
  <si>
    <t>WOS:000292444600006</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</si>
  <si>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</si>
  <si>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</si>
  <si>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</si>
  <si>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</si>
  <si>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</si>
  <si>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</si>
  <si>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</si>
  <si>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</si>
  <si>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</si>
  <si>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</si>
  <si>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</si>
  <si>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</si>
  <si>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Gianfranceschi, Luca/D-3166-2012; ROMANO, ANDREA/A-2780-2017; Ambrosini, Roberto/F-3188-2012; Romano, Andrea/B-3930-2012; Rubolini, Diego/F-2851-2011</t>
  </si>
  <si>
    <t>Gianfranceschi, Luca/0000-0002-7644-5968; ROMANO, ANDREA/0000-0002-0945-6018; Ambrosini, Roberto/0000-0002-7148-1468; Rubolini, Diego/0000-0003-2703-5783; Saino, Nicola/0000-0002-0230-3967; costanzo, alessandra/0000-0003-3781-0798</t>
  </si>
  <si>
    <t>2045-2322</t>
  </si>
  <si>
    <t>10.1038/srep12443</t>
  </si>
  <si>
    <t>WOS:000358294400002</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</si>
  <si>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</si>
  <si>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</si>
  <si>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</si>
  <si>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</si>
  <si>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Luca/D-3166-2012</t>
  </si>
  <si>
    <t>Gianfranceschi, Luca/0000-0002-7644-5968; Saino, Nicola/0000-0002-0230-3967</t>
  </si>
  <si>
    <t>10.1111/mec.13913</t>
  </si>
  <si>
    <t>WOS:000391939700006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</si>
  <si>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</si>
  <si>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</si>
  <si>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</si>
  <si>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</si>
  <si>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</si>
  <si>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</si>
  <si>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</si>
  <si>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</si>
  <si>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</si>
  <si>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</si>
  <si>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</si>
  <si>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</si>
  <si>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Andrea/B-3930-2012; ROMANO, ANDREA/A-2780-2017; Ambrosini, Roberto/F-3188-2012; Rubolini, Diego/F-2851-2011; Gianfranceschi, Luca/D-3166-2012</t>
  </si>
  <si>
    <t>ROMANO, ANDREA/0000-0002-0945-6018; Ambrosini, Roberto/0000-0002-7148-1468; Rubolini, Diego/0000-0003-2703-5783; Gianfranceschi, Luca/0000-0002-7644-5968; Saino, Nicola/0000-0002-0230-3967</t>
  </si>
  <si>
    <t>e35140</t>
  </si>
  <si>
    <t>10.1371/journal.pone.0035140</t>
  </si>
  <si>
    <t>WOS:000305297500079</t>
  </si>
  <si>
    <t>Lincoln, GA; Andersson, H; Loudon, A</t>
  </si>
  <si>
    <t>Clock genes in calendar cells as the basis of annual timekeeping in mammals - a unifying hypothesis</t>
  </si>
  <si>
    <t>JOURNAL OF ENDOCRINOLOGY</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</si>
  <si>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</si>
  <si>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0022-0795</t>
  </si>
  <si>
    <t>1479-6805</t>
  </si>
  <si>
    <t>10.1677/joe.0.1790001</t>
  </si>
  <si>
    <t>WOS:000186226300001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</si>
  <si>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</si>
  <si>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</si>
  <si>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</si>
  <si>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</si>
  <si>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</si>
  <si>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</si>
  <si>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</si>
  <si>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LANGHEINRICH, U</t>
  </si>
  <si>
    <t>CLONAL VARIATION IN APICAL GROWTH AND CONTENT IN VEGETATIVE STORAGE PROTEINS IN POPULUS</t>
  </si>
  <si>
    <t>TREES-STRUCTURE AND FUNCTION</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</si>
  <si>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</si>
  <si>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0931-1890</t>
  </si>
  <si>
    <t>WOS:A1993LD79300009</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</si>
  <si>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</si>
  <si>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</si>
  <si>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</si>
  <si>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Santamaria, Luis/C-1438-2012</t>
  </si>
  <si>
    <t>Santamaria, Luis/0000-0002-5072-2912</t>
  </si>
  <si>
    <t>10.1046/j.1365-2745.2002.00716.x</t>
  </si>
  <si>
    <t>WOS:000178272100011</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</si>
  <si>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</si>
  <si>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</si>
  <si>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</si>
  <si>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</si>
  <si>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</si>
  <si>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</si>
  <si>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</si>
  <si>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</si>
  <si>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</si>
  <si>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</si>
  <si>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</si>
  <si>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Pankhurst, NW; Porter, MJR</t>
  </si>
  <si>
    <t>Cold and dark or warm and light: variations on the theme of environmental control of reproduction</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</si>
  <si>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</si>
  <si>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</si>
  <si>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</si>
  <si>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</si>
  <si>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WOS:000221880400139</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</si>
  <si>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</si>
  <si>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</si>
  <si>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</si>
  <si>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</si>
  <si>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Prokkola, Jenni/0000-0003-2987-4417</t>
  </si>
  <si>
    <t>UNSP jeb170670</t>
  </si>
  <si>
    <t>10.1242/jeb.170670</t>
  </si>
  <si>
    <t>WOS:000427353100014</t>
  </si>
  <si>
    <t>Runkle, ES; Heins, RD; Cameron, AC; Carlson, WH</t>
  </si>
  <si>
    <t>Cold treatment modifies the photoperiodic flowering response of Lobelia x speciosa</t>
  </si>
  <si>
    <t>SCIENTIA HORTICULTURAE</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</si>
  <si>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</si>
  <si>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0304-4238</t>
  </si>
  <si>
    <t>10.1016/S0304-4238(98)00249-0</t>
  </si>
  <si>
    <t>WOS:000078883300011</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</si>
  <si>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</si>
  <si>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</si>
  <si>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</si>
  <si>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</si>
  <si>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</si>
  <si>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</si>
  <si>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</si>
  <si>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</si>
  <si>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</si>
  <si>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</si>
  <si>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</si>
  <si>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</si>
  <si>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</si>
  <si>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</si>
  <si>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</si>
  <si>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</si>
  <si>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</si>
  <si>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</si>
  <si>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</si>
  <si>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</si>
  <si>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</si>
  <si>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</si>
  <si>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</si>
  <si>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</si>
  <si>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Combined effects of rising [CO2] and temperature on boreal forests: growth, physiology and limitations</t>
  </si>
  <si>
    <t>BOTANY</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</si>
  <si>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</si>
  <si>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Way, Danielle/N-1867-2014; Stinziano, Joseph/M-1062-2015</t>
  </si>
  <si>
    <t>1916-2790</t>
  </si>
  <si>
    <t>1916-2804</t>
  </si>
  <si>
    <t>10.1139/cjb-2013-0314</t>
  </si>
  <si>
    <t>WOS:000337107600003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</si>
  <si>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</si>
  <si>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</si>
  <si>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</si>
  <si>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</si>
  <si>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</si>
  <si>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</si>
  <si>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</si>
  <si>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</si>
  <si>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</si>
  <si>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</si>
  <si>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</si>
  <si>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</si>
  <si>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</si>
  <si>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</si>
  <si>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</si>
  <si>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</si>
  <si>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</si>
  <si>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</si>
  <si>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</si>
  <si>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</si>
  <si>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</si>
  <si>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</si>
  <si>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10.14411/eje.2013.060</t>
  </si>
  <si>
    <t>WOS:000321117200008</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</si>
  <si>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</si>
  <si>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</si>
  <si>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</si>
  <si>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</si>
  <si>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</si>
  <si>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</si>
  <si>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</si>
  <si>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</si>
  <si>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</si>
  <si>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</si>
  <si>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</si>
  <si>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</si>
  <si>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</si>
  <si>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</si>
  <si>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Wang, N; Ku, LX; Chen, YH; Wang, W</t>
  </si>
  <si>
    <t>Wang, Ning; Ku, Lixia; Chen, Yanhui; Wang, Wei</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</si>
  <si>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</si>
  <si>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</si>
  <si>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</si>
  <si>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WOS:000345397400004</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</si>
  <si>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</si>
  <si>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</si>
  <si>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</si>
  <si>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</si>
  <si>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</si>
  <si>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</si>
  <si>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</si>
  <si>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</si>
  <si>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</si>
  <si>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</si>
  <si>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</si>
  <si>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</si>
  <si>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</si>
  <si>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</si>
  <si>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</si>
  <si>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</si>
  <si>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</si>
  <si>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</si>
  <si>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</si>
  <si>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</si>
  <si>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</si>
  <si>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1937-3791</t>
  </si>
  <si>
    <t>WOS:000166653300001</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</si>
  <si>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</si>
  <si>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</si>
  <si>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</si>
  <si>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</si>
  <si>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</si>
  <si>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</si>
  <si>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</si>
  <si>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</si>
  <si>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</si>
  <si>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</si>
  <si>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</si>
  <si>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</si>
  <si>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</si>
  <si>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BINDI, M; PORTER, JR; MIGLIETTA, F</t>
  </si>
  <si>
    <t>COMPARISON OF MODELS TO SIMULATE LEAF APPEARANCE IN WHEAT</t>
  </si>
  <si>
    <t>EUROPEAN JOURNAL OF AGRONOMY</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</si>
  <si>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</si>
  <si>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bindi, marco/M-6415-2014; Miglietta, Franco/B-6137-2008; Miglietta, Franco/A-1257-2009; Porter, John/F-9290-2014</t>
  </si>
  <si>
    <t>bindi, marco/0000-0002-8968-954X; Miglietta, Franco/0000-0003-1474-8143; Porter, John/0000-0002-0777-3028</t>
  </si>
  <si>
    <t>1161-0301</t>
  </si>
  <si>
    <t>10.1016/S1161-0301(14)80013-0</t>
  </si>
  <si>
    <t>WOS:A1995RQ34300002</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</si>
  <si>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</si>
  <si>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</si>
  <si>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</si>
  <si>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</si>
  <si>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</si>
  <si>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</si>
  <si>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</si>
  <si>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</si>
  <si>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</si>
  <si>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</si>
  <si>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</si>
  <si>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</si>
  <si>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</si>
  <si>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</si>
  <si>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</si>
  <si>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</si>
  <si>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</si>
  <si>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</si>
  <si>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</si>
  <si>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</si>
  <si>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</si>
  <si>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</si>
  <si>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</si>
  <si>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</si>
  <si>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</si>
  <si>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</si>
  <si>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</si>
  <si>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</si>
  <si>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</si>
  <si>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</si>
  <si>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</si>
  <si>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Sholes, ODV</t>
  </si>
  <si>
    <t>Sholes, Owen D. V.</t>
  </si>
  <si>
    <t>Consequences of Narrow Temperature Tolerance for a Pinyon Pine Sawfly, Neodiprion edulicolus</t>
  </si>
  <si>
    <t>ENVIRONMENTAL ENTOMOLOGY</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</si>
  <si>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</si>
  <si>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0046-225X</t>
  </si>
  <si>
    <t>10.1603/EN10318</t>
  </si>
  <si>
    <t>WOS:000294113300004</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</si>
  <si>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</si>
  <si>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</si>
  <si>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</si>
  <si>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</si>
  <si>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</si>
  <si>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</si>
  <si>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</si>
  <si>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</si>
  <si>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</si>
  <si>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</si>
  <si>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</si>
  <si>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</si>
  <si>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</si>
  <si>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1469-4441</t>
  </si>
  <si>
    <t>10.1017/S0014479716000429</t>
  </si>
  <si>
    <t>WOS:000402152500004</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</si>
  <si>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</si>
  <si>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</si>
  <si>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</si>
  <si>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</si>
  <si>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</si>
  <si>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Ines/T-4733-2017; Morellato, Patricia/B-6026-2013; Mendoza Sagrera, Irene/G-1134-2014</t>
  </si>
  <si>
    <t>Mendoza, Ines/0000-0002-8266-2598; Morellato, Patricia/0000-0001-5265-8988; Mendoza Sagrera, Irene/0000-0002-3288-6366; Peres, Carlos/0000-0002-1588-8765</t>
  </si>
  <si>
    <t>0921-8181</t>
  </si>
  <si>
    <t>1872-6364</t>
  </si>
  <si>
    <t>10.1016/j.gloplacha.2016.12.001</t>
  </si>
  <si>
    <t>WOS:000393528200019</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</si>
  <si>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</si>
  <si>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</si>
  <si>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</si>
  <si>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</si>
  <si>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</si>
  <si>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</si>
  <si>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</si>
  <si>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</si>
  <si>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</si>
  <si>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</si>
  <si>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</si>
  <si>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</si>
  <si>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</si>
  <si>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</si>
  <si>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</si>
  <si>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</si>
  <si>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</si>
  <si>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</si>
  <si>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</si>
  <si>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</si>
  <si>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</si>
  <si>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Clark, Lindsay/B-3165-2008; Yamada, Toshihiko/A-5111-2012</t>
  </si>
  <si>
    <t>Clark, Lindsay/0000-0002-3881-9252; Yamada, Toshihiko/0000-0002-7845-6556</t>
  </si>
  <si>
    <t>10.1093/jxb/erv292</t>
  </si>
  <si>
    <t>WOS:000359685900011</t>
  </si>
  <si>
    <t>Vermaat, JE; Verhagen, FCA; Lindenburg, D</t>
  </si>
  <si>
    <t>Contrasting responses in two populations of Zostera noltii Hornem. to experimental photoperiod manipulation at two salinities</t>
  </si>
  <si>
    <t>AQUATIC BOTANY</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</si>
  <si>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</si>
  <si>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</si>
  <si>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</si>
  <si>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0304-3770</t>
  </si>
  <si>
    <t>10.1016/S0304-3770(00)00090-5</t>
  </si>
  <si>
    <t>WOS:000087447900002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</si>
  <si>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</si>
  <si>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</si>
  <si>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</si>
  <si>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</si>
  <si>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</si>
  <si>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</si>
  <si>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</si>
  <si>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BRAZILIAN JOURNAL OF MEDICAL AND BIOLOGICAL RESEARCH</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</si>
  <si>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</si>
  <si>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</si>
  <si>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</si>
  <si>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</si>
  <si>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0100-879X</t>
  </si>
  <si>
    <t>WOS:A1996TP48300020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</si>
  <si>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</si>
  <si>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</si>
  <si>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</si>
  <si>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</si>
  <si>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</si>
  <si>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</si>
  <si>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</si>
  <si>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</si>
  <si>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</si>
  <si>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Abelenda, Jose/L-8315-2017; Prat, Salome/L-9240-2014</t>
  </si>
  <si>
    <t>Abelenda, Jose/0000-0001-7952-4891; Prat, Salome/0000-0003-2684-5485</t>
  </si>
  <si>
    <t>OCT 6</t>
  </si>
  <si>
    <t>U132</t>
  </si>
  <si>
    <t>10.1038/nature10431</t>
  </si>
  <si>
    <t>WOS:000295575400046</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</si>
  <si>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</si>
  <si>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</si>
  <si>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</si>
  <si>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</si>
  <si>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1879-1018</t>
  </si>
  <si>
    <t>MAR 15</t>
  </si>
  <si>
    <t>10.1016/j.scienta.2018.02.011</t>
  </si>
  <si>
    <t>WOS:000428605600047</t>
  </si>
  <si>
    <t>Gallegos-Sanchez, J; Malpaux, B; Thiery, JC</t>
  </si>
  <si>
    <t>Control of pulsatile LH secretion during seasonal anoestrus in the ewe</t>
  </si>
  <si>
    <t>REPRODUCTION NUTRITION DEVELOPMENT</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</si>
  <si>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</si>
  <si>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0926-5287</t>
  </si>
  <si>
    <t>10.1051/rnd:19980101</t>
  </si>
  <si>
    <t>WOS:000073850000001</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</si>
  <si>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</si>
  <si>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</si>
  <si>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</si>
  <si>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</si>
  <si>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</si>
  <si>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CHEMINEAU, P; MALPAUX, B; DELGADILLO, JA; GUERIN, Y; RAVAULT, JP; THIMONIER, J; PELLETIER, J</t>
  </si>
  <si>
    <t>CONTROL OF SHEEP AND GOAT REPRODUCTION - USE OF LIGHT AND MELATONIN</t>
  </si>
  <si>
    <t>ANIMAL REPRODUCTION SCIENCE</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</si>
  <si>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</si>
  <si>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0378-4320</t>
  </si>
  <si>
    <t>10.1016/0378-4320(92)90010-B</t>
  </si>
  <si>
    <t>WOS:A1992KC70500008</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</si>
  <si>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</si>
  <si>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</si>
  <si>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</si>
  <si>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</si>
  <si>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</si>
  <si>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</si>
  <si>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</si>
  <si>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</si>
  <si>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</si>
  <si>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</si>
  <si>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</si>
  <si>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</si>
  <si>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</si>
  <si>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Owen-Smith, N; Ogutu, JO</t>
  </si>
  <si>
    <t>Owen-Smith, Norman; Ogutu, Joseph O.</t>
  </si>
  <si>
    <t>Controls over reproductive phenology among ungulates: allometry and tropical-temperate contrasts</t>
  </si>
  <si>
    <t>ECOGRAPHY</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</si>
  <si>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</si>
  <si>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Owen-Smith, Norman/0000-0001-8429-1201; Ogutu, Joseph O/0000-0002-7379-0387</t>
  </si>
  <si>
    <t>0906-7590</t>
  </si>
  <si>
    <t>1600-0587</t>
  </si>
  <si>
    <t>10.1111/j.1600-0587.2012.00156.x</t>
  </si>
  <si>
    <t>WOS:000316468800003</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</si>
  <si>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</si>
  <si>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</si>
  <si>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</si>
  <si>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</si>
  <si>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</si>
  <si>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</si>
  <si>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</si>
  <si>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1802-8829</t>
  </si>
  <si>
    <t>10.14411/eje.2002.024</t>
  </si>
  <si>
    <t>WOS:000177174200006</t>
  </si>
  <si>
    <t>Su, J; Liu, BB; Liao, JK; Yang, ZH; Lin, CT; Oka, Y</t>
  </si>
  <si>
    <t>Su, Jun; Liu, Bobin; Liao, Jiakai; Yang, Zhaohe; Lin, Chentao; Oka, Yoshito</t>
  </si>
  <si>
    <t>Coordination of Cryptochrome and Phytochrome Signals in the Regulation of Plant Light Responses</t>
  </si>
  <si>
    <t>AGRONOMY-BASEL</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</si>
  <si>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</si>
  <si>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</si>
  <si>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2073-4395</t>
  </si>
  <si>
    <t>10.3390/agronomy7010025</t>
  </si>
  <si>
    <t>WOS:000398715700024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</si>
  <si>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</si>
  <si>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</si>
  <si>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</si>
  <si>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</si>
  <si>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</si>
  <si>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</si>
  <si>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</si>
  <si>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</si>
  <si>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</si>
  <si>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</si>
  <si>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</si>
  <si>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Dakhiya, Y; Hussien, D; Fridman, E; Kiflawi, M; Green, R</t>
  </si>
  <si>
    <t>Dakhiya, Yuri; Hussien, Duaa; Fridman, Eyal; Kiflawi, Moshe; Green, Rachel</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</si>
  <si>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</si>
  <si>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</si>
  <si>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</si>
  <si>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10.1104/pp.17.00057</t>
  </si>
  <si>
    <t>WOS:000400366900017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</si>
  <si>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</si>
  <si>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</si>
  <si>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</si>
  <si>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</si>
  <si>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</si>
  <si>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</si>
  <si>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</si>
  <si>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</si>
  <si>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</si>
  <si>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</si>
  <si>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</si>
  <si>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</si>
  <si>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SIOPES, TD</t>
  </si>
  <si>
    <t>CRITICAL DAY LENGTHS FOR EGG-PRODUCTION AND HOTOREFRACTORINESS IN THE DOMESTIC TURKEY</t>
  </si>
  <si>
    <t>POULTRY SCIENCE</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</si>
  <si>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</si>
  <si>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0032-5791</t>
  </si>
  <si>
    <t>10.3382/ps.0731906</t>
  </si>
  <si>
    <t>WOS:A1994PV33300016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</si>
  <si>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</si>
  <si>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</si>
  <si>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</si>
  <si>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</si>
  <si>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</si>
  <si>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</si>
  <si>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</si>
  <si>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</si>
  <si>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</si>
  <si>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</si>
  <si>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</si>
  <si>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</si>
  <si>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Peltonen-Sainio, P; Jauhiainen, L; Hakala, K</t>
  </si>
  <si>
    <t>Peltonen-Sainio, P.; Jauhiainen, L.; Hakala, K.</t>
  </si>
  <si>
    <t>Crop responses to temperature and precipitation according to long-term multi-location trials at high-latitude conditions</t>
  </si>
  <si>
    <t>JOURNAL OF AGRICULTURAL SCIENCE</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</si>
  <si>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</si>
  <si>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</si>
  <si>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</si>
  <si>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0021-8596</t>
  </si>
  <si>
    <t>1469-5146</t>
  </si>
  <si>
    <t>10.1017/S0021859610000791</t>
  </si>
  <si>
    <t>WOS:000285473500005</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</si>
  <si>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</si>
  <si>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</si>
  <si>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</si>
  <si>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</si>
  <si>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</si>
  <si>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</si>
  <si>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</si>
  <si>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</si>
  <si>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</si>
  <si>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</si>
  <si>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</si>
  <si>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</si>
  <si>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</si>
  <si>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</si>
  <si>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</si>
  <si>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</si>
  <si>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</si>
  <si>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</si>
  <si>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</si>
  <si>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WOS:000074907900004</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</si>
  <si>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</si>
  <si>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</si>
  <si>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</si>
  <si>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</si>
  <si>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</si>
  <si>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</si>
  <si>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</si>
  <si>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</si>
  <si>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Haim, A; Saarela, S; Hohtola, E; Zisapel, N</t>
  </si>
  <si>
    <t>Daily rhythms of oxygen consumption, body temperature, activity and melatonin in the Norwegian lemming Lemmus lemmus under northern summer photoperiod</t>
  </si>
  <si>
    <t>JOURNAL OF THERMAL BIOLOGY</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</si>
  <si>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</si>
  <si>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</si>
  <si>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</si>
  <si>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</si>
  <si>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0306-4565</t>
  </si>
  <si>
    <t>10.1016/j.jtherbio.2004.08.031</t>
  </si>
  <si>
    <t>WOS:000224446400041</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</si>
  <si>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</si>
  <si>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</si>
  <si>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</si>
  <si>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</si>
  <si>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t>
  </si>
  <si>
    <t>10.1016/j.jtherbio.2005.08.002</t>
  </si>
  <si>
    <t>WOS:000233949000004</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</si>
  <si>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</si>
  <si>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</si>
  <si>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</si>
  <si>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</si>
  <si>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</si>
  <si>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</si>
  <si>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</si>
  <si>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</si>
  <si>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</si>
  <si>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</si>
  <si>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</si>
  <si>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</si>
  <si>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</si>
  <si>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</si>
  <si>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</si>
  <si>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</si>
  <si>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</si>
  <si>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</si>
  <si>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t>
  </si>
  <si>
    <t xml:space="preserve">Hill, Russell/0000-0002-7601-5802; </t>
  </si>
  <si>
    <t>0379-4369</t>
  </si>
  <si>
    <t>WOS:000223168300004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</si>
  <si>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</si>
  <si>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</si>
  <si>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</si>
  <si>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</si>
  <si>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</si>
  <si>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</si>
  <si>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1618-1328</t>
  </si>
  <si>
    <t>DEC 1</t>
  </si>
  <si>
    <t>10.1016/j.jplph.2012.07.003</t>
  </si>
  <si>
    <t>WOS:000313389800001</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</si>
  <si>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</si>
  <si>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</si>
  <si>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</si>
  <si>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</si>
  <si>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</si>
  <si>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</si>
  <si>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</si>
  <si>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</si>
  <si>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</si>
  <si>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</si>
  <si>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</si>
  <si>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</si>
  <si>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</si>
  <si>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</si>
  <si>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</si>
  <si>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0931-2250</t>
  </si>
  <si>
    <t>1439-037X</t>
  </si>
  <si>
    <t>10.1111/jac.12146</t>
  </si>
  <si>
    <t>WOS:000374338200004</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</si>
  <si>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</si>
  <si>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</si>
  <si>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</si>
  <si>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</si>
  <si>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</si>
  <si>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WOS:000417963700011</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</si>
  <si>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</si>
  <si>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</si>
  <si>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</si>
  <si>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</si>
  <si>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</si>
  <si>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</si>
  <si>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</si>
  <si>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Simon, Jean-Christophe/I-2700-2014; Sabater-Munoz, Beatriz/K-5989-2014</t>
  </si>
  <si>
    <t>Sabater-Munoz, Beatriz/0000-0002-0301-215X; Tagu, Denis/0000-0002-6320-8648</t>
  </si>
  <si>
    <t>0792-4259</t>
  </si>
  <si>
    <t>10.1080/07924259.2005.9652172</t>
  </si>
  <si>
    <t>WOS:000235221900009</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</si>
  <si>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</si>
  <si>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</si>
  <si>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</si>
  <si>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</si>
  <si>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</si>
  <si>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</si>
  <si>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</si>
  <si>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</si>
  <si>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</si>
  <si>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</si>
  <si>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Elsik, Christine/C-4120-2017</t>
  </si>
  <si>
    <t>Elsik, Christine/0000-0002-4248-7713; Poelchau, Monica/0000-0002-4584-6056</t>
  </si>
  <si>
    <t>1471-2954</t>
  </si>
  <si>
    <t>MAY 22</t>
  </si>
  <si>
    <t>10.1098/rspb.2013.0143</t>
  </si>
  <si>
    <t>WOS:000317482100011</t>
  </si>
  <si>
    <t>Coursolle, C; Bigras, FJ; Margolis, HA; Hebert, C</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</si>
  <si>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</si>
  <si>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</si>
  <si>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</si>
  <si>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</si>
  <si>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</si>
  <si>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</si>
  <si>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</si>
  <si>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</si>
  <si>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</si>
  <si>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</si>
  <si>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</si>
  <si>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</si>
  <si>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</si>
  <si>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</si>
  <si>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</si>
  <si>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</si>
  <si>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10.2134/agronj2016.10.0581</t>
  </si>
  <si>
    <t>WOS:000410407900024</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</si>
  <si>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</si>
  <si>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</si>
  <si>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</si>
  <si>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</si>
  <si>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</si>
  <si>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</si>
  <si>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</si>
  <si>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</si>
  <si>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</si>
  <si>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</si>
  <si>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</si>
  <si>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</si>
  <si>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</si>
  <si>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</si>
  <si>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</si>
  <si>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t>
  </si>
  <si>
    <t>Bertolucci, Cristiano/0000-0003-0252-3107</t>
  </si>
  <si>
    <t>0018-067X</t>
  </si>
  <si>
    <t>1365-2540</t>
  </si>
  <si>
    <t>10.1038/hdy.2016.39</t>
  </si>
  <si>
    <t>WOS:000381312300006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</si>
  <si>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</si>
  <si>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</si>
  <si>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</si>
  <si>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</si>
  <si>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</si>
  <si>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1938-2928</t>
  </si>
  <si>
    <t>10.1093/jme/tjv060</t>
  </si>
  <si>
    <t>WOS:000357688400022</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</si>
  <si>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</si>
  <si>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</si>
  <si>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</si>
  <si>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</si>
  <si>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0378-1127</t>
  </si>
  <si>
    <t>10.1016/j.foreco.2003.07.017</t>
  </si>
  <si>
    <t>WOS:000188294900012</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</si>
  <si>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</si>
  <si>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</si>
  <si>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</si>
  <si>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</si>
  <si>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</si>
  <si>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King, Graham/0000-0002-5975-6051; Millar, Andrew/0000-0003-1756-3654</t>
  </si>
  <si>
    <t>10.1007/s00122-006-0468-y</t>
  </si>
  <si>
    <t>WOS:000243973300010</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</si>
  <si>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</si>
  <si>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</si>
  <si>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</si>
  <si>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BREEDING SCIENCE</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</si>
  <si>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</si>
  <si>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Tanaka, Tsuyoshi/0000-0003-3740-6832; Ogiso-Tanaka, Eri/0000-0002-7655-3408</t>
  </si>
  <si>
    <t>1344-7610</t>
  </si>
  <si>
    <t>1347-3735</t>
  </si>
  <si>
    <t>10.1270/jsbbs.16096</t>
  </si>
  <si>
    <t>WOS:000399843900003</t>
  </si>
  <si>
    <t>Martin, GB; Tjondronegoro, S; Boukhliq, R; Blackberry, MA; Briegel, JR; Blache, D; Fisher, JA; Adams, NR</t>
  </si>
  <si>
    <t>Determinants of the annual pattern of reproduction in mature male Merino and Suffolk sheep: modification of endogenous rhythms by photoperiod</t>
  </si>
  <si>
    <t>REPRODUCTION FERTILITY AND DEVELOPMENT</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</si>
  <si>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</si>
  <si>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Graeme/A-2618-2008</t>
  </si>
  <si>
    <t>Martin, Graeme/0000-0002-1905-7934</t>
  </si>
  <si>
    <t>1031-3613</t>
  </si>
  <si>
    <t>1448-5990</t>
  </si>
  <si>
    <t>WOS:000088352100007</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</si>
  <si>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</si>
  <si>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</si>
  <si>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</si>
  <si>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</si>
  <si>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</si>
  <si>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</si>
  <si>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</si>
  <si>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</si>
  <si>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</si>
  <si>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</si>
  <si>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</si>
  <si>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</si>
  <si>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1836-5787</t>
  </si>
  <si>
    <t>10.1071/EA07114</t>
  </si>
  <si>
    <t>WOS:000253761100010</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</si>
  <si>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</si>
  <si>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</si>
  <si>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</si>
  <si>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</si>
  <si>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</si>
  <si>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</si>
  <si>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</si>
  <si>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</si>
  <si>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</si>
  <si>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</si>
  <si>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</si>
  <si>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</si>
  <si>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</si>
  <si>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</si>
  <si>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</si>
  <si>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</si>
  <si>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</si>
  <si>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</si>
  <si>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</si>
  <si>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</si>
  <si>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Thomas/0000-0003-4576-5800</t>
  </si>
  <si>
    <t>0273-1177</t>
  </si>
  <si>
    <t>DEC 15</t>
  </si>
  <si>
    <t>10.1016/j.asr.2009.08.012</t>
  </si>
  <si>
    <t>WOS:000272563800001</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</si>
  <si>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</si>
  <si>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</si>
  <si>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</si>
  <si>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</si>
  <si>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</si>
  <si>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</si>
  <si>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</si>
  <si>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</si>
  <si>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</si>
  <si>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</si>
  <si>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</si>
  <si>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</si>
  <si>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</si>
  <si>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</si>
  <si>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</si>
  <si>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Sakakibara, M</t>
  </si>
  <si>
    <t>Development of a meridic diet for adults of the West Indian sweetpotato weevil, Euscepes postfasciatus (Fairmaire) (Coleoptera : Curculionidae).</t>
  </si>
  <si>
    <t>JAPANESE JOURNAL OF APPLIED ENTOMOLOGY AND ZOOLOGY</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</si>
  <si>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</si>
  <si>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0021-4914</t>
  </si>
  <si>
    <t>10.1303/jjaez.2003.67</t>
  </si>
  <si>
    <t>WOS:000183990300003</t>
  </si>
  <si>
    <t>ROSNES, K; JUNTTILA, O; ERNSTSEN, A; SANDLI, N</t>
  </si>
  <si>
    <t>DEVELOPMENT OF COLD TOLERANCE IN WHITE CLOVER (TRIFOLIUM-REPENS L) IN RELATION TO CARBOHYDRATE AND FREE AMINO-ACID CONTENT</t>
  </si>
  <si>
    <t>ACTA AGRICULTURAE SCANDINAVICA SECTION B-SOIL AND PLANT SCIENCE</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</si>
  <si>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</si>
  <si>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0906-4710</t>
  </si>
  <si>
    <t>WOS:A1993MA17500004</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</si>
  <si>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</si>
  <si>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</si>
  <si>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</si>
  <si>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</si>
  <si>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</si>
  <si>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</si>
  <si>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</si>
  <si>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</si>
  <si>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</si>
  <si>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</si>
  <si>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</si>
  <si>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</si>
  <si>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</si>
  <si>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</si>
  <si>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</si>
  <si>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</si>
  <si>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</si>
  <si>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</si>
  <si>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</si>
  <si>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</si>
  <si>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</si>
  <si>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REINHARDT, DH; ROST, TL</t>
  </si>
  <si>
    <t>DEVELOPMENTAL-CHANGES OF COTTON ROOT PRIMARY TISSUES INDUCED BY SALINITY</t>
  </si>
  <si>
    <t>INTERNATIONAL JOURNAL OF PLANT SCIENCES</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</si>
  <si>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</si>
  <si>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1058-5893</t>
  </si>
  <si>
    <t>10.1086/297273</t>
  </si>
  <si>
    <t>WOS:A1995RN57800013</t>
  </si>
  <si>
    <t>Shintani, Y; Ishikawa, Y</t>
  </si>
  <si>
    <t>Diapause avoidance induced by low temperature in the yellow-spotted longicorn beetle, Psacothea hilaris</t>
  </si>
  <si>
    <t>ENTOMOLOGIA EXPERIMENTALIS ET APPLICATA</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</si>
  <si>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</si>
  <si>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0013-8703</t>
  </si>
  <si>
    <t>10.1046/j.1570-7458.1997.00230.x</t>
  </si>
  <si>
    <t>WOS:A1997YE33100002</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</si>
  <si>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</si>
  <si>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</si>
  <si>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</si>
  <si>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</si>
  <si>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</si>
  <si>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</si>
  <si>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</si>
  <si>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</si>
  <si>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</si>
  <si>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</si>
  <si>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</si>
  <si>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</si>
  <si>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</si>
  <si>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</si>
  <si>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</si>
  <si>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</si>
  <si>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</si>
  <si>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</si>
  <si>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</si>
  <si>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</si>
  <si>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</si>
  <si>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</si>
  <si>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</si>
  <si>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</si>
  <si>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</si>
  <si>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</si>
  <si>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</si>
  <si>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</si>
  <si>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</si>
  <si>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</si>
  <si>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</si>
  <si>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</si>
  <si>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</si>
  <si>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</si>
  <si>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Dalin, P</t>
  </si>
  <si>
    <t>Dalin, Peter</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</si>
  <si>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</si>
  <si>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</si>
  <si>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</si>
  <si>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1672-9609</t>
  </si>
  <si>
    <t>1744-7917</t>
  </si>
  <si>
    <t>10.1111/j.1744-7917.2011.01417.x</t>
  </si>
  <si>
    <t>WOS:000293455800008</t>
  </si>
  <si>
    <t>Koveos, DS; Broufas, GD</t>
  </si>
  <si>
    <t>Diapause induction and termination in eggs of the fruit tree red spider mite Panonychus ulmi in northern Greece</t>
  </si>
  <si>
    <t>EXPERIMENTAL AND APPLIED ACAROLOGY</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</si>
  <si>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</si>
  <si>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</si>
  <si>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</si>
  <si>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0168-8162</t>
  </si>
  <si>
    <t>1572-9702</t>
  </si>
  <si>
    <t>10.1023/A:1006232821653</t>
  </si>
  <si>
    <t>WOS:000082468700007</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</si>
  <si>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</si>
  <si>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</si>
  <si>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</si>
  <si>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</si>
  <si>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</si>
  <si>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</si>
  <si>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</si>
  <si>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</si>
  <si>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</si>
  <si>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</si>
  <si>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</si>
  <si>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</si>
  <si>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</si>
  <si>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</si>
  <si>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</si>
  <si>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</si>
  <si>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</si>
  <si>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</si>
  <si>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</si>
  <si>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</si>
  <si>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</si>
  <si>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</si>
  <si>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</si>
  <si>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</si>
  <si>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</si>
  <si>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</si>
  <si>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</si>
  <si>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</si>
  <si>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</si>
  <si>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</si>
  <si>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</si>
  <si>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</si>
  <si>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</si>
  <si>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</si>
  <si>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</si>
  <si>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</si>
  <si>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</si>
  <si>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</si>
  <si>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</si>
  <si>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Douglas/B-3768-2010</t>
  </si>
  <si>
    <t>Campbell, Douglas/0000-0001-8996-5463; Talmy, David/0000-0002-7335-2088</t>
  </si>
  <si>
    <t>0022-3646</t>
  </si>
  <si>
    <t>1529-8817</t>
  </si>
  <si>
    <t>10.1111/jpy.12483</t>
  </si>
  <si>
    <t>WOS:000397259800010</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</si>
  <si>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</si>
  <si>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</si>
  <si>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</si>
  <si>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</si>
  <si>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Scheiber, Isabella/0000-0003-3438-1836</t>
  </si>
  <si>
    <t>e0182861</t>
  </si>
  <si>
    <t>10.1371/journal.pone.0182861</t>
  </si>
  <si>
    <t>WOS:000406998800065</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</si>
  <si>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</si>
  <si>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</si>
  <si>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</si>
  <si>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</si>
  <si>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</si>
  <si>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1423-0194</t>
  </si>
  <si>
    <t>WOS:A1994PW19000006</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</si>
  <si>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</si>
  <si>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</si>
  <si>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</si>
  <si>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</si>
  <si>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</si>
  <si>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</si>
  <si>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</si>
  <si>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</si>
  <si>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</si>
  <si>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</si>
  <si>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</si>
  <si>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</si>
  <si>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</si>
  <si>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</si>
  <si>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0739-4462</t>
  </si>
  <si>
    <t>1520-6327</t>
  </si>
  <si>
    <t>e21422</t>
  </si>
  <si>
    <t>10.1002/arch.21422</t>
  </si>
  <si>
    <t>WOS:000413340000002</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</si>
  <si>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</si>
  <si>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</si>
  <si>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</si>
  <si>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</si>
  <si>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</si>
  <si>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</si>
  <si>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</si>
  <si>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</si>
  <si>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</si>
  <si>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</si>
  <si>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</si>
  <si>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</si>
  <si>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</si>
  <si>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</si>
  <si>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</si>
  <si>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</si>
  <si>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</si>
  <si>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</si>
  <si>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</si>
  <si>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</si>
  <si>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</si>
  <si>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1522-2152</t>
  </si>
  <si>
    <t>MAY-JUN</t>
  </si>
  <si>
    <t>10.1086/374284</t>
  </si>
  <si>
    <t>WOS:000184969300013</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</si>
  <si>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</si>
  <si>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</si>
  <si>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</si>
  <si>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</si>
  <si>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</si>
  <si>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Lascoux, Martin/0000-0003-1699-9042; Slotte, Tanja/0000-0001-6020-5102</t>
  </si>
  <si>
    <t>10.1104/pp.107.102632</t>
  </si>
  <si>
    <t>WOS:000249285200015</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</si>
  <si>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</si>
  <si>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</si>
  <si>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</si>
  <si>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</si>
  <si>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</si>
  <si>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</si>
  <si>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</si>
  <si>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</si>
  <si>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</si>
  <si>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</si>
  <si>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</si>
  <si>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</si>
  <si>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</si>
  <si>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</si>
  <si>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</si>
  <si>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1600-0706</t>
  </si>
  <si>
    <t>10.1111/j.1600-0706.2011.20015.x</t>
  </si>
  <si>
    <t>WOS:000305614300009</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</si>
  <si>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</si>
  <si>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</si>
  <si>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</si>
  <si>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</si>
  <si>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Stinchcombe, John/0000-0003-3349-2964</t>
  </si>
  <si>
    <t>10.1111/j.1558-5646.2008.00484.x</t>
  </si>
  <si>
    <t>WOS:000261442900003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</si>
  <si>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</si>
  <si>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</si>
  <si>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</si>
  <si>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</si>
  <si>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</si>
  <si>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</si>
  <si>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</si>
  <si>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</si>
  <si>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</si>
  <si>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</si>
  <si>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</si>
  <si>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</si>
  <si>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</si>
  <si>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</si>
  <si>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</si>
  <si>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</si>
  <si>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</si>
  <si>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</si>
  <si>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</si>
  <si>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</si>
  <si>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</si>
  <si>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</si>
  <si>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</si>
  <si>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</si>
  <si>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</si>
  <si>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</si>
  <si>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</si>
  <si>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</si>
  <si>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</si>
  <si>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</si>
  <si>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</si>
  <si>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</si>
  <si>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</si>
  <si>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</si>
  <si>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</si>
  <si>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</si>
  <si>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</si>
  <si>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</si>
  <si>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Vontas, John/0000-0002-8704-2574; Van Leeuwen, Thomas/0000-0003-4651-830X</t>
  </si>
  <si>
    <t>E5871</t>
  </si>
  <si>
    <t>E5880</t>
  </si>
  <si>
    <t>10.1073/pnas.1706865114</t>
  </si>
  <si>
    <t>WOS:000405662300016</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</si>
  <si>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</si>
  <si>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</si>
  <si>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</si>
  <si>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</si>
  <si>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</si>
  <si>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</si>
  <si>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</si>
  <si>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</si>
  <si>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</si>
  <si>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</si>
  <si>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</si>
  <si>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</si>
  <si>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</si>
  <si>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</si>
  <si>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</si>
  <si>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</si>
  <si>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</si>
  <si>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Ricci, M; Tocho, E; Dixon, AFG; Castro, AM</t>
  </si>
  <si>
    <t>Ricci, Monica; Tocho, Erica; Dixon, Anthony F. G.; Castro, Ana M.</t>
  </si>
  <si>
    <t>Diuraphis noxia: reproductive behaviour in Argentina</t>
  </si>
  <si>
    <t>BULLETIN OF INSECTOLOGY</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</si>
  <si>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</si>
  <si>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1721-8861</t>
  </si>
  <si>
    <t>WOS:000298339400013</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</si>
  <si>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</si>
  <si>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</si>
  <si>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</si>
  <si>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</si>
  <si>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</si>
  <si>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</si>
  <si>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</si>
  <si>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</si>
  <si>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</si>
  <si>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</si>
  <si>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</si>
  <si>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</si>
  <si>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</si>
  <si>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</si>
  <si>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</si>
  <si>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</si>
  <si>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</si>
  <si>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Naranjo, L; Talon, M; Domingo, C</t>
  </si>
  <si>
    <t>Naranjo, Laura; Talon, Manuel; Domingo, Concha</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</si>
  <si>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</si>
  <si>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</si>
  <si>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</si>
  <si>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</si>
  <si>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</si>
  <si>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1471-2164</t>
  </si>
  <si>
    <t>10.1186/1471-2164-15-101</t>
  </si>
  <si>
    <t>WOS:000331117600001</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</si>
  <si>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</si>
  <si>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</si>
  <si>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</si>
  <si>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</si>
  <si>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</si>
  <si>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</si>
  <si>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</si>
  <si>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</si>
  <si>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</si>
  <si>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</si>
  <si>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DARDENTE, Hugues/0000-0001-7209-5940</t>
  </si>
  <si>
    <t>10.1111/j.1365-2826.2007.01564.x</t>
  </si>
  <si>
    <t>WOS:000247818400009</t>
  </si>
  <si>
    <t>Dominoni, DM; Partecke, J</t>
  </si>
  <si>
    <t>Dominoni, Davide M.; Partecke, Jesko</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</si>
  <si>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</si>
  <si>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</si>
  <si>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</si>
  <si>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</si>
  <si>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MAY 5</t>
  </si>
  <si>
    <t>UNSP 20140118</t>
  </si>
  <si>
    <t>10.1098/rstb.2014.0118</t>
  </si>
  <si>
    <t>WOS:000351223400002</t>
  </si>
  <si>
    <t>Idaszkin, YL; Bortolus, A</t>
  </si>
  <si>
    <t>Idaszkin, Yanina L.; Bortolus, Alejandro</t>
  </si>
  <si>
    <t>Does low temperature prevent Spartina alterniflora from expanding toward the austral-most salt marshes?</t>
  </si>
  <si>
    <t>PLANT ECOLOGY</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</si>
  <si>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</si>
  <si>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1385-0237</t>
  </si>
  <si>
    <t>1573-5052</t>
  </si>
  <si>
    <t>10.1007/s11258-010-9844-4</t>
  </si>
  <si>
    <t>WOS:000288557700003</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</si>
  <si>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</si>
  <si>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</si>
  <si>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</si>
  <si>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</si>
  <si>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</si>
  <si>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Doledec, Sylvain/0000-0002-0280-7866; Bonada, Nuria/0000-0002-2983-3335</t>
  </si>
  <si>
    <t>1015-1621</t>
  </si>
  <si>
    <t>1420-9055</t>
  </si>
  <si>
    <t>UNSP 7</t>
  </si>
  <si>
    <t>10.1007/s00027-017-0554-z</t>
  </si>
  <si>
    <t>WOS:000423059600004</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</si>
  <si>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</si>
  <si>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</si>
  <si>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</si>
  <si>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</si>
  <si>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</si>
  <si>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1873-2232</t>
  </si>
  <si>
    <t>10.1016/j.anireprosci.2011.10.007</t>
  </si>
  <si>
    <t>WOS:000298718200012</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</si>
  <si>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</si>
  <si>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</si>
  <si>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</si>
  <si>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Kostal, Vladimir/G-6688-2014</t>
  </si>
  <si>
    <t>Kostal, Vladimir/0000-0002-4994-5123</t>
  </si>
  <si>
    <t>10.1002/(SICI)1520-6327(199910)42:2&lt;147::AID-ARCH5&gt;3.0.CO;2-X</t>
  </si>
  <si>
    <t>WOS:000082913500005</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</si>
  <si>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</si>
  <si>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</si>
  <si>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</si>
  <si>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</si>
  <si>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</si>
  <si>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</si>
  <si>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</si>
  <si>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</si>
  <si>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</si>
  <si>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DAHMS, HU</t>
  </si>
  <si>
    <t>DORMANCY IN THE COPEPODA - AN OVERVIEW</t>
  </si>
  <si>
    <t>HYDROBIOLOGIA</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</si>
  <si>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</si>
  <si>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0018-8158</t>
  </si>
  <si>
    <t>10.1007/BF00017691</t>
  </si>
  <si>
    <t>WOS:A1995RV06300003</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</si>
  <si>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</si>
  <si>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</si>
  <si>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</si>
  <si>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</si>
  <si>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</si>
  <si>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</si>
  <si>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</si>
  <si>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</si>
  <si>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</si>
  <si>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</si>
  <si>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</si>
  <si>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</si>
  <si>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</si>
  <si>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</si>
  <si>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</si>
  <si>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</si>
  <si>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</si>
  <si>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</si>
  <si>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</si>
  <si>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</si>
  <si>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</si>
  <si>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</si>
  <si>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</si>
  <si>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</si>
  <si>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</si>
  <si>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</si>
  <si>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</si>
  <si>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</si>
  <si>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</si>
  <si>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</si>
  <si>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</si>
  <si>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</si>
  <si>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</si>
  <si>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</si>
  <si>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</si>
  <si>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</si>
  <si>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</si>
  <si>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</si>
  <si>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</si>
  <si>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</si>
  <si>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</si>
  <si>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</si>
  <si>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</si>
  <si>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</si>
  <si>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</si>
  <si>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</si>
  <si>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</si>
  <si>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</si>
  <si>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</si>
  <si>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</si>
  <si>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</si>
  <si>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</si>
  <si>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</si>
  <si>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</si>
  <si>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</si>
  <si>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</si>
  <si>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</si>
  <si>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</si>
  <si>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</si>
  <si>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</si>
  <si>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</si>
  <si>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</si>
  <si>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</si>
  <si>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</si>
  <si>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</si>
  <si>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</si>
  <si>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Earliness and fruit yield and quality of annual-fruiting red raspberry (Rubus idaeus L.): Effects of temperature and genotype</t>
  </si>
  <si>
    <t>JOURNAL OF HORTICULTURAL SCIENCE &amp; BIOTECHNOLOGY</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</si>
  <si>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</si>
  <si>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1462-0316</t>
  </si>
  <si>
    <t>10.1080/14620316.2010.11512678</t>
  </si>
  <si>
    <t>WOS:000280217400013</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</si>
  <si>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</si>
  <si>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</si>
  <si>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</si>
  <si>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</si>
  <si>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</si>
  <si>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</si>
  <si>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</si>
  <si>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</si>
  <si>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</si>
  <si>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</si>
  <si>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</si>
  <si>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</si>
  <si>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</si>
  <si>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10.1016/j.ygcen.2016.06.031</t>
  </si>
  <si>
    <t>WOS:000384389900003</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</si>
  <si>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</si>
  <si>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</si>
  <si>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</si>
  <si>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</si>
  <si>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</si>
  <si>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</si>
  <si>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</si>
  <si>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</si>
  <si>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</si>
  <si>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</si>
  <si>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</si>
  <si>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</si>
  <si>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</si>
  <si>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</si>
  <si>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</si>
  <si>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</si>
  <si>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</si>
  <si>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</si>
  <si>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</si>
  <si>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</si>
  <si>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</si>
  <si>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</si>
  <si>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</si>
  <si>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</si>
  <si>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</si>
  <si>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</si>
  <si>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</si>
  <si>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</si>
  <si>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</si>
  <si>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</si>
  <si>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</si>
  <si>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</si>
  <si>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</si>
  <si>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</si>
  <si>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</si>
  <si>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</si>
  <si>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</si>
  <si>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</si>
  <si>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</si>
  <si>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</si>
  <si>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Coleman, Gary/0000-0002-3960-9396</t>
  </si>
  <si>
    <t>10.1093/treephys/21.17.1289</t>
  </si>
  <si>
    <t>WOS:000172136100006</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</si>
  <si>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</si>
  <si>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</si>
  <si>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</si>
  <si>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</si>
  <si>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</si>
  <si>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</si>
  <si>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</si>
  <si>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</si>
  <si>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</si>
  <si>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</si>
  <si>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</si>
  <si>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Heide, OM</t>
  </si>
  <si>
    <t>Ecotypic variation among European arctic and alpine populations of Oxyda digyna</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</si>
  <si>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</si>
  <si>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</si>
  <si>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WOS:000229484200011</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</si>
  <si>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</si>
  <si>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</si>
  <si>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</si>
  <si>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</si>
  <si>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</si>
  <si>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</si>
  <si>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</si>
  <si>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</si>
  <si>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</si>
  <si>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</si>
  <si>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</si>
  <si>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</si>
  <si>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</si>
  <si>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</si>
  <si>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</si>
  <si>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</si>
  <si>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</si>
  <si>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</si>
  <si>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</si>
  <si>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</si>
  <si>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</si>
  <si>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</si>
  <si>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</si>
  <si>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</si>
  <si>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</si>
  <si>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</si>
  <si>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</si>
  <si>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</si>
  <si>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</si>
  <si>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</si>
  <si>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</si>
  <si>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</si>
  <si>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</si>
  <si>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</si>
  <si>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</si>
  <si>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</si>
  <si>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</si>
  <si>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</si>
  <si>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</si>
  <si>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</si>
  <si>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</si>
  <si>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</si>
  <si>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</si>
  <si>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</si>
  <si>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</si>
  <si>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Zarazaga, Luis/L-6107-2014</t>
  </si>
  <si>
    <t>Guzman, Jose Luis/0000-0002-1792-036X; Zarazaga Garces, Luis Angel/0000-0003-0726-7990</t>
  </si>
  <si>
    <t>10.1016/j.smallrumres.2010.05.008</t>
  </si>
  <si>
    <t>WOS:000282421600007</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</si>
  <si>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</si>
  <si>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</si>
  <si>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</si>
  <si>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</si>
  <si>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</si>
  <si>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</si>
  <si>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</si>
  <si>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</si>
  <si>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</si>
  <si>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</si>
  <si>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</si>
  <si>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</si>
  <si>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</si>
  <si>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</si>
  <si>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</si>
  <si>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</si>
  <si>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</si>
  <si>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</si>
  <si>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</si>
  <si>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</si>
  <si>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</si>
  <si>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</si>
  <si>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MENOZZI, PAOLO/A-6234-2012; Baltanas, Angel/K-5741-2013; Rossi, Valeria/I-8112-2014</t>
  </si>
  <si>
    <t>MENOZZI, PAOLO/0000-0001-8638-7370; Baltanas, Angel/0000-0002-1285-296X; Rossi, Valeria/0000-0002-8346-4569</t>
  </si>
  <si>
    <t>0071-1128</t>
  </si>
  <si>
    <t>3-510-47054-0</t>
  </si>
  <si>
    <t>WOS:000089402600017</t>
  </si>
  <si>
    <t>LYNCH, GR; HEATH, HW; JOHNSTON, CM</t>
  </si>
  <si>
    <t>EFFECT OF GEOGRAPHICAL ORIGIN ON THE PHOTOPERIODIC CONTROL OF REPRODUCTION IN THE WHITE-FOOTED MOUSE, PEROMYSCUS LEUCOPUS</t>
  </si>
  <si>
    <t>10.1095/biolreprod25.3.475</t>
  </si>
  <si>
    <t>WOS:A1981MM21200004</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</si>
  <si>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</si>
  <si>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</si>
  <si>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</si>
  <si>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</si>
  <si>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</si>
  <si>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</si>
  <si>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</si>
  <si>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</si>
  <si>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</si>
  <si>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</si>
  <si>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</si>
  <si>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</si>
  <si>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HEGDEKAR, BM</t>
  </si>
  <si>
    <t>EFFECT OF LATITUDE ON THE CRITICAL PHOTOPERIOD FOR DIAPAUSE INDUCTION IN THE BERTHA ARMYWORM, MAMESTRA-CONFIGURATA (LEPIDOPTERA, NOCTUIDAE)</t>
  </si>
  <si>
    <t>CANADIAN ENTOMOLOGIST</t>
  </si>
  <si>
    <t>0008-347X</t>
  </si>
  <si>
    <t>10.4039/Ent1151039-8</t>
  </si>
  <si>
    <t>WOS:A1983RD74000015</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</si>
  <si>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</si>
  <si>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</si>
  <si>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</si>
  <si>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</si>
  <si>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</si>
  <si>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SZEKERES, F</t>
  </si>
  <si>
    <t>EFFECT OF LIGHT, RANGE OF TEMPERATURE AND PHOTOPERIODIC INDUCTION ON GERMINATING-SEEDS AND CARYOPSES OF AVENA-FATUA L</t>
  </si>
  <si>
    <t>ACTA PHYTOPATHOLOGICA ACADEMIAE SCIENTIARUM HUNGARICAE</t>
  </si>
  <si>
    <t>0001-6780</t>
  </si>
  <si>
    <t>WOS:A1982RF05900011</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</si>
  <si>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</si>
  <si>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</si>
  <si>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</si>
  <si>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</si>
  <si>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</si>
  <si>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</si>
  <si>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</si>
  <si>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</si>
  <si>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</si>
  <si>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</si>
  <si>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</si>
  <si>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</si>
  <si>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</si>
  <si>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</si>
  <si>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</si>
  <si>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</si>
  <si>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</si>
  <si>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</si>
  <si>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</si>
  <si>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</si>
  <si>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</si>
  <si>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</si>
  <si>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</si>
  <si>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</si>
  <si>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</si>
  <si>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</si>
  <si>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</si>
  <si>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</si>
  <si>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</si>
  <si>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</si>
  <si>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</si>
  <si>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</si>
  <si>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</si>
  <si>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</si>
  <si>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</si>
  <si>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</si>
  <si>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</si>
  <si>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</si>
  <si>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</si>
  <si>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Zerbino, MS; Altier, NA; Panizzi, AR</t>
  </si>
  <si>
    <t>Zerbino, Maria S.; Altier, Nora A.; Panizzi, Antonio R.</t>
  </si>
  <si>
    <t>EFFECT OF PHOTOPERIOD AND TEMPERATURE ON NYMPHAL DEVELOPMENT AND ADULT REPRODUCTION OF PIEZODORUS GUILDINII (HETEROPTERA: PENTATOMIDAE)</t>
  </si>
  <si>
    <t>FLORIDA ENTOMOLOGIST</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</si>
  <si>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</si>
  <si>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0015-4040</t>
  </si>
  <si>
    <t>10.1653/024.096.0223</t>
  </si>
  <si>
    <t>WOS:000320737200033</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</si>
  <si>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</si>
  <si>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</si>
  <si>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</si>
  <si>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</si>
  <si>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</si>
  <si>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</si>
  <si>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</si>
  <si>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</si>
  <si>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</si>
  <si>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ALLISON, JCS; DAYNARD, TB</t>
  </si>
  <si>
    <t>EFFECT OF PHOTOPERIOD ON DEVELOPMENT AND NUMBER OF SPIKELETS OF A TEMPERATE AND SOME LOW-LATITUDE WHEATS</t>
  </si>
  <si>
    <t>ANNALS OF APPLIED BIOLOGY</t>
  </si>
  <si>
    <t>0003-4746</t>
  </si>
  <si>
    <t>10.1111/j.1744-7348.1976.tb01698.x</t>
  </si>
  <si>
    <t>WOS:A1976BN78300010</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</si>
  <si>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</si>
  <si>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</si>
  <si>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</si>
  <si>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</si>
  <si>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</si>
  <si>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</si>
  <si>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</si>
  <si>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</si>
  <si>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</si>
  <si>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</si>
  <si>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</si>
  <si>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</si>
  <si>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10.1134/S1062359007060088</t>
  </si>
  <si>
    <t>WOS:000251216000008</t>
  </si>
  <si>
    <t>Austin, SH; Hau, M; Robinson, WD</t>
  </si>
  <si>
    <t>Austin, Suzanne H.; Hau, Michaela; Robinson, W. Douglas</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</si>
  <si>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</si>
  <si>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</si>
  <si>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</si>
  <si>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0908-8857</t>
  </si>
  <si>
    <t>1600-048X</t>
  </si>
  <si>
    <t>10.1111/jav.00046</t>
  </si>
  <si>
    <t>WOS:000339485600007</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</si>
  <si>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</si>
  <si>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</si>
  <si>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</si>
  <si>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</si>
  <si>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</si>
  <si>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</si>
  <si>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</si>
  <si>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</si>
  <si>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</si>
  <si>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</si>
  <si>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</si>
  <si>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</si>
  <si>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</si>
  <si>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</si>
  <si>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</si>
  <si>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</si>
  <si>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</si>
  <si>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</si>
  <si>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</si>
  <si>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</si>
  <si>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</si>
  <si>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</si>
  <si>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</si>
  <si>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</si>
  <si>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</si>
  <si>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</si>
  <si>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</si>
  <si>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</si>
  <si>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</si>
  <si>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</si>
  <si>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10.1080/00218839.1994.11100846</t>
  </si>
  <si>
    <t>WOS:A1994NH95200005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</si>
  <si>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</si>
  <si>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</si>
  <si>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</si>
  <si>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</si>
  <si>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</si>
  <si>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</si>
  <si>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</si>
  <si>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</si>
  <si>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</si>
  <si>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</si>
  <si>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</si>
  <si>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</si>
  <si>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</si>
  <si>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</si>
  <si>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</si>
  <si>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</si>
  <si>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</si>
  <si>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</si>
  <si>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</si>
  <si>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</si>
  <si>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WOS:000374170100004</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</si>
  <si>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</si>
  <si>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</si>
  <si>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</si>
  <si>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</si>
  <si>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1872-6852</t>
  </si>
  <si>
    <t>10.1016/j.fcr.2017.06.005</t>
  </si>
  <si>
    <t>WOS:000430767300035</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</si>
  <si>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</si>
  <si>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</si>
  <si>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</si>
  <si>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</si>
  <si>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Villegas, Dolors/I-7205-2013</t>
  </si>
  <si>
    <t>Villegas, Dolors/0000-0003-2961-6346; Arjona Rodriguez, Jose Maria/0000-0002-7386-1560</t>
  </si>
  <si>
    <t>10.3389/fpls.2018.00888</t>
  </si>
  <si>
    <t>WOS:000436834600001</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</si>
  <si>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</si>
  <si>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</si>
  <si>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</si>
  <si>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</si>
  <si>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</si>
  <si>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</si>
  <si>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</si>
  <si>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</si>
  <si>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</si>
  <si>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</si>
  <si>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</si>
  <si>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</si>
  <si>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0536-3683</t>
  </si>
  <si>
    <t>WOS:A1990ET22600013</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</si>
  <si>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</si>
  <si>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</si>
  <si>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</si>
  <si>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</si>
  <si>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</si>
  <si>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</si>
  <si>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</si>
  <si>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</si>
  <si>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</si>
  <si>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</si>
  <si>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</si>
  <si>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</si>
  <si>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</si>
  <si>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</si>
  <si>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</si>
  <si>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</si>
  <si>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</si>
  <si>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</si>
  <si>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</si>
  <si>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</si>
  <si>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</si>
  <si>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</si>
  <si>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</si>
  <si>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</si>
  <si>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</si>
  <si>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</si>
  <si>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</si>
  <si>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</si>
  <si>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</si>
  <si>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</si>
  <si>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</si>
  <si>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</si>
  <si>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1570-7458</t>
  </si>
  <si>
    <t>10.1046/j.1570-7458.2000.00675.x</t>
  </si>
  <si>
    <t>WOS:000087808200003</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</si>
  <si>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</si>
  <si>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</si>
  <si>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</si>
  <si>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</si>
  <si>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</si>
  <si>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AHMED, IFTIKHAR/B-4694-2009; Ali, Ghulam/G-1870-2011; Iqbal, Muhammad/G-2089-2010</t>
  </si>
  <si>
    <t>AHMED, IFTIKHAR/0000-0003-0969-7927; Shahzad, Armghan/0000-0002-1387-6445</t>
  </si>
  <si>
    <t>0556-3321</t>
  </si>
  <si>
    <t>WOS:000288090700075</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</si>
  <si>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</si>
  <si>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</si>
  <si>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</si>
  <si>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</si>
  <si>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</si>
  <si>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</si>
  <si>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</si>
  <si>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Lu, PL; Yu, Q; Wang, E; Liu, JD; Xu, SH</t>
  </si>
  <si>
    <t>Lu, Pei-Ling; Yu, Qiang; Wang, Enli; Liu, Jian-Dong; Xu, Shou-Hua</t>
  </si>
  <si>
    <t>Effects of climatic variation and warming on rice development across South China</t>
  </si>
  <si>
    <t>CLIMATE RESEARCH</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</si>
  <si>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</si>
  <si>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</si>
  <si>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</si>
  <si>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0936-577X</t>
  </si>
  <si>
    <t>MAR 13</t>
  </si>
  <si>
    <t>10.3354/cr00729</t>
  </si>
  <si>
    <t>WOS:000254891200007</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</si>
  <si>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</si>
  <si>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</si>
  <si>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</si>
  <si>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</si>
  <si>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</si>
  <si>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</si>
  <si>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</si>
  <si>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</si>
  <si>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</si>
  <si>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</si>
  <si>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</si>
  <si>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</si>
  <si>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</si>
  <si>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</si>
  <si>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</si>
  <si>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</si>
  <si>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</si>
  <si>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</si>
  <si>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</si>
  <si>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</si>
  <si>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Tang, EPY; Vincent, WF</t>
  </si>
  <si>
    <t>Effects of daylength and temperature on the growth and photosynthesis of an Arctic cyanobacterium, Schizothrix calcicola (Oscillatoriaceae)</t>
  </si>
  <si>
    <t>EUROPEAN JOURNAL OF PHYCOLOGY</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</si>
  <si>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</si>
  <si>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</si>
  <si>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</si>
  <si>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0967-0262</t>
  </si>
  <si>
    <t>1469-4433</t>
  </si>
  <si>
    <t>10.1080/09670260010001735861</t>
  </si>
  <si>
    <t>WOS:000165117300006</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</si>
  <si>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</si>
  <si>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</si>
  <si>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</si>
  <si>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</si>
  <si>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</si>
  <si>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</si>
  <si>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</si>
  <si>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</si>
  <si>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</si>
  <si>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</si>
  <si>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</si>
  <si>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</si>
  <si>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</si>
  <si>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</si>
  <si>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</si>
  <si>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</si>
  <si>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</si>
  <si>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</si>
  <si>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</si>
  <si>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</si>
  <si>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</si>
  <si>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</si>
  <si>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</si>
  <si>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</si>
  <si>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</si>
  <si>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</si>
  <si>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</si>
  <si>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</si>
  <si>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</si>
  <si>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</si>
  <si>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</si>
  <si>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</si>
  <si>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</si>
  <si>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</si>
  <si>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</si>
  <si>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</si>
  <si>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</si>
  <si>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</si>
  <si>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</si>
  <si>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</si>
  <si>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</si>
  <si>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</si>
  <si>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</si>
  <si>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</si>
  <si>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</si>
  <si>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</si>
  <si>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</si>
  <si>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</si>
  <si>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</si>
  <si>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</si>
  <si>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</si>
  <si>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</si>
  <si>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</si>
  <si>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</si>
  <si>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</si>
  <si>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</si>
  <si>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</si>
  <si>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</si>
  <si>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</si>
  <si>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</si>
  <si>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</si>
  <si>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</si>
  <si>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</si>
  <si>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</si>
  <si>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</si>
  <si>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</si>
  <si>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</si>
  <si>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</si>
  <si>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</si>
  <si>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</si>
  <si>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</si>
  <si>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</si>
  <si>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</si>
  <si>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</si>
  <si>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</si>
  <si>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</si>
  <si>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</si>
  <si>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</si>
  <si>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</si>
  <si>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</si>
  <si>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</si>
  <si>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</si>
  <si>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</si>
  <si>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</si>
  <si>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</si>
  <si>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</si>
  <si>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Reksen, O; Tverdal, A; Landsverk, K; Kommisrud, E; Boe, KE; Ropstad, E</t>
  </si>
  <si>
    <t>Effects of photointensity and photoperiod on milk yield and reproductive performance of Norwegian Red cattle</t>
  </si>
  <si>
    <t>JOURNAL OF DAIRY SCIENCE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</si>
  <si>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</si>
  <si>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</si>
  <si>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0022-0302</t>
  </si>
  <si>
    <t>10.3168/jds.S0022-0302(99)75300-2</t>
  </si>
  <si>
    <t>WOS:000079570300020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</si>
  <si>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</si>
  <si>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</si>
  <si>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</si>
  <si>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</si>
  <si>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</si>
  <si>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</si>
  <si>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</si>
  <si>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</si>
  <si>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</si>
  <si>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</si>
  <si>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</si>
  <si>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</si>
  <si>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</si>
  <si>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</si>
  <si>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Takeda, M</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</si>
  <si>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</si>
  <si>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</si>
  <si>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</si>
  <si>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</si>
  <si>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</si>
  <si>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</si>
  <si>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</si>
  <si>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</si>
  <si>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</si>
  <si>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</si>
  <si>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</si>
  <si>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</si>
  <si>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10.1080/713785011</t>
  </si>
  <si>
    <t>WOS:000085114500014</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</si>
  <si>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</si>
  <si>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</si>
  <si>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</si>
  <si>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</si>
  <si>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</si>
  <si>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t>
  </si>
  <si>
    <t>SOUISSI, Sami/0000-0002-6720-0096; GLIPPA, Olivier/0000-0001-8990-9461</t>
  </si>
  <si>
    <t>1125-0003</t>
  </si>
  <si>
    <t>1748-5851</t>
  </si>
  <si>
    <t>10.1080/11250003.2013.861024</t>
  </si>
  <si>
    <t>WOS:000327469300008</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</si>
  <si>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</si>
  <si>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</si>
  <si>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</si>
  <si>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</si>
  <si>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</si>
  <si>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</si>
  <si>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</si>
  <si>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</si>
  <si>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</si>
  <si>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Rithichai, P; Fujime, Y; Sukprakarn, S; Terabayashi, S; Okuda, N; Date, S</t>
  </si>
  <si>
    <t>Effects of photoperiod on flower bud initiation of some okra (Abelmoschus esculentus) cultivars in spring and autumn</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</si>
  <si>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</si>
  <si>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WOS:000222709100003</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</si>
  <si>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</si>
  <si>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</si>
  <si>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</si>
  <si>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</si>
  <si>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</si>
  <si>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</si>
  <si>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</si>
  <si>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</si>
  <si>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</si>
  <si>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</si>
  <si>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</si>
  <si>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</si>
  <si>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</si>
  <si>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</si>
  <si>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</si>
  <si>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</si>
  <si>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</si>
  <si>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</si>
  <si>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</si>
  <si>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</si>
  <si>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</si>
  <si>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</si>
  <si>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</si>
  <si>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</si>
  <si>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</si>
  <si>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Miller, ARE; Erdman, RA; Douglass, LW; Dahl, GE</t>
  </si>
  <si>
    <t>Effects of photoperiodic manipulation during the dry period of dairy cows</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</si>
  <si>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</si>
  <si>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</si>
  <si>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</si>
  <si>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1525-3198</t>
  </si>
  <si>
    <t>10.3168/jds.S0022-0302(00)74960-5</t>
  </si>
  <si>
    <t>WOS:000087005900007</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</si>
  <si>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</si>
  <si>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</si>
  <si>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</si>
  <si>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</si>
  <si>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</si>
  <si>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</si>
  <si>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</si>
  <si>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</si>
  <si>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</si>
  <si>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</si>
  <si>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</si>
  <si>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Wijayaratne, LKW; Fields, PG</t>
  </si>
  <si>
    <t>Wijayaratne, Leanage K. W.; Fields, Paul G.</t>
  </si>
  <si>
    <t>Effects of rearing conditions, geographical origin, and selection on larval diapause in the Indianmeal moth, Plodia interpunctella</t>
  </si>
  <si>
    <t>JOURNAL OF INSECT SCIENCE</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</si>
  <si>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</si>
  <si>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1536-2442</t>
  </si>
  <si>
    <t>OCT 17</t>
  </si>
  <si>
    <t>WOS:000309994400001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</si>
  <si>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</si>
  <si>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</si>
  <si>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</si>
  <si>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</si>
  <si>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</si>
  <si>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</si>
  <si>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</si>
  <si>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</si>
  <si>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</si>
  <si>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</si>
  <si>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</si>
  <si>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</si>
  <si>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</si>
  <si>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</si>
  <si>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</si>
  <si>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</si>
  <si>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</si>
  <si>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</si>
  <si>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</si>
  <si>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</si>
  <si>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</si>
  <si>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</si>
  <si>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</si>
  <si>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</si>
  <si>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</si>
  <si>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</si>
  <si>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</si>
  <si>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</si>
  <si>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</si>
  <si>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</si>
  <si>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</si>
  <si>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</si>
  <si>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AAMLID, TS</t>
  </si>
  <si>
    <t>EFFECTS OF TEMPERATURE AND PHOTOPERIOD ON GROWTH AND DEVELOPMENT OF TILLERS AND RHIZOMES IN POA-PRATENSIS L ECOTYPES</t>
  </si>
  <si>
    <t>10.1093/oxfordjournals.aob.a088344</t>
  </si>
  <si>
    <t>WOS:A1992HT20000001</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</si>
  <si>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</si>
  <si>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</si>
  <si>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</si>
  <si>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</si>
  <si>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Hassan/0000-0002-9759-3329</t>
  </si>
  <si>
    <t>10.1016/j.jplph.2012.01.022</t>
  </si>
  <si>
    <t>WOS:000305360400002</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</si>
  <si>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</si>
  <si>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</si>
  <si>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</si>
  <si>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</si>
  <si>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</si>
  <si>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</si>
  <si>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</si>
  <si>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</si>
  <si>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</si>
  <si>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</si>
  <si>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</si>
  <si>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</si>
  <si>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</si>
  <si>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</si>
  <si>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</si>
  <si>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</si>
  <si>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</si>
  <si>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</si>
  <si>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</si>
  <si>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</si>
  <si>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</si>
  <si>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</si>
  <si>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</si>
  <si>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Albrizio, M; Siniscalchi, M; Sasso, R; Quaranta, A</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</si>
  <si>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</si>
  <si>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</si>
  <si>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</si>
  <si>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</si>
  <si>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</si>
  <si>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0093-691X</t>
  </si>
  <si>
    <t>OCT 15</t>
  </si>
  <si>
    <t>10.1016/j.theriogenology.2013.07.005</t>
  </si>
  <si>
    <t>WOS:000324660700013</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</si>
  <si>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</si>
  <si>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</si>
  <si>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</si>
  <si>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</si>
  <si>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</si>
  <si>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</si>
  <si>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</si>
  <si>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</si>
  <si>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</si>
  <si>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</si>
  <si>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</si>
  <si>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</si>
  <si>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</si>
  <si>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</si>
  <si>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</si>
  <si>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</si>
  <si>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</si>
  <si>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</si>
  <si>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</si>
  <si>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</si>
  <si>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Liu, Q; Duston, J</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</si>
  <si>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</si>
  <si>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</si>
  <si>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</si>
  <si>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1873-5622</t>
  </si>
  <si>
    <t>10.1016/j.aquaculture.2017.10.039</t>
  </si>
  <si>
    <t>WOS:000416741800005</t>
  </si>
  <si>
    <t>SHROYER, DA; CRAIG, GB</t>
  </si>
  <si>
    <t>EGG DIAPAUSE IN AEDES-TRISERIATUS (DIPTERA, CULICIDAE) - GEOGRAPHIC-VARIATION IN PHOTOPERIODIC RESPONSE AND FACTORS INFLUENCING DIAPAUSE TERMINATION</t>
  </si>
  <si>
    <t>10.1093/jmedent/20.6.601</t>
  </si>
  <si>
    <t>WOS:A1983RT43000005</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</si>
  <si>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</si>
  <si>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</si>
  <si>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</si>
  <si>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</si>
  <si>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</si>
  <si>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VERDIER, M</t>
  </si>
  <si>
    <t>EMBRYONIC DIAPAUSE IN LOW LATITUDE LOCUSTS . EFFECT OF PARENTAL AGE AND PHOTOPERIOD</t>
  </si>
  <si>
    <t>COMPTES RENDUS HEBDOMADAIRES DES SEANCES DE L ACADEMIE DES SCIENCES SERIE D</t>
  </si>
  <si>
    <t>WOS:A1970F238900042</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</si>
  <si>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</si>
  <si>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</si>
  <si>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</si>
  <si>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</si>
  <si>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</si>
  <si>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</si>
  <si>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</si>
  <si>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</si>
  <si>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</si>
  <si>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</si>
  <si>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</si>
  <si>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</si>
  <si>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</si>
  <si>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NAGY, TR; GOWER, BA; STETSON, MH</t>
  </si>
  <si>
    <t>ENDOCRINE CORRELATES OF SEASONAL BODY-MASS DYNAMICS IN THE COLLARED LEMMING (DICROSTONYX GROENLANDICUS)</t>
  </si>
  <si>
    <t>AMERICAN ZOOLOGIST</t>
  </si>
  <si>
    <t>Symposium on Endocrinology of Arctic Birds and Mammals, at the Annual Meeting of the American-Society-of-Zoologists</t>
  </si>
  <si>
    <t>DEC 27-30, 1993</t>
  </si>
  <si>
    <t>LOS ANGELES, CA</t>
  </si>
  <si>
    <t>Amer Soc Zoologists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</si>
  <si>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</si>
  <si>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0003-1569</t>
  </si>
  <si>
    <t>WOS:A1995RT97300007</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</si>
  <si>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</si>
  <si>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</si>
  <si>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</si>
  <si>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</si>
  <si>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</si>
  <si>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</si>
  <si>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0174-1578</t>
  </si>
  <si>
    <t>1432-136X</t>
  </si>
  <si>
    <t>10.1007/s00360-010-0498-2</t>
  </si>
  <si>
    <t>WOS:000281949500001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</si>
  <si>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</si>
  <si>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</si>
  <si>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</si>
  <si>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</si>
  <si>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</si>
  <si>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</si>
  <si>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</si>
  <si>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</si>
  <si>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</si>
  <si>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Styrsky, JD; Berthold, P; Robinson, WD</t>
  </si>
  <si>
    <t>Endogenous control of migration and calendar effects in an intratropical migrant, the yellow-green vireo</t>
  </si>
  <si>
    <t>ANIMAL BEHAVIOUR</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</si>
  <si>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</si>
  <si>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0003-3472</t>
  </si>
  <si>
    <t>10.1016/j.anbehav.2003.07.012</t>
  </si>
  <si>
    <t>WOS:000222591300019</t>
  </si>
  <si>
    <t>Jamieson, SE; Gilchrist, HG; Merkel, FR; Diamond, AW; Falk, K</t>
  </si>
  <si>
    <t>Endogenous reserve dynamics of northern common eiders wintering in Greenland</t>
  </si>
  <si>
    <t>POLAR BIOLOGY</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</si>
  <si>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</si>
  <si>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</si>
  <si>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0722-4060</t>
  </si>
  <si>
    <t>10.1007/s00300-005-0093-2</t>
  </si>
  <si>
    <t>WOS:000238317800007</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</si>
  <si>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</si>
  <si>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</si>
  <si>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</si>
  <si>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</si>
  <si>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</si>
  <si>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</si>
  <si>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Vishnevetsky, J; Zamski, E; Ziv, M</t>
  </si>
  <si>
    <t>Enhanced bud and bulblet regeneration from bulbs of Nerine sarniensis cultured in vitro</t>
  </si>
  <si>
    <t>PLANT CELL REPORTS</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</si>
  <si>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</si>
  <si>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0721-7714</t>
  </si>
  <si>
    <t>10.1007/s00299-003-0580-2</t>
  </si>
  <si>
    <t>WOS:000182461100004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</si>
  <si>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</si>
  <si>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</si>
  <si>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</si>
  <si>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</si>
  <si>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</si>
  <si>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</si>
  <si>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</si>
  <si>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</si>
  <si>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</si>
  <si>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</si>
  <si>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</si>
  <si>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</si>
  <si>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</si>
  <si>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</si>
  <si>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</si>
  <si>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</si>
  <si>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</si>
  <si>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</si>
  <si>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</si>
  <si>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Moral, Rafael/M-3184-2016; Rodrigues de Lara, Idemauro Antonio/D-7383-2015</t>
  </si>
  <si>
    <t>Moral, Rafael/0000-0002-0875-3563; Rodrigues de Lara, Idemauro Antonio/0000-0002-1172-9855; Tomaseto, Arthur/0000-0002-3332-1842; Lopes, Joao/0000-0002-9998-5473; Pedreira de Miranda, Marcelo/0000-0003-1782-448X</t>
  </si>
  <si>
    <t>0931-2048</t>
  </si>
  <si>
    <t>1439-0418</t>
  </si>
  <si>
    <t>10.1111/jen.12418</t>
  </si>
  <si>
    <t>WOS:000419830900013</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</si>
  <si>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</si>
  <si>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</si>
  <si>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</si>
  <si>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</si>
  <si>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</si>
  <si>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</si>
  <si>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</si>
  <si>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</si>
  <si>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</si>
  <si>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</si>
  <si>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</si>
  <si>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JOURNAL OF COMPARATIVE PHYSIOLOGY A-NEUROETHOLOGY SENSORY NEURAL AND BEHAVIORAL PHYSIOLOGY</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</si>
  <si>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</si>
  <si>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</si>
  <si>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0340-7594</t>
  </si>
  <si>
    <t>10.1007/s00359-009-0460-5</t>
  </si>
  <si>
    <t>WOS:000269208400003</t>
  </si>
  <si>
    <t>Dixit, AS; Singh, NS</t>
  </si>
  <si>
    <t>Dixit, Anand S.; Singh, Namram S.</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</si>
  <si>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</si>
  <si>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</si>
  <si>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</si>
  <si>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0008-4301</t>
  </si>
  <si>
    <t>1480-3283</t>
  </si>
  <si>
    <t>10.1139/cjz-2012-0190</t>
  </si>
  <si>
    <t>WOS:000318784900006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</si>
  <si>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</si>
  <si>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</si>
  <si>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</si>
  <si>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</si>
  <si>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</si>
  <si>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Martinez, Brezo/K-6726-2014; Rico, Jose/C-7441-2013</t>
  </si>
  <si>
    <t>Martinez, Brezo/0000-0002-7501-7726; Rico-Ordas, Jose Manuel/0000-0001-6253-257X</t>
  </si>
  <si>
    <t>0214-8358</t>
  </si>
  <si>
    <t>1886-8134</t>
  </si>
  <si>
    <t>10.3989/scimar.2011.75n2263</t>
  </si>
  <si>
    <t>WOS:000292995500006</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</si>
  <si>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</si>
  <si>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</si>
  <si>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</si>
  <si>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</si>
  <si>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</si>
  <si>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1873-2305</t>
  </si>
  <si>
    <t>10.1016/j.agee.2014.03.034</t>
  </si>
  <si>
    <t>WOS:000338605000003</t>
  </si>
  <si>
    <t>Valtonen, A; Ayres, MP; Roininen, H; Poyry, J; Leinonen, R</t>
  </si>
  <si>
    <t>Valtonen, Anu; Ayres, Matthew P.; Roininen, Heikki; Poyry, Juha; Leinonen, Reima</t>
  </si>
  <si>
    <t>Environmental controls on the phenology of moths: predicting plasticity and constraint under climate change</t>
  </si>
  <si>
    <t>OECOLOGIA</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</si>
  <si>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</si>
  <si>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</si>
  <si>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</si>
  <si>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0029-8549</t>
  </si>
  <si>
    <t>10.1007/s00442-010-1789-8</t>
  </si>
  <si>
    <t>WOS:000285782600024</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</si>
  <si>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</si>
  <si>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</si>
  <si>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</si>
  <si>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</si>
  <si>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</si>
  <si>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</si>
  <si>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</si>
  <si>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</si>
  <si>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</si>
  <si>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</si>
  <si>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</si>
  <si>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</si>
  <si>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</si>
  <si>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</si>
  <si>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</si>
  <si>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</si>
  <si>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</si>
  <si>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</si>
  <si>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Numata, Hideharu/0000-0003-3786-0701</t>
  </si>
  <si>
    <t>10.1303/aez.34.323</t>
  </si>
  <si>
    <t>WOS:000082481500008</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</si>
  <si>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</si>
  <si>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</si>
  <si>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</si>
  <si>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</si>
  <si>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</si>
  <si>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</si>
  <si>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</si>
  <si>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</si>
  <si>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</si>
  <si>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</si>
  <si>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</si>
  <si>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</si>
  <si>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</si>
  <si>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</si>
  <si>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</si>
  <si>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</si>
  <si>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</si>
  <si>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</si>
  <si>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</si>
  <si>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</si>
  <si>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</si>
  <si>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</si>
  <si>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</si>
  <si>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</si>
  <si>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</si>
  <si>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</si>
  <si>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</si>
  <si>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</si>
  <si>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</si>
  <si>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</si>
  <si>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</si>
  <si>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</si>
  <si>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</si>
  <si>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</si>
  <si>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</si>
  <si>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</si>
  <si>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Saunders, DS</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</si>
  <si>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</si>
  <si>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</si>
  <si>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</si>
  <si>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</si>
  <si>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</si>
  <si>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</si>
  <si>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</si>
  <si>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</si>
  <si>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</si>
  <si>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</si>
  <si>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</si>
  <si>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</si>
  <si>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</si>
  <si>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</si>
  <si>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</si>
  <si>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</si>
  <si>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</si>
  <si>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</si>
  <si>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</si>
  <si>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</si>
  <si>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</si>
  <si>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</si>
  <si>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Meyer, Bettina/0000-0001-6804-9896; Abele, Doris/0000-0002-5766-5017; Huenerlage, Lara Kim/0000-0002-1997-4556; Brey, Thomas/0000-0002-6345-2851; , Nelly/0000-0002-8221-4680</t>
  </si>
  <si>
    <t>1872-7026</t>
  </si>
  <si>
    <t>10.1016/j.ecolmodel.2014.07.031</t>
  </si>
  <si>
    <t>WOS:000343386500021</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</si>
  <si>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</si>
  <si>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</si>
  <si>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</si>
  <si>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</si>
  <si>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</si>
  <si>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</si>
  <si>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</si>
  <si>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</si>
  <si>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</si>
  <si>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</si>
  <si>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</si>
  <si>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</si>
  <si>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</si>
  <si>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</si>
  <si>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</si>
  <si>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</si>
  <si>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</si>
  <si>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</si>
  <si>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1879-3231</t>
  </si>
  <si>
    <t>10.1016/j.theriogenology.2015.11.005</t>
  </si>
  <si>
    <t>WOS:000370312100025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</si>
  <si>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</si>
  <si>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</si>
  <si>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</si>
  <si>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</si>
  <si>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</si>
  <si>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</si>
  <si>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</si>
  <si>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</si>
  <si>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</si>
  <si>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</si>
  <si>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</si>
  <si>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</si>
  <si>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</si>
  <si>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</si>
  <si>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</si>
  <si>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</si>
  <si>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</si>
  <si>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</si>
  <si>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</si>
  <si>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</si>
  <si>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</si>
  <si>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</si>
  <si>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</si>
  <si>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</si>
  <si>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</si>
  <si>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</si>
  <si>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Oliver/0000-0002-4572-2408</t>
  </si>
  <si>
    <t>10.1093/aob/mcu019</t>
  </si>
  <si>
    <t>WOS:000335773000007</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</si>
  <si>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</si>
  <si>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</si>
  <si>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</si>
  <si>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</si>
  <si>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</si>
  <si>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</si>
  <si>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</si>
  <si>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</si>
  <si>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Diego/O-4862-2014</t>
  </si>
  <si>
    <t>Garlaschelli, Diego/0000-0001-6035-1783</t>
  </si>
  <si>
    <t>e0168954</t>
  </si>
  <si>
    <t>10.1371/journal.pone.0168954</t>
  </si>
  <si>
    <t>WOS:000392843200115</t>
  </si>
  <si>
    <t>Bradshaw, WE; Holzapfel, CM</t>
  </si>
  <si>
    <t>Bradshaw, William E.; Holzapfel, Christina M.</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</si>
  <si>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</si>
  <si>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</si>
  <si>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</si>
  <si>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</si>
  <si>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</si>
  <si>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1545-2069</t>
  </si>
  <si>
    <t>10.1146/annurev.ecolsys.37.091305.110115</t>
  </si>
  <si>
    <t>WOS:000252359800001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</si>
  <si>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</si>
  <si>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</si>
  <si>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</si>
  <si>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</si>
  <si>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</si>
  <si>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</si>
  <si>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</si>
  <si>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</si>
  <si>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Bean, DW; Dalin, P; Dudley, TL</t>
  </si>
  <si>
    <t>Bean, Dan W.; Dalin, Peter; Dudley, Tom 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</si>
  <si>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</si>
  <si>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</si>
  <si>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</si>
  <si>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1752-4571</t>
  </si>
  <si>
    <t>10.1111/j.1752-4571.2012.00262.x</t>
  </si>
  <si>
    <t>WOS:000306271700009</t>
  </si>
  <si>
    <t>no pop &gt;1 point on sloped part; all pops from same ancestor, 7 years old</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</si>
  <si>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</si>
  <si>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</si>
  <si>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</si>
  <si>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</si>
  <si>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1432-1351</t>
  </si>
  <si>
    <t>10.1007/s00359-009-0416-9</t>
  </si>
  <si>
    <t>WOS:000264856100006</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</si>
  <si>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</si>
  <si>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</si>
  <si>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</si>
  <si>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</si>
  <si>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Gabriel/0000-0003-0336-6246</t>
  </si>
  <si>
    <t>10.1016/j.agrformet.2018.02.031</t>
  </si>
  <si>
    <t>WOS:000437060700004</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</si>
  <si>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</si>
  <si>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</si>
  <si>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</si>
  <si>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</si>
  <si>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</si>
  <si>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</si>
  <si>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</si>
  <si>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</si>
  <si>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</si>
  <si>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</si>
  <si>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</si>
  <si>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</si>
  <si>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</si>
  <si>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</si>
  <si>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</si>
  <si>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</si>
  <si>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</si>
  <si>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</si>
  <si>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</si>
  <si>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</si>
  <si>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</si>
  <si>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</si>
  <si>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</si>
  <si>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</si>
  <si>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</si>
  <si>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</si>
  <si>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</si>
  <si>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</si>
  <si>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</si>
  <si>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</si>
  <si>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</si>
  <si>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</si>
  <si>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</si>
  <si>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</si>
  <si>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</si>
  <si>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</si>
  <si>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</si>
  <si>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</si>
  <si>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</si>
  <si>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</si>
  <si>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</si>
  <si>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</si>
  <si>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</si>
  <si>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</si>
  <si>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</si>
  <si>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</si>
  <si>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John/L-7748-2014</t>
  </si>
  <si>
    <t>Colbourne, John/0000-0002-6966-2972; Burkhart, Joshua/0000-0001-9279-1556</t>
  </si>
  <si>
    <t>10.1186/s12864-015-1937-y</t>
  </si>
  <si>
    <t>WOS:000362253400002</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</si>
  <si>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</si>
  <si>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</si>
  <si>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</si>
  <si>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</si>
  <si>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</si>
  <si>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</si>
  <si>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</si>
  <si>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</si>
  <si>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</si>
  <si>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WOS:000423728800059</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</si>
  <si>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</si>
  <si>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</si>
  <si>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</si>
  <si>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</si>
  <si>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</si>
  <si>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</si>
  <si>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</si>
  <si>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</si>
  <si>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</si>
  <si>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</si>
  <si>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</si>
  <si>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</si>
  <si>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</si>
  <si>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</si>
  <si>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</si>
  <si>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</si>
  <si>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</si>
  <si>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</si>
  <si>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S459</t>
  </si>
  <si>
    <t>S467</t>
  </si>
  <si>
    <t>10.1007/s10336-007-0158-9</t>
  </si>
  <si>
    <t>WOS:000255199000039</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</si>
  <si>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</si>
  <si>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</si>
  <si>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</si>
  <si>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</si>
  <si>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</si>
  <si>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</si>
  <si>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</si>
  <si>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</si>
  <si>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</si>
  <si>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Kozak, Genevieve/0000-0001-6413-1403; Coates, Brad/0000-0001-8908-1529</t>
  </si>
  <si>
    <t>1420-9101</t>
  </si>
  <si>
    <t>10.1111/jeb.12562</t>
  </si>
  <si>
    <t>WOS:000348992900004</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</si>
  <si>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</si>
  <si>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</si>
  <si>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</si>
  <si>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</si>
  <si>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</si>
  <si>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1049-9644</t>
  </si>
  <si>
    <t>1090-2112</t>
  </si>
  <si>
    <t>10.1016/j.biocontrol.2018.08.024</t>
  </si>
  <si>
    <t>WOS:000446239500015</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</si>
  <si>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</si>
  <si>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</si>
  <si>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</si>
  <si>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Rettberg, Petra/K-2378-2015</t>
  </si>
  <si>
    <t>Rettberg, Petra/0000-0003-4439-2395</t>
  </si>
  <si>
    <t>10.1562/0031-8655(2001)074&lt;0570:EOAFST&gt;2.0.CO;2</t>
  </si>
  <si>
    <t>WOS:000171786700009</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</si>
  <si>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</si>
  <si>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</si>
  <si>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</si>
  <si>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</si>
  <si>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</si>
  <si>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</si>
  <si>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</si>
  <si>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</si>
  <si>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</si>
  <si>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</si>
  <si>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</si>
  <si>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</si>
  <si>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Jamboonsri, W; Phillips, TD; Geneve, RL; Cahill, JP; Hildebrand, DF</t>
  </si>
  <si>
    <t>Jamboonsri, Watchareewan; Phillips, Timothy D.; Geneve, Robert L.; Cahill, Joseph P.; Hildebrand, David 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</si>
  <si>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</si>
  <si>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</si>
  <si>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</si>
  <si>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WOS:000300067100002</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</si>
  <si>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</si>
  <si>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</si>
  <si>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</si>
  <si>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</si>
  <si>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</si>
  <si>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</si>
  <si>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</si>
  <si>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</si>
  <si>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</si>
  <si>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</si>
  <si>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</si>
  <si>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</si>
  <si>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</si>
  <si>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</si>
  <si>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</si>
  <si>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</si>
  <si>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</si>
  <si>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</si>
  <si>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</si>
  <si>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</si>
  <si>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</si>
  <si>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</si>
  <si>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</si>
  <si>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</si>
  <si>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</si>
  <si>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</si>
  <si>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</si>
  <si>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</si>
  <si>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</si>
  <si>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</si>
  <si>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</si>
  <si>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</si>
  <si>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</si>
  <si>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</si>
  <si>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</si>
  <si>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</si>
  <si>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</si>
  <si>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</si>
  <si>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</si>
  <si>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</si>
  <si>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</si>
  <si>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</si>
  <si>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</si>
  <si>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</si>
  <si>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</si>
  <si>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</si>
  <si>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</si>
  <si>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</si>
  <si>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</si>
  <si>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Ellis, Richard/0000-0002-3695-6894; Erskine, William/0000-0002-2074-4299</t>
  </si>
  <si>
    <t>WOS:A1994NW97600025</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</si>
  <si>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</si>
  <si>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</si>
  <si>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</si>
  <si>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</si>
  <si>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</si>
  <si>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</si>
  <si>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1432-2242</t>
  </si>
  <si>
    <t>10.1007/s00122-014-2395-7</t>
  </si>
  <si>
    <t>WOS:000344343500017</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</si>
  <si>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</si>
  <si>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</si>
  <si>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</si>
  <si>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</si>
  <si>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</si>
  <si>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</si>
  <si>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Perfito, N; Jeong, S; Bentley, GE; Silverin, B; Hau, M</t>
  </si>
  <si>
    <t>Perfito, Nicole; Jeong, Sunny; Bentley, George E.; Silverin, Bengt; Hau, Michaela</t>
  </si>
  <si>
    <t>First -day release and Dio2: a test of latitudinal variation in photoperiodic control of reproduction in great tits Parus major</t>
  </si>
  <si>
    <t>INTEGRATIVE AND COMPARATIVE BIOLOGY</t>
  </si>
  <si>
    <t>Annual Meeting of the Society-for-Integrative-and-Comparative-Biology</t>
  </si>
  <si>
    <t>JAN 03-07, 2010</t>
  </si>
  <si>
    <t>Seattle, WA</t>
  </si>
  <si>
    <t>Soc Integrat &amp; Comparat Biol</t>
  </si>
  <si>
    <t>1540-7063</t>
  </si>
  <si>
    <t>E135</t>
  </si>
  <si>
    <t>WOS:000280297000537</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</si>
  <si>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</si>
  <si>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</si>
  <si>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</si>
  <si>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</si>
  <si>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</si>
  <si>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</si>
  <si>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</si>
  <si>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</si>
  <si>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</si>
  <si>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Reznik, Sergey/0000-0001-7310-2567; , Natalia/0000-0002-9192-5871</t>
  </si>
  <si>
    <t>10.14411/eje.2013.093</t>
  </si>
  <si>
    <t>WOS:000325283200019</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</si>
  <si>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</si>
  <si>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</si>
  <si>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</si>
  <si>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</si>
  <si>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Stephen/0000-0002-5093-8668</t>
  </si>
  <si>
    <t>10.1016/j.jplph.2017.03.015</t>
  </si>
  <si>
    <t>WOS:000405457700002</t>
  </si>
  <si>
    <t>Heide, OM; Sonsteby, A</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</si>
  <si>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</si>
  <si>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</si>
  <si>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</si>
  <si>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</si>
  <si>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</si>
  <si>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</si>
  <si>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</si>
  <si>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</si>
  <si>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</si>
  <si>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</si>
  <si>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</si>
  <si>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</si>
  <si>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</si>
  <si>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</si>
  <si>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</si>
  <si>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</si>
  <si>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</si>
  <si>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</si>
  <si>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</si>
  <si>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</si>
  <si>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</si>
  <si>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</si>
  <si>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</si>
  <si>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</si>
  <si>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</si>
  <si>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</si>
  <si>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</si>
  <si>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</si>
  <si>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</si>
  <si>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Robson, Paul/0000-0003-1841-3594; Farrar, Kerrie/0000-0002-1884-4223</t>
  </si>
  <si>
    <t>10.1093/jxb/ers346</t>
  </si>
  <si>
    <t>WOS:000313618900014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</si>
  <si>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</si>
  <si>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</si>
  <si>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</si>
  <si>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</si>
  <si>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</si>
  <si>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</si>
  <si>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</si>
  <si>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</si>
  <si>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Antonio/B-7584-2012</t>
  </si>
  <si>
    <t>Tedesco, Antonio/0000-0003-4198-9321; Marchese, Jose Abramo/0000-0002-9010-3403</t>
  </si>
  <si>
    <t>90-6605-845-5</t>
  </si>
  <si>
    <t>10.17660/ActaHortic.2002.569.45</t>
  </si>
  <si>
    <t>WOS:000176152700045</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</si>
  <si>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</si>
  <si>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</si>
  <si>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</si>
  <si>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</si>
  <si>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</si>
  <si>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</si>
  <si>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</si>
  <si>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</si>
  <si>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</si>
  <si>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WOS:000355984900002</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</si>
  <si>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</si>
  <si>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</si>
  <si>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</si>
  <si>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</si>
  <si>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</si>
  <si>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</si>
  <si>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</si>
  <si>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</si>
  <si>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 Oakley, Christopher/U-3659-2017; Dittmar, Emily/P-4774-2018</t>
  </si>
  <si>
    <t>Agren, Jon/0000-0001-9573-2463; Oakley, Christopher/0000-0002-8082-5621; Dittmar, Emily/0000-0002-3085-6796</t>
  </si>
  <si>
    <t>10.1111/mec.12857</t>
  </si>
  <si>
    <t>WOS:000341176200011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</si>
  <si>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</si>
  <si>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</si>
  <si>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</si>
  <si>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</si>
  <si>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</si>
  <si>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</si>
  <si>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</si>
  <si>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</si>
  <si>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</si>
  <si>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</si>
  <si>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</si>
  <si>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</si>
  <si>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</si>
  <si>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</si>
  <si>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</si>
  <si>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</si>
  <si>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</si>
  <si>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</si>
  <si>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</si>
  <si>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Naoki/B-2938-2009; Hwang, Chi-Chuan/A-8237-2010; Chiang, Yu-Chung/E-9143-2011</t>
  </si>
  <si>
    <t>Osada, Naoki/0000-0003-0180-5372</t>
  </si>
  <si>
    <t>0960-7412</t>
  </si>
  <si>
    <t>1365-313X</t>
  </si>
  <si>
    <t>10.1111/j.1365-313X.2012.04915.x</t>
  </si>
  <si>
    <t>WOS:000304316600005</t>
  </si>
  <si>
    <t>Newman, YC; Sinclair, TR; Blount, AS; Lugo, ML; Valencia, E</t>
  </si>
  <si>
    <t>Newman, Y. C.; Sinclair, T. R.; Blount, A. S.; Lugo, M. L.; Valencia, E.</t>
  </si>
  <si>
    <t>Forage production of tropical grasses under extended daylength at subtropical and tropical latitudes</t>
  </si>
  <si>
    <t>ENVIRONMENTAL AND EXPERIMENTAL BOTANY</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</si>
  <si>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</si>
  <si>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0098-8472</t>
  </si>
  <si>
    <t>10.1016/j.envexpbot.2007.02.005</t>
  </si>
  <si>
    <t>WOS:000249887400003</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</si>
  <si>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</si>
  <si>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</si>
  <si>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</si>
  <si>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</si>
  <si>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</si>
  <si>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</si>
  <si>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</si>
  <si>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</si>
  <si>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Uhlenhaut, Nina Henriette/C-6288-2014; Borevitz, Justin/B-5423-2012; Ecker, Joseph/B-9144-2008; Weigel, Detlef/C-1418-2008</t>
  </si>
  <si>
    <t>Borevitz, Justin/0000-0001-8408-3699; Ecker, Joseph/0000-0001-5799-5895; Weigel, Detlef/0000-0002-2114-7963; Uhlenhaut, Henriette/0000-0002-4220-4779</t>
  </si>
  <si>
    <t>10.1534/genetics.104.036533</t>
  </si>
  <si>
    <t>WOS:000231097700019</t>
  </si>
  <si>
    <t>Malpaux, B; Thiery, JC; Chemineau, P</t>
  </si>
  <si>
    <t>From the eye to the pituitary: Pathways controlling seasonal reproduction</t>
  </si>
  <si>
    <t>REPRODUCTION IN DOMESTIC ANIMALS</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</si>
  <si>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</si>
  <si>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</si>
  <si>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</si>
  <si>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</si>
  <si>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</si>
  <si>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0936-6768</t>
  </si>
  <si>
    <t>1439-0531</t>
  </si>
  <si>
    <t>WOS:000088903500002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</si>
  <si>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</si>
  <si>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</si>
  <si>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</si>
  <si>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</si>
  <si>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</si>
  <si>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</si>
  <si>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</si>
  <si>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</si>
  <si>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</si>
  <si>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</si>
  <si>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</si>
  <si>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</si>
  <si>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</si>
  <si>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</si>
  <si>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</si>
  <si>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</si>
  <si>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</si>
  <si>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</si>
  <si>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</si>
  <si>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</si>
  <si>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</si>
  <si>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</si>
  <si>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10.1111/mec.14501</t>
  </si>
  <si>
    <t>WOS:000428797100010</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</si>
  <si>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</si>
  <si>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</si>
  <si>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</si>
  <si>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</si>
  <si>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</si>
  <si>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Pozzoli, Uberto/K-6587-2016; Sironi, manuela/K-5633-2016; Comi, Giacomo/K-5702-2016</t>
  </si>
  <si>
    <t>Pozzoli, Uberto/0000-0003-0670-7106; Sironi, manuela/0000-0002-2267-5266; Comi, Giacomo/0000-0002-1383-5248; Forni, Diego/0000-0001-9291-5352; Bresolin, Nereo/0000-0001-6694-3595</t>
  </si>
  <si>
    <t>1474-760X</t>
  </si>
  <si>
    <t>10.1186/s13059-014-0499-7</t>
  </si>
  <si>
    <t>WOS:000346605500021</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</si>
  <si>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</si>
  <si>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</si>
  <si>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</si>
  <si>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</si>
  <si>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</si>
  <si>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</si>
  <si>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</si>
  <si>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</si>
  <si>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</si>
  <si>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</si>
  <si>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</si>
  <si>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</si>
  <si>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</si>
  <si>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</si>
  <si>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</si>
  <si>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</si>
  <si>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</si>
  <si>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</si>
  <si>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</si>
  <si>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</si>
  <si>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</si>
  <si>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</si>
  <si>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</si>
  <si>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</si>
  <si>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</si>
  <si>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</si>
  <si>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</si>
  <si>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</si>
  <si>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</si>
  <si>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</si>
  <si>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</si>
  <si>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</si>
  <si>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</si>
  <si>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</si>
  <si>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</si>
  <si>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</si>
  <si>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</si>
  <si>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Friedman, JM; Roelle, JE; Cade, BS</t>
  </si>
  <si>
    <t>Friedman, Jonathan M.; Roelle, James E.; Cade, Brian S.</t>
  </si>
  <si>
    <t>Genetic and environmental influences on leaf phenology and cold hardiness of native and introduced riparian trees</t>
  </si>
  <si>
    <t>INTERNATIONAL JOURNAL OF BIOMETEOROLOGY</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</si>
  <si>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</si>
  <si>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</si>
  <si>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</si>
  <si>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</si>
  <si>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</si>
  <si>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</si>
  <si>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0020-7128</t>
  </si>
  <si>
    <t>10.1007/s00484-011-0494-6</t>
  </si>
  <si>
    <t>WOS:000298398700004</t>
  </si>
  <si>
    <t>LUMME, J; OIKARINEN, A</t>
  </si>
  <si>
    <t>GENETIC BASIS OF GEOGRAPHICALLY VARIABLE PHOTOPERIODIC DIAPAUSE IN DROSOPHILA-LITTORALIS</t>
  </si>
  <si>
    <t>HEREDITAS</t>
  </si>
  <si>
    <t>0018-0661</t>
  </si>
  <si>
    <t>WOS:A1977DW19900017</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</si>
  <si>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</si>
  <si>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</si>
  <si>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</si>
  <si>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</si>
  <si>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</si>
  <si>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</si>
  <si>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</si>
  <si>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</si>
  <si>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1938-2936</t>
  </si>
  <si>
    <t>10.1093/ee/nvw142</t>
  </si>
  <si>
    <t>WOS:000396902400020</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</si>
  <si>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</si>
  <si>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</si>
  <si>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</si>
  <si>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</si>
  <si>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</si>
  <si>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</si>
  <si>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</si>
  <si>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</si>
  <si>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</si>
  <si>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</si>
  <si>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</si>
  <si>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</si>
  <si>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</si>
  <si>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</si>
  <si>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</si>
  <si>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</si>
  <si>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</si>
  <si>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</si>
  <si>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</si>
  <si>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</si>
  <si>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</si>
  <si>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</si>
  <si>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</si>
  <si>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</si>
  <si>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</si>
  <si>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</si>
  <si>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</si>
  <si>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</si>
  <si>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Smith, Jeff/C-3484-2012; Williams, Scott/B-9491-2012; Johnson, Carl/I-4655-2014; Jelinek, Milan/C-8515-2011; Ciarleglio, Christopher/D-8463-2013</t>
  </si>
  <si>
    <t>Ciarleglio, Christopher/0000-0002-8490-8715; Summar, Marshall/0000-0001-8920-0110</t>
  </si>
  <si>
    <t>10.1177/0748730408320284</t>
  </si>
  <si>
    <t>WOS:000258152600005</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</si>
  <si>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</si>
  <si>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</si>
  <si>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</si>
  <si>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</si>
  <si>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1432-1254</t>
  </si>
  <si>
    <t>10.1007/s00484-018-1579-2</t>
  </si>
  <si>
    <t>WOS:000442854500021</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</si>
  <si>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</si>
  <si>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</si>
  <si>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</si>
  <si>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</si>
  <si>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St Onge, Kate/G-4344-2011; Jansson, Stefan/A-1119-2009; Ingvarsson, Par/G-2748-2010</t>
  </si>
  <si>
    <t>St Onge, Kate/0000-0002-1877-6531; Jansson, Stefan/0000-0002-7906-6891; Ingvarsson, Par/0000-0001-9225-7521</t>
  </si>
  <si>
    <t>10.1534/genetics.110.120873</t>
  </si>
  <si>
    <t>WOS:000283996100021</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</si>
  <si>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</si>
  <si>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</si>
  <si>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</si>
  <si>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</si>
  <si>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Pshenichnikova, Tatyana/R-5056-2016; Khlestkina, Elena/T-2734-2017</t>
  </si>
  <si>
    <t>Pshenichnikova, Tatyana/0000-0001-5639-916X; Khlestkina, Elena/0000-0002-8470-8254; Borner, Andreas/0000-0003-3301-9026</t>
  </si>
  <si>
    <t>10.1007/s10681-015-1500-6</t>
  </si>
  <si>
    <t>WOS:000362886100017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</si>
  <si>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</si>
  <si>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</si>
  <si>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</si>
  <si>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</si>
  <si>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</si>
  <si>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</si>
  <si>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</si>
  <si>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</si>
  <si>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</si>
  <si>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</si>
  <si>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</si>
  <si>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Talon, Manuel/C-8540-2014; Terol, Javier/H-6401-2013</t>
  </si>
  <si>
    <t>Domingo, Concha/0000-0002-7204-7591; Viruel, Juan/0000-0001-5658-8411; Talon, Manuel/0000-0003-4291-9333; Terol, Javier/0000-0003-3345-0078</t>
  </si>
  <si>
    <t>OCT 20</t>
  </si>
  <si>
    <t>10.1186/s12284-016-0130-5</t>
  </si>
  <si>
    <t>WOS:000386661300001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</si>
  <si>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</si>
  <si>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</si>
  <si>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</si>
  <si>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</si>
  <si>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</si>
  <si>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</si>
  <si>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Gwata, ET; Siambi, M</t>
  </si>
  <si>
    <t>Gwata, E. 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</si>
  <si>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</si>
  <si>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</si>
  <si>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</si>
  <si>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1684-5315</t>
  </si>
  <si>
    <t>WOS:000270306500017</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</si>
  <si>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</si>
  <si>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</si>
  <si>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</si>
  <si>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</si>
  <si>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</si>
  <si>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</si>
  <si>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Rashid, MHA; Massiah, AJ; Thomas, B</t>
  </si>
  <si>
    <t>Gokce, AF</t>
  </si>
  <si>
    <t>Rashid, M. H. A.; Massiah, A. J.; Thomas, B.</t>
  </si>
  <si>
    <t>Genetic regulation of day length adaptation and bulb formation in onion (Ailium cepa L.)</t>
  </si>
  <si>
    <t>VII INTERNATIONAL SYMPOSIUM ON EDIBLE ALLIACEAE</t>
  </si>
  <si>
    <t>7th International Symposium on Edible Alliaceae</t>
  </si>
  <si>
    <t>MAY 21-25, 2015</t>
  </si>
  <si>
    <t>Nigde, TURKEY</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</si>
  <si>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</si>
  <si>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978-94-62611-32-0</t>
  </si>
  <si>
    <t>10.17660/ActaHortic.2016.1143.2</t>
  </si>
  <si>
    <t>WOS:000392629000002</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</si>
  <si>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</si>
  <si>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</si>
  <si>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</si>
  <si>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</si>
  <si>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</si>
  <si>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</si>
  <si>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</si>
  <si>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</si>
  <si>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</si>
  <si>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</si>
  <si>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</si>
  <si>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</si>
  <si>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</si>
  <si>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</si>
  <si>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</si>
  <si>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</si>
  <si>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</si>
  <si>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</si>
  <si>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</si>
  <si>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</si>
  <si>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</si>
  <si>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</si>
  <si>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</si>
  <si>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</si>
  <si>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</si>
  <si>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</si>
  <si>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</si>
  <si>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</si>
  <si>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</si>
  <si>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</si>
  <si>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</si>
  <si>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</si>
  <si>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</si>
  <si>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</si>
  <si>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WOS:000258747100007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</si>
  <si>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</si>
  <si>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</si>
  <si>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</si>
  <si>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</si>
  <si>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</si>
  <si>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</si>
  <si>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</si>
  <si>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</si>
  <si>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</si>
  <si>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</si>
  <si>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</si>
  <si>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</si>
  <si>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</si>
  <si>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</si>
  <si>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</si>
  <si>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</si>
  <si>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</si>
  <si>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</si>
  <si>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</si>
  <si>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</si>
  <si>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</si>
  <si>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</si>
  <si>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</si>
  <si>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</si>
  <si>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</si>
  <si>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</si>
  <si>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</si>
  <si>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</si>
  <si>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</si>
  <si>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</si>
  <si>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</si>
  <si>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</si>
  <si>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</si>
  <si>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</si>
  <si>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Pruisscher, Peter/0000-0002-6987-5839</t>
  </si>
  <si>
    <t>10.1111/mec.14829</t>
  </si>
  <si>
    <t>WOS:000444577100005</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</si>
  <si>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</si>
  <si>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</si>
  <si>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</si>
  <si>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</si>
  <si>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</si>
  <si>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</si>
  <si>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</si>
  <si>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</si>
  <si>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</si>
  <si>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</si>
  <si>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</si>
  <si>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</si>
  <si>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0100-8455</t>
  </si>
  <si>
    <t>WOS:A1993MC77000018</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</si>
  <si>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</si>
  <si>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</si>
  <si>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</si>
  <si>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WOS:A1994PA12300011</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</si>
  <si>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</si>
  <si>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</si>
  <si>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</si>
  <si>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</si>
  <si>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</si>
  <si>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</si>
  <si>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</si>
  <si>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</si>
  <si>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</si>
  <si>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SHIMIZU, T; MASAKI, S</t>
  </si>
  <si>
    <t>GENETIC-VARIABILITY OF THE WING-FORM RESPONSE TO PHOTOPERIOD IN A SUBTROPICAL POPULATION OF THE GROUND CRICKET, DIANEMOBIUS FASCIPES</t>
  </si>
  <si>
    <t>ZOOLOGICAL SCIENCE</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</si>
  <si>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</si>
  <si>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0289-0003</t>
  </si>
  <si>
    <t>WOS:A1993MU81000006</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</si>
  <si>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</si>
  <si>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</si>
  <si>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</si>
  <si>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</si>
  <si>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</si>
  <si>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</si>
  <si>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</si>
  <si>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</si>
  <si>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</si>
  <si>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</si>
  <si>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</si>
  <si>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</si>
  <si>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</si>
  <si>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</si>
  <si>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</si>
  <si>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</si>
  <si>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</si>
  <si>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</si>
  <si>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</si>
  <si>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</si>
  <si>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</si>
  <si>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</si>
  <si>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</si>
  <si>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</si>
  <si>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</si>
  <si>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</si>
  <si>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</si>
  <si>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</si>
  <si>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10.1186/s1286-017-4103-x</t>
  </si>
  <si>
    <t>WOS:000442176000002</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</si>
  <si>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</si>
  <si>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</si>
  <si>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</si>
  <si>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</si>
  <si>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</si>
  <si>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</si>
  <si>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</si>
  <si>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</si>
  <si>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</si>
  <si>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</si>
  <si>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</si>
  <si>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Michael/I-5979-2013; Manager, MEEL/C-4732-2015; Maes, Gregory/C-5450-2008; CSTFA, ResearcherID/P-1067-2014</t>
  </si>
  <si>
    <t>Munch, Kasper/0000-0003-2880-6252; Hansen, Michael/0000-0001-5372-4828; Maes, Gregory/0000-0002-1531-7321; Jacobsen, Magnus/0000-0002-7701-7025</t>
  </si>
  <si>
    <t>10.1111/mec.12753</t>
  </si>
  <si>
    <t>WOS:000335808900011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</si>
  <si>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</si>
  <si>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</si>
  <si>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</si>
  <si>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</si>
  <si>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</si>
  <si>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</si>
  <si>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</si>
  <si>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</si>
  <si>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</si>
  <si>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</si>
  <si>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</si>
  <si>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</si>
  <si>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</si>
  <si>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</si>
  <si>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</si>
  <si>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</si>
  <si>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</si>
  <si>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</si>
  <si>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</si>
  <si>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</si>
  <si>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</si>
  <si>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</si>
  <si>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</si>
  <si>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</si>
  <si>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</si>
  <si>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</si>
  <si>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</si>
  <si>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</si>
  <si>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</si>
  <si>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</si>
  <si>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</si>
  <si>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Berger, Jens/A-9768-2011; Siddique, Kadambot/B-3462-2011; Turner, Neil/B-2689-2010</t>
  </si>
  <si>
    <t>Berger, Jens/0000-0002-8978-5099; Siddique, Kadambot/0000-0001-6097-4235; Turner, Neil/0000-0002-2982-0411</t>
  </si>
  <si>
    <t>AUG-SEP</t>
  </si>
  <si>
    <t>10.1016/j.fcr.2006.02.007</t>
  </si>
  <si>
    <t>WOS:000238320700017</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</si>
  <si>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</si>
  <si>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</si>
  <si>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</si>
  <si>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</si>
  <si>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</si>
  <si>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</si>
  <si>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</si>
  <si>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</si>
  <si>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</si>
  <si>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</si>
  <si>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</si>
  <si>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</si>
  <si>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</si>
  <si>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</si>
  <si>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</si>
  <si>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</si>
  <si>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Mathias, D; Jacky, L; Bradshaw, WE; Holzapfel, CM</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</si>
  <si>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</si>
  <si>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</si>
  <si>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</si>
  <si>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</si>
  <si>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</si>
  <si>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</si>
  <si>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</si>
  <si>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</si>
  <si>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</si>
  <si>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</si>
  <si>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</si>
  <si>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</si>
  <si>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</si>
  <si>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</si>
  <si>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</si>
  <si>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</si>
  <si>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</si>
  <si>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</si>
  <si>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</si>
  <si>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</si>
  <si>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</si>
  <si>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</si>
  <si>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</si>
  <si>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</si>
  <si>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</si>
  <si>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</si>
  <si>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</si>
  <si>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Gomi, T</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</si>
  <si>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</si>
  <si>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</si>
  <si>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</si>
  <si>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</si>
  <si>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</si>
  <si>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</si>
  <si>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</si>
  <si>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</si>
  <si>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</si>
  <si>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WOS:000231658900010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</si>
  <si>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</si>
  <si>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</si>
  <si>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</si>
  <si>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</si>
  <si>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</si>
  <si>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Fimmuro, K; Sakurai, T; Nakaol, S</t>
  </si>
  <si>
    <t>Fimmuro, Kenji; Sakurai, Tamito; Nakaol, Shiro</t>
  </si>
  <si>
    <t>Geographic Variation in Diapause Induction and Pre-oviposition Period of Adult Females in Haplothrips brevitubus (Thysanoptera: Phlaeothripinae)</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</si>
  <si>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</si>
  <si>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1347-6068</t>
  </si>
  <si>
    <t>10.1303/jjaez.2014.47</t>
  </si>
  <si>
    <t>WOS:000339456600011</t>
  </si>
  <si>
    <t>y(?)</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</si>
  <si>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</si>
  <si>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</si>
  <si>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</si>
  <si>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</si>
  <si>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</si>
  <si>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</si>
  <si>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</si>
  <si>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</si>
  <si>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</si>
  <si>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</si>
  <si>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</si>
  <si>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</si>
  <si>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</si>
  <si>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</si>
  <si>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</si>
  <si>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</si>
  <si>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</si>
  <si>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</si>
  <si>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Tanaka, S; Zhu, DH</t>
  </si>
  <si>
    <t>Tanaka, Seiji; Zhu, Dao-Hong</t>
  </si>
  <si>
    <t>Geographic variation in embryonic diapause, cold-hardiness and life cycles in the migratory locust Locusta migratoria (Orthoptera : Acrididae) in China</t>
  </si>
  <si>
    <t>ENTOMOLOGICAL SCIENCE</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</si>
  <si>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</si>
  <si>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1343-8786</t>
  </si>
  <si>
    <t>10.1111/j.1479-8298.2008.00284.x</t>
  </si>
  <si>
    <t>WOS:000259374900007</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</si>
  <si>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</si>
  <si>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</si>
  <si>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</si>
  <si>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</si>
  <si>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1347-605X</t>
  </si>
  <si>
    <t>10.1303/aez.2006.595</t>
  </si>
  <si>
    <t>WOS:000243709100009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</si>
  <si>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</si>
  <si>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</si>
  <si>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</si>
  <si>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</si>
  <si>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</si>
  <si>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</si>
  <si>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10.1111/j.1744-7917.2011.01473.x</t>
  </si>
  <si>
    <t>WOS:000304346200003</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</si>
  <si>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</si>
  <si>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</si>
  <si>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</si>
  <si>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</si>
  <si>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</si>
  <si>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</si>
  <si>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</si>
  <si>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</si>
  <si>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</si>
  <si>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</si>
  <si>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</si>
  <si>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JORDAN, RG; BRADSHAW, WE</t>
  </si>
  <si>
    <t>GEOGRAPHIC VARIATION IN PHOTOPERIODIC RESPONSE OF WESTERN TREE-HOLE MOSQUITO, AEDES-SIERRENSIS</t>
  </si>
  <si>
    <t>10.1093/aesa/71.4.487</t>
  </si>
  <si>
    <t>WOS:A1978FJ22500005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</si>
  <si>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</si>
  <si>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</si>
  <si>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</si>
  <si>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</si>
  <si>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</si>
  <si>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</si>
  <si>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</si>
  <si>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</si>
  <si>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Hou, YY; Xu, LZ; Wu, Y; Wang, P; Shi, JJ; Zhai, BP</t>
  </si>
  <si>
    <t>Hou, Yang-Yang; Xu, Lan-Zhen; Wu, Yan; Wang, Peng; Shi, Jin-Jian; Zhai, Bao-Ping</t>
  </si>
  <si>
    <t>Geographic Variation of Diapause and Sensitive Stages of Photoperiodic Response in Laodelphax striatellus Fallen (Hemiptera: Delphacidae)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</si>
  <si>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</si>
  <si>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2250-2645</t>
  </si>
  <si>
    <t>10.1093/jisesa/iev161</t>
  </si>
  <si>
    <t>WOS:000369359100002</t>
  </si>
  <si>
    <t>KIMURA, MT; MINAMI, N; ICHIJO, N</t>
  </si>
  <si>
    <t>GEOGRAPHIC VARIATION OF DIAPAUSE INTENSITY AND PHOTOPERIODIC REACTION IN DROSOPHILA-AURARIA</t>
  </si>
  <si>
    <t>JAPANESE JOURNAL OF GENETICS</t>
  </si>
  <si>
    <t>0021-504X</t>
  </si>
  <si>
    <t>WOS:A1977EG74500075</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</si>
  <si>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</si>
  <si>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</si>
  <si>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</si>
  <si>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</si>
  <si>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</si>
  <si>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</si>
  <si>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</si>
  <si>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</si>
  <si>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</si>
  <si>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</si>
  <si>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</si>
  <si>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</si>
  <si>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</si>
  <si>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</si>
  <si>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</si>
  <si>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Fedele, Giorgio/0000-0002-9878-0070; Tauber, Eran/0000-0003-4018-6535</t>
  </si>
  <si>
    <t>10.1016/j.jinsphys.2017.01.015</t>
  </si>
  <si>
    <t>WOS:000400715400031</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</si>
  <si>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</si>
  <si>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</si>
  <si>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</si>
  <si>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</si>
  <si>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Yousry/K-9856-2016; Klapste, Jaroslav/B-6668-2016</t>
  </si>
  <si>
    <t>El-Kassaby, Yousry/0000-0002-4887-8977; Klapste, Jaroslav/0000-0001-5504-3735; Mansfield, Shawn/0000-0002-0175-554X; McKown, Athena/0000-0002-7402-9952; Cronk, Quentin/0000-0002-4027-7368</t>
  </si>
  <si>
    <t>10.1111/nph.12601</t>
  </si>
  <si>
    <t>WOS:000338510200022</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</si>
  <si>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</si>
  <si>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</si>
  <si>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</si>
  <si>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</si>
  <si>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</si>
  <si>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</si>
  <si>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</si>
  <si>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</si>
  <si>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</si>
  <si>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</si>
  <si>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</si>
  <si>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</si>
  <si>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</si>
  <si>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</si>
  <si>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</si>
  <si>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</si>
  <si>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</si>
  <si>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</si>
  <si>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</si>
  <si>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</si>
  <si>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</si>
  <si>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Marcus/A-4710-2008</t>
  </si>
  <si>
    <t>Clauss, Marcus/0000-0003-3841-6207; Heldstab, Sandra Andrea/0000-0002-5909-1870</t>
  </si>
  <si>
    <t>1552-4531</t>
  </si>
  <si>
    <t>10.1177/0748730418773620</t>
  </si>
  <si>
    <t>WOS:000441591400006</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</si>
  <si>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</si>
  <si>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</si>
  <si>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</si>
  <si>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</si>
  <si>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</si>
  <si>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</si>
  <si>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 Guzzon, Filippo/0000-0001-5305-2259</t>
  </si>
  <si>
    <t>0912-3814</t>
  </si>
  <si>
    <t>1440-1703</t>
  </si>
  <si>
    <t>10.1007/s11284-014-1225-3</t>
  </si>
  <si>
    <t>WOS:000351545400012</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</si>
  <si>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</si>
  <si>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</si>
  <si>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</si>
  <si>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</si>
  <si>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</si>
  <si>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WOS:000302932500012</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</si>
  <si>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</si>
  <si>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</si>
  <si>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</si>
  <si>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</si>
  <si>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</si>
  <si>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</si>
  <si>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Zeng, Y; Zhu, DH</t>
  </si>
  <si>
    <t>Zeng, Yang; Zhu, Dao-Hong</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</si>
  <si>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</si>
  <si>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</si>
  <si>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</si>
  <si>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1938-2901</t>
  </si>
  <si>
    <t>10.1603/AN14040</t>
  </si>
  <si>
    <t>WOS:000345014000004</t>
  </si>
  <si>
    <t>no pop with &gt;1 point sloped part;macroptery</t>
  </si>
  <si>
    <t>LANKINEN, P</t>
  </si>
  <si>
    <t>GEOGRAPHICAL VARIATION IN CIRCADIAN ECLOSION RHYTHM AND PHOTOPERIODIC ADULT DIAPAUSE IN DROSOPHILA-LITTORALIS</t>
  </si>
  <si>
    <t>JOURNAL OF COMPARATIVE PHYSIOLOGY A-SENSORY NEURAL AND BEHAVIORAL PHYSIOLOGY</t>
  </si>
  <si>
    <t>10.1007/BF00612503</t>
  </si>
  <si>
    <t>WOS:A1986D450200015</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</si>
  <si>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</si>
  <si>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</si>
  <si>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</si>
  <si>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</si>
  <si>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</si>
  <si>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</si>
  <si>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</si>
  <si>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</si>
  <si>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</si>
  <si>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</si>
  <si>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</si>
  <si>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</si>
  <si>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</si>
  <si>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</si>
  <si>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</si>
  <si>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</si>
  <si>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</si>
  <si>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</si>
  <si>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</si>
  <si>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</si>
  <si>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</si>
  <si>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</si>
  <si>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</si>
  <si>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Kurota, H; Shimada, M</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</si>
  <si>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</si>
  <si>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</si>
  <si>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Kurota, Hiroyuki/0000-0002-8352-455X</t>
  </si>
  <si>
    <t>10.1046/j.1570-7458.2003.00033.x</t>
  </si>
  <si>
    <t>WOS:000182710200002</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</si>
  <si>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</si>
  <si>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</si>
  <si>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</si>
  <si>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</si>
  <si>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</si>
  <si>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</si>
  <si>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</si>
  <si>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</si>
  <si>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</si>
  <si>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WOS:A1996VE93800007</t>
  </si>
  <si>
    <t>MUONA, O; LUMME, J</t>
  </si>
  <si>
    <t>GEOGRAPHICAL VARIATION IN THE REPRODUCTIVE-CYCLE AND PHOTOPERIODIC DIAPAUSE OF DROSOPHILA-PHALERATA AND DROSOPHILA-TRANSVERSA (DROSOPHILIDAE, DIPTERA)</t>
  </si>
  <si>
    <t>10.2307/2407949</t>
  </si>
  <si>
    <t>WOS:A1981LC01500013</t>
  </si>
  <si>
    <t>9;12</t>
  </si>
  <si>
    <t>2 species; data needee</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</si>
  <si>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</si>
  <si>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</si>
  <si>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</si>
  <si>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MINAMI, N; KIMURA, MT</t>
  </si>
  <si>
    <t>GEOGRAPHICAL VARIATION OF PHOTOPERIODIC ADULT DIAPAUSE IN DROSOPHILA-AURARIA</t>
  </si>
  <si>
    <t>10.1266/jjg.55.319</t>
  </si>
  <si>
    <t>WOS:A1980KP74300001</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</si>
  <si>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</si>
  <si>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</si>
  <si>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</si>
  <si>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</si>
  <si>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</si>
  <si>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</si>
  <si>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</si>
  <si>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</si>
  <si>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</si>
  <si>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</si>
  <si>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</si>
  <si>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</si>
  <si>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</si>
  <si>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</si>
  <si>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</si>
  <si>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</si>
  <si>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need to combine two figs</t>
  </si>
  <si>
    <t>Helm, B</t>
  </si>
  <si>
    <t>Helm, Barbara</t>
  </si>
  <si>
    <t>Geographically distinct reproductive schedules in a changing world: Costly implications in captive Stonechats</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</si>
  <si>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</si>
  <si>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</si>
  <si>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1557-7023</t>
  </si>
  <si>
    <t>10.1093/icb/icp037</t>
  </si>
  <si>
    <t>WOS:000271946500008</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</si>
  <si>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</si>
  <si>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</si>
  <si>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</si>
  <si>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</si>
  <si>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</si>
  <si>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only 1 pop with &gt;3 pts</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</si>
  <si>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</si>
  <si>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</si>
  <si>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</si>
  <si>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</si>
  <si>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</si>
  <si>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KOVEOS, DS; KROON, A; VEERMAN, A</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</si>
  <si>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</si>
  <si>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</si>
  <si>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</si>
  <si>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</si>
  <si>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</si>
  <si>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</si>
  <si>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</si>
  <si>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</si>
  <si>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</si>
  <si>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</si>
  <si>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east china sea removed</t>
  </si>
  <si>
    <t>BRADSHAW, WE</t>
  </si>
  <si>
    <t>GEOGRAPHY OF PHOTOPERIODIC RESPONSE IN DIAPAUSING MOSQUITO</t>
  </si>
  <si>
    <t>10.1038/262384b0</t>
  </si>
  <si>
    <t>WOS:A1976BY96700032</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</si>
  <si>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</si>
  <si>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</si>
  <si>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</si>
  <si>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</si>
  <si>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</si>
  <si>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William/0000-0002-3496-8074</t>
  </si>
  <si>
    <t>0022-1112</t>
  </si>
  <si>
    <t>1095-8649</t>
  </si>
  <si>
    <t>10.1111/jfb.12024</t>
  </si>
  <si>
    <t>WOS:000316004400005</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</si>
  <si>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</si>
  <si>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</si>
  <si>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</si>
  <si>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</si>
  <si>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</si>
  <si>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</si>
  <si>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10.1080/12538078.2007.10516040</t>
  </si>
  <si>
    <t>WOS:000246324100002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</si>
  <si>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</si>
  <si>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</si>
  <si>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</si>
  <si>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</si>
  <si>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</si>
  <si>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Chris/D-9812-2012</t>
  </si>
  <si>
    <t>Rogers, Chris/0000-0002-4253-1825</t>
  </si>
  <si>
    <t>0048-0169</t>
  </si>
  <si>
    <t>10.1080/00480169.2011.632340</t>
  </si>
  <si>
    <t>WOS:000301265900007</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</si>
  <si>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</si>
  <si>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</si>
  <si>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</si>
  <si>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</si>
  <si>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10.1111/nph.15087</t>
  </si>
  <si>
    <t>WOS:000437029600025</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</si>
  <si>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</si>
  <si>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</si>
  <si>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</si>
  <si>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</si>
  <si>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</si>
  <si>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Poelchau, Monica/0000-0002-4584-6056; Huang, Xin/0000-0003-2466-4373</t>
  </si>
  <si>
    <t>1935-2735</t>
  </si>
  <si>
    <t>e0003724</t>
  </si>
  <si>
    <t>10.1371/journal.pntd.0003724</t>
  </si>
  <si>
    <t>WOS:000354972200062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</si>
  <si>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</si>
  <si>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</si>
  <si>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</si>
  <si>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</si>
  <si>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</si>
  <si>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</si>
  <si>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</si>
  <si>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</si>
  <si>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</si>
  <si>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</si>
  <si>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</si>
  <si>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</si>
  <si>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</si>
  <si>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</si>
  <si>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OLEKSYN, J; TJOELKER, MG; REICH, PB</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</si>
  <si>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</si>
  <si>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</si>
  <si>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Mark/M-2413-2016; Oleksyn, Jacek/I-4539-2012</t>
  </si>
  <si>
    <t>Tjoelker, Mark/0000-0003-4607-5238; Reich, Peter/0000-0003-4424-662X</t>
  </si>
  <si>
    <t>10.1111/j.1469-8137.1992.tb01806.x</t>
  </si>
  <si>
    <t>WOS:A1992HR17300015</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</si>
  <si>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</si>
  <si>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</si>
  <si>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</si>
  <si>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</si>
  <si>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</si>
  <si>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</si>
  <si>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</si>
  <si>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</si>
  <si>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</si>
  <si>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</si>
  <si>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</si>
  <si>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</si>
  <si>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</si>
  <si>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</si>
  <si>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van der Meeren, T; Jorstad, KE</t>
  </si>
  <si>
    <t>Growth and survival of Arcto-Norwegian and Norwegian coastal cod larvae (Gadus morhua L.) reared together in mesocosms under different light regimes</t>
  </si>
  <si>
    <t>AQUACULTURE RESEARCH</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</si>
  <si>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</si>
  <si>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1355-557X</t>
  </si>
  <si>
    <t>10.1046/j.1365-2109.2001.00578.x</t>
  </si>
  <si>
    <t>WOS:000169897200004</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</si>
  <si>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</si>
  <si>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</si>
  <si>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</si>
  <si>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</si>
  <si>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</si>
  <si>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</si>
  <si>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</si>
  <si>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</si>
  <si>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</si>
  <si>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</si>
  <si>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</si>
  <si>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</si>
  <si>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</si>
  <si>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</si>
  <si>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</si>
  <si>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</si>
  <si>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</si>
  <si>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</si>
  <si>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</si>
  <si>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</si>
  <si>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</si>
  <si>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</si>
  <si>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</si>
  <si>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</si>
  <si>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</si>
  <si>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</si>
  <si>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</si>
  <si>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</si>
  <si>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</si>
  <si>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0022-1589</t>
  </si>
  <si>
    <t>WOS:000077146800015</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</si>
  <si>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</si>
  <si>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</si>
  <si>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</si>
  <si>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</si>
  <si>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</si>
  <si>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</si>
  <si>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</si>
  <si>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</si>
  <si>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</si>
  <si>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</si>
  <si>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</si>
  <si>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</si>
  <si>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</si>
  <si>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</si>
  <si>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</si>
  <si>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</si>
  <si>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</si>
  <si>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</si>
  <si>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</si>
  <si>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</si>
  <si>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</si>
  <si>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</si>
  <si>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</si>
  <si>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</si>
  <si>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</si>
  <si>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</si>
  <si>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</si>
  <si>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</si>
  <si>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</si>
  <si>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</si>
  <si>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</si>
  <si>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</si>
  <si>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</si>
  <si>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Regueira, M; Gonzalez, AF; Guerra, A</t>
  </si>
  <si>
    <t>Regueira, M.; Gonzalez, A. F.; Guerra, A.</t>
  </si>
  <si>
    <t>Habitat selection and population spreading of the horned octopus Eledone cirrhosa (Lamarck, 1798) in Galician waters (NW Atlantic)</t>
  </si>
  <si>
    <t>FISHERIES RESEARCH</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</si>
  <si>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</si>
  <si>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</si>
  <si>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</si>
  <si>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</si>
  <si>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</si>
  <si>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0165-7836</t>
  </si>
  <si>
    <t>1872-6763</t>
  </si>
  <si>
    <t>10.1016/j.fishres.2013.09.003</t>
  </si>
  <si>
    <t>WOS:000333855800010</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</si>
  <si>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</si>
  <si>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</si>
  <si>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</si>
  <si>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</si>
  <si>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</si>
  <si>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</si>
  <si>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</si>
  <si>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</si>
  <si>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</si>
  <si>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</si>
  <si>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</si>
  <si>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</si>
  <si>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</si>
  <si>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</si>
  <si>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</si>
  <si>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</si>
  <si>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</si>
  <si>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</si>
  <si>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</si>
  <si>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</si>
  <si>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</si>
  <si>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</si>
  <si>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</si>
  <si>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</si>
  <si>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</si>
  <si>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</si>
  <si>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</si>
  <si>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</si>
  <si>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</si>
  <si>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</si>
  <si>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</si>
  <si>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</si>
  <si>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</si>
  <si>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</si>
  <si>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</si>
  <si>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</si>
  <si>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</si>
  <si>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</si>
  <si>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</si>
  <si>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</si>
  <si>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</si>
  <si>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</si>
  <si>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</si>
  <si>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</si>
  <si>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</si>
  <si>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</si>
  <si>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</si>
  <si>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</si>
  <si>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</si>
  <si>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</si>
  <si>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</si>
  <si>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</si>
  <si>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Watt, Allan/A-4301-2010; Bezemer, Martijn/A-4068-2009</t>
  </si>
  <si>
    <t>Lindroth, Richard/0000-0003-4587-7255; Watt, Allan/0000-0002-9534-728X; Bezemer, Martijn/0000-0002-2878-3479</t>
  </si>
  <si>
    <t>10.1046/j.1365-2486.2002.00451.x</t>
  </si>
  <si>
    <t>WOS:000173518600001</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</si>
  <si>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</si>
  <si>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</si>
  <si>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</si>
  <si>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</si>
  <si>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</si>
  <si>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</si>
  <si>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</si>
  <si>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</si>
  <si>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</si>
  <si>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</si>
  <si>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</si>
  <si>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</si>
  <si>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</si>
  <si>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</si>
  <si>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</si>
  <si>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</si>
  <si>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</si>
  <si>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</si>
  <si>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</si>
  <si>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</si>
  <si>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</si>
  <si>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</si>
  <si>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</si>
  <si>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</si>
  <si>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</si>
  <si>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</si>
  <si>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</si>
  <si>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</si>
  <si>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</si>
  <si>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</si>
  <si>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</si>
  <si>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</si>
  <si>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</si>
  <si>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</si>
  <si>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</si>
  <si>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</si>
  <si>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</si>
  <si>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</si>
  <si>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</si>
  <si>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</si>
  <si>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</si>
  <si>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</si>
  <si>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</si>
  <si>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</si>
  <si>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</si>
  <si>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</si>
  <si>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</si>
  <si>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</si>
  <si>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</si>
  <si>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</si>
  <si>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</si>
  <si>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</si>
  <si>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</si>
  <si>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</si>
  <si>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</si>
  <si>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</si>
  <si>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</si>
  <si>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</si>
  <si>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</si>
  <si>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Lopez-Sebastian, A; Coloma, MA; Toledano, A; Santiago-Moreno, J</t>
  </si>
  <si>
    <t>Lopez-Sebastian, A.; Coloma, M. 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</si>
  <si>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</si>
  <si>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</si>
  <si>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</si>
  <si>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WOS:000342897600004</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</si>
  <si>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</si>
  <si>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</si>
  <si>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</si>
  <si>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</si>
  <si>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</si>
  <si>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</si>
  <si>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</si>
  <si>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</si>
  <si>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</si>
  <si>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</si>
  <si>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</si>
  <si>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</si>
  <si>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</si>
  <si>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1432-1939</t>
  </si>
  <si>
    <t>10.1007/s004420050684</t>
  </si>
  <si>
    <t>WOS:000078086400005</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</si>
  <si>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</si>
  <si>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</si>
  <si>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</si>
  <si>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</si>
  <si>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e0133744</t>
  </si>
  <si>
    <t>10.1371/journal.pone.0133744</t>
  </si>
  <si>
    <t>WOS:000359926900007</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</si>
  <si>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</si>
  <si>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</si>
  <si>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</si>
  <si>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</si>
  <si>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</si>
  <si>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</si>
  <si>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</si>
  <si>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</si>
  <si>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</si>
  <si>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</si>
  <si>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Danks, HV</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</si>
  <si>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</si>
  <si>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</si>
  <si>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</si>
  <si>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</si>
  <si>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</si>
  <si>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</si>
  <si>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</si>
  <si>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</si>
  <si>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WOS:000176777800003</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</si>
  <si>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</si>
  <si>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</si>
  <si>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</si>
  <si>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</si>
  <si>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</si>
  <si>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</si>
  <si>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</si>
  <si>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</si>
  <si>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</si>
  <si>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</si>
  <si>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</si>
  <si>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</si>
  <si>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</si>
  <si>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</si>
  <si>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</si>
  <si>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</si>
  <si>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</si>
  <si>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</si>
  <si>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</si>
  <si>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igartua, ernesto/E-7691-2012; Casas, Ana Maria/G-3898-2011; Gracia, M P/G-8357-2016</t>
  </si>
  <si>
    <t>Contreras-Moreira, Bruno/0000-0002-5462-907X; igartua, ernesto/0000-0003-2938-1719; Casas, Ana Maria/0000-0003-3484-2655; Gracia, M P/0000-0002-4434-9015</t>
  </si>
  <si>
    <t>10.1007/s00122-011-1531-x</t>
  </si>
  <si>
    <t>WOS:000289478500004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</si>
  <si>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</si>
  <si>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</si>
  <si>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</si>
  <si>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</si>
  <si>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</si>
  <si>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</si>
  <si>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</si>
  <si>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</si>
  <si>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</si>
  <si>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</si>
  <si>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</si>
  <si>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</si>
  <si>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</si>
  <si>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</si>
  <si>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</si>
  <si>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</si>
  <si>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</si>
  <si>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</si>
  <si>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</si>
  <si>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</si>
  <si>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</si>
  <si>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</si>
  <si>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</si>
  <si>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</si>
  <si>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</si>
  <si>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</si>
  <si>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</si>
  <si>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</si>
  <si>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</si>
  <si>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</si>
  <si>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</si>
  <si>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</si>
  <si>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</si>
  <si>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</si>
  <si>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</si>
  <si>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</si>
  <si>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</si>
  <si>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</si>
  <si>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</si>
  <si>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</si>
  <si>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</si>
  <si>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</si>
  <si>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</si>
  <si>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</si>
  <si>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</si>
  <si>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</si>
  <si>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</si>
  <si>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</si>
  <si>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</si>
  <si>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</si>
  <si>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</si>
  <si>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</si>
  <si>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</si>
  <si>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</si>
  <si>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</si>
  <si>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Trevaskis, Ben/0000-0001-7277-4994; Dennis, Elizabeth/0000-0002-7850-591X</t>
  </si>
  <si>
    <t>10.1104/pp.111.192013</t>
  </si>
  <si>
    <t>WOS:000301280500028</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</si>
  <si>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</si>
  <si>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</si>
  <si>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</si>
  <si>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</si>
  <si>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Vollmann, Johann/0000-0003-2057-8347</t>
  </si>
  <si>
    <t>10.1111/pce.12896</t>
  </si>
  <si>
    <t>WOS:000398850200015</t>
  </si>
  <si>
    <t>Quecini, V; Zucchi, MI; Baldin, J; Vello, NA</t>
  </si>
  <si>
    <t>Quecini, Vera; Zucchi, Maria I.; Baldin, Jose; Vello, Natal 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</si>
  <si>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</si>
  <si>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</si>
  <si>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</si>
  <si>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Vello, Natal/D-6300-2012; Zucchi, Maria/D-2637-2012</t>
  </si>
  <si>
    <t>Zucchi, Maria/0000-0002-4863-1843; Quecini, Vera/0000-0001-7806-3309; Baldin Pinheiro, Jose/0000-0003-1294-2081</t>
  </si>
  <si>
    <t>1672-9072</t>
  </si>
  <si>
    <t>10.1111/j.1774-7909.2007.00567.x</t>
  </si>
  <si>
    <t>WOS:000250328200014</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</si>
  <si>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</si>
  <si>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</si>
  <si>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</si>
  <si>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</si>
  <si>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</si>
  <si>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</si>
  <si>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</si>
  <si>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</si>
  <si>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</si>
  <si>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</si>
  <si>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</si>
  <si>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</si>
  <si>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10.1016/0149-7634(94)90009-4</t>
  </si>
  <si>
    <t>WOS:A1994PZ11200009</t>
  </si>
  <si>
    <t>Wesolowski, T; Cholewa, M; Hebda, G; Maziarz, M; Rowinski, P</t>
  </si>
  <si>
    <t>Wesolowski, Tomasz; Cholewa, Marta; Hebda, Grzegorz; Maziarz, Marta; Rowinski, Patryk</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</si>
  <si>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</si>
  <si>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</si>
  <si>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</si>
  <si>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Hebda, Grzegorz/0000-0002-8668-1809</t>
  </si>
  <si>
    <t>10.1111/jav.00733</t>
  </si>
  <si>
    <t>WOS:000368192300014</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</si>
  <si>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</si>
  <si>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</si>
  <si>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</si>
  <si>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</si>
  <si>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</si>
  <si>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</si>
  <si>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</si>
  <si>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</si>
  <si>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</si>
  <si>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</si>
  <si>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</si>
  <si>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</si>
  <si>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</si>
  <si>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</si>
  <si>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</si>
  <si>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</si>
  <si>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</si>
  <si>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</si>
  <si>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</si>
  <si>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</si>
  <si>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1179-1608</t>
  </si>
  <si>
    <t>10.2147/NSS.S158596</t>
  </si>
  <si>
    <t>WOS:000449053300001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</si>
  <si>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</si>
  <si>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</si>
  <si>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</si>
  <si>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</si>
  <si>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Totland, Geir/B-9683-2012; Flik, Gert/C-8229-2011; Lock, Erik-Jan/F-3115-2012; Lock, Erik-Jan/B-7523-2012</t>
  </si>
  <si>
    <t xml:space="preserve">Flik, Gert/0000-0001-9285-7957; </t>
  </si>
  <si>
    <t>10.1016/j.aquaculture.2006.08.008</t>
  </si>
  <si>
    <t>WOS:000242506400028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</si>
  <si>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</si>
  <si>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</si>
  <si>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</si>
  <si>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</si>
  <si>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</si>
  <si>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</si>
  <si>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</si>
  <si>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</si>
  <si>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10.22621/cfn.v126i1.1291</t>
  </si>
  <si>
    <t>WOS:000310094200005</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</si>
  <si>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</si>
  <si>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</si>
  <si>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</si>
  <si>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</si>
  <si>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</si>
  <si>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</si>
  <si>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10.1051/rnd:2006020</t>
  </si>
  <si>
    <t>WOS:000238864100005</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</si>
  <si>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</si>
  <si>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</si>
  <si>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</si>
  <si>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</si>
  <si>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</si>
  <si>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Vikman, I; Nordlund, A; Naslund, A; Nyberg, L</t>
  </si>
  <si>
    <t>Vikman, Irene; Nordlund, Anders; Naslund, Annika; Nyberg, Lars</t>
  </si>
  <si>
    <t>Incidence and seasonality of falls amongst old people receiving home help services in a municipality in northern Sweden</t>
  </si>
  <si>
    <t>INTERNATIONAL JOURNAL OF CIRCUMPOLAR HEALTH</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</si>
  <si>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</si>
  <si>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1239-9736</t>
  </si>
  <si>
    <t>10.3402/ijch.v70i2.17813</t>
  </si>
  <si>
    <t>WOS:000291339800010</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</si>
  <si>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</si>
  <si>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</si>
  <si>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</si>
  <si>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</si>
  <si>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</si>
  <si>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</si>
  <si>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</si>
  <si>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</si>
  <si>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</si>
  <si>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</si>
  <si>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</si>
  <si>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</si>
  <si>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</si>
  <si>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1095-6867</t>
  </si>
  <si>
    <t>10.1016/j.yhbeh.2014.01.002</t>
  </si>
  <si>
    <t>WOS:000333228900013</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</si>
  <si>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</si>
  <si>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</si>
  <si>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</si>
  <si>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</si>
  <si>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</si>
  <si>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</si>
  <si>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</si>
  <si>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</si>
  <si>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</si>
  <si>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</si>
  <si>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replicate lankinen 1986</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</si>
  <si>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</si>
  <si>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</si>
  <si>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</si>
  <si>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</si>
  <si>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</si>
  <si>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Charcosset, Alain/0000-0001-6125-503X; Vitte, Clementine/0000-0001-5908-0955; Nicolas, Stephane/0000-0003-0758-9930</t>
  </si>
  <si>
    <t>1553-7404</t>
  </si>
  <si>
    <t>e1006666</t>
  </si>
  <si>
    <t>10.1371/journal.pgen.1006666</t>
  </si>
  <si>
    <t>WOS:000398043000028</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</si>
  <si>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</si>
  <si>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</si>
  <si>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</si>
  <si>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</si>
  <si>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</si>
  <si>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WOS:000269138100004</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</si>
  <si>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</si>
  <si>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</si>
  <si>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</si>
  <si>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</si>
  <si>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</si>
  <si>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</si>
  <si>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</si>
  <si>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</si>
  <si>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</si>
  <si>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</si>
  <si>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</si>
  <si>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Library, Library/A-4320-2012; Nolet, Bart/C-1416-2008</t>
  </si>
  <si>
    <t>Library, Library/0000-0002-3835-159X; Nolet, Bart/0000-0002-7437-4879; van Wijk, Rien E./0000-0002-6887-3153</t>
  </si>
  <si>
    <t>10.1111/j.1600-0706.2011.20083.x</t>
  </si>
  <si>
    <t>WOS:000302713800003</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</si>
  <si>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</si>
  <si>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</si>
  <si>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</si>
  <si>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</si>
  <si>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</si>
  <si>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</si>
  <si>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</si>
  <si>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</si>
  <si>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</si>
  <si>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</si>
  <si>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</si>
  <si>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</si>
  <si>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</si>
  <si>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</si>
  <si>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WOS:000085842500005</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</si>
  <si>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</si>
  <si>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</si>
  <si>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</si>
  <si>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</si>
  <si>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</si>
  <si>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</si>
  <si>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</si>
  <si>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</si>
  <si>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</si>
  <si>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</si>
  <si>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</si>
  <si>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</si>
  <si>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</si>
  <si>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</si>
  <si>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</si>
  <si>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</si>
  <si>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</si>
  <si>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APR-JUN</t>
  </si>
  <si>
    <t>WOS:000278863300002</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</si>
  <si>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</si>
  <si>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</si>
  <si>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</si>
  <si>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1525-3163</t>
  </si>
  <si>
    <t>WOS:000179152700002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</si>
  <si>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</si>
  <si>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</si>
  <si>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</si>
  <si>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</si>
  <si>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</si>
  <si>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</si>
  <si>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</si>
  <si>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</si>
  <si>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</si>
  <si>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</si>
  <si>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</si>
  <si>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</si>
  <si>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</si>
  <si>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</si>
  <si>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</si>
  <si>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</si>
  <si>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</si>
  <si>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</si>
  <si>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</si>
  <si>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</si>
  <si>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</si>
  <si>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</si>
  <si>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</si>
  <si>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</si>
  <si>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</si>
  <si>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</si>
  <si>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</si>
  <si>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</si>
  <si>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</si>
  <si>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</si>
  <si>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</si>
  <si>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</si>
  <si>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</si>
  <si>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</si>
  <si>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</si>
  <si>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</si>
  <si>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</si>
  <si>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</si>
  <si>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</si>
  <si>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</si>
  <si>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</si>
  <si>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</si>
  <si>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</si>
  <si>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</si>
  <si>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</si>
  <si>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</si>
  <si>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</si>
  <si>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</si>
  <si>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0022-5142</t>
  </si>
  <si>
    <t>1097-0010</t>
  </si>
  <si>
    <t>10.1002/jsfa.8562</t>
  </si>
  <si>
    <t>WOS:000419652700032</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</si>
  <si>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</si>
  <si>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</si>
  <si>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</si>
  <si>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</si>
  <si>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</si>
  <si>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Fountoulakis, Konstantinos/N-6990-2017; Ramesar, Raj/I-6941-2015; Melle, Ingrid/B-4858-2011; Berk, Michael/M-7891-2013; OSHER, YAMIMA/F-1359-2012; Alda, Martin/F-5812-2010; UBneuro, UBneuro/U-8656-2017; BELLIVIER, FRANK/H-5197-2012; SULAIMAN, AHMAD HATIM/B-8156-2010; Stein, Dan/A-1752-2008; Lafer, Beny/C-1055-2012; Etain, Bruno/L-6647-2017</t>
  </si>
  <si>
    <t>Ramesar, Raj/0000-0001-5688-1634; Melle, Ingrid/0000-0002-9783-548X; Berk, Michael/0000-0002-5554-6946; OSHER, YAMIMA/0000-0002-9635-7973; Alda, Martin/0000-0001-9544-3944; Stein, Dan/0000-0001-7218-7810; Lafer, Beny/0000-0002-6132-9999; Etain, Bruno/0000-0002-5377-1488; Lopez, Carlos/0000-0002-1875-1369; MARTINEZ-CENGOTITABENGOA, MONICA/0000-0003-3831-0541; BELLIVIER, FRANK/0000-0002-3660-6640; Kunz, Mauricio/0000-0003-3074-1910; Vieta, Eduard/0000-0002-0548-0053; Isometsa, Erkki/0000-0001-5956-2399; Dodd, Seetal/0000-0002-7918-4636; Larsen, Erik Roj/0000-0001-8954-6410; FAGIOLINI, ANDREA/0000-0001-5827-0853; ritter, philipp/0000-0003-4286-5830; Morken, Gunnar/0000-0003-1972-5901; Viswanath, Biju/0000-0002-7317-1789; Manchia, Mirko/0000-0003-4175-6413; Torrent Font, Carla/0000-0003-0335-582X</t>
  </si>
  <si>
    <t>0022-3956</t>
  </si>
  <si>
    <t>1879-1379</t>
  </si>
  <si>
    <t>10.1016/j.jpsychires.2015.03.013</t>
  </si>
  <si>
    <t>WOS:000354342000001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</si>
  <si>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</si>
  <si>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</si>
  <si>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</si>
  <si>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</si>
  <si>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</si>
  <si>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</si>
  <si>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</si>
  <si>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</si>
  <si>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</si>
  <si>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</si>
  <si>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</si>
  <si>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Mura, Maria Consuelo/0000-0001-6188-9841; BINI, Pier Paolo/0000-0001-5553-2459</t>
  </si>
  <si>
    <t>10.1016/j.anireprosci.2014.07.022</t>
  </si>
  <si>
    <t>WOS:000343620200010</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</si>
  <si>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</si>
  <si>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</si>
  <si>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</si>
  <si>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</si>
  <si>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</si>
  <si>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</si>
  <si>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</si>
  <si>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</si>
  <si>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</si>
  <si>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</si>
  <si>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</si>
  <si>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</si>
  <si>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</si>
  <si>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Echavarria-Chairez, Francisco/0000-0002-4910-5677</t>
  </si>
  <si>
    <t>10.1071/AN10030</t>
  </si>
  <si>
    <t>WOS:000282217400009</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</si>
  <si>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</si>
  <si>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</si>
  <si>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</si>
  <si>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</si>
  <si>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</si>
  <si>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</si>
  <si>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</si>
  <si>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</si>
  <si>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</si>
  <si>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</si>
  <si>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</si>
  <si>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</si>
  <si>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WOS:000318038000012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</si>
  <si>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</si>
  <si>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</si>
  <si>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</si>
  <si>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</si>
  <si>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</si>
  <si>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</si>
  <si>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</si>
  <si>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</si>
  <si>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</si>
  <si>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SHAW, D; GOLDMAN, BD</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</si>
  <si>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</si>
  <si>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</si>
  <si>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</si>
  <si>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</si>
  <si>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INFLUENCE OF PRENATAL PHOTOPERIODS ON POSTNATAL REPRODUCTIVE RESPONSES TO DAILY INFUSIONS OF MELATONIN IN THE SIBERIAN HAMSTER (PHODOPUS-SUNGORUS)</t>
  </si>
  <si>
    <t>ENDOCRINOLOGY</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</si>
  <si>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</si>
  <si>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0013-7227</t>
  </si>
  <si>
    <t>10.1210/en.136.10.4231</t>
  </si>
  <si>
    <t>WOS:A1995RW03100013</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</si>
  <si>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</si>
  <si>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</si>
  <si>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</si>
  <si>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</si>
  <si>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</si>
  <si>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</si>
  <si>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</si>
  <si>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</si>
  <si>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</si>
  <si>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</si>
  <si>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</si>
  <si>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</si>
  <si>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</si>
  <si>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</si>
  <si>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</si>
  <si>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1437-4323</t>
  </si>
  <si>
    <t>10.1515/botm.1996.39.1-6.341</t>
  </si>
  <si>
    <t>WOS:A1996UY39100006</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</si>
  <si>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</si>
  <si>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</si>
  <si>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</si>
  <si>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</si>
  <si>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</si>
  <si>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</si>
  <si>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</si>
  <si>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</si>
  <si>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</si>
  <si>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1873-7307</t>
  </si>
  <si>
    <t>10.1016/j.envexpbot.2014.10.008</t>
  </si>
  <si>
    <t>WOS:000348895100003</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</si>
  <si>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</si>
  <si>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</si>
  <si>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</si>
  <si>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</si>
  <si>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</si>
  <si>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</si>
  <si>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</si>
  <si>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</si>
  <si>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</si>
  <si>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</si>
  <si>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</si>
  <si>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</si>
  <si>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</si>
  <si>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</si>
  <si>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</si>
  <si>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</si>
  <si>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</si>
  <si>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</si>
  <si>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</si>
  <si>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</si>
  <si>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Xiao, L; He, HM; Zhong, PS; Fu, S; Chen, C; Xue, FS</t>
  </si>
  <si>
    <t>Xiao, L.; He, H. M.; Zhong, P. S.; Fu, S.; Chen, C.; Xue, F. 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</si>
  <si>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</si>
  <si>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</si>
  <si>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</si>
  <si>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WOS:000354104000007</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</si>
  <si>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</si>
  <si>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</si>
  <si>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</si>
  <si>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</si>
  <si>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</si>
  <si>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</si>
  <si>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</si>
  <si>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</si>
  <si>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</si>
  <si>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</si>
  <si>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</si>
  <si>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</si>
  <si>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</si>
  <si>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</si>
  <si>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</si>
  <si>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</si>
  <si>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</si>
  <si>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McWatters, HG; Saunders, DS</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</si>
  <si>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</si>
  <si>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</si>
  <si>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</si>
  <si>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</si>
  <si>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</si>
  <si>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</si>
  <si>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</si>
  <si>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</si>
  <si>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</si>
  <si>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</si>
  <si>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</si>
  <si>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</si>
  <si>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</si>
  <si>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</si>
  <si>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</si>
  <si>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</si>
  <si>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</si>
  <si>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</si>
  <si>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</si>
  <si>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</si>
  <si>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</si>
  <si>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</si>
  <si>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</si>
  <si>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</si>
  <si>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</si>
  <si>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</si>
  <si>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</si>
  <si>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</si>
  <si>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Musolin, DL</t>
  </si>
  <si>
    <t>Musolin, Dmitry L.</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</si>
  <si>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</si>
  <si>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</si>
  <si>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Musolin, Dmitry/0000-0002-3913-3674</t>
  </si>
  <si>
    <t>10.1111/j.1365-2486.2007.01395.x</t>
  </si>
  <si>
    <t>WOS:000248959400003</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</si>
  <si>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</si>
  <si>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</si>
  <si>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</si>
  <si>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</si>
  <si>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</si>
  <si>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</si>
  <si>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</si>
  <si>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Mizuno, T; Kitayama, M; Takayama, C; Yamashino, T</t>
  </si>
  <si>
    <t>Mizuno, Takeshi; Kitayama, Miki; Takayama, Chieko; Yamashino, Takafumi</t>
  </si>
  <si>
    <t>Insight into a Physiological Role for the EC Night-Time Repressor in the Arabidopsis Circadian Clock</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</si>
  <si>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</si>
  <si>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</si>
  <si>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WOS:000361312600005</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</si>
  <si>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</si>
  <si>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</si>
  <si>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</si>
  <si>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</si>
  <si>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</si>
  <si>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</si>
  <si>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</si>
  <si>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</si>
  <si>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</si>
  <si>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</si>
  <si>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</si>
  <si>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</si>
  <si>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</si>
  <si>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</si>
  <si>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</si>
  <si>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</si>
  <si>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</si>
  <si>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</si>
  <si>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Lardner, Casey/0000-0002-3993-3153; White, Jordan/0000-0003-3202-4181</t>
  </si>
  <si>
    <t>10.1016/j.yhbeh.2014.02.006</t>
  </si>
  <si>
    <t>WOS:000337550800015</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</si>
  <si>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</si>
  <si>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</si>
  <si>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</si>
  <si>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</si>
  <si>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</si>
  <si>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</si>
  <si>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</si>
  <si>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</si>
  <si>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</si>
  <si>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</si>
  <si>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</si>
  <si>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</si>
  <si>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</si>
  <si>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</si>
  <si>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</si>
  <si>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</si>
  <si>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</si>
  <si>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</si>
  <si>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1744-4179</t>
  </si>
  <si>
    <t>10.1076/brhm.27.2.185.12941</t>
  </si>
  <si>
    <t>WOS:A1996VE61300008</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</si>
  <si>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</si>
  <si>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</si>
  <si>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</si>
  <si>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</si>
  <si>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</si>
  <si>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HEIDE, OM; BUSH, MG; EVANS, LT</t>
  </si>
  <si>
    <t>INTERACTION OF PHOTOPERIOD AND GIBBERELLIN ON GROWTH AND PHOTOSYNTHESIS OF HIGH-LATITUDE POA-PRATENSIS</t>
  </si>
  <si>
    <t>10.1111/j.1399-3054.1985.tb02372.x</t>
  </si>
  <si>
    <t>WOS:A1985ATN1600005</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</si>
  <si>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</si>
  <si>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</si>
  <si>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</si>
  <si>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</si>
  <si>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Martins, Neusa/M-3651-2013; Algarve, CCMAR/C-2603-2018; Pearson, Gareth/J-3911-2013; Serrao, Ester/C-6686-2012</t>
  </si>
  <si>
    <t>Martins, Neusa/0000-0003-4333-2905; Pearson, Gareth/0000-0002-0768-464X; Serrao, Ester/0000-0003-1316-658X</t>
  </si>
  <si>
    <t>10.1515/bot-2016-0094</t>
  </si>
  <si>
    <t>WOS:000397942400003</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</si>
  <si>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</si>
  <si>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</si>
  <si>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</si>
  <si>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</si>
  <si>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</si>
  <si>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WOS:000280456700002</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</si>
  <si>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</si>
  <si>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</si>
  <si>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</si>
  <si>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</si>
  <si>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</si>
  <si>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</si>
  <si>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</si>
  <si>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</si>
  <si>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</si>
  <si>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</si>
  <si>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</si>
  <si>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</si>
  <si>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</si>
  <si>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</si>
  <si>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Pereyra, ME; Sharbaugh, SM; Hahn, TP</t>
  </si>
  <si>
    <t>Interspecific variation in photo-induced GnRH plasticity among nomadic cardueline finches</t>
  </si>
  <si>
    <t>BRAIN BEHAVIOR AND EVOLUTION</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</si>
  <si>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</si>
  <si>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0006-8977</t>
  </si>
  <si>
    <t>10.1159/000085046</t>
  </si>
  <si>
    <t>WOS:000229034100004</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</si>
  <si>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</si>
  <si>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</si>
  <si>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</si>
  <si>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</si>
  <si>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</si>
  <si>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</si>
  <si>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</si>
  <si>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</si>
  <si>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Maria/0000-0002-8902-9808</t>
  </si>
  <si>
    <t>1432-1793</t>
  </si>
  <si>
    <t>10.1007/s002270050058</t>
  </si>
  <si>
    <t>WOS:A1997WQ42500017</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</si>
  <si>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</si>
  <si>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</si>
  <si>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</si>
  <si>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</si>
  <si>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Eran/0000-0003-4018-6535</t>
  </si>
  <si>
    <t>10.1177/0748730417742309</t>
  </si>
  <si>
    <t>WOS:000425052300002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</si>
  <si>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</si>
  <si>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</si>
  <si>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</si>
  <si>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</si>
  <si>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</si>
  <si>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</si>
  <si>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</si>
  <si>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</si>
  <si>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</si>
  <si>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</si>
  <si>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</si>
  <si>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Martin-Closas, Lluis/0000-0001-6745-8399; Pelacho, Ana/0000-0002-9552-0556</t>
  </si>
  <si>
    <t>10.1016/S0176-1617(11)80665-6</t>
  </si>
  <si>
    <t>WOS:A1994PW58300013</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</si>
  <si>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</si>
  <si>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</si>
  <si>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</si>
  <si>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</si>
  <si>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</si>
  <si>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</si>
  <si>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</si>
  <si>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</si>
  <si>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</si>
  <si>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</si>
  <si>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1742-9994</t>
  </si>
  <si>
    <t>10.1186/s12983-015-0113-1</t>
  </si>
  <si>
    <t>WOS:000361097600001</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</si>
  <si>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</si>
  <si>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</si>
  <si>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</si>
  <si>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</si>
  <si>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</si>
  <si>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</si>
  <si>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</si>
  <si>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</si>
  <si>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</si>
  <si>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</si>
  <si>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</si>
  <si>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</si>
  <si>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</si>
  <si>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</si>
  <si>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</si>
  <si>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</si>
  <si>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</si>
  <si>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</si>
  <si>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</si>
  <si>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</si>
  <si>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</si>
  <si>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</si>
  <si>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</si>
  <si>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</si>
  <si>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</si>
  <si>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</si>
  <si>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</si>
  <si>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</si>
  <si>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</si>
  <si>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</si>
  <si>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</si>
  <si>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</si>
  <si>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</si>
  <si>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</si>
  <si>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</si>
  <si>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</si>
  <si>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</si>
  <si>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</si>
  <si>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</si>
  <si>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Chee/0000-0001-8243-8521; Singh, Mohan/0000-0001-9427-8975; Bhalla, Prem/0000-0002-2910-0393</t>
  </si>
  <si>
    <t>1939-1234</t>
  </si>
  <si>
    <t>1939-1242</t>
  </si>
  <si>
    <t>10.1007/s12155-014-9556-z</t>
  </si>
  <si>
    <t>WOS:000354028200022</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</si>
  <si>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</si>
  <si>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</si>
  <si>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</si>
  <si>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</si>
  <si>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</si>
  <si>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</si>
  <si>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</si>
  <si>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</si>
  <si>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</si>
  <si>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</si>
  <si>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</si>
  <si>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</si>
  <si>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</si>
  <si>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</si>
  <si>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</si>
  <si>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</si>
  <si>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</si>
  <si>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</si>
  <si>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</si>
  <si>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</si>
  <si>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</si>
  <si>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Graeme/0000-0002-1180-7374</t>
  </si>
  <si>
    <t>10.1093/aob/mcr116</t>
  </si>
  <si>
    <t>WOS:000292047800020</t>
  </si>
  <si>
    <t>Denlinger, DL; Hahn, DA; Merlin, C; Holzapfel, CM; Bradshaw, WE</t>
  </si>
  <si>
    <t>Denlinger, David L.; Hahn, Daniel A.; Merlin, Christine; Holzapfel, Christina M.; Bradshaw, William 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</si>
  <si>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</si>
  <si>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</si>
  <si>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</si>
  <si>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WOS:000412601700011</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</si>
  <si>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</si>
  <si>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</si>
  <si>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</si>
  <si>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</si>
  <si>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</si>
  <si>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</si>
  <si>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</si>
  <si>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</si>
  <si>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</si>
  <si>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</si>
  <si>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OKLAND, B</t>
  </si>
  <si>
    <t>LABORATORY STUDIES OF EGG DEVELOPMENT AND DIAPAUSE IN ISOPERLA-OBSCURA (PLECOPTERA) FROM A MOUNTAIN STREAM IN NORWAY</t>
  </si>
  <si>
    <t>FRESHWATER BIOLOGY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</si>
  <si>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</si>
  <si>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</si>
  <si>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0046-5070</t>
  </si>
  <si>
    <t>1365-2427</t>
  </si>
  <si>
    <t>10.1111/j.1365-2427.1991.tb01391.x</t>
  </si>
  <si>
    <t>WOS:A1991FW54500008</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</si>
  <si>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</si>
  <si>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</si>
  <si>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</si>
  <si>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</si>
  <si>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</si>
  <si>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</si>
  <si>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</si>
  <si>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</si>
  <si>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</si>
  <si>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</si>
  <si>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</si>
  <si>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</si>
  <si>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</si>
  <si>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</si>
  <si>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</si>
  <si>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Symon/O-5633-2017; Mos, Benjamin/P-2538-2017</t>
  </si>
  <si>
    <t>Byrne, Maria/0000-0002-8902-9808; Dworjanyn, Symon/0000-0002-6690-8033; Mos, Benjamin/0000-0003-3687-516X; Uthicke, Sven/0000-0002-3476-6595</t>
  </si>
  <si>
    <t>10.1111/gcb.12530</t>
  </si>
  <si>
    <t>WOS:000343762800007</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</si>
  <si>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</si>
  <si>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</si>
  <si>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</si>
  <si>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</si>
  <si>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</si>
  <si>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</si>
  <si>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</si>
  <si>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</si>
  <si>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</si>
  <si>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</si>
  <si>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</si>
  <si>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</si>
  <si>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</si>
  <si>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</si>
  <si>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Maenpaa, Maarit I./0000-0002-1906-5811; Kivela, Sami/0000-0002-6844-9168</t>
  </si>
  <si>
    <t>10.1111/1365-2656.12330</t>
  </si>
  <si>
    <t>WOS:000353405300024</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</si>
  <si>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</si>
  <si>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</si>
  <si>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</si>
  <si>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</si>
  <si>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</si>
  <si>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</si>
  <si>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</si>
  <si>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</si>
  <si>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</si>
  <si>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Zachary/B-5003-2008; Weil, Zachary/A-2439-2008</t>
  </si>
  <si>
    <t>Weil, Zachary/0000-0003-3758-1809; Pyter, Leah/0000-0001-8189-0663; Nelson, Randy/0000-0002-8194-4016</t>
  </si>
  <si>
    <t>10.1139/Z05-121</t>
  </si>
  <si>
    <t>WOS:000233824300002</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</si>
  <si>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</si>
  <si>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</si>
  <si>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</si>
  <si>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</si>
  <si>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</si>
  <si>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</si>
  <si>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</si>
  <si>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</si>
  <si>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</si>
  <si>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</si>
  <si>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</si>
  <si>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</si>
  <si>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</si>
  <si>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Epidemiologicas, Centro de pesquisas/D-4561-2013; Menna-Barreto, Luiz/G-6400-2012; Menezes, Ana/G-7266-2012</t>
  </si>
  <si>
    <t>10.1076/brhm.29.5.591.4823</t>
  </si>
  <si>
    <t>WOS:000079260600019</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</si>
  <si>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</si>
  <si>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</si>
  <si>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</si>
  <si>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</si>
  <si>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</si>
  <si>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</si>
  <si>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DARK, J; JOHNSTON, PG; HEALY, M; ZUCKER, I</t>
  </si>
  <si>
    <t>LATITUDE OF ORIGIN INFLUENCES PHOTOPERIODIC CONTROL OF REPRODUCTION OF DEER MICE (PEROMYSCUS-MANICULATUS)</t>
  </si>
  <si>
    <t>10.1095/biolreprod28.1.213</t>
  </si>
  <si>
    <t>WOS:A1983QB16400021</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</si>
  <si>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</si>
  <si>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</si>
  <si>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</si>
  <si>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</si>
  <si>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</si>
  <si>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</si>
  <si>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</si>
  <si>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</si>
  <si>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</si>
  <si>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10.2135/cropsci2017.05.0298</t>
  </si>
  <si>
    <t>WOS:000442536000020</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</si>
  <si>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</si>
  <si>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</si>
  <si>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</si>
  <si>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</si>
  <si>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</si>
  <si>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 Szymon/0000-0003-1459-3751</t>
  </si>
  <si>
    <t>0531-5565</t>
  </si>
  <si>
    <t>1873-6815</t>
  </si>
  <si>
    <t>10.1016/j.exger.2017.05.008</t>
  </si>
  <si>
    <t>WOS:000404493500015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</si>
  <si>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</si>
  <si>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</si>
  <si>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</si>
  <si>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</si>
  <si>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</si>
  <si>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</si>
  <si>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</si>
  <si>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</si>
  <si>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</si>
  <si>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</si>
  <si>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</si>
  <si>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</si>
  <si>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Hut, RA; Paolucci, S; Dor, R; Kyriacou, CP; Daan, S</t>
  </si>
  <si>
    <t>Hut, Roelof A.; Paolucci, Silvia; Dor, Roi; Kyriacou, Charalambos P.; Daan, Serge</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</si>
  <si>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</si>
  <si>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</si>
  <si>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</si>
  <si>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WOS:000321255700006</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</si>
  <si>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</si>
  <si>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</si>
  <si>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</si>
  <si>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</si>
  <si>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</si>
  <si>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</si>
  <si>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</si>
  <si>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padua is twice</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</si>
  <si>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</si>
  <si>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</si>
  <si>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</si>
  <si>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</si>
  <si>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</si>
  <si>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macroptery</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</si>
  <si>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</si>
  <si>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</si>
  <si>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</si>
  <si>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</si>
  <si>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</si>
  <si>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</si>
  <si>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</si>
  <si>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</si>
  <si>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</si>
  <si>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</si>
  <si>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</si>
  <si>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</si>
  <si>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</si>
  <si>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t>
  </si>
  <si>
    <t>Costa, Maria Jose/0000-0002-9089-7266; Vinagre, Catarina/0000-0003-2146-7948; Cabral, Henrique/0000-0002-7646-6208; Matos, Lelia/0000-0003-1417-5509</t>
  </si>
  <si>
    <t>0272-7714</t>
  </si>
  <si>
    <t>10.1016/j.ecss.2008.11.015</t>
  </si>
  <si>
    <t>WOS:000263209300011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</si>
  <si>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</si>
  <si>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</si>
  <si>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</si>
  <si>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</si>
  <si>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</si>
  <si>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</si>
  <si>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</si>
  <si>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</si>
  <si>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</si>
  <si>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</si>
  <si>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</si>
  <si>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</si>
  <si>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</si>
  <si>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</si>
  <si>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</si>
  <si>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</si>
  <si>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</si>
  <si>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</si>
  <si>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</si>
  <si>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Schueler, S; Liesebach, M</t>
  </si>
  <si>
    <t>Schueler, Silvio; Liesebach, Mirko</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</si>
  <si>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</si>
  <si>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</si>
  <si>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</si>
  <si>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10.1007/s11258-014-0420-1</t>
  </si>
  <si>
    <t>WOS:000347696700009</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</si>
  <si>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</si>
  <si>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</si>
  <si>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</si>
  <si>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</si>
  <si>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Jose-Maria/M-3265-2014</t>
  </si>
  <si>
    <t>Martin-Olalla, Jose-Maria/0000-0002-3750-9113</t>
  </si>
  <si>
    <t>MAR 28</t>
  </si>
  <si>
    <t>10.1038/s41598-018-23546-5</t>
  </si>
  <si>
    <t>WOS:000428518900047</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</si>
  <si>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</si>
  <si>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</si>
  <si>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</si>
  <si>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</si>
  <si>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</si>
  <si>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</si>
  <si>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</si>
  <si>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</si>
  <si>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Wesley/J-9768-2012; Dhondt, Andre/A-8292-2008</t>
  </si>
  <si>
    <t>Hochachka, Wesley/0000-0002-0595-7827; Dhondt, Andre/0000-0002-4946-1401</t>
  </si>
  <si>
    <t>10.1111/j.0908-8857.2005.03319.x</t>
  </si>
  <si>
    <t>WOS:000226817800006</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</si>
  <si>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</si>
  <si>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</si>
  <si>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</si>
  <si>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</si>
  <si>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Gowda, C L Laxmipathi/D-4614-2014; Updhayaya, Hari/C-4858-2014</t>
  </si>
  <si>
    <t>10.1017/S1479262111000979</t>
  </si>
  <si>
    <t>WOS:000302057500008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</si>
  <si>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</si>
  <si>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</si>
  <si>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</si>
  <si>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</si>
  <si>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</si>
  <si>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Huw/0000-0003-4307-9030</t>
  </si>
  <si>
    <t>0305-4403</t>
  </si>
  <si>
    <t>10.1016/j.jas.2008.12.012</t>
  </si>
  <si>
    <t>WOS:000264081100016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</si>
  <si>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</si>
  <si>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</si>
  <si>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</si>
  <si>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</si>
  <si>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</si>
  <si>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</si>
  <si>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</si>
  <si>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</si>
  <si>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</si>
  <si>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</si>
  <si>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</si>
  <si>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</si>
  <si>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</si>
  <si>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</si>
  <si>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</si>
  <si>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</si>
  <si>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</si>
  <si>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</si>
  <si>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</si>
  <si>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</si>
  <si>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</si>
  <si>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</si>
  <si>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</si>
  <si>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</si>
  <si>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</si>
  <si>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</si>
  <si>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</si>
  <si>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TEMTE, JL</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</si>
  <si>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</si>
  <si>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</si>
  <si>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</si>
  <si>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</si>
  <si>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</si>
  <si>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SMITH, MAH; MACKAY, PA</t>
  </si>
  <si>
    <t>LATITUDINAL VARIATION IN THE PHOTOPERIODIC RESPONSES OF POPULATIONS OF PEA APHID (HOMOPTERA, APHIDIDAE)</t>
  </si>
  <si>
    <t>10.1093/ee/19.3.618</t>
  </si>
  <si>
    <t>WOS:A1990DK04800029</t>
  </si>
  <si>
    <t>Santamaria, L; Garcia, AIL</t>
  </si>
  <si>
    <t>Latitudinal variation in tuber production in an aquatic pseudo-annual plant, Potamogeton pectinatus</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</si>
  <si>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</si>
  <si>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</si>
  <si>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WOS:000221313300004</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</si>
  <si>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</si>
  <si>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</si>
  <si>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</si>
  <si>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</si>
  <si>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</si>
  <si>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Hasselquist, Dennis/M-5223-2014; Ashley, Noah/F-3678-2014</t>
  </si>
  <si>
    <t>Hasselquist, Dennis/0000-0002-0056-6616; Ashley, Noah/0000-0002-9850-0681</t>
  </si>
  <si>
    <t>0889-1591</t>
  </si>
  <si>
    <t>10.1016/j.bbi.2007.12.005</t>
  </si>
  <si>
    <t>WOS:000255724800022</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</si>
  <si>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</si>
  <si>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</si>
  <si>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</si>
  <si>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</si>
  <si>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</si>
  <si>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</si>
  <si>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</si>
  <si>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</si>
  <si>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</si>
  <si>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Yoshie, F</t>
  </si>
  <si>
    <t>Yoshie, Fumio</t>
  </si>
  <si>
    <t>Length of the pre-reproductive period of Plantago asiatica L. from different latitudes</t>
  </si>
  <si>
    <t>PLANT SPECIES BIOLOGY</t>
  </si>
  <si>
    <t>0913-557X</t>
  </si>
  <si>
    <t>1442-1984</t>
  </si>
  <si>
    <t>10.1111/j.1442-1984.2007.00186.x</t>
  </si>
  <si>
    <t>WOS:000247669100009</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</si>
  <si>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</si>
  <si>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</si>
  <si>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</si>
  <si>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</si>
  <si>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</si>
  <si>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</si>
  <si>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</si>
  <si>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</si>
  <si>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</si>
  <si>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10.1046/j.1365-3032.1998.234098.x</t>
  </si>
  <si>
    <t>WOS:000077360300011</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</si>
  <si>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</si>
  <si>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</si>
  <si>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</si>
  <si>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</si>
  <si>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</si>
  <si>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</si>
  <si>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</si>
  <si>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</si>
  <si>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Brand, C; Miserendino, ML</t>
  </si>
  <si>
    <t>Brand, Cecilia; Laura Miserendino, Maria</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</si>
  <si>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</si>
  <si>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</si>
  <si>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</si>
  <si>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WOS:000293162400011</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</si>
  <si>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</si>
  <si>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</si>
  <si>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</si>
  <si>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</si>
  <si>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</si>
  <si>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</si>
  <si>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</si>
  <si>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</si>
  <si>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</si>
  <si>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</si>
  <si>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</si>
  <si>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</si>
  <si>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</si>
  <si>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</si>
  <si>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Witkowski, Jakub/0000-0002-5635-7880</t>
  </si>
  <si>
    <t>DEC 7</t>
  </si>
  <si>
    <t>10.1098/rspb.2008.0801</t>
  </si>
  <si>
    <t>WOS:000260264900004</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</si>
  <si>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</si>
  <si>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</si>
  <si>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</si>
  <si>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</si>
  <si>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</si>
  <si>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</si>
  <si>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</si>
  <si>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development time</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</si>
  <si>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</si>
  <si>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</si>
  <si>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</si>
  <si>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</si>
  <si>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</si>
  <si>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</si>
  <si>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</si>
  <si>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</si>
  <si>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</si>
  <si>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</si>
  <si>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</si>
  <si>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</si>
  <si>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</si>
  <si>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</si>
  <si>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</si>
  <si>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</si>
  <si>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</si>
  <si>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</si>
  <si>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</si>
  <si>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</si>
  <si>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</si>
  <si>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</si>
  <si>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</si>
  <si>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</si>
  <si>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</si>
  <si>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</si>
  <si>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</si>
  <si>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</si>
  <si>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</si>
  <si>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</si>
  <si>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</si>
  <si>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</si>
  <si>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</si>
  <si>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</si>
  <si>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</si>
  <si>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</si>
  <si>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</si>
  <si>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</si>
  <si>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</si>
  <si>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</si>
  <si>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</si>
  <si>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</si>
  <si>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Lewis, PD; Morris, TR; Perry, GC</t>
  </si>
  <si>
    <t>Light intensity and age at first egg in pullets</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</si>
  <si>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</si>
  <si>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</si>
  <si>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WOS:000081699200021</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</si>
  <si>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</si>
  <si>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</si>
  <si>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</si>
  <si>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</si>
  <si>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</si>
  <si>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WOS:000407952200006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</si>
  <si>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</si>
  <si>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</si>
  <si>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</si>
  <si>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</si>
  <si>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</si>
  <si>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</si>
  <si>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</si>
  <si>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</si>
  <si>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</si>
  <si>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</si>
  <si>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</si>
  <si>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</si>
  <si>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</si>
  <si>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</si>
  <si>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</si>
  <si>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</si>
  <si>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</si>
  <si>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</si>
  <si>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</si>
  <si>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</si>
  <si>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</si>
  <si>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</si>
  <si>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</si>
  <si>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</si>
  <si>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</si>
  <si>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</si>
  <si>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</si>
  <si>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</si>
  <si>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</si>
  <si>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</si>
  <si>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Plummer, Julie/B-9565-2011; Michael, Pippa/A-1381-2008; Steadman, Kathryn/C-3401-2008</t>
  </si>
  <si>
    <t>Steadman, Kathryn/0000-0001-7357-330X</t>
  </si>
  <si>
    <t>10.1071/AR05187</t>
  </si>
  <si>
    <t>WOS:000239023800010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</si>
  <si>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</si>
  <si>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</si>
  <si>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</si>
  <si>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</si>
  <si>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</si>
  <si>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</si>
  <si>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</si>
  <si>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</si>
  <si>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</si>
  <si>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</si>
  <si>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</si>
  <si>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</si>
  <si>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</si>
  <si>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</si>
  <si>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</si>
  <si>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</si>
  <si>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</si>
  <si>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</si>
  <si>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</si>
  <si>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</si>
  <si>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</si>
  <si>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</si>
  <si>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Keller, Stephen/J-6652-2013; Ingvarsson, Par/G-2748-2010</t>
  </si>
  <si>
    <t>Keller, Stephen/0000-0001-8887-9213; Ingvarsson, Par/0000-0001-9225-7521</t>
  </si>
  <si>
    <t>U318</t>
  </si>
  <si>
    <t>10.1534/genetics.111.128041</t>
  </si>
  <si>
    <t>WOS:000293700000017</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</si>
  <si>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</si>
  <si>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</si>
  <si>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</si>
  <si>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</si>
  <si>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</si>
  <si>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</si>
  <si>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</si>
  <si>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</si>
  <si>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</si>
  <si>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Butlin, Roger/F-7709-2013; Slate, Jon/D-2925-2012; Ritchie, Michael/F-7055-2013</t>
  </si>
  <si>
    <t>Butlin, Roger/0000-0003-4736-0954; Slate, Jon/0000-0003-3356-5123; Ritchie, Michael/0000-0001-7913-8675; Tyukmaeva, Venera/0000-0002-1864-5101</t>
  </si>
  <si>
    <t>10.1111/mec.13202</t>
  </si>
  <si>
    <t>WOS:000355228800017</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</si>
  <si>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</si>
  <si>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</si>
  <si>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</si>
  <si>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</si>
  <si>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</si>
  <si>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</si>
  <si>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</si>
  <si>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</si>
  <si>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</si>
  <si>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</si>
  <si>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</si>
  <si>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</si>
  <si>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</si>
  <si>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</si>
  <si>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</si>
  <si>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</si>
  <si>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</si>
  <si>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</si>
  <si>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</si>
  <si>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</si>
  <si>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</si>
  <si>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</si>
  <si>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</si>
  <si>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</si>
  <si>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</si>
  <si>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</si>
  <si>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</si>
  <si>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</si>
  <si>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</si>
  <si>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</si>
  <si>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</si>
  <si>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</si>
  <si>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</si>
  <si>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</si>
  <si>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</si>
  <si>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</si>
  <si>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</si>
  <si>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</si>
  <si>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</si>
  <si>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</si>
  <si>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</si>
  <si>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</si>
  <si>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</si>
  <si>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2509-8934</t>
  </si>
  <si>
    <t>10.1515/sg-2004-0014</t>
  </si>
  <si>
    <t>WOS:000225465400007</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</si>
  <si>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</si>
  <si>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</si>
  <si>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</si>
  <si>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</si>
  <si>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</si>
  <si>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</si>
  <si>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</si>
  <si>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</si>
  <si>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</si>
  <si>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</si>
  <si>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</si>
  <si>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</si>
  <si>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</si>
  <si>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1529-7268</t>
  </si>
  <si>
    <t>10.1095/biolreprod57.5.1008</t>
  </si>
  <si>
    <t>WOS:A1997YD11400008</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</si>
  <si>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</si>
  <si>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</si>
  <si>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</si>
  <si>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</si>
  <si>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</si>
  <si>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</si>
  <si>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</si>
  <si>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</si>
  <si>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</si>
  <si>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</si>
  <si>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</si>
  <si>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</si>
  <si>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</si>
  <si>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</si>
  <si>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</si>
  <si>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</si>
  <si>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</si>
  <si>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</si>
  <si>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</si>
  <si>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</si>
  <si>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</si>
  <si>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</si>
  <si>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Gomez Ariza, Jorge/M-7865-2016; Fornara, Fabio/B-9978-2012; Courtois, Brigitte/A-4004-2009</t>
  </si>
  <si>
    <t>Gomez Ariza, Jorge/0000-0002-8082-5381; Fornara, Fabio/0000-0002-1050-0477; Courtois, Brigitte/0000-0003-2118-7102</t>
  </si>
  <si>
    <t>10.1093/jxb/erv004</t>
  </si>
  <si>
    <t>WOS:000353894100026</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</si>
  <si>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</si>
  <si>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</si>
  <si>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</si>
  <si>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</si>
  <si>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</si>
  <si>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</si>
  <si>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</si>
  <si>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</si>
  <si>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</si>
  <si>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</si>
  <si>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Alexey/0000-0003-1141-1684</t>
  </si>
  <si>
    <t>0949-944X</t>
  </si>
  <si>
    <t>1432-041X</t>
  </si>
  <si>
    <t>10.1007/s00427-016-0557-0</t>
  </si>
  <si>
    <t>WOS:000383027600003</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</si>
  <si>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</si>
  <si>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</si>
  <si>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</si>
  <si>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</si>
  <si>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</si>
  <si>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</si>
  <si>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</si>
  <si>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</si>
  <si>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</si>
  <si>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</si>
  <si>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</si>
  <si>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</si>
  <si>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</si>
  <si>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</si>
  <si>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</si>
  <si>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</si>
  <si>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</si>
  <si>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</si>
  <si>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</si>
  <si>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</si>
  <si>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BRONSON, FH</t>
  </si>
  <si>
    <t>MAMMALIAN REPRODUCTIVE STRATEGIES - GENES, PHOTOPERIOD AND LATITUDE</t>
  </si>
  <si>
    <t>2B</t>
  </si>
  <si>
    <t>10.1051/rnd:19880301</t>
  </si>
  <si>
    <t>WOS:A1988N967700001</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</si>
  <si>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</si>
  <si>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</si>
  <si>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</si>
  <si>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</si>
  <si>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</si>
  <si>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</si>
  <si>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</si>
  <si>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</si>
  <si>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</si>
  <si>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</si>
  <si>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</si>
  <si>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</si>
  <si>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</si>
  <si>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</si>
  <si>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</si>
  <si>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Hernandez, Horacio/0000-0002-0569-8888; Veliz, Francisco Gerardo/0000-0002-5105-1508</t>
  </si>
  <si>
    <t>10.1071/RD04030</t>
  </si>
  <si>
    <t>WOS:000222390500011</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</si>
  <si>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</si>
  <si>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</si>
  <si>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</si>
  <si>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</si>
  <si>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</si>
  <si>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</si>
  <si>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</si>
  <si>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</si>
  <si>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</si>
  <si>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0-929355-89-X</t>
  </si>
  <si>
    <t>WOS:000073225400036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</si>
  <si>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</si>
  <si>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</si>
  <si>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</si>
  <si>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</si>
  <si>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</si>
  <si>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</si>
  <si>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</si>
  <si>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</si>
  <si>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</si>
  <si>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</si>
  <si>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</si>
  <si>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</si>
  <si>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</si>
  <si>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Kwak, M; Velasco, D; Gepts, P</t>
  </si>
  <si>
    <t>Kwak, Myounghai; Velasco, Dianne; Gepts, Paul</t>
  </si>
  <si>
    <t>Mapping homologous sequences for determinacy and photoperiod sensitivity in common bean (Phaseolus vulgaris)</t>
  </si>
  <si>
    <t>JOURNAL OF HEREDITY</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</si>
  <si>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</si>
  <si>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</si>
  <si>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 Velasco, Dianne/0000-0003-1432-0630</t>
  </si>
  <si>
    <t>0022-1503</t>
  </si>
  <si>
    <t>10.1093/jhered/esn005</t>
  </si>
  <si>
    <t>WOS:000255151500005</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</si>
  <si>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</si>
  <si>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</si>
  <si>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</si>
  <si>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</si>
  <si>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</si>
  <si>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</si>
  <si>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</si>
  <si>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</si>
  <si>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</si>
  <si>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</si>
  <si>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</si>
  <si>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</si>
  <si>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</si>
  <si>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</si>
  <si>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</si>
  <si>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</si>
  <si>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</si>
  <si>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</si>
  <si>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</si>
  <si>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</si>
  <si>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</si>
  <si>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</si>
  <si>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</si>
  <si>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</si>
  <si>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</si>
  <si>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Hoon/0000-0002-9258-583X; Seaton, Daniel/0000-0002-5222-3893; Halliday, Karen/0000-0003-0467-104X; Grima, Ramon/0000-0002-1266-8169</t>
  </si>
  <si>
    <t>1040-4651</t>
  </si>
  <si>
    <t>1532-298X</t>
  </si>
  <si>
    <t>10.1105/tpc.113.120006</t>
  </si>
  <si>
    <t>WOS:000332223200005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</si>
  <si>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</si>
  <si>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</si>
  <si>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</si>
  <si>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</si>
  <si>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</si>
  <si>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</si>
  <si>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</si>
  <si>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Farswan, A; Negi, K; Chandola-Saklani, A</t>
  </si>
  <si>
    <t>Farswan, A.; Negi, K.; Chandola-Saklani, A.</t>
  </si>
  <si>
    <t>Maximal changes in daily photoperiod around the vernal equinox wind the circannual clock in Spotted Munias at low and mid latitudes</t>
  </si>
  <si>
    <t>WOS:000240313201053</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</si>
  <si>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</si>
  <si>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</si>
  <si>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</si>
  <si>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</si>
  <si>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</si>
  <si>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</si>
  <si>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</si>
  <si>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</si>
  <si>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</si>
  <si>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</si>
  <si>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</si>
  <si>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</si>
  <si>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Charmantier, A; Doutrelant, C; Dubuc-Messier, G; Fargevieille, A; Szulkin, M</t>
  </si>
  <si>
    <t>Charmantier, Anne; Doutrelant, Claire; Dubuc-Messier, Gabrielle; Fargevieille, Amelie; Szulkin, Marta</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</si>
  <si>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</si>
  <si>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</si>
  <si>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</si>
  <si>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</si>
  <si>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10.1111/eva.12282</t>
  </si>
  <si>
    <t>WOS:000368250500009</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</si>
  <si>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</si>
  <si>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</si>
  <si>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</si>
  <si>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</si>
  <si>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</si>
  <si>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</si>
  <si>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</si>
  <si>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</si>
  <si>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</si>
  <si>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</si>
  <si>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</si>
  <si>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Reiter, RJ</t>
  </si>
  <si>
    <t>Melatonin and human reproduction</t>
  </si>
  <si>
    <t>ANNALS OF MEDICINE</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</si>
  <si>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</si>
  <si>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0785-3890</t>
  </si>
  <si>
    <t>1365-2060</t>
  </si>
  <si>
    <t>10.3109/07853899808999391</t>
  </si>
  <si>
    <t>WOS:000072901100013</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</si>
  <si>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</si>
  <si>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</si>
  <si>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</si>
  <si>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</si>
  <si>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</si>
  <si>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</si>
  <si>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</si>
  <si>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</si>
  <si>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</si>
  <si>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</si>
  <si>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</si>
  <si>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</si>
  <si>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</si>
  <si>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1689-0035</t>
  </si>
  <si>
    <t>WOS:A1996VD39700013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</si>
  <si>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</si>
  <si>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</si>
  <si>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</si>
  <si>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</si>
  <si>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</si>
  <si>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</si>
  <si>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</si>
  <si>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</si>
  <si>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</si>
  <si>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</si>
  <si>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</si>
  <si>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</si>
  <si>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</si>
  <si>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</si>
  <si>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</si>
  <si>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</si>
  <si>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</si>
  <si>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</si>
  <si>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WOS:A1997XH15800018</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</si>
  <si>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</si>
  <si>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</si>
  <si>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</si>
  <si>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</si>
  <si>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</si>
  <si>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</si>
  <si>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</si>
  <si>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</si>
  <si>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</si>
  <si>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</si>
  <si>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</si>
  <si>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</si>
  <si>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</si>
  <si>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</si>
  <si>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</si>
  <si>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</si>
  <si>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10.3109/07853899808999388</t>
  </si>
  <si>
    <t>WOS:000072901100010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</si>
  <si>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</si>
  <si>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</si>
  <si>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</si>
  <si>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</si>
  <si>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</si>
  <si>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</si>
  <si>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</si>
  <si>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</si>
  <si>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</si>
  <si>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</si>
  <si>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</si>
  <si>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</si>
  <si>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</si>
  <si>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</si>
  <si>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</si>
  <si>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</si>
  <si>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</si>
  <si>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</si>
  <si>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</si>
  <si>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</si>
  <si>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</si>
  <si>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</si>
  <si>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</si>
  <si>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</si>
  <si>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</si>
  <si>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</si>
  <si>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 Moritz, Thomas/0000-0002-4258-3190</t>
  </si>
  <si>
    <t>10.3389/fpls.2011.00029</t>
  </si>
  <si>
    <t>WOS:000208837500029</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</si>
  <si>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</si>
  <si>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</si>
  <si>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</si>
  <si>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</si>
  <si>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</si>
  <si>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ANDREA/A-2780-2017; Romano, Andrea/B-3930-2012; Gianfranceschi, Luca/D-3166-2012</t>
  </si>
  <si>
    <t>ROMANO, ANDREA/0000-0002-0945-6018; Gianfranceschi, Luca/0000-0002-7644-5968; Parolini, Marco/0000-0003-0226-1709; Bollati, Valentina/0000-0002-0370-9598; Saino, Nicola/0000-0002-0230-3967</t>
  </si>
  <si>
    <t>0269-7491</t>
  </si>
  <si>
    <t>1873-6424</t>
  </si>
  <si>
    <t>A</t>
  </si>
  <si>
    <t>10.1016/j.envpol.2016.08.060</t>
  </si>
  <si>
    <t>WOS:000390736700004</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</si>
  <si>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</si>
  <si>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</si>
  <si>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</si>
  <si>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</si>
  <si>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</si>
  <si>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</si>
  <si>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</si>
  <si>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</si>
  <si>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</si>
  <si>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</si>
  <si>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</si>
  <si>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</si>
  <si>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10.1095/biolreprod.115.138313</t>
  </si>
  <si>
    <t>WOS:000383917200010</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</si>
  <si>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</si>
  <si>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</si>
  <si>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</si>
  <si>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</si>
  <si>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</si>
  <si>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</si>
  <si>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</si>
  <si>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</si>
  <si>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</si>
  <si>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</si>
  <si>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Houpt, Thomas A./M-6892-2016</t>
  </si>
  <si>
    <t>Houpt, Thomas A./0000-0003-2088-3042</t>
  </si>
  <si>
    <t>10.1016/0031-9384(95)02111-6</t>
  </si>
  <si>
    <t>WOS:A1996UC95400024</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</si>
  <si>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</si>
  <si>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</si>
  <si>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</si>
  <si>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</si>
  <si>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</si>
  <si>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</si>
  <si>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</si>
  <si>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</si>
  <si>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</si>
  <si>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</si>
  <si>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</si>
  <si>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</si>
  <si>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</si>
  <si>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</si>
  <si>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</si>
  <si>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</si>
  <si>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</si>
  <si>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</si>
  <si>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</si>
  <si>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</si>
  <si>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</si>
  <si>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</si>
  <si>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</si>
  <si>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</si>
  <si>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</si>
  <si>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Cober, Elroy/0000-0002-4673-1808</t>
  </si>
  <si>
    <t>10.2134/agronj2003.0065</t>
  </si>
  <si>
    <t>WOS:000182261000007</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</si>
  <si>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</si>
  <si>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</si>
  <si>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</si>
  <si>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Carberry, Peter/B-9768-2008; Hammer, Graeme/A-3785-2008</t>
  </si>
  <si>
    <t>Carberry, Peter/0000-0002-3555-2193; Hammer, Graeme/0000-0002-1180-7374</t>
  </si>
  <si>
    <t>10.1016/0378-4290(93)90088-5</t>
  </si>
  <si>
    <t>WOS:A1993KW43500010</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</si>
  <si>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</si>
  <si>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</si>
  <si>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</si>
  <si>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</si>
  <si>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</si>
  <si>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</si>
  <si>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</si>
  <si>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</si>
  <si>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</si>
  <si>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Alatalo, Juha/0000-0001-5084-850X</t>
  </si>
  <si>
    <t>10.1016/j.agrformet.2017.10.034</t>
  </si>
  <si>
    <t>WOS:000424180100026</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</si>
  <si>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</si>
  <si>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</si>
  <si>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</si>
  <si>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</si>
  <si>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</si>
  <si>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Leloup, Jean-Christophe/0000-0002-5488-9381; Verbruggen, Nathalie/0000-0003-2296-5404</t>
  </si>
  <si>
    <t>0022-5193</t>
  </si>
  <si>
    <t>1095-8541</t>
  </si>
  <si>
    <t>MAY 7</t>
  </si>
  <si>
    <t>10.1016/j.jtbi.2017.03.005</t>
  </si>
  <si>
    <t>WOS:000400952700023</t>
  </si>
  <si>
    <t>Bertero, HD; King, RW; Hall, AJ</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</si>
  <si>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</si>
  <si>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</si>
  <si>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</si>
  <si>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</si>
  <si>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</si>
  <si>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</si>
  <si>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</si>
  <si>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</si>
  <si>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</si>
  <si>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</si>
  <si>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</si>
  <si>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</si>
  <si>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</si>
  <si>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</si>
  <si>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</si>
  <si>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</si>
  <si>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Speirs, Douglas/D-7526-2013; Heath, Michael/D-5765-2013</t>
  </si>
  <si>
    <t>Wood, Simon/0000-0002-2034-7453; Speirs, Douglas/0000-0002-4367-1459; Heath, Michael/0000-0001-6602-3107</t>
  </si>
  <si>
    <t>1054-6006</t>
  </si>
  <si>
    <t>1365-2419</t>
  </si>
  <si>
    <t>10.1111/j.1365-2419.2005.00339.x</t>
  </si>
  <si>
    <t>WOS:000231903500002</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</si>
  <si>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</si>
  <si>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</si>
  <si>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</si>
  <si>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</si>
  <si>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 Biblio, LOV/K-9251-2017</t>
  </si>
  <si>
    <t>Bernard, Olivier/0000-0003-2539-9014; Grimaud, Ghjuvan/0000-0003-2752-4755</t>
  </si>
  <si>
    <t>10.1016/j.ecolmodel.2014.07.016</t>
  </si>
  <si>
    <t>WOS:000343386500011</t>
  </si>
  <si>
    <t>Caffarra, A; Donnelly, A; Chuine, I</t>
  </si>
  <si>
    <t>Caffarra, Amelia; Donnelly, Alison; Chuine, Isabelle</t>
  </si>
  <si>
    <t>Modelling the timing of Betula pubescens budburst. II. Integrating complex effects of photoperiod into process-based models</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</si>
  <si>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</si>
  <si>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</si>
  <si>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WOS:000288282800005</t>
  </si>
  <si>
    <t>Meng, QW; Runkle, ES</t>
  </si>
  <si>
    <t>Meng, Qingwu; Runkle, Erik 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</si>
  <si>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</si>
  <si>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</si>
  <si>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</si>
  <si>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WOS:000392896400002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</si>
  <si>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</si>
  <si>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</si>
  <si>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</si>
  <si>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</si>
  <si>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</si>
  <si>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</si>
  <si>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</si>
  <si>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10.18271/ria.2017.297</t>
  </si>
  <si>
    <t>WOS:000426455700010</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</si>
  <si>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</si>
  <si>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</si>
  <si>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</si>
  <si>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</si>
  <si>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</si>
  <si>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</si>
  <si>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</si>
  <si>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</si>
  <si>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</si>
  <si>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</si>
  <si>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</si>
  <si>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</si>
  <si>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R117</t>
  </si>
  <si>
    <t>R127</t>
  </si>
  <si>
    <t>10.1530/JOE-16-0066</t>
  </si>
  <si>
    <t>WOS:000379384500001</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</si>
  <si>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</si>
  <si>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</si>
  <si>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</si>
  <si>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</si>
  <si>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</si>
  <si>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</si>
  <si>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</si>
  <si>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</si>
  <si>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</si>
  <si>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</si>
  <si>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</si>
  <si>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</si>
  <si>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</si>
  <si>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</si>
  <si>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</si>
  <si>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</si>
  <si>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</si>
  <si>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</si>
  <si>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</si>
  <si>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</si>
  <si>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</si>
  <si>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</si>
  <si>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</si>
  <si>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</si>
  <si>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</si>
  <si>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</si>
  <si>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Macknight, Richard/0000-0002-3300-7124; Pither-Joyce, Meeghan/0000-0002-4454-0514; McCallum, John/0000-0002-7773-6732</t>
  </si>
  <si>
    <t>978-94-62611-04-7</t>
  </si>
  <si>
    <t>10.17660/ActaHortic.2016.1110.11</t>
  </si>
  <si>
    <t>WOS:000391249900011</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</si>
  <si>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</si>
  <si>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</si>
  <si>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</si>
  <si>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</si>
  <si>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</si>
  <si>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</si>
  <si>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</si>
  <si>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</si>
  <si>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WOS:000237385700029</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</si>
  <si>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</si>
  <si>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</si>
  <si>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</si>
  <si>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</si>
  <si>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</si>
  <si>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</si>
  <si>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</si>
  <si>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</si>
  <si>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</si>
  <si>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</si>
  <si>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</si>
  <si>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</si>
  <si>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</si>
  <si>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</si>
  <si>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</si>
  <si>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</si>
  <si>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</si>
  <si>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</si>
  <si>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</si>
  <si>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</si>
  <si>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</si>
  <si>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</si>
  <si>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</si>
  <si>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</si>
  <si>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</si>
  <si>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</si>
  <si>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</si>
  <si>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</si>
  <si>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</si>
  <si>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Mathew/0000-0001-8968-1161</t>
  </si>
  <si>
    <t>0004-959X</t>
  </si>
  <si>
    <t>10.1071/ZO01030</t>
  </si>
  <si>
    <t>WOS:000179209200002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</si>
  <si>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</si>
  <si>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</si>
  <si>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</si>
  <si>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</si>
  <si>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</si>
  <si>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</si>
  <si>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</si>
  <si>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</si>
  <si>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</si>
  <si>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</si>
  <si>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</si>
  <si>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</si>
  <si>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</si>
  <si>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</si>
  <si>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</si>
  <si>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</si>
  <si>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</si>
  <si>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</si>
  <si>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</si>
  <si>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</si>
  <si>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Higgins, RH; Thurber, CS; Assaranurak, I; Brown, PJ</t>
  </si>
  <si>
    <t>Higgins, R. H.; Thurber, C. S.; Assaranurak, I.; Brown, P. 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</si>
  <si>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</si>
  <si>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</si>
  <si>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</si>
  <si>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2160-1836</t>
  </si>
  <si>
    <t>10.1534/g3.114.013318</t>
  </si>
  <si>
    <t>WOS:000342570600004</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</si>
  <si>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</si>
  <si>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</si>
  <si>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</si>
  <si>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</si>
  <si>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</si>
  <si>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</si>
  <si>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</si>
  <si>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</si>
  <si>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</si>
  <si>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</si>
  <si>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</si>
  <si>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</si>
  <si>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</si>
  <si>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</si>
  <si>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</si>
  <si>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</si>
  <si>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</si>
  <si>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</si>
  <si>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</si>
  <si>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</si>
  <si>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</si>
  <si>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</si>
  <si>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</si>
  <si>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</si>
  <si>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</si>
  <si>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</si>
  <si>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</si>
  <si>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</si>
  <si>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</si>
  <si>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</si>
  <si>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</si>
  <si>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</si>
  <si>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</si>
  <si>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</si>
  <si>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</si>
  <si>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</si>
  <si>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</si>
  <si>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</si>
  <si>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WOS:000400051400017</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</si>
  <si>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</si>
  <si>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</si>
  <si>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</si>
  <si>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</si>
  <si>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</si>
  <si>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</si>
  <si>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</si>
  <si>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</si>
  <si>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</si>
  <si>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</si>
  <si>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</si>
  <si>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</si>
  <si>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</si>
  <si>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</si>
  <si>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</si>
  <si>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</si>
  <si>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</si>
  <si>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</si>
  <si>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</si>
  <si>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</si>
  <si>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</si>
  <si>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</si>
  <si>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</si>
  <si>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</si>
  <si>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</si>
  <si>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</si>
  <si>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</si>
  <si>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UNSP 3</t>
  </si>
  <si>
    <t>10.1007/s10681-017-2089-8</t>
  </si>
  <si>
    <t>WOS:000422682500007</t>
  </si>
  <si>
    <t>Kubota, A; Shim, JS; Imaizumi, T</t>
  </si>
  <si>
    <t>Kubota, Akane; Shim, Jae Sung; Imaizumi, Takato</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</si>
  <si>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</si>
  <si>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</si>
  <si>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</si>
  <si>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WOS:000355045100002</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</si>
  <si>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</si>
  <si>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</si>
  <si>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</si>
  <si>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</si>
  <si>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</si>
  <si>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</si>
  <si>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</si>
  <si>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</si>
  <si>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</si>
  <si>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</si>
  <si>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</si>
  <si>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</si>
  <si>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</si>
  <si>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</si>
  <si>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</si>
  <si>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</si>
  <si>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</si>
  <si>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</si>
  <si>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</si>
  <si>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</si>
  <si>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</si>
  <si>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</si>
  <si>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</si>
  <si>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</si>
  <si>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</si>
  <si>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</si>
  <si>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</si>
  <si>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</si>
  <si>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Thiery, JC; Chemineau, P; Hernandez, X; Migaud, M; Malpaux, B</t>
  </si>
  <si>
    <t>Neuroendocrine interactions and seasonality</t>
  </si>
  <si>
    <t>DOMESTIC ANIMAL ENDOCRINOLOGY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</si>
  <si>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</si>
  <si>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</si>
  <si>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</si>
  <si>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</si>
  <si>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</si>
  <si>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0739-7240</t>
  </si>
  <si>
    <t>1879-0054</t>
  </si>
  <si>
    <t>PII S0739-7240(02)00148-0</t>
  </si>
  <si>
    <t>10.1016/S0739-7240(02)00148-0</t>
  </si>
  <si>
    <t>WOS:000177638200010</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</si>
  <si>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</si>
  <si>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</si>
  <si>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</si>
  <si>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</si>
  <si>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</si>
  <si>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</si>
  <si>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</si>
  <si>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</si>
  <si>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</si>
  <si>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</si>
  <si>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</si>
  <si>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</si>
  <si>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Dedmer/B-8002-2012; Library, Library/A-4320-2012; Biblio, LOV/K-9251-2017</t>
  </si>
  <si>
    <t>Van de Waal, Dedmer/0000-0001-8803-1247; Library, Library/0000-0002-3835-159X; Huisman, Jef/0000-0001-9598-3211</t>
  </si>
  <si>
    <t>0168-6496</t>
  </si>
  <si>
    <t>1574-6941</t>
  </si>
  <si>
    <t>10.1111/1574-6941.12251</t>
  </si>
  <si>
    <t>WOS:000332207200007</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</si>
  <si>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</si>
  <si>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</si>
  <si>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</si>
  <si>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</si>
  <si>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</si>
  <si>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</si>
  <si>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</si>
  <si>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</si>
  <si>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</si>
  <si>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</si>
  <si>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Friborg, Oddgeir/0000-0001-6629-0782</t>
  </si>
  <si>
    <t>0888-4080</t>
  </si>
  <si>
    <t>1099-0720</t>
  </si>
  <si>
    <t>10.1002/acp.3397</t>
  </si>
  <si>
    <t>WOS:000426835000008</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</si>
  <si>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</si>
  <si>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</si>
  <si>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</si>
  <si>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</si>
  <si>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</si>
  <si>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</si>
  <si>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</si>
  <si>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</si>
  <si>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</si>
  <si>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</si>
  <si>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</si>
  <si>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</si>
  <si>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</si>
  <si>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</si>
  <si>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</si>
  <si>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SCALONE, Romain/0000-0002-9687-8584; Kralemann, Lejon/0000-0002-8154-9315; Hennig, Lars/0000-0002-6645-1862</t>
  </si>
  <si>
    <t>10.1093/jxb/ery100</t>
  </si>
  <si>
    <t>WOS:000431251900017</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</si>
  <si>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</si>
  <si>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</si>
  <si>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</si>
  <si>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</si>
  <si>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</si>
  <si>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</si>
  <si>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</si>
  <si>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</si>
  <si>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</si>
  <si>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</si>
  <si>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</si>
  <si>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</si>
  <si>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</si>
  <si>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</si>
  <si>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</si>
  <si>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</si>
  <si>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</si>
  <si>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directly</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</si>
  <si>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</si>
  <si>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</si>
  <si>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</si>
  <si>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</si>
  <si>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</si>
  <si>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</si>
  <si>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</si>
  <si>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</si>
  <si>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</si>
  <si>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</si>
  <si>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</si>
  <si>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</si>
  <si>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Lupi, D; Jucker, C; Rocco, A; Harrison, R; Colombo, M</t>
  </si>
  <si>
    <t>Lupi, Daniela; Jucker, Costanza; Rocco, Anna; Harrison, Ruby; Colombo, Mario</t>
  </si>
  <si>
    <t>Notes on biometric variability in invasive species: the case of Psacothea hilaris hilaris</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</si>
  <si>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</si>
  <si>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</si>
  <si>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</si>
  <si>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WOS:000355963700019</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</si>
  <si>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</si>
  <si>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</si>
  <si>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</si>
  <si>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</si>
  <si>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</si>
  <si>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</si>
  <si>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</si>
  <si>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</si>
  <si>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</si>
  <si>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</si>
  <si>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</si>
  <si>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</si>
  <si>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</si>
  <si>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</si>
  <si>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</si>
  <si>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</si>
  <si>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</si>
  <si>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</si>
  <si>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</si>
  <si>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</si>
  <si>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</si>
  <si>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</si>
  <si>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</si>
  <si>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Desnitskiy, Alexey/H-2575-2013</t>
  </si>
  <si>
    <t>1062-3604</t>
  </si>
  <si>
    <t>10.1134/S1062360408020094</t>
  </si>
  <si>
    <t>WOS:000255069600009</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</si>
  <si>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</si>
  <si>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</si>
  <si>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</si>
  <si>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</si>
  <si>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</si>
  <si>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</si>
  <si>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</si>
  <si>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</si>
  <si>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</si>
  <si>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</si>
  <si>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</si>
  <si>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</si>
  <si>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</si>
  <si>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</si>
  <si>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</si>
  <si>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</si>
  <si>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</si>
  <si>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</si>
  <si>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</si>
  <si>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 Frentiu, Francesca/0000-0001-8628-4216</t>
  </si>
  <si>
    <t>10.1093/molbev/msu304</t>
  </si>
  <si>
    <t>WOS:000350050700007</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</si>
  <si>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</si>
  <si>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</si>
  <si>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</si>
  <si>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</si>
  <si>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</si>
  <si>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</si>
  <si>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</si>
  <si>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</si>
  <si>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</si>
  <si>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Ergon, A</t>
  </si>
  <si>
    <t>Ergon, Ashild</t>
  </si>
  <si>
    <t>Optimal Regulation of the Balance between Productivity and Overwintering of Perennial Grasses in a Warmer Climate</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</si>
  <si>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</si>
  <si>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</si>
  <si>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WOS:000398715700018</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</si>
  <si>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</si>
  <si>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</si>
  <si>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</si>
  <si>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</si>
  <si>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</si>
  <si>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</si>
  <si>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</si>
  <si>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</si>
  <si>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</si>
  <si>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</si>
  <si>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</si>
  <si>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</si>
  <si>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</si>
  <si>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KUWANA, Y</t>
  </si>
  <si>
    <t>ORIGIN OF LEUKOMA-CANDIDA (STAUDINGER) IN JAPAN AS INFERRED FROM GEOGRAPHICAL VARIATION IN PHOTOPERIODIC RESPONSE</t>
  </si>
  <si>
    <t>WOS:A1986D827700002</t>
  </si>
  <si>
    <t>only 1 pop &gt;1 pt sloped</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</si>
  <si>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</si>
  <si>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</si>
  <si>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</si>
  <si>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</si>
  <si>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</si>
  <si>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</si>
  <si>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</si>
  <si>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Matthieu/0000-0002-5445-7431; Zarazaga Garces, Luis Angel/0000-0003-0726-7990; Hernandez, Horacio/0000-0002-0569-8888</t>
  </si>
  <si>
    <t>10.1016/j.smallrumres.2014.01.011</t>
  </si>
  <si>
    <t>WOS:000342540800003</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</si>
  <si>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</si>
  <si>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</si>
  <si>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</si>
  <si>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</si>
  <si>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</si>
  <si>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</si>
  <si>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</si>
  <si>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</si>
  <si>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</si>
  <si>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</si>
  <si>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</si>
  <si>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WOS:000247179000013</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</si>
  <si>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</si>
  <si>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</si>
  <si>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</si>
  <si>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</si>
  <si>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</si>
  <si>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</si>
  <si>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</si>
  <si>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</si>
  <si>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</si>
  <si>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Jiun-Yu/0000-0002-5767-8803; Chaves, Luis Fernando/0000-0002-5301-2764</t>
  </si>
  <si>
    <t>10.1093/ee/nvx187</t>
  </si>
  <si>
    <t>WOS:000424914000019</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</si>
  <si>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</si>
  <si>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</si>
  <si>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</si>
  <si>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</si>
  <si>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</si>
  <si>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</si>
  <si>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</si>
  <si>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</si>
  <si>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</si>
  <si>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</si>
  <si>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WOS:000251188400017</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</si>
  <si>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</si>
  <si>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</si>
  <si>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</si>
  <si>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</si>
  <si>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</si>
  <si>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10.3354/meps193095</t>
  </si>
  <si>
    <t>WOS:000086115400009</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</si>
  <si>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</si>
  <si>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</si>
  <si>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</si>
  <si>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</si>
  <si>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</si>
  <si>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</si>
  <si>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</si>
  <si>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</si>
  <si>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</si>
  <si>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</si>
  <si>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</si>
  <si>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</si>
  <si>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DeVore, ML; Pigg, KB</t>
  </si>
  <si>
    <t>DeVore, Melanie L.; Pigg, Kathleen B.</t>
  </si>
  <si>
    <t>PALEOBOTANICAL EVIDENCE FOR THE ORIGINS OF TEMPERATE HARDWOODS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</si>
  <si>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</si>
  <si>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</si>
  <si>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WOS:000316125700025</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</si>
  <si>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</si>
  <si>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</si>
  <si>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</si>
  <si>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</si>
  <si>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</si>
  <si>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</si>
  <si>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</si>
  <si>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</si>
  <si>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</si>
  <si>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</si>
  <si>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</si>
  <si>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</si>
  <si>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</si>
  <si>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</si>
  <si>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</si>
  <si>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</si>
  <si>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</si>
  <si>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</si>
  <si>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</si>
  <si>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</si>
  <si>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</si>
  <si>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</si>
  <si>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</si>
  <si>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</si>
  <si>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</si>
  <si>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</si>
  <si>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</si>
  <si>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</si>
  <si>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</si>
  <si>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</si>
  <si>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</si>
  <si>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</si>
  <si>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</si>
  <si>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</si>
  <si>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</si>
  <si>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</si>
  <si>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</si>
  <si>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</si>
  <si>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</si>
  <si>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</si>
  <si>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</si>
  <si>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</si>
  <si>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</si>
  <si>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</si>
  <si>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</si>
  <si>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</si>
  <si>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</si>
  <si>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</si>
  <si>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</si>
  <si>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</si>
  <si>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</si>
  <si>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</si>
  <si>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</si>
  <si>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</si>
  <si>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</si>
  <si>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</si>
  <si>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</si>
  <si>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</si>
  <si>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Benedetti-Cecchi, Lisandro/0000-0001-5244-5202; Sardi, Adriana E./0000-0001-5323-2006; Klein, Eduardo/0000-0003-2935-7065</t>
  </si>
  <si>
    <t>DEC 16</t>
  </si>
  <si>
    <t>e14354</t>
  </si>
  <si>
    <t>10.1371/journal.pone.0014354</t>
  </si>
  <si>
    <t>WOS:000285381200008</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</si>
  <si>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</si>
  <si>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</si>
  <si>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</si>
  <si>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</si>
  <si>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</si>
  <si>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WOS:000405095500004</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</si>
  <si>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</si>
  <si>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</si>
  <si>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</si>
  <si>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</si>
  <si>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</si>
  <si>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</si>
  <si>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</si>
  <si>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</si>
  <si>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</si>
  <si>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</si>
  <si>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</si>
  <si>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10.3389/fonc.2017.00044</t>
  </si>
  <si>
    <t>WOS:000396933400002</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</si>
  <si>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</si>
  <si>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</si>
  <si>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</si>
  <si>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</si>
  <si>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Duarte, Carlos M./0000-0002-1213-1361</t>
  </si>
  <si>
    <t>1432-2056</t>
  </si>
  <si>
    <t>10.1007/s00300-017-2143-y</t>
  </si>
  <si>
    <t>WOS:000418386500001</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</si>
  <si>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</si>
  <si>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</si>
  <si>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</si>
  <si>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</si>
  <si>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</si>
  <si>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</si>
  <si>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</si>
  <si>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</si>
  <si>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</si>
  <si>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</si>
  <si>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</si>
  <si>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</si>
  <si>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</si>
  <si>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</si>
  <si>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</si>
  <si>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</si>
  <si>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</si>
  <si>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</si>
  <si>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</si>
  <si>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</si>
  <si>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</si>
  <si>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</si>
  <si>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</si>
  <si>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</si>
  <si>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</si>
  <si>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</si>
  <si>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</si>
  <si>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</si>
  <si>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</si>
  <si>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</si>
  <si>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</si>
  <si>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</si>
  <si>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</si>
  <si>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</si>
  <si>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</si>
  <si>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</si>
  <si>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</si>
  <si>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</si>
  <si>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</si>
  <si>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</si>
  <si>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</si>
  <si>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Ivan/P-1331-2014</t>
  </si>
  <si>
    <t>Janssens, Ivan/0000-0002-5705-1787</t>
  </si>
  <si>
    <t>10.1111/gcb.13749</t>
  </si>
  <si>
    <t>WOS:000412322700040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</si>
  <si>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</si>
  <si>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</si>
  <si>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</si>
  <si>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</si>
  <si>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</si>
  <si>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</si>
  <si>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</si>
  <si>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</si>
  <si>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</si>
  <si>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</si>
  <si>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</si>
  <si>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</si>
  <si>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</si>
  <si>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</si>
  <si>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</si>
  <si>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</si>
  <si>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</si>
  <si>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</si>
  <si>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</si>
  <si>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</si>
  <si>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</si>
  <si>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</si>
  <si>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</si>
  <si>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</si>
  <si>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</si>
  <si>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Nik/0000-0003-0890-5050</t>
  </si>
  <si>
    <t>10.1002/ece3.3125</t>
  </si>
  <si>
    <t>WOS:000409529800005</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</si>
  <si>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</si>
  <si>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</si>
  <si>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</si>
  <si>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</si>
  <si>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</si>
  <si>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</si>
  <si>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</si>
  <si>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</si>
  <si>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</si>
  <si>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</si>
  <si>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</si>
  <si>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</si>
  <si>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</si>
  <si>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</si>
  <si>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</si>
  <si>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</si>
  <si>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</si>
  <si>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</si>
  <si>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</si>
  <si>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</si>
  <si>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</si>
  <si>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</si>
  <si>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</si>
  <si>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</si>
  <si>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</si>
  <si>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</si>
  <si>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</si>
  <si>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</si>
  <si>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</si>
  <si>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</si>
  <si>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</si>
  <si>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</si>
  <si>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</si>
  <si>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</si>
  <si>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</si>
  <si>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</si>
  <si>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t>
  </si>
  <si>
    <t>10.1111/jzo.12553</t>
  </si>
  <si>
    <t>WOS:000436940300007</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</si>
  <si>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</si>
  <si>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</si>
  <si>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</si>
  <si>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</si>
  <si>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</si>
  <si>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</si>
  <si>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</si>
  <si>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</si>
  <si>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</si>
  <si>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</si>
  <si>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</si>
  <si>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</si>
  <si>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</si>
  <si>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</si>
  <si>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</si>
  <si>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</si>
  <si>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</si>
  <si>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</si>
  <si>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</si>
  <si>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</si>
  <si>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</si>
  <si>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</si>
  <si>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</si>
  <si>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</si>
  <si>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</si>
  <si>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</si>
  <si>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</si>
  <si>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</si>
  <si>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</si>
  <si>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</si>
  <si>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WOS:A1996VD77400005</t>
  </si>
  <si>
    <t>Morgan-Kiss, RM; Lizotte, MP; Kong, W; Priscu, JC</t>
  </si>
  <si>
    <t>Morgan-Kiss, R. M.; Lizotte, M. P.; Kong, W.; Priscu, J. 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</si>
  <si>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</si>
  <si>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</si>
  <si>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</si>
  <si>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0024-3590</t>
  </si>
  <si>
    <t>1939-5590</t>
  </si>
  <si>
    <t>10.1002/lno.10107</t>
  </si>
  <si>
    <t>WOS:000367983800001</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</si>
  <si>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</si>
  <si>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</si>
  <si>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</si>
  <si>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</si>
  <si>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</si>
  <si>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</si>
  <si>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</si>
  <si>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</si>
  <si>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</si>
  <si>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</si>
  <si>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</si>
  <si>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</si>
  <si>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</si>
  <si>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</si>
  <si>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</si>
  <si>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1365-2435</t>
  </si>
  <si>
    <t>10.1111/j.1365-2435.2009.01572.x</t>
  </si>
  <si>
    <t>WOS:000269976800015</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</si>
  <si>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</si>
  <si>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</si>
  <si>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</si>
  <si>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</si>
  <si>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</si>
  <si>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</si>
  <si>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</si>
  <si>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</si>
  <si>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</si>
  <si>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</si>
  <si>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</si>
  <si>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</si>
  <si>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</si>
  <si>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</si>
  <si>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</si>
  <si>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</si>
  <si>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</si>
  <si>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</si>
  <si>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</si>
  <si>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</si>
  <si>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</si>
  <si>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</si>
  <si>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</si>
  <si>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</si>
  <si>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</si>
  <si>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</si>
  <si>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Szymon/K-4954-2015; Sniegula, Szymon/E-9588-2015</t>
  </si>
  <si>
    <t>Drobniak, Szymon/0000-0001-8101-6247; Sniegula, Szymon/0000-0003-1459-3751</t>
  </si>
  <si>
    <t>10.1111/een.12076</t>
  </si>
  <si>
    <t>WOS:000332468200005</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</si>
  <si>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</si>
  <si>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</si>
  <si>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</si>
  <si>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</si>
  <si>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</si>
  <si>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</si>
  <si>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</si>
  <si>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</si>
  <si>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</si>
  <si>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</si>
  <si>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</si>
  <si>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</si>
  <si>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</si>
  <si>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WOS:000235587900002</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</si>
  <si>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</si>
  <si>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</si>
  <si>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</si>
  <si>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</si>
  <si>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Danielle/0000-0003-4801-5319</t>
  </si>
  <si>
    <t>10.1111/pce.12431</t>
  </si>
  <si>
    <t>WOS:000359371800005</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</si>
  <si>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</si>
  <si>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</si>
  <si>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</si>
  <si>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</si>
  <si>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</si>
  <si>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</si>
  <si>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</si>
  <si>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</si>
  <si>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</si>
  <si>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</si>
  <si>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</si>
  <si>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</si>
  <si>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</si>
  <si>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</si>
  <si>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</si>
  <si>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</si>
  <si>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</si>
  <si>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Devore, EE; Chang, SC; Okereke, OI; McMahon, DG; Schernhammer, ES</t>
  </si>
  <si>
    <t>Devore, Elizabeth E.; Chang, Shun-Chiao; Okereke, Olivia, I; McMahon, Douglas G.; Schernhammer, Eva S.</t>
  </si>
  <si>
    <t>Photoperiod during maternal pregnancy and lifetime depression in offspring</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</si>
  <si>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</si>
  <si>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10.1016/j.jpsychires.2018.08.004</t>
  </si>
  <si>
    <t>WOS:000443788300025</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</si>
  <si>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</si>
  <si>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</si>
  <si>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</si>
  <si>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</si>
  <si>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</si>
  <si>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</si>
  <si>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</si>
  <si>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</si>
  <si>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</si>
  <si>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Ugolini, A; Frittelli, F</t>
  </si>
  <si>
    <t>Photoperiod length and the chronometric mechanism of the sun compass in Mediterranean sandhoppers</t>
  </si>
  <si>
    <t>JOURNAL OF THE MARINE BIOLOGICAL ASSOCIATION OF THE UNITED KINGDOM</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</si>
  <si>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</si>
  <si>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</si>
  <si>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0025-3154</t>
  </si>
  <si>
    <t>10.1017/S0025315400044398</t>
  </si>
  <si>
    <t>WOS:000077828900009</t>
  </si>
  <si>
    <t>Kaartvedt, S</t>
  </si>
  <si>
    <t>Kaartvedt, Stein</t>
  </si>
  <si>
    <t>Photoperiod may constrain the effect of global warming in arctic marine systems</t>
  </si>
  <si>
    <t>JOURNAL OF PLANKTON RESEARCH</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</si>
  <si>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</si>
  <si>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0142-7873</t>
  </si>
  <si>
    <t>10.1093/plankt/fbn075</t>
  </si>
  <si>
    <t>WOS:000260558400001</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</si>
  <si>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</si>
  <si>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</si>
  <si>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</si>
  <si>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</si>
  <si>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Oliveira, Rui/A-3581-2013; Goncalves-de-Freitas, Eliane/C-4462-2012</t>
  </si>
  <si>
    <t>Oliveira, Rui/0000-0003-1528-618X; Goncalves-de-Freitas, Eliane/0000-0003-1896-3035</t>
  </si>
  <si>
    <t>OCT 1</t>
  </si>
  <si>
    <t>10.1016/j.ygcen.2014.07.024</t>
  </si>
  <si>
    <t>WOS:000343638900007</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</si>
  <si>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</si>
  <si>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</si>
  <si>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</si>
  <si>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</si>
  <si>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Johnston, Jonathan/H-6363-2011; chen, xuanlan/H-4158-2011</t>
  </si>
  <si>
    <t xml:space="preserve">Ebling, Francis/0000-0002-7316-9582; Johnston, Jonathan/0000-0001-8083-9794; </t>
  </si>
  <si>
    <t>0953-816X</t>
  </si>
  <si>
    <t>10.1111/j.1460-9568.2005.04148.x</t>
  </si>
  <si>
    <t>WOS:000230053100008</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</si>
  <si>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</si>
  <si>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</si>
  <si>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</si>
  <si>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</si>
  <si>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</si>
  <si>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</si>
  <si>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</si>
  <si>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</si>
  <si>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</si>
  <si>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</si>
  <si>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</si>
  <si>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</si>
  <si>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</si>
  <si>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</si>
  <si>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</si>
  <si>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</si>
  <si>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</si>
  <si>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</si>
  <si>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</si>
  <si>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</si>
  <si>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</si>
  <si>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</si>
  <si>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</si>
  <si>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</si>
  <si>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</si>
  <si>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</si>
  <si>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</si>
  <si>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</si>
  <si>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</si>
  <si>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</si>
  <si>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</si>
  <si>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</si>
  <si>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</si>
  <si>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</si>
  <si>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</si>
  <si>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</si>
  <si>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</si>
  <si>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</si>
  <si>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</si>
  <si>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</si>
  <si>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</si>
  <si>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</si>
  <si>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</si>
  <si>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</si>
  <si>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SILVERIN, B; MASSA, R; STOKKAN, KA</t>
  </si>
  <si>
    <t>PHOTOPERIODIC ADAPTATION TO BREEDING AT DIFFERENT LATITUDES IN GREAT TITS</t>
  </si>
  <si>
    <t>10.1006/gcen.1993.1055</t>
  </si>
  <si>
    <t>WOS:A1993KW19800002</t>
  </si>
  <si>
    <t>RAY, PM; ALEXANDER, WE</t>
  </si>
  <si>
    <t>PHOTOPERIODIC ADAPTATION TO LATITUDE IN XANTHIUM STRUMARIUM</t>
  </si>
  <si>
    <t>AMERICAN JOURNAL OF BOTANY</t>
  </si>
  <si>
    <t>0002-9122</t>
  </si>
  <si>
    <t>1537-2197</t>
  </si>
  <si>
    <t>10.2307/2440183</t>
  </si>
  <si>
    <t>WOS:A19668342100008</t>
  </si>
  <si>
    <t>Musolin, DL; Numata, H</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</si>
  <si>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</si>
  <si>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</si>
  <si>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Musolin, Dmitry/0000-0002-3913-3674; Numata, Hideharu/0000-0003-3786-0701</t>
  </si>
  <si>
    <t>10.1046/j.1365-3032.2003.00307.x</t>
  </si>
  <si>
    <t>WOS:000183310800001</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</si>
  <si>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</si>
  <si>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</si>
  <si>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</si>
  <si>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</si>
  <si>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</si>
  <si>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</si>
  <si>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</si>
  <si>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</si>
  <si>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</si>
  <si>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</si>
  <si>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</si>
  <si>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</si>
  <si>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</si>
  <si>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</si>
  <si>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</si>
  <si>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</si>
  <si>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</si>
  <si>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</si>
  <si>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</si>
  <si>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</si>
  <si>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</si>
  <si>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</si>
  <si>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</si>
  <si>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</si>
  <si>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</si>
  <si>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</si>
  <si>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</si>
  <si>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</si>
  <si>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</si>
  <si>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</si>
  <si>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</si>
  <si>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</si>
  <si>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</si>
  <si>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</si>
  <si>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</si>
  <si>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</si>
  <si>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</si>
  <si>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</si>
  <si>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</si>
  <si>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</si>
  <si>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</si>
  <si>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WOS:000245949100009</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</si>
  <si>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</si>
  <si>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</si>
  <si>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</si>
  <si>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</si>
  <si>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</si>
  <si>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</si>
  <si>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</si>
  <si>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</si>
  <si>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</si>
  <si>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</si>
  <si>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</si>
  <si>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</si>
  <si>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</si>
  <si>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</si>
  <si>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</si>
  <si>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Armbruster, PA</t>
  </si>
  <si>
    <t>Armbruster, Peter A.</t>
  </si>
  <si>
    <t>Photoperiodic Diapause and the Establishment of Aedes albopictus (Diptera: Culicidae) in North America</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</si>
  <si>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</si>
  <si>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</si>
  <si>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WOS:000383708100004</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</si>
  <si>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</si>
  <si>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</si>
  <si>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</si>
  <si>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</si>
  <si>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1357-7298</t>
  </si>
  <si>
    <t>10.1017/S1357729800016465</t>
  </si>
  <si>
    <t>WOS:A1997YA45200004</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</si>
  <si>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</si>
  <si>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</si>
  <si>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</si>
  <si>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</si>
  <si>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</si>
  <si>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</si>
  <si>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</si>
  <si>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</si>
  <si>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</si>
  <si>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</si>
  <si>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</si>
  <si>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Rosenqvist, Eva/G-9407-2014; Bendevis, Mira/I-8182-2014; Jacobsen, Sven-Erik/L-7351-2014; Liu, Fulai/D-8357-2013; Shabala, Sergey/C-6794-2013</t>
  </si>
  <si>
    <t xml:space="preserve">Rosenqvist, Eva/0000-0001-9288-6248; Bendevis, Mira/0000-0002-5001-9194; Jacobsen, Sven-Erik/0000-0002-9596-929X; Liu, Fulai/0000-0002-5006-8965; </t>
  </si>
  <si>
    <t>10.1016/j.envexpbot.2014.03.002</t>
  </si>
  <si>
    <t>WOS:000337650500002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</si>
  <si>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</si>
  <si>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</si>
  <si>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</si>
  <si>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</si>
  <si>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</si>
  <si>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TSUCHIYA, T; ISHIGURI, Y</t>
  </si>
  <si>
    <t>PHOTOPERIODIC FLOWERING RESPONSES IN HYBRID PROGENIES BETWEEN LATITUDINAL ECOTYPES OF CHENOPODIUM-RUBRUM L</t>
  </si>
  <si>
    <t>BOTANICAL GAZETTE</t>
  </si>
  <si>
    <t>0006-8071</t>
  </si>
  <si>
    <t>10.1086/337367</t>
  </si>
  <si>
    <t>WOS:A1983RG06200011</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</si>
  <si>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</si>
  <si>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</si>
  <si>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</si>
  <si>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</si>
  <si>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</si>
  <si>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</si>
  <si>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</si>
  <si>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</si>
  <si>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</si>
  <si>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WOS:000226471400004</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</si>
  <si>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</si>
  <si>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</si>
  <si>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</si>
  <si>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</si>
  <si>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</si>
  <si>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</si>
  <si>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</si>
  <si>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</si>
  <si>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</si>
  <si>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</si>
  <si>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</si>
  <si>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</si>
  <si>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</si>
  <si>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</si>
  <si>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</si>
  <si>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</si>
  <si>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</si>
  <si>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</si>
  <si>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</si>
  <si>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</si>
  <si>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</si>
  <si>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</si>
  <si>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</si>
  <si>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</si>
  <si>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</si>
  <si>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</si>
  <si>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</si>
  <si>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</si>
  <si>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UNAN, L</t>
  </si>
  <si>
    <t>PHOTOPERIODIC REACTION OF WHEAT-VARIETIES FROM DIFFERENT GEOGRAPHICAL LATITUDES .1. EFFECT OF LIGHT ON MORPHOLOGICAL YIELD COMPONENTS OF HARD WHEAT (TRITICUM-DURUM DESF)</t>
  </si>
  <si>
    <t>BODENKULTUR</t>
  </si>
  <si>
    <t>0006-5471</t>
  </si>
  <si>
    <t>WOS:A1980JF76300005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</si>
  <si>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</si>
  <si>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</si>
  <si>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</si>
  <si>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</si>
  <si>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</si>
  <si>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</si>
  <si>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</si>
  <si>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</si>
  <si>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</si>
  <si>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</si>
  <si>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</si>
  <si>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Dupre, Sandrine/C-5072-2015; Ebling, Francis/A-1900-2013</t>
  </si>
  <si>
    <t>Dupre, Sandrine/0000-0001-6556-5115; Ebling, Francis/0000-0002-7316-9582; Graham, Scott/0000-0002-2925-9126</t>
  </si>
  <si>
    <t>10.1677/joe.1.06929</t>
  </si>
  <si>
    <t>WOS:000243561300016</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</si>
  <si>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</si>
  <si>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</si>
  <si>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</si>
  <si>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</si>
  <si>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</si>
  <si>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</si>
  <si>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</si>
  <si>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</si>
  <si>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</si>
  <si>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</si>
  <si>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</si>
  <si>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Weil, Zachary/B-5003-2008; Walton, James/F-7435-2010</t>
  </si>
  <si>
    <t>Weil, Zachary/0000-0003-3758-1809; Walton, James/0000-0002-3049-1029</t>
  </si>
  <si>
    <t>1460-9568</t>
  </si>
  <si>
    <t>10.1111/ejn.12626</t>
  </si>
  <si>
    <t>WOS:000341982100008</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</si>
  <si>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</si>
  <si>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</si>
  <si>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</si>
  <si>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</si>
  <si>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</si>
  <si>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</si>
  <si>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</si>
  <si>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</si>
  <si>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</si>
  <si>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</si>
  <si>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</si>
  <si>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</si>
  <si>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</si>
  <si>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</si>
  <si>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</si>
  <si>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</si>
  <si>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</si>
  <si>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</si>
  <si>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</si>
  <si>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</si>
  <si>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</si>
  <si>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</si>
  <si>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</si>
  <si>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</si>
  <si>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</si>
  <si>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</si>
  <si>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</si>
  <si>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</si>
  <si>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</si>
  <si>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</si>
  <si>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</si>
  <si>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</si>
  <si>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</si>
  <si>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</si>
  <si>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</si>
  <si>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</si>
  <si>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Evolution and Conservation Biology, UCM Group/K-9382-2014; Coppack, Timothy/D-1204-2010; Pulido, Francisco/C-6697-2012</t>
  </si>
  <si>
    <t>Pulido, Francisco/0000-0002-2430-8080</t>
  </si>
  <si>
    <t>0065-2504</t>
  </si>
  <si>
    <t>0-12-013935-9</t>
  </si>
  <si>
    <t>10.1016/S0065-2504(04)35007-5</t>
  </si>
  <si>
    <t>WOS:000225964300007</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</si>
  <si>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</si>
  <si>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</si>
  <si>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</si>
  <si>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</si>
  <si>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</si>
  <si>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</si>
  <si>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</si>
  <si>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</si>
  <si>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</si>
  <si>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Evolution and Conservation Biology, UCM Group/K-9382-2014; Pulido, Francisco/C-6697-2012; Coppack, Timothy/D-1204-2010</t>
  </si>
  <si>
    <t xml:space="preserve">Pulido, Francisco/0000-0002-2430-8080; </t>
  </si>
  <si>
    <t>S46</t>
  </si>
  <si>
    <t>10.1098/rsbl.2003.0005</t>
  </si>
  <si>
    <t>WOS:000184786900013</t>
  </si>
  <si>
    <t>PEACOCK, JT; MCMILLAN, C</t>
  </si>
  <si>
    <t>PHOTOPERIODIC RESPONSE OF AMERICAN PROSOPIS AND ACACIA FROM A BROAD LATITUDINAL DISTRIBUTION</t>
  </si>
  <si>
    <t>10.2307/2440446</t>
  </si>
  <si>
    <t>WOS:A1968A720700002</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</si>
  <si>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</si>
  <si>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</si>
  <si>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</si>
  <si>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</si>
  <si>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</si>
  <si>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</si>
  <si>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</si>
  <si>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</si>
  <si>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</si>
  <si>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PHOTOPERIODIC RESPONSE OF SOYBEAN VARIETIES OF LOW LATITUDE REGIONS AS COMPARED WITH JAPANESE VARIETIES</t>
  </si>
  <si>
    <t>WOS:A1985AWT1400007</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</si>
  <si>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</si>
  <si>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</si>
  <si>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</si>
  <si>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</si>
  <si>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</si>
  <si>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DEPNER, KR; HARWOOD, RF</t>
  </si>
  <si>
    <t>PHOTOPERIODIC RESPONSES OF 2 LATITUDINALLY DIVERSE GROUPS OF ANOPHELES FREEBORNI (DIPTERA - CULICIDAE)</t>
  </si>
  <si>
    <t>10.1093/aesa/59.1.7</t>
  </si>
  <si>
    <t>WOS:A19667224000002</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</si>
  <si>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</si>
  <si>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</si>
  <si>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</si>
  <si>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</si>
  <si>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</si>
  <si>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</si>
  <si>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</si>
  <si>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</si>
  <si>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</si>
  <si>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</si>
  <si>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</si>
  <si>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1466-1799</t>
  </si>
  <si>
    <t>PII 917229001</t>
  </si>
  <si>
    <t>10.1080/00071660903342066</t>
  </si>
  <si>
    <t>WOS:000272215700003</t>
  </si>
  <si>
    <t>ANKERSMIT, GW; ADKISSON, PL</t>
  </si>
  <si>
    <t>PHOTOPERIODIC RESPONSES OF CERTAIN GEOGRAPHICAL STRAINS OF PECTINOPHORA GOSSYPIELLA (LEPIDOPTERA)</t>
  </si>
  <si>
    <t>10.1016/0022-1910(67)90067-4</t>
  </si>
  <si>
    <t>WOS:A19678990000008</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</si>
  <si>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</si>
  <si>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</si>
  <si>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</si>
  <si>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</si>
  <si>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</si>
  <si>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0306-4522</t>
  </si>
  <si>
    <t>1873-7544</t>
  </si>
  <si>
    <t>MAR 10</t>
  </si>
  <si>
    <t>10.1016/j.neuroscience.2010.12.022</t>
  </si>
  <si>
    <t>WOS:000287727100025</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</si>
  <si>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</si>
  <si>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</si>
  <si>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</si>
  <si>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</si>
  <si>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</si>
  <si>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</si>
  <si>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</si>
  <si>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</si>
  <si>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</si>
  <si>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</si>
  <si>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</si>
  <si>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</si>
  <si>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</si>
  <si>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</si>
  <si>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</si>
  <si>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</si>
  <si>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</si>
  <si>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</si>
  <si>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</si>
  <si>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</si>
  <si>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</si>
  <si>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</si>
  <si>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</si>
  <si>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</si>
  <si>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</si>
  <si>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</si>
  <si>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</si>
  <si>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</si>
  <si>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</si>
  <si>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</si>
  <si>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</si>
  <si>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</si>
  <si>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</si>
  <si>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Moore, IT; Bentley, GE; Wotus, C; Wingfield, JC</t>
  </si>
  <si>
    <t>Photoperiod-independent changes in immunoreactive brain gonadotropin-releasing hormone (GnRH) in a free-living, tropical bird</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</si>
  <si>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</si>
  <si>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Moore, Ignacio/0000-0001-8875-8913</t>
  </si>
  <si>
    <t>10.1159/000093059</t>
  </si>
  <si>
    <t>WOS:000238357400004</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</si>
  <si>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</si>
  <si>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</si>
  <si>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</si>
  <si>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</si>
  <si>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</si>
  <si>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</si>
  <si>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</si>
  <si>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</si>
  <si>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</si>
  <si>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</si>
  <si>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</si>
  <si>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</si>
  <si>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</si>
  <si>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</si>
  <si>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</si>
  <si>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</si>
  <si>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</si>
  <si>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</si>
  <si>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</si>
  <si>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</si>
  <si>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</si>
  <si>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</si>
  <si>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</si>
  <si>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</si>
  <si>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</si>
  <si>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</si>
  <si>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</si>
  <si>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</si>
  <si>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</si>
  <si>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</si>
  <si>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</si>
  <si>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</si>
  <si>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</si>
  <si>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</si>
  <si>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</si>
  <si>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</si>
  <si>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1519-566X</t>
  </si>
  <si>
    <t>10.1590/S1519-566X2008000400003</t>
  </si>
  <si>
    <t>WOS:000259215900003</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</si>
  <si>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</si>
  <si>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</si>
  <si>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</si>
  <si>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</si>
  <si>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</si>
  <si>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</si>
  <si>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</si>
  <si>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</si>
  <si>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</si>
  <si>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</si>
  <si>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</si>
  <si>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</si>
  <si>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</si>
  <si>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</si>
  <si>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</si>
  <si>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</si>
  <si>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</si>
  <si>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</si>
  <si>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</si>
  <si>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</si>
  <si>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</si>
  <si>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</si>
  <si>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</si>
  <si>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</si>
  <si>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</si>
  <si>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</si>
  <si>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</si>
  <si>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</si>
  <si>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</si>
  <si>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</si>
  <si>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</si>
  <si>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</si>
  <si>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</si>
  <si>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</si>
  <si>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</si>
  <si>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</si>
  <si>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</si>
  <si>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</si>
  <si>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</si>
  <si>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</si>
  <si>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</si>
  <si>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</si>
  <si>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</si>
  <si>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</si>
  <si>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</si>
  <si>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</si>
  <si>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</si>
  <si>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Bravo, Leon/H-9251-2018; Casanova-Katny, Angelica/M-3994-2014; Sierra-Almeida, Angela/F-8409-2014; Cavieres, Lohengrin/A-9542-2010; Corcuera, Luis/G-1714-2014</t>
  </si>
  <si>
    <t xml:space="preserve">Bravo, Leon/0000-0003-4705-4842; Casanova-Katny, Angelica/0000-0003-3860-1445; Sierra-Almeida, Angela/0000-0002-4207-0950; Cavieres, Lohengrin/0000-0001-9122-3020; </t>
  </si>
  <si>
    <t>0716-078X</t>
  </si>
  <si>
    <t>WOS:000249505700007</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</si>
  <si>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</si>
  <si>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</si>
  <si>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</si>
  <si>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</si>
  <si>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</si>
  <si>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</si>
  <si>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</si>
  <si>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</si>
  <si>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</si>
  <si>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</si>
  <si>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</si>
  <si>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</si>
  <si>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</si>
  <si>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</si>
  <si>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</si>
  <si>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</si>
  <si>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</si>
  <si>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</si>
  <si>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</si>
  <si>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</si>
  <si>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</si>
  <si>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</si>
  <si>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</si>
  <si>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</si>
  <si>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</si>
  <si>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</si>
  <si>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Valdespino, C</t>
  </si>
  <si>
    <t>Valdespino, Carolina</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</si>
  <si>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</si>
  <si>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</si>
  <si>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1537-5293</t>
  </si>
  <si>
    <t>10.1086/521802</t>
  </si>
  <si>
    <t>WOS:000249887600003</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</si>
  <si>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</si>
  <si>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</si>
  <si>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</si>
  <si>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</si>
  <si>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</si>
  <si>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10.2134/agronj2016.04.0198</t>
  </si>
  <si>
    <t>WOS:000396462000017</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</si>
  <si>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</si>
  <si>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</si>
  <si>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</si>
  <si>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</si>
  <si>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</si>
  <si>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</si>
  <si>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</si>
  <si>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</si>
  <si>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</si>
  <si>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</si>
  <si>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</si>
  <si>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</si>
  <si>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</si>
  <si>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</si>
  <si>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</si>
  <si>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</si>
  <si>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</si>
  <si>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</si>
  <si>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</si>
  <si>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</si>
  <si>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</si>
  <si>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</si>
  <si>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</si>
  <si>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</si>
  <si>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Eilertsen, HC; Degerlund, M</t>
  </si>
  <si>
    <t>Eilertsen, Hans Chr.; Degerlund, Maria</t>
  </si>
  <si>
    <t>Phytoplankton and light during the northern high-latitude winter</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</si>
  <si>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</si>
  <si>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</si>
  <si>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WOS:000277448800011</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</si>
  <si>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</si>
  <si>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</si>
  <si>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</si>
  <si>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</si>
  <si>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</si>
  <si>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</si>
  <si>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</si>
  <si>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</si>
  <si>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</si>
  <si>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</si>
  <si>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David/0000-0002-0117-2926</t>
  </si>
  <si>
    <t>10.1016/j.fcr.2016.02.006</t>
  </si>
  <si>
    <t>WOS:000379272200011</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</si>
  <si>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</si>
  <si>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</si>
  <si>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</si>
  <si>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</si>
  <si>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</si>
  <si>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</si>
  <si>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</si>
  <si>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</si>
  <si>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</si>
  <si>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</si>
  <si>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</si>
  <si>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</si>
  <si>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</si>
  <si>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Coelho, Lia/0000-0002-8993-8761; Balieiro, Julio/0000-0003-0540-1850</t>
  </si>
  <si>
    <t>1678-0345</t>
  </si>
  <si>
    <t>1679-9216</t>
  </si>
  <si>
    <t>WOS:000383483100008</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</si>
  <si>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</si>
  <si>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</si>
  <si>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</si>
  <si>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</si>
  <si>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</si>
  <si>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</si>
  <si>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</si>
  <si>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</si>
  <si>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</si>
  <si>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</si>
  <si>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</si>
  <si>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 Faustino, Helder/0000-0001-8420-3734</t>
  </si>
  <si>
    <t>10.1111/ppl.12386</t>
  </si>
  <si>
    <t>WOS:000367687800003</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</si>
  <si>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</si>
  <si>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</si>
  <si>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</si>
  <si>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</si>
  <si>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</si>
  <si>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</si>
  <si>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</si>
  <si>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</si>
  <si>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</si>
  <si>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</si>
  <si>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</si>
  <si>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</si>
  <si>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</si>
  <si>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</si>
  <si>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</si>
  <si>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</si>
  <si>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</si>
  <si>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</si>
  <si>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</si>
  <si>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</si>
  <si>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</si>
  <si>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Bani, Luciano/M-9522-2016; Gianfranceschi, Luca/D-3166-2012; Rubolini, Diego/F-2851-2011</t>
  </si>
  <si>
    <t>Bani, Luciano/0000-0001-5795-9499; Gianfranceschi, Luca/0000-0002-7644-5968; Rubolini, Diego/0000-0003-2703-5783; Galimberti, Andrea/0000-0003-3140-3024; Orioli, Valerio/0000-0002-5777-0255; Saino, Nicola/0000-0002-0230-3967</t>
  </si>
  <si>
    <t>10.1111/mec.13159</t>
  </si>
  <si>
    <t>WOS:000352639900010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</si>
  <si>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</si>
  <si>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</si>
  <si>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</si>
  <si>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</si>
  <si>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Hoffmann, Ary/C-2961-2011; Lee, Siu Fai/L-4690-2018; Sgro, Carla/G-5166-2010</t>
  </si>
  <si>
    <t>10.1111/j.1365-294X.2011.05155.x</t>
  </si>
  <si>
    <t>WOS:000292445700010</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</si>
  <si>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</si>
  <si>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</si>
  <si>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</si>
  <si>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</si>
  <si>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</si>
  <si>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</si>
  <si>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</si>
  <si>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</si>
  <si>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</si>
  <si>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</si>
  <si>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</si>
  <si>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</si>
  <si>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</si>
  <si>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</si>
  <si>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</si>
  <si>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</si>
  <si>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</si>
  <si>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</si>
  <si>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</si>
  <si>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</si>
  <si>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</si>
  <si>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</si>
  <si>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</si>
  <si>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</si>
  <si>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</si>
  <si>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</si>
  <si>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</si>
  <si>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</si>
  <si>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</si>
  <si>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</si>
  <si>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</si>
  <si>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</si>
  <si>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</si>
  <si>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</si>
  <si>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</si>
  <si>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</si>
  <si>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</si>
  <si>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</si>
  <si>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</si>
  <si>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</si>
  <si>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</si>
  <si>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10.1515/sg-2010-0019</t>
  </si>
  <si>
    <t>WOS:000283900500004</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</si>
  <si>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</si>
  <si>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</si>
  <si>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</si>
  <si>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</si>
  <si>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</si>
  <si>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</si>
  <si>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</si>
  <si>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</si>
  <si>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</si>
  <si>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</si>
  <si>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</si>
  <si>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</si>
  <si>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</si>
  <si>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</si>
  <si>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</si>
  <si>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</si>
  <si>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</si>
  <si>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</si>
  <si>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</si>
  <si>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</si>
  <si>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WOS:000417754100025</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</si>
  <si>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</si>
  <si>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</si>
  <si>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</si>
  <si>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</si>
  <si>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</si>
  <si>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only 1pt sloped</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</si>
  <si>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</si>
  <si>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</si>
  <si>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</si>
  <si>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</si>
  <si>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</si>
  <si>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</si>
  <si>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</si>
  <si>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</si>
  <si>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</si>
  <si>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</si>
  <si>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t>
  </si>
  <si>
    <t>10.1080/07853890.2018.1472389</t>
  </si>
  <si>
    <t>WOS:000442668600006</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</si>
  <si>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</si>
  <si>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</si>
  <si>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</si>
  <si>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</si>
  <si>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</si>
  <si>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</si>
  <si>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1054-3139</t>
  </si>
  <si>
    <t>10.1093/icesjms/fsr059</t>
  </si>
  <si>
    <t>WOS:000293097200020</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</si>
  <si>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</si>
  <si>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</si>
  <si>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</si>
  <si>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</si>
  <si>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</si>
  <si>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</si>
  <si>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</si>
  <si>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</si>
  <si>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</si>
  <si>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</si>
  <si>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</si>
  <si>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</si>
  <si>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</si>
  <si>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</si>
  <si>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</si>
  <si>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</si>
  <si>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</si>
  <si>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</si>
  <si>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</si>
  <si>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</si>
  <si>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</si>
  <si>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</si>
  <si>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</si>
  <si>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</si>
  <si>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</si>
  <si>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</si>
  <si>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</si>
  <si>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</si>
  <si>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</si>
  <si>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</si>
  <si>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</si>
  <si>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</si>
  <si>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</si>
  <si>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</si>
  <si>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</si>
  <si>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</si>
  <si>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</si>
  <si>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</si>
  <si>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</si>
  <si>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</si>
  <si>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</si>
  <si>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</si>
  <si>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</si>
  <si>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</si>
  <si>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</si>
  <si>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</si>
  <si>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</si>
  <si>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Bolmgren, Kjell/E-1459-2016; Cook, Benjamin/H-2265-2012</t>
  </si>
  <si>
    <t xml:space="preserve">Kraft, Nathan/0000-0001-8867-7806; Bolmgren, Kjell/0000-0001-9552-9684; </t>
  </si>
  <si>
    <t>10.1111/j.1365-2486.2011.02515.x</t>
  </si>
  <si>
    <t>WOS:000296710600010</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</si>
  <si>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</si>
  <si>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</si>
  <si>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</si>
  <si>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</si>
  <si>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</si>
  <si>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</si>
  <si>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</si>
  <si>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</si>
  <si>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</si>
  <si>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</si>
  <si>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</si>
  <si>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</si>
  <si>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</si>
  <si>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</si>
  <si>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</si>
  <si>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</si>
  <si>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</si>
  <si>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</si>
  <si>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</si>
  <si>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Michael/F-7055-2013</t>
  </si>
  <si>
    <t>Ritchie, Michael/0000-0001-7913-8675; Parker, Darren/0000-0003-4027-7779</t>
  </si>
  <si>
    <t>10.1534/g3.116.027870</t>
  </si>
  <si>
    <t>WOS:000376294400021</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</si>
  <si>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</si>
  <si>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</si>
  <si>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</si>
  <si>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</si>
  <si>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</si>
  <si>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</si>
  <si>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</si>
  <si>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</si>
  <si>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</si>
  <si>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</si>
  <si>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</si>
  <si>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</si>
  <si>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</si>
  <si>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</si>
  <si>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</si>
  <si>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</si>
  <si>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</si>
  <si>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</si>
  <si>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</si>
  <si>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</si>
  <si>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</si>
  <si>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</si>
  <si>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</si>
  <si>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</si>
  <si>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</si>
  <si>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</si>
  <si>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</si>
  <si>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</si>
  <si>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</si>
  <si>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</si>
  <si>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</si>
  <si>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</si>
  <si>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</si>
  <si>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</si>
  <si>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</si>
  <si>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</si>
  <si>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</si>
  <si>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</si>
  <si>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</si>
  <si>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</si>
  <si>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Vanninen, I; Pinto, D; Nissinen, A; Johansen, NS; Shipp, L</t>
  </si>
  <si>
    <t>Hemming, S; Heuvelink, E</t>
  </si>
  <si>
    <t>Vanninen, I.; Pinto, D.; Nissinen, A.; Johansen, N. S.; Shipp, L.</t>
  </si>
  <si>
    <t>Prospecting the Use of Artificial Lighting for Integrated Pest Management</t>
  </si>
  <si>
    <t>VII INTERNATIONAL SYMPOSIUM ON LIGHT IN HORTICULTURAL SYSTEMS</t>
  </si>
  <si>
    <t>7th International Symposium on Light in Horticultural Systems</t>
  </si>
  <si>
    <t>OCT 15-18, 2012</t>
  </si>
  <si>
    <t>Int Soc Hort Sci (ISHS)</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</si>
  <si>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</si>
  <si>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978-90-66055-45-2</t>
  </si>
  <si>
    <t>WOS:000323764600071</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</si>
  <si>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</si>
  <si>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</si>
  <si>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</si>
  <si>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</si>
  <si>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</si>
  <si>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</si>
  <si>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</si>
  <si>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</si>
  <si>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</si>
  <si>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</si>
  <si>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</si>
  <si>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</si>
  <si>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</si>
  <si>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</si>
  <si>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</si>
  <si>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</si>
  <si>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</si>
  <si>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 Salis, Lucia/0000-0002-6919-2827</t>
  </si>
  <si>
    <t>10.1111/mec.13802</t>
  </si>
  <si>
    <t>WOS:000384810000009</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</si>
  <si>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</si>
  <si>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</si>
  <si>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</si>
  <si>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</si>
  <si>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</si>
  <si>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</si>
  <si>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</si>
  <si>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</si>
  <si>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</si>
  <si>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</si>
  <si>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</si>
  <si>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</si>
  <si>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</si>
  <si>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</si>
  <si>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</si>
  <si>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</si>
  <si>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</si>
  <si>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WOS:000274777100015</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</si>
  <si>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</si>
  <si>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</si>
  <si>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</si>
  <si>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</si>
  <si>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</si>
  <si>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</si>
  <si>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</si>
  <si>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</si>
  <si>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</si>
  <si>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</si>
  <si>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</si>
  <si>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</si>
  <si>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</si>
  <si>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</si>
  <si>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</si>
  <si>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Vanete/F-2392-2015; Morais, Rosana/R-4928-2016</t>
  </si>
  <si>
    <t>Soccol, Vanete/0000-0001-9301-541X; Morais, Rosana/0000-0002-0816-4371</t>
  </si>
  <si>
    <t>10.1016/j.smallrumres.2014.12.012</t>
  </si>
  <si>
    <t>WOS:000350939100010</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</si>
  <si>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</si>
  <si>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</si>
  <si>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</si>
  <si>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</si>
  <si>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</si>
  <si>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</si>
  <si>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</si>
  <si>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</si>
  <si>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</si>
  <si>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</si>
  <si>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</si>
  <si>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</si>
  <si>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</si>
  <si>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</si>
  <si>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</si>
  <si>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</si>
  <si>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</si>
  <si>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</si>
  <si>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</si>
  <si>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</si>
  <si>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</si>
  <si>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</si>
  <si>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</si>
  <si>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WOS:000410728900023</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</si>
  <si>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</si>
  <si>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</si>
  <si>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</si>
  <si>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</si>
  <si>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</si>
  <si>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</si>
  <si>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</si>
  <si>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</si>
  <si>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</si>
  <si>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</si>
  <si>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</si>
  <si>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</si>
  <si>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</si>
  <si>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</si>
  <si>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</si>
  <si>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</si>
  <si>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</si>
  <si>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</si>
  <si>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</si>
  <si>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</si>
  <si>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</si>
  <si>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</si>
  <si>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</si>
  <si>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</si>
  <si>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</si>
  <si>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</si>
  <si>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</si>
  <si>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</si>
  <si>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</si>
  <si>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</si>
  <si>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</si>
  <si>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</si>
  <si>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1479-8298</t>
  </si>
  <si>
    <t>10.1111/ens.12087</t>
  </si>
  <si>
    <t>WOS:000347302900010</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</si>
  <si>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</si>
  <si>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</si>
  <si>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</si>
  <si>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</si>
  <si>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</si>
  <si>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</si>
  <si>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</si>
  <si>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</si>
  <si>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</si>
  <si>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</si>
  <si>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</si>
  <si>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</si>
  <si>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</si>
  <si>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</si>
  <si>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</si>
  <si>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</si>
  <si>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</si>
  <si>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</si>
  <si>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</si>
  <si>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</si>
  <si>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</si>
  <si>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</si>
  <si>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</si>
  <si>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</si>
  <si>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</si>
  <si>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</si>
  <si>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</si>
  <si>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</si>
  <si>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</si>
  <si>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</si>
  <si>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</si>
  <si>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</si>
  <si>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</si>
  <si>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</si>
  <si>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</si>
  <si>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</si>
  <si>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</si>
  <si>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</si>
  <si>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</si>
  <si>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</si>
  <si>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</si>
  <si>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</si>
  <si>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</si>
  <si>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</si>
  <si>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</si>
  <si>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</si>
  <si>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</si>
  <si>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</si>
  <si>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</si>
  <si>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</si>
  <si>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</si>
  <si>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</si>
  <si>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</si>
  <si>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</si>
  <si>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</si>
  <si>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</si>
  <si>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Truebano, Manuela/0000-0003-2586-6524; Eastman, Joseph T/0000-0003-3868-261X</t>
  </si>
  <si>
    <t>10.1016/j.jembe.2013.06.001</t>
  </si>
  <si>
    <t>WOS:000323139200041</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</si>
  <si>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</si>
  <si>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</si>
  <si>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</si>
  <si>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</si>
  <si>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 Hernandez, Horacio/0000-0002-0569-8888</t>
  </si>
  <si>
    <t>10.1016/j.domaniend.2014.03.002</t>
  </si>
  <si>
    <t>WOS:000337643900016</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</si>
  <si>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</si>
  <si>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</si>
  <si>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</si>
  <si>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</si>
  <si>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</si>
  <si>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</si>
  <si>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</si>
  <si>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</si>
  <si>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</si>
  <si>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</si>
  <si>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</si>
  <si>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</si>
  <si>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</si>
  <si>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</si>
  <si>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</si>
  <si>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</si>
  <si>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</si>
  <si>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</si>
  <si>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</si>
  <si>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</si>
  <si>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</si>
  <si>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</si>
  <si>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</si>
  <si>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</si>
  <si>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</si>
  <si>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</si>
  <si>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</si>
  <si>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</si>
  <si>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</si>
  <si>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</si>
  <si>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</si>
  <si>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</si>
  <si>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</si>
  <si>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10.1111/jzo.12040</t>
  </si>
  <si>
    <t>WOS:000321823000007</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</si>
  <si>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</si>
  <si>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</si>
  <si>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</si>
  <si>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</si>
  <si>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</si>
  <si>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</si>
  <si>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</si>
  <si>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</si>
  <si>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</si>
  <si>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</si>
  <si>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WOS:000274469600011</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</si>
  <si>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</si>
  <si>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</si>
  <si>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</si>
  <si>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</si>
  <si>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</si>
  <si>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</si>
  <si>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</si>
  <si>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</si>
  <si>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</si>
  <si>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Luridiana, Sebastiano/I-4031-2015; Vacca, Giuseppe Massimo/B-1038-2014</t>
  </si>
  <si>
    <t>Luridiana, Sebastiano/0000-0002-6867-199X; Vacca, Giuseppe Massimo/0000-0003-3110-5211; Pazzola, Michele/0000-0001-5685-0416; Carcangiu, Vincenzo/0000-0002-3946-4107; Dettori, Maria Luisa/0000-0001-5413-0335; Mura, Maria Consuelo/0000-0001-6188-9841; BINI, Pier Paolo/0000-0001-5553-2459</t>
  </si>
  <si>
    <t>10.1016/j.anireprosci.2007.12.014</t>
  </si>
  <si>
    <t>WOS:000261540800006</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</si>
  <si>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</si>
  <si>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</si>
  <si>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</si>
  <si>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</si>
  <si>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</si>
  <si>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</si>
  <si>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</si>
  <si>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</si>
  <si>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</si>
  <si>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</si>
  <si>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</si>
  <si>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</si>
  <si>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</si>
  <si>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</si>
  <si>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</si>
  <si>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</si>
  <si>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</si>
  <si>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</si>
  <si>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</si>
  <si>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</si>
  <si>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</si>
  <si>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</si>
  <si>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</si>
  <si>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</si>
  <si>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</si>
  <si>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</si>
  <si>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</si>
  <si>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</si>
  <si>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</si>
  <si>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</si>
  <si>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</si>
  <si>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</si>
  <si>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</si>
  <si>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</si>
  <si>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</si>
  <si>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</si>
  <si>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</si>
  <si>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</si>
  <si>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</si>
  <si>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</si>
  <si>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</si>
  <si>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</si>
  <si>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</si>
  <si>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</si>
  <si>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</si>
  <si>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</si>
  <si>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</si>
  <si>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</si>
  <si>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</si>
  <si>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</si>
  <si>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</si>
  <si>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</si>
  <si>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</si>
  <si>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</si>
  <si>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</si>
  <si>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</si>
  <si>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</si>
  <si>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</si>
  <si>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</si>
  <si>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</si>
  <si>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10.1007/s002270050396</t>
  </si>
  <si>
    <t>WOS:000076453700014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</si>
  <si>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</si>
  <si>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</si>
  <si>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</si>
  <si>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</si>
  <si>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</si>
  <si>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</si>
  <si>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</si>
  <si>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</si>
  <si>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</si>
  <si>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</si>
  <si>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</si>
  <si>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</si>
  <si>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</si>
  <si>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</si>
  <si>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</si>
  <si>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</si>
  <si>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</si>
  <si>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</si>
  <si>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</si>
  <si>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</si>
  <si>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WOS:A1995RT97300002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</si>
  <si>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</si>
  <si>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</si>
  <si>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</si>
  <si>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</si>
  <si>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</si>
  <si>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</si>
  <si>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</si>
  <si>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</si>
  <si>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</si>
  <si>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</si>
  <si>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</si>
  <si>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Moore, IT; Bonier, F; Wingfield, JC</t>
  </si>
  <si>
    <t>Reproductive asynchrony and population divergence between two tropical bird populations</t>
  </si>
  <si>
    <t>BEHAVIORAL ECOLOGY</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</si>
  <si>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</si>
  <si>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1045-2249</t>
  </si>
  <si>
    <t>10.1093/beheco/ari049</t>
  </si>
  <si>
    <t>WOS:000229856900011</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</si>
  <si>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</si>
  <si>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</si>
  <si>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</si>
  <si>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</si>
  <si>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</si>
  <si>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WOS:000359188800001</t>
  </si>
  <si>
    <t>Boy, CC; Perez, AF; Lattuca, ME; Calvo, J; Morriconi, E</t>
  </si>
  <si>
    <t>Boy, C. C.; Perez, A. F.; Lattuca, M. 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</si>
  <si>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</si>
  <si>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</si>
  <si>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</si>
  <si>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0175-8659</t>
  </si>
  <si>
    <t>10.1111/j.1439-0426.2009.01309.x</t>
  </si>
  <si>
    <t>WOS:000272379800006</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</si>
  <si>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</si>
  <si>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</si>
  <si>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</si>
  <si>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</si>
  <si>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</si>
  <si>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</si>
  <si>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</si>
  <si>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</si>
  <si>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</si>
  <si>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</si>
  <si>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</si>
  <si>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</si>
  <si>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</si>
  <si>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</si>
  <si>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</si>
  <si>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</si>
  <si>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</si>
  <si>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</si>
  <si>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</si>
  <si>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</si>
  <si>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</si>
  <si>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</si>
  <si>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</si>
  <si>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</si>
  <si>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</si>
  <si>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</si>
  <si>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</si>
  <si>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</si>
  <si>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</si>
  <si>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</si>
  <si>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</si>
  <si>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</si>
  <si>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</si>
  <si>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</si>
  <si>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</si>
  <si>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</si>
  <si>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</si>
  <si>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</si>
  <si>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</si>
  <si>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</si>
  <si>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</si>
  <si>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</si>
  <si>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</si>
  <si>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</si>
  <si>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</si>
  <si>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</si>
  <si>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</si>
  <si>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</si>
  <si>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</si>
  <si>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</si>
  <si>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WOS:000249101500005</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</si>
  <si>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</si>
  <si>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</si>
  <si>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</si>
  <si>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</si>
  <si>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</si>
  <si>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</si>
  <si>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</si>
  <si>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</si>
  <si>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</si>
  <si>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t>
  </si>
  <si>
    <t>Kelaher, Brendan/0000-0002-7505-4412; Byrne, Maria/0000-0002-8902-9808</t>
  </si>
  <si>
    <t>10.1017/S0025315408002877</t>
  </si>
  <si>
    <t>WOS:000265420100023</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</si>
  <si>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</si>
  <si>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</si>
  <si>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</si>
  <si>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</si>
  <si>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</si>
  <si>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</si>
  <si>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</si>
  <si>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Basch, LV; Tegner, MJ</t>
  </si>
  <si>
    <t>Basch, Larry V.; Tegner, Mia J.</t>
  </si>
  <si>
    <t>Reproductive responses of purple sea urchin (Strongylocentrotus purpuratus) populations to environmental conditions across a coastal depth gradient</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</si>
  <si>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</si>
  <si>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</si>
  <si>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</si>
  <si>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</si>
  <si>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</si>
  <si>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WOS:000249883100011</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</si>
  <si>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</si>
  <si>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</si>
  <si>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</si>
  <si>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</si>
  <si>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</si>
  <si>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</si>
  <si>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</si>
  <si>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</si>
  <si>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</si>
  <si>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</si>
  <si>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</si>
  <si>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Codron, Daryl/0000-0001-5223-9513; Clauss, Marcus/0000-0003-3841-6207; </t>
  </si>
  <si>
    <t>1464-7931</t>
  </si>
  <si>
    <t>1469-185X</t>
  </si>
  <si>
    <t>10.1111/j.1469-185X.2012.00238.x</t>
  </si>
  <si>
    <t>WOS:000309416900012</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</si>
  <si>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</si>
  <si>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</si>
  <si>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</si>
  <si>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</si>
  <si>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</si>
  <si>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Francisco Gerardo/0000-0002-5105-1508</t>
  </si>
  <si>
    <t>2007-1124</t>
  </si>
  <si>
    <t>WOS:000280106900008</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</si>
  <si>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</si>
  <si>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</si>
  <si>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</si>
  <si>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</si>
  <si>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</si>
  <si>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</si>
  <si>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</si>
  <si>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</si>
  <si>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</si>
  <si>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</si>
  <si>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</si>
  <si>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</si>
  <si>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</si>
  <si>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</si>
  <si>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</si>
  <si>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</si>
  <si>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</si>
  <si>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</si>
  <si>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</si>
  <si>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</si>
  <si>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</si>
  <si>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</si>
  <si>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</si>
  <si>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</si>
  <si>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</si>
  <si>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</si>
  <si>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</si>
  <si>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</si>
  <si>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</si>
  <si>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</si>
  <si>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</si>
  <si>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</si>
  <si>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10.1016/j.domaniend.2018.07.001</t>
  </si>
  <si>
    <t>WOS:000445167600012</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</si>
  <si>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</si>
  <si>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</si>
  <si>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</si>
  <si>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Midmore, David/0000-0001-9946-5008</t>
  </si>
  <si>
    <t>10.1080/14620316.2000.11511203</t>
  </si>
  <si>
    <t>WOS:000085127800013</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</si>
  <si>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</si>
  <si>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</si>
  <si>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</si>
  <si>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</si>
  <si>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</si>
  <si>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</si>
  <si>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</si>
  <si>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</si>
  <si>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</si>
  <si>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</si>
  <si>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</si>
  <si>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</si>
  <si>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</si>
  <si>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</si>
  <si>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</si>
  <si>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</si>
  <si>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</si>
  <si>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</si>
  <si>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</si>
  <si>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</si>
  <si>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</si>
  <si>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</si>
  <si>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</si>
  <si>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</si>
  <si>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</si>
  <si>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</si>
  <si>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</si>
  <si>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</si>
  <si>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</si>
  <si>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</si>
  <si>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</si>
  <si>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Visser, Marcel/A-9151-2009; Spoelstra, Kamiel/B-4222-2015; Library, Library/A-4320-2012</t>
  </si>
  <si>
    <t>Visser, Marcel/0000-0002-1456-1939; Spoelstra, Kamiel/0000-0001-8614-4387; Library, Library/0000-0002-3835-159X; Ouyang, Jenny/0000-0002-5111-5145</t>
  </si>
  <si>
    <t>10.1111/gcb.13756</t>
  </si>
  <si>
    <t>WOS:000412322700044</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</si>
  <si>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</si>
  <si>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</si>
  <si>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</si>
  <si>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</si>
  <si>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</si>
  <si>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WOS:000375504400002</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</si>
  <si>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</si>
  <si>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</si>
  <si>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</si>
  <si>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</si>
  <si>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</si>
  <si>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</si>
  <si>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10.2987/11-6164.1</t>
  </si>
  <si>
    <t>WOS:000306344600014</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</si>
  <si>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</si>
  <si>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</si>
  <si>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</si>
  <si>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</si>
  <si>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</si>
  <si>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</si>
  <si>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</si>
  <si>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</si>
  <si>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</si>
  <si>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</si>
  <si>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</si>
  <si>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</si>
  <si>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</si>
  <si>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</si>
  <si>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</si>
  <si>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</si>
  <si>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</si>
  <si>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</si>
  <si>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</si>
  <si>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</si>
  <si>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</si>
  <si>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</si>
  <si>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</si>
  <si>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</si>
  <si>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</si>
  <si>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</si>
  <si>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</si>
  <si>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</si>
  <si>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</si>
  <si>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</si>
  <si>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</si>
  <si>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</si>
  <si>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</si>
  <si>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</si>
  <si>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</si>
  <si>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</si>
  <si>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</si>
  <si>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</si>
  <si>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</si>
  <si>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</si>
  <si>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</si>
  <si>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</si>
  <si>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</si>
  <si>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</si>
  <si>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</si>
  <si>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</si>
  <si>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</si>
  <si>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</si>
  <si>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</si>
  <si>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Flenner, I; Richter, O; Suhling, F</t>
  </si>
  <si>
    <t>Flenner, Ida; Richter, Otto; Suhling, Frank</t>
  </si>
  <si>
    <t>Rising temperature and development in dragonfly populations at different latitudes</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</si>
  <si>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</si>
  <si>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Frank/0000-0003-2922-0261</t>
  </si>
  <si>
    <t>10.1111/j.1365-2427.2009.02289.x</t>
  </si>
  <si>
    <t>WOS:000273602500010</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</si>
  <si>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</si>
  <si>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</si>
  <si>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</si>
  <si>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</si>
  <si>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</si>
  <si>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WOS:000311837200003</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</si>
  <si>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</si>
  <si>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</si>
  <si>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</si>
  <si>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</si>
  <si>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</si>
  <si>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WOS:000173779600010</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</si>
  <si>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</si>
  <si>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</si>
  <si>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</si>
  <si>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</si>
  <si>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</si>
  <si>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WOS:000349588400022</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</si>
  <si>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</si>
  <si>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</si>
  <si>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</si>
  <si>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</si>
  <si>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</si>
  <si>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</si>
  <si>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</si>
  <si>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ROLE OF THE QUALITY OF LIGHT IN THE PHOTOPERIODIC FLOWERING RESPONSE IN 4 LATITUDINAL ECOTYPES OF CHENOPODIUM-RUBRUM L</t>
  </si>
  <si>
    <t>WOS:A1981LW17700018</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</si>
  <si>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</si>
  <si>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</si>
  <si>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</si>
  <si>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</si>
  <si>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</si>
  <si>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</si>
  <si>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</si>
  <si>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</si>
  <si>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</si>
  <si>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</si>
  <si>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</si>
  <si>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</si>
  <si>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</si>
  <si>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</si>
  <si>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</si>
  <si>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</si>
  <si>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</si>
  <si>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</si>
  <si>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</si>
  <si>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</si>
  <si>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</si>
  <si>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</si>
  <si>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</si>
  <si>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</si>
  <si>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</si>
  <si>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</si>
  <si>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</si>
  <si>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</si>
  <si>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</si>
  <si>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</si>
  <si>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Algarve, CCMAR/C-2603-2018; Canario, Adelino/C-7942-2009</t>
  </si>
  <si>
    <t>Canario, Adelino/0000-0002-6244-6468; Marquet, Nathalie/0000-0002-3718-4478</t>
  </si>
  <si>
    <t>10.1016/j.fishres.2017.03.007</t>
  </si>
  <si>
    <t>WOS:000402357600015</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</si>
  <si>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</si>
  <si>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</si>
  <si>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</si>
  <si>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</si>
  <si>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t>
  </si>
  <si>
    <t>Varpe, Oystein/0000-0002-5895-6983; Langbehn, Tom Jasper/0000-0003-1208-4793</t>
  </si>
  <si>
    <t>10.1111/gcb.13797</t>
  </si>
  <si>
    <t>WOS:000414969000031</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</si>
  <si>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</si>
  <si>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</si>
  <si>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</si>
  <si>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</si>
  <si>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</si>
  <si>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</si>
  <si>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</si>
  <si>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</si>
  <si>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</si>
  <si>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</si>
  <si>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</si>
  <si>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</si>
  <si>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</si>
  <si>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</si>
  <si>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</si>
  <si>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Muller, D; Hauer, J; Schottner, K; Fritzsche, P; Weinert, D</t>
  </si>
  <si>
    <t>Mueller, D.; Hauer, J.; Schoettner,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</si>
  <si>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</si>
  <si>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</si>
  <si>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</si>
  <si>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</si>
  <si>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10.1007/s00360-015-0926-4</t>
  </si>
  <si>
    <t>WOS:000363952300009</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</si>
  <si>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</si>
  <si>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</si>
  <si>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</si>
  <si>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</si>
  <si>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</si>
  <si>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</si>
  <si>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</si>
  <si>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</si>
  <si>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</si>
  <si>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</si>
  <si>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</si>
  <si>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</si>
  <si>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</si>
  <si>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</si>
  <si>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</si>
  <si>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</si>
  <si>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</si>
  <si>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</si>
  <si>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</si>
  <si>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</si>
  <si>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</si>
  <si>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</si>
  <si>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</si>
  <si>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</si>
  <si>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</si>
  <si>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</si>
  <si>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</si>
  <si>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</si>
  <si>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</si>
  <si>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</si>
  <si>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</si>
  <si>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</si>
  <si>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</si>
  <si>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</si>
  <si>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</si>
  <si>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</si>
  <si>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</si>
  <si>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</si>
  <si>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</si>
  <si>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</si>
  <si>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</si>
  <si>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</si>
  <si>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</si>
  <si>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</si>
  <si>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</si>
  <si>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</si>
  <si>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</si>
  <si>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</si>
  <si>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</si>
  <si>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</si>
  <si>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</si>
  <si>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</si>
  <si>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</si>
  <si>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</si>
  <si>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</si>
  <si>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</si>
  <si>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</si>
  <si>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</si>
  <si>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</si>
  <si>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</si>
  <si>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</si>
  <si>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</si>
  <si>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</si>
  <si>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</si>
  <si>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</si>
  <si>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</si>
  <si>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</si>
  <si>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</si>
  <si>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</si>
  <si>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</si>
  <si>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</si>
  <si>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</si>
  <si>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</si>
  <si>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Stulberg, A; Myers, M; Brigham, R</t>
  </si>
  <si>
    <t>Stulberg, Alyssa; Myers, Mark; Brigham, R. Mark</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</si>
  <si>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</si>
  <si>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</si>
  <si>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</si>
  <si>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WOS:000422933200028</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</si>
  <si>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</si>
  <si>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</si>
  <si>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</si>
  <si>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</si>
  <si>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</si>
  <si>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</si>
  <si>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</si>
  <si>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</si>
  <si>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</si>
  <si>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</si>
  <si>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</si>
  <si>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</si>
  <si>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</si>
  <si>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</si>
  <si>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</si>
  <si>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</si>
  <si>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</si>
  <si>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</si>
  <si>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</si>
  <si>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</si>
  <si>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</si>
  <si>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</si>
  <si>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</si>
  <si>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</si>
  <si>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1050-7256</t>
  </si>
  <si>
    <t>1557-9077</t>
  </si>
  <si>
    <t>10.1089/thy.2017.0600</t>
  </si>
  <si>
    <t>WOS:000428852700002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</si>
  <si>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</si>
  <si>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</si>
  <si>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</si>
  <si>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</si>
  <si>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</si>
  <si>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</si>
  <si>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</si>
  <si>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</si>
  <si>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</si>
  <si>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</si>
  <si>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10.1017/S1357729800051237</t>
  </si>
  <si>
    <t>WOS:000082313200020</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</si>
  <si>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</si>
  <si>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</si>
  <si>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</si>
  <si>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</si>
  <si>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</si>
  <si>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</si>
  <si>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</si>
  <si>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</si>
  <si>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</si>
  <si>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</si>
  <si>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</si>
  <si>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</si>
  <si>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</si>
  <si>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</si>
  <si>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</si>
  <si>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</si>
  <si>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</si>
  <si>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</si>
  <si>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</si>
  <si>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</si>
  <si>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</si>
  <si>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</si>
  <si>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</si>
  <si>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</si>
  <si>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</si>
  <si>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</si>
  <si>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</si>
  <si>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</si>
  <si>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</si>
  <si>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Gabriel Filho, Luis Roberto Almeida/0000-0002-7269-2806</t>
  </si>
  <si>
    <t>WOS:000320936700006</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</si>
  <si>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</si>
  <si>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</si>
  <si>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</si>
  <si>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</si>
  <si>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</si>
  <si>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</si>
  <si>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</si>
  <si>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</si>
  <si>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</si>
  <si>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</si>
  <si>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</si>
  <si>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</si>
  <si>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</si>
  <si>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</si>
  <si>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</si>
  <si>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</si>
  <si>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</si>
  <si>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</si>
  <si>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</si>
  <si>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</si>
  <si>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</si>
  <si>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</si>
  <si>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</si>
  <si>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</si>
  <si>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</si>
  <si>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</si>
  <si>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</si>
  <si>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Bilgin, S; Samsun, O; Ozen, O</t>
  </si>
  <si>
    <t>Bilgin, Sabri; Samsun, Osman; Ozen, Ozcan</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</si>
  <si>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</si>
  <si>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</si>
  <si>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</si>
  <si>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</si>
  <si>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10.1017/S0025315408003056</t>
  </si>
  <si>
    <t>WOS:000267133200009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</si>
  <si>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</si>
  <si>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</si>
  <si>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</si>
  <si>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</si>
  <si>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</si>
  <si>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</si>
  <si>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</si>
  <si>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</si>
  <si>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</si>
  <si>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t>
  </si>
  <si>
    <t>10.1093/aob/mcp275</t>
  </si>
  <si>
    <t>WOS:000274347000021</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</si>
  <si>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</si>
  <si>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</si>
  <si>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</si>
  <si>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</si>
  <si>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</si>
  <si>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10.1002/cne.24000</t>
  </si>
  <si>
    <t>WOS:000382547400010</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</si>
  <si>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</si>
  <si>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</si>
  <si>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</si>
  <si>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</si>
  <si>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</si>
  <si>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</si>
  <si>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</si>
  <si>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</si>
  <si>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WOS:000268213200023</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</si>
  <si>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</si>
  <si>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</si>
  <si>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</si>
  <si>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</si>
  <si>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</si>
  <si>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</si>
  <si>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</si>
  <si>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</si>
  <si>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</si>
  <si>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</si>
  <si>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</si>
  <si>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b</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</si>
  <si>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</si>
  <si>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</si>
  <si>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</si>
  <si>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</si>
  <si>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</si>
  <si>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</si>
  <si>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</si>
  <si>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</si>
  <si>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</si>
  <si>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</si>
  <si>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</si>
  <si>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</si>
  <si>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</si>
  <si>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</si>
  <si>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</si>
  <si>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</si>
  <si>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</si>
  <si>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</si>
  <si>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</si>
  <si>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</si>
  <si>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</si>
  <si>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</si>
  <si>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</si>
  <si>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</si>
  <si>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</si>
  <si>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Oyvind/F-1771-2011; Varpe, Oystein/B-9693-2008</t>
  </si>
  <si>
    <t>Fiksen, Oyvind/0000-0002-9687-5842; Varpe, Oystein/0000-0002-5895-6983</t>
  </si>
  <si>
    <t>10.1890/08-1817.1</t>
  </si>
  <si>
    <t>WOS:000275816900001</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</si>
  <si>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</si>
  <si>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</si>
  <si>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</si>
  <si>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</si>
  <si>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</si>
  <si>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</si>
  <si>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</si>
  <si>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</si>
  <si>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</si>
  <si>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</si>
  <si>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</si>
  <si>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</si>
  <si>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</si>
  <si>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</si>
  <si>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Chemineau, P; Malpaux, B; Brillard, JP; Fostier, A</t>
  </si>
  <si>
    <t>Chemineau, P.; Malpaux, B.; Brillard, J. P.; Fostier, A.</t>
  </si>
  <si>
    <t>Seasonal reproduction and production in fish, birds and farm mammals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</si>
  <si>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</si>
  <si>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LPGP, Lab/B-3676-2009</t>
  </si>
  <si>
    <t>WOS:000267975000002</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</si>
  <si>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</si>
  <si>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</si>
  <si>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</si>
  <si>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</si>
  <si>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</si>
  <si>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</si>
  <si>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</si>
  <si>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</si>
  <si>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</si>
  <si>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</si>
  <si>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</si>
  <si>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</si>
  <si>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</si>
  <si>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Jose/0000-0003-1329-9948; Jimenez-Coello, Matilde/0000-0002-8802-2049</t>
  </si>
  <si>
    <t>10.1111/rda.12051</t>
  </si>
  <si>
    <t>WOS:000312888300012</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</si>
  <si>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</si>
  <si>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</si>
  <si>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</si>
  <si>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</si>
  <si>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</si>
  <si>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</si>
  <si>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</si>
  <si>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</si>
  <si>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</si>
  <si>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John/A-6345-2010; Araujo, John/A-8554-2011; Caldas Bussiere, Maria Clara/M-6787-2014</t>
  </si>
  <si>
    <t>Araujo, John/0000-0002-8022-2425; Caldas Bussiere, Maria Clara/0000-0002-2837-5010</t>
  </si>
  <si>
    <t>10.3109/07420529609020918</t>
  </si>
  <si>
    <t>WOS:A1996VZ28600008</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</si>
  <si>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</si>
  <si>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</si>
  <si>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</si>
  <si>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</si>
  <si>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</si>
  <si>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</si>
  <si>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</si>
  <si>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</si>
  <si>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</si>
  <si>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</si>
  <si>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</si>
  <si>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</si>
  <si>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</si>
  <si>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</si>
  <si>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</si>
  <si>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</si>
  <si>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WOS:000408167700001</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</si>
  <si>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</si>
  <si>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</si>
  <si>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</si>
  <si>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</si>
  <si>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</si>
  <si>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</si>
  <si>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</si>
  <si>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</si>
  <si>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</si>
  <si>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</si>
  <si>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</si>
  <si>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</si>
  <si>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</si>
  <si>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</si>
  <si>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</si>
  <si>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</si>
  <si>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</si>
  <si>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</si>
  <si>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</si>
  <si>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</si>
  <si>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</si>
  <si>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</si>
  <si>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</si>
  <si>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</si>
  <si>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</si>
  <si>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2242-3982</t>
  </si>
  <si>
    <t>10.3402/ijch.v74.29671</t>
  </si>
  <si>
    <t>WOS:000369579600001</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</si>
  <si>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</si>
  <si>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</si>
  <si>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</si>
  <si>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</si>
  <si>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</si>
  <si>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</si>
  <si>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</si>
  <si>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</si>
  <si>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</si>
  <si>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</si>
  <si>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</si>
  <si>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</si>
  <si>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</si>
  <si>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</si>
  <si>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Rylander, Lars/0000-0001-8288-8207; Saether, Thomas/0000-0003-4976-3810</t>
  </si>
  <si>
    <t>1365-2265</t>
  </si>
  <si>
    <t>10.1111/j.1365-2265.2007.02843.x</t>
  </si>
  <si>
    <t>WOS:000247339300013</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</si>
  <si>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</si>
  <si>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</si>
  <si>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</si>
  <si>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</si>
  <si>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</si>
  <si>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</si>
  <si>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</si>
  <si>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</si>
  <si>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</si>
  <si>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</si>
  <si>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</si>
  <si>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</si>
  <si>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</si>
  <si>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</si>
  <si>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</si>
  <si>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</si>
  <si>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</si>
  <si>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</si>
  <si>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</si>
  <si>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</si>
  <si>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</si>
  <si>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</si>
  <si>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</si>
  <si>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</si>
  <si>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</si>
  <si>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</si>
  <si>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</si>
  <si>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</si>
  <si>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</si>
  <si>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</si>
  <si>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</si>
  <si>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</si>
  <si>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</si>
  <si>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</si>
  <si>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</si>
  <si>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1600-079X</t>
  </si>
  <si>
    <t>10.1111/j.1600-079X.2005.00224.x</t>
  </si>
  <si>
    <t>WOS:000230888700004</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</si>
  <si>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</si>
  <si>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</si>
  <si>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</si>
  <si>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</si>
  <si>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</si>
  <si>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</si>
  <si>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</si>
  <si>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</si>
  <si>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</si>
  <si>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</si>
  <si>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</si>
  <si>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</si>
  <si>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</si>
  <si>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</si>
  <si>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</si>
  <si>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</si>
  <si>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</si>
  <si>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</si>
  <si>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</si>
  <si>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Dudgeon, CL; Lanyon, JM; Semmens, JM</t>
  </si>
  <si>
    <t>Dudgeon, Christine L.; Lanyon, Janet M.; Semmens, Jayson M.</t>
  </si>
  <si>
    <t>Seasonality and site fidelity of the zebra shark, Stegostoma fasciatum, in southeast Queensland, Australia</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</si>
  <si>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</si>
  <si>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</si>
  <si>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Lanyon, Janet/0000-0003-1453-5594</t>
  </si>
  <si>
    <t>1095-8282</t>
  </si>
  <si>
    <t>10.1016/j.anbehav.2012.12.013</t>
  </si>
  <si>
    <t>WOS:000314683000022</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</si>
  <si>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</si>
  <si>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</si>
  <si>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</si>
  <si>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</si>
  <si>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</si>
  <si>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</si>
  <si>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</si>
  <si>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</si>
  <si>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</si>
  <si>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</si>
  <si>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</si>
  <si>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</si>
  <si>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</si>
  <si>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</si>
  <si>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</si>
  <si>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</si>
  <si>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Breda/C-9154-2012</t>
  </si>
  <si>
    <t>Cullen, Breda/0000-0002-7259-9505; Smith, Daniel/0000-0002-2267-1951; Lyall, Laura/0000-0001-7216-1434; Curtis, Anne/0000-0002-9601-9624; Pell, Jill/0000-0002-8898-7035</t>
  </si>
  <si>
    <t>10.1016/j.jad.2017.12.106</t>
  </si>
  <si>
    <t>WOS:000424335600040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</si>
  <si>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</si>
  <si>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</si>
  <si>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</si>
  <si>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</si>
  <si>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</si>
  <si>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</si>
  <si>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</si>
  <si>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</si>
  <si>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</si>
  <si>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</si>
  <si>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</si>
  <si>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</si>
  <si>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</si>
  <si>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</si>
  <si>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</si>
  <si>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</si>
  <si>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</si>
  <si>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</si>
  <si>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Marcus/0000-0003-3841-6207</t>
  </si>
  <si>
    <t>0305-1838</t>
  </si>
  <si>
    <t>1365-2907</t>
  </si>
  <si>
    <t>10.1111/mam.12133</t>
  </si>
  <si>
    <t>WOS:000444228900003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</si>
  <si>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</si>
  <si>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</si>
  <si>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</si>
  <si>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</si>
  <si>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</si>
  <si>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</si>
  <si>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</si>
  <si>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</si>
  <si>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</si>
  <si>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</si>
  <si>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</si>
  <si>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</si>
  <si>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</si>
  <si>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</si>
  <si>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</si>
  <si>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</si>
  <si>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</si>
  <si>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</si>
  <si>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</si>
  <si>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</si>
  <si>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</si>
  <si>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</si>
  <si>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</si>
  <si>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</si>
  <si>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</si>
  <si>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</si>
  <si>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</si>
  <si>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</si>
  <si>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</si>
  <si>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</si>
  <si>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</si>
  <si>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</si>
  <si>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WOS:A1994ND49600015</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</si>
  <si>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</si>
  <si>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</si>
  <si>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</si>
  <si>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Wilson, Robert/I-8726-2014; Thomas, Chris/A-1460-2014; Thomas, Chris/A-1894-2012</t>
  </si>
  <si>
    <t>Wilson, Robert/0000-0003-4477-7068; Thomas, Chris/0000-0003-2822-1334; Thomas, Chris/0000-0003-2822-1334; Pullin, Andrew/0000-0001-5299-8042</t>
  </si>
  <si>
    <t>10.1111/j.0307-6946.2005.00741.x</t>
  </si>
  <si>
    <t>WOS:000234482500001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</si>
  <si>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</si>
  <si>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</si>
  <si>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</si>
  <si>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</si>
  <si>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</si>
  <si>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</si>
  <si>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</si>
  <si>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</si>
  <si>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</si>
  <si>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</si>
  <si>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</si>
  <si>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</si>
  <si>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</si>
  <si>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</si>
  <si>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</si>
  <si>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</si>
  <si>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</si>
  <si>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</si>
  <si>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</si>
  <si>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</si>
  <si>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</si>
  <si>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</si>
  <si>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</si>
  <si>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</si>
  <si>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</si>
  <si>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</si>
  <si>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</si>
  <si>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</si>
  <si>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</si>
  <si>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</si>
  <si>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</si>
  <si>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</si>
  <si>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</si>
  <si>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</si>
  <si>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</si>
  <si>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</si>
  <si>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Pruisscher, Peter/0000-0002-6987-5839; Larsdotter Mellstrom, Helena/0000-0001-7104-1406</t>
  </si>
  <si>
    <t>10.1111/phen.12194</t>
  </si>
  <si>
    <t>WOS:000409281600008</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</si>
  <si>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</si>
  <si>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</si>
  <si>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</si>
  <si>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</si>
  <si>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</si>
  <si>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</si>
  <si>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</si>
  <si>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</si>
  <si>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</si>
  <si>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</si>
  <si>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</si>
  <si>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</si>
  <si>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</si>
  <si>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</si>
  <si>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</si>
  <si>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</si>
  <si>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</si>
  <si>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</si>
  <si>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</si>
  <si>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</si>
  <si>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</si>
  <si>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</si>
  <si>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</si>
  <si>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</si>
  <si>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</si>
  <si>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</si>
  <si>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Matthieu/0000-0002-5445-7431</t>
  </si>
  <si>
    <t>10.1016/j.anireprosci.2016.02.030</t>
  </si>
  <si>
    <t>WOS:000374914200011</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</si>
  <si>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</si>
  <si>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</si>
  <si>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</si>
  <si>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</si>
  <si>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Dirk/0000-0003-2383-8693</t>
  </si>
  <si>
    <t>10.1002/ece3.4401</t>
  </si>
  <si>
    <t>WOS:000445606000011</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</si>
  <si>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</si>
  <si>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</si>
  <si>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</si>
  <si>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</si>
  <si>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</si>
  <si>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</si>
  <si>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</si>
  <si>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</si>
  <si>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</si>
  <si>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</si>
  <si>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</si>
  <si>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Schimel, David/0000-0003-3473-8065</t>
  </si>
  <si>
    <t>1748-9326</t>
  </si>
  <si>
    <t>10.1088/1748-9326/aaa17b</t>
  </si>
  <si>
    <t>WOS:000425019000001</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</si>
  <si>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</si>
  <si>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</si>
  <si>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</si>
  <si>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</si>
  <si>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</si>
  <si>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</si>
  <si>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</si>
  <si>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</si>
  <si>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</si>
  <si>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 Frank/0000-0001-9747-7494</t>
  </si>
  <si>
    <t>10.1016/j.agrformet.2012.05.001</t>
  </si>
  <si>
    <t>WOS:000306769600002</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</si>
  <si>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</si>
  <si>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</si>
  <si>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</si>
  <si>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</si>
  <si>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</si>
  <si>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</si>
  <si>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</si>
  <si>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</si>
  <si>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</si>
  <si>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</si>
  <si>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</si>
  <si>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</si>
  <si>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</si>
  <si>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</si>
  <si>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</si>
  <si>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</si>
  <si>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</si>
  <si>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</si>
  <si>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</si>
  <si>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</si>
  <si>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</si>
  <si>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</si>
  <si>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</si>
  <si>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</si>
  <si>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</si>
  <si>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</si>
  <si>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</si>
  <si>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</si>
  <si>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</si>
  <si>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</si>
  <si>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</si>
  <si>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</si>
  <si>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</si>
  <si>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</si>
  <si>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Sadras, Victor/D-5122-2013; Slafer, Gustavo/A-8694-2011</t>
  </si>
  <si>
    <t>Sadras, Victor/0000-0002-5874-6775; Slafer, Gustavo/0000-0002-1766-4247</t>
  </si>
  <si>
    <t>10.1016/j.fcr.2006.12.008</t>
  </si>
  <si>
    <t>WOS:000244799600008</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</si>
  <si>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</si>
  <si>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</si>
  <si>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</si>
  <si>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Michael/G-1418-2010; Bellotti, William/B-5013-2016; Moore, Andrew/D-3418-2009</t>
  </si>
  <si>
    <t>Bellotti, William/0000-0001-6302-7217; Moore, Andrew/0000-0002-5675-4720</t>
  </si>
  <si>
    <t>10.1071/AR02064</t>
  </si>
  <si>
    <t>WOS:000180748600005</t>
  </si>
  <si>
    <t>Liu, Q; Fu, YSH; Liu, YW; Janssens, IA; Piao, SL</t>
  </si>
  <si>
    <t>Liu, Qiang; Fu, Yongshuo H.; Liu, Yongwen; Janssens, Ivan A.; Piao, Shilong</t>
  </si>
  <si>
    <t>Simulating the onset of spring vegetation growth across the Northern Hemisphere</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</si>
  <si>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t>
  </si>
  <si>
    <t>Janssens, Ivan/0000-0002-5705-1787; Qiang, Liu/0000-0003-2332-2873; Liu, Yongwen/0000-0002-9664-303X; Fu, Yongshuo/0000-0002-9761-5292</t>
  </si>
  <si>
    <t>10.1111/gcb.13954</t>
  </si>
  <si>
    <t>WOS:000425396700038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</si>
  <si>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</si>
  <si>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</si>
  <si>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</si>
  <si>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</si>
  <si>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</si>
  <si>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</si>
  <si>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</si>
  <si>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</si>
  <si>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</si>
  <si>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Martre, Pierre/G-5399-2013; Allard, Vincent/B-8806-2009</t>
  </si>
  <si>
    <t>Martre, Pierre/0000-0002-7419-6558; Martre, Pierre/0000-0002-7419-6558; Foulkes, John/0000-0002-7765-8340; Snape, john/0000-0002-9241-3931; Semenov, Mikhail/0000-0002-1561-7113; Stratonovitch, Pierre/0000-0002-5806-2066</t>
  </si>
  <si>
    <t>1873-7331</t>
  </si>
  <si>
    <t>10.1016/j.eja.2011.11.002</t>
  </si>
  <si>
    <t>WOS:000307131200004</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</si>
  <si>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</si>
  <si>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</si>
  <si>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</si>
  <si>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</si>
  <si>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Badeck, Franz/C-6722-2008</t>
  </si>
  <si>
    <t>Badeck, Franz/0000-0001-7821-8825; Seppelt, Ralf/0000-0002-2723-7150; Marx, Andreas/0000-0001-8173-2569</t>
  </si>
  <si>
    <t>10.1007/s00484-016-1161-8</t>
  </si>
  <si>
    <t>WOS:000387273200009</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</si>
  <si>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</si>
  <si>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</si>
  <si>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</si>
  <si>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</si>
  <si>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</si>
  <si>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</si>
  <si>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</si>
  <si>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</si>
  <si>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</si>
  <si>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</si>
  <si>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</si>
  <si>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</si>
  <si>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</si>
  <si>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</si>
  <si>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</si>
  <si>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</si>
  <si>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</si>
  <si>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</si>
  <si>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</si>
  <si>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</si>
  <si>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</si>
  <si>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Matsuno, T; Kawasaki, Y; Numata, H</t>
  </si>
  <si>
    <t>Matsuno, Tomoya; Kawasaki, Yuta; Numata, Hideharu</t>
  </si>
  <si>
    <t>Small Geographic Variation in Photoperiodic Entrainment of the Circannual Rhythm in the Varied Carpet Beetle, Anthrenus verbasci</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</si>
  <si>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</si>
  <si>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</si>
  <si>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WOS:000316574600009</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</si>
  <si>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</si>
  <si>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</si>
  <si>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</si>
  <si>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</si>
  <si>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</si>
  <si>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</si>
  <si>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</si>
  <si>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</si>
  <si>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</si>
  <si>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</si>
  <si>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</si>
  <si>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Trainor, Brian/L-3618-2016; Martin, Lynn/C-2037-2009</t>
  </si>
  <si>
    <t>Trainor, Brian/0000-0002-4627-5478; Martin, Lynn/0000-0002-5887-4937; Nelson, Randy/0000-0002-8194-4016</t>
  </si>
  <si>
    <t>10.1016/j.ygcen.2006.03.006</t>
  </si>
  <si>
    <t>WOS:000239848100017</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</si>
  <si>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</si>
  <si>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</si>
  <si>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</si>
  <si>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</si>
  <si>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</si>
  <si>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</si>
  <si>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</si>
  <si>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</si>
  <si>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</si>
  <si>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</si>
  <si>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</si>
  <si>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</si>
  <si>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</si>
  <si>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</si>
  <si>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</si>
  <si>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</si>
  <si>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</si>
  <si>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</si>
  <si>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</si>
  <si>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</si>
  <si>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</si>
  <si>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</si>
  <si>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</si>
  <si>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</si>
  <si>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</si>
  <si>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</si>
  <si>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</si>
  <si>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</si>
  <si>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</si>
  <si>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Zahid, M; Malik, S; Rani, S</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</si>
  <si>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</si>
  <si>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</si>
  <si>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</si>
  <si>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</si>
  <si>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WOS:000324067600025</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</si>
  <si>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</si>
  <si>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</si>
  <si>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</si>
  <si>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</si>
  <si>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</si>
  <si>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HAY, RKM; HEIDE, OM</t>
  </si>
  <si>
    <t>SPECIFIC PHOTOPERIODIC STIMULATION OF DRY-MATTER PRODUCTION IN A HIGH-LATITUDE CULTIVAR OF POA-PRATENSIS</t>
  </si>
  <si>
    <t>10.1111/j.1399-3054.1983.tb00743.x</t>
  </si>
  <si>
    <t>WOS:A1983QA68300023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</si>
  <si>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</si>
  <si>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</si>
  <si>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</si>
  <si>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</si>
  <si>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</si>
  <si>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</si>
  <si>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</si>
  <si>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</si>
  <si>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</si>
  <si>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</si>
  <si>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</si>
  <si>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</si>
  <si>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</si>
  <si>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</si>
  <si>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</si>
  <si>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</si>
  <si>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</si>
  <si>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</si>
  <si>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</si>
  <si>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</si>
  <si>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</si>
  <si>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</si>
  <si>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</si>
  <si>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</si>
  <si>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</si>
  <si>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</si>
  <si>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</si>
  <si>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</si>
  <si>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</si>
  <si>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</si>
  <si>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</si>
  <si>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</si>
  <si>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</si>
  <si>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</si>
  <si>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</si>
  <si>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Staiger, Dorothee/0000-0002-1341-1381; Johansson, Mikael/0000-0001-8160-8154</t>
  </si>
  <si>
    <t>10.1093/jxb/eru317</t>
  </si>
  <si>
    <t>WOS:000344658800009</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</si>
  <si>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</si>
  <si>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</si>
  <si>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</si>
  <si>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</si>
  <si>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</si>
  <si>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</si>
  <si>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</si>
  <si>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</si>
  <si>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</si>
  <si>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</si>
  <si>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</si>
  <si>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</si>
  <si>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</si>
  <si>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</si>
  <si>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</si>
  <si>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</si>
  <si>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</si>
  <si>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</si>
  <si>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</si>
  <si>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</si>
  <si>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</si>
  <si>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</si>
  <si>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</si>
  <si>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</si>
  <si>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</si>
  <si>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</si>
  <si>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</si>
  <si>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</si>
  <si>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</si>
  <si>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</si>
  <si>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</si>
  <si>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</si>
  <si>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</si>
  <si>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</si>
  <si>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</si>
  <si>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</si>
  <si>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</si>
  <si>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</si>
  <si>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</si>
  <si>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</si>
  <si>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</si>
  <si>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</si>
  <si>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</si>
  <si>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</si>
  <si>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</si>
  <si>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</si>
  <si>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</si>
  <si>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</si>
  <si>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</si>
  <si>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</si>
  <si>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</si>
  <si>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</si>
  <si>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</si>
  <si>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</si>
  <si>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UJIYE, T</t>
  </si>
  <si>
    <t>STUDIES ON THE DIAPAUSE OF THE APPLE LEAF MINER, PHYLLONORYCTER-RINGONIELLA (MATSUMURA) (LEPIDOPTERA, GRACILLARIIDAE) .3. THE GEOGRAPHICAL VARIATION IN THE PHOTOPERIODIC RESPONSES ON THE INDUCTION OF DIAPAUSE</t>
  </si>
  <si>
    <t>WOS:A1985APS5100002</t>
  </si>
  <si>
    <t>Studying insect photoperiodism and rhythmicity: Components, approaches and lessons</t>
  </si>
  <si>
    <t>2nd Czech/Japanese Seminar on Entomology</t>
  </si>
  <si>
    <t>AUG 05-08, 2002</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</si>
  <si>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</si>
  <si>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</si>
  <si>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</si>
  <si>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</si>
  <si>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</si>
  <si>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</si>
  <si>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</si>
  <si>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</si>
  <si>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</si>
  <si>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</si>
  <si>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</si>
  <si>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</si>
  <si>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</si>
  <si>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</si>
  <si>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Ian/G-4979-2012</t>
  </si>
  <si>
    <t>Wright, Ian/0000-0001-8338-9143</t>
  </si>
  <si>
    <t>10.1016/j.agrformet.2017.10.029</t>
  </si>
  <si>
    <t>WOS:000417659700041</t>
  </si>
  <si>
    <t>Formby, JP; Krishnan, N; Riggins, JJ</t>
  </si>
  <si>
    <t>Formby, John P.; Krishnan, Natraj; Riggins, John J.</t>
  </si>
  <si>
    <t>SUPERCOOLING IN THE REDBAY AMBROSIA BEETLE (COLEOPTERA: CURCULIONIDAE)</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</si>
  <si>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</si>
  <si>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</si>
  <si>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</si>
  <si>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1938-5102</t>
  </si>
  <si>
    <t>10.1653/024.096.0435</t>
  </si>
  <si>
    <t>WOS:000329082500035</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</si>
  <si>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</si>
  <si>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</si>
  <si>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</si>
  <si>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</si>
  <si>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</si>
  <si>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</si>
  <si>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</si>
  <si>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</si>
  <si>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</si>
  <si>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</si>
  <si>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</si>
  <si>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</si>
  <si>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</si>
  <si>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</si>
  <si>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</si>
  <si>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</si>
  <si>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</si>
  <si>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</si>
  <si>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</si>
  <si>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</si>
  <si>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</si>
  <si>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</si>
  <si>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</si>
  <si>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</si>
  <si>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</si>
  <si>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</si>
  <si>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</si>
  <si>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</si>
  <si>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</si>
  <si>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</si>
  <si>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</si>
  <si>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</si>
  <si>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</si>
  <si>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WOS:000311575800004</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</si>
  <si>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</si>
  <si>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</si>
  <si>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</si>
  <si>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Svenning, Mette/L-6795-2015</t>
  </si>
  <si>
    <t>10.1111/j.1399-3054.1991.tb00109.x</t>
  </si>
  <si>
    <t>WOS:A1991GU62500008</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</si>
  <si>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</si>
  <si>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</si>
  <si>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</si>
  <si>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</si>
  <si>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</si>
  <si>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</si>
  <si>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</si>
  <si>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</si>
  <si>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</si>
  <si>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</si>
  <si>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</si>
  <si>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</si>
  <si>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</si>
  <si>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</si>
  <si>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</si>
  <si>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</si>
  <si>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</si>
  <si>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Velasco, Pablo/0000-0003-3046-8918; Schreiner, Monika/0000-0002-5629-4429</t>
  </si>
  <si>
    <t>10.1002/jsfa.8196</t>
  </si>
  <si>
    <t>WOS:000405415600002</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</si>
  <si>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</si>
  <si>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</si>
  <si>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</si>
  <si>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</si>
  <si>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</si>
  <si>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</si>
  <si>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</si>
  <si>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</si>
  <si>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</si>
  <si>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</si>
  <si>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</si>
  <si>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</si>
  <si>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</si>
  <si>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</si>
  <si>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</si>
  <si>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</si>
  <si>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</si>
  <si>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</si>
  <si>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</si>
  <si>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</si>
  <si>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</si>
  <si>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</si>
  <si>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</si>
  <si>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</si>
  <si>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</si>
  <si>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</si>
  <si>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</si>
  <si>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</si>
  <si>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</si>
  <si>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</si>
  <si>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</si>
  <si>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</si>
  <si>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</si>
  <si>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</si>
  <si>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</si>
  <si>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</si>
  <si>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</si>
  <si>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</si>
  <si>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</si>
  <si>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</si>
  <si>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</si>
  <si>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</si>
  <si>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</si>
  <si>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</si>
  <si>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</si>
  <si>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</si>
  <si>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</si>
  <si>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</si>
  <si>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</si>
  <si>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</si>
  <si>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</si>
  <si>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</si>
  <si>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</si>
  <si>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Porte, DS; Gupta, S; Kankariya, S</t>
  </si>
  <si>
    <t>Porte, Devendra Singh; Gupta, Seema; Kankariya, Shrutika</t>
  </si>
  <si>
    <t>Temporal pattern in foraging behaviour of the Indian pond heron, Ardeola grayii at Ratanpur, Chhattisgarh, India</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</si>
  <si>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</si>
  <si>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10.1080/09291016.2018.1424768</t>
  </si>
  <si>
    <t>WOS:000442616500010</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</si>
  <si>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</si>
  <si>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</si>
  <si>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</si>
  <si>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</si>
  <si>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</si>
  <si>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</si>
  <si>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</si>
  <si>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</si>
  <si>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</si>
  <si>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</si>
  <si>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</si>
  <si>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</si>
  <si>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</si>
  <si>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</si>
  <si>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</si>
  <si>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</si>
  <si>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</si>
  <si>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</si>
  <si>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</si>
  <si>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</si>
  <si>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</si>
  <si>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</si>
  <si>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</si>
  <si>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</si>
  <si>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</si>
  <si>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</si>
  <si>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</si>
  <si>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</si>
  <si>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</si>
  <si>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</si>
  <si>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Thakare, D; Kumudini, S; Dinkins, RD</t>
  </si>
  <si>
    <t>Thakare, Dhiraj; Kumudini, Saratha; Dinkins, Randy 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</si>
  <si>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</si>
  <si>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</si>
  <si>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</si>
  <si>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10.1007/s00425-011-1450-8</t>
  </si>
  <si>
    <t>WOS:000296378000006</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</si>
  <si>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</si>
  <si>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</si>
  <si>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</si>
  <si>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</si>
  <si>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</si>
  <si>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Bingman, VP; MacDougall-Shackleton, SA</t>
  </si>
  <si>
    <t>Bingman, Verner P.; MacDougall-Shackleton, Scott A.</t>
  </si>
  <si>
    <t>The avian hippocampus and the hypothetical maps used by navigating migratory birds (with some reflection on compasses and migratory restlessness)</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</si>
  <si>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</si>
  <si>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</si>
  <si>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WOS:000406794100009</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</si>
  <si>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</si>
  <si>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</si>
  <si>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</si>
  <si>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1549-7836</t>
  </si>
  <si>
    <t>10.1080/07352680500316433</t>
  </si>
  <si>
    <t>WOS:000234512400006</t>
  </si>
  <si>
    <t>Zhang, J; Hu, Y; Xu, LH; He, Q; Fan, XW; Xing, YZ</t>
  </si>
  <si>
    <t>Zhang Jia; Hu Yong; Xu Li-he; He Qin; Fan Xiao-wei; Xing Yong-zhong</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</si>
  <si>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</si>
  <si>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</si>
  <si>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</si>
  <si>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WOS:000418345800004</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</si>
  <si>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</si>
  <si>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</si>
  <si>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</si>
  <si>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</si>
  <si>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</si>
  <si>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</si>
  <si>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</si>
  <si>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</si>
  <si>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</si>
  <si>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</si>
  <si>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</si>
  <si>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</si>
  <si>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</si>
  <si>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</si>
  <si>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</si>
  <si>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</si>
  <si>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</si>
  <si>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</si>
  <si>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</si>
  <si>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</si>
  <si>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</si>
  <si>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</si>
  <si>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Grevstad, FS; Coop, LB</t>
  </si>
  <si>
    <t>Grevstad, Fritzi S.; Coop, Leonard 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</si>
  <si>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</si>
  <si>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</si>
  <si>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</si>
  <si>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WOS:000360813100006</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</si>
  <si>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</si>
  <si>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</si>
  <si>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</si>
  <si>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</si>
  <si>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</si>
  <si>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</si>
  <si>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</si>
  <si>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</si>
  <si>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</si>
  <si>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</si>
  <si>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</si>
  <si>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</si>
  <si>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</si>
  <si>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Tuominen, Hannele/D-9563-2014; Jansson, Stefan/A-1119-2009; Tuominen, Hannele/E-7263-2013; Sjodin, Andreas/A-7245-2008</t>
  </si>
  <si>
    <t>Tuominen, Hannele/0000-0002-4949-3702; Jansson, Stefan/0000-0002-7906-6891; Tuominen, Hannele/0000-0002-4949-3702; Sjodin, Andreas/0000-0001-5350-4219; LUQUEZ, VIRGINIA/0000-0002-8433-909X</t>
  </si>
  <si>
    <t>10.1104/pp.108.133249</t>
  </si>
  <si>
    <t>WOS:000264796900033</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</si>
  <si>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</si>
  <si>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</si>
  <si>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</si>
  <si>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</si>
  <si>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</si>
  <si>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WOS:000402370300002</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</si>
  <si>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</si>
  <si>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</si>
  <si>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</si>
  <si>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</si>
  <si>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</si>
  <si>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</si>
  <si>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</si>
  <si>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</si>
  <si>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</si>
  <si>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1744-7909</t>
  </si>
  <si>
    <t>10.1111/j.1744-7909.2009.00866.x</t>
  </si>
  <si>
    <t>WOS:000270152500002</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</si>
  <si>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</si>
  <si>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</si>
  <si>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</si>
  <si>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</si>
  <si>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</si>
  <si>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</si>
  <si>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</si>
  <si>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</si>
  <si>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</si>
  <si>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Zhuang, Dongxia/0000-0001-9040-8576</t>
  </si>
  <si>
    <t>10.1105/tpc.18.00653</t>
  </si>
  <si>
    <t>WOS:000450000500012</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</si>
  <si>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</si>
  <si>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</si>
  <si>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</si>
  <si>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</si>
  <si>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</si>
  <si>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</si>
  <si>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</si>
  <si>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</si>
  <si>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</si>
  <si>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</si>
  <si>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</si>
  <si>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</si>
  <si>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</si>
  <si>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</si>
  <si>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</si>
  <si>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</si>
  <si>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</si>
  <si>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</si>
  <si>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</si>
  <si>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</si>
  <si>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</si>
  <si>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</si>
  <si>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</si>
  <si>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</si>
  <si>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</si>
  <si>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</si>
  <si>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</si>
  <si>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</si>
  <si>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</si>
  <si>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</si>
  <si>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</si>
  <si>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</si>
  <si>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</si>
  <si>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Byrne, David/0000-0003-2910-9133</t>
  </si>
  <si>
    <t>1939-1676</t>
  </si>
  <si>
    <t>10.1111/jvim.14782</t>
  </si>
  <si>
    <t>WOS:000417430600023</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</si>
  <si>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</si>
  <si>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</si>
  <si>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</si>
  <si>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</si>
  <si>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</si>
  <si>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</si>
  <si>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</si>
  <si>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</si>
  <si>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</si>
  <si>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BURNS, JR</t>
  </si>
  <si>
    <t>THE EFFECT OF LOW-LATITUDE PHOTOPERIODS ON THE REPRODUCTION OF FEMALE AND MALE POECILIOPSIS-GRACILIS AND POECILIA-SPHENOPS</t>
  </si>
  <si>
    <t>COPEIA</t>
  </si>
  <si>
    <t>0045-8511</t>
  </si>
  <si>
    <t>DEC 10</t>
  </si>
  <si>
    <t>10.2307/1445248</t>
  </si>
  <si>
    <t>WOS:A1985AXC0800018</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</si>
  <si>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</si>
  <si>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</si>
  <si>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</si>
  <si>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</si>
  <si>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</si>
  <si>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</si>
  <si>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</si>
  <si>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</si>
  <si>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</si>
  <si>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</si>
  <si>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</si>
  <si>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</si>
  <si>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</si>
  <si>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</si>
  <si>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</si>
  <si>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</si>
  <si>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</si>
  <si>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</si>
  <si>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Milagros/0000-0003-2275-6143</t>
  </si>
  <si>
    <t>10.1016/j.biocontrol.2017.02.001</t>
  </si>
  <si>
    <t>WOS:000400202900005</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</si>
  <si>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</si>
  <si>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</si>
  <si>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</si>
  <si>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</si>
  <si>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Clayton, Nicola/0000-0003-1835-423X</t>
  </si>
  <si>
    <t>10.1006/gcen.2002.7798</t>
  </si>
  <si>
    <t>WOS:000175611900014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</si>
  <si>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</si>
  <si>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</si>
  <si>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</si>
  <si>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</si>
  <si>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</si>
  <si>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</si>
  <si>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</si>
  <si>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</si>
  <si>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</si>
  <si>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</si>
  <si>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</si>
  <si>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</si>
  <si>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</si>
  <si>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</si>
  <si>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</si>
  <si>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</si>
  <si>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</si>
  <si>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</si>
  <si>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</si>
  <si>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</si>
  <si>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</si>
  <si>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Lawrence, AJ; Soame, JM</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</si>
  <si>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</si>
  <si>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</si>
  <si>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</si>
  <si>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WOS:000224166900007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</si>
  <si>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</si>
  <si>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</si>
  <si>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</si>
  <si>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</si>
  <si>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</si>
  <si>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</si>
  <si>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</si>
  <si>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</si>
  <si>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</si>
  <si>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</si>
  <si>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</si>
  <si>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</si>
  <si>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</si>
  <si>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</si>
  <si>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</si>
  <si>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</si>
  <si>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endoparasite</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</si>
  <si>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</si>
  <si>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</si>
  <si>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</si>
  <si>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</si>
  <si>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Metcalfe, Neil/C-5997-2009; Carrascal, Luis M./Q-2190-2016; Evolutionary Ecology, Ecologia Evolutiva/M-3553-2014</t>
  </si>
  <si>
    <t>Carrascal, Luis M./0000-0003-1288-5531; Metcalfe, Neil/0000-0002-1970-9349; Carrascal, Luis M./0000-0003-1288-5531; Vicente, Polo/0000-0002-0994-5372</t>
  </si>
  <si>
    <t>10.1111/j.1365-2656.2007.01270.x</t>
  </si>
  <si>
    <t>WOS:000249088900004</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</si>
  <si>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</si>
  <si>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</si>
  <si>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</si>
  <si>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</si>
  <si>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Teraishi, Masayoshi/D-8602-2018; Katsura, Keisuke/P-1394-2016</t>
  </si>
  <si>
    <t>Teraishi, Masayoshi/0000-0002-6768-8052; Katsura, Keisuke/0000-0002-8856-8500</t>
  </si>
  <si>
    <t>10.1007/s11032-013-9994-x</t>
  </si>
  <si>
    <t>WOS:000333170800006</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</si>
  <si>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</si>
  <si>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</si>
  <si>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</si>
  <si>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</si>
  <si>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</si>
  <si>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</si>
  <si>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</si>
  <si>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</si>
  <si>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</si>
  <si>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</si>
  <si>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</si>
  <si>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Bauzer, Luiz/0000-0003-0900-860X; Rivas, Gustavo/0000-0003-1160-8196</t>
  </si>
  <si>
    <t>1664-042X</t>
  </si>
  <si>
    <t>10.3389/fphys.2015.00400</t>
  </si>
  <si>
    <t>WOS:000367954200001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</si>
  <si>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</si>
  <si>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</si>
  <si>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</si>
  <si>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</si>
  <si>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</si>
  <si>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</si>
  <si>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The genetic variance but not the genetic covariance of life-history traits changes towards the north in a time-constrained insect</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</si>
  <si>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</si>
  <si>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10.1111/jeb.13269</t>
  </si>
  <si>
    <t>WOS:000434358800007</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</si>
  <si>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</si>
  <si>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</si>
  <si>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</si>
  <si>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</si>
  <si>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</si>
  <si>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</si>
  <si>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</si>
  <si>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</si>
  <si>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</si>
  <si>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t>
  </si>
  <si>
    <t>KANE, NOLAN/0000-0001-9133-6543; Moyers, Brook/0000-0003-0340-9488</t>
  </si>
  <si>
    <t>10.1111/j.1365-294X.2010.04558.x</t>
  </si>
  <si>
    <t>WOS:000275761300003</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</si>
  <si>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</si>
  <si>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</si>
  <si>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</si>
  <si>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</si>
  <si>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</si>
  <si>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</si>
  <si>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</si>
  <si>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</si>
  <si>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</si>
  <si>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</si>
  <si>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</si>
  <si>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</si>
  <si>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</si>
  <si>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</si>
  <si>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</si>
  <si>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</si>
  <si>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</si>
  <si>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</si>
  <si>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</si>
  <si>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</si>
  <si>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</si>
  <si>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1420-3049</t>
  </si>
  <si>
    <t>10.3390/molecules21020240</t>
  </si>
  <si>
    <t>WOS:000371895900090</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</si>
  <si>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</si>
  <si>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</si>
  <si>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</si>
  <si>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</si>
  <si>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</si>
  <si>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</si>
  <si>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</si>
  <si>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</si>
  <si>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</si>
  <si>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</si>
  <si>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</si>
  <si>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</si>
  <si>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</si>
  <si>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</si>
  <si>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</si>
  <si>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</si>
  <si>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</si>
  <si>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</si>
  <si>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</si>
  <si>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</si>
  <si>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</si>
  <si>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</si>
  <si>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KIMURA, MT; BESSHO, A; DAI, ZH</t>
  </si>
  <si>
    <t>THE INFLUENCE OF GENE FLOW ON LATITUDINAL CLINES OF PHOTOPERIODIC ADULT DIAPAUSE IN THE DROSOPHILA-AURARIA SPECIES-COMPLEX</t>
  </si>
  <si>
    <t>WOS:A1993LG25100004</t>
  </si>
  <si>
    <t>4 species</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</si>
  <si>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</si>
  <si>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</si>
  <si>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</si>
  <si>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</si>
  <si>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</si>
  <si>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</si>
  <si>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</si>
  <si>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</si>
  <si>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</si>
  <si>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Hastings, Michael Harvey/0000-0001-8576-6651</t>
  </si>
  <si>
    <t>10.1111/j.1365-2826.1991.tb00304.x</t>
  </si>
  <si>
    <t>WOS:A1991GN73000001</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</si>
  <si>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</si>
  <si>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</si>
  <si>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</si>
  <si>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</si>
  <si>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</si>
  <si>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</si>
  <si>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</si>
  <si>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</si>
  <si>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</si>
  <si>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Janice/G-5906-2011</t>
  </si>
  <si>
    <t>Cooke, Janice/0000-0002-4990-628X; Runcie, Daniel/0000-0002-3008-9312</t>
  </si>
  <si>
    <t>1758-4469</t>
  </si>
  <si>
    <t>10.1093/treephys/tpw061</t>
  </si>
  <si>
    <t>WOS:000393052100012</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</si>
  <si>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</si>
  <si>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</si>
  <si>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</si>
  <si>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</si>
  <si>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</si>
  <si>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</si>
  <si>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</si>
  <si>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</si>
  <si>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</si>
  <si>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</si>
  <si>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</si>
  <si>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</si>
  <si>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</si>
  <si>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</si>
  <si>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</si>
  <si>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</si>
  <si>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</si>
  <si>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</si>
  <si>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</si>
  <si>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</si>
  <si>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</si>
  <si>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</si>
  <si>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Sgolastra, Fabio/0000-0002-2845-8297; Bosch, Jordi/0000-0002-8088-9457</t>
  </si>
  <si>
    <t>10.1016/j.jinsphys.2011.08.017</t>
  </si>
  <si>
    <t>WOS:000296996600008</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</si>
  <si>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</si>
  <si>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</si>
  <si>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increased the ovarian and reproductive seasonality in Criollo goats irrespective of a controlled photoperiodic regime</t>
  </si>
  <si>
    <t>JOURNAL OF APPLIED ANIMAL RESEARCH</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</si>
  <si>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</si>
  <si>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Lopez Carlos, Marco A./0000-0002-8163-5264</t>
  </si>
  <si>
    <t>0971-2119</t>
  </si>
  <si>
    <t>0974-1844</t>
  </si>
  <si>
    <t>10.1080/09712119.2011.607720</t>
  </si>
  <si>
    <t>WOS:000299875100007</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</si>
  <si>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</si>
  <si>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</si>
  <si>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</si>
  <si>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WOS:000299875100006</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</si>
  <si>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</si>
  <si>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</si>
  <si>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</si>
  <si>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</si>
  <si>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</si>
  <si>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</si>
  <si>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</si>
  <si>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</si>
  <si>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</si>
  <si>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</si>
  <si>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</si>
  <si>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</si>
  <si>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</si>
  <si>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</si>
  <si>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</si>
  <si>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</si>
  <si>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</si>
  <si>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</si>
  <si>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</si>
  <si>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</si>
  <si>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</si>
  <si>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</si>
  <si>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</si>
  <si>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</si>
  <si>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</si>
  <si>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</si>
  <si>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</si>
  <si>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</si>
  <si>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</si>
  <si>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</si>
  <si>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</si>
  <si>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</si>
  <si>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</si>
  <si>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</si>
  <si>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</si>
  <si>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</si>
  <si>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</si>
  <si>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</si>
  <si>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</si>
  <si>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</si>
  <si>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</si>
  <si>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</si>
  <si>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</si>
  <si>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</si>
  <si>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</si>
  <si>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</si>
  <si>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</si>
  <si>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</si>
  <si>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</si>
  <si>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</si>
  <si>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</si>
  <si>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</si>
  <si>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</si>
  <si>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</si>
  <si>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</si>
  <si>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</si>
  <si>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</si>
  <si>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</si>
  <si>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</si>
  <si>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</si>
  <si>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</si>
  <si>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</si>
  <si>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</si>
  <si>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</si>
  <si>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</si>
  <si>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</si>
  <si>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</si>
  <si>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</si>
  <si>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</si>
  <si>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</si>
  <si>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</si>
  <si>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</si>
  <si>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</si>
  <si>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</si>
  <si>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</si>
  <si>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</si>
  <si>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</si>
  <si>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</si>
  <si>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</si>
  <si>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</si>
  <si>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</si>
  <si>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</si>
  <si>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</si>
  <si>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</si>
  <si>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</si>
  <si>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</si>
  <si>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</si>
  <si>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</si>
  <si>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</si>
  <si>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</si>
  <si>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</si>
  <si>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</si>
  <si>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</si>
  <si>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</si>
  <si>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</si>
  <si>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</si>
  <si>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</si>
  <si>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</si>
  <si>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Gorash, A; Armoniene, R; Liatukas, Z; Brazauskas, G</t>
  </si>
  <si>
    <t>Gorash, A.; Armoniene, R.; Liatukas, Z.; Brazauskas, G.</t>
  </si>
  <si>
    <t>The relationship among freezing tolerance, vernalization requirement, Ppd alleles and winter hardiness in European wheat cultivars</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</si>
  <si>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</si>
  <si>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</si>
  <si>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WOS:000416015800001</t>
  </si>
  <si>
    <t>Jin, Y; Choi, J; Won, J; Hong, Y</t>
  </si>
  <si>
    <t>Jin, Yunho; Choi, Jeonghyun; Won, Jinyoung; Hong, Yonggeun</t>
  </si>
  <si>
    <t>The Relationship between Autism Spectrum Disorder and Melatonin during Fetal Development</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</si>
  <si>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</si>
  <si>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10.3390/molecules23010198</t>
  </si>
  <si>
    <t>WOS:000425082500185</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</si>
  <si>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</si>
  <si>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</si>
  <si>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</si>
  <si>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</si>
  <si>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</si>
  <si>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</si>
  <si>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</si>
  <si>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</si>
  <si>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</si>
  <si>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</si>
  <si>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</si>
  <si>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</si>
  <si>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</si>
  <si>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</si>
  <si>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</si>
  <si>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</si>
  <si>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</si>
  <si>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</si>
  <si>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</si>
  <si>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</si>
  <si>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</si>
  <si>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</si>
  <si>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</si>
  <si>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</si>
  <si>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</si>
  <si>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</si>
  <si>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Zhang, Wenying/P-2509-2018; Weisshaar, Bernd/B-3859-2014</t>
  </si>
  <si>
    <t>Zhang, Wenying/0000-0002-9926-4115; Weisshaar, Bernd/0000-0002-7635-3473; Mutasa-Gottgens, Euphemia/0000-0001-6651-2592; Himmelbauer, Heinz/0000-0001-8897-2928; Nilsson, Ove/0000-0002-1033-1909; Muller, Andreas/0000-0002-2746-5030</t>
  </si>
  <si>
    <t>10.1016/j.cub.2012.04.007</t>
  </si>
  <si>
    <t>WOS:000305766900024</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</si>
  <si>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</si>
  <si>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</si>
  <si>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</si>
  <si>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</si>
  <si>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</si>
  <si>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</si>
  <si>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</si>
  <si>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</si>
  <si>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</si>
  <si>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</si>
  <si>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</si>
  <si>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</si>
  <si>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10.1111/1744-7917.12423</t>
  </si>
  <si>
    <t>WOS:000428328500014</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</si>
  <si>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</si>
  <si>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</si>
  <si>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</si>
  <si>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</si>
  <si>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</si>
  <si>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</si>
  <si>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</si>
  <si>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</si>
  <si>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</si>
  <si>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</si>
  <si>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</si>
  <si>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</si>
  <si>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</si>
  <si>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</si>
  <si>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Allebrandt, KV; Roenneberg, T</t>
  </si>
  <si>
    <t>Allebrandt, K. V.; Roenneberg, T.</t>
  </si>
  <si>
    <t>The search for circadian clock components in humans: new perspectives for association studies</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</si>
  <si>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</si>
  <si>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</si>
  <si>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</si>
  <si>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</si>
  <si>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</si>
  <si>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10.1590/S0100-879X2008000800013</t>
  </si>
  <si>
    <t>WOS:000259282600013</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</si>
  <si>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</si>
  <si>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</si>
  <si>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</si>
  <si>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</si>
  <si>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</si>
  <si>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</si>
  <si>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</si>
  <si>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</si>
  <si>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</si>
  <si>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</si>
  <si>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</si>
  <si>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</si>
  <si>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</si>
  <si>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</si>
  <si>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</si>
  <si>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</si>
  <si>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</si>
  <si>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</si>
  <si>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</si>
  <si>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</si>
  <si>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</si>
  <si>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</si>
  <si>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</si>
  <si>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</si>
  <si>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</si>
  <si>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</si>
  <si>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</si>
  <si>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</si>
  <si>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</si>
  <si>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</si>
  <si>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</si>
  <si>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</si>
  <si>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</si>
  <si>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</si>
  <si>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</si>
  <si>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</si>
  <si>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WOS:A1996UG63600090</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</si>
  <si>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</si>
  <si>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</si>
  <si>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</si>
  <si>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</si>
  <si>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</si>
  <si>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0006-8993</t>
  </si>
  <si>
    <t>10.1016/j.brainres.2004.08.049</t>
  </si>
  <si>
    <t>WOS:000225175700005</t>
  </si>
  <si>
    <t>Hyde, D; Qari, S; Hopkin, RS; Bowler, K</t>
  </si>
  <si>
    <t>Hyde, D.; Qari, S.; Hopkin, R. 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</si>
  <si>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</si>
  <si>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</si>
  <si>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</si>
  <si>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10.1016/j.jtherbio.2011.12.007</t>
  </si>
  <si>
    <t>WOS:000302977900002</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</si>
  <si>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</si>
  <si>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</si>
  <si>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</si>
  <si>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</si>
  <si>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</si>
  <si>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</si>
  <si>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</si>
  <si>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</si>
  <si>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</si>
  <si>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</si>
  <si>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</si>
  <si>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</si>
  <si>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</si>
  <si>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</si>
  <si>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</si>
  <si>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</si>
  <si>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</si>
  <si>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</si>
  <si>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</si>
  <si>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</si>
  <si>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</si>
  <si>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</si>
  <si>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</si>
  <si>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</si>
  <si>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</si>
  <si>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</si>
  <si>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</si>
  <si>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</si>
  <si>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</si>
  <si>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</si>
  <si>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</si>
  <si>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</si>
  <si>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</si>
  <si>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</si>
  <si>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</si>
  <si>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</si>
  <si>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</si>
  <si>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</si>
  <si>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</si>
  <si>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</si>
  <si>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</si>
  <si>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</si>
  <si>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</si>
  <si>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</si>
  <si>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</si>
  <si>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</si>
  <si>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</si>
  <si>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</si>
  <si>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</si>
  <si>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</si>
  <si>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0028-1042</t>
  </si>
  <si>
    <t>1432-1904</t>
  </si>
  <si>
    <t>10.1007/s00114-017-1488-y</t>
  </si>
  <si>
    <t>WOS:000412340100002</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</si>
  <si>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</si>
  <si>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</si>
  <si>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</si>
  <si>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</si>
  <si>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</si>
  <si>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DARDENTE, Hugues/0000-0001-7209-5940; Ebling, Francis/0000-0002-7316-9582</t>
  </si>
  <si>
    <t>1664-2392</t>
  </si>
  <si>
    <t>10.3389/fendo.2014.00019</t>
  </si>
  <si>
    <t>WOS:000209749800022</t>
  </si>
  <si>
    <t>Lagaraine, C; Skipor, J; Szczepkowska, A; Dufourny, L; Thiery, JC</t>
  </si>
  <si>
    <t>Lagaraine, Christine; Skipor, Janina; Szczepkowska, Aleksandra; Dufourny, Laurence; Thiery, Jean-Claude</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</si>
  <si>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</si>
  <si>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</si>
  <si>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</si>
  <si>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</si>
  <si>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10.1016/j.brainres.2011.04.009</t>
  </si>
  <si>
    <t>WOS:000291380300005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</si>
  <si>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</si>
  <si>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</si>
  <si>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</si>
  <si>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</si>
  <si>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</si>
  <si>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</si>
  <si>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</si>
  <si>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</si>
  <si>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</si>
  <si>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</si>
  <si>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10.1002/(SICI)1521-1878(200001)22:1&lt;38::AID-BIES8&gt;3.3.CO;2-C</t>
  </si>
  <si>
    <t>WOS:000084610200008</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</si>
  <si>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</si>
  <si>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</si>
  <si>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</si>
  <si>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</si>
  <si>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</si>
  <si>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10.1111/j.1600-0587.2013.00018.x</t>
  </si>
  <si>
    <t>WOS:000321328100006</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</si>
  <si>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</si>
  <si>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</si>
  <si>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</si>
  <si>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</si>
  <si>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</si>
  <si>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</si>
  <si>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</si>
  <si>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</si>
  <si>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</si>
  <si>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</si>
  <si>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</si>
  <si>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</si>
  <si>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</si>
  <si>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</si>
  <si>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</si>
  <si>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</si>
  <si>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</si>
  <si>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</si>
  <si>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</si>
  <si>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</si>
  <si>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</si>
  <si>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</si>
  <si>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</si>
  <si>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</si>
  <si>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</si>
  <si>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</si>
  <si>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</si>
  <si>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</si>
  <si>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</si>
  <si>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</si>
  <si>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</si>
  <si>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</si>
  <si>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</si>
  <si>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</si>
  <si>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</si>
  <si>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</si>
  <si>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</si>
  <si>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</si>
  <si>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</si>
  <si>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WOS:000311974000008</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</si>
  <si>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</si>
  <si>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</si>
  <si>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</si>
  <si>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</si>
  <si>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</si>
  <si>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</si>
  <si>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</si>
  <si>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</si>
  <si>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</si>
  <si>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</si>
  <si>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</si>
  <si>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</si>
  <si>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</si>
  <si>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</si>
  <si>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</si>
  <si>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Yoshimura, Takashi/C-8306-2012; SATO, Chihiro/B-7396-2014</t>
  </si>
  <si>
    <t xml:space="preserve">Yoshimura, Takashi/0000-0001-7018-9652; </t>
  </si>
  <si>
    <t>2211-1247</t>
  </si>
  <si>
    <t>10.1016/j.celrep.2014.10.006</t>
  </si>
  <si>
    <t>WOS:000344470000003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</si>
  <si>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</si>
  <si>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</si>
  <si>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</si>
  <si>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Lawn, Robert/E-8528-2011</t>
  </si>
  <si>
    <t>Lawn, Robert/0000-0001-7820-4650; Ellis, Richard/0000-0002-3695-6894</t>
  </si>
  <si>
    <t>10.1017/S0014479700020858</t>
  </si>
  <si>
    <t>WOS:A1993LP08700001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</si>
  <si>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</si>
  <si>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</si>
  <si>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</si>
  <si>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</si>
  <si>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</si>
  <si>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</si>
  <si>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</si>
  <si>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</si>
  <si>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</si>
  <si>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Gomez Ariza, Jorge/M-7865-2016</t>
  </si>
  <si>
    <t>Gnesutta, Nerina/0000-0002-2465-8881; Gomez Ariza, Jorge/0000-0002-8082-5381; Fornara, Fabio/0000-0002-1050-0477; Collani, Silvio/0000-0002-9603-0882</t>
  </si>
  <si>
    <t>e1006530</t>
  </si>
  <si>
    <t>10.1371/journal.pgen.1006530</t>
  </si>
  <si>
    <t>WOS:000394147700012</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</si>
  <si>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</si>
  <si>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</si>
  <si>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</si>
  <si>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</si>
  <si>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</si>
  <si>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</si>
  <si>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</si>
  <si>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</si>
  <si>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</si>
  <si>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</si>
  <si>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</si>
  <si>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</si>
  <si>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</si>
  <si>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WOS:000319320600011</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</si>
  <si>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</si>
  <si>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</si>
  <si>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</si>
  <si>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</si>
  <si>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LPGP, Lab/B-3676-2009; UMR IGEPP, INRA/A-4054-2011</t>
  </si>
  <si>
    <t>Tagu, Denis/0000-0002-6320-8648</t>
  </si>
  <si>
    <t>10.1016/j.jinsphys.2012.07.009</t>
  </si>
  <si>
    <t>WOS:000312479800001</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</si>
  <si>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</si>
  <si>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</si>
  <si>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</si>
  <si>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</si>
  <si>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</si>
  <si>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</si>
  <si>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</si>
  <si>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</si>
  <si>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</si>
  <si>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</si>
  <si>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</si>
  <si>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</si>
  <si>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</si>
  <si>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</si>
  <si>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</si>
  <si>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</si>
  <si>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</si>
  <si>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</si>
  <si>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</si>
  <si>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</si>
  <si>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</si>
  <si>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</si>
  <si>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</si>
  <si>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</si>
  <si>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</si>
  <si>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</si>
  <si>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</si>
  <si>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</si>
  <si>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</si>
  <si>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10.1016/j.yqres.2004.06.005</t>
  </si>
  <si>
    <t>WOS:000224372200002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</si>
  <si>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</si>
  <si>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</si>
  <si>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</si>
  <si>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</si>
  <si>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</si>
  <si>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WOS:000390094600007</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</si>
  <si>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</si>
  <si>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</si>
  <si>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</si>
  <si>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</si>
  <si>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</si>
  <si>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</si>
  <si>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</si>
  <si>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</si>
  <si>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</si>
  <si>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</si>
  <si>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</si>
  <si>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</si>
  <si>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</si>
  <si>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</si>
  <si>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</si>
  <si>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</si>
  <si>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Hut, Roelof/I-3483-2012; Jelinek, Milan/C-8515-2011</t>
  </si>
  <si>
    <t>10.1177/0748730409343873</t>
  </si>
  <si>
    <t>WOS:000269798000007</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</si>
  <si>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</si>
  <si>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</si>
  <si>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</si>
  <si>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</si>
  <si>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</si>
  <si>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</si>
  <si>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</si>
  <si>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</si>
  <si>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Berger, R; Malm, T; Kautsky, L</t>
  </si>
  <si>
    <t>Two reproductive strategies in Baltic Fucus vesiculosus (Phaeophyceae)</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</si>
  <si>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</si>
  <si>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10.1017/S0967026201003237</t>
  </si>
  <si>
    <t>WOS:000170916400007</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</si>
  <si>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</si>
  <si>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</si>
  <si>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</si>
  <si>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</si>
  <si>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</si>
  <si>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Bruckner, Claudio/0000-0002-6249-3686</t>
  </si>
  <si>
    <t>1984-7033</t>
  </si>
  <si>
    <t>10.1590/1984-70332014v14n2c22</t>
  </si>
  <si>
    <t>WOS:000345584600010</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</si>
  <si>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</si>
  <si>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</si>
  <si>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</si>
  <si>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</si>
  <si>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</si>
  <si>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</si>
  <si>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</si>
  <si>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</si>
  <si>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</si>
  <si>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</si>
  <si>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</si>
  <si>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</si>
  <si>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</si>
  <si>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</si>
  <si>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</si>
  <si>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</si>
  <si>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</si>
  <si>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</si>
  <si>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</si>
  <si>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</si>
  <si>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</si>
  <si>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</si>
  <si>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</si>
  <si>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</si>
  <si>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</si>
  <si>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</si>
  <si>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</si>
  <si>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</si>
  <si>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</si>
  <si>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</si>
  <si>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</si>
  <si>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</si>
  <si>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</si>
  <si>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</si>
  <si>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</si>
  <si>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</si>
  <si>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</si>
  <si>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Kotwica-Rolinska, Joanna/K-2941-2014; Dolezel, David/H-1467-2014</t>
  </si>
  <si>
    <t>Dolezel, David/0000-0001-9176-8880; Kotwica-Rolinska, Joanna/0000-0001-5984-4126</t>
  </si>
  <si>
    <t>10.1177/0748730416671213</t>
  </si>
  <si>
    <t>WOS:000387721500004</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</si>
  <si>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</si>
  <si>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</si>
  <si>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</si>
  <si>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</si>
  <si>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</si>
  <si>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</si>
  <si>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</si>
  <si>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</si>
  <si>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</si>
  <si>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</si>
  <si>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</si>
  <si>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</si>
  <si>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</si>
  <si>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</si>
  <si>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</si>
  <si>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</si>
  <si>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</si>
  <si>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</si>
  <si>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</si>
  <si>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</si>
  <si>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</si>
  <si>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</si>
  <si>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</si>
  <si>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</si>
  <si>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</si>
  <si>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</si>
  <si>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</si>
  <si>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</si>
  <si>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</si>
  <si>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</si>
  <si>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</si>
  <si>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</si>
  <si>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</si>
  <si>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</si>
  <si>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</si>
  <si>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</si>
  <si>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</si>
  <si>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</si>
  <si>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</si>
  <si>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Craig, D. S.; Runkle, E. S.</t>
  </si>
  <si>
    <t>Using LEDs to Quantify the Effect of the Red to Far-Red Ratio of Night-Interruption Lighting on Flowering of Photoperiodic Crops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</si>
  <si>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</si>
  <si>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WOS:000323764600018</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</si>
  <si>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</si>
  <si>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</si>
  <si>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</si>
  <si>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</si>
  <si>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</si>
  <si>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</si>
  <si>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</si>
  <si>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</si>
  <si>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</si>
  <si>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</si>
  <si>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</si>
  <si>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</si>
  <si>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</si>
  <si>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TEERI, JA; TONSOR, SJ</t>
  </si>
  <si>
    <t>VARIABILITY IN PHOTOPERIOD AND THE INHIBITION OF FLOWERING IN A HIGH-LATITUDE POPULATION OF SAXIFRAGA-RIVULARIS</t>
  </si>
  <si>
    <t>10.1139/b81-052</t>
  </si>
  <si>
    <t>WOS:A1981LG76000014</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</si>
  <si>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</si>
  <si>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</si>
  <si>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</si>
  <si>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</si>
  <si>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</si>
  <si>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</si>
  <si>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</si>
  <si>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</si>
  <si>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</si>
  <si>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</si>
  <si>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</si>
  <si>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</si>
  <si>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</si>
  <si>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</si>
  <si>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</si>
  <si>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</si>
  <si>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</si>
  <si>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</si>
  <si>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</si>
  <si>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</si>
  <si>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</si>
  <si>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</si>
  <si>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</si>
  <si>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</si>
  <si>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</si>
  <si>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</si>
  <si>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</si>
  <si>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</si>
  <si>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</si>
  <si>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</si>
  <si>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</si>
  <si>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</si>
  <si>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</si>
  <si>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</si>
  <si>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</si>
  <si>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</si>
  <si>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</si>
  <si>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</si>
  <si>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</si>
  <si>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</si>
  <si>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</si>
  <si>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</si>
  <si>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WOS:000181774900002</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</si>
  <si>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</si>
  <si>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</si>
  <si>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</si>
  <si>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</si>
  <si>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Gashkov, Sergey/N-9041-2014; Jokimaki, Jukka/L-4434-2013; Zajic, Jiri/V-2518-2017</t>
  </si>
  <si>
    <t>Zajic, Jiri/0000-0001-7732-1169</t>
  </si>
  <si>
    <t>10.1007/s10336-014-1092-2</t>
  </si>
  <si>
    <t>WOS:000342412200020</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</si>
  <si>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</si>
  <si>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</si>
  <si>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</si>
  <si>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</si>
  <si>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</si>
  <si>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</si>
  <si>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</si>
  <si>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</si>
  <si>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</si>
  <si>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</si>
  <si>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</si>
  <si>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</si>
  <si>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Bond, AL; Konyukhov, NB; Jones, IL</t>
  </si>
  <si>
    <t>Bond, Alexander L.; Konyukhov, Nikolai B.; Jones, Ian L.</t>
  </si>
  <si>
    <t>VARIATION IN PRIMARY MOLT IN THE LEAST AUKLET</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</si>
  <si>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</si>
  <si>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</si>
  <si>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10.1525/cond.2013.110062</t>
  </si>
  <si>
    <t>WOS:000319481300015</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</si>
  <si>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</si>
  <si>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</si>
  <si>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</si>
  <si>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</si>
  <si>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</si>
  <si>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</si>
  <si>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</si>
  <si>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</si>
  <si>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</si>
  <si>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</si>
  <si>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</si>
  <si>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</si>
  <si>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</si>
  <si>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</si>
  <si>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</si>
  <si>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</si>
  <si>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</si>
  <si>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</si>
  <si>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</si>
  <si>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</si>
  <si>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1300-011X</t>
  </si>
  <si>
    <t>1303-6173</t>
  </si>
  <si>
    <t>10.3906/tar-1711-27</t>
  </si>
  <si>
    <t>WOS:000448856800008</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</si>
  <si>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</si>
  <si>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</si>
  <si>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</si>
  <si>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</si>
  <si>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</si>
  <si>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KING, JR; MEWALDT, LR</t>
  </si>
  <si>
    <t>VARIATION OF BODY-WEIGHT IN GAMBEL WHITE-CROWNED SPARROWS IN WINTER AND SPRING - LATITUDINAL AND PHOTOPERIODIC CORRELATES</t>
  </si>
  <si>
    <t>WOS:A1981MR37400008</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</si>
  <si>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</si>
  <si>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</si>
  <si>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</si>
  <si>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</si>
  <si>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t>
  </si>
  <si>
    <t>Yokoi, Shuji/0000-0001-9358-1876; teshima, kosuke/0000-0003-4854-1060</t>
  </si>
  <si>
    <t>MAR 17</t>
  </si>
  <si>
    <t>10.1073/pnas.0812092106</t>
  </si>
  <si>
    <t>WOS:000264278800089</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</si>
  <si>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</si>
  <si>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</si>
  <si>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</si>
  <si>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</si>
  <si>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t>
  </si>
  <si>
    <t>Duesing, Konsta/0000-0003-3103-0600; Veysey, Martin/0000-0002-8652-0036; Lucock, Mark/0000-0002-0788-5177; Beckett, Emma/0000-0002-8888-3789; Jones, Patrice/0000-0002-4948-1445</t>
  </si>
  <si>
    <t>1520-6300</t>
  </si>
  <si>
    <t>e23010</t>
  </si>
  <si>
    <t>10.1002/ajhb.23010</t>
  </si>
  <si>
    <t>WOS:000409912100012</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</si>
  <si>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</si>
  <si>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</si>
  <si>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</si>
  <si>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</si>
  <si>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WOS:000173366900002</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</si>
  <si>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</si>
  <si>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</si>
  <si>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</si>
  <si>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</si>
  <si>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</si>
  <si>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</si>
  <si>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</si>
  <si>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</si>
  <si>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</si>
  <si>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</si>
  <si>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</si>
  <si>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</si>
  <si>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</si>
  <si>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</si>
  <si>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</si>
  <si>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</si>
  <si>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</si>
  <si>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</si>
  <si>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</si>
  <si>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</si>
  <si>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</si>
  <si>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</si>
  <si>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</si>
  <si>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</si>
  <si>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</si>
  <si>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</si>
  <si>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</si>
  <si>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</si>
  <si>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</si>
  <si>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</si>
  <si>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</si>
  <si>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</si>
  <si>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</si>
  <si>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</si>
  <si>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</si>
  <si>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</si>
  <si>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</si>
  <si>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</si>
  <si>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</si>
  <si>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</si>
  <si>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</si>
  <si>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</si>
  <si>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</si>
  <si>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</si>
  <si>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</si>
  <si>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</si>
  <si>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</si>
  <si>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</si>
  <si>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</si>
  <si>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</si>
  <si>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</si>
  <si>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</si>
  <si>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</si>
  <si>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</si>
  <si>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</si>
  <si>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</si>
  <si>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Natalia/0000-0002-9192-5871</t>
  </si>
  <si>
    <t>10.1111/jen.12158</t>
  </si>
  <si>
    <t>WOS:000352725800001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</si>
  <si>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</si>
  <si>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</si>
  <si>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</si>
  <si>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</si>
  <si>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Nolet, Bart/C-1416-2008; Madsen, Jesper/J-7853-2013; Klaassen, Marcel/B-4325-2008; Stillman, Richard/B-6018-2009; Duriez, Olivier/R-4772-2016; Bauer, Silke/C-3524-2008</t>
  </si>
  <si>
    <t>Nolet, Bart/0000-0002-7437-4879; Madsen, Jesper/0000-0003-3246-0215; Klaassen, Marcel/0000-0003-3907-9599; Duriez, Olivier/0000-0003-1868-9750; Bauer, Silke/0000-0002-0844-164X</t>
  </si>
  <si>
    <t>1465-7279</t>
  </si>
  <si>
    <t>10.1093/beheco/arp032</t>
  </si>
  <si>
    <t>WOS:000265950200014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</si>
  <si>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</si>
  <si>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</si>
  <si>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</si>
  <si>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</si>
  <si>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</si>
  <si>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</si>
  <si>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</si>
  <si>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</si>
  <si>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</si>
  <si>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</si>
  <si>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</si>
  <si>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</si>
  <si>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</si>
  <si>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</si>
  <si>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</si>
  <si>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</si>
  <si>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</si>
  <si>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</si>
  <si>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</si>
  <si>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</si>
  <si>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</si>
  <si>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</si>
  <si>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</si>
  <si>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</si>
  <si>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</si>
  <si>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</si>
  <si>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Fernandez-Marin, Beatriz/D-6701-2016; Garcia-Plazaola, Jose Ignacio/B-8188-2009</t>
  </si>
  <si>
    <t>Fernandez-Marin, Beatriz/0000-0001-9951-0489; Garcia-Plazaola, Jose Ignacio/0000-0001-6498-975X; Kolari, Pasi/0000-0001-7271-633X; Olascoaga, Benat/0000-0002-1976-1040</t>
  </si>
  <si>
    <t>10.1007/s00468-018-1660-9</t>
  </si>
  <si>
    <t>WOS:000427709200023</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</si>
  <si>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</si>
  <si>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</si>
  <si>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</si>
  <si>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</si>
  <si>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10.1080/09712119.2017.1418669</t>
  </si>
  <si>
    <t>WOS:000442480800001</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</si>
  <si>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</si>
  <si>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</si>
  <si>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</si>
  <si>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</si>
  <si>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</si>
  <si>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</si>
  <si>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</si>
  <si>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</si>
  <si>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</si>
  <si>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</si>
  <si>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</si>
  <si>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</si>
  <si>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</si>
  <si>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</si>
  <si>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</si>
  <si>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</si>
  <si>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</si>
  <si>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</si>
  <si>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</si>
  <si>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</si>
  <si>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</si>
  <si>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</si>
  <si>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</si>
  <si>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</si>
  <si>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</si>
  <si>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</si>
  <si>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</si>
  <si>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</si>
  <si>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</si>
  <si>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</si>
  <si>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</si>
  <si>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</si>
  <si>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</si>
  <si>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</si>
  <si>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</si>
  <si>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</si>
  <si>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</si>
  <si>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</si>
  <si>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</si>
  <si>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</si>
  <si>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</si>
  <si>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</si>
  <si>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</si>
  <si>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 Merikanto, Ilona/0000-0002-1222-6678; Laatikainen, Tiina/0000-0002-6614-4782</t>
  </si>
  <si>
    <t>1365-2869</t>
  </si>
  <si>
    <t>10.1111/jsr.12416</t>
  </si>
  <si>
    <t>WOS:000388457300017</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</si>
  <si>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</si>
  <si>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</si>
  <si>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</si>
  <si>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</si>
  <si>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</si>
  <si>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</si>
  <si>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</si>
  <si>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</si>
  <si>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</si>
  <si>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</si>
  <si>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</si>
  <si>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</si>
  <si>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</si>
  <si>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</si>
  <si>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</si>
  <si>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</si>
  <si>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</si>
  <si>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</si>
  <si>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</si>
  <si>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</si>
  <si>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</si>
  <si>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</si>
  <si>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</si>
  <si>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WOS:000377715300024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</si>
  <si>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</si>
  <si>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</si>
  <si>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</si>
  <si>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</si>
  <si>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</si>
  <si>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</si>
  <si>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</si>
  <si>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</si>
  <si>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</si>
  <si>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</si>
  <si>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</si>
  <si>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</si>
  <si>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</si>
  <si>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</si>
  <si>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</si>
  <si>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</si>
  <si>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</si>
  <si>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</si>
  <si>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</si>
  <si>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</si>
  <si>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</si>
  <si>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</si>
  <si>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</si>
  <si>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</si>
  <si>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</si>
  <si>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</si>
  <si>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</si>
  <si>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</si>
  <si>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</si>
  <si>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</si>
  <si>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</si>
  <si>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Flint-Garcia, Sherry/0000-0003-4156-5318; Buckler, Edward/0000-0002-3100-371X</t>
  </si>
  <si>
    <t>E1913</t>
  </si>
  <si>
    <t>E1921</t>
  </si>
  <si>
    <t>10.1073/pnas.1203189109</t>
  </si>
  <si>
    <t>WOS:000306642100006</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</si>
  <si>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</si>
  <si>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</si>
  <si>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</si>
  <si>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</si>
  <si>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</si>
  <si>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</si>
  <si>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</si>
  <si>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</si>
  <si>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possible_title</t>
  </si>
  <si>
    <t>dls</t>
  </si>
  <si>
    <t>usable</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</si>
  <si>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</si>
  <si>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</si>
  <si>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</si>
  <si>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</si>
  <si>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Gotthard, Karl/F-1163-2011</t>
  </si>
  <si>
    <t>10.1111/j.1420-9101.2012.02525.x</t>
  </si>
  <si>
    <t>WOS:000305130800014</t>
  </si>
  <si>
    <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</si>
  <si>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</si>
  <si>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</si>
  <si>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</si>
  <si>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</si>
  <si>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t>
  </si>
  <si>
    <t>10.1111/eea.12715</t>
  </si>
  <si>
    <t>WOS:000446164400005</t>
  </si>
  <si>
    <t>Abbott, LB; Lepak, D; Daniel, DL</t>
  </si>
  <si>
    <t>Abbott, Laurie B.; Lepak, Domininka; Daniel, David L.</t>
  </si>
  <si>
    <t>Vegetative and reproductive phenology of African rue (Peganum harmala) in the northern Chihuahuan Desert</t>
  </si>
  <si>
    <t>SOUTHWESTERN NATURALIST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</si>
  <si>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</si>
  <si>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0038-4909</t>
  </si>
  <si>
    <t>1943-6262</t>
  </si>
  <si>
    <t>10.1894/0038-4909(2007)52[209:VARPOA]2.0.CO;2</t>
  </si>
  <si>
    <t>WOS:000247606900003</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</si>
  <si>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</si>
  <si>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</si>
  <si>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</si>
  <si>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</si>
  <si>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</si>
  <si>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</si>
  <si>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</si>
  <si>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</si>
  <si>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</si>
  <si>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</si>
  <si>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</si>
  <si>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</si>
  <si>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</si>
  <si>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</si>
  <si>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10.1093/ee/nvx136</t>
  </si>
  <si>
    <t>WOS:000417734400022</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</si>
  <si>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</si>
  <si>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</si>
  <si>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</si>
  <si>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</si>
  <si>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</si>
  <si>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ABRAHAM, EG; NAGARAJU, J; DATTA, RK</t>
  </si>
  <si>
    <t>BIOCHEMICAL-STUDIES OF AMYLASES IN THE SILKWORM, BOMBYX-MORI L - COMPARATIVE-ANALYSIS IN DIAPAUSING AND NONDIAPAUSING STRAINS</t>
  </si>
  <si>
    <t>INSECT BIOCHEMISTRY AND MOLECULAR BIOLOGY</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</si>
  <si>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</si>
  <si>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0965-1748</t>
  </si>
  <si>
    <t>10.1016/0965-1748(92)90113-S</t>
  </si>
  <si>
    <t>WOS:A1992KC89800010</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</si>
  <si>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</si>
  <si>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</si>
  <si>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</si>
  <si>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</si>
  <si>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</si>
  <si>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</si>
  <si>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</si>
  <si>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</si>
  <si>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</si>
  <si>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</si>
  <si>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</si>
  <si>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</si>
  <si>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</si>
  <si>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</si>
  <si>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</si>
  <si>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</si>
  <si>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</si>
  <si>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</si>
  <si>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Aluana/L-7772-2013</t>
  </si>
  <si>
    <t>Solferini, Vera/0000-0001-6582-1449; Abreu, Aluana/0000-0003-2765-3741</t>
  </si>
  <si>
    <t>1676-5680</t>
  </si>
  <si>
    <t>10.4238/vol7-4gmr534</t>
  </si>
  <si>
    <t>WOS:000267218200019</t>
  </si>
  <si>
    <t>Achouri, MS; Charfi-Cheikhrouha, F</t>
  </si>
  <si>
    <t>Morphological and reproductive variability in Porcellionides pruinosus (Brandt, 1833) from Tunisia (Isopoda, Oniscidea)</t>
  </si>
  <si>
    <t>CRUSTACEANA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</si>
  <si>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</si>
  <si>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0011-216X</t>
  </si>
  <si>
    <t>10.1163/156854005775197325</t>
  </si>
  <si>
    <t>WOS:000234239600001</t>
  </si>
  <si>
    <t>Adamec, L; Kucerova, A</t>
  </si>
  <si>
    <t>Adamec, Lubomir; Kucerova, Andrea</t>
  </si>
  <si>
    <t>Overwintering temperatures affect freezing temperatures of turions of aquatic plants</t>
  </si>
  <si>
    <t>FLORA</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</si>
  <si>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</si>
  <si>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</si>
  <si>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0367-2530</t>
  </si>
  <si>
    <t>1618-0585</t>
  </si>
  <si>
    <t>10.1016/j.flora.2013.07.009</t>
  </si>
  <si>
    <t>WOS:000325905600003</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</si>
  <si>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</si>
  <si>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</si>
  <si>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</si>
  <si>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</si>
  <si>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Amanda/M-2443-2017</t>
  </si>
  <si>
    <t>Adams, Amanda/0000-0002-8365-6456</t>
  </si>
  <si>
    <t>10.1139/cjz-2014-0230</t>
  </si>
  <si>
    <t>WOS:000352216900008</t>
  </si>
  <si>
    <t>ADAMS, DC; SHORT, RE; BORMAN, MM; MACNEIL, MD</t>
  </si>
  <si>
    <t>ESTIMATION OF FECAL OUTPUT WITH AN INTRARUMINAL CONTINUOUS RELEASE MARKER DEVICE</t>
  </si>
  <si>
    <t>JOURNAL OF RANGE MANAGEMENT</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</si>
  <si>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</si>
  <si>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</si>
  <si>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0022-409X</t>
  </si>
  <si>
    <t>10.2307/4002941</t>
  </si>
  <si>
    <t>WOS:A1991FN78400003</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</si>
  <si>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</si>
  <si>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</si>
  <si>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</si>
  <si>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</si>
  <si>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Alemany, Maria/H-5224-2011; Remesar, Xavier/G-5703-2013; Fernandez Lopez, Jose Antonio/C-5467-2017</t>
  </si>
  <si>
    <t>Alemany, Maria/0000-0002-9783-8293; Remesar, Xavier/0000-0002-9707-7287; Fernandez Lopez, Jose Antonio/0000-0002-2856-7223; Ardevol, Anna/0000-0003-0156-7538</t>
  </si>
  <si>
    <t>1381-3455</t>
  </si>
  <si>
    <t>10.1076/apab.105.5.478.3284</t>
  </si>
  <si>
    <t>WOS:000071157700009</t>
  </si>
  <si>
    <t>Adis, J; Lhano, M; Hill, M; Junk, WJ; Marques, MI; Oberholzer, H</t>
  </si>
  <si>
    <t>What determines the number of juvenile instars in the tropical grasshopper Cornops aquaticum (Leptysminae : Acrididae : Orthoptera)?</t>
  </si>
  <si>
    <t>STUDIES ON NEOTROPICAL FAUNA AND ENVIRONMENT</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</si>
  <si>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</si>
  <si>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Hill, Martin/G-9423-2017; Lhano, Marcos/M-2342-2013; Marques, Marinez/I-1368-2015; Junk, Wolfgang/A-6172-2017</t>
  </si>
  <si>
    <t xml:space="preserve">Hill, Martin/0000-0003-0579-5298; Lhano, Marcos/0000-0002-2760-5718; </t>
  </si>
  <si>
    <t>0165-0521</t>
  </si>
  <si>
    <t>10.1080/01650520412331271729</t>
  </si>
  <si>
    <t>WOS:000226208600006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</si>
  <si>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</si>
  <si>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</si>
  <si>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</si>
  <si>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</si>
  <si>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</si>
  <si>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</si>
  <si>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</si>
  <si>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</si>
  <si>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</si>
  <si>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</si>
  <si>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</si>
  <si>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</si>
  <si>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</si>
  <si>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</si>
  <si>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</si>
  <si>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</si>
  <si>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</si>
  <si>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</si>
  <si>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</si>
  <si>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t>
  </si>
  <si>
    <t>Weigt, Martin/0000-0002-0492-3684; Zhang, Qing/0000-0002-7001-0402; Cosentino Lagomarsino, Marco/0000-0003-0235-0445</t>
  </si>
  <si>
    <t>10.1038/s41467-018-04628-4</t>
  </si>
  <si>
    <t>WOS:000434258400001</t>
  </si>
  <si>
    <t>Aguero-Pelegrin, M; Ferreras-Romero, M; Corbet, PS</t>
  </si>
  <si>
    <t>The life cycle of Lestes viridis (Odonata : Lestidae) in two seasonal streams of the Sierra Morena Mountains (southern Spain)</t>
  </si>
  <si>
    <t>AQUATIC INSECTS</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</si>
  <si>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</si>
  <si>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0165-0424</t>
  </si>
  <si>
    <t>10.1076/aqin.21.3.187.4522</t>
  </si>
  <si>
    <t>WOS:000082908400005</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</si>
  <si>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</si>
  <si>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</si>
  <si>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</si>
  <si>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</si>
  <si>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</si>
  <si>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1573-5117</t>
  </si>
  <si>
    <t>10.1007/s10750-017-3283-3</t>
  </si>
  <si>
    <t>WOS:000410726600006</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</si>
  <si>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</si>
  <si>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</si>
  <si>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</si>
  <si>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</si>
  <si>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Aguilera-Padilla, Fatima/M-4130-2015</t>
  </si>
  <si>
    <t>Orlandi, Fabio/0000-0003-4021-8664; Fornaciari, Marco/0000-0002-1289-7295; Aguilera-Padilla, Fatima/0000-0002-1997-2809; Oteros, Jose/0000-0002-9369-8633</t>
  </si>
  <si>
    <t>10.1007/s00484-013-0666-7</t>
  </si>
  <si>
    <t>WOS:000339105300023</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</si>
  <si>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</si>
  <si>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</si>
  <si>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</si>
  <si>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Nuria/C-8318-2011; Arditi, Roger/E-4927-2010</t>
  </si>
  <si>
    <t>Agusti, Nuria/0000-0002-5908-4873; Arditi, Roger/0000-0002-5209-8754</t>
  </si>
  <si>
    <t>10.1111/j.1365-294X.2005.02650.x</t>
  </si>
  <si>
    <t>WOS:000231223000030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</si>
  <si>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</si>
  <si>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</si>
  <si>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</si>
  <si>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</si>
  <si>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</si>
  <si>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fanjul-moles, maria luisa/C-8069-2011; Garcia, Jose/K-7740-2014; Aguzzi, Jacopo/D-6574-2012; Sarda, Francisco/L-6229-2014</t>
  </si>
  <si>
    <t>Garcia, Jose/0000-0001-7380-530X; Aguzzi, Jacopo/0000-0002-1484-8219; Sarda, Francisco/0000-0001-7905-4148</t>
  </si>
  <si>
    <t>0967-0637</t>
  </si>
  <si>
    <t>10.1016/j.dsr.2009.06.001</t>
  </si>
  <si>
    <t>WOS:000269469800020</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</si>
  <si>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</si>
  <si>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</si>
  <si>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</si>
  <si>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</si>
  <si>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</si>
  <si>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</si>
  <si>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</si>
  <si>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</si>
  <si>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</si>
  <si>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</si>
  <si>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</si>
  <si>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</si>
  <si>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</si>
  <si>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</si>
  <si>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Ailstock, MS; Shafer, DJ; Magoun, AD</t>
  </si>
  <si>
    <t>Ailstock, M. Stephen; Shafer, Deborah J.; Magoun, A. Dale</t>
  </si>
  <si>
    <t>Protocols for Use of Potamogeton perfoliatus and Ruppia maritima Seeds in Large-Scale Restoration</t>
  </si>
  <si>
    <t>RESTORATION ECOLOGY</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</si>
  <si>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</si>
  <si>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1061-2971</t>
  </si>
  <si>
    <t>10.1111/j.1526-100X.2010.00696.x</t>
  </si>
  <si>
    <t>WOS:000279670600017</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</si>
  <si>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</si>
  <si>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</si>
  <si>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</si>
  <si>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</si>
  <si>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</si>
  <si>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</si>
  <si>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</si>
  <si>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Akman, OE; Watterson, S; Parton, A; Binns, N; Millar, AJ; Ghazal, P</t>
  </si>
  <si>
    <t>Akman, Ozgur E.; Watterson, Steven; Parton, Andrew; Binns, Nigel; Millar, Andrew J.; Ghazal, Peter</t>
  </si>
  <si>
    <t>Digital clocks: simple Boolean models can quantitatively describe circadian systems</t>
  </si>
  <si>
    <t>JOURNAL OF THE ROYAL SOCIETY INTERFACE</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</si>
  <si>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</si>
  <si>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Watterson, Steven/0000-0002-2750-6410; Parton, Andrew/0000-0002-8562-0975; Ghazal, Peter/0000-0003-0035-2228; Millar, Andrew/0000-0003-1756-3654</t>
  </si>
  <si>
    <t>1742-5689</t>
  </si>
  <si>
    <t>1742-5662</t>
  </si>
  <si>
    <t>10.1098/rsif.2012.0080</t>
  </si>
  <si>
    <t>WOS:000306750500031</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</si>
  <si>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</si>
  <si>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</si>
  <si>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</si>
  <si>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GENOME BIOLOGY AND EVOLUTION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</si>
  <si>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</si>
  <si>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</si>
  <si>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</si>
  <si>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1759-6653</t>
  </si>
  <si>
    <t>10.1093/gbe/evw304</t>
  </si>
  <si>
    <t>WOS:000396057400011</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</si>
  <si>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</si>
  <si>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</si>
  <si>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</si>
  <si>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</si>
  <si>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</si>
  <si>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Carrington, Jamie/0000-0001-5437-1921; Albergante, Luca/0000-0001-8151-6989</t>
  </si>
  <si>
    <t>E5765</t>
  </si>
  <si>
    <t>E5774</t>
  </si>
  <si>
    <t>10.1073/pnas.1603241113</t>
  </si>
  <si>
    <t>WOS:000383954700010</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</si>
  <si>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</si>
  <si>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</si>
  <si>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</si>
  <si>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</si>
  <si>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</si>
  <si>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</si>
  <si>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</si>
  <si>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</si>
  <si>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</si>
  <si>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</si>
  <si>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</si>
  <si>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</si>
  <si>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</si>
  <si>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10.1007/BF00016801</t>
  </si>
  <si>
    <t>WOS:A1996UE14900003</t>
  </si>
  <si>
    <t>Aliakbarpour, H; Salmah, MRC; Salehi, L</t>
  </si>
  <si>
    <t>Aliakbarpour, Hamaseh; Salmah, Md. Rawi Che; Salehi, Latif</t>
  </si>
  <si>
    <t>Determination of suitable host plant for rearing of Coccus hesperidum (Homoptera:Coccidae)</t>
  </si>
  <si>
    <t>ENTOMOLOGICA FENNICA</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</si>
  <si>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</si>
  <si>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0785-8760</t>
  </si>
  <si>
    <t>WOS:000281696800003</t>
  </si>
  <si>
    <t>Allem, LN; Gomes, AS; Borghetti, F</t>
  </si>
  <si>
    <t>Allem, Laisa N.; Gomes, Anabele S.; Borghetti, Fabian</t>
  </si>
  <si>
    <t>Pequi leaves incorporated into the soil reduce the initial growth of cultivated, invasive and native species</t>
  </si>
  <si>
    <t>ANAIS DA ACADEMIA BRASILEIRA DE CIENCIAS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</si>
  <si>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</si>
  <si>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t>
  </si>
  <si>
    <t>Borghetti, Fabian/0000-0001-7141-265X</t>
  </si>
  <si>
    <t>0001-3765</t>
  </si>
  <si>
    <t>1678-2690</t>
  </si>
  <si>
    <t>10.1590/0001-3765201420130420</t>
  </si>
  <si>
    <t>WOS:000347526200018</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</si>
  <si>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</si>
  <si>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</si>
  <si>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</si>
  <si>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</si>
  <si>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Almeida, RPP; Purcell, AH</t>
  </si>
  <si>
    <t>Homalodisca coagulata (Hemiptera, Cicadellidae) transmission of Xylella fastidiosa to almond</t>
  </si>
  <si>
    <t>PLANT DISEASE</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</si>
  <si>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</si>
  <si>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</si>
  <si>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0191-2917</t>
  </si>
  <si>
    <t>10.1094/PDIS.2003.87.10.1255</t>
  </si>
  <si>
    <t>WOS:000185404200016</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</si>
  <si>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</si>
  <si>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</si>
  <si>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</si>
  <si>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</si>
  <si>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</si>
  <si>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</si>
  <si>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</si>
  <si>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</si>
  <si>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</si>
  <si>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</si>
  <si>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</si>
  <si>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</si>
  <si>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</si>
  <si>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</si>
  <si>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</si>
  <si>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</si>
  <si>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</si>
  <si>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</si>
  <si>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</si>
  <si>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</si>
  <si>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</si>
  <si>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</si>
  <si>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Amarouayache, M; Kara, MH</t>
  </si>
  <si>
    <t>Amarouayache, M.; Kara, M. H.</t>
  </si>
  <si>
    <t>QUALITY EVALUATION OF A NEW STRAIN OF ARTEMIA FROM SEBKHA EZ-ZEMOUL, ALGERIA: BIOMETRY, HATCHING AND FATTY ACID COMPOSITION</t>
  </si>
  <si>
    <t>VIE ET MILIEU-LIFE AND ENVIRONMENT</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</si>
  <si>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</si>
  <si>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</si>
  <si>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</si>
  <si>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0240-8759</t>
  </si>
  <si>
    <t>WOS:000374954900003</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</si>
  <si>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</si>
  <si>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</si>
  <si>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</si>
  <si>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</si>
  <si>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</si>
  <si>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</si>
  <si>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</si>
  <si>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</si>
  <si>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</si>
  <si>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</si>
  <si>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</si>
  <si>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Piper, Walter/B-7908-2009</t>
  </si>
  <si>
    <t>10.2307/3809542</t>
  </si>
  <si>
    <t>WOS:A1994MW30600001</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</si>
  <si>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</si>
  <si>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</si>
  <si>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</si>
  <si>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PARASITES &amp; VECTORS</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</si>
  <si>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</si>
  <si>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</si>
  <si>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1756-3305</t>
  </si>
  <si>
    <t>MAY 31</t>
  </si>
  <si>
    <t>10.1186/s13071-018-2904-7</t>
  </si>
  <si>
    <t>WOS:000433580200001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</si>
  <si>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</si>
  <si>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</si>
  <si>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</si>
  <si>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</si>
  <si>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</si>
  <si>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</si>
  <si>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</si>
  <si>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</si>
  <si>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</si>
  <si>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De Marco, Alessandra/0000-0001-7200-2257; Qiang, Liu/0000-0003-2332-2873; Paoletti, Elena/0000-0001-5324-7769</t>
  </si>
  <si>
    <t>10.1111/gcb.13823</t>
  </si>
  <si>
    <t>WOS:000426506100048</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</si>
  <si>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</si>
  <si>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</si>
  <si>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</si>
  <si>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</si>
  <si>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</si>
  <si>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</si>
  <si>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</si>
  <si>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</si>
  <si>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</si>
  <si>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</si>
  <si>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</si>
  <si>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Anderson, Jill/0000-0002-3253-8142; Lee, Cheng-Ruei/0000-0002-1913-9964</t>
  </si>
  <si>
    <t>10.1111/j.1558-5646.2010.01175.x</t>
  </si>
  <si>
    <t>WOS:000287854000014</t>
  </si>
  <si>
    <t>Anderson, KJ; Jetz, W</t>
  </si>
  <si>
    <t>The broad-scale ecology of energy expenditure of endotherms</t>
  </si>
  <si>
    <t>ECOLOGY LETTERS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</si>
  <si>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</si>
  <si>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1461-023X</t>
  </si>
  <si>
    <t>1461-0248</t>
  </si>
  <si>
    <t>10.1111/j.1461-0248.2005.00723.x</t>
  </si>
  <si>
    <t>WOS:000227249400009</t>
  </si>
  <si>
    <t>Anderson, LL; Mao, XR; Scott, BA; Crowder, CM</t>
  </si>
  <si>
    <t>Anderson, Lori L.; Mao, Xianrong; Scott, Barbara A.; Crowder, C. Michael</t>
  </si>
  <si>
    <t>Survival from Hypoxia in C-elegans by Inactivation of Aminoacyl-tRNA Synthetases</t>
  </si>
  <si>
    <t>SCIENCE</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</si>
  <si>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</si>
  <si>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0036-8075</t>
  </si>
  <si>
    <t>10.1126/science.1166175</t>
  </si>
  <si>
    <t>WOS:000262862800042</t>
  </si>
  <si>
    <t>GEOGRAPHIC-VARIATION IN THE INCIDENCE OF NON-DIAPAUSE EGGS OF THE FALSE MELON BEETLE, ATRACHYA-MENETRIESI FALDERMANN (COLEOPTERA, CHRYSOMELIDAE)</t>
  </si>
  <si>
    <t>10.1303/aez.14.193</t>
  </si>
  <si>
    <t>WOS:A1979GZ01300008</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</si>
  <si>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</si>
  <si>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</si>
  <si>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</si>
  <si>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</si>
  <si>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</si>
  <si>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</si>
  <si>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</si>
  <si>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</si>
  <si>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</si>
  <si>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</si>
  <si>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</si>
  <si>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</si>
  <si>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Andrews, MM; Andrews, PT; Wills, DF; Bevis, SM</t>
  </si>
  <si>
    <t>Andrews, Margaret M.; Andrews, Peter T.; Wills, David F.; Bevis, Sylvia M.</t>
  </si>
  <si>
    <t>Ultrasound social calls of greater horseshoe bats (Rhinolophus ferrumequinum) in a hibernaculum</t>
  </si>
  <si>
    <t>ACTA CHIROPTEROLOGICA</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</si>
  <si>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</si>
  <si>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1508-1109</t>
  </si>
  <si>
    <t>10.3161/1733-5329(2006)8[197:USCOGH]2.0.CO;2</t>
  </si>
  <si>
    <t>WOS:000237933100014</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</si>
  <si>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</si>
  <si>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</si>
  <si>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</si>
  <si>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</si>
  <si>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</si>
  <si>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</si>
  <si>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</si>
  <si>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</si>
  <si>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</si>
  <si>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</si>
  <si>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</si>
  <si>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</si>
  <si>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</si>
  <si>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</si>
  <si>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</si>
  <si>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</si>
  <si>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</si>
  <si>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</si>
  <si>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</si>
  <si>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</si>
  <si>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</si>
  <si>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</si>
  <si>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</si>
  <si>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</si>
  <si>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</si>
  <si>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JOSE/M-5578-2015</t>
  </si>
  <si>
    <t>Moreno, JOSE/0000-0002-3729-9523; Garcia, Gregorio/0000-0001-6686-9903</t>
  </si>
  <si>
    <t>10.1016/j.aquatox.2006.02.030</t>
  </si>
  <si>
    <t>WOS:000238110100007</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</si>
  <si>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</si>
  <si>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</si>
  <si>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</si>
  <si>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</si>
  <si>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Dentovskaya, Svetlana/F-4623-2017; Anisimov, Andrey/H-5257-2012; Anisimov, Andrey/D-2217-2009; Lindner, Buko/G-9731-2014</t>
  </si>
  <si>
    <t>Dentovskaya, Svetlana/0000-0002-1996-8949; Anisimov, Andrey/0000-0002-5499-7999; Anisimov, Andrey/0000-0002-5499-7999; Shaykhutinova, Rima/0000-0002-6985-6822; Pier, Gerald/0000-0002-9112-2331</t>
  </si>
  <si>
    <t>0019-9567</t>
  </si>
  <si>
    <t>1098-5522</t>
  </si>
  <si>
    <t>10.1128/IAI.73.11.7324-7331.2005</t>
  </si>
  <si>
    <t>WOS:000232833800030</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</si>
  <si>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</si>
  <si>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</si>
  <si>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</si>
  <si>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</si>
  <si>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t>
  </si>
  <si>
    <t>10.1007/s00484-017-1400-7</t>
  </si>
  <si>
    <t>WOS:000418453200001</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</si>
  <si>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</si>
  <si>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</si>
  <si>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</si>
  <si>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10.2307/2409953</t>
  </si>
  <si>
    <t>WOS:A1992JV37100019</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</si>
  <si>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</si>
  <si>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</si>
  <si>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</si>
  <si>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</si>
  <si>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</si>
  <si>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</si>
  <si>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</si>
  <si>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</si>
  <si>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</si>
  <si>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</si>
  <si>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</si>
  <si>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</si>
  <si>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</si>
  <si>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</si>
  <si>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</si>
  <si>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</si>
  <si>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</si>
  <si>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</si>
  <si>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</si>
  <si>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</si>
  <si>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</si>
  <si>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</si>
  <si>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</si>
  <si>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</si>
  <si>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</si>
  <si>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</si>
  <si>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</si>
  <si>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</si>
  <si>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</si>
  <si>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</si>
  <si>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</si>
  <si>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</si>
  <si>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</si>
  <si>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</si>
  <si>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</si>
  <si>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</si>
  <si>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</si>
  <si>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</si>
  <si>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</si>
  <si>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</si>
  <si>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</si>
  <si>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</si>
  <si>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</si>
  <si>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</si>
  <si>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</si>
  <si>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</si>
  <si>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1939-9170</t>
  </si>
  <si>
    <t>10.2307/177174</t>
  </si>
  <si>
    <t>WOS:000086351500012</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</si>
  <si>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</si>
  <si>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</si>
  <si>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</si>
  <si>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</si>
  <si>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</si>
  <si>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</si>
  <si>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</si>
  <si>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</si>
  <si>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</si>
  <si>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</si>
  <si>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</si>
  <si>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</si>
  <si>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</si>
  <si>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</si>
  <si>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</si>
  <si>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</si>
  <si>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</si>
  <si>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</si>
  <si>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</si>
  <si>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</si>
  <si>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</si>
  <si>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</si>
  <si>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Arneth, Almut/B-2702-2013; Veenendaal, Elmar/B-4628-2009; Montagnani, Leonardo/F-1837-2016</t>
  </si>
  <si>
    <t>Montagnani, Leonardo/0000-0003-2957-9071</t>
  </si>
  <si>
    <t>10.5194/bg-3-421-2006</t>
  </si>
  <si>
    <t>WOS:000243785300003</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</si>
  <si>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</si>
  <si>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</si>
  <si>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</si>
  <si>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</si>
  <si>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</si>
  <si>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</si>
  <si>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</si>
  <si>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</si>
  <si>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</si>
  <si>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</si>
  <si>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</si>
  <si>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</si>
  <si>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</si>
  <si>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</si>
  <si>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</si>
  <si>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</si>
  <si>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</si>
  <si>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</si>
  <si>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</si>
  <si>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</si>
  <si>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</si>
  <si>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</si>
  <si>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</si>
  <si>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</si>
  <si>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</si>
  <si>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</si>
  <si>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</si>
  <si>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</si>
  <si>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</si>
  <si>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</si>
  <si>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</si>
  <si>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</si>
  <si>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</si>
  <si>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</si>
  <si>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</si>
  <si>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</si>
  <si>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</si>
  <si>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</si>
  <si>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</si>
  <si>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</si>
  <si>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</si>
  <si>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</si>
  <si>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</si>
  <si>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</si>
  <si>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</si>
  <si>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</si>
  <si>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</si>
  <si>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</si>
  <si>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</si>
  <si>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</si>
  <si>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Abdullah/F-8539-2016</t>
  </si>
  <si>
    <t>1532-4982</t>
  </si>
  <si>
    <t>10.1080/153249802753365340</t>
  </si>
  <si>
    <t>WOS:000173868200006</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</si>
  <si>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</si>
  <si>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</si>
  <si>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</si>
  <si>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</si>
  <si>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</si>
  <si>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Borislav/A-1246-2010</t>
  </si>
  <si>
    <t>Dimitrov, Borislav/0000-0002-5896-2072</t>
  </si>
  <si>
    <t>0004-282X</t>
  </si>
  <si>
    <t>10.1590/S0004-282X2007000100007</t>
  </si>
  <si>
    <t>WOS:000245040400006</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</si>
  <si>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</si>
  <si>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</si>
  <si>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</si>
  <si>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Valery/K-6763-2012</t>
  </si>
  <si>
    <t>Forbes, Valery/0000-0001-9819-9385</t>
  </si>
  <si>
    <t>10.1111/j.1744-7410.2006.00035.x</t>
  </si>
  <si>
    <t>WOS:000236606800002</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</si>
  <si>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</si>
  <si>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</si>
  <si>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</si>
  <si>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</si>
  <si>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</si>
  <si>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1365-2745</t>
  </si>
  <si>
    <t>10.1111/1365-2745.12651</t>
  </si>
  <si>
    <t>WOS:000390331000024</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</si>
  <si>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</si>
  <si>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</si>
  <si>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</si>
  <si>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SCIENTIFIC WORLD JOURNAL</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</si>
  <si>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</si>
  <si>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1537-744X</t>
  </si>
  <si>
    <t>10.1100/2012/743926</t>
  </si>
  <si>
    <t>WOS:000306559400001</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</si>
  <si>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</si>
  <si>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</si>
  <si>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</si>
  <si>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</si>
  <si>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</si>
  <si>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</si>
  <si>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</si>
  <si>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</si>
  <si>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</si>
  <si>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</si>
  <si>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</si>
  <si>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</si>
  <si>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</si>
  <si>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</si>
  <si>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</si>
  <si>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</si>
  <si>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</si>
  <si>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Augustine, DJ; Cully, JF; Johnson, TL</t>
  </si>
  <si>
    <t>Augustine, David J.; Cully, Jack F., Jr.; Johnson, Tammi L.</t>
  </si>
  <si>
    <t>Influence of fire on black-tailed prairie dog colony expansion in shortgrass steppe</t>
  </si>
  <si>
    <t>RANGELAND ECOLOGY &amp; MANAGEMENT</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</si>
  <si>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</si>
  <si>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1550-7424</t>
  </si>
  <si>
    <t>10.2111/1551-5028(2007)60[538:IOFOBP]2.0.CO;2</t>
  </si>
  <si>
    <t>WOS:000249961600012</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</si>
  <si>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</si>
  <si>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</si>
  <si>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</si>
  <si>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</si>
  <si>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10.1002/jwmg.334</t>
  </si>
  <si>
    <t>WOS:000302998300007</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</si>
  <si>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</si>
  <si>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</si>
  <si>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</si>
  <si>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</si>
  <si>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10.1111/j.1744-7917.2009.00251.x</t>
  </si>
  <si>
    <t>WOS:000263246700004</t>
  </si>
  <si>
    <t>AULD, TD</t>
  </si>
  <si>
    <t>THE IMPACT OF GRAZING ON REGENERATION OF THE SHRUB ACACIA-CARNEI IN ARID AUSTRALIA</t>
  </si>
  <si>
    <t>BIOLOGICAL CONSERVATION</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</si>
  <si>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</si>
  <si>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0006-3207</t>
  </si>
  <si>
    <t>10.1016/0006-3207(93)90446-8</t>
  </si>
  <si>
    <t>WOS:A1993LL69400008</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</si>
  <si>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</si>
  <si>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</si>
  <si>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</si>
  <si>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</si>
  <si>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</si>
  <si>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</si>
  <si>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</si>
  <si>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</si>
  <si>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</si>
  <si>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</si>
  <si>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</si>
  <si>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</si>
  <si>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</si>
  <si>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</si>
  <si>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</si>
  <si>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</si>
  <si>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</si>
  <si>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</si>
  <si>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</si>
  <si>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</si>
  <si>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1879-1697</t>
  </si>
  <si>
    <t>10.1016/j.jembe.2004.09.005</t>
  </si>
  <si>
    <t>WOS:000227104500008</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</si>
  <si>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</si>
  <si>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</si>
  <si>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</si>
  <si>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</si>
  <si>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</si>
  <si>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</si>
  <si>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</si>
  <si>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</si>
  <si>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</si>
  <si>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</si>
  <si>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</si>
  <si>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</si>
  <si>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</si>
  <si>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</si>
  <si>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AYALA FIGUEREDO, JULIO/0000-0001-9998-3091</t>
  </si>
  <si>
    <t>2213-5960</t>
  </si>
  <si>
    <t>10.1016/j.gdata.2015.05.039</t>
  </si>
  <si>
    <t>WOS:000377757800043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</si>
  <si>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</si>
  <si>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</si>
  <si>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</si>
  <si>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</si>
  <si>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Burke, John/A-3502-2013; Sapir, Yuval/H-1494-2011; Chapman, Mark/E-5260-2011; Rieseberg, Loren/B-3591-2013</t>
  </si>
  <si>
    <t>Burke, John/0000-0002-1412-5539; Sapir, Yuval/0000-0001-9685-8076; Chapman, Mark/0000-0002-7151-723X; Rieseberg, Loren/0000-0002-2712-2417</t>
  </si>
  <si>
    <t>10.1111/j.1365-294X.2007.03596.x</t>
  </si>
  <si>
    <t>WOS:000252398300015</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</si>
  <si>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</si>
  <si>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</si>
  <si>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</si>
  <si>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</si>
  <si>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</si>
  <si>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</si>
  <si>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</si>
  <si>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</si>
  <si>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Babendreier, D; Kuske, S; Bigler, F</t>
  </si>
  <si>
    <t>Overwintering of the egg parasitoid Trichogramma brassicae in Northern Switzerland</t>
  </si>
  <si>
    <t>BIOCONTROL</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</si>
  <si>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</si>
  <si>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1386-6141</t>
  </si>
  <si>
    <t>10.1023/A:1023661420247</t>
  </si>
  <si>
    <t>WOS:000182608200002</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</si>
  <si>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</si>
  <si>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</si>
  <si>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</si>
  <si>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t>
  </si>
  <si>
    <t>10.1016/j.theriogenology.2005.09.004</t>
  </si>
  <si>
    <t>WOS:000236872600011</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</si>
  <si>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</si>
  <si>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</si>
  <si>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</si>
  <si>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HERPETOLOGICAL CONSERVATION AND BIOLOGY</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</si>
  <si>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</si>
  <si>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2151-0733</t>
  </si>
  <si>
    <t>1931-7603</t>
  </si>
  <si>
    <t>WOS:000375251800011</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</si>
  <si>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</si>
  <si>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</si>
  <si>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</si>
  <si>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</si>
  <si>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Christie/0000-0002-8937-8709</t>
  </si>
  <si>
    <t>10.1111/afe.12051</t>
  </si>
  <si>
    <t>WOS:000340667700003</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</si>
  <si>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</si>
  <si>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</si>
  <si>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</si>
  <si>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</si>
  <si>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bahri, bochra/0000-0001-5905-5880; Barry, Kerrie/0000-0002-8999-6785</t>
  </si>
  <si>
    <t>10.1186/s12862-018-1193-2</t>
  </si>
  <si>
    <t>WOS:000435718900001</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</si>
  <si>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</si>
  <si>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</si>
  <si>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</si>
  <si>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Bailey, Sarah/E-8356-2010; Duggan, Ian/G-2275-2012</t>
  </si>
  <si>
    <t>Bailey, Sarah/0000-0003-3635-919X; Duggan, Ian/0000-0002-6037-9759</t>
  </si>
  <si>
    <t>1205-7533</t>
  </si>
  <si>
    <t>10.1139/F05-024</t>
  </si>
  <si>
    <t>WOS:000229594600013</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</si>
  <si>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</si>
  <si>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</si>
  <si>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</si>
  <si>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</si>
  <si>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</si>
  <si>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</si>
  <si>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</si>
  <si>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</si>
  <si>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</si>
  <si>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</si>
  <si>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</si>
  <si>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</si>
  <si>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</si>
  <si>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10.1007/s10893-005-0052-0</t>
  </si>
  <si>
    <t>WOS:000229864100008</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</si>
  <si>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</si>
  <si>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</si>
  <si>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</si>
  <si>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</si>
  <si>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</si>
  <si>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</si>
  <si>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</si>
  <si>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</si>
  <si>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</si>
  <si>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</si>
  <si>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OCT 21</t>
  </si>
  <si>
    <t>10.1016/j.jtbi.2010.07.035</t>
  </si>
  <si>
    <t>WOS:000282252900018</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</si>
  <si>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</si>
  <si>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</si>
  <si>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</si>
  <si>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</si>
  <si>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</si>
  <si>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</si>
  <si>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</si>
  <si>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Ball, JR; Lukianchuk, KC; Bayne, EM</t>
  </si>
  <si>
    <t>Ball, Jeffrey R.; Lukianchuk, Katrina C.; Bayne, Erin M.</t>
  </si>
  <si>
    <t>NOCTURNAL PROVISIONING BY SWAINSON'S THRUSH</t>
  </si>
  <si>
    <t>WILSON JOURNAL OF ORNITHOLOGY</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</si>
  <si>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</si>
  <si>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</si>
  <si>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1559-4491</t>
  </si>
  <si>
    <t>10.1676/10-137.1</t>
  </si>
  <si>
    <t>WOS:000294795400011</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</si>
  <si>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</si>
  <si>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</si>
  <si>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</si>
  <si>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</si>
  <si>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</si>
  <si>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0960-3115</t>
  </si>
  <si>
    <t>1572-9710</t>
  </si>
  <si>
    <t>10.1007/s10531-014-0707-5</t>
  </si>
  <si>
    <t>WOS:000338237500015</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</si>
  <si>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</si>
  <si>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</si>
  <si>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</si>
  <si>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</si>
  <si>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</si>
  <si>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</si>
  <si>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</si>
  <si>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Rossetti, Giampaolo/I-5703-2014; Baltanas, Angel/K-5741-2013; Rossi, Valeria/I-8112-2014</t>
  </si>
  <si>
    <t>Rossetti, Giampaolo/0000-0002-8136-6965; Baltanas, Angel/0000-0002-1285-296X; Rossi, Valeria/0000-0002-8346-4569</t>
  </si>
  <si>
    <t>10.1023/A:1003994209369</t>
  </si>
  <si>
    <t>WOS:000086515700005</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</si>
  <si>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</si>
  <si>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</si>
  <si>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</si>
  <si>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JOURNAL OF ASIA-PACIFIC ENTOMOLOGY</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</si>
  <si>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</si>
  <si>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1226-8615</t>
  </si>
  <si>
    <t>1876-7990</t>
  </si>
  <si>
    <t>10.1016/j.aspen.2011.04.007</t>
  </si>
  <si>
    <t>WOS:000292362900026</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</si>
  <si>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</si>
  <si>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</si>
  <si>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</si>
  <si>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Sam/A-4320-2009</t>
  </si>
  <si>
    <t>Scheiner, Sam/0000-0003-1677-9752</t>
  </si>
  <si>
    <t>10.2307/2426609</t>
  </si>
  <si>
    <t>WOS:A1994MW29500008</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</si>
  <si>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</si>
  <si>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</si>
  <si>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</si>
  <si>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</si>
  <si>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1432-1416</t>
  </si>
  <si>
    <t>10.1007/s00285-017-1159-9</t>
  </si>
  <si>
    <t>WOS:000425335200003</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</si>
  <si>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</si>
  <si>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</si>
  <si>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</si>
  <si>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</si>
  <si>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10.1007/s12562-010-0272-0</t>
  </si>
  <si>
    <t>WOS:000283964600007</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</si>
  <si>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</si>
  <si>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</si>
  <si>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</si>
  <si>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</si>
  <si>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</si>
  <si>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</si>
  <si>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</si>
  <si>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</si>
  <si>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</si>
  <si>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</si>
  <si>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Donald/I-5948-2012</t>
  </si>
  <si>
    <t>Quicke, Donald/0000-0003-4471-6775</t>
  </si>
  <si>
    <t>10.1079/BER2005360</t>
  </si>
  <si>
    <t>WOS:000207741200002</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</si>
  <si>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</si>
  <si>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</si>
  <si>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</si>
  <si>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</si>
  <si>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10.1016/j.jinsphys.2009.09.016</t>
  </si>
  <si>
    <t>WOS:000274964600008</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</si>
  <si>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</si>
  <si>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</si>
  <si>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</si>
  <si>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</si>
  <si>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</si>
  <si>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</si>
  <si>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</si>
  <si>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</si>
  <si>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Bardos, DC; Guillera-Arroita, G; Wintle, BA</t>
  </si>
  <si>
    <t>Bardos, David C.; Guillera-Arroita, Gurutzeta; Wintle, Brendan A.</t>
  </si>
  <si>
    <t>Valid auto-models for spatially autocorrelated occupancy and abundance data</t>
  </si>
  <si>
    <t>METHODS IN ECOLOGY AND EVOLUTION</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</si>
  <si>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</si>
  <si>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</si>
  <si>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</si>
  <si>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2041-210X</t>
  </si>
  <si>
    <t>2041-2096</t>
  </si>
  <si>
    <t>10.1111/2041-210X.12402</t>
  </si>
  <si>
    <t>WOS:000362916000003</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</si>
  <si>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</si>
  <si>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</si>
  <si>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</si>
  <si>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10.1046/j.1365-2435.1997.00040.x</t>
  </si>
  <si>
    <t>WOS:A1997WR93700001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</si>
  <si>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</si>
  <si>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</si>
  <si>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</si>
  <si>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</si>
  <si>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</si>
  <si>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</si>
  <si>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</si>
  <si>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</si>
  <si>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</si>
  <si>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WOS:A1995QR66400015</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</si>
  <si>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</si>
  <si>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</si>
  <si>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</si>
  <si>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</si>
  <si>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</si>
  <si>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</si>
  <si>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</si>
  <si>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</si>
  <si>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</si>
  <si>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</si>
  <si>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</si>
  <si>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</si>
  <si>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</si>
  <si>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</si>
  <si>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</si>
  <si>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</si>
  <si>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t>
  </si>
  <si>
    <t>10.1080/09583159409355347</t>
  </si>
  <si>
    <t>WOS:A1994QL87900014</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</si>
  <si>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</si>
  <si>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</si>
  <si>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</si>
  <si>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</si>
  <si>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</si>
  <si>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</si>
  <si>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</si>
  <si>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</si>
  <si>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</si>
  <si>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</si>
  <si>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</si>
  <si>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</si>
  <si>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</si>
  <si>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Bartels, W; Law, BS; Geiser, F</t>
  </si>
  <si>
    <t>Daily torpor and energetics in a tropical mammal, the northern blossom-bat Macroglossus minimus (Megachiroptera)</t>
  </si>
  <si>
    <t>JOURNAL OF COMPARATIVE PHYSIOLOGY B-BIOCHEMICAL SYSTEMS AND ENVIRONMENTAL PHYSIOLOGY</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</si>
  <si>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</si>
  <si>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</si>
  <si>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</si>
  <si>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</si>
  <si>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</si>
  <si>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</si>
  <si>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</si>
  <si>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</si>
  <si>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10.1603/0013-8746(2008)101[95:PTAVIC]2.0.CO;2</t>
  </si>
  <si>
    <t>WOS:000252510000011</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</si>
  <si>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</si>
  <si>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</si>
  <si>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</si>
  <si>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</si>
  <si>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</si>
  <si>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</si>
  <si>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</si>
  <si>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</si>
  <si>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Steve/0000-0003-4365-3135</t>
  </si>
  <si>
    <t>10.1603/0046-225X-30.2.181</t>
  </si>
  <si>
    <t>WOS:000168437900004</t>
  </si>
  <si>
    <t>Baskin, CC; Chester, EW; Baskin, JM</t>
  </si>
  <si>
    <t>Effect of flooding on annual dormancy cycles in buried seeds of two wetland Carex species</t>
  </si>
  <si>
    <t>WETLANDS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</si>
  <si>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</si>
  <si>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0277-5212</t>
  </si>
  <si>
    <t>10.1007/BF03160648</t>
  </si>
  <si>
    <t>WOS:A1996UD99800009</t>
  </si>
  <si>
    <t>Baskin, JM; Baskin, CC; Tyndall, RW</t>
  </si>
  <si>
    <t>Natural Areas Journal - Introduction</t>
  </si>
  <si>
    <t>NATURAL AREAS JOURNAL</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</si>
  <si>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</si>
  <si>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0885-8608</t>
  </si>
  <si>
    <t>2162-4399</t>
  </si>
  <si>
    <t>WOS:000228816700007</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</si>
  <si>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</si>
  <si>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</si>
  <si>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</si>
  <si>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</si>
  <si>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</si>
  <si>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</si>
  <si>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</si>
  <si>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</si>
  <si>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</si>
  <si>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</si>
  <si>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</si>
  <si>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</si>
  <si>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Donald/F-1171-2014</t>
  </si>
  <si>
    <t>Franklin, Donald/0000-0002-9813-0959</t>
  </si>
  <si>
    <t>0266-4674</t>
  </si>
  <si>
    <t>1469-7831</t>
  </si>
  <si>
    <t>10.1017/S0266467415000358</t>
  </si>
  <si>
    <t>WOS:000363036300008</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</si>
  <si>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</si>
  <si>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</si>
  <si>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</si>
  <si>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</si>
  <si>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</si>
  <si>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</si>
  <si>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</si>
  <si>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</si>
  <si>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</si>
  <si>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</si>
  <si>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</si>
  <si>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</si>
  <si>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</si>
  <si>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</si>
  <si>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</si>
  <si>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</si>
  <si>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</si>
  <si>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10.3354/meps08044</t>
  </si>
  <si>
    <t>WOS:000272187800016</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</si>
  <si>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</si>
  <si>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</si>
  <si>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</si>
  <si>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</si>
  <si>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</si>
  <si>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</si>
  <si>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</si>
  <si>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</si>
  <si>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</si>
  <si>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</si>
  <si>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</si>
  <si>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</si>
  <si>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</si>
  <si>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</si>
  <si>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</si>
  <si>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</si>
  <si>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</si>
  <si>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</si>
  <si>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</si>
  <si>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</si>
  <si>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</si>
  <si>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</si>
  <si>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</si>
  <si>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</si>
  <si>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</si>
  <si>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</si>
  <si>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</si>
  <si>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</si>
  <si>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</si>
  <si>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</si>
  <si>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Vera, Luisa/L-6972-2014; Lopez-Olmeda, Jose Fernando/K-3848-2014; ROL, ANGELES/C-6718-2009</t>
  </si>
  <si>
    <t>Munoz-Cueto, Jose A./0000-0002-8597-5506; Vera, Luisa/0000-0003-0999-055X; Lopez-Olmeda, Jose Fernando/0000-0003-4920-5704; ROL, ANGELES/0000-0002-9343-3918; Sanchez Vazquez, Francisco Javier/0000-0002-2366-9714</t>
  </si>
  <si>
    <t>10.1016/j.physbeh.2004.02.001</t>
  </si>
  <si>
    <t>WOS:000222130700004</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</si>
  <si>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</si>
  <si>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</si>
  <si>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</si>
  <si>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</si>
  <si>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</si>
  <si>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</si>
  <si>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</si>
  <si>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BEACH, R</t>
  </si>
  <si>
    <t>REQUIRED DAY NUMBER AND TIMELY INDUCTION OF DIAPAUSE IN GEOGRAPHIC STRAINS OF MOSQUITO AEDES-ATROPALPUS</t>
  </si>
  <si>
    <t>10.1016/0022-1910(78)90088-4</t>
  </si>
  <si>
    <t>WOS:A1978FN61600015</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</si>
  <si>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</si>
  <si>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</si>
  <si>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</si>
  <si>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</si>
  <si>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</si>
  <si>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</si>
  <si>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</si>
  <si>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</si>
  <si>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</si>
  <si>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</si>
  <si>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</si>
  <si>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Bear, J; Fountain, NB; Lothman, EW</t>
  </si>
  <si>
    <t>Responses of the superficial entorhinal cortex in vitro in slices from naive and chronically epileptic rats</t>
  </si>
  <si>
    <t>JOURNAL OF NEUROPHYSIOLOGY</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</si>
  <si>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</si>
  <si>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0022-3077</t>
  </si>
  <si>
    <t>1522-1598</t>
  </si>
  <si>
    <t>WOS:A1996VT08200012</t>
  </si>
  <si>
    <t>Beaty, RM; Taylor, AH</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</si>
  <si>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</si>
  <si>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</si>
  <si>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Beaty, Robert/B-5504-2011</t>
  </si>
  <si>
    <t>10.1046/j.1365-2699.2001.00591.x</t>
  </si>
  <si>
    <t>WOS:000172540400002</t>
  </si>
  <si>
    <t>Beaty, R. Matthew; Taylor, Alan H.</t>
  </si>
  <si>
    <t>Fire disturbance and forest structure in old-growth mixed conifer forests in the northern Sierra Nevada, California</t>
  </si>
  <si>
    <t>JOURNAL OF VEGETATION SCIENCE</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</si>
  <si>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</si>
  <si>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1100-9233</t>
  </si>
  <si>
    <t>10.1111/j.1654-1103.2007.tb02604.x</t>
  </si>
  <si>
    <t>WOS:000250089400012</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</si>
  <si>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</si>
  <si>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</si>
  <si>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</si>
  <si>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</si>
  <si>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10.1111/aec.12550</t>
  </si>
  <si>
    <t>WOS:000428366200001</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</si>
  <si>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</si>
  <si>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</si>
  <si>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</si>
  <si>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BIOINVASIONS RECORDS</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</si>
  <si>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</si>
  <si>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2242-1300</t>
  </si>
  <si>
    <t>10.3391/bir.2018.7.1.06</t>
  </si>
  <si>
    <t>WOS:000428171100006</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</si>
  <si>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</si>
  <si>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</si>
  <si>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</si>
  <si>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</si>
  <si>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</si>
  <si>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BECK, SD; APPLE, JW</t>
  </si>
  <si>
    <t>EFFECTS OF TEMPERATURE AND PHOTOPERIOD ON VOLTINISM OF GEOGRAPHICAL POPULATIONS OF EUROPEAN CORN BORER, PYRAUSTA NUBILALIS</t>
  </si>
  <si>
    <t>10.1093/jee/54.3.550</t>
  </si>
  <si>
    <t>WOS:A19614694B00007</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</si>
  <si>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</si>
  <si>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</si>
  <si>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</si>
  <si>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</si>
  <si>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</si>
  <si>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</si>
  <si>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</si>
  <si>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</si>
  <si>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</si>
  <si>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</si>
  <si>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</si>
  <si>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</si>
  <si>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</si>
  <si>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</si>
  <si>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</si>
  <si>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</si>
  <si>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</si>
  <si>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</si>
  <si>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</si>
  <si>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</si>
  <si>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BELL, CH</t>
  </si>
  <si>
    <t>EFFICIENCY OF PHOSPHINE AGAINST DIAPAUSING LARVAE OF EPHESTIA-ELUTELLA (LEPIDOPTERA) OVER A WIDE-RANGE OF CONCENTRATIONS AND EXPOSURE TIMES</t>
  </si>
  <si>
    <t>JOURNAL OF STORED PRODUCTS RESEARCH</t>
  </si>
  <si>
    <t>0022-474X</t>
  </si>
  <si>
    <t>10.1016/0022-474X(79)90012-2</t>
  </si>
  <si>
    <t>WOS:A1979HF56000003</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</si>
  <si>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</si>
  <si>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</si>
  <si>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</si>
  <si>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</si>
  <si>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</si>
  <si>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</si>
  <si>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</si>
  <si>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</si>
  <si>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</si>
  <si>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</si>
  <si>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</si>
  <si>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</si>
  <si>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</si>
  <si>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</si>
  <si>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</si>
  <si>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</si>
  <si>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</si>
  <si>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</si>
  <si>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Bellairs, SM; Franklin, DC; Hogarth, NJ</t>
  </si>
  <si>
    <t>Bellairs, Sean M.; Franklin, Donald C.; Hogarth, Nicholas J.</t>
  </si>
  <si>
    <t>A tropical, gregariously semelparous bamboo shows no seed dormancy</t>
  </si>
  <si>
    <t>BIOTROPICA</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</si>
  <si>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</si>
  <si>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0006-3606</t>
  </si>
  <si>
    <t>10.1111/j.1744-7429.2007.00336.x</t>
  </si>
  <si>
    <t>WOS:000252319600006</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</si>
  <si>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</si>
  <si>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</si>
  <si>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</si>
  <si>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</si>
  <si>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</si>
  <si>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</si>
  <si>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</si>
  <si>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</si>
  <si>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</si>
  <si>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</si>
  <si>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</si>
  <si>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</si>
  <si>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</si>
  <si>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</si>
  <si>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</si>
  <si>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</si>
  <si>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</si>
  <si>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</si>
  <si>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</si>
  <si>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</si>
  <si>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</si>
  <si>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</si>
  <si>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</si>
  <si>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Evgeny/0000-0001-8465-9037</t>
  </si>
  <si>
    <t>2310-0842</t>
  </si>
  <si>
    <t>2312-301X</t>
  </si>
  <si>
    <t>10.15421/011743</t>
  </si>
  <si>
    <t>WOS:000445726400005</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</si>
  <si>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</si>
  <si>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</si>
  <si>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</si>
  <si>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</si>
  <si>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</si>
  <si>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</si>
  <si>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</si>
  <si>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</si>
  <si>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</si>
  <si>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</si>
  <si>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</si>
  <si>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</si>
  <si>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</si>
  <si>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</si>
  <si>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</si>
  <si>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Bennett, VA; Lee, RE; Nauman, JS; Kukal, O</t>
  </si>
  <si>
    <t>Selection of overwintering microhabitats used by the Arctic woollybear caterpillar, Gynaephora groenlandica</t>
  </si>
  <si>
    <t>CRYOLETTERS</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</si>
  <si>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</si>
  <si>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0143-2044</t>
  </si>
  <si>
    <t>WOS:000184349000008</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</si>
  <si>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</si>
  <si>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</si>
  <si>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</si>
  <si>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Sformo, Todd/0000-0003-4833-2007; Toien, Oivind/0000-0001-5967-2483</t>
  </si>
  <si>
    <t>10.1242/jeb.01892</t>
  </si>
  <si>
    <t>WOS:000234414800021</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</si>
  <si>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</si>
  <si>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</si>
  <si>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</si>
  <si>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</si>
  <si>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</si>
  <si>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</si>
  <si>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</si>
  <si>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</si>
  <si>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</si>
  <si>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</si>
  <si>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</si>
  <si>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</si>
  <si>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</si>
  <si>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</si>
  <si>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</si>
  <si>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</si>
  <si>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</si>
  <si>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</si>
  <si>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</si>
  <si>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</si>
  <si>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</si>
  <si>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</si>
  <si>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</si>
  <si>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</si>
  <si>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</si>
  <si>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</si>
  <si>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</si>
  <si>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</si>
  <si>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10.1016/0093-691X(92)90144-G</t>
  </si>
  <si>
    <t>WOS:A1992HG84900010</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</si>
  <si>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</si>
  <si>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</si>
  <si>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</si>
  <si>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</si>
  <si>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</si>
  <si>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</si>
  <si>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</si>
  <si>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</si>
  <si>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</si>
  <si>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</si>
  <si>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</si>
  <si>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</si>
  <si>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</si>
  <si>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</si>
  <si>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0031-0603</t>
  </si>
  <si>
    <t>WOS:000166369000004</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</si>
  <si>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</si>
  <si>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</si>
  <si>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</si>
  <si>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</si>
  <si>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Bernal, Susana/K-5069-2014; Marti, Eugenia/J-9146-2012</t>
  </si>
  <si>
    <t>Bernal, Susana/0000-0002-6726-8840; Marti, Eugenia/0000-0002-6910-4874; Sabater, Francesc/0000-0001-6767-231X; Ribot Bermejo, Miquel/0000-0001-9713-9022</t>
  </si>
  <si>
    <t>10.5194/bg-12-1941-2015</t>
  </si>
  <si>
    <t>WOS:000352112900022</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</si>
  <si>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</si>
  <si>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</si>
  <si>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</si>
  <si>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</si>
  <si>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0254-1858</t>
  </si>
  <si>
    <t>WOS:A1995RD26800003</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</si>
  <si>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</si>
  <si>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</si>
  <si>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</si>
  <si>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</si>
  <si>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</si>
  <si>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Thurnhofer-Hemsi, Karl/Q-8845-2018; Roe-Vellve, Nuria/J-5353-2018; Davila, Guadalupe/D-3050-2011</t>
  </si>
  <si>
    <t>Thurnhofer-Hemsi, Karl/0000-0001-6519-1213; Roe-Vellve, Nuria/0000-0001-5583-8837; Davila, Guadalupe/0000-0002-3297-4243</t>
  </si>
  <si>
    <t>1662-5161</t>
  </si>
  <si>
    <t>10.3389/fnhum.2015.00610</t>
  </si>
  <si>
    <t>WOS:000366559700001</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</si>
  <si>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</si>
  <si>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</si>
  <si>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</si>
  <si>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</si>
  <si>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</si>
  <si>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</si>
  <si>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</si>
  <si>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</si>
  <si>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</si>
  <si>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</si>
  <si>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</si>
  <si>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</si>
  <si>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</si>
  <si>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</si>
  <si>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Bihari, Z</t>
  </si>
  <si>
    <t>Characteristics of the northernmost population of Rhinolophus ferrumequinum in the Carpathian Basin</t>
  </si>
  <si>
    <t>ACTA THERIOLOGICA</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</si>
  <si>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</si>
  <si>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0001-7051</t>
  </si>
  <si>
    <t>2190-3743</t>
  </si>
  <si>
    <t>10.1007/BF03192412</t>
  </si>
  <si>
    <t>WOS:000167863900002</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</si>
  <si>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</si>
  <si>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</si>
  <si>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</si>
  <si>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</si>
  <si>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</si>
  <si>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</si>
  <si>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</si>
  <si>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</si>
  <si>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</si>
  <si>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</si>
  <si>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</si>
  <si>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</si>
  <si>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</si>
  <si>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</si>
  <si>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</si>
  <si>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</si>
  <si>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</si>
  <si>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Bjerke, Jarle/0000-0003-2721-1492</t>
  </si>
  <si>
    <t>10.1111/1365-2435.12703</t>
  </si>
  <si>
    <t>WOS:000394372700014</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</si>
  <si>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</si>
  <si>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</si>
  <si>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</si>
  <si>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</si>
  <si>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</si>
  <si>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</si>
  <si>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</si>
  <si>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</si>
  <si>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</si>
  <si>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</si>
  <si>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</si>
  <si>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</si>
  <si>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Michaels, Scott/D-5458-2009; Rieseberg, Loren/B-3591-2013</t>
  </si>
  <si>
    <t>Rieseberg, Loren/0000-0002-2712-2417; Blackman, Benjamin/0000-0003-4936-6153</t>
  </si>
  <si>
    <t>10.1111/j.1365-294X.2011.05166.x</t>
  </si>
  <si>
    <t>WOS:000294224400005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</si>
  <si>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</si>
  <si>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</si>
  <si>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</si>
  <si>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</si>
  <si>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</si>
  <si>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</si>
  <si>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</si>
  <si>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</si>
  <si>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</si>
  <si>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</si>
  <si>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</si>
  <si>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</si>
  <si>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</si>
  <si>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</si>
  <si>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</si>
  <si>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</si>
  <si>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1386-2588</t>
  </si>
  <si>
    <t>1573-5125</t>
  </si>
  <si>
    <t>10.1007/s10452-009-9266-3</t>
  </si>
  <si>
    <t>WOS:000269837500018</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</si>
  <si>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</si>
  <si>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</si>
  <si>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</si>
  <si>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</si>
  <si>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</si>
  <si>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</si>
  <si>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</si>
  <si>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</si>
  <si>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</si>
  <si>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</si>
  <si>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</si>
  <si>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</si>
  <si>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</si>
  <si>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</si>
  <si>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</si>
  <si>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</si>
  <si>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Blazewicz, SJ; Barnard, RL; Daly, RA; Firestone, MK</t>
  </si>
  <si>
    <t>Blazewicz, Steven J.; Barnard, Romain L.; Daly, Rebecca A.; Firestone, Mary K.</t>
  </si>
  <si>
    <t>Evaluating rRNA as an indicator of microbial activity in environmental communities: limitations and uses</t>
  </si>
  <si>
    <t>ISME JOURNAL</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</si>
  <si>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</si>
  <si>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</si>
  <si>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t>
  </si>
  <si>
    <t>1751-7362</t>
  </si>
  <si>
    <t>1751-7370</t>
  </si>
  <si>
    <t>10.1038/ismej.2013.102</t>
  </si>
  <si>
    <t>WOS:000326090800001</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</si>
  <si>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</si>
  <si>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</si>
  <si>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</si>
  <si>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</si>
  <si>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</si>
  <si>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</si>
  <si>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</si>
  <si>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</si>
  <si>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</si>
  <si>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</si>
  <si>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</si>
  <si>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</si>
  <si>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</si>
  <si>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</si>
  <si>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</si>
  <si>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</si>
  <si>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</si>
  <si>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</si>
  <si>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</si>
  <si>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Blouin-Demers, G; Bjorgan, LPG; Weatherhead, PJ</t>
  </si>
  <si>
    <t>Blouin-Demers, Gabriel; Bjorgan, Laura P. G.; Weatherhead, Patrick J.</t>
  </si>
  <si>
    <t>Changes in habitat use and movement patterns with body size in black ratsnakes (Elaphe obsoleta)</t>
  </si>
  <si>
    <t>HERPETOLOGICA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</si>
  <si>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</si>
  <si>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0018-0831</t>
  </si>
  <si>
    <t>1938-5099</t>
  </si>
  <si>
    <t>10.1655/0018-0831(2007)63[421:CIHUAM]2.0.CO;2</t>
  </si>
  <si>
    <t>WOS:000252203700002</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</si>
  <si>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</si>
  <si>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</si>
  <si>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</si>
  <si>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</si>
  <si>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</si>
  <si>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</si>
  <si>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</si>
  <si>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</si>
  <si>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</si>
  <si>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</si>
  <si>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</si>
  <si>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</si>
  <si>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</si>
  <si>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</si>
  <si>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</si>
  <si>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</si>
  <si>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</si>
  <si>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</si>
  <si>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</si>
  <si>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</si>
  <si>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</si>
  <si>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</si>
  <si>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</si>
  <si>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</si>
  <si>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978-3-319-21398-9; 978-3-319-21397-2</t>
  </si>
  <si>
    <t>10.1007/978-3-319-21398-9_58</t>
  </si>
  <si>
    <t>WOS:000363954100058</t>
  </si>
  <si>
    <t>Bogan, MT</t>
  </si>
  <si>
    <t>Bogan, Michael T.</t>
  </si>
  <si>
    <t>Hurry up and wait: life cycle and distribution of an intermittent stream specialist (Mesocapnia arizonensis)</t>
  </si>
  <si>
    <t>FRESHWATER SCIENCE</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</si>
  <si>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</si>
  <si>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2161-9549</t>
  </si>
  <si>
    <t>2161-9565</t>
  </si>
  <si>
    <t>10.1086/694746</t>
  </si>
  <si>
    <t>WOS:000416259800011</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</si>
  <si>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</si>
  <si>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</si>
  <si>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</si>
  <si>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</si>
  <si>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</si>
  <si>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</si>
  <si>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</si>
  <si>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</si>
  <si>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</si>
  <si>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</si>
  <si>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</si>
  <si>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</si>
  <si>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</si>
  <si>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</si>
  <si>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</si>
  <si>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</si>
  <si>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</si>
  <si>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</si>
  <si>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</si>
  <si>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</si>
  <si>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</si>
  <si>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</si>
  <si>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</si>
  <si>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</si>
  <si>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</si>
  <si>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</si>
  <si>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</si>
  <si>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</si>
  <si>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</si>
  <si>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</si>
  <si>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</si>
  <si>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</si>
  <si>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</si>
  <si>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</si>
  <si>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</si>
  <si>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</si>
  <si>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</si>
  <si>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</si>
  <si>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</si>
  <si>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</si>
  <si>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</si>
  <si>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Strid, Ake/E-5309-2012</t>
  </si>
  <si>
    <t>Strid, Ake/0000-0003-3315-8835</t>
  </si>
  <si>
    <t>0891-5849</t>
  </si>
  <si>
    <t>10.1016/S0891-5849(97)00111-1</t>
  </si>
  <si>
    <t>WOS:A1997XG67400021</t>
  </si>
  <si>
    <t>BONDARENKO, NV; KUAN, KI</t>
  </si>
  <si>
    <t>PECULIAR TRAITS IN THE ORIGIN OF DIAPAUSE IN DIFFERENT GEOGRAPHIC POPULATIONS OF TETRANYCHUS-URTICAE KOCH</t>
  </si>
  <si>
    <t>DOKLADY AKADEMII NAUK SSSR</t>
  </si>
  <si>
    <t>0002-3264</t>
  </si>
  <si>
    <t>WOS:A1958WQ16300054</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</si>
  <si>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</si>
  <si>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</si>
  <si>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</si>
  <si>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</si>
  <si>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</si>
  <si>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</si>
  <si>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</si>
  <si>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</si>
  <si>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</si>
  <si>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</si>
  <si>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</si>
  <si>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Carmelo/P-8512-2014</t>
  </si>
  <si>
    <t>Bonsignore, Carmelo/0000-0002-9158-1386; JONES, THERESA/0000-0002-5300-0018</t>
  </si>
  <si>
    <t>10.1111/1744-7917.12035</t>
  </si>
  <si>
    <t>WOS:000333559200008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</si>
  <si>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</si>
  <si>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</si>
  <si>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</si>
  <si>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</si>
  <si>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WOS:000319310300006</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</si>
  <si>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</si>
  <si>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</si>
  <si>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</si>
  <si>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</si>
  <si>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Patrick/0000-0003-0664-1602</t>
  </si>
  <si>
    <t>10.1603/EN12089</t>
  </si>
  <si>
    <t>WOS:000309741700030</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</si>
  <si>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</si>
  <si>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</si>
  <si>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</si>
  <si>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</si>
  <si>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Dmitry/0000-0002-3913-3674; De Clercq, Patrick/0000-0003-0664-1602</t>
  </si>
  <si>
    <t>1573-8248</t>
  </si>
  <si>
    <t>10.1007/s10526-016-9730-7</t>
  </si>
  <si>
    <t>WOS:000383611300006</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</si>
  <si>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</si>
  <si>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</si>
  <si>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</si>
  <si>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</si>
  <si>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</si>
  <si>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Coulson, Tim/0000-0001-9371-9003; Ferretti, Francesco/0000-0002-0414-1615</t>
  </si>
  <si>
    <t>10.1086/507883</t>
  </si>
  <si>
    <t>WOS:000240855500004</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</si>
  <si>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</si>
  <si>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</si>
  <si>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</si>
  <si>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</si>
  <si>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</si>
  <si>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</si>
  <si>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</si>
  <si>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</si>
  <si>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</si>
  <si>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</si>
  <si>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</si>
  <si>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Raga, Juan Antonio/L-7669-2014; Holzer, Astrid Sibylle/E-2531-2011; Kostadinova, Aneta/H-1488-2014; Born-Torrijos, Ana/N-9126-2017</t>
  </si>
  <si>
    <t>Raga, Juan Antonio/0000-0003-2687-2539; Holzer, Astrid Sibylle/0000-0002-4916-3172; Born-Torrijos, Ana/0000-0002-1258-3616</t>
  </si>
  <si>
    <t>0932-0113</t>
  </si>
  <si>
    <t>1432-1955</t>
  </si>
  <si>
    <t>10.1007/s00436-013-3686-7</t>
  </si>
  <si>
    <t>WOS:000333028100012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</si>
  <si>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</si>
  <si>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</si>
  <si>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</si>
  <si>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</si>
  <si>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</si>
  <si>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</si>
  <si>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</si>
  <si>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</si>
  <si>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</si>
  <si>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Borschig, C; Klein, AM; von Wehrden, H; Krauss, J</t>
  </si>
  <si>
    <t>Boerschig, Carmen; Klein, Alexandra-Maria; von Wehrden, Henrik; Krauss, Jochen</t>
  </si>
  <si>
    <t>Traits of butterfly communities change from specialist to generalist characteristics with increasing land-use intensity</t>
  </si>
  <si>
    <t>BASIC AND APPLIED ECOLOGY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</si>
  <si>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</si>
  <si>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t>
  </si>
  <si>
    <t>Krauss, Jochen/0000-0003-2304-9117</t>
  </si>
  <si>
    <t>1439-1791</t>
  </si>
  <si>
    <t>1618-0089</t>
  </si>
  <si>
    <t>10.1016/j.baae.2013.09.002</t>
  </si>
  <si>
    <t>WOS:000325758400003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</si>
  <si>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</si>
  <si>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</si>
  <si>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</si>
  <si>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Bossier, Peter/0000-0002-6165-9111</t>
  </si>
  <si>
    <t>MAR 5</t>
  </si>
  <si>
    <t>10.1016/j.aquaculture.2003.11.001</t>
  </si>
  <si>
    <t>WOS:000189223600009</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</si>
  <si>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</si>
  <si>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</si>
  <si>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</si>
  <si>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</si>
  <si>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Sroka, Pavel/H-4132-2014; Ditrich, Tomas/B-2747-2013; Boukal, David/H-4762-2014</t>
  </si>
  <si>
    <t>Kutcherov, Dmitry/0000-0001-9161-1517; Ditrich, Tomas/0000-0002-3179-7716; Boukal, David/0000-0001-8181-7458</t>
  </si>
  <si>
    <t>e0129341</t>
  </si>
  <si>
    <t>10.1371/journal.pone.0129341</t>
  </si>
  <si>
    <t>WOS:000358147500023</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</si>
  <si>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</si>
  <si>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</si>
  <si>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</si>
  <si>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</si>
  <si>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</si>
  <si>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</si>
  <si>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</si>
  <si>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</si>
  <si>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</si>
  <si>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</si>
  <si>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</si>
  <si>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</si>
  <si>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</si>
  <si>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</si>
  <si>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</si>
  <si>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</si>
  <si>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t>
  </si>
  <si>
    <t>Schnittger, Arp/0000-0001-7067-0091; Grini, Paul/0000-0003-3898-6277; Nowack, Moritz/0000-0001-8918-7577; Bouyer, Daniel/0000-0002-7438-5551; Andersen, Ellen Dehnes/0000-0002-4156-2056</t>
  </si>
  <si>
    <t>e1002014</t>
  </si>
  <si>
    <t>10.1371/journal.pgen.1002014</t>
  </si>
  <si>
    <t>WOS:000288996600046</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</si>
  <si>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</si>
  <si>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</si>
  <si>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</si>
  <si>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</si>
  <si>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</si>
  <si>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</si>
  <si>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</si>
  <si>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</si>
  <si>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</si>
  <si>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</si>
  <si>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</si>
  <si>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</si>
  <si>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Nancy/C-3806-2011</t>
  </si>
  <si>
    <t>10.2307/1940758</t>
  </si>
  <si>
    <t>WOS:A1992HK46400012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</si>
  <si>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</si>
  <si>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</si>
  <si>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</si>
  <si>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</si>
  <si>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</si>
  <si>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</si>
  <si>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</si>
  <si>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</si>
  <si>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</si>
  <si>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Boyles, Justin/A-5152-2010; Mohammed, Osama/C-3226-2011</t>
  </si>
  <si>
    <t>Mohammed, Osama/0000-0001-5457-2555</t>
  </si>
  <si>
    <t>10.1086/691542</t>
  </si>
  <si>
    <t>WOS:000399675300003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</si>
  <si>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</si>
  <si>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</si>
  <si>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</si>
  <si>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</si>
  <si>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Justin/A-5152-2010</t>
  </si>
  <si>
    <t>Reimer, Jesika/0000-0001-9993-1574</t>
  </si>
  <si>
    <t>10.1016/j.physbeh.2016.08.016</t>
  </si>
  <si>
    <t>WOS:000384788900041</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</si>
  <si>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</si>
  <si>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</si>
  <si>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</si>
  <si>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</si>
  <si>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McKechnie, Andrew/E-4398-2010; Boyles, Justin/A-5152-2010; Smit, Ben/D-9466-2011</t>
  </si>
  <si>
    <t>McKechnie, Andrew/0000-0002-1524-1021; Smit, Ben/0000-0003-4160-8242; Seebacher, Frank/0000-0002-2281-9311</t>
  </si>
  <si>
    <t>10.1093/icb/icr053</t>
  </si>
  <si>
    <t>WOS:000296101600004</t>
  </si>
  <si>
    <t>Bozsik, G; Szocs, G</t>
  </si>
  <si>
    <t>Bozsik, Gabor; Szocs, Gbor</t>
  </si>
  <si>
    <t>Phenology, behavior and infestation levels of the invasive small cypress bark beetle, Phloeosinus aubei, on some cultivars of Thuja and Juniper spp., in Hungary</t>
  </si>
  <si>
    <t>PHYTOPARASITICA</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</si>
  <si>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</si>
  <si>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0334-2123</t>
  </si>
  <si>
    <t>1876-7184</t>
  </si>
  <si>
    <t>10.1007/s12600-017-0585-y</t>
  </si>
  <si>
    <t>WOS:000402153700009</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</si>
  <si>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</si>
  <si>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</si>
  <si>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</si>
  <si>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</si>
  <si>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</si>
  <si>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</si>
  <si>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</si>
  <si>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</si>
  <si>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</si>
  <si>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</si>
  <si>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</si>
  <si>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</si>
  <si>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</si>
  <si>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</si>
  <si>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</si>
  <si>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</si>
  <si>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</si>
  <si>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</si>
  <si>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</si>
  <si>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</si>
  <si>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</si>
  <si>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</si>
  <si>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</si>
  <si>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</si>
  <si>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</si>
  <si>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</si>
  <si>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</si>
  <si>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</si>
  <si>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Goodwin, SF</t>
  </si>
  <si>
    <t>Natural Variation and Genetics of Photoperiodism in Wyeomyia smithii</t>
  </si>
  <si>
    <t>NATURAL VARIATION AND CLOCKS</t>
  </si>
  <si>
    <t>Advances in Genetics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</si>
  <si>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</si>
  <si>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0065-2660</t>
  </si>
  <si>
    <t>978-0-12-811812-2; 978-0-12-811811-5</t>
  </si>
  <si>
    <t>10.1016/bs.adgen.2017.09.002</t>
  </si>
  <si>
    <t>WOS:000414513900003</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</si>
  <si>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</si>
  <si>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</si>
  <si>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</si>
  <si>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</si>
  <si>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</si>
  <si>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</si>
  <si>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1831-4732</t>
  </si>
  <si>
    <t>10.2903/j.efsa.2018.5437</t>
  </si>
  <si>
    <t>WOS:000448932100017</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</si>
  <si>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</si>
  <si>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</si>
  <si>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</si>
  <si>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</si>
  <si>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</si>
  <si>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</si>
  <si>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</si>
  <si>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</si>
  <si>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</si>
  <si>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</si>
  <si>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</si>
  <si>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</si>
  <si>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</si>
  <si>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BIOLOGICAL INVASIONS</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</si>
  <si>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</si>
  <si>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1387-3547</t>
  </si>
  <si>
    <t>1573-1464</t>
  </si>
  <si>
    <t>10.1007/s10530-005-5278-7</t>
  </si>
  <si>
    <t>WOS:000241377700015</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</si>
  <si>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</si>
  <si>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</si>
  <si>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</si>
  <si>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</si>
  <si>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</si>
  <si>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</si>
  <si>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</si>
  <si>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</si>
  <si>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</si>
  <si>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</si>
  <si>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Braschler, Brigitte/N-6953-2017; Hill, Jane/G-5151-2011</t>
  </si>
  <si>
    <t xml:space="preserve">Braschler, Brigitte/0000-0003-0088-3651; </t>
  </si>
  <si>
    <t>10.1111/j.1365-2656.2007.01217.x</t>
  </si>
  <si>
    <t>WOS:000245608900001</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</si>
  <si>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</si>
  <si>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</si>
  <si>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</si>
  <si>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</si>
  <si>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</si>
  <si>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</si>
  <si>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</si>
  <si>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</si>
  <si>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</si>
  <si>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</si>
  <si>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</si>
  <si>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</si>
  <si>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</si>
  <si>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</si>
  <si>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</si>
  <si>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</si>
  <si>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</si>
  <si>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</si>
  <si>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</si>
  <si>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</si>
  <si>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</si>
  <si>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</si>
  <si>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</si>
  <si>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</si>
  <si>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</si>
  <si>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</si>
  <si>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</si>
  <si>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</si>
  <si>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Geiser, Fritz/O-4175-2018; Brigham, R Mark/E-6825-2010</t>
  </si>
  <si>
    <t>Geiser, Fritz/0000-0001-7621-5049; Brigham, R Mark/0000-0001-6765-4250</t>
  </si>
  <si>
    <t>10.1086/317755</t>
  </si>
  <si>
    <t>WOS:000165760900011</t>
  </si>
  <si>
    <t>Brinton, KLF; Tsapin, AI; Gilichinsky, D; McDonald, GD</t>
  </si>
  <si>
    <t>Aspartic acid racemization and age-depth relationships for organic carbon in Siberian permafrost</t>
  </si>
  <si>
    <t>ASTROBIOLOGY</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</si>
  <si>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</si>
  <si>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1531-1074</t>
  </si>
  <si>
    <t>10.1089/153110702753621358</t>
  </si>
  <si>
    <t>WOS:000182463400005</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</si>
  <si>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</si>
  <si>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</si>
  <si>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</si>
  <si>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</si>
  <si>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Sarah/E-8356-2010</t>
  </si>
  <si>
    <t>Bailey, Sarah/0000-0003-3635-919X; Cristescu, Melania/0000-0002-0854-4040</t>
  </si>
  <si>
    <t>10.1007/s10530-010-9892-7</t>
  </si>
  <si>
    <t>WOS:000290570800006</t>
  </si>
  <si>
    <t>Briski, E; Wiley, CJ; Bailey, SA</t>
  </si>
  <si>
    <t>Briski, Elizabeta; Wiley, Chris J.; Bailey, Sarah A.</t>
  </si>
  <si>
    <t>Role of domestic shipping in the introduction or secondary spread of nonindigenous species: biological invasions within the Laurentian Great Lakes</t>
  </si>
  <si>
    <t>JOURNAL OF APPLIED ECOLOGY</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</si>
  <si>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</si>
  <si>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Bailey, Sarah/0000-0003-3635-919X</t>
  </si>
  <si>
    <t>0021-8901</t>
  </si>
  <si>
    <t>10.1111/j.1365-2664.2012.02186.x</t>
  </si>
  <si>
    <t>WOS:000308932600017</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</si>
  <si>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</si>
  <si>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</si>
  <si>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</si>
  <si>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</si>
  <si>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</si>
  <si>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</si>
  <si>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</si>
  <si>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</si>
  <si>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</si>
  <si>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Jose/A-7831-2010</t>
  </si>
  <si>
    <t>Brito, Jose/0000-0001-5444-8132</t>
  </si>
  <si>
    <t>10.1670/0022-1511(2003)037[0155:SVIMHR]2.0.CO;2</t>
  </si>
  <si>
    <t>WOS:000185910400020</t>
  </si>
  <si>
    <t>Broadhurst, LM; Jones, TA; Smith, FS; North, T; Guja, L</t>
  </si>
  <si>
    <t>Broadhurst, Linda M.; Jones, Thomas A.; Smith, Forrest S.; North, Tom; Guja, Lydia</t>
  </si>
  <si>
    <t>Maximizing Seed Resources for Restoration in an Uncertain Future</t>
  </si>
  <si>
    <t>BIOSCIENCE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</si>
  <si>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</si>
  <si>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</si>
  <si>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</si>
  <si>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0006-3568</t>
  </si>
  <si>
    <t>1525-3244</t>
  </si>
  <si>
    <t>10.1093/biosci/biv155</t>
  </si>
  <si>
    <t>WOS:000368315900010</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</si>
  <si>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</si>
  <si>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</si>
  <si>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</si>
  <si>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</si>
  <si>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</si>
  <si>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</si>
  <si>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</si>
  <si>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</si>
  <si>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</si>
  <si>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</si>
  <si>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</si>
  <si>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Bron, James/B-6231-2018; Frisch, Dagmar/F-6363-2012</t>
  </si>
  <si>
    <t>Bron, James/0000-0003-3544-0519; Frisch, Dagmar/0000-0001-9310-2230</t>
  </si>
  <si>
    <t>10.1186/1742-9994-8-22</t>
  </si>
  <si>
    <t>WOS:000295470000001</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</si>
  <si>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</si>
  <si>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</si>
  <si>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</si>
  <si>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</si>
  <si>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</si>
  <si>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</si>
  <si>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</si>
  <si>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</si>
  <si>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</si>
  <si>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</si>
  <si>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Brown, IM; Wharton, DA; Millar, RB</t>
  </si>
  <si>
    <t>The influence of temperature on the life history of the Antarctic nematode Panagrolaimus davidi</t>
  </si>
  <si>
    <t>NEMATOLOGY</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</si>
  <si>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</si>
  <si>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</si>
  <si>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</si>
  <si>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1388-5545</t>
  </si>
  <si>
    <t>10.1163/1568541044038641</t>
  </si>
  <si>
    <t>WOS:000230386600009</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</si>
  <si>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</si>
  <si>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</si>
  <si>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</si>
  <si>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</si>
  <si>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</si>
  <si>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</si>
  <si>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</si>
  <si>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</si>
  <si>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</si>
  <si>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</si>
  <si>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</si>
  <si>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</si>
  <si>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</si>
  <si>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</si>
  <si>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</si>
  <si>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</si>
  <si>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</si>
  <si>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</si>
  <si>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</si>
  <si>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</si>
  <si>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</si>
  <si>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</si>
  <si>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</si>
  <si>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</si>
  <si>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</si>
  <si>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</si>
  <si>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</si>
  <si>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</si>
  <si>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</si>
  <si>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</si>
  <si>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</si>
  <si>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</si>
  <si>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</si>
  <si>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</si>
  <si>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</si>
  <si>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</si>
  <si>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</si>
  <si>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</si>
  <si>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</si>
  <si>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</si>
  <si>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</si>
  <si>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</si>
  <si>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</si>
  <si>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</si>
  <si>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</si>
  <si>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</si>
  <si>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</si>
  <si>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</si>
  <si>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</si>
  <si>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</si>
  <si>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</si>
  <si>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</si>
  <si>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</si>
  <si>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</si>
  <si>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</si>
  <si>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</si>
  <si>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</si>
  <si>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</si>
  <si>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</si>
  <si>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Christe, Philippe/0000-0002-8605-7002</t>
  </si>
  <si>
    <t>10.1111/j.1365-294X.2009.04299.x</t>
  </si>
  <si>
    <t>WOS:000269189900003</t>
  </si>
  <si>
    <t>BRYDEN, MM; BUCKENDAHL, P; SANDERS, J; ORTIZ, CL; KENNAWAY, DJ</t>
  </si>
  <si>
    <t>PLASMA MELATONIN CONCENTRATION IN NEONATAL NORTHERN ELEPHANT SEALS, MIROUNGA-ANGUSTIROSTRIS</t>
  </si>
  <si>
    <t>COMPARATIVE BIOCHEMISTRY AND PHYSIOLOGY A-MOLECULAR &amp; INTEGRATIVE PHYSIOLOGY</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</si>
  <si>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</si>
  <si>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Kennaway, David/B-8955-2009</t>
  </si>
  <si>
    <t>Kennaway, David/0000-0002-5864-3514</t>
  </si>
  <si>
    <t>1095-6433</t>
  </si>
  <si>
    <t>1531-4332</t>
  </si>
  <si>
    <t>10.1016/0300-9629(94)90237-2</t>
  </si>
  <si>
    <t>WOS:A1994PW24700008</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</si>
  <si>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</si>
  <si>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</si>
  <si>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</si>
  <si>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</si>
  <si>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</si>
  <si>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</si>
  <si>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</si>
  <si>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</si>
  <si>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</si>
  <si>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</si>
  <si>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MAY 28</t>
  </si>
  <si>
    <t>10.1186/1756-3305-7-245</t>
  </si>
  <si>
    <t>WOS:000336925900002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</si>
  <si>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</si>
  <si>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</si>
  <si>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</si>
  <si>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</si>
  <si>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</si>
  <si>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</si>
  <si>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</si>
  <si>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</si>
  <si>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</si>
  <si>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</si>
  <si>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</si>
  <si>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0372-333X</t>
  </si>
  <si>
    <t>10.6165/tai.2018.63.89</t>
  </si>
  <si>
    <t>WOS:000438001100001</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</si>
  <si>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</si>
  <si>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</si>
  <si>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</si>
  <si>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</si>
  <si>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</si>
  <si>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</si>
  <si>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</si>
  <si>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</si>
  <si>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</si>
  <si>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1879-1298</t>
  </si>
  <si>
    <t>10.1016/j.chemosphere.2015.09.058</t>
  </si>
  <si>
    <t>WOS:000367774400110</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</si>
  <si>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</si>
  <si>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</si>
  <si>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</si>
  <si>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</si>
  <si>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</si>
  <si>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</si>
  <si>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</si>
  <si>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Burges, HD</t>
  </si>
  <si>
    <t>Burges, H. D.</t>
  </si>
  <si>
    <t>Development of the khapra beetle, Trogoderma granarium, in the lower part of its temperature range</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</si>
  <si>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</si>
  <si>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10.1016/j.jspr.2005.12.003</t>
  </si>
  <si>
    <t>WOS:000252514300004</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</si>
  <si>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</si>
  <si>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</si>
  <si>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</si>
  <si>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</si>
  <si>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Burghardt, Liana/0000-0002-0239-1071</t>
  </si>
  <si>
    <t>10.1086/679439</t>
  </si>
  <si>
    <t>WOS:000348456700007</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</si>
  <si>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</si>
  <si>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</si>
  <si>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</si>
  <si>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</si>
  <si>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</si>
  <si>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</si>
  <si>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</si>
  <si>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</si>
  <si>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</si>
  <si>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</si>
  <si>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</si>
  <si>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0044-3808</t>
  </si>
  <si>
    <t>WOS:A1991GH81100003</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</si>
  <si>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</si>
  <si>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</si>
  <si>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</si>
  <si>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</si>
  <si>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</si>
  <si>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</si>
  <si>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</si>
  <si>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</si>
  <si>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</si>
  <si>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</si>
  <si>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</si>
  <si>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</si>
  <si>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</si>
  <si>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</si>
  <si>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Burrows, DW; Balciunas, JK</t>
  </si>
  <si>
    <t>Biology and host range of Pomponatius typicus Distant (Heteroptera : Coreidae), a potential biological control agent for the paperbark tree, Melaleuca quinquenervia, in southern Florida</t>
  </si>
  <si>
    <t>AUSTRALIAN JOURNAL OF ENTOMOLOGY</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</si>
  <si>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</si>
  <si>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1326-6756</t>
  </si>
  <si>
    <t>10.1111/j.1440-6055.1998.tb01566.x</t>
  </si>
  <si>
    <t>WOS:000074980500014</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</si>
  <si>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</si>
  <si>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</si>
  <si>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</si>
  <si>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</si>
  <si>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</si>
  <si>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</si>
  <si>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10.1111/j.1439-0469.2006.00405.x</t>
  </si>
  <si>
    <t>WOS:000249010800005</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</si>
  <si>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</si>
  <si>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</si>
  <si>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</si>
  <si>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</si>
  <si>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</si>
  <si>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</si>
  <si>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</si>
  <si>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</si>
  <si>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</si>
  <si>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</si>
  <si>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Butturini, A; Sabater, F</t>
  </si>
  <si>
    <t>Seasonal variability of dissolved organic carbon in a Mediterranean stream</t>
  </si>
  <si>
    <t>BIOGEOCHEMISTRY</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</si>
  <si>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</si>
  <si>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Sabater, Francesc/0000-0001-6767-231X</t>
  </si>
  <si>
    <t>0168-2563</t>
  </si>
  <si>
    <t>10.1023/A:1006420229411</t>
  </si>
  <si>
    <t>WOS:000089142400004</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</si>
  <si>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</si>
  <si>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</si>
  <si>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</si>
  <si>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</si>
  <si>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Yoshii, Taishi/C-2766-2015; Menegazzi, Pamela/M-7022-2017</t>
  </si>
  <si>
    <t>Yoshii, Taishi/0000-0002-7057-7986; Menegazzi, Pamela/0000-0001-5232-1920; Helfrich-Forster, Charlotte/0000-0002-0859-9092; Rieger, Dirk/0000-0001-5597-5858</t>
  </si>
  <si>
    <t>10.3109/07420528.2012.668505</t>
  </si>
  <si>
    <t>WOS:000303246400002</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</si>
  <si>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</si>
  <si>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</si>
  <si>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</si>
  <si>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10.2307/176789</t>
  </si>
  <si>
    <t>WOS:000074853000020</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</si>
  <si>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</si>
  <si>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</si>
  <si>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</si>
  <si>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</si>
  <si>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Pauline/A-4699-2009</t>
  </si>
  <si>
    <t>Ezanno, Pauline/0000-0002-0034-8950</t>
  </si>
  <si>
    <t>10.1016/j.ecolmodel.2011.10.027</t>
  </si>
  <si>
    <t>WOS:000301026000002</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</si>
  <si>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</si>
  <si>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</si>
  <si>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</si>
  <si>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</si>
  <si>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</si>
  <si>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</si>
  <si>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</si>
  <si>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</si>
  <si>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</si>
  <si>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</si>
  <si>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</si>
  <si>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</si>
  <si>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</si>
  <si>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</si>
  <si>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</si>
  <si>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</si>
  <si>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</si>
  <si>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</si>
  <si>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</si>
  <si>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</si>
  <si>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</si>
  <si>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</si>
  <si>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</si>
  <si>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</si>
  <si>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</si>
  <si>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</si>
  <si>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</si>
  <si>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</si>
  <si>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</si>
  <si>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</si>
  <si>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</si>
  <si>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</si>
  <si>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</si>
  <si>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</si>
  <si>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</si>
  <si>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</si>
  <si>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</si>
  <si>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</si>
  <si>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</si>
  <si>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</si>
  <si>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</si>
  <si>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</si>
  <si>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</si>
  <si>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</si>
  <si>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</si>
  <si>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</si>
  <si>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</si>
  <si>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</si>
  <si>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</si>
  <si>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</si>
  <si>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</si>
  <si>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</si>
  <si>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CAPRIO, MA; GRAFIUS, EJ</t>
  </si>
  <si>
    <t>MOVEMENT OF ADULT COLORADO POTATO BEETLES, LEPTINOTARSA-DECEMLINEATA (COLEOPTERA, CHRYSOMELIDAE), IN RESPONSE TO ISOLATED POTATO PLOTS</t>
  </si>
  <si>
    <t>GREAT LAKES ENTOMOLOGIST</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</si>
  <si>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</si>
  <si>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0090-0222</t>
  </si>
  <si>
    <t>WOS:A1993MM68300004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</si>
  <si>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</si>
  <si>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</si>
  <si>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</si>
  <si>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</si>
  <si>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</si>
  <si>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</si>
  <si>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</si>
  <si>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</si>
  <si>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</si>
  <si>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</si>
  <si>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</si>
  <si>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</si>
  <si>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</si>
  <si>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</si>
  <si>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</si>
  <si>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</si>
  <si>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</si>
  <si>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</si>
  <si>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</si>
  <si>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CARLSON, LL; ZIMMERMANN, A; LYNCH, GR</t>
  </si>
  <si>
    <t>GEOGRAPHIC DIFFERENCES FOR DELAY OF SEXUAL-MATURATION IN PEROMYSCUS-LEUCOPUS - EFFECTS OF PHOTOPERIOD, PINEALECTOMY, AND MELATONIN</t>
  </si>
  <si>
    <t>10.1095/biolreprod41.6.1004</t>
  </si>
  <si>
    <t>WOS:A1989CP53900004</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</si>
  <si>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</si>
  <si>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</si>
  <si>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</si>
  <si>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</si>
  <si>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</si>
  <si>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</si>
  <si>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</si>
  <si>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</si>
  <si>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</si>
  <si>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</si>
  <si>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</si>
  <si>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</si>
  <si>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</si>
  <si>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</si>
  <si>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</si>
  <si>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</si>
  <si>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</si>
  <si>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Evolution and Conservation Biology, UCM Group/K-9382-2014; Telleria, Jose Luis/K-2944-2013; Carrascal, Luis M./B-8381-2008; Carrascal, Luis M./Q-2190-2016</t>
  </si>
  <si>
    <t>Telleria, Jose Luis/0000-0001-6170-8860; Carrascal, Luis M./0000-0003-1288-5531; Carrascal, Luis M./0000-0003-1288-5531</t>
  </si>
  <si>
    <t>e32733</t>
  </si>
  <si>
    <t>10.1371/journal.pone.0032733</t>
  </si>
  <si>
    <t>WOS:000303003500095</t>
  </si>
  <si>
    <t>CARRIERE, Y</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</si>
  <si>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</si>
  <si>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</si>
  <si>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</si>
  <si>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</si>
  <si>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</si>
  <si>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</si>
  <si>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</si>
  <si>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</si>
  <si>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</si>
  <si>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</si>
  <si>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</si>
  <si>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</si>
  <si>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</si>
  <si>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</si>
  <si>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</si>
  <si>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</si>
  <si>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</si>
  <si>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</si>
  <si>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</si>
  <si>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</si>
  <si>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</si>
  <si>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</si>
  <si>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</si>
  <si>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</si>
  <si>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</si>
  <si>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</si>
  <si>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</si>
  <si>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</si>
  <si>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</si>
  <si>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</si>
  <si>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</si>
  <si>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</si>
  <si>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1551-5028</t>
  </si>
  <si>
    <t>10.1016/j.rama.2016.08.006</t>
  </si>
  <si>
    <t>WOS:000395376700003</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</si>
  <si>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</si>
  <si>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</si>
  <si>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</si>
  <si>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Holtzer, Thomas/G-2631-2010</t>
  </si>
  <si>
    <t>10.1093/ee/27.4.892</t>
  </si>
  <si>
    <t>WOS:000075789800013</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</si>
  <si>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</si>
  <si>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</si>
  <si>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</si>
  <si>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</si>
  <si>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Halfeld-Vieira, Bernardo/D-3882-2012</t>
  </si>
  <si>
    <t>Halfeld-Vieira, Bernardo/0000-0003-4115-0155</t>
  </si>
  <si>
    <t>10.1016/j.biocontrol.2017.11.014</t>
  </si>
  <si>
    <t>WOS:000426433000003</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</si>
  <si>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</si>
  <si>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</si>
  <si>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</si>
  <si>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</si>
  <si>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</si>
  <si>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</si>
  <si>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</si>
  <si>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0021-2210</t>
  </si>
  <si>
    <t>WOS:000077700100018</t>
  </si>
  <si>
    <t>Ceballos-Vazquez, BP; Arellano-Martinez, M; Garcia-Dominguez, F; Villalejo-Fuerte, M</t>
  </si>
  <si>
    <t>Reproductive cycle of the rugose pen shell, Pinna rugosa Sowerby, 1835 (Mollusca : bivalvia) from Bahia Concepcion), Gulf of California and its relation to temperature and photoperiod</t>
  </si>
  <si>
    <t>JOURNAL OF SHELLFISH RESEARCH</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</si>
  <si>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</si>
  <si>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</si>
  <si>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0730-8000</t>
  </si>
  <si>
    <t>WOS:000088636000018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</si>
  <si>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</si>
  <si>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</si>
  <si>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</si>
  <si>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</si>
  <si>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</si>
  <si>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</si>
  <si>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</si>
  <si>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</si>
  <si>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</si>
  <si>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</si>
  <si>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</si>
  <si>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</si>
  <si>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</si>
  <si>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</si>
  <si>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</si>
  <si>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</si>
  <si>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</si>
  <si>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</si>
  <si>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</si>
  <si>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</si>
  <si>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</si>
  <si>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</si>
  <si>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Matthew/C-2098-2008</t>
  </si>
  <si>
    <t>1360-0478</t>
  </si>
  <si>
    <t>10.1080/09583157.2013.790931</t>
  </si>
  <si>
    <t>WOS:000321886400001</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</si>
  <si>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</si>
  <si>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</si>
  <si>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</si>
  <si>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</si>
  <si>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</si>
  <si>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</si>
  <si>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</si>
  <si>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</si>
  <si>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</si>
  <si>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</si>
  <si>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</si>
  <si>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</si>
  <si>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</si>
  <si>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</si>
  <si>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</si>
  <si>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</si>
  <si>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t>
  </si>
  <si>
    <t>Strassmann, Joan/0000-0003-0638-8440; Dapporto, Leonardo/0000-0001-7129-4526; CERVO, Rita/0000-0002-0405-6402</t>
  </si>
  <si>
    <t>10.1098/rspb.2007.1779</t>
  </si>
  <si>
    <t>WOS:000254464000012</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</si>
  <si>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</si>
  <si>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</si>
  <si>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</si>
  <si>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</si>
  <si>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</si>
  <si>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</si>
  <si>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</si>
  <si>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</si>
  <si>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</si>
  <si>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</si>
  <si>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</si>
  <si>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</si>
  <si>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</si>
  <si>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</si>
  <si>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WOS:000165459200001</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</si>
  <si>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</si>
  <si>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</si>
  <si>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</si>
  <si>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10.1093/jee/98.6.2107</t>
  </si>
  <si>
    <t>WOS:000233999500049</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</si>
  <si>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</si>
  <si>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</si>
  <si>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</si>
  <si>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</si>
  <si>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10.1038/s41396-018-0108-y</t>
  </si>
  <si>
    <t>WOS:000441575100003</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</si>
  <si>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</si>
  <si>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</si>
  <si>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</si>
  <si>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</si>
  <si>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</si>
  <si>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</si>
  <si>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Chamorro-Moreno, S; Rosua-Campos, JL</t>
  </si>
  <si>
    <t>The relationships between lengthening capacity of seedlings and the post-fire germinative behaviour of six Cistus species</t>
  </si>
  <si>
    <t>REVUE D ECOLOGIE-LA TERRE ET LA VIE</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</si>
  <si>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</si>
  <si>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</si>
  <si>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0249-7395</t>
  </si>
  <si>
    <t>WOS:000223780700001</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</si>
  <si>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</si>
  <si>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</si>
  <si>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</si>
  <si>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</si>
  <si>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</si>
  <si>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</si>
  <si>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</si>
  <si>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</si>
  <si>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</si>
  <si>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</si>
  <si>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</si>
  <si>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</si>
  <si>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Ken/0000-0003-0974-018X</t>
  </si>
  <si>
    <t>WOS:A1995TX68300013</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</si>
  <si>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</si>
  <si>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</si>
  <si>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</si>
  <si>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</si>
  <si>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</si>
  <si>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</si>
  <si>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</si>
  <si>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</si>
  <si>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</si>
  <si>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</si>
  <si>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</si>
  <si>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</si>
  <si>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</si>
  <si>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</si>
  <si>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</si>
  <si>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Daniel/C-2900-2008; Bullock, James/F-9997-2011</t>
  </si>
  <si>
    <t>Chapman, Daniel/0000-0003-1836-4112; Essl, Franz/0000-0001-8253-2112</t>
  </si>
  <si>
    <t>10.1111/gcb.12380</t>
  </si>
  <si>
    <t>WOS:000327998600018</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</si>
  <si>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</si>
  <si>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</si>
  <si>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</si>
  <si>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</si>
  <si>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 xml:space="preserve">Chapman, Daniel/0000-0003-1836-4112; </t>
  </si>
  <si>
    <t>10.1002/ecy.1835</t>
  </si>
  <si>
    <t>WOS:000402299300018</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</si>
  <si>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</si>
  <si>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</si>
  <si>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</si>
  <si>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</si>
  <si>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</si>
  <si>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t>
  </si>
  <si>
    <t>Lim, Ka Sing/0000-0002-9166-2928</t>
  </si>
  <si>
    <t>1674-5507</t>
  </si>
  <si>
    <t>10.1093/czoolo/59.3.360</t>
  </si>
  <si>
    <t>WOS:000320450000011</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</si>
  <si>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</si>
  <si>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</si>
  <si>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</si>
  <si>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</si>
  <si>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</si>
  <si>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</si>
  <si>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</si>
  <si>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</si>
  <si>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</si>
  <si>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</si>
  <si>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WOS:000176107400009</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</si>
  <si>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</si>
  <si>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</si>
  <si>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</si>
  <si>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</si>
  <si>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</si>
  <si>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</si>
  <si>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</si>
  <si>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</si>
  <si>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</si>
  <si>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</si>
  <si>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Pires da Silva, Andre/B-1066-2008</t>
  </si>
  <si>
    <t>Pires da Silva, Andre/0000-0002-0741-7197; Chaudhuri, Jyotiska/0000-0001-8650-8806</t>
  </si>
  <si>
    <t>10.1016/j.cub.2011.08.009</t>
  </si>
  <si>
    <t>WOS:000295423400029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</si>
  <si>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</si>
  <si>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</si>
  <si>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</si>
  <si>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IB/USP, Fisiologia/G-1747-2017; Navas, Carlos/B-2138-2013</t>
  </si>
  <si>
    <t>Monteiro, Luiz/0000-0002-2309-1254; Navas, Carlos/0000-0002-9859-0568</t>
  </si>
  <si>
    <t>PII S0306-4565(02)00005-0</t>
  </si>
  <si>
    <t>10.1016/S0306-4565(02)00005-0</t>
  </si>
  <si>
    <t>WOS:000177739300007</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</si>
  <si>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</si>
  <si>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</si>
  <si>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</si>
  <si>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</si>
  <si>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</si>
  <si>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</si>
  <si>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</si>
  <si>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</si>
  <si>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</si>
  <si>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</si>
  <si>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</si>
  <si>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</si>
  <si>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</si>
  <si>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</si>
  <si>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</si>
  <si>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</si>
  <si>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</si>
  <si>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</si>
  <si>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</si>
  <si>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</si>
  <si>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</si>
  <si>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</si>
  <si>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</si>
  <si>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</si>
  <si>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</si>
  <si>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</si>
  <si>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</si>
  <si>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</si>
  <si>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</si>
  <si>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</si>
  <si>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</si>
  <si>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</si>
  <si>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</si>
  <si>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</si>
  <si>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</si>
  <si>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</si>
  <si>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Waterhouse, Robert/A-1858-2010</t>
  </si>
  <si>
    <t>Waterhouse, Robert/0000-0003-4199-9052; Sun, Cheng/0000-0001-7476-9224; Vontas, John/0000-0002-8704-2574; Huang, Xin/0000-0003-2466-4373; Wu, Yang/0000-0002-1207-5566</t>
  </si>
  <si>
    <t>E5907</t>
  </si>
  <si>
    <t>E5915</t>
  </si>
  <si>
    <t>10.1073/pnas.1516410112</t>
  </si>
  <si>
    <t>WOS:000364164900005</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</si>
  <si>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</si>
  <si>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</si>
  <si>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</si>
  <si>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</si>
  <si>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</si>
  <si>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</si>
  <si>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</si>
  <si>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</si>
  <si>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</si>
  <si>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</si>
  <si>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</si>
  <si>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DEC 3</t>
  </si>
  <si>
    <t>e113992</t>
  </si>
  <si>
    <t>10.1371/journal.pone.0113992</t>
  </si>
  <si>
    <t>WOS:000349128700061</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</si>
  <si>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</si>
  <si>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</si>
  <si>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</si>
  <si>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</si>
  <si>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</si>
  <si>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</si>
  <si>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</si>
  <si>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</si>
  <si>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</si>
  <si>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</si>
  <si>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</si>
  <si>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</si>
  <si>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</si>
  <si>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</si>
  <si>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</si>
  <si>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</si>
  <si>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Tulin, Dmitry/0000-0001-6357-0228; Numata, Hideharu/0000-0003-3786-0701</t>
  </si>
  <si>
    <t>WOS:A1995RR93200019</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</si>
  <si>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</si>
  <si>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</si>
  <si>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</si>
  <si>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</si>
  <si>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</si>
  <si>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</si>
  <si>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</si>
  <si>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</si>
  <si>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</si>
  <si>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</si>
  <si>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</si>
  <si>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</si>
  <si>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Cletos/0000-0002-1474-8648</t>
  </si>
  <si>
    <t>1036-9872</t>
  </si>
  <si>
    <t>10.1071/RJ06012</t>
  </si>
  <si>
    <t>WOS:000241880400010</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</si>
  <si>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</si>
  <si>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</si>
  <si>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</si>
  <si>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</si>
  <si>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</si>
  <si>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CHIPPEND.GM; REDDY, AS</t>
  </si>
  <si>
    <t>DIAPAUSE OF SOUTHWESTERN CORN-BORER, DIATRAEA-GRANDIOSELLA - LOW-TEMPERATURE MORTALITY AND GEOGRAPHICAL DISTRIBUTION</t>
  </si>
  <si>
    <t>10.1093/ee/3.2.233</t>
  </si>
  <si>
    <t>WOS:A1974S671100007</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</si>
  <si>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</si>
  <si>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</si>
  <si>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</si>
  <si>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</si>
  <si>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</si>
  <si>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</si>
  <si>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</si>
  <si>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</si>
  <si>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</si>
  <si>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</si>
  <si>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10.1007/s00484-012-0553-7</t>
  </si>
  <si>
    <t>WOS:000314897300007</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</si>
  <si>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</si>
  <si>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</si>
  <si>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</si>
  <si>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</si>
  <si>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0160-8347</t>
  </si>
  <si>
    <t>10.1007/BF02803561</t>
  </si>
  <si>
    <t>WOS:000221048900006</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</si>
  <si>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</si>
  <si>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</si>
  <si>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</si>
  <si>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</si>
  <si>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</si>
  <si>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von Reuss, Stephan/0000-0003-4325-5495; Sternberg, Paul/0000-0002-7699-0173; Schroeder, Frank/0000-0002-4420-0237; Gasser, Robin B./0000-0002-4423-1690</t>
  </si>
  <si>
    <t>MAY 8</t>
  </si>
  <si>
    <t>10.1016/j.cub.2012.03.024</t>
  </si>
  <si>
    <t>WOS:000303967600025</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</si>
  <si>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</si>
  <si>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</si>
  <si>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</si>
  <si>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</si>
  <si>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</si>
  <si>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</si>
  <si>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</si>
  <si>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</si>
  <si>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</si>
  <si>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</si>
  <si>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</si>
  <si>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</si>
  <si>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</si>
  <si>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</si>
  <si>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</si>
  <si>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</si>
  <si>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</si>
  <si>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</si>
  <si>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</si>
  <si>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</si>
  <si>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</si>
  <si>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</si>
  <si>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</si>
  <si>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</si>
  <si>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</si>
  <si>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</si>
  <si>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</si>
  <si>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</si>
  <si>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</si>
  <si>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</si>
  <si>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</si>
  <si>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</si>
  <si>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</si>
  <si>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</si>
  <si>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</si>
  <si>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</si>
  <si>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</si>
  <si>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</si>
  <si>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</si>
  <si>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</si>
  <si>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</si>
  <si>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</si>
  <si>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</si>
  <si>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</si>
  <si>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Churgin, Matthew/0000-0003-2299-0124; Fang-Yen, Christopher/0000-0002-4568-3218; Raizen, David/0000-0001-5935-0476</t>
  </si>
  <si>
    <t>2050-084X</t>
  </si>
  <si>
    <t>e26652</t>
  </si>
  <si>
    <t>10.7554/eLife.26652</t>
  </si>
  <si>
    <t>WOS:000404026000001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</si>
  <si>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</si>
  <si>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</si>
  <si>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</si>
  <si>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</si>
  <si>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</si>
  <si>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Wazna, Agnieszka/0000-0002-2205-8364; Gottfried, Iwona/0000-0001-8294-6614; Cichocki, Jan/0000-0002-3460-4916</t>
  </si>
  <si>
    <t>1584-9074</t>
  </si>
  <si>
    <t>1842-6441</t>
  </si>
  <si>
    <t>e161703</t>
  </si>
  <si>
    <t>WOS:000423988600014</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</si>
  <si>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</si>
  <si>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</si>
  <si>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</si>
  <si>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</si>
  <si>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</si>
  <si>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</si>
  <si>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</si>
  <si>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</si>
  <si>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</si>
  <si>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</si>
  <si>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</si>
  <si>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</si>
  <si>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</si>
  <si>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</si>
  <si>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</si>
  <si>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Clarke, Peter/D-6403-2012</t>
  </si>
  <si>
    <t>10.1046/j.0022-0477.2001.00584.x</t>
  </si>
  <si>
    <t>WOS:000170666800014</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</si>
  <si>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</si>
  <si>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</si>
  <si>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</si>
  <si>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</si>
  <si>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</si>
  <si>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</si>
  <si>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</si>
  <si>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</si>
  <si>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</si>
  <si>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</si>
  <si>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Scott/D-5015-2009</t>
  </si>
  <si>
    <t>Shaffer, Scott/0000-0002-7751-5059</t>
  </si>
  <si>
    <t>10.1642/AUK-16-143.1</t>
  </si>
  <si>
    <t>WOS:000398573200013</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</si>
  <si>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</si>
  <si>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</si>
  <si>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</si>
  <si>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</si>
  <si>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</si>
  <si>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</si>
  <si>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</si>
  <si>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</si>
  <si>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</si>
  <si>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</si>
  <si>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</si>
  <si>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</si>
  <si>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</si>
  <si>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</si>
  <si>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</si>
  <si>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</si>
  <si>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</si>
  <si>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</si>
  <si>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</si>
  <si>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</si>
  <si>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</si>
  <si>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</si>
  <si>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</si>
  <si>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</si>
  <si>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</si>
  <si>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</si>
  <si>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</si>
  <si>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</si>
  <si>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</si>
  <si>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</si>
  <si>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</si>
  <si>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</si>
  <si>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</si>
  <si>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</si>
  <si>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Cogni, Rodrigo/C-3962-2016; Kuczynski, Caitlin/H-1682-2015</t>
  </si>
  <si>
    <t>Cogni, Rodrigo/0000-0001-9907-9297; Kuczynski, Caitlin/0000-0002-0625-1017; Lavington, Erik/0000-0003-1933-9023</t>
  </si>
  <si>
    <t>10.1111/evo.12291</t>
  </si>
  <si>
    <t>WOS:000337938600018</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</si>
  <si>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</si>
  <si>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</si>
  <si>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</si>
  <si>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</si>
  <si>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 IB/USP, Ecologia/F-8692-2017</t>
  </si>
  <si>
    <t xml:space="preserve">Cogni, Rodrigo/0000-0001-9907-9297; </t>
  </si>
  <si>
    <t>10.1098/rspb.2014.2688</t>
  </si>
  <si>
    <t>WOS:000346409000011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</si>
  <si>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</si>
  <si>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</si>
  <si>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</si>
  <si>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</si>
  <si>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Varpe, Oystein/0000-0002-5895-6983; Cottier, Finlo/0000-0002-3068-1754</t>
  </si>
  <si>
    <t>e0126247</t>
  </si>
  <si>
    <t>10.1371/journal.pone.0126247</t>
  </si>
  <si>
    <t>WOS:000355700700021</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</si>
  <si>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</si>
  <si>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</si>
  <si>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</si>
  <si>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</si>
  <si>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</si>
  <si>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</si>
  <si>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</si>
  <si>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</si>
  <si>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</si>
  <si>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</si>
  <si>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</si>
  <si>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</si>
  <si>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</si>
  <si>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</si>
  <si>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</si>
  <si>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</si>
  <si>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</si>
  <si>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</si>
  <si>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</si>
  <si>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</si>
  <si>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</si>
  <si>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Balint-Kurti, Peter/0000-0002-3916-194X; Holland, James/0000-0002-4341-9675</t>
  </si>
  <si>
    <t>U301</t>
  </si>
  <si>
    <t>10.1534/genetics.109.110304</t>
  </si>
  <si>
    <t>WOS:000281886300017</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</si>
  <si>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</si>
  <si>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</si>
  <si>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</si>
  <si>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</si>
  <si>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Pineau, Charles/C-4687-2012; Com, Emmanuelle/E-8656-2011</t>
  </si>
  <si>
    <t>Com, Emmanuelle/0000-0002-7401-817X; colinet, herve/0000-0002-8806-3107; RENAULT, David/0000-0003-3644-1759</t>
  </si>
  <si>
    <t>e32606</t>
  </si>
  <si>
    <t>10.1371/journal.pone.0032606</t>
  </si>
  <si>
    <t>WOS:000302999600052</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</si>
  <si>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</si>
  <si>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</si>
  <si>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</si>
  <si>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</si>
  <si>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</si>
  <si>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</si>
  <si>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</si>
  <si>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</si>
  <si>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</si>
  <si>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</si>
  <si>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</si>
  <si>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</si>
  <si>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</si>
  <si>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</si>
  <si>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Cook, EJ; Willis, KJ; Lozano-Fernandez, M</t>
  </si>
  <si>
    <t>Cook, Elizabeth J.; Willis, Kate J.; Lozano-Fernandez, M.</t>
  </si>
  <si>
    <t>Survivorship, growth and reproduction of the non-native Caprella mutica Schurin, 1935 (Crustacea : Amphipoda)</t>
  </si>
  <si>
    <t>6th International Crustacean Congressn (ICC6)</t>
  </si>
  <si>
    <t>JUL 18-22, 2005</t>
  </si>
  <si>
    <t>Univ Glasgow, Glasgow, SCOTLAND</t>
  </si>
  <si>
    <t>Crustacean Soc, Soc Exptl Biol, Glasgow City Council, Glasgow City Marketing Bureau, Young Bluecrest Seafoods Ltd, Marine Biodivers &amp; Ecoyst, Glasgow Nat His Soc</t>
  </si>
  <si>
    <t>Univ Glasgow</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</si>
  <si>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</si>
  <si>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</si>
  <si>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</si>
  <si>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</si>
  <si>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</si>
  <si>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</si>
  <si>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</si>
  <si>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</si>
  <si>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</si>
  <si>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</si>
  <si>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COONEY, JD; DEGRAEVE, GM; MOORE, EL; LENOBLE, BJ; POLLOCK, TL; SMITH, GJ</t>
  </si>
  <si>
    <t>EFFECTS OF ENVIRONMENTAL AND EXPERIMENTAL-DESIGN FACTORS ON CULTURING AND TOXICITY TESTING OF CERIODAPHNIA-DUBIA</t>
  </si>
  <si>
    <t>ENVIRONMENTAL TOXICOLOGY AND CHEMISTRY</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</si>
  <si>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</si>
  <si>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0730-7268</t>
  </si>
  <si>
    <t>10.1897/1552-8618(1992)11[839:EOEAED]2.0.CO;2</t>
  </si>
  <si>
    <t>WOS:A1992HY97600012</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</si>
  <si>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</si>
  <si>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</si>
  <si>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</si>
  <si>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</si>
  <si>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</si>
  <si>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</si>
  <si>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</si>
  <si>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</si>
  <si>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</si>
  <si>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</si>
  <si>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</si>
  <si>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</si>
  <si>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</si>
  <si>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</si>
  <si>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</si>
  <si>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</si>
  <si>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</si>
  <si>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Richard/G-1251-2011</t>
  </si>
  <si>
    <t>Corlett, Richard/0000-0002-2508-9465</t>
  </si>
  <si>
    <t>10.1023/A:1005328124567</t>
  </si>
  <si>
    <t>WOS:000075280900015</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</si>
  <si>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</si>
  <si>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</si>
  <si>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</si>
  <si>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</si>
  <si>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</si>
  <si>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</si>
  <si>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</si>
  <si>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</si>
  <si>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</si>
  <si>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</si>
  <si>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</si>
  <si>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</si>
  <si>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</si>
  <si>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</si>
  <si>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</si>
  <si>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</si>
  <si>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</si>
  <si>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</si>
  <si>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</si>
  <si>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</si>
  <si>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</si>
  <si>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</si>
  <si>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</si>
  <si>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1744-957X</t>
  </si>
  <si>
    <t>UNSP 20150001</t>
  </si>
  <si>
    <t>10.1098/rsbl.2015.0001</t>
  </si>
  <si>
    <t>WOS:000353349400008</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</si>
  <si>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</si>
  <si>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</si>
  <si>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</si>
  <si>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</si>
  <si>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Agricultura, Inct/I-2434-2013; Parra, Jose Roberto Postali/D-9282-2012; Costa-Lima, Tiago/I-4392-2013</t>
  </si>
  <si>
    <t>Costa-Lima, Tiago/0000-0002-4316-2806</t>
  </si>
  <si>
    <t>10.1603/EN09209</t>
  </si>
  <si>
    <t>WOS:000274498000023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</si>
  <si>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</si>
  <si>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</si>
  <si>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</si>
  <si>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</si>
  <si>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</si>
  <si>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</si>
  <si>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</si>
  <si>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</si>
  <si>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</si>
  <si>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</si>
  <si>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</si>
  <si>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</si>
  <si>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</si>
  <si>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</si>
  <si>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</si>
  <si>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</si>
  <si>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</si>
  <si>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</si>
  <si>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</si>
  <si>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</si>
  <si>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</si>
  <si>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Covich, AP</t>
  </si>
  <si>
    <t>Covich, Alan P.</t>
  </si>
  <si>
    <t>Dispersal - Limited biodiversity of tropical insular streams</t>
  </si>
  <si>
    <t>POLISH JOURNAL OF ECOLOGY</t>
  </si>
  <si>
    <t>4th Symposium for European Freshwater Science (SEFS 4)</t>
  </si>
  <si>
    <t>AUG, 2005</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</si>
  <si>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</si>
  <si>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</si>
  <si>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</si>
  <si>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1505-2249</t>
  </si>
  <si>
    <t>WOS:000243236300002</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</si>
  <si>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</si>
  <si>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</si>
  <si>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</si>
  <si>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</si>
  <si>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</si>
  <si>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</si>
  <si>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</si>
  <si>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</si>
  <si>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</si>
  <si>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</si>
  <si>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</si>
  <si>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</si>
  <si>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</si>
  <si>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</si>
  <si>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</si>
  <si>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</si>
  <si>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t>
  </si>
  <si>
    <t>Guest, James/0000-0002-9714-9009; Sweet, Michael/0000-0003-4983-8333</t>
  </si>
  <si>
    <t>10.1002/ece3.3538</t>
  </si>
  <si>
    <t>WOS:000418824800052</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</si>
  <si>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</si>
  <si>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</si>
  <si>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</si>
  <si>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</si>
  <si>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</si>
  <si>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</si>
  <si>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</si>
  <si>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</si>
  <si>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</si>
  <si>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</si>
  <si>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</si>
  <si>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</si>
  <si>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</si>
  <si>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</si>
  <si>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</si>
  <si>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</si>
  <si>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</si>
  <si>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</si>
  <si>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</si>
  <si>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</si>
  <si>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</si>
  <si>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</si>
  <si>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</si>
  <si>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</si>
  <si>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</si>
  <si>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</si>
  <si>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</si>
  <si>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</si>
  <si>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</si>
  <si>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MAR 25</t>
  </si>
  <si>
    <t>10.1016/j.ecolmodel.2005.10.020</t>
  </si>
  <si>
    <t>WOS:000236211600025</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</si>
  <si>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</si>
  <si>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</si>
  <si>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</si>
  <si>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</si>
  <si>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</si>
  <si>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Cross, JV; Hall, DR; Innocenzi, PJ; Hesketh, H; Jay, CN; Burgess, CM</t>
  </si>
  <si>
    <t>Exploiting the aggregation pheromone of strawberry blossom weevil Anthonomus rubi (Coleontera : Curculionidae): Part 2. Pest monitoring and control</t>
  </si>
  <si>
    <t>CROP PROTECTION</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</si>
  <si>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</si>
  <si>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</si>
  <si>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0261-2194</t>
  </si>
  <si>
    <t>1873-6904</t>
  </si>
  <si>
    <t>10.1016/j.cropro.2005.04.004</t>
  </si>
  <si>
    <t>WOS:000234532300008</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</si>
  <si>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</si>
  <si>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</si>
  <si>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</si>
  <si>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</si>
  <si>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Stricker, Craig/0000-0002-5031-9437; Cryan, Paul/0000-0002-2915-8894</t>
  </si>
  <si>
    <t>10.1890/13-0752.1</t>
  </si>
  <si>
    <t>WOS:000337117400002</t>
  </si>
  <si>
    <t>Cumplido, M; Averbuj, A; Bigatti, G</t>
  </si>
  <si>
    <t>Cumplido, Mariano; Averbuj, Andres; Bigatti, Gregorio</t>
  </si>
  <si>
    <t>REPRODUCTIVE SEASONALITY AND OVIPOSITION INDUCTION IN TROPHON GEVERSIANUS (GASTROPODA: MURICIDAE) FROM GOLFO NUEVO, ARGENTINA</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</si>
  <si>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</si>
  <si>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</si>
  <si>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10.2983/035.029.0219</t>
  </si>
  <si>
    <t>WOS:000280455700019</t>
  </si>
  <si>
    <t>Currie, J; Goda, T; Wijnen, H</t>
  </si>
  <si>
    <t>Currie, Jake; Goda, Tadahiro; Wijnen, Herman</t>
  </si>
  <si>
    <t>Selective entrainment of the Drosophila circadian clock to daily gradients in environmental temperature</t>
  </si>
  <si>
    <t>BMC BIOLOGY</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</si>
  <si>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</si>
  <si>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Herman/B-8860-2013</t>
  </si>
  <si>
    <t>Wijnen, Herman/0000-0002-8710-5176</t>
  </si>
  <si>
    <t>1741-7007</t>
  </si>
  <si>
    <t>10.1186/1741-7007-7-49</t>
  </si>
  <si>
    <t>WOS:000270292000001</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</si>
  <si>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</si>
  <si>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</si>
  <si>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</si>
  <si>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</si>
  <si>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</si>
  <si>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</si>
  <si>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Czenze, ZJ; Brigham, RM; Hickey, AJR; Parsons, S</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</si>
  <si>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</si>
  <si>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</si>
  <si>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</si>
  <si>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Brigham, R Mark/E-6825-2010</t>
  </si>
  <si>
    <t>Brigham, R Mark/0000-0001-6765-4250</t>
  </si>
  <si>
    <t>OCT 3</t>
  </si>
  <si>
    <t>10.1093/jmammal/gyx071</t>
  </si>
  <si>
    <t>WOS:000412166100004</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</si>
  <si>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</si>
  <si>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</si>
  <si>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</si>
  <si>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10.1111/jzo.12486</t>
  </si>
  <si>
    <t>WOS:000414247800008</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</si>
  <si>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</si>
  <si>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</si>
  <si>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</si>
  <si>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</si>
  <si>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</si>
  <si>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</si>
  <si>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</si>
  <si>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</si>
  <si>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</si>
  <si>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</si>
  <si>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</si>
  <si>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</si>
  <si>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</si>
  <si>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</si>
  <si>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</si>
  <si>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</si>
  <si>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</si>
  <si>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</si>
  <si>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</si>
  <si>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</si>
  <si>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</si>
  <si>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</si>
  <si>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</si>
  <si>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</si>
  <si>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</si>
  <si>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</si>
  <si>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</si>
  <si>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</si>
  <si>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</si>
  <si>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WOS:000429155000005</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</si>
  <si>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</si>
  <si>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</si>
  <si>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</si>
  <si>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(210)Pb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</si>
  <si>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</si>
  <si>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</si>
  <si>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</si>
  <si>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</si>
  <si>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</si>
  <si>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</si>
  <si>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</si>
  <si>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</si>
  <si>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</si>
  <si>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</si>
  <si>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</si>
  <si>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</si>
  <si>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</si>
  <si>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</si>
  <si>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</si>
  <si>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Daibo, S; Kimura, MT; Goto, SG</t>
  </si>
  <si>
    <t>Upregulation of genes belonging to the drosomycin family in diapausing adults of Drosophila triauraria</t>
  </si>
  <si>
    <t>GENE</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</si>
  <si>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</si>
  <si>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Goto, Shin/0000-0002-4431-7531</t>
  </si>
  <si>
    <t>0378-1119</t>
  </si>
  <si>
    <t>OCT 31</t>
  </si>
  <si>
    <t>10.1016/S0378-1119(01)00713-2</t>
  </si>
  <si>
    <t>WOS:000172537000018</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</si>
  <si>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</si>
  <si>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</si>
  <si>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</si>
  <si>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</si>
  <si>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</si>
  <si>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</si>
  <si>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</si>
  <si>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</si>
  <si>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</si>
  <si>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</si>
  <si>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</si>
  <si>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2051-1434</t>
  </si>
  <si>
    <t>cox058</t>
  </si>
  <si>
    <t>10.1093/conphys/cox058</t>
  </si>
  <si>
    <t>WOS:000413660300001</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</si>
  <si>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</si>
  <si>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</si>
  <si>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</si>
  <si>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</si>
  <si>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</si>
  <si>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</si>
  <si>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Damsteegt, VD; Scorza, R; Stone, AL; Schneider, WL; Webb, K; Demuth, M; Gildow, FE</t>
  </si>
  <si>
    <t>Damsteegt, V. D.; Scorza, R.; Stone, A. L.; Schneider, W. L.; Webb, K.; Demuth, M.; Gildow, F. E.</t>
  </si>
  <si>
    <t>Prunus host range of Plum pox virus (PPV) in the United States by aphid and graft inoculation</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</si>
  <si>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</si>
  <si>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10.1094/PD-91-0018</t>
  </si>
  <si>
    <t>WOS:000243011800002</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</si>
  <si>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</si>
  <si>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</si>
  <si>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</si>
  <si>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</si>
  <si>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</si>
  <si>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</si>
  <si>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</si>
  <si>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</si>
  <si>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</si>
  <si>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</si>
  <si>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</si>
  <si>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</si>
  <si>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</si>
  <si>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</si>
  <si>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</si>
  <si>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</si>
  <si>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</si>
  <si>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</si>
  <si>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</si>
  <si>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</si>
  <si>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</si>
  <si>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</si>
  <si>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</si>
  <si>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</si>
  <si>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</si>
  <si>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</si>
  <si>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</si>
  <si>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</si>
  <si>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</si>
  <si>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1918-3240</t>
  </si>
  <si>
    <t>WOS:000237124200003</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</si>
  <si>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</si>
  <si>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</si>
  <si>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</si>
  <si>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</si>
  <si>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</si>
  <si>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</si>
  <si>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</si>
  <si>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</si>
  <si>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</si>
  <si>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</si>
  <si>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</si>
  <si>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1476-4687</t>
  </si>
  <si>
    <t>DEC 18</t>
  </si>
  <si>
    <t>10.1038/nature13987</t>
  </si>
  <si>
    <t>WOS:000346484800045</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</si>
  <si>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</si>
  <si>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</si>
  <si>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</si>
  <si>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</si>
  <si>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</si>
  <si>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</si>
  <si>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</si>
  <si>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</si>
  <si>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</si>
  <si>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</si>
  <si>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</si>
  <si>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Schmidt, Steven/G-2771-2010; King, Andrew/C-3810-2012</t>
  </si>
  <si>
    <t>Schmidt, Steven/0000-0002-9175-2085; King, Andrew/0000-0002-1348-7984; Robeson, Michael/0000-0001-7119-6301</t>
  </si>
  <si>
    <t>e23742</t>
  </si>
  <si>
    <t>10.1371/journal.pone.0023742</t>
  </si>
  <si>
    <t>WOS:000294676900019</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</si>
  <si>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</si>
  <si>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</si>
  <si>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</si>
  <si>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</si>
  <si>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</si>
  <si>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</si>
  <si>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</si>
  <si>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</si>
  <si>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</si>
  <si>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</si>
  <si>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</si>
  <si>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</si>
  <si>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</si>
  <si>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</si>
  <si>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</si>
  <si>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</si>
  <si>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</si>
  <si>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</si>
  <si>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</si>
  <si>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</si>
  <si>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Daunt, Francis/K-6688-2012; Wanless, Sarah/K-2338-2012</t>
  </si>
  <si>
    <t>Daunt, Francis/0000-0003-4638-3388; Wanless, Sarah/0000-0002-2788-4606</t>
  </si>
  <si>
    <t>10.1098/rsbl.2007.0157</t>
  </si>
  <si>
    <t>WOS:000247907000006</t>
  </si>
  <si>
    <t>Daunt, F; Afanasyev, V; Silk, JRD; Wanless, S</t>
  </si>
  <si>
    <t>Extrinsic and intrinsic determinants of winter foraging and breeding phenology in a temperate seabird</t>
  </si>
  <si>
    <t>BEHAVIORAL ECOLOGY AND SOCIOBIOLOGY</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</si>
  <si>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</si>
  <si>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Wanless, Sarah/K-2338-2012; Daunt, Francis/K-6688-2012</t>
  </si>
  <si>
    <t>Wanless, Sarah/0000-0002-2788-4606; Daunt, Francis/0000-0003-4638-3388</t>
  </si>
  <si>
    <t>0340-5443</t>
  </si>
  <si>
    <t>10.1007/s00265-005-0061-4</t>
  </si>
  <si>
    <t>WOS:000234600500006</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</si>
  <si>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</si>
  <si>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</si>
  <si>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</si>
  <si>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</si>
  <si>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</si>
  <si>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</si>
  <si>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</si>
  <si>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</si>
  <si>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</si>
  <si>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1432-0762</t>
  </si>
  <si>
    <t>UNSP 56</t>
  </si>
  <si>
    <t>10.1007/s00265-018-2475-9</t>
  </si>
  <si>
    <t>WOS:000428864200030</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</si>
  <si>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</si>
  <si>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</si>
  <si>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</si>
  <si>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</si>
  <si>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10.1086/669155</t>
  </si>
  <si>
    <t>WOS:000315927900012</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</si>
  <si>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</si>
  <si>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</si>
  <si>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</si>
  <si>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</si>
  <si>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Figueroa Clemente, Manuel Enrique/L-7577-2014; Davy, Anthony/E-1542-2011</t>
  </si>
  <si>
    <t>Redondo-Gomez, Susana/0000-0002-5280-9325; Castellanos Verdugo, Eloy Manuel/0000-0001-6182-9689; Figueroa Clemente, Manuel Enrique/0000-0002-8806-4054; Davy, Anthony/0000-0002-7658-7106; Luque Palomo, Teresa/0000-0001-8512-3584; Castillo, Jesus M/0000-0003-1949-4349; Mossman, Hannah/0000-0001-5958-5320</t>
  </si>
  <si>
    <t>10.1111/j.1365-2745.2006.01156.x</t>
  </si>
  <si>
    <t>WOS:000239510400015</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</si>
  <si>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</si>
  <si>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</si>
  <si>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</si>
  <si>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</si>
  <si>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</si>
  <si>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</si>
  <si>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</si>
  <si>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</si>
  <si>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</si>
  <si>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</si>
  <si>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</si>
  <si>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</si>
  <si>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</si>
  <si>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</si>
  <si>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</si>
  <si>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</si>
  <si>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</si>
  <si>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</si>
  <si>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</si>
  <si>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</si>
  <si>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</si>
  <si>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</si>
  <si>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</si>
  <si>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</si>
  <si>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</si>
  <si>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</si>
  <si>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</si>
  <si>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</si>
  <si>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</si>
  <si>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</si>
  <si>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</si>
  <si>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</si>
  <si>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</si>
  <si>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</si>
  <si>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De Clavijo, ER</t>
  </si>
  <si>
    <t>The role of dimorphic achenes in the biology of the annual weed Leontodon longirrostris</t>
  </si>
  <si>
    <t>WEED RESEARCH</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</si>
  <si>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</si>
  <si>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</si>
  <si>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</si>
  <si>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0043-1737</t>
  </si>
  <si>
    <t>10.1046/j.1365-3180.2001.00237.x</t>
  </si>
  <si>
    <t>WOS:000169419600006</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</si>
  <si>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</si>
  <si>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</si>
  <si>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</si>
  <si>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</si>
  <si>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0085-5812</t>
  </si>
  <si>
    <t>WOS:000175989200005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</si>
  <si>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</si>
  <si>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</si>
  <si>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</si>
  <si>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</si>
  <si>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</si>
  <si>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</si>
  <si>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</si>
  <si>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</si>
  <si>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</si>
  <si>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</si>
  <si>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DeForest, Jared/E-5777-2011; Chen, Jiquan/D-1955-2009</t>
  </si>
  <si>
    <t>McNulty, Steven/0000-0003-4518-5646</t>
  </si>
  <si>
    <t>10.1007/s00484-008-0195-y</t>
  </si>
  <si>
    <t>WOS:000263378300001</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</si>
  <si>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</si>
  <si>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</si>
  <si>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</si>
  <si>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</si>
  <si>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</si>
  <si>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</si>
  <si>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</si>
  <si>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</si>
  <si>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</si>
  <si>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</si>
  <si>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</si>
  <si>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</si>
  <si>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1938-4238</t>
  </si>
  <si>
    <t>10.2307/2426226</t>
  </si>
  <si>
    <t>WOS:A1991FP08800007</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</si>
  <si>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</si>
  <si>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</si>
  <si>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</si>
  <si>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</si>
  <si>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</si>
  <si>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</si>
  <si>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</si>
  <si>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</si>
  <si>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</si>
  <si>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</si>
  <si>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</si>
  <si>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</si>
  <si>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</si>
  <si>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</si>
  <si>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</si>
  <si>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</si>
  <si>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</si>
  <si>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</si>
  <si>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</si>
  <si>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</si>
  <si>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</si>
  <si>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</si>
  <si>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</si>
  <si>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</si>
  <si>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</si>
  <si>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</si>
  <si>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</si>
  <si>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</si>
  <si>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</si>
  <si>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</si>
  <si>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</si>
  <si>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</si>
  <si>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</si>
  <si>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</si>
  <si>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Raikhel, AS</t>
  </si>
  <si>
    <t>Denlinger, D. L.; Armbruster, P. A.</t>
  </si>
  <si>
    <t>Molecular Physiology of Mosquito Diapause</t>
  </si>
  <si>
    <t>PROGRESS IN MOSQUITO RESEARCH</t>
  </si>
  <si>
    <t>Advances in Insect Physiology</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</si>
  <si>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</si>
  <si>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0065-2806</t>
  </si>
  <si>
    <t>978-0-12-802457-7</t>
  </si>
  <si>
    <t>10.1016/bs.aiip.2016.05.002</t>
  </si>
  <si>
    <t>WOS:000383859500012</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</si>
  <si>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</si>
  <si>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</si>
  <si>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</si>
  <si>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</si>
  <si>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</si>
  <si>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</si>
  <si>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</si>
  <si>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</si>
  <si>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</si>
  <si>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</si>
  <si>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</si>
  <si>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</si>
  <si>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</si>
  <si>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</si>
  <si>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</si>
  <si>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</si>
  <si>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</si>
  <si>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</si>
  <si>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</si>
  <si>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</si>
  <si>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</si>
  <si>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</si>
  <si>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</si>
  <si>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</si>
  <si>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Des Marteaux, Lauren/N-5871-2017</t>
  </si>
  <si>
    <t>Des Marteaux, Lauren/0000-0002-0461-2704</t>
  </si>
  <si>
    <t>10.1111/afe.12083</t>
  </si>
  <si>
    <t>WOS:000348428800010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</si>
  <si>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</si>
  <si>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</si>
  <si>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</si>
  <si>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</si>
  <si>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</si>
  <si>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</si>
  <si>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</si>
  <si>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</si>
  <si>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</si>
  <si>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</si>
  <si>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</si>
  <si>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</si>
  <si>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</si>
  <si>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</si>
  <si>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</si>
  <si>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</si>
  <si>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</si>
  <si>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</si>
  <si>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</si>
  <si>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</si>
  <si>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</si>
  <si>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</si>
  <si>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</si>
  <si>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</si>
  <si>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</si>
  <si>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</si>
  <si>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</si>
  <si>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</si>
  <si>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</si>
  <si>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</si>
  <si>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</si>
  <si>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</si>
  <si>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</si>
  <si>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</si>
  <si>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</si>
  <si>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</si>
  <si>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</si>
  <si>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</si>
  <si>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10.1017/S0007485309006932</t>
  </si>
  <si>
    <t>WOS:000276539000005</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</si>
  <si>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</si>
  <si>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</si>
  <si>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</si>
  <si>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</si>
  <si>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10.1016/j.biocontrol.2013.08.008</t>
  </si>
  <si>
    <t>WOS:000325483900016</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</si>
  <si>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</si>
  <si>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</si>
  <si>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</si>
  <si>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</si>
  <si>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</si>
  <si>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</si>
  <si>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</si>
  <si>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</si>
  <si>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</si>
  <si>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</si>
  <si>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</si>
  <si>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</si>
  <si>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</si>
  <si>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</si>
  <si>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</si>
  <si>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</si>
  <si>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</si>
  <si>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</si>
  <si>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Veronica/0000-0002-6921-3018</t>
  </si>
  <si>
    <t>e12064</t>
  </si>
  <si>
    <t>10.1371/journal.pone.0012064</t>
  </si>
  <si>
    <t>WOS:000280811900019</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</si>
  <si>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</si>
  <si>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</si>
  <si>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</si>
  <si>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</si>
  <si>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</si>
  <si>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</si>
  <si>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</si>
  <si>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</si>
  <si>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</si>
  <si>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</si>
  <si>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</si>
  <si>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</si>
  <si>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</si>
  <si>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</si>
  <si>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</si>
  <si>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</si>
  <si>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</si>
  <si>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</si>
  <si>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</si>
  <si>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</si>
  <si>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</si>
  <si>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</si>
  <si>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</si>
  <si>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</si>
  <si>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</si>
  <si>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</si>
  <si>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</si>
  <si>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</si>
  <si>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</si>
  <si>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</si>
  <si>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</si>
  <si>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</si>
  <si>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</si>
  <si>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</si>
  <si>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</si>
  <si>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</si>
  <si>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</si>
  <si>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</si>
  <si>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</si>
  <si>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</si>
  <si>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Peck, Myron/H-6164-2011; Clemmesen, Catriona/B-1480-2014; Paulsen, Matthias/E-1584-2016</t>
  </si>
  <si>
    <t>Peck, Myron/0000-0001-7423-1854; Clemmesen, Catriona/0000-0003-4102-7341; Paulsen, Matthias/0000-0002-7097-2169; St John, Michael/0000-0002-5593-7488</t>
  </si>
  <si>
    <t>10.1007/s00227-012-1955-0</t>
  </si>
  <si>
    <t>WOS:000310586900004</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</si>
  <si>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</si>
  <si>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</si>
  <si>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</si>
  <si>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</si>
  <si>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</si>
  <si>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</si>
  <si>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</si>
  <si>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</si>
  <si>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</si>
  <si>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</si>
  <si>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</si>
  <si>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</si>
  <si>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</si>
  <si>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</si>
  <si>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WOS:000237837500025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</si>
  <si>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</si>
  <si>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</si>
  <si>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</si>
  <si>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Mousseau, Timothy/0000-0002-2235-4868</t>
  </si>
  <si>
    <t>10.1007/BF00323147</t>
  </si>
  <si>
    <t>WOS:A1994ND52000004</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</si>
  <si>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</si>
  <si>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</si>
  <si>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</si>
  <si>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ECOSPHERE</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</si>
  <si>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</si>
  <si>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Forester, James/A-3298-2012</t>
  </si>
  <si>
    <t>Forester, James/0000-0002-5392-9556</t>
  </si>
  <si>
    <t>2150-8925</t>
  </si>
  <si>
    <t>10.1890/ES14-00199.1</t>
  </si>
  <si>
    <t>WOS:000352205900001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</si>
  <si>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</si>
  <si>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</si>
  <si>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</si>
  <si>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</si>
  <si>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Ditrich, Tomas/B-2747-2013; Heino, Mikko/C-7241-2009</t>
  </si>
  <si>
    <t>Ditrich, Tomas/0000-0002-3179-7716; Heino, Mikko/0000-0003-2928-3940</t>
  </si>
  <si>
    <t>WOS:000295355900006</t>
  </si>
  <si>
    <t>Dixon, A; Haffield, JP</t>
  </si>
  <si>
    <t>Dixon, Andrew; Haffield, J. Paul</t>
  </si>
  <si>
    <t>Seed availability and timing of breeding of Common Crossbills Loxia curvirostra at Sitka Spruce Picea sitchensis dominated forestry plantations</t>
  </si>
  <si>
    <t>ARDEA</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</si>
  <si>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</si>
  <si>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0373-2266</t>
  </si>
  <si>
    <t>10.5253/078.101.0104</t>
  </si>
  <si>
    <t>WOS:000320894100005</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</si>
  <si>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</si>
  <si>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</si>
  <si>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</si>
  <si>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</si>
  <si>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</si>
  <si>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</si>
  <si>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</si>
  <si>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</si>
  <si>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</si>
  <si>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</si>
  <si>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</si>
  <si>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</si>
  <si>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</si>
  <si>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</si>
  <si>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</si>
  <si>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</si>
  <si>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</si>
  <si>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</si>
  <si>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</si>
  <si>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</si>
  <si>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</si>
  <si>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</si>
  <si>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</si>
  <si>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</si>
  <si>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</si>
  <si>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</si>
  <si>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</si>
  <si>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</si>
  <si>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</si>
  <si>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</si>
  <si>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</si>
  <si>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</si>
  <si>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</si>
  <si>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</si>
  <si>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</si>
  <si>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</si>
  <si>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</si>
  <si>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</si>
  <si>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</si>
  <si>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</si>
  <si>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</si>
  <si>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GENES</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</si>
  <si>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</si>
  <si>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Doellman, Meredith/0000-0002-0903-6590</t>
  </si>
  <si>
    <t>2073-4425</t>
  </si>
  <si>
    <t>10.3390/genes9050262</t>
  </si>
  <si>
    <t>WOS:000435194100037</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</si>
  <si>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</si>
  <si>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</si>
  <si>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</si>
  <si>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10.1111/j.1439-0418.2005.00940.118-120</t>
  </si>
  <si>
    <t>WOS:000227672900009</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</si>
  <si>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</si>
  <si>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</si>
  <si>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</si>
  <si>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</si>
  <si>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</si>
  <si>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</si>
  <si>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Doker, I; Kazak, C; Karut, K</t>
  </si>
  <si>
    <t>Doker, Ismail; Kazak, Cengiz; Karut, Kamil</t>
  </si>
  <si>
    <t>Functional response and fecundity of a native Neoseiulus californicus population to Tetranychus urticae (Acari: Phytoseiidae, Tetranychidae) at extreme humidity conditions</t>
  </si>
  <si>
    <t>SYSTEMATIC AND APPLIED ACAROLOGY</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</si>
  <si>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</si>
  <si>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Doker, Ismail/E-5403-2018; Karut, Kamil/E-7973-2018</t>
  </si>
  <si>
    <t>Kazak, Cengiz/0000-0002-2810-0244; Doker, Ismail/0000-0002-1412-1554; Karut, Kamil/0000-0002-1173-7265</t>
  </si>
  <si>
    <t>1362-1971</t>
  </si>
  <si>
    <t>10.11158/saa.21.11.3</t>
  </si>
  <si>
    <t>WOS:000387582200003</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</si>
  <si>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</si>
  <si>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</si>
  <si>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</si>
  <si>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</si>
  <si>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Carl/0000-0002-2070-385X</t>
  </si>
  <si>
    <t>WOS:000257277300002</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</si>
  <si>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</si>
  <si>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</si>
  <si>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</si>
  <si>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</si>
  <si>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Yuan, Qianhua/0000-0002-0443-1567; dong, yibo/0000-0002-5264-1382</t>
  </si>
  <si>
    <t>10.1016/j.bse.2012.07.007</t>
  </si>
  <si>
    <t>WOS:000311018100041</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</si>
  <si>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</si>
  <si>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</si>
  <si>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</si>
  <si>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</si>
  <si>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</si>
  <si>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</si>
  <si>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</si>
  <si>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</si>
  <si>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</si>
  <si>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</si>
  <si>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</si>
  <si>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10.1016/j.tree.2014.11.008</t>
  </si>
  <si>
    <t>WOS:000349270700002</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</si>
  <si>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</si>
  <si>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</si>
  <si>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</si>
  <si>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</si>
  <si>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</si>
  <si>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</si>
  <si>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</si>
  <si>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</si>
  <si>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</si>
  <si>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</si>
  <si>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</si>
  <si>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</si>
  <si>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</si>
  <si>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</si>
  <si>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</si>
  <si>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</si>
  <si>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Nunes-Silva, Patricia/B-2671-2013; dos Santos, Charles/F-8617-2012; Acosta, Andre/H-2036-2012; Blochtein, Betina/B-9412-2014; Saraiva, Antonio/B-6350-2011</t>
  </si>
  <si>
    <t>Nunes-Silva, Patricia/0000-0002-9215-9822; dos Santos, Charles/0000-0001-5181-2461; Acosta, Andre/0000-0002-4244-9637; Blochtein, Betina/0000-0001-8452-1716; Saraiva, Antonio/0000-0003-2283-1123</t>
  </si>
  <si>
    <t>10.1093/ee/nvv064</t>
  </si>
  <si>
    <t>WOS:000359668100027</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</si>
  <si>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</si>
  <si>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</si>
  <si>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</si>
  <si>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</si>
  <si>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Nunes-Silva, Patricia/B-2671-2013; dos Santos, Charles/F-8617-2012; Blochtein, Betina/B-9412-2014</t>
  </si>
  <si>
    <t>Nunes-Silva, Patricia/0000-0002-9215-9822; dos Santos, Charles/0000-0001-5181-2461; Blochtein, Betina/0000-0001-8452-1716</t>
  </si>
  <si>
    <t>10.1093/aesa/sav096</t>
  </si>
  <si>
    <t>WOS:000371679400004</t>
  </si>
  <si>
    <t>dos Santos, JVM; Valliyodan, B; Joshi, T; Khan, SM; Liu, Y; Wang, JX; Vuong, TD; de Oliveira, MF; Marcelino-Guimaraes, FC; Xu, D; Nguyen, HT; Abdelnoor, RV</t>
  </si>
  <si>
    <t>Maldonado dos Santos, Joao Vitor; Valliyodan, Babu; Joshi, Trupti; Khan, Saad M.; Liu, Yang; Wang, Juexin; Vuong, Tri D.; de Oliveira, Marcelo Fernandes; Marcelino-Guimaraes, Francismar Correa; Xu, Dong; Nguyen, Henry T.; Abdelnoor, Ricardo Vilela</t>
  </si>
  <si>
    <t>Evaluation of genetic variation among Brazilian soybean cultivars through genome resequencing</t>
  </si>
  <si>
    <t>Background: 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 Results: 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 Conclusions: 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</si>
  <si>
    <t>Abdelnoor, Ricardo/F-7011-2012</t>
  </si>
  <si>
    <t>Marcelino Guimaraes, Francismar/0000-0002-5828-7249; Valliyodan, Babu/0000-0001-9457-9508</t>
  </si>
  <si>
    <t>10.1186/s12864-016-2431-x</t>
  </si>
  <si>
    <t>WOS:000370015800001</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</si>
  <si>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</si>
  <si>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</si>
  <si>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</si>
  <si>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</si>
  <si>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</si>
  <si>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</si>
  <si>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</si>
  <si>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</si>
  <si>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</si>
  <si>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</si>
  <si>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</si>
  <si>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</si>
  <si>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</si>
  <si>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1096-4959</t>
  </si>
  <si>
    <t>1879-1107</t>
  </si>
  <si>
    <t>10.1016/j.cbpb.2017.07.005</t>
  </si>
  <si>
    <t>WOS:000412258300002</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</si>
  <si>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</si>
  <si>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</si>
  <si>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</si>
  <si>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</si>
  <si>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Juzoh/0000-0003-2595-7362</t>
  </si>
  <si>
    <t>10.1242/jeb.038877</t>
  </si>
  <si>
    <t>WOS:000277212900026</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</si>
  <si>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</si>
  <si>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</si>
  <si>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</si>
  <si>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</si>
  <si>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</si>
  <si>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</si>
  <si>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</si>
  <si>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</si>
  <si>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</si>
  <si>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</si>
  <si>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</si>
  <si>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MAR 16</t>
  </si>
  <si>
    <t>10.1093/jis/5.1.4</t>
  </si>
  <si>
    <t>WOS:000228141400002</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</si>
  <si>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</si>
  <si>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</si>
  <si>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</si>
  <si>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</si>
  <si>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</si>
  <si>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</si>
  <si>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</si>
  <si>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</si>
  <si>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</si>
  <si>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</si>
  <si>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</si>
  <si>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</si>
  <si>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</si>
  <si>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</si>
  <si>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</si>
  <si>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WILDLIFE BIOLOGY</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</si>
  <si>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</si>
  <si>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0909-6396</t>
  </si>
  <si>
    <t>10.2981/0909-6396-14.4.457</t>
  </si>
  <si>
    <t>WOS:000263353700006</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</si>
  <si>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</si>
  <si>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</si>
  <si>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</si>
  <si>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</si>
  <si>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</si>
  <si>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</si>
  <si>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</si>
  <si>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</si>
  <si>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</si>
  <si>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</si>
  <si>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</si>
  <si>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</si>
  <si>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</si>
  <si>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</si>
  <si>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Duckworth, GD; Altwegg, R</t>
  </si>
  <si>
    <t>Duckworth, Gregory Duncan; Altwegg, Res</t>
  </si>
  <si>
    <t>Environmental drivers of an urban Hadeda Ibis population</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</si>
  <si>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</si>
  <si>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2213-1175</t>
  </si>
  <si>
    <t>10.5253/078.102.0104</t>
  </si>
  <si>
    <t>WOS:000340807500004</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</si>
  <si>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</si>
  <si>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</si>
  <si>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</si>
  <si>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</si>
  <si>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</si>
  <si>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</si>
  <si>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</si>
  <si>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</si>
  <si>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</si>
  <si>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</si>
  <si>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</si>
  <si>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</si>
  <si>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</si>
  <si>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</si>
  <si>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Jane/B-1631-2010</t>
  </si>
  <si>
    <t>Stout, Jane/0000-0002-2027-0863</t>
  </si>
  <si>
    <t>0888-8892</t>
  </si>
  <si>
    <t>10.1111/j.1523-1739.2008.01064.x</t>
  </si>
  <si>
    <t>WOS:000262465500023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</si>
  <si>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</si>
  <si>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</si>
  <si>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</si>
  <si>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</si>
  <si>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Ian/G-2275-2012; Bailey, Sarah/E-8356-2010</t>
  </si>
  <si>
    <t>Duggan, Ian/0000-0002-6037-9759; Bailey, Sarah/0000-0003-3635-919X</t>
  </si>
  <si>
    <t>10.3354/meps324057</t>
  </si>
  <si>
    <t>WOS:000242376800004</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</si>
  <si>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</si>
  <si>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</si>
  <si>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</si>
  <si>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</si>
  <si>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</si>
  <si>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</si>
  <si>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</si>
  <si>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</si>
  <si>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</si>
  <si>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</si>
  <si>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</si>
  <si>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</si>
  <si>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</si>
  <si>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</si>
  <si>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</si>
  <si>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10.1159/000315477</t>
  </si>
  <si>
    <t>WOS:000285298600011</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</si>
  <si>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</si>
  <si>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</si>
  <si>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</si>
  <si>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</si>
  <si>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</si>
  <si>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</si>
  <si>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</si>
  <si>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</si>
  <si>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</si>
  <si>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</si>
  <si>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</si>
  <si>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</si>
  <si>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</si>
  <si>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sebastianovitsch, stepan/G-8507-2013</t>
  </si>
  <si>
    <t>10.1603/EC11291</t>
  </si>
  <si>
    <t>WOS:000314882200022</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</si>
  <si>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</si>
  <si>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</si>
  <si>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</si>
  <si>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</si>
  <si>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</si>
  <si>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</si>
  <si>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</si>
  <si>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</si>
  <si>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</si>
  <si>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Duponchelle, Fabrice/K-1998-2016; Nunez, Jesus/J-4015-2016</t>
  </si>
  <si>
    <t>Nunez, Jesus/0000-0003-3668-5446; LEGENDRE, Marc/0000-0003-3122-2098; DUPONCHELLE, Fabrice/0000-0003-0497-2264</t>
  </si>
  <si>
    <t>10.1023/A:1007588010824</t>
  </si>
  <si>
    <t>WOS:000084346500005</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</si>
  <si>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</si>
  <si>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</si>
  <si>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</si>
  <si>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</si>
  <si>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</si>
  <si>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</si>
  <si>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</si>
  <si>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</si>
  <si>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</si>
  <si>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</si>
  <si>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</si>
  <si>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</si>
  <si>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</si>
  <si>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</si>
  <si>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</si>
  <si>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</si>
  <si>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</si>
  <si>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</si>
  <si>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</si>
  <si>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</si>
  <si>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</si>
  <si>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</si>
  <si>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</si>
  <si>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</si>
  <si>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</si>
  <si>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</si>
  <si>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</si>
  <si>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</si>
  <si>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</si>
  <si>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</si>
  <si>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</si>
  <si>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</si>
  <si>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</si>
  <si>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</si>
  <si>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</si>
  <si>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</si>
  <si>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</si>
  <si>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</si>
  <si>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</si>
  <si>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</si>
  <si>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</si>
  <si>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</si>
  <si>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</si>
  <si>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</si>
  <si>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</si>
  <si>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</si>
  <si>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</si>
  <si>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</si>
  <si>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</si>
  <si>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</si>
  <si>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</si>
  <si>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</si>
  <si>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</si>
  <si>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</si>
  <si>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</si>
  <si>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</si>
  <si>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</si>
  <si>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</si>
  <si>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</si>
  <si>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</si>
  <si>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</si>
  <si>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</si>
  <si>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</si>
  <si>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t>
  </si>
  <si>
    <t>Bjornsson, Bjorn Thrandur/0000-0002-1310-9756</t>
  </si>
  <si>
    <t>10.1016/j.cbpa.2008.08.017</t>
  </si>
  <si>
    <t>WOS:000261250700031</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</si>
  <si>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</si>
  <si>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</si>
  <si>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</si>
  <si>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</si>
  <si>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10.1111/j.1365-2826.2011.02164.x</t>
  </si>
  <si>
    <t>WOS:000292654000008</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</si>
  <si>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</si>
  <si>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</si>
  <si>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</si>
  <si>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PLANT GENOME</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</si>
  <si>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</si>
  <si>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1940-3372</t>
  </si>
  <si>
    <t>10.3835/plantgenome2014.12.0089</t>
  </si>
  <si>
    <t>WOS:000358444200024</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</si>
  <si>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</si>
  <si>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</si>
  <si>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</si>
  <si>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</si>
  <si>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</si>
  <si>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</si>
  <si>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</si>
  <si>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10.4269/ajtmh.2009.08-0605</t>
  </si>
  <si>
    <t>WOS:000271956500020</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</si>
  <si>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</si>
  <si>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</si>
  <si>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</si>
  <si>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</si>
  <si>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</si>
  <si>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</si>
  <si>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</si>
  <si>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</si>
  <si>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EERTMOED, GE</t>
  </si>
  <si>
    <t>EMBRYONIC DIAPAUSE IN PSOCID, PERIPSOCUS-QUADRIFASCIATUS - PHOTOPERIOD, TEMPERATURE, ONTOGENY AND GEOGRAPHIC VARIATION</t>
  </si>
  <si>
    <t>10.1111/j.1365-3032.1978.tb00149.x</t>
  </si>
  <si>
    <t>WOS:A1978FS09500005</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</si>
  <si>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</si>
  <si>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</si>
  <si>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</si>
  <si>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</si>
  <si>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</si>
  <si>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</si>
  <si>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</si>
  <si>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</si>
  <si>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</si>
  <si>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</si>
  <si>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</si>
  <si>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</si>
  <si>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</si>
  <si>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</si>
  <si>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</si>
  <si>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</si>
  <si>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</si>
  <si>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</si>
  <si>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</si>
  <si>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</si>
  <si>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</si>
  <si>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</si>
  <si>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</si>
  <si>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Ejsmond, Maciej/0000-0002-3598-4578</t>
  </si>
  <si>
    <t>10.1111/1365-2435.13191</t>
  </si>
  <si>
    <t>WOS:000446322200012</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</si>
  <si>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</si>
  <si>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</si>
  <si>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</si>
  <si>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</si>
  <si>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</si>
  <si>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El Taj, HF; Jung, C</t>
  </si>
  <si>
    <t>El Taj, Hasan F.; Jung, Chuleui</t>
  </si>
  <si>
    <t>A KOREAN POPULATION OF NEOSEIULUS CALIFORNICUS (MCGREGOR) (ACARI: PHYTOSEIIDAE) THAT IS NON-DIAPAUSING</t>
  </si>
  <si>
    <t>INTERNATIONAL JOURNAL OF ACAROLOGY</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</si>
  <si>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</si>
  <si>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</si>
  <si>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0164-7954</t>
  </si>
  <si>
    <t>10.1080/01647954.2010.521519</t>
  </si>
  <si>
    <t>WOS:000299877200005</t>
  </si>
  <si>
    <t>ELDEN, TC</t>
  </si>
  <si>
    <t>INFLUENCE OF PHOTOPERIOD AND TEMPERATURE ON THE REPRODUCTIVE DIAPAUSE OF 2 DIFFERENT GEOGRAPHIC POPULATIONS OF THE MEXICAN BEAN BEETLE (COLEOPTERA, COCCINELLIDAE) AND THEIR CROSS PROGENY</t>
  </si>
  <si>
    <t>JOURNAL OF ENTOMOLOGICAL SCIENCE</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</si>
  <si>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</si>
  <si>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0749-8004</t>
  </si>
  <si>
    <t>10.18474/0749-8004-26.1.109</t>
  </si>
  <si>
    <t>WOS:A1991FB27100016</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</si>
  <si>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</si>
  <si>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</si>
  <si>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</si>
  <si>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</si>
  <si>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</si>
  <si>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</si>
  <si>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</si>
  <si>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</si>
  <si>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Bureau, Dominique/0000-0001-8184-9732</t>
  </si>
  <si>
    <t>10.1016/j.jtbi.2009.09.034</t>
  </si>
  <si>
    <t>WOS:000274646700018</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</si>
  <si>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</si>
  <si>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</si>
  <si>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</si>
  <si>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JOURNAL OF CRUSTACEAN BIOLOGY</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</si>
  <si>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</si>
  <si>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</si>
  <si>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</si>
  <si>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</si>
  <si>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0278-0372</t>
  </si>
  <si>
    <t>1937-240X</t>
  </si>
  <si>
    <t>10.1163/1937240X-00002454</t>
  </si>
  <si>
    <t>WOS:000387307300010</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</si>
  <si>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</si>
  <si>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</si>
  <si>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</si>
  <si>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Lopatina, Elena/N-1084-2013</t>
  </si>
  <si>
    <t>Lopatina, Elena/0000-0003-0267-5266</t>
  </si>
  <si>
    <t>WOS:000081742200005</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</si>
  <si>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</si>
  <si>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</si>
  <si>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</si>
  <si>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</si>
  <si>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</si>
  <si>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</si>
  <si>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</si>
  <si>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</si>
  <si>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</si>
  <si>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</si>
  <si>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</si>
  <si>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</si>
  <si>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</si>
  <si>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</si>
  <si>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</si>
  <si>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</si>
  <si>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</si>
  <si>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Eng, ML; Elliott, JE; Williams, TD</t>
  </si>
  <si>
    <t>Eng, Margaret L.; Elliott, John E.; Williams, Tony D.</t>
  </si>
  <si>
    <t>An assessment of the developmental toxicity of BDE-99 in the European starling using an integrated laboratory and field approach</t>
  </si>
  <si>
    <t>ECOTOXICOLOGY</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</si>
  <si>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</si>
  <si>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</si>
  <si>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0963-9292</t>
  </si>
  <si>
    <t>1573-3017</t>
  </si>
  <si>
    <t>10.1007/s10646-014-1292-9</t>
  </si>
  <si>
    <t>WOS:000342210700014</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</si>
  <si>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</si>
  <si>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</si>
  <si>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</si>
  <si>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</si>
  <si>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</si>
  <si>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</si>
  <si>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</si>
  <si>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</si>
  <si>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</si>
  <si>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</si>
  <si>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</si>
  <si>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</si>
  <si>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</si>
  <si>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</si>
  <si>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</si>
  <si>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Bruelheide, Helge/G-3907-2013; Erfmeier, Alexandra/L-1986-2016; Erfmeier, Alexandra/C-3381-2013</t>
  </si>
  <si>
    <t xml:space="preserve">Bruelheide, Helge/0000-0003-3135-0356; </t>
  </si>
  <si>
    <t>10.1007/s10530-010-9917-2</t>
  </si>
  <si>
    <t>WOS:000291164300011</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</si>
  <si>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</si>
  <si>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</si>
  <si>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</si>
  <si>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</si>
  <si>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Johannes/A-1986-2013</t>
  </si>
  <si>
    <t>Lelieveld, Johannes/0000-0001-6307-3846; Erguler, Kamil/0000-0002-2674-592X; Christophides, George/0000-0002-3323-1687</t>
  </si>
  <si>
    <t>e0149282</t>
  </si>
  <si>
    <t>10.1371/journal.pone.0149282</t>
  </si>
  <si>
    <t>WOS:000370054100141</t>
  </si>
  <si>
    <t>Erren, TC</t>
  </si>
  <si>
    <t>Does light cause internal cancers? The problem and challenge of an ubiquitous exposure</t>
  </si>
  <si>
    <t>NEUROENDOCRINOLOGY LETTERS</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</si>
  <si>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</si>
  <si>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</si>
  <si>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</si>
  <si>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</si>
  <si>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</si>
  <si>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0172-780X</t>
  </si>
  <si>
    <t>PII NEL230802A05</t>
  </si>
  <si>
    <t>WOS:000177323200012</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</si>
  <si>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</si>
  <si>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</si>
  <si>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</si>
  <si>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</si>
  <si>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WOS:000235962900003</t>
  </si>
  <si>
    <t>Escudero, A; Carnes, LF; PerezGarcia, F</t>
  </si>
  <si>
    <t>Seed germination of gypsophytes and gypsovags in semi-arid central Spain</t>
  </si>
  <si>
    <t>JOURNAL OF ARID ENVIRONMENTS</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</si>
  <si>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</si>
  <si>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</si>
  <si>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</si>
  <si>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0140-1963</t>
  </si>
  <si>
    <t>10.1006/jare.1996.0215</t>
  </si>
  <si>
    <t>WOS:A1997XJ42200007</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</si>
  <si>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</si>
  <si>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</si>
  <si>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</si>
  <si>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</si>
  <si>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Cerutti, Jerome/A-5398-2017; lafreniere, judy/R-9281-2016; Guisan, Antoine/A-1057-2011; Bojanowski, Angelique/R-8243-2016; Bah, Idiatou/R-9375-2016; Bullock, James/F-9997-2011; Lavoie, Claude/A-1601-2011; Kueffer, Christoph/H-6091-2013; GAO, Jianan/R-6090-2016; Chapman, Daniel/C-2900-2008; Mueller-Schaerer, Heinz/H-5277-2011; DANSOU, dossa Hyppolite/R-9367-2016</t>
  </si>
  <si>
    <t>Guisan, Antoine/0000-0002-3998-4815; Kueffer, Christoph/0000-0001-6701-0703; Chapman, Daniel/0000-0003-1836-4112; von der Lippe, Moritz/0000-0003-4760-1420; Follak, Swen/0000-0002-1788-0572; Dullinger, Stefan/0000-0003-3919-0887; Smith, Matt/0000-0002-4170-2960; Leitner, Michael/0000-0002-4975-6787; Lavoie, Claude/0000-0001-6510-5178; Essl, Franz/0000-0001-8253-2112; Bronnimann, Olivier/0000-0001-5394-4564</t>
  </si>
  <si>
    <t>10.1111/1365-2745.12424</t>
  </si>
  <si>
    <t>WOS:000356630600028</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</si>
  <si>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</si>
  <si>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</si>
  <si>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</si>
  <si>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</si>
  <si>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</si>
  <si>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</si>
  <si>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</si>
  <si>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</si>
  <si>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</si>
  <si>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</si>
  <si>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</si>
  <si>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</si>
  <si>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</si>
  <si>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</si>
  <si>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</si>
  <si>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</si>
  <si>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</si>
  <si>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</si>
  <si>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</si>
  <si>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</si>
  <si>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</si>
  <si>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</si>
  <si>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</si>
  <si>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</si>
  <si>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</si>
  <si>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</si>
  <si>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</si>
  <si>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</si>
  <si>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</si>
  <si>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</si>
  <si>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</si>
  <si>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</si>
  <si>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0341-8162</t>
  </si>
  <si>
    <t>10.1016/j.catena.2005.10.004</t>
  </si>
  <si>
    <t>WOS:000235583200008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</si>
  <si>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</si>
  <si>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</si>
  <si>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</si>
  <si>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</si>
  <si>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</si>
  <si>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Kotlik, Petr/B-4633-2009; Markova, Silvia/G-3875-2014</t>
  </si>
  <si>
    <t>Kotlik, Petr/0000-0001-9429-0667; Padedda, Bachisio Mario/0000-0002-0988-5613; Luglie, Antonella/0000-0001-6382-4208</t>
  </si>
  <si>
    <t>0006-3088</t>
  </si>
  <si>
    <t>10.2478/s11756-011-0092-4</t>
  </si>
  <si>
    <t>WOS:000293632200018</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</si>
  <si>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</si>
  <si>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</si>
  <si>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</si>
  <si>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</si>
  <si>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</si>
  <si>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</si>
  <si>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</si>
  <si>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</si>
  <si>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</si>
  <si>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</si>
  <si>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</si>
  <si>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10.1007/s00122-015-2636-4</t>
  </si>
  <si>
    <t>WOS:000368991100016</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</si>
  <si>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</si>
  <si>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</si>
  <si>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</si>
  <si>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</si>
  <si>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Blake/B-6535-2012</t>
  </si>
  <si>
    <t>Meyers, Blake/0000-0003-3436-6097; Cai, Zhaoxia/0000-0002-4780-6752</t>
  </si>
  <si>
    <t>DEC 27</t>
  </si>
  <si>
    <t>10.1073/pnas.1619159114</t>
  </si>
  <si>
    <t>WOS:000391090800065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</si>
  <si>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</si>
  <si>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</si>
  <si>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</si>
  <si>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</si>
  <si>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</si>
  <si>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10.1080/01647954.2012.655310</t>
  </si>
  <si>
    <t>WOS:000304676700001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</si>
  <si>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</si>
  <si>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</si>
  <si>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</si>
  <si>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</si>
  <si>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Evolutionary Ecology, Ecologia Evolutiva/M-3553-2014; Fargallo, Juan/I-5585-2015</t>
  </si>
  <si>
    <t>Fargallo, Juan/0000-0003-4090-9000</t>
  </si>
  <si>
    <t>0570-7358</t>
  </si>
  <si>
    <t>WOS:000222277000009</t>
  </si>
  <si>
    <t>FARMER, RE; REINHOLT, RW</t>
  </si>
  <si>
    <t>GENETIC-VARIATION IN DORMANCY RELATIONS OF BALSAM POPLAR ALONG A LATITUDINAL TRANSECT IN NORTHWESTERN ONTARIO</t>
  </si>
  <si>
    <t>WOS:A1986D192200007</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</si>
  <si>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</si>
  <si>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</si>
  <si>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</si>
  <si>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</si>
  <si>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</si>
  <si>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Rezende, Gustavo/0000-0002-8904-7598</t>
  </si>
  <si>
    <t>0074-0276</t>
  </si>
  <si>
    <t>10.1590/S0074-02762009000100020</t>
  </si>
  <si>
    <t>WOS:000264042900020</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</si>
  <si>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</si>
  <si>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</si>
  <si>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</si>
  <si>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</si>
  <si>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</si>
  <si>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</si>
  <si>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</si>
  <si>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</si>
  <si>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</si>
  <si>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</si>
  <si>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10.1016/j.cropro.2018.09.020</t>
  </si>
  <si>
    <t>WOS:000449138500019</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</si>
  <si>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</si>
  <si>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</si>
  <si>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</si>
  <si>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</si>
  <si>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</si>
  <si>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</si>
  <si>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</si>
  <si>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</si>
  <si>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Aluja, Martin/Q-6810-2018</t>
  </si>
  <si>
    <t>Aluja, Martin/0000-0002-2936-3011</t>
  </si>
  <si>
    <t>10.1073/pnas.1730757100</t>
  </si>
  <si>
    <t>WOS:000185119300034</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</si>
  <si>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</si>
  <si>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</si>
  <si>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</si>
  <si>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</si>
  <si>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</si>
  <si>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</si>
  <si>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</si>
  <si>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</si>
  <si>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</si>
  <si>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</si>
  <si>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</si>
  <si>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</si>
  <si>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</si>
  <si>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</si>
  <si>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</si>
  <si>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</si>
  <si>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</si>
  <si>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</si>
  <si>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</si>
  <si>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</si>
  <si>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10.1111/j.1558-5646.1997.tb05109.x</t>
  </si>
  <si>
    <t>WOS:000071652200015</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</si>
  <si>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</si>
  <si>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</si>
  <si>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</si>
  <si>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</si>
  <si>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</si>
  <si>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</si>
  <si>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</si>
  <si>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Aluja, Martin/Q-6810-2018; Velez, Sebastian/B-4348-2008</t>
  </si>
  <si>
    <t xml:space="preserve">Aluja, Martin/0000-0002-2936-3011; </t>
  </si>
  <si>
    <t>10.1073/pnas.0502099102</t>
  </si>
  <si>
    <t>WOS:000229023700010</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</si>
  <si>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</si>
  <si>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</si>
  <si>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</si>
  <si>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</si>
  <si>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</si>
  <si>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</si>
  <si>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</si>
  <si>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</si>
  <si>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</si>
  <si>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</si>
  <si>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WOS:000284194600004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</si>
  <si>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</si>
  <si>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</si>
  <si>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</si>
  <si>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</si>
  <si>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</si>
  <si>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Felix, MA; Duveau, F</t>
  </si>
  <si>
    <t>Felix, Marie-Anne; Duveau, Fabien</t>
  </si>
  <si>
    <t>Population dynamics and habitat sharing of natural populations of Caenorhabditis elegans and C. briggsae</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</si>
  <si>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</si>
  <si>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10.1186/1741-7007-10-59</t>
  </si>
  <si>
    <t>WOS:000307349300001</t>
  </si>
  <si>
    <t>Felke, M; Buschinger, A</t>
  </si>
  <si>
    <t>Social organization, reproductive behavior and ecology of Leptothorax acervorum (Hymenoptera, Formicidae) from the Sierra de Albarracin in central Spain</t>
  </si>
  <si>
    <t>INSECTES SOCIAUX</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</si>
  <si>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</si>
  <si>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0020-1812</t>
  </si>
  <si>
    <t>10.1007/s000400050117</t>
  </si>
  <si>
    <t>WOS:000079081700014</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</si>
  <si>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</si>
  <si>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</si>
  <si>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</si>
  <si>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</si>
  <si>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</si>
  <si>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Ke, CH/G-4635-2010; Lu, CY/G-4638-2010</t>
  </si>
  <si>
    <t>1023-6244</t>
  </si>
  <si>
    <t>10.1080/10236240903523204</t>
  </si>
  <si>
    <t>WOS:000276964200002</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</si>
  <si>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</si>
  <si>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</si>
  <si>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</si>
  <si>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</si>
  <si>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</si>
  <si>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</si>
  <si>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</si>
  <si>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</si>
  <si>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</si>
  <si>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</si>
  <si>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</si>
  <si>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</si>
  <si>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</si>
  <si>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</si>
  <si>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</si>
  <si>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</si>
  <si>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</si>
  <si>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</si>
  <si>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</si>
  <si>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</si>
  <si>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</si>
  <si>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</si>
  <si>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</si>
  <si>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</si>
  <si>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</si>
  <si>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</si>
  <si>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</si>
  <si>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</si>
  <si>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</si>
  <si>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</si>
  <si>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</si>
  <si>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</si>
  <si>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</si>
  <si>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</si>
  <si>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jaksic, Fabian/G-1705-2014; Marquet, Pablo/B-7732-2009</t>
  </si>
  <si>
    <t>Marquet, Pablo/0000-0001-6369-9339</t>
  </si>
  <si>
    <t>WOS:000224114200006</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</si>
  <si>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</si>
  <si>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</si>
  <si>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</si>
  <si>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</si>
  <si>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</si>
  <si>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</si>
  <si>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</si>
  <si>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</si>
  <si>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</si>
  <si>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</si>
  <si>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</si>
  <si>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</si>
  <si>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</si>
  <si>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Fiedler, Konrad/0000-0002-4789-3753</t>
  </si>
  <si>
    <t>10.1046/j.1095-8312.2002.00014.x</t>
  </si>
  <si>
    <t>WOS:000174172500004</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</si>
  <si>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</si>
  <si>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</si>
  <si>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</si>
  <si>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</si>
  <si>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</si>
  <si>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</si>
  <si>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</si>
  <si>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</si>
  <si>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</si>
  <si>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</si>
  <si>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</si>
  <si>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</si>
  <si>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</si>
  <si>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</si>
  <si>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</si>
  <si>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</si>
  <si>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</si>
  <si>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</si>
  <si>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</si>
  <si>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</si>
  <si>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</si>
  <si>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Russo, Danilo/0000-0002-1934-7130</t>
  </si>
  <si>
    <t>10.3161/150811009X465767</t>
  </si>
  <si>
    <t>WOS:000268072600012</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</si>
  <si>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</si>
  <si>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</si>
  <si>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</si>
  <si>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</si>
  <si>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</si>
  <si>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</si>
  <si>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</si>
  <si>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</si>
  <si>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</si>
  <si>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</si>
  <si>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</si>
  <si>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</si>
  <si>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</si>
  <si>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</si>
  <si>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</si>
  <si>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</si>
  <si>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</si>
  <si>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</si>
  <si>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Alejandro/S-1201-2018</t>
  </si>
  <si>
    <t>Rooney, Alejandro/0000-0001-5450-4122</t>
  </si>
  <si>
    <t>1943-6270</t>
  </si>
  <si>
    <t>10.2987/16-6596R.1</t>
  </si>
  <si>
    <t>WOS:000408636500002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</si>
  <si>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</si>
  <si>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</si>
  <si>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</si>
  <si>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</si>
  <si>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t>
  </si>
  <si>
    <t>10.1111/j.1365-2664.2012.02129.x</t>
  </si>
  <si>
    <t>WOS:000304660500018</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</si>
  <si>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</si>
  <si>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</si>
  <si>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</si>
  <si>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</si>
  <si>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</si>
  <si>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</si>
  <si>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</si>
  <si>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</si>
  <si>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</si>
  <si>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</si>
  <si>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</si>
  <si>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</si>
  <si>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Cramer, Wolfgang/B-8221-2008; Costa, Marcos/A-5695-2009</t>
  </si>
  <si>
    <t>Cramer, Wolfgang/0000-0002-9205-5812; Costa, Marcos/0000-0001-6874-9315</t>
  </si>
  <si>
    <t>10.1890/1051-0761(2000)010[1620:IDVCWG]2.0.CO;2</t>
  </si>
  <si>
    <t>WOS:000165680300005</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</si>
  <si>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</si>
  <si>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</si>
  <si>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</si>
  <si>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</si>
  <si>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Fontaneto, Diego/B-9710-2008</t>
  </si>
  <si>
    <t>Fontaneto, Diego/0000-0002-5770-0353</t>
  </si>
  <si>
    <t>10.1111/j.1365-2699.2006.01502.x</t>
  </si>
  <si>
    <t>WOS:000238104700017</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</si>
  <si>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</si>
  <si>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</si>
  <si>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</si>
  <si>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</si>
  <si>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</si>
  <si>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</si>
  <si>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</si>
  <si>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</si>
  <si>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</si>
  <si>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</si>
  <si>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</si>
  <si>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</si>
  <si>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</si>
  <si>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</si>
  <si>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</si>
  <si>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</si>
  <si>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</si>
  <si>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</si>
  <si>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</si>
  <si>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</si>
  <si>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</si>
  <si>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</si>
  <si>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</si>
  <si>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</si>
  <si>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</si>
  <si>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</si>
  <si>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</si>
  <si>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</si>
  <si>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</si>
  <si>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</si>
  <si>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Fortes, GG; Grandal-d'Anglade, A; Kolbe, B; Fernandes, D; Meleg, IN; Garcia-Vazquez, A; Pinto-Llona, AC; Constantin, S; de Torres, TJ; Ortiz, JE; Frischauf, C; Rabeder, G; Hofreiter, M; Barlow, A</t>
  </si>
  <si>
    <t>Fortes, Gloria G.;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</si>
  <si>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</si>
  <si>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</si>
  <si>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Torres, Trinidad/I-8443-2018; Grandal-d'Anglade, Aurora/A-5910-2011; Garcia-Vazquez, Ana/R-9580-2018; Hofreiter, Michael/A-3996-2017; Constantin, Silviu/D-1650-2010; Ortiz, Jose/D-5751-2017; Gonzalez, Gloria/L-9213-2014</t>
  </si>
  <si>
    <t>Torres, Trinidad/0000-0001-5260-4525; Grandal-d'Anglade, Aurora/0000-0002-2087-4034; Garcia-Vazquez, Ana/0000-0002-9041-4148; Hofreiter, Michael/0000-0003-0441-4705; Constantin, Silviu/0000-0003-3737-2652; Ortiz, Jose/0000-0002-5699-2593; Gonzalez, Gloria/0000-0002-3700-7674</t>
  </si>
  <si>
    <t>10.1111/mec.13800</t>
  </si>
  <si>
    <t>WOS:000384810000016</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</si>
  <si>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</si>
  <si>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</si>
  <si>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</si>
  <si>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</si>
  <si>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</si>
  <si>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</si>
  <si>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</si>
  <si>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</si>
  <si>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</si>
  <si>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</si>
  <si>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</si>
  <si>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</si>
  <si>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</si>
  <si>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</si>
  <si>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</si>
  <si>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</si>
  <si>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</si>
  <si>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</si>
  <si>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</si>
  <si>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</si>
  <si>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</si>
  <si>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</si>
  <si>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</si>
  <si>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</si>
  <si>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</si>
  <si>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</si>
  <si>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</si>
  <si>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</si>
  <si>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</si>
  <si>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</si>
  <si>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Carmona, Maria Jose/H-6452-2015; Serra, Manuel/H-7817-2015</t>
  </si>
  <si>
    <t>Carmona, Maria Jose/0000-0002-4835-6933; Serra, Manuel/0000-0003-1731-1529</t>
  </si>
  <si>
    <t>DEC 6</t>
  </si>
  <si>
    <t>10.1098/rspb.2017.0427</t>
  </si>
  <si>
    <t>WOS:000417194500001</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</si>
  <si>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</si>
  <si>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</si>
  <si>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</si>
  <si>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</si>
  <si>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Aldred, Nick/0000-0003-2285-5133; C. Franco, Sofia/0000-0002-6463-0971; Clare, Anthony/0000-0002-7692-9583</t>
  </si>
  <si>
    <t>1365-2109</t>
  </si>
  <si>
    <t>10.1111/are.13125</t>
  </si>
  <si>
    <t>WOS:000404300300026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</si>
  <si>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</si>
  <si>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</si>
  <si>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</si>
  <si>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</si>
  <si>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</si>
  <si>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</si>
  <si>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</si>
  <si>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</si>
  <si>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</si>
  <si>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</si>
  <si>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</si>
  <si>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</si>
  <si>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</si>
  <si>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</si>
  <si>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</si>
  <si>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10.1016/S0269-7491(01)00216-0</t>
  </si>
  <si>
    <t>WOS:000172871000007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</si>
  <si>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</si>
  <si>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</si>
  <si>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</si>
  <si>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</si>
  <si>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</si>
  <si>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</si>
  <si>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</si>
  <si>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</si>
  <si>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</si>
  <si>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</si>
  <si>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Freedman, Micah/0000-0003-1739-1864; Yang, Louie/0000-0002-9237-5357</t>
  </si>
  <si>
    <t>10.1093/biolinnean/blx148</t>
  </si>
  <si>
    <t>WOS:000423313000001</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</si>
  <si>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</si>
  <si>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</si>
  <si>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</si>
  <si>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</si>
  <si>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</si>
  <si>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</si>
  <si>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</si>
  <si>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</si>
  <si>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</si>
  <si>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</si>
  <si>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</si>
  <si>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</si>
  <si>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</si>
  <si>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</si>
  <si>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</si>
  <si>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</si>
  <si>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</si>
  <si>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</si>
  <si>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</si>
  <si>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</si>
  <si>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</si>
  <si>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</si>
  <si>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</si>
  <si>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</si>
  <si>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</si>
  <si>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</si>
  <si>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</si>
  <si>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</si>
  <si>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</si>
  <si>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</si>
  <si>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</si>
  <si>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</si>
  <si>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</si>
  <si>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</si>
  <si>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</si>
  <si>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</si>
  <si>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</si>
  <si>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</si>
  <si>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</si>
  <si>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</si>
  <si>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</si>
  <si>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</si>
  <si>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</si>
  <si>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</si>
  <si>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WOS:A1994MY86300002</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</si>
  <si>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</si>
  <si>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</si>
  <si>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</si>
  <si>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</si>
  <si>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</si>
  <si>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</si>
  <si>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</si>
  <si>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</si>
  <si>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Friberg, M; Wiklund, C</t>
  </si>
  <si>
    <t>Friberg, Magne; Wiklund, Christer</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</si>
  <si>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</si>
  <si>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</si>
  <si>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</si>
  <si>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</si>
  <si>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</si>
  <si>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</si>
  <si>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</si>
  <si>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</si>
  <si>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</si>
  <si>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</si>
  <si>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</si>
  <si>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t>
  </si>
  <si>
    <t>Frisch, Dagmar/0000-0001-9310-2230</t>
  </si>
  <si>
    <t>10.1127/0003-9136/2005/0162-0001</t>
  </si>
  <si>
    <t>WOS:000226937800001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</si>
  <si>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</si>
  <si>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</si>
  <si>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</si>
  <si>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</si>
  <si>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1937-2817</t>
  </si>
  <si>
    <t>10.1002/jwmg.1042</t>
  </si>
  <si>
    <t>WOS:000373480100013</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</si>
  <si>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</si>
  <si>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</si>
  <si>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</si>
  <si>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</si>
  <si>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</si>
  <si>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</si>
  <si>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</si>
  <si>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</si>
  <si>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</si>
  <si>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10.1603/0046-225X(2007)36[1430:BAPHRA]2.0.CO;2</t>
  </si>
  <si>
    <t>WOS:000252060700015</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</si>
  <si>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</si>
  <si>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</si>
  <si>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</si>
  <si>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</si>
  <si>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</si>
  <si>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</si>
  <si>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</si>
  <si>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</si>
  <si>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</si>
  <si>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</si>
  <si>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</si>
  <si>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</si>
  <si>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</si>
  <si>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</si>
  <si>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</si>
  <si>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</si>
  <si>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</si>
  <si>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</si>
  <si>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</si>
  <si>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</si>
  <si>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</si>
  <si>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</si>
  <si>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</si>
  <si>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</si>
  <si>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</si>
  <si>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</si>
  <si>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</si>
  <si>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</si>
  <si>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</si>
  <si>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</si>
  <si>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</si>
  <si>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</si>
  <si>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</si>
  <si>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</si>
  <si>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</si>
  <si>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</si>
  <si>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</si>
  <si>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</si>
  <si>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</si>
  <si>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</si>
  <si>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</si>
  <si>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</si>
  <si>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</si>
  <si>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</si>
  <si>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</si>
  <si>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</si>
  <si>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</si>
  <si>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</si>
  <si>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</si>
  <si>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</si>
  <si>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</si>
  <si>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</si>
  <si>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</si>
  <si>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1879-8268</t>
  </si>
  <si>
    <t>978-1-60750-653-9; 978-1-60750-652-2</t>
  </si>
  <si>
    <t>10.3233/978-1-60750-653-9-175</t>
  </si>
  <si>
    <t>WOS:000350547800013</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</si>
  <si>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</si>
  <si>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</si>
  <si>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</si>
  <si>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</si>
  <si>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</si>
  <si>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</si>
  <si>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</si>
  <si>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</si>
  <si>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</si>
  <si>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</si>
  <si>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</si>
  <si>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</si>
  <si>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</si>
  <si>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</si>
  <si>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</si>
  <si>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</si>
  <si>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</si>
  <si>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</si>
  <si>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</si>
  <si>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</si>
  <si>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</si>
  <si>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Ganguly, S; Friedl, MA; Tan, B; Zhang, XY; Verma, M</t>
  </si>
  <si>
    <t>Ganguly, Sangram; Friedl, Mark A.; Tan, Bin; Zhang, Xiaoyang; Verma, Manish</t>
  </si>
  <si>
    <t>Land surface phenology from MODIS: Characterization of the Collection 5 global land cover dynamics product</t>
  </si>
  <si>
    <t>REMOTE SENSING OF ENVIRONMENT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</si>
  <si>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</si>
  <si>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Zhang, Xiaoyang/E-3208-2010; ganguly, sangram/B-5108-2010</t>
  </si>
  <si>
    <t>0034-4257</t>
  </si>
  <si>
    <t>1879-0704</t>
  </si>
  <si>
    <t>10.1016/j.rse.2010.04.005</t>
  </si>
  <si>
    <t>WOS:000278943900016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</si>
  <si>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</si>
  <si>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</si>
  <si>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</si>
  <si>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</si>
  <si>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</si>
  <si>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</si>
  <si>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10.1016/j.rse.2016.11.004</t>
  </si>
  <si>
    <t>WOS:000390626900003</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</si>
  <si>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</si>
  <si>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</si>
  <si>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</si>
  <si>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</si>
  <si>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</si>
  <si>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</si>
  <si>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</si>
  <si>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</si>
  <si>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</si>
  <si>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</si>
  <si>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</si>
  <si>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</si>
  <si>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10.1016/j.envexpbot.2018.08.010</t>
  </si>
  <si>
    <t>WOS:000446289500065</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</si>
  <si>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</si>
  <si>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</si>
  <si>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</si>
  <si>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</si>
  <si>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</si>
  <si>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</si>
  <si>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</si>
  <si>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</si>
  <si>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</si>
  <si>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</si>
  <si>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</si>
  <si>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WATER RESOURCES RESEARCH</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</si>
  <si>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</si>
  <si>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</si>
  <si>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</si>
  <si>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0043-1397</t>
  </si>
  <si>
    <t>W08411</t>
  </si>
  <si>
    <t>10.1029/2008WR007029</t>
  </si>
  <si>
    <t>WOS:000269036900001</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</si>
  <si>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</si>
  <si>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</si>
  <si>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</si>
  <si>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</si>
  <si>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Garin, Inazio/B-8115-2009</t>
  </si>
  <si>
    <t>Aihartza, Joxerra/0000-0003-0882-8964</t>
  </si>
  <si>
    <t>10.1080/11250000801927850</t>
  </si>
  <si>
    <t>WOS:000257051500006</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</si>
  <si>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</si>
  <si>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</si>
  <si>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</si>
  <si>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</si>
  <si>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</si>
  <si>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Holger/J-7887-2013</t>
  </si>
  <si>
    <t>Gartner, Holger/0000-0001-6243-9578</t>
  </si>
  <si>
    <t>0928-1541</t>
  </si>
  <si>
    <t>2294-1932</t>
  </si>
  <si>
    <t>WOS:000266258200011</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</si>
  <si>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</si>
  <si>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</si>
  <si>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</si>
  <si>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</si>
  <si>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</si>
  <si>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</si>
  <si>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</si>
  <si>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</si>
  <si>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</si>
  <si>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Schnurbusch, Thorsten/B-2249-2009; Hensel, Goetz/F-9957-2010; Stein, Nils/F-7507-2017; Hall, Anthony/D-2844-2009</t>
  </si>
  <si>
    <t>Schnurbusch, Thorsten/0000-0002-5267-0677; Hensel, Goetz/0000-0002-5539-3097; Stein, Nils/0000-0003-3011-8731; Hall, Anthony/0000-0002-1806-020X; Kumlehn, Jochen/0000-0001-7080-7983; Himmelbach, Axel/0000-0001-7338-0946; gould, peter/0000-0002-0709-1190; Steuernagel, Burkhard/0000-0002-8284-7728</t>
  </si>
  <si>
    <t>10.1534/genetics.113.158444</t>
  </si>
  <si>
    <t>WOS:000334179300029</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</si>
  <si>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</si>
  <si>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</si>
  <si>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</si>
  <si>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</si>
  <si>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</si>
  <si>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</si>
  <si>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</si>
  <si>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</si>
  <si>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Brigham, R Mark/E-6825-2010; Geiser, Fritz/O-4175-2018</t>
  </si>
  <si>
    <t>Brigham, R Mark/0000-0001-6765-4250; Geiser, Fritz/0000-0001-7621-5049</t>
  </si>
  <si>
    <t>10.1007/s003600050270</t>
  </si>
  <si>
    <t>WOS:000089201000008</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</si>
  <si>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</si>
  <si>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</si>
  <si>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</si>
  <si>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</si>
  <si>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</si>
  <si>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</si>
  <si>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</si>
  <si>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</si>
  <si>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</si>
  <si>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</si>
  <si>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</si>
  <si>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</si>
  <si>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</si>
  <si>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</si>
  <si>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</si>
  <si>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</si>
  <si>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</si>
  <si>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</si>
  <si>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</si>
  <si>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</si>
  <si>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</si>
  <si>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</si>
  <si>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</si>
  <si>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</si>
  <si>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</si>
  <si>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</si>
  <si>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</si>
  <si>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</si>
  <si>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</si>
  <si>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</si>
  <si>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</si>
  <si>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</si>
  <si>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</si>
  <si>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</si>
  <si>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</si>
  <si>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</si>
  <si>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</si>
  <si>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</si>
  <si>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</si>
  <si>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</si>
  <si>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</si>
  <si>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</si>
  <si>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</si>
  <si>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</si>
  <si>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</si>
  <si>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</si>
  <si>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</si>
  <si>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</si>
  <si>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</si>
  <si>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Geras'kin, S; Churyukin, R; Volkova, P</t>
  </si>
  <si>
    <t>Geras'kin, Stanislav; Churyukin, Roman; Volkova, Polina</t>
  </si>
  <si>
    <t>Radiation exposure of barley seeds can modify the early stages of plants' development</t>
  </si>
  <si>
    <t>JOURNAL OF ENVIRONMENTAL RADIOACTIVITY</t>
  </si>
  <si>
    <t>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t>
  </si>
  <si>
    <t>Geras'kin, Stanislav/0000-0001-9978-3049; Volkova, Polina/0000-0003-2824-6232</t>
  </si>
  <si>
    <t>0265-931X</t>
  </si>
  <si>
    <t>1879-1700</t>
  </si>
  <si>
    <t>10.1016/jjenvrad.2017.06.008</t>
  </si>
  <si>
    <t>WOS:000411301700009</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</si>
  <si>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</si>
  <si>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</si>
  <si>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</si>
  <si>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</si>
  <si>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</si>
  <si>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</si>
  <si>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</si>
  <si>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</si>
  <si>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</si>
  <si>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</si>
  <si>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</si>
  <si>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</si>
  <si>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</si>
  <si>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</si>
  <si>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</si>
  <si>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</si>
  <si>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</si>
  <si>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</si>
  <si>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</si>
  <si>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</si>
  <si>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</si>
  <si>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</si>
  <si>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</si>
  <si>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</si>
  <si>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</si>
  <si>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</si>
  <si>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</si>
  <si>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</si>
  <si>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</si>
  <si>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</si>
  <si>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</si>
  <si>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</si>
  <si>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</si>
  <si>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</si>
  <si>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</si>
  <si>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</si>
  <si>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</si>
  <si>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</si>
  <si>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</si>
  <si>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</si>
  <si>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</si>
  <si>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</si>
  <si>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</si>
  <si>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Ghazy, Noureldin/0000-0001-5911-086X</t>
  </si>
  <si>
    <t>10.1093/ee/nvy067</t>
  </si>
  <si>
    <t>WOS:000441738600028</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</si>
  <si>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</si>
  <si>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</si>
  <si>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</si>
  <si>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</si>
  <si>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</si>
  <si>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</si>
  <si>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</si>
  <si>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</si>
  <si>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</si>
  <si>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</si>
  <si>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</si>
  <si>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</si>
  <si>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</si>
  <si>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</si>
  <si>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</si>
  <si>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</si>
  <si>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</si>
  <si>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</si>
  <si>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</si>
  <si>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</si>
  <si>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</si>
  <si>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</si>
  <si>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</si>
  <si>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</si>
  <si>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</si>
  <si>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</si>
  <si>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</si>
  <si>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</si>
  <si>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</si>
  <si>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</si>
  <si>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</si>
  <si>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</si>
  <si>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</si>
  <si>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</si>
  <si>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</si>
  <si>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</si>
  <si>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Gienger, C.M./D-1759-2010</t>
  </si>
  <si>
    <t>Gienger, C.M./0000-0001-5045-3321</t>
  </si>
  <si>
    <t>10.1139/Z11-086</t>
  </si>
  <si>
    <t>WOS:000297599400009</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</si>
  <si>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</si>
  <si>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</si>
  <si>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</si>
  <si>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</si>
  <si>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10.1016/j.jtherbio.2012.12.004</t>
  </si>
  <si>
    <t>WOS:000317026100004</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</si>
  <si>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</si>
  <si>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</si>
  <si>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</si>
  <si>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</si>
  <si>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</si>
  <si>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</si>
  <si>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</si>
  <si>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</si>
  <si>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</si>
  <si>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</si>
  <si>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</si>
  <si>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</si>
  <si>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</si>
  <si>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</si>
  <si>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</si>
  <si>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</si>
  <si>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Giokas, Sinos/C-3752-2008</t>
  </si>
  <si>
    <t>Valakos, Efstratios/0000-0002-8970-931X</t>
  </si>
  <si>
    <t>10.1016/j.actao.2007.05.008</t>
  </si>
  <si>
    <t>WOS:000251686200003</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</si>
  <si>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</si>
  <si>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</si>
  <si>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</si>
  <si>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</si>
  <si>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</si>
  <si>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</si>
  <si>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</si>
  <si>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</si>
  <si>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10.1002/jez.10140</t>
  </si>
  <si>
    <t>WOS:000177744900009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</si>
  <si>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</si>
  <si>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</si>
  <si>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</si>
  <si>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</si>
  <si>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</si>
  <si>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</si>
  <si>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</si>
  <si>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</si>
  <si>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</si>
  <si>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</si>
  <si>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</si>
  <si>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</si>
  <si>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</si>
  <si>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</si>
  <si>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</si>
  <si>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</si>
  <si>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</si>
  <si>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</si>
  <si>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</si>
  <si>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</si>
  <si>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</si>
  <si>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</si>
  <si>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</si>
  <si>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</si>
  <si>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</si>
  <si>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</si>
  <si>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</si>
  <si>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</si>
  <si>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</si>
  <si>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</si>
  <si>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</si>
  <si>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</si>
  <si>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</si>
  <si>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</si>
  <si>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</si>
  <si>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</si>
  <si>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</si>
  <si>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</si>
  <si>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</si>
  <si>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</si>
  <si>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</si>
  <si>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</si>
  <si>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Young, Andrew/J-8111-2012; Godfree, Robert/J-8363-2012; Burdon, Jeremy/B-9913-2009; Lonsdale, Mark/C-1403-2008</t>
  </si>
  <si>
    <t>Lonsdale, Mark/0000-0002-6163-3691</t>
  </si>
  <si>
    <t>10.1111/j.1461-0248.2004.00664.x</t>
  </si>
  <si>
    <t>WOS:000224399400008</t>
  </si>
  <si>
    <t>Goggin, DE; Powles, SB</t>
  </si>
  <si>
    <t>Goggin, Danica E.; Powles, Stephen B.</t>
  </si>
  <si>
    <t>Fluridone: a combination germination stimulant and herbicide for problem fields?</t>
  </si>
  <si>
    <t>PEST MANAGEMENT SCIENCE</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</si>
  <si>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</si>
  <si>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t>
  </si>
  <si>
    <t>powles, stephen/0000-0001-6375-1977</t>
  </si>
  <si>
    <t>1526-498X</t>
  </si>
  <si>
    <t>1526-4998</t>
  </si>
  <si>
    <t>10.1002/ps.3721</t>
  </si>
  <si>
    <t>WOS:000342621400014</t>
  </si>
  <si>
    <t>GOKA, K; TAKAFUJI, A</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</si>
  <si>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</si>
  <si>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</si>
  <si>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</si>
  <si>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</si>
  <si>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</si>
  <si>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</si>
  <si>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</si>
  <si>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</si>
  <si>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Golikhajeh, N; Naseri, B; Razmjou, J</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</si>
  <si>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</si>
  <si>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</si>
  <si>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</si>
  <si>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</si>
  <si>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</si>
  <si>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</si>
  <si>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</si>
  <si>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</si>
  <si>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</si>
  <si>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</si>
  <si>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</si>
  <si>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</si>
  <si>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</si>
  <si>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</si>
  <si>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</si>
  <si>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WOS:000320348300003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</si>
  <si>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</si>
  <si>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</si>
  <si>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</si>
  <si>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Africa/L-6505-2014</t>
  </si>
  <si>
    <t>Lunt, David/0000-0002-9000-7470; Gomez, Africa/0000-0002-1297-4502</t>
  </si>
  <si>
    <t>10.1046/j.1420-9101.2002.00368.x</t>
  </si>
  <si>
    <t>WOS:000173865600017</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</si>
  <si>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</si>
  <si>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</si>
  <si>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</si>
  <si>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</si>
  <si>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Africa/L-6505-2014; Montero-Pau, Javier/H-6711-2015; Serra, Manuel/H-7817-2015; Lunt, David/B-2100-2009</t>
  </si>
  <si>
    <t>Gomez, Africa/0000-0002-1297-4502; Montero-Pau, Javier/0000-0002-0864-8157; Serra, Manuel/0000-0003-1731-1529; Lunt, David/0000-0002-9000-7470</t>
  </si>
  <si>
    <t>10.1111/j.1365-294X.2007.03372.x</t>
  </si>
  <si>
    <t>WOS:000248847600014</t>
  </si>
  <si>
    <t>Regional differences in diapause and post-diapause development of the fall web-worm, Hyphantria cunea Drury (Lepidoptera: Arctiidae)</t>
  </si>
  <si>
    <t>10.1303/aez.31.462</t>
  </si>
  <si>
    <t>WOS:A1996VD65600016</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</si>
  <si>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</si>
  <si>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</si>
  <si>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</si>
  <si>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</si>
  <si>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Buerkle, Alex/0000-0003-4222-8858</t>
  </si>
  <si>
    <t>10.1002/ece3.445</t>
  </si>
  <si>
    <t>WOS:000316124100013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</si>
  <si>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</si>
  <si>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</si>
  <si>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</si>
  <si>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</si>
  <si>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</si>
  <si>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Galindo-Gonzalez, Leonardo/J-9281-2016; Cooke, Janice/G-5906-2011</t>
  </si>
  <si>
    <t>Galindo-Gonzalez, Leonardo/0000-0003-2040-2990; Cooke, Janice/0000-0002-4990-628X</t>
  </si>
  <si>
    <t>1614-2942</t>
  </si>
  <si>
    <t>1614-2950</t>
  </si>
  <si>
    <t>10.1007/s11295-015-0871-0</t>
  </si>
  <si>
    <t>WOS:000355704700009</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</si>
  <si>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</si>
  <si>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</si>
  <si>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</si>
  <si>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</si>
  <si>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</si>
  <si>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Ballesteros Perdices, Ignacio/L-4791-2014</t>
  </si>
  <si>
    <t>Ballesteros Perdices, Ignacio/0000-0001-5811-9176; Ballesteros, Mercedes/0000-0003-4326-2185</t>
  </si>
  <si>
    <t>0964-8305</t>
  </si>
  <si>
    <t>1879-0208</t>
  </si>
  <si>
    <t>10.1016/j.ibiod.2015.09.016</t>
  </si>
  <si>
    <t>WOS:000366770600003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</si>
  <si>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</si>
  <si>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</si>
  <si>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</si>
  <si>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</si>
  <si>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</si>
  <si>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</si>
  <si>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</si>
  <si>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</si>
  <si>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</si>
  <si>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</si>
  <si>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</si>
  <si>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</si>
  <si>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Bernard/0000-0002-1500-2215</t>
  </si>
  <si>
    <t>0024-4082</t>
  </si>
  <si>
    <t>10.1111/j.1096-3642.2008.00498.x</t>
  </si>
  <si>
    <t>WOS:000269395300009</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</si>
  <si>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</si>
  <si>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</si>
  <si>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</si>
  <si>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</si>
  <si>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</si>
  <si>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</si>
  <si>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</si>
  <si>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</si>
  <si>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10.1016/j.gene.2003.10.017</t>
  </si>
  <si>
    <t>WOS:000188818600012</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</si>
  <si>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</si>
  <si>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</si>
  <si>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</si>
  <si>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</si>
  <si>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</si>
  <si>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</si>
  <si>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GOTOH, T; SHINKAJI, N</t>
  </si>
  <si>
    <t>CRITICAL PHOTOPERIOD AND GEOGRAPHICAL VARIATION OF DIAPAUSE INDUCTION IN THE 2-SPOTTED SPIDER-MITE, TETRANYCHUS-URTICAE KOCH (ACARINA, TETRANYCHIDAE), IN JAPAN</t>
  </si>
  <si>
    <t>WOS:A1981LT77000009</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</si>
  <si>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</si>
  <si>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</si>
  <si>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</si>
  <si>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</si>
  <si>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</si>
  <si>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</si>
  <si>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</si>
  <si>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</si>
  <si>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</si>
  <si>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</si>
  <si>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Govender, AW; Furlong, MJ</t>
  </si>
  <si>
    <t>Govender, Alana W.; Furlong, Michael J.</t>
  </si>
  <si>
    <t>Survival and development of Amblypelta nitida Stal, A. l. lutescens Distant (Hemiptera: Coreidae) and the egg parasitoid, Anastatus sp (Hymenoptera: Eupelmidae) at constant rearing temperatures</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</si>
  <si>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</si>
  <si>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</si>
  <si>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</si>
  <si>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10.1016/j.aspen.2016.06.011</t>
  </si>
  <si>
    <t>WOS:000384514600013</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</si>
  <si>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</si>
  <si>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</si>
  <si>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</si>
  <si>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</si>
  <si>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Robert/D-2787-2016</t>
  </si>
  <si>
    <t>Govindan, Byju/0000-0001-8126-1445</t>
  </si>
  <si>
    <t>10.1111/j.1600-0706.2011.19747.x</t>
  </si>
  <si>
    <t>WOS:000301537200017</t>
  </si>
  <si>
    <t>Govindarajulu, P; Price, WS; Anholt, BR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</si>
  <si>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</si>
  <si>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</si>
  <si>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</si>
  <si>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</si>
  <si>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</si>
  <si>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</si>
  <si>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</si>
  <si>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</si>
  <si>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</si>
  <si>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</si>
  <si>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</si>
  <si>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</si>
  <si>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</si>
  <si>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</si>
  <si>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</si>
  <si>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</si>
  <si>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</si>
  <si>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</si>
  <si>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Bacela-Spychalska, Karolina/E-4234-2015; Grabowski, Michal/K-1016-2012</t>
  </si>
  <si>
    <t>Bacela-Spychalska, Karolina/0000-0003-4498-5107; Grabowski, Michal/0000-0002-4551-3454</t>
  </si>
  <si>
    <t>0075-9511</t>
  </si>
  <si>
    <t>1873-5851</t>
  </si>
  <si>
    <t>10.1016/j.limno.2014.04.001</t>
  </si>
  <si>
    <t>WOS:000338404700005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</si>
  <si>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</si>
  <si>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</si>
  <si>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</si>
  <si>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</si>
  <si>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</si>
  <si>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</si>
  <si>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</si>
  <si>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</si>
  <si>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</si>
  <si>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</si>
  <si>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</si>
  <si>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</si>
  <si>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</si>
  <si>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</si>
  <si>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Andrew/A-7751-2012</t>
  </si>
  <si>
    <t>Simons, Andrew/0000-0002-0198-465X; Smith, Myron/0000-0001-6274-0053</t>
  </si>
  <si>
    <t>10.1098/rspb.2014.0706</t>
  </si>
  <si>
    <t>WOS:000338335800023</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</si>
  <si>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</si>
  <si>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</si>
  <si>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</si>
  <si>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</si>
  <si>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</si>
  <si>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</si>
  <si>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</si>
  <si>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</si>
  <si>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</si>
  <si>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</si>
  <si>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</si>
  <si>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</si>
  <si>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</si>
  <si>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</si>
  <si>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</si>
  <si>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</si>
  <si>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</si>
  <si>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</si>
  <si>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</si>
  <si>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0960-0760</t>
  </si>
  <si>
    <t>10.1016/j.jsbmb.2017.01.003</t>
  </si>
  <si>
    <t>WOS:000412249700002</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</si>
  <si>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</si>
  <si>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</si>
  <si>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</si>
  <si>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</si>
  <si>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</si>
  <si>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</si>
  <si>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</si>
  <si>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</si>
  <si>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</si>
  <si>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</si>
  <si>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</si>
  <si>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</si>
  <si>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</si>
  <si>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</si>
  <si>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</si>
  <si>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</si>
  <si>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</si>
  <si>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</si>
  <si>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</si>
  <si>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</si>
  <si>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</si>
  <si>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</si>
  <si>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Greenham, Kathleen/0000-0001-7681-5263; McClung, C. Robertson/0000-0002-7875-3614</t>
  </si>
  <si>
    <t>10.1177/0748730416679307</t>
  </si>
  <si>
    <t>WOS:000397243900004</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</si>
  <si>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</si>
  <si>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</si>
  <si>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</si>
  <si>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</si>
  <si>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Berney, Michael/C-2731-2009; Greening, Chris/B-7276-2015; Hards, Kiel/L-1942-2018</t>
  </si>
  <si>
    <t>Hards, Kiel/0000-0002-7887-4977</t>
  </si>
  <si>
    <t>MAR 18</t>
  </si>
  <si>
    <t>10.1073/pnas.1320586111</t>
  </si>
  <si>
    <t>WOS:000333027900080</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</si>
  <si>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</si>
  <si>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</si>
  <si>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</si>
  <si>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</si>
  <si>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Chris/B-7276-2015; Berney, Michael/C-2731-2009</t>
  </si>
  <si>
    <t>Villas-Boas, Silas/0000-0003-0148-5882</t>
  </si>
  <si>
    <t>e103034</t>
  </si>
  <si>
    <t>10.1371/journal.pone.0103034</t>
  </si>
  <si>
    <t>WOS:000341354800053</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</si>
  <si>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</si>
  <si>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</si>
  <si>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</si>
  <si>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</si>
  <si>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</si>
  <si>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</si>
  <si>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</si>
  <si>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</si>
  <si>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</si>
  <si>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</si>
  <si>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</si>
  <si>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</si>
  <si>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</si>
  <si>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</si>
  <si>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10.1590/S0085-56262008000100009</t>
  </si>
  <si>
    <t>WOS:000254448900009</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</si>
  <si>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</si>
  <si>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</si>
  <si>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</si>
  <si>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</si>
  <si>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</si>
  <si>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</si>
  <si>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</si>
  <si>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</si>
  <si>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</si>
  <si>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</si>
  <si>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</si>
  <si>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</si>
  <si>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</si>
  <si>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</si>
  <si>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</si>
  <si>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</si>
  <si>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</si>
  <si>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</si>
  <si>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</si>
  <si>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</si>
  <si>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</si>
  <si>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</si>
  <si>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</si>
  <si>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</si>
  <si>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</si>
  <si>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</si>
  <si>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Griffith, GS; Cook, R; Mizen, KA</t>
  </si>
  <si>
    <t>Ditylenchus dipsaci infestation of Trifolium repens .2. Dynamics of infestation development</t>
  </si>
  <si>
    <t>JOURNAL OF NEMATOLOGY</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</si>
  <si>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</si>
  <si>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0022-300X</t>
  </si>
  <si>
    <t>WOS:A1997YF53400015</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</si>
  <si>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</si>
  <si>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</si>
  <si>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</si>
  <si>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</si>
  <si>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</si>
  <si>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</si>
  <si>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</si>
  <si>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</si>
  <si>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</si>
  <si>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</si>
  <si>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</si>
  <si>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</si>
  <si>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</si>
  <si>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</si>
  <si>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</si>
  <si>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1383-4517</t>
  </si>
  <si>
    <t>1875-9866</t>
  </si>
  <si>
    <t>WOS:000316778700002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</si>
  <si>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</si>
  <si>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</si>
  <si>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</si>
  <si>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</si>
  <si>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Francesco/0000-0002-0971-1445; FERRERO, Aldo/0000-0001-8691-4273; Fogliatto, Silvia/0000-0002-7309-8550</t>
  </si>
  <si>
    <t>10.1002/ece3.848</t>
  </si>
  <si>
    <t>WOS:000327304000014</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</si>
  <si>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</si>
  <si>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</si>
  <si>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</si>
  <si>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</si>
  <si>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</si>
  <si>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</si>
  <si>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</si>
  <si>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</si>
  <si>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</si>
  <si>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</si>
  <si>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10.1111/j.1558-5646.1992.tb01999.x</t>
  </si>
  <si>
    <t>WOS:A1992HD99300020</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</si>
  <si>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</si>
  <si>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</si>
  <si>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</si>
  <si>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</si>
  <si>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</si>
  <si>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</si>
  <si>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</si>
  <si>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</si>
  <si>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</si>
  <si>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</si>
  <si>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</si>
  <si>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</si>
  <si>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</si>
  <si>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</si>
  <si>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</si>
  <si>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</si>
  <si>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</si>
  <si>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</si>
  <si>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</si>
  <si>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</si>
  <si>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</si>
  <si>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Grover, JP; Chrzanowski, TH</t>
  </si>
  <si>
    <t>Limiting resources, disturbance, and diversity in phytoplankton communities</t>
  </si>
  <si>
    <t>ECOLOGICAL MONOGRAPHS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</si>
  <si>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</si>
  <si>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0012-9615</t>
  </si>
  <si>
    <t>10.1890/03-4073</t>
  </si>
  <si>
    <t>WOS:000223455600007</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</si>
  <si>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</si>
  <si>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</si>
  <si>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</si>
  <si>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</si>
  <si>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</si>
  <si>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</si>
  <si>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</si>
  <si>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</si>
  <si>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</si>
  <si>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10.1177/0748730413516752</t>
  </si>
  <si>
    <t>WOS:000330559700003</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</si>
  <si>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</si>
  <si>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</si>
  <si>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</si>
  <si>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</si>
  <si>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</si>
  <si>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</si>
  <si>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Guerra, PA; Reppert, SM</t>
  </si>
  <si>
    <t>Guerra, Patrick A.; Reppert, Steven M.</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</si>
  <si>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</si>
  <si>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</si>
  <si>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</si>
  <si>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</si>
  <si>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</si>
  <si>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</si>
  <si>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</si>
  <si>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</si>
  <si>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</si>
  <si>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</si>
  <si>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</si>
  <si>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</si>
  <si>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</si>
  <si>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</si>
  <si>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</si>
  <si>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</si>
  <si>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</si>
  <si>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</si>
  <si>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</si>
  <si>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</si>
  <si>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</si>
  <si>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</si>
  <si>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</si>
  <si>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Mangold, Atilio Jose/0000-0002-2000-2906</t>
  </si>
  <si>
    <t>10.1017/S000748530003635X</t>
  </si>
  <si>
    <t>WOS:A1997WM83100006</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</si>
  <si>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</si>
  <si>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</si>
  <si>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</si>
  <si>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</si>
  <si>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</si>
  <si>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</si>
  <si>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</si>
  <si>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</si>
  <si>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</si>
  <si>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</si>
  <si>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</si>
  <si>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</si>
  <si>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</si>
  <si>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</si>
  <si>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</si>
  <si>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</si>
  <si>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</si>
  <si>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Weigel, Detlef/C-1418-2008</t>
  </si>
  <si>
    <t>Weigel, Detlef/0000-0002-2114-7963; ?, ??/0000-0002-4643-4889; Todesco, Marco/0000-0002-6227-4096</t>
  </si>
  <si>
    <t>10.1534/genetics.112.143958</t>
  </si>
  <si>
    <t>WOS:000309547400027</t>
  </si>
  <si>
    <t>STAGE-SPECIFIC QUIESCENCE AS A MECHANISM FOR SYNCHRONIZING LIFE-CYCLES TO SEASONS</t>
  </si>
  <si>
    <t>THEORETICAL POPULATION BIOLOGY</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</si>
  <si>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</si>
  <si>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0040-5809</t>
  </si>
  <si>
    <t>10.1006/tpbi.1994.1030</t>
  </si>
  <si>
    <t>WOS:A1994PX20800004</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</si>
  <si>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</si>
  <si>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</si>
  <si>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</si>
  <si>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</si>
  <si>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Ponti, Luigi/A-3603-2011</t>
  </si>
  <si>
    <t>Ponti, Luigi/0000-0003-4972-8265</t>
  </si>
  <si>
    <t>10.1016/j.actao.2006.06.003</t>
  </si>
  <si>
    <t>WOS:000243308700008</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</si>
  <si>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</si>
  <si>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</si>
  <si>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</si>
  <si>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</si>
  <si>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</si>
  <si>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</si>
  <si>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</si>
  <si>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</si>
  <si>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</si>
  <si>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</si>
  <si>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</si>
  <si>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</si>
  <si>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</si>
  <si>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</si>
  <si>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</si>
  <si>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</si>
  <si>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</si>
  <si>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</si>
  <si>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</si>
  <si>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10.1111/afe.12256</t>
  </si>
  <si>
    <t>WOS:000429089600014</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</si>
  <si>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</si>
  <si>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</si>
  <si>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</si>
  <si>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</si>
  <si>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</si>
  <si>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</si>
  <si>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</si>
  <si>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</si>
  <si>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</si>
  <si>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</si>
  <si>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</si>
  <si>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</si>
  <si>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</si>
  <si>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</si>
  <si>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</si>
  <si>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</si>
  <si>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</si>
  <si>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</si>
  <si>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</si>
  <si>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</si>
  <si>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</si>
  <si>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</si>
  <si>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</si>
  <si>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</si>
  <si>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</si>
  <si>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</si>
  <si>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</si>
  <si>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</si>
  <si>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</si>
  <si>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</si>
  <si>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</si>
  <si>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</si>
  <si>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</si>
  <si>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</si>
  <si>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</si>
  <si>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</si>
  <si>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</si>
  <si>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</si>
  <si>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</si>
  <si>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</si>
  <si>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</si>
  <si>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</si>
  <si>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</si>
  <si>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</si>
  <si>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</si>
  <si>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</si>
  <si>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</si>
  <si>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</si>
  <si>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</si>
  <si>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</si>
  <si>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</si>
  <si>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</si>
  <si>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</si>
  <si>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</si>
  <si>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</si>
  <si>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</si>
  <si>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</si>
  <si>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</si>
  <si>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0944-2006</t>
  </si>
  <si>
    <t>10.1078/0944-2006-00037</t>
  </si>
  <si>
    <t>WOS:000174431600017</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</si>
  <si>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</si>
  <si>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</si>
  <si>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</si>
  <si>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</si>
  <si>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</si>
  <si>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</si>
  <si>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</si>
  <si>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</si>
  <si>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</si>
  <si>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</si>
  <si>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</si>
  <si>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</si>
  <si>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</si>
  <si>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</si>
  <si>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10.1016/S0924-7963(97)00046-8</t>
  </si>
  <si>
    <t>WOS:000074876100005</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</si>
  <si>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</si>
  <si>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</si>
  <si>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</si>
  <si>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</si>
  <si>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</si>
  <si>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</si>
  <si>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</si>
  <si>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</si>
  <si>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</si>
  <si>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</si>
  <si>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</si>
  <si>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</si>
  <si>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</si>
  <si>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</si>
  <si>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Ingvarsson, Par/G-2748-2010; St Onge, Kate/G-4344-2011; Jansson, Stefan/A-1119-2009</t>
  </si>
  <si>
    <t>Ingvarsson, Par/0000-0001-9225-7521; St Onge, Kate/0000-0002-1877-6531; Jansson, Stefan/0000-0002-7906-6891; LUQUEZ, VIRGINIA/0000-0002-8433-909X</t>
  </si>
  <si>
    <t>10.1111/j.1558-5646.2007.00230.x</t>
  </si>
  <si>
    <t>WOS:000251250600011</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</si>
  <si>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</si>
  <si>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</si>
  <si>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</si>
  <si>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</si>
  <si>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</si>
  <si>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</si>
  <si>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</si>
  <si>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</si>
  <si>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</si>
  <si>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</si>
  <si>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</si>
  <si>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</si>
  <si>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</si>
  <si>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</si>
  <si>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</si>
  <si>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</si>
  <si>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</si>
  <si>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</si>
  <si>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</si>
  <si>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</si>
  <si>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</si>
  <si>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</si>
  <si>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</si>
  <si>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</si>
  <si>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</si>
  <si>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</si>
  <si>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</si>
  <si>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</si>
  <si>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</si>
  <si>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</si>
  <si>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</si>
  <si>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</si>
  <si>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</si>
  <si>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</si>
  <si>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</si>
  <si>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</si>
  <si>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</si>
  <si>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</si>
  <si>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Hamby, KA; Henderson, JD; Scher, HB; Zalom, FG</t>
  </si>
  <si>
    <t>Hamby, Kelly A.; Henderson, John D.; Scher, Herbert B.; Zalom, Frank G.</t>
  </si>
  <si>
    <t>Organophosphate Insecticide Activity Reduced when Mixed with Copper(II) Hydroxide in Peach Dormant Sprays</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</si>
  <si>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</si>
  <si>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WOS:000364107400002</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</si>
  <si>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</si>
  <si>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</si>
  <si>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</si>
  <si>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</si>
  <si>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10.3398/064.069.0305</t>
  </si>
  <si>
    <t>WOS:000271408700005</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</si>
  <si>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</si>
  <si>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</si>
  <si>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</si>
  <si>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</si>
  <si>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</si>
  <si>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</si>
  <si>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</si>
  <si>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</si>
  <si>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</si>
  <si>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</si>
  <si>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</si>
  <si>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</si>
  <si>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</si>
  <si>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</si>
  <si>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</si>
  <si>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</si>
  <si>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</si>
  <si>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</si>
  <si>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</si>
  <si>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</si>
  <si>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</si>
  <si>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</si>
  <si>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</si>
  <si>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</si>
  <si>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</si>
  <si>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</si>
  <si>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</si>
  <si>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</si>
  <si>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</si>
  <si>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</si>
  <si>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</si>
  <si>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</si>
  <si>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Vismann, Bent/L-2731-2014; Hansen, Benni/K-3299-2015</t>
  </si>
  <si>
    <t>Vismann, Bent/0000-0002-3613-6511; Hansen, Benni/0000-0003-1145-561X; Drillet, Guillaume/0000-0001-5908-0568</t>
  </si>
  <si>
    <t>10.1007/s00360-012-0646-y</t>
  </si>
  <si>
    <t>WOS:000305562500003</t>
  </si>
  <si>
    <t>HANSON, SM; CRAIG, GB</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</si>
  <si>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</si>
  <si>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</si>
  <si>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</si>
  <si>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</si>
  <si>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</si>
  <si>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</si>
  <si>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</si>
  <si>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</si>
  <si>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</si>
  <si>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</si>
  <si>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</si>
  <si>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van Donk, Ellen/B-7272-2008; Miracle, Maria/G-3482-2016; Kuoppamaki, Kirsi/E-8699-2015; Fernandez-Alaez, Camino/K-5292-2014; Becares, Eloy/H-6361-2015; Fernandez-Alaez, Margarita/L-7321-2014</t>
  </si>
  <si>
    <t>van Donk, Ellen/0000-0003-3279-4936; Kuoppamaki, Kirsi/0000-0002-6703-4024; Fernandez-Alaez, Margarita/0000-0001-9385-1354; Becares, Eloy/0000-0002-7123-3579; Hansson, Lars-Anders/0000-0002-3035-1317; Fernandez-Alaez, Margarita/0000-0003-3847-6613</t>
  </si>
  <si>
    <t>10.1111/j.2007.0030-1299.15754.x</t>
  </si>
  <si>
    <t>WOS:000245313500005</t>
  </si>
  <si>
    <t>Hanula, JL; Ulyshen, MD; Wade, DD</t>
  </si>
  <si>
    <t>Hanula, James L.; Ulyshen, Michael D.; Wade, Dale D.</t>
  </si>
  <si>
    <t>Impacts of Prescribed Fire Frequency on Coarse Woody Debris Volume, Decomposition and Termite Activity in the Longleaf Pine Flatwoods of Florida</t>
  </si>
  <si>
    <t>FORESTS</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</si>
  <si>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</si>
  <si>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1999-4907</t>
  </si>
  <si>
    <t>10.3390/f3020317</t>
  </si>
  <si>
    <t>WOS:000315414900010</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</si>
  <si>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</si>
  <si>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</si>
  <si>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</si>
  <si>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</si>
  <si>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</si>
  <si>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</si>
  <si>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</si>
  <si>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</si>
  <si>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</si>
  <si>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</si>
  <si>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</si>
  <si>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</si>
  <si>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</si>
  <si>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</si>
  <si>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</si>
  <si>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</si>
  <si>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</si>
  <si>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</si>
  <si>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</si>
  <si>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</si>
  <si>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</si>
  <si>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</si>
  <si>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</si>
  <si>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Harkonen, Laura/G-4805-2010; Kaunisto, Sirpa/K-2473-2014</t>
  </si>
  <si>
    <t xml:space="preserve">Harkonen, Laura/0000-0001-5903-3999; </t>
  </si>
  <si>
    <t>1469-8161</t>
  </si>
  <si>
    <t>10.1017/S0031182012000091</t>
  </si>
  <si>
    <t>WOS:000304607200012</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</si>
  <si>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</si>
  <si>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</si>
  <si>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</si>
  <si>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</si>
  <si>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</si>
  <si>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</si>
  <si>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</si>
  <si>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</si>
  <si>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</si>
  <si>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</si>
  <si>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</si>
  <si>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</si>
  <si>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</si>
  <si>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</si>
  <si>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</si>
  <si>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</si>
  <si>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</si>
  <si>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</si>
  <si>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</si>
  <si>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</si>
  <si>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</si>
  <si>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</si>
  <si>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Luis/F-2641-2013; Salmon, Jo/C-1226-2009</t>
  </si>
  <si>
    <t>Sardinha, Luis/0000-0002-6230-6027; Salmon, Jo/0000-0002-4734-6354; Puder, Jardena/0000-0002-0460-7614; Hallal, Pedro/0000-0003-1470-6461; Wedderkopp, Niels/0000-0002-9660-6618</t>
  </si>
  <si>
    <t>1479-5868</t>
  </si>
  <si>
    <t>10.1186/s12966-017-0526-7</t>
  </si>
  <si>
    <t>WOS:000402440200005</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</si>
  <si>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</si>
  <si>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</si>
  <si>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</si>
  <si>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</si>
  <si>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</si>
  <si>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</si>
  <si>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</si>
  <si>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</si>
  <si>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</si>
  <si>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</si>
  <si>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</si>
  <si>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</si>
  <si>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</si>
  <si>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</si>
  <si>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</si>
  <si>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</si>
  <si>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</si>
  <si>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</si>
  <si>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</si>
  <si>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</si>
  <si>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</si>
  <si>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</si>
  <si>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</si>
  <si>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</si>
  <si>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</si>
  <si>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</si>
  <si>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</si>
  <si>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</si>
  <si>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</si>
  <si>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</si>
  <si>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</si>
  <si>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</si>
  <si>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</si>
  <si>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</si>
  <si>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</si>
  <si>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</si>
  <si>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</si>
  <si>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</si>
  <si>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</si>
  <si>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</si>
  <si>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</si>
  <si>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</si>
  <si>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</si>
  <si>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</si>
  <si>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</si>
  <si>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</si>
  <si>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</si>
  <si>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</si>
  <si>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</si>
  <si>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</si>
  <si>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</si>
  <si>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</si>
  <si>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</si>
  <si>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</si>
  <si>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</si>
  <si>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Hawkins, LJ; Storey, KB</t>
  </si>
  <si>
    <t>Hawkins, Liam J.; Storey, Kenneth B.</t>
  </si>
  <si>
    <t>Improved high-throughput quantification of luminescent microplate assays using a common Western-blot imaging system</t>
  </si>
  <si>
    <t>METHODSX</t>
  </si>
  <si>
    <t>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t>
  </si>
  <si>
    <t>Storey, Kenneth/0000-0002-7363-1853; Hawkins, Liam/0000-0001-7052-7287</t>
  </si>
  <si>
    <t>2215-0161</t>
  </si>
  <si>
    <t>10.1016/j.mex.2017.10.006</t>
  </si>
  <si>
    <t>WOS:000419836300046</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</si>
  <si>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</si>
  <si>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</si>
  <si>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</si>
  <si>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</si>
  <si>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</si>
  <si>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</si>
  <si>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</si>
  <si>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</si>
  <si>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</si>
  <si>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</si>
  <si>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</si>
  <si>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</si>
  <si>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</si>
  <si>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</si>
  <si>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Thiengo, Silvana/I-2886-2015; Cadierno, Maria Pilar/I-2222-2015; Sun, Jin/C-1458-2010; Giraud-Billoud, Maximiliano/U-5473-2018</t>
  </si>
  <si>
    <t>Sun, Jin/0000-0001-8002-6881; Giraud-Billoud, Maximiliano/0000-0003-0784-2545; Turner, Richard./0000-0003-0853-5360; Ituarte, Santiago/0000-0002-3670-2843; Burela, Silvana/0000-0002-0695-8477; Hayes, Kenneth/0000-0002-0814-483X; Heras, Horacio/0000-0003-3379-0216; Qiu, Jian-Wen/0000-0002-1541-9627; Rodriguez, Cristian/0000-0003-3289-4187</t>
  </si>
  <si>
    <t>0076-2997</t>
  </si>
  <si>
    <t>2168-9075</t>
  </si>
  <si>
    <t>10.4002/040.058.0209</t>
  </si>
  <si>
    <t>WOS:000354414400009</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</si>
  <si>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</si>
  <si>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</si>
  <si>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</si>
  <si>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</si>
  <si>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</si>
  <si>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</si>
  <si>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HAYS, GC; SPEAKMAN, JR; WEBB, PI</t>
  </si>
  <si>
    <t>WHY DO BROWN LONG-EARED BATS (PLECOTUS-AURITUS) FLY IN WINTER</t>
  </si>
  <si>
    <t>PHYSIOLOGICAL ZOOLOGY</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</si>
  <si>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</si>
  <si>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John, Speakman/0000-0002-2457-1823; Hays, Graeme/0000-0002-3314-8189</t>
  </si>
  <si>
    <t>0031-935X</t>
  </si>
  <si>
    <t>10.1086/physzool.65.3.30157969</t>
  </si>
  <si>
    <t>WOS:A1992JH09900005</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</si>
  <si>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</si>
  <si>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</si>
  <si>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</si>
  <si>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</si>
  <si>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Wang, Qiao/P-3121-2018; Walker, James/L-5613-2018; Lo, Peter/J-4265-2018; Rogers, Dave/J-4235-2018</t>
  </si>
  <si>
    <t>Wang, Qiao/0000-0001-6494-2097; Walker, James/0000-0003-2621-8596; Lo, Peter/0000-0002-7131-6008; Rogers, Dave/0000-0003-1976-6930</t>
  </si>
  <si>
    <t>10.1016/j.biocontrol.2010.05.014</t>
  </si>
  <si>
    <t>WOS:000280602100016</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</si>
  <si>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</si>
  <si>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</si>
  <si>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</si>
  <si>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Tim/B-1125-2008</t>
  </si>
  <si>
    <t>Heard, Tim/0000-0003-4975-7314</t>
  </si>
  <si>
    <t>10.1006/bcon.1999.0700</t>
  </si>
  <si>
    <t>WOS:000080029400001</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</si>
  <si>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</si>
  <si>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</si>
  <si>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</si>
  <si>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</si>
  <si>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</si>
  <si>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</si>
  <si>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</si>
  <si>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</si>
  <si>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</si>
  <si>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</si>
  <si>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</si>
  <si>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</si>
  <si>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</si>
  <si>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</si>
  <si>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</si>
  <si>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</si>
  <si>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Johansson, Christoffer/B-2189-2013; Hedenstrom, Anders/F-5377-2010; Spedding, Geoffrey/A-1860-2010</t>
  </si>
  <si>
    <t>Johansson, Christoffer/0000-0002-1851-3635; Hedenstrom, Anders/0000-0002-1757-0945; Spedding, Geoffrey/0000-0003-3033-7897</t>
  </si>
  <si>
    <t>1748-3182</t>
  </si>
  <si>
    <t>1748-3190</t>
  </si>
  <si>
    <t>10.1088/1748-3182/4/1/015001</t>
  </si>
  <si>
    <t>WOS:000265596700002</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</si>
  <si>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</si>
  <si>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</si>
  <si>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</si>
  <si>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</si>
  <si>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Nickel, Michael/D-1005-2010</t>
  </si>
  <si>
    <t>Nickel, Michael/0000-0003-2982-7805</t>
  </si>
  <si>
    <t>WOS:000249775600001</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</si>
  <si>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</si>
  <si>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</si>
  <si>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</si>
  <si>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WOS:000073461800011</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</si>
  <si>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</si>
  <si>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</si>
  <si>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</si>
  <si>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</si>
  <si>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</si>
  <si>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</si>
  <si>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</si>
  <si>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</si>
  <si>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</si>
  <si>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</si>
  <si>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</si>
  <si>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</si>
  <si>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</si>
  <si>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</si>
  <si>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</si>
  <si>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</si>
  <si>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</si>
  <si>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</si>
  <si>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</si>
  <si>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</si>
  <si>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</si>
  <si>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</si>
  <si>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</si>
  <si>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</si>
  <si>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</si>
  <si>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</si>
  <si>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</si>
  <si>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</si>
  <si>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</si>
  <si>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</si>
  <si>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</si>
  <si>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</si>
  <si>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</si>
  <si>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</si>
  <si>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</si>
  <si>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</si>
  <si>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</si>
  <si>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</si>
  <si>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</si>
  <si>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</si>
  <si>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</si>
  <si>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</si>
  <si>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</si>
  <si>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</si>
  <si>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</si>
  <si>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</si>
  <si>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</si>
  <si>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</si>
  <si>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</si>
  <si>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</si>
  <si>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</si>
  <si>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</si>
  <si>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</si>
  <si>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1866-6280</t>
  </si>
  <si>
    <t>1866-6299</t>
  </si>
  <si>
    <t>10.1007/s12665-015-5024-0</t>
  </si>
  <si>
    <t>WOS:000370241400055</t>
  </si>
  <si>
    <t>Herfindal, I; Lande, US; Solberg, EJ; Rolandsen, CM; Roer, O; Wam, HK</t>
  </si>
  <si>
    <t>Herfindal, Ivar; Lande, Unni Stobet; Solberg, Erling Johan; Rolandsen, Christer Moe; Roer, Ole; Wam, Hilde Karine</t>
  </si>
  <si>
    <t>Weather affects temporal niche partitioning between moose and livestock</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</si>
  <si>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</si>
  <si>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Ivar/0000-0002-5860-9252</t>
  </si>
  <si>
    <t>1903-220X</t>
  </si>
  <si>
    <t>UNSP wlb.00275</t>
  </si>
  <si>
    <t>10.2981/wlb.00275</t>
  </si>
  <si>
    <t>WOS:000413458500001</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</si>
  <si>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</si>
  <si>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</si>
  <si>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</si>
  <si>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10.1098/rspb.2001.1765</t>
  </si>
  <si>
    <t>WOS:000173473400002</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</si>
  <si>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</si>
  <si>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</si>
  <si>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</si>
  <si>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</si>
  <si>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</si>
  <si>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</si>
  <si>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</si>
  <si>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</si>
  <si>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</si>
  <si>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</si>
  <si>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</si>
  <si>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</si>
  <si>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</si>
  <si>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</si>
  <si>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</si>
  <si>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</si>
  <si>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</si>
  <si>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</si>
  <si>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</si>
  <si>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</si>
  <si>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</si>
  <si>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t>
  </si>
  <si>
    <t>Herrera Ramirez, David/0000-0001-6183-8032</t>
  </si>
  <si>
    <t>10.1002/ece3.2905</t>
  </si>
  <si>
    <t>WOS:000409528000025</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</si>
  <si>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</si>
  <si>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</si>
  <si>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</si>
  <si>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</si>
  <si>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Gordon/0000-0003-0595-1385</t>
  </si>
  <si>
    <t>WOS:000306769300002</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</si>
  <si>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</si>
  <si>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</si>
  <si>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</si>
  <si>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</si>
  <si>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10.1111/oik.04515</t>
  </si>
  <si>
    <t>WOS:000423848100003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</si>
  <si>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</si>
  <si>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</si>
  <si>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</si>
  <si>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</si>
  <si>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</si>
  <si>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</si>
  <si>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</si>
  <si>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</si>
  <si>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Claudiu/K-4643-2014</t>
  </si>
  <si>
    <t>Herteliu, Claudiu/0000-0001-8860-9547</t>
  </si>
  <si>
    <t>1460-2350</t>
  </si>
  <si>
    <t>10.1093/humrep/dev129</t>
  </si>
  <si>
    <t>WOS:000361217300027</t>
  </si>
  <si>
    <t>Herzog, ED; Huckfeldt, RM</t>
  </si>
  <si>
    <t>Circadian entrainment to temperature, but not light, in the isolated suprachiasmatic nucleus</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</si>
  <si>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</si>
  <si>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</si>
  <si>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10.1152/jn.00129.2003</t>
  </si>
  <si>
    <t>WOS:000184565300024</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</si>
  <si>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</si>
  <si>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</si>
  <si>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</si>
  <si>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</si>
  <si>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</si>
  <si>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</si>
  <si>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</si>
  <si>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</si>
  <si>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</si>
  <si>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</si>
  <si>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Hickey, R</t>
  </si>
  <si>
    <t>Hickey, Raymond</t>
  </si>
  <si>
    <t>Irish English in the Anglophone world</t>
  </si>
  <si>
    <t>WORLD ENGLISHES</t>
  </si>
  <si>
    <t>The English language in Ireland can look back on a history of several centuries during which it developed various forms, from urban varieties, especially in Dublin, to rural varieties which arose during the language shift from Irish to English, above all in the nineteenth century. In addition, divergent forms of English arose in the North of Ireland, chiefly as a result of significant immigration from Scotland and the North of England during the seventeenth century. Contemporary English in Ireland evinces a wide range of varieties determined by a number of factors, including strongly localised forms of English as well as supra-regional varieties, which show the greatest degree and rate of change, given the sensitivity of their speakers to both developments of English outside Ireland and their reactions to local forms of English in their surroundings.</t>
  </si>
  <si>
    <t>0883-2919</t>
  </si>
  <si>
    <t>1467-971X</t>
  </si>
  <si>
    <t>10.1111/weng.12251</t>
  </si>
  <si>
    <t>WOS:000407438400002</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</si>
  <si>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</si>
  <si>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</si>
  <si>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</si>
  <si>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</si>
  <si>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</si>
  <si>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</si>
  <si>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</si>
  <si>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</si>
  <si>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</si>
  <si>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</si>
  <si>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</si>
  <si>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</si>
  <si>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</si>
  <si>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</si>
  <si>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</si>
  <si>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</si>
  <si>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</si>
  <si>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1651-1913</t>
  </si>
  <si>
    <t>10.1080/09064710.2016.1183701</t>
  </si>
  <si>
    <t>WOS:000378340200005</t>
  </si>
  <si>
    <t>Hiki, K; Tobino, T; Nakajima, F; Tsukahara, K</t>
  </si>
  <si>
    <t>Hiki, Kyoshiro; Tobino, Tomohiro; Nakajima, Fumiyuki; Tsukahara, Kenta</t>
  </si>
  <si>
    <t>Duration of life-cycle toxicity tests with the ostracod Heterocypris incongruens</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</si>
  <si>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</si>
  <si>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Kyoshiro/0000-0001-7898-9486</t>
  </si>
  <si>
    <t>1552-8618</t>
  </si>
  <si>
    <t>10.1002/etc.3931</t>
  </si>
  <si>
    <t>WOS:000417757700029</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</si>
  <si>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</si>
  <si>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</si>
  <si>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</si>
  <si>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</si>
  <si>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Hilderbrand, Grant/0000-0002-0051-8315; Gustine, Dave/0000-0003-1087-1937; Cameron, Matthew/0000-0001-7347-4491</t>
  </si>
  <si>
    <t>10.1007/s00300-017-2238-5</t>
  </si>
  <si>
    <t>WOS:000428603800016</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</si>
  <si>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</si>
  <si>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</si>
  <si>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</si>
  <si>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</si>
  <si>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e0172011</t>
  </si>
  <si>
    <t>10.1371/journal.pone.0172011</t>
  </si>
  <si>
    <t>WOS:000394423900043</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</si>
  <si>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</si>
  <si>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</si>
  <si>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</si>
  <si>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</si>
  <si>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Steppuhn, Anke/G-5263-2013; Rillig, Matthias/B-3675-2009</t>
  </si>
  <si>
    <t>Steppuhn, Anke/0000-0001-6801-997X; Rillig, Matthias/0000-0003-3541-7853; Kopka, Joachim/0000-0001-9675-4883; Kunze, Reinhard/0000-0002-3304-5550; Geiselhardt, Sven/0000-0001-9058-8589</t>
  </si>
  <si>
    <t>10.1111/brv.12215</t>
  </si>
  <si>
    <t>WOS:000385570300014</t>
  </si>
  <si>
    <t>Hill, KC; Bakker, JD; Dunwiddie, PW</t>
  </si>
  <si>
    <t>Hill, Kathryn C.; Bakker, Jonathan D.; Dunwiddie, Peter W.</t>
  </si>
  <si>
    <t>PRESCRIBED FIRE IN GRASSLAND BUTTERFLY HABITAT: TARGETING WEATHER AND FUEL CONDITIONS TO REDUCE SOIL TEMPERATURES AND BURN SEVERITY</t>
  </si>
  <si>
    <t>FIRE ECOLOGY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</si>
  <si>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</si>
  <si>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Jonathan/0000-0002-8973-2771</t>
  </si>
  <si>
    <t>1933-9747</t>
  </si>
  <si>
    <t>10.4996/fireecology.130302441</t>
  </si>
  <si>
    <t>WOS:000418797900002</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</si>
  <si>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</si>
  <si>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</si>
  <si>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10.1007/s00265-003-0590-7</t>
  </si>
  <si>
    <t>WOS:000182461400003</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</si>
  <si>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</si>
  <si>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</si>
  <si>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</si>
  <si>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</si>
  <si>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</si>
  <si>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</si>
  <si>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</si>
  <si>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</si>
  <si>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</si>
  <si>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</si>
  <si>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</si>
  <si>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</si>
  <si>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</si>
  <si>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</si>
  <si>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</si>
  <si>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Delgado-Balbuena, Josue/0000-0001-7928-1869; Castellanos, Alejandro/0000-0003-4804-0119</t>
  </si>
  <si>
    <t>10.1016/j.rama.2016.04.002</t>
  </si>
  <si>
    <t>WOS:000383411100002</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</si>
  <si>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</si>
  <si>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</si>
  <si>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</si>
  <si>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</si>
  <si>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Tasmin/K-6936-2013</t>
  </si>
  <si>
    <t>Rymer, Tasmin/0000-0002-9963-6345</t>
  </si>
  <si>
    <t>10.1111/jzo.12028</t>
  </si>
  <si>
    <t>WOS:000320620700006</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</si>
  <si>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</si>
  <si>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</si>
  <si>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</si>
  <si>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</si>
  <si>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</si>
  <si>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</si>
  <si>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</si>
  <si>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</si>
  <si>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</si>
  <si>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</si>
  <si>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</si>
  <si>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</si>
  <si>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</si>
  <si>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</si>
  <si>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</si>
  <si>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</si>
  <si>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</si>
  <si>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</si>
  <si>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</si>
  <si>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</si>
  <si>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</si>
  <si>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</si>
  <si>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</si>
  <si>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</si>
  <si>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</si>
  <si>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</si>
  <si>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</si>
  <si>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</si>
  <si>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</si>
  <si>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</si>
  <si>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</si>
  <si>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</si>
  <si>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</si>
  <si>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</si>
  <si>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</si>
  <si>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</si>
  <si>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</si>
  <si>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</si>
  <si>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</si>
  <si>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</si>
  <si>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</si>
  <si>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</si>
  <si>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</si>
  <si>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</si>
  <si>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</si>
  <si>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</si>
  <si>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</si>
  <si>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</si>
  <si>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</si>
  <si>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</si>
  <si>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Shing Yip/B-9185-2008</t>
  </si>
  <si>
    <t>Lee, Shing Yip/0000-0001-9336-2323</t>
  </si>
  <si>
    <t>PII S0044-8486(02)00460-X</t>
  </si>
  <si>
    <t>10.1016/S0044-8486(02)00460-X</t>
  </si>
  <si>
    <t>WOS:000180140800028</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</si>
  <si>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</si>
  <si>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</si>
  <si>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</si>
  <si>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</si>
  <si>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</si>
  <si>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</si>
  <si>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</si>
  <si>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</si>
  <si>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</si>
  <si>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</si>
  <si>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</si>
  <si>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</si>
  <si>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</si>
  <si>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</si>
  <si>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</si>
  <si>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</si>
  <si>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</si>
  <si>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</si>
  <si>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</si>
  <si>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</si>
  <si>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WOS:000253519400001</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</si>
  <si>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</si>
  <si>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</si>
  <si>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</si>
  <si>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10.1603/0046-225X-34.6.1456</t>
  </si>
  <si>
    <t>WOS:000234031400011</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</si>
  <si>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</si>
  <si>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</si>
  <si>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</si>
  <si>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</si>
  <si>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</si>
  <si>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</si>
  <si>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</si>
  <si>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</si>
  <si>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</si>
  <si>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</si>
  <si>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</si>
  <si>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</si>
  <si>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</si>
  <si>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</si>
  <si>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1573-8604</t>
  </si>
  <si>
    <t>10.1007/s10764-010-9467-6</t>
  </si>
  <si>
    <t>WOS:000289989100002</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</si>
  <si>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</si>
  <si>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</si>
  <si>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</si>
  <si>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</si>
  <si>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</si>
  <si>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</si>
  <si>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</si>
  <si>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</si>
  <si>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</si>
  <si>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</si>
  <si>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</si>
  <si>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</si>
  <si>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</si>
  <si>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</si>
  <si>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</si>
  <si>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</si>
  <si>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</si>
  <si>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</si>
  <si>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</si>
  <si>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</si>
  <si>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</si>
  <si>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</si>
  <si>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</si>
  <si>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</si>
  <si>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</si>
  <si>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</si>
  <si>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</si>
  <si>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</si>
  <si>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</si>
  <si>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</si>
  <si>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</si>
  <si>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</si>
  <si>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</si>
  <si>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</si>
  <si>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</si>
  <si>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</si>
  <si>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HOLTZER, TO; BRADLEY, JR; RABB, RL</t>
  </si>
  <si>
    <t>GEOGRAPHIC AND GENETIC-VARIATION IN TIME REQUIRED FOR EMERGENCE OF DIAPAUSING HELIOTHIS-ZEA LEPIDOPTERA-NOCTUIDAE</t>
  </si>
  <si>
    <t>10.1093/aesa/69.2.261</t>
  </si>
  <si>
    <t>WOS:A1976BJ88500018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</si>
  <si>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</si>
  <si>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</si>
  <si>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</si>
  <si>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</si>
  <si>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</si>
  <si>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</si>
  <si>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HOLZAPFEL, CM; BRADSHAW, WE</t>
  </si>
  <si>
    <t>GEOGRAPHY OF LARVAL DORMANCY IN THE TREE-HOLE MOSQUITO, AEDES-TRISERIATUS (SAY)</t>
  </si>
  <si>
    <t>10.1139/z81-141</t>
  </si>
  <si>
    <t>WOS:A1981LV01600018</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</si>
  <si>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</si>
  <si>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</si>
  <si>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</si>
  <si>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</si>
  <si>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</si>
  <si>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</si>
  <si>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</si>
  <si>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</si>
  <si>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</si>
  <si>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</si>
  <si>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10.1016/S0093-691X(99)00110-7</t>
  </si>
  <si>
    <t>WOS:000082022200006</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</si>
  <si>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</si>
  <si>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</si>
  <si>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</si>
  <si>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</si>
  <si>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</si>
  <si>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</si>
  <si>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</si>
  <si>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</si>
  <si>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</si>
  <si>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</si>
  <si>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</si>
  <si>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Honek, A; Martinkova, Z</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</si>
  <si>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</si>
  <si>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</si>
  <si>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</si>
  <si>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</si>
  <si>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</si>
  <si>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</si>
  <si>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</si>
  <si>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</si>
  <si>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</si>
  <si>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</si>
  <si>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</si>
  <si>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</si>
  <si>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</si>
  <si>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</si>
  <si>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</si>
  <si>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</si>
  <si>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</si>
  <si>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</si>
  <si>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</si>
  <si>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</si>
  <si>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</si>
  <si>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</si>
  <si>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</si>
  <si>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</si>
  <si>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</si>
  <si>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</si>
  <si>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</si>
  <si>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</si>
  <si>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</si>
  <si>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PROCEEDINGS OF THE ENTOMOLOGICAL SOCIETY OF WASHINGTON</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</si>
  <si>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</si>
  <si>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0013-8797</t>
  </si>
  <si>
    <t>10.4289/0013-8797.119.2.191</t>
  </si>
  <si>
    <t>WOS:000401934500002</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</si>
  <si>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</si>
  <si>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</si>
  <si>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</si>
  <si>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</si>
  <si>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10.4289/0013-8797.120.1.134</t>
  </si>
  <si>
    <t>WOS:000427503300007</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</si>
  <si>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</si>
  <si>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</si>
  <si>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</si>
  <si>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10.1017/S0952836998007031</t>
  </si>
  <si>
    <t>WOS:000075669600003</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</si>
  <si>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</si>
  <si>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</si>
  <si>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</si>
  <si>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</si>
  <si>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</si>
  <si>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</si>
  <si>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</si>
  <si>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</si>
  <si>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</si>
  <si>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</si>
  <si>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</si>
  <si>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Hrasovec, Boris/C-2974-2013; Kasumovic, Luka/B-2158-2015</t>
  </si>
  <si>
    <t xml:space="preserve">Hrasovec, Boris/0000-0003-4172-4593; </t>
  </si>
  <si>
    <t>1845-5719</t>
  </si>
  <si>
    <t>WOS:000290369000018</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</si>
  <si>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</si>
  <si>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</si>
  <si>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</si>
  <si>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</si>
  <si>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</si>
  <si>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</si>
  <si>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</si>
  <si>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</si>
  <si>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</si>
  <si>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</si>
  <si>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</si>
  <si>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</si>
  <si>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</si>
  <si>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</si>
  <si>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</si>
  <si>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</si>
  <si>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</si>
  <si>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</si>
  <si>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</si>
  <si>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</si>
  <si>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</si>
  <si>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</si>
  <si>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</si>
  <si>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</si>
  <si>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</si>
  <si>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</si>
  <si>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</si>
  <si>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</si>
  <si>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</si>
  <si>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0169-2046</t>
  </si>
  <si>
    <t>1872-6062</t>
  </si>
  <si>
    <t>OCT 30</t>
  </si>
  <si>
    <t>10.1016/j.landurbplan.2011.05.010</t>
  </si>
  <si>
    <t>WOS:000295771500004</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</si>
  <si>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</si>
  <si>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</si>
  <si>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</si>
  <si>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</si>
  <si>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Law, Beverly/G-3882-2010; Thornton, Peter/B-9145-2012</t>
  </si>
  <si>
    <t>Law, Beverly/0000-0002-1605-1203; Thornton, Peter/0000-0002-4759-5158; Hudiburg, Tara/0000-0003-4422-1510</t>
  </si>
  <si>
    <t>10.5194/bg-10-453-2013</t>
  </si>
  <si>
    <t>WOS:000314173700029</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</si>
  <si>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</si>
  <si>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</si>
  <si>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</si>
  <si>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</si>
  <si>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</si>
  <si>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Yesenia/D-9257-2012</t>
  </si>
  <si>
    <t xml:space="preserve">Gomez Alvarez, Regino/0000-0001-6127-0344; </t>
  </si>
  <si>
    <t>1065-657X</t>
  </si>
  <si>
    <t>WOS:000285401000009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</si>
  <si>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</si>
  <si>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</si>
  <si>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</si>
  <si>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</si>
  <si>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</si>
  <si>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</si>
  <si>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</si>
  <si>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</si>
  <si>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</si>
  <si>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</si>
  <si>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</si>
  <si>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</si>
  <si>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</si>
  <si>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</si>
  <si>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</si>
  <si>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</si>
  <si>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</si>
  <si>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</si>
  <si>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</si>
  <si>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</si>
  <si>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</si>
  <si>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Hulden, L; Hulden, L; Heliovaara, K</t>
  </si>
  <si>
    <t>Endemic malaria: an 'indoor' disease in northern Europe. Historical data analysed</t>
  </si>
  <si>
    <t>MALARIA JOURNAL</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</si>
  <si>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</si>
  <si>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</si>
  <si>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1475-2875</t>
  </si>
  <si>
    <t>10.1186/1475-2875-4-19</t>
  </si>
  <si>
    <t>WOS:000228925600001</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</si>
  <si>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</si>
  <si>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</si>
  <si>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</si>
  <si>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</si>
  <si>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WOS:000081742200006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</si>
  <si>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</si>
  <si>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</si>
  <si>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</si>
  <si>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</si>
  <si>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</si>
  <si>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</si>
  <si>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</si>
  <si>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</si>
  <si>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</si>
  <si>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</si>
  <si>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1527-3741</t>
  </si>
  <si>
    <t>WOS:000224758700005</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</si>
  <si>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</si>
  <si>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</si>
  <si>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</si>
  <si>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</si>
  <si>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</si>
  <si>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</si>
  <si>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</si>
  <si>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</si>
  <si>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</si>
  <si>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</si>
  <si>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Spencer/M-3751-2013</t>
  </si>
  <si>
    <t>10.2307/2261207</t>
  </si>
  <si>
    <t>WOS:A1996UV93900012</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</si>
  <si>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</si>
  <si>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</si>
  <si>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</si>
  <si>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</si>
  <si>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</si>
  <si>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</si>
  <si>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</si>
  <si>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</si>
  <si>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</si>
  <si>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</si>
  <si>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</si>
  <si>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</si>
  <si>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</si>
  <si>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</si>
  <si>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</si>
  <si>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</si>
  <si>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</si>
  <si>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</si>
  <si>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</si>
  <si>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</si>
  <si>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</si>
  <si>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</si>
  <si>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</si>
  <si>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</si>
  <si>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</si>
  <si>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</si>
  <si>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</si>
  <si>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</si>
  <si>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</si>
  <si>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Loehr, Jeremy/0000-0002-9746-800X; Doyon, Yannick/0000-0002-3889-9563; Agudelo Pinto, Daniel Steven/0000-0002-8794-4279</t>
  </si>
  <si>
    <t>10.1038/s41467-018-05092-w</t>
  </si>
  <si>
    <t>WOS:000439687600017</t>
  </si>
  <si>
    <t>ICHIJO, N</t>
  </si>
  <si>
    <t>DISJUNCTIVE CLINE OF CRITICAL PHOTOPERIOD IN THE REPRODUCTIVE DIAPAUSE OF DROSOPHILA-LACERTOSA</t>
  </si>
  <si>
    <t>10.2307/2408820</t>
  </si>
  <si>
    <t>WOS:A1986A475200018</t>
  </si>
  <si>
    <t>Iglesias, J; Santos, M; Castillejo, J</t>
  </si>
  <si>
    <t>Annual activity cycles of the land snail Helix aspersa Muller in natural populations in north-western Spain</t>
  </si>
  <si>
    <t>JOURNAL OF MOLLUSCAN STUDIES</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</si>
  <si>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</si>
  <si>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</si>
  <si>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</si>
  <si>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0260-1230</t>
  </si>
  <si>
    <t>10.1093/mollus/62.4.495</t>
  </si>
  <si>
    <t>WOS:A1996VY92800009</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</si>
  <si>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</si>
  <si>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</si>
  <si>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</si>
  <si>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</si>
  <si>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Robert/I-8726-2014; Gutierrez, David/P-4712-2014; Gutierrez Illan, Javier/A-3756-2009</t>
  </si>
  <si>
    <t>Wilson, Robert/0000-0003-4477-7068; Gutierrez, David/0000-0002-8059-1239; Gutierrez Illan, Javier/0000-0002-3815-0536</t>
  </si>
  <si>
    <t>10.1111/j.1365-2311.2012.01345.x</t>
  </si>
  <si>
    <t>WOS:000302061900004</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</si>
  <si>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</si>
  <si>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</si>
  <si>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</si>
  <si>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</si>
  <si>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</si>
  <si>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</si>
  <si>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</si>
  <si>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</si>
  <si>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</si>
  <si>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</si>
  <si>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</si>
  <si>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</si>
  <si>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</si>
  <si>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</si>
  <si>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</si>
  <si>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</si>
  <si>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</si>
  <si>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Innes, DJ; Ginn, M</t>
  </si>
  <si>
    <t>Innes, David J.; Ginn, Michael</t>
  </si>
  <si>
    <t>A population of sexual Daphnia pulex resists invasion by asexual clones</t>
  </si>
  <si>
    <t>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t>
  </si>
  <si>
    <t>10.1098/rspb.2014.0564</t>
  </si>
  <si>
    <t>WOS:000338637600008</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</si>
  <si>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</si>
  <si>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</si>
  <si>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</si>
  <si>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</si>
  <si>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</si>
  <si>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</si>
  <si>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</si>
  <si>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</si>
  <si>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</si>
  <si>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</si>
  <si>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10.1017/S1479262113000403</t>
  </si>
  <si>
    <t>WOS:000342666200020</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</si>
  <si>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</si>
  <si>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</si>
  <si>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</si>
  <si>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</si>
  <si>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</si>
  <si>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</si>
  <si>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</si>
  <si>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</si>
  <si>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</si>
  <si>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</si>
  <si>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1454-2390</t>
  </si>
  <si>
    <t>WOS:000245240300057</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</si>
  <si>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</si>
  <si>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</si>
  <si>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</si>
  <si>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</si>
  <si>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</si>
  <si>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</si>
  <si>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</si>
  <si>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</si>
  <si>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</si>
  <si>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Stephen/0000-0002-2242-2891</t>
  </si>
  <si>
    <t>10.1016/j.biocontrol.2013.08.012</t>
  </si>
  <si>
    <t>WOS:000327720100019</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</si>
  <si>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</si>
  <si>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</si>
  <si>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</si>
  <si>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</si>
  <si>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</si>
  <si>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</si>
  <si>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</si>
  <si>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</si>
  <si>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</si>
  <si>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</si>
  <si>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</si>
  <si>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</si>
  <si>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</si>
  <si>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</si>
  <si>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</si>
  <si>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</si>
  <si>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</si>
  <si>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</si>
  <si>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</si>
  <si>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</si>
  <si>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</si>
  <si>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</si>
  <si>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</si>
  <si>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</si>
  <si>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</si>
  <si>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</si>
  <si>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</si>
  <si>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t>
  </si>
  <si>
    <t>Isidorov, Valery/0000-0001-8185-3301</t>
  </si>
  <si>
    <t>1352-2310</t>
  </si>
  <si>
    <t>10.1016/S1352-2310(97)00362-2</t>
  </si>
  <si>
    <t>WOS:000083249200017</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</si>
  <si>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</si>
  <si>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</si>
  <si>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</si>
  <si>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</si>
  <si>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</si>
  <si>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0972-0979</t>
  </si>
  <si>
    <t>0974-4517</t>
  </si>
  <si>
    <t>10.5958/0974-4517.2017.00009.X</t>
  </si>
  <si>
    <t>WOS:000410930400009</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</si>
  <si>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</si>
  <si>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</si>
  <si>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</si>
  <si>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</si>
  <si>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</si>
  <si>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</si>
  <si>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</si>
  <si>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</si>
  <si>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</si>
  <si>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</si>
  <si>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</si>
  <si>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Iverson, JB</t>
  </si>
  <si>
    <t>Iverson, John B.</t>
  </si>
  <si>
    <t>Reproduction in the Red-Cheeked Mud Turtle (Kinosternon scorpioides cruentatum) in Southeastern Mexico and Belize, with Comparisons Across the Species Range</t>
  </si>
  <si>
    <t>CHELONIAN CONSERVATION AND BIOLOGY</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</si>
  <si>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</si>
  <si>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1071-8443</t>
  </si>
  <si>
    <t>1943-3956</t>
  </si>
  <si>
    <t>10.2744/CCB-0827.1</t>
  </si>
  <si>
    <t>WOS:000285966500012</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</si>
  <si>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</si>
  <si>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</si>
  <si>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</si>
  <si>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</si>
  <si>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Yolanda/K-6566-2014</t>
  </si>
  <si>
    <t>Chen, Yolanda/0000-0001-9439-5899</t>
  </si>
  <si>
    <t>10.1007/s10682-013-9681-8</t>
  </si>
  <si>
    <t>WOS:000334178100007</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</si>
  <si>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</si>
  <si>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</si>
  <si>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</si>
  <si>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</si>
  <si>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</si>
  <si>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</si>
  <si>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</si>
  <si>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</si>
  <si>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</si>
  <si>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</si>
  <si>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</si>
  <si>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</si>
  <si>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</si>
  <si>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</si>
  <si>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</si>
  <si>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</si>
  <si>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</si>
  <si>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</si>
  <si>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</si>
  <si>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</si>
  <si>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</si>
  <si>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</si>
  <si>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</si>
  <si>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</si>
  <si>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Jaganathan, GK</t>
  </si>
  <si>
    <t>Jaganathan, Ganesh K.</t>
  </si>
  <si>
    <t>Physical dormancy alleviation and soil seed bank establishment in Cassia roxburghii is determined by soil microsite characteristics</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</si>
  <si>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</si>
  <si>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10.1016/j.flora.2018.06.004</t>
  </si>
  <si>
    <t>WOS:000437001900004</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</si>
  <si>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</si>
  <si>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</si>
  <si>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</si>
  <si>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</si>
  <si>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</si>
  <si>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</si>
  <si>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</si>
  <si>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</si>
  <si>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</si>
  <si>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</si>
  <si>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</si>
  <si>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</si>
  <si>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</si>
  <si>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</si>
  <si>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</si>
  <si>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</si>
  <si>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</si>
  <si>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</si>
  <si>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</si>
  <si>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</si>
  <si>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</si>
  <si>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FEB-MAR</t>
  </si>
  <si>
    <t>10.1007/PL00013746</t>
  </si>
  <si>
    <t>WOS:000079140700016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</si>
  <si>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</si>
  <si>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</si>
  <si>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</si>
  <si>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</si>
  <si>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</si>
  <si>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</si>
  <si>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</si>
  <si>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</si>
  <si>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</si>
  <si>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</si>
  <si>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Sulkowska, Malgorzata/K-6090-2012; Wojda, Tomasz/Q-6521-2018; Kantorowicz, Wladyslaw/R-6669-2018; Jastrzebowski, Szymon/U-8138-2018</t>
  </si>
  <si>
    <t>Sulkowska, Malgorzata/0000-0002-5507-9743; Wojda, Tomasz/0000-0001-9083-6474; Kantorowicz, Wladyslaw/0000-0002-2474-0113; Jastrzebowski, Szymon/0000-0003-1239-4847; Klisz, Marcin/0000-0001-9486-6988</t>
  </si>
  <si>
    <t>1612-4677</t>
  </si>
  <si>
    <t>10.1007/s10342-017-1046-3</t>
  </si>
  <si>
    <t>WOS:000403722900008</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</si>
  <si>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</si>
  <si>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</si>
  <si>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</si>
  <si>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</si>
  <si>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</si>
  <si>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10.2903/j.efsa.2018.5301</t>
  </si>
  <si>
    <t>WOS:000436799500016</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</si>
  <si>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</si>
  <si>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</si>
  <si>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</si>
  <si>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</si>
  <si>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1938-5110</t>
  </si>
  <si>
    <t>DEC 28</t>
  </si>
  <si>
    <t>10.1643/0045-8511(2007)7[994:MAGONE]2.0.CO;2</t>
  </si>
  <si>
    <t>WOS:000252100300021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</si>
  <si>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</si>
  <si>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</si>
  <si>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</si>
  <si>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Jenkins, Emily/0000-0002-5820-8918</t>
  </si>
  <si>
    <t>10.1017/S0031182005009145</t>
  </si>
  <si>
    <t>WOS:000236473400010</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</si>
  <si>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</si>
  <si>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</si>
  <si>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</si>
  <si>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</si>
  <si>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</si>
  <si>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</si>
  <si>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</si>
  <si>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</si>
  <si>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</si>
  <si>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</si>
  <si>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</si>
  <si>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</si>
  <si>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</si>
  <si>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</si>
  <si>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</si>
  <si>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</si>
  <si>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</si>
  <si>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</si>
  <si>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Tartu, ESTONIA</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</si>
  <si>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</si>
  <si>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</si>
  <si>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</si>
  <si>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</si>
  <si>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</si>
  <si>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</si>
  <si>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</si>
  <si>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</si>
  <si>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</si>
  <si>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Dotterl, Stefan/0000-0001-5228-1332</t>
  </si>
  <si>
    <t>10.1111/j.1365-2745.2011.01868.x</t>
  </si>
  <si>
    <t>WOS:000294013800021</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</si>
  <si>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</si>
  <si>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</si>
  <si>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</si>
  <si>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</si>
  <si>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</si>
  <si>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</si>
  <si>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</si>
  <si>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</si>
  <si>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Jiang, MX; Zhang, WJ; Cheng, JA</t>
  </si>
  <si>
    <t>Termination of reproductive diapause in the rice water weevil with particular reference to the effects of temperature</t>
  </si>
  <si>
    <t>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</si>
  <si>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</si>
  <si>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</si>
  <si>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</si>
  <si>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</si>
  <si>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</si>
  <si>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</si>
  <si>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</si>
  <si>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</si>
  <si>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Johansen, NS</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</si>
  <si>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</si>
  <si>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</si>
  <si>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</si>
  <si>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</si>
  <si>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</si>
  <si>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</si>
  <si>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</si>
  <si>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</si>
  <si>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</si>
  <si>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Johansen, TJ; Meadow, R</t>
  </si>
  <si>
    <t>Johansen, Tor J.; Meadow, Richard</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</si>
  <si>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</si>
  <si>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</si>
  <si>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</si>
  <si>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</si>
  <si>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</si>
  <si>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</si>
  <si>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</si>
  <si>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</si>
  <si>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</si>
  <si>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</si>
  <si>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</si>
  <si>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</si>
  <si>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</si>
  <si>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10.1002/(SICI)1521-186X(1998)19:3&lt;172::AID-BEM5&gt;3.3.CO;2-E</t>
  </si>
  <si>
    <t>WOS:000072880200004</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</si>
  <si>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</si>
  <si>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</si>
  <si>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</si>
  <si>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</si>
  <si>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</si>
  <si>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</si>
  <si>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</si>
  <si>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</si>
  <si>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</si>
  <si>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</si>
  <si>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</si>
  <si>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10.1007/s10021-013-9646-3</t>
  </si>
  <si>
    <t>WOS:000321911200003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</si>
  <si>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</si>
  <si>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</si>
  <si>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</si>
  <si>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</si>
  <si>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</si>
  <si>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</si>
  <si>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0091-7648</t>
  </si>
  <si>
    <t>10.2193/0091-7648(2006)34[1055:LPMLLF]2.0.CO;2</t>
  </si>
  <si>
    <t>WOS:000243173600021</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</si>
  <si>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</si>
  <si>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</si>
  <si>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</si>
  <si>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</si>
  <si>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</si>
  <si>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</si>
  <si>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</si>
  <si>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</si>
  <si>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</si>
  <si>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</si>
  <si>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</si>
  <si>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</si>
  <si>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</si>
  <si>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</si>
  <si>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</si>
  <si>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</si>
  <si>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</si>
  <si>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</si>
  <si>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</si>
  <si>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</si>
  <si>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</si>
  <si>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</si>
  <si>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</si>
  <si>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</si>
  <si>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</si>
  <si>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</si>
  <si>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</si>
  <si>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</si>
  <si>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</si>
  <si>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</si>
  <si>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Clive/0000-0002-6319-2068</t>
  </si>
  <si>
    <t>10.1016/0044-8486(95)00068-2</t>
  </si>
  <si>
    <t>WOS:A1995TP12900021</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</si>
  <si>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</si>
  <si>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</si>
  <si>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</si>
  <si>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</si>
  <si>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</si>
  <si>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</si>
  <si>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</si>
  <si>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</si>
  <si>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</si>
  <si>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</si>
  <si>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Civan, Peter/0000-0002-0273-3801; Jones, Huw/0000-0003-4307-9030</t>
  </si>
  <si>
    <t>10.1186/1471-2148-11-320</t>
  </si>
  <si>
    <t>WOS:000298583200001</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</si>
  <si>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</si>
  <si>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</si>
  <si>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</si>
  <si>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Jones, John/0000-0003-2074-0551; ROBERTSON, LEE/0000-0002-4628-5596</t>
  </si>
  <si>
    <t>10.1017/S0031182096008451</t>
  </si>
  <si>
    <t>WOS:A1997WR19900014</t>
  </si>
  <si>
    <t>Jones, ME; Grigg, GC; Beard, LA</t>
  </si>
  <si>
    <t>Body temperatures and activity patterns of Tasmanian devils (Sarcophilus harrisii) and eastern quells (Dasyurus viverrinus) through a subalpine winter</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</si>
  <si>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</si>
  <si>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</si>
  <si>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10.1086/639541</t>
  </si>
  <si>
    <t>WOS:A1997WJ62400007</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</si>
  <si>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</si>
  <si>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</si>
  <si>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</si>
  <si>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Jones, Rhondda/0000-0002-1031-2863</t>
  </si>
  <si>
    <t>10.1071/ZO9920371</t>
  </si>
  <si>
    <t>WOS:A1992JY01600004</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</si>
  <si>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</si>
  <si>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</si>
  <si>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</si>
  <si>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</si>
  <si>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</si>
  <si>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</si>
  <si>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10.1046/j.1442-9993.2001.01147.x</t>
  </si>
  <si>
    <t>WOS:000171408600010</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</si>
  <si>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</si>
  <si>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</si>
  <si>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</si>
  <si>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</si>
  <si>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</si>
  <si>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</si>
  <si>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</si>
  <si>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</si>
  <si>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</si>
  <si>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</si>
  <si>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</si>
  <si>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</si>
  <si>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</si>
  <si>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</si>
  <si>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</si>
  <si>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</si>
  <si>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</si>
  <si>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</si>
  <si>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</si>
  <si>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</si>
  <si>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</si>
  <si>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</si>
  <si>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</si>
  <si>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Pulatov, Bakhtiyor/0000-0001-9764-482X</t>
  </si>
  <si>
    <t>10.1111/gcb.12119</t>
  </si>
  <si>
    <t>WOS:000315900800007</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</si>
  <si>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</si>
  <si>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</si>
  <si>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</si>
  <si>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</si>
  <si>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10.1007/s00484-017-1360-y</t>
  </si>
  <si>
    <t>WOS:000413145100005</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</si>
  <si>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</si>
  <si>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</si>
  <si>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</si>
  <si>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</si>
  <si>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</si>
  <si>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</si>
  <si>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WOS:000312058000008</t>
  </si>
  <si>
    <t>Juskaitis, R; Baltrunaite, L</t>
  </si>
  <si>
    <t>Juskaitis, Rimvydas; Baltrunaite, Laima</t>
  </si>
  <si>
    <t>Seasonal variability in the diet of the forest dormouse, Dryomys nitedula, on the north-western edge of its distributional range</t>
  </si>
  <si>
    <t>FOLIA ZOOLOGICA</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</si>
  <si>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</si>
  <si>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Rimvydas/A-2806-2008</t>
  </si>
  <si>
    <t>Baltrunaite, Laima/0000-0002-2059-4884</t>
  </si>
  <si>
    <t>0139-7893</t>
  </si>
  <si>
    <t>1573-1189</t>
  </si>
  <si>
    <t>WOS:000328874000009</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</si>
  <si>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</si>
  <si>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</si>
  <si>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</si>
  <si>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</si>
  <si>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</si>
  <si>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2199-2401</t>
  </si>
  <si>
    <t>2199-241X</t>
  </si>
  <si>
    <t>10.1007/s13364-015-0213-5</t>
  </si>
  <si>
    <t>WOS:000351153500008</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</si>
  <si>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</si>
  <si>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</si>
  <si>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</si>
  <si>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</si>
  <si>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</si>
  <si>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</si>
  <si>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</si>
  <si>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</si>
  <si>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</si>
  <si>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</si>
  <si>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</si>
  <si>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</si>
  <si>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</si>
  <si>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KAKUDA, H; SHIRAISHI, S; UCHIDA, TA</t>
  </si>
  <si>
    <t>SEASONAL FLUCTUATIONS OF POPULATIONS AND EFFECTS OF TEMPERATURES ON DEVELOPMENT AND GROWTH IN THE TICK, HAEMAPHYSALIS-FLAVA</t>
  </si>
  <si>
    <t>JOURNAL OF THE FACULTY OF AGRICULTURE KYUSHU UNIVERSITY</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</si>
  <si>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</si>
  <si>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0023-6152</t>
  </si>
  <si>
    <t>WOS:A1990EP28600003</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</si>
  <si>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</si>
  <si>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</si>
  <si>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</si>
  <si>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</si>
  <si>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</si>
  <si>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</si>
  <si>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</si>
  <si>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</si>
  <si>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</si>
  <si>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</si>
  <si>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</si>
  <si>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</si>
  <si>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</si>
  <si>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</si>
  <si>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Ted/E-8671-2012</t>
  </si>
  <si>
    <t>Turlings, Ted/0000-0002-8315-785X</t>
  </si>
  <si>
    <t>10.1111/j.1570-7458.2005.00244.x</t>
  </si>
  <si>
    <t>WOS:000227388400004</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</si>
  <si>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</si>
  <si>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</si>
  <si>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</si>
  <si>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</si>
  <si>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</si>
  <si>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</si>
  <si>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</si>
  <si>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</si>
  <si>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</si>
  <si>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</si>
  <si>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</si>
  <si>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</si>
  <si>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0021-9258</t>
  </si>
  <si>
    <t>1083-351X</t>
  </si>
  <si>
    <t>10.1074/jbc.M112.341180</t>
  </si>
  <si>
    <t>WOS:000304030900039</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</si>
  <si>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</si>
  <si>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</si>
  <si>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</si>
  <si>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</si>
  <si>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Kanapeckas Metris, Kimberly L./0000-0002-8336-5827; Ortiz, Aida/0000-0002-8576-6325; Lawton-Rauh, Amy/0000-0003-4610-7367</t>
  </si>
  <si>
    <t>e0162676</t>
  </si>
  <si>
    <t>10.1371/journal.pone.0162676</t>
  </si>
  <si>
    <t>WOS:000383893500009</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</si>
  <si>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</si>
  <si>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</si>
  <si>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</si>
  <si>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</si>
  <si>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T./0000-0003-2692-2890</t>
  </si>
  <si>
    <t>10.5194/bg-13-2787-2016</t>
  </si>
  <si>
    <t>WOS:000377277300012</t>
  </si>
  <si>
    <t>Kara, EL; Hanson, PC; Hu, YH; Winslow, L; McMahon, KD</t>
  </si>
  <si>
    <t>Kara, Emily L.; Hanson, Paul C.; Hu, Yu Hen; Winslow, Luke; McMahon, Katherine D.</t>
  </si>
  <si>
    <t>A decade of seasonal dynamics and co-occurrences within freshwater bacterioplankton communities from eutrophic Lake Mendota, WI, USA</t>
  </si>
  <si>
    <t>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t>
  </si>
  <si>
    <t>Read, Emily/0000-0002-9617-9433; McMahon, Katherine D./0000-0002-7038-026X; Winslow, Luke/0000-0002-8602-5510</t>
  </si>
  <si>
    <t>10.1038/ismej.2012.118</t>
  </si>
  <si>
    <t>WOS:000316726400023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</si>
  <si>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</si>
  <si>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</si>
  <si>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</si>
  <si>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</si>
  <si>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</si>
  <si>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</si>
  <si>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</si>
  <si>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</si>
  <si>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</si>
  <si>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</si>
  <si>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</si>
  <si>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</si>
  <si>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</si>
  <si>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</si>
  <si>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</si>
  <si>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</si>
  <si>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</si>
  <si>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</si>
  <si>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</si>
  <si>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</si>
  <si>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Salit/C-6795-2016; Kark, Salit/I-7123-2013</t>
  </si>
  <si>
    <t>Kark, Salit/0000-0002-7183-3988; Kark, Salit/0000-0002-7183-3988</t>
  </si>
  <si>
    <t>10.1111/j.1095-8312.2004.00296.x</t>
  </si>
  <si>
    <t>WOS:000220505200001</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</si>
  <si>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</si>
  <si>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</si>
  <si>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</si>
  <si>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</si>
  <si>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</si>
  <si>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</si>
  <si>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</si>
  <si>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</si>
  <si>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</si>
  <si>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</si>
  <si>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</si>
  <si>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</si>
  <si>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</si>
  <si>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</si>
  <si>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</si>
  <si>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</si>
  <si>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</si>
  <si>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10.1128/CVI.00482-12</t>
  </si>
  <si>
    <t>WOS:000311848400002</t>
  </si>
  <si>
    <t>Kassim, NFA; Webb, CE; Wang, QN; Russell, RC</t>
  </si>
  <si>
    <t>Kassim, Nur Faeza A.; Webb, Cameron E.; Wang, Qinning; Russell, Richard C.</t>
  </si>
  <si>
    <t>Australian distribution, genetic status and seasonal abundance of the exotic mosquito Culex molestus (Forskal) (Diptera: Culicidae)</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</si>
  <si>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</si>
  <si>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Faeza/0000-0001-6620-8603</t>
  </si>
  <si>
    <t>1440-6055</t>
  </si>
  <si>
    <t>10.1111/aen.12021</t>
  </si>
  <si>
    <t>WOS:000329306800001</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</si>
  <si>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</si>
  <si>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</si>
  <si>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</si>
  <si>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</si>
  <si>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</si>
  <si>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</si>
  <si>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</si>
  <si>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</si>
  <si>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Kauffman, JB; Cole, TG</t>
  </si>
  <si>
    <t>Kauffman, J. Boone; Cole, Thomas G.</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</si>
  <si>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</si>
  <si>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</si>
  <si>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10.1007/s13157-010-0114-y</t>
  </si>
  <si>
    <t>WOS:000285095400007</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</si>
  <si>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</si>
  <si>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</si>
  <si>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</si>
  <si>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</si>
  <si>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</si>
  <si>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</si>
  <si>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</si>
  <si>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</si>
  <si>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</si>
  <si>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</si>
  <si>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</si>
  <si>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</si>
  <si>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</si>
  <si>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</si>
  <si>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</si>
  <si>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</si>
  <si>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</si>
  <si>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</si>
  <si>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</si>
  <si>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</si>
  <si>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</si>
  <si>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</si>
  <si>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Shin/0000-0002-4431-7531; Numata, Hideharu/0000-0003-3786-0701; Ito, Katsura/0000-0003-4251-8505</t>
  </si>
  <si>
    <t>10.1093/jhered/esp085</t>
  </si>
  <si>
    <t>WOS:000272687700003</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</si>
  <si>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</si>
  <si>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</si>
  <si>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</si>
  <si>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</si>
  <si>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t>
  </si>
  <si>
    <t>Teets, Nicholas/0000-0003-0963-7457</t>
  </si>
  <si>
    <t>10.1007/s00300-014-1475-0</t>
  </si>
  <si>
    <t>WOS:000338278200001</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</si>
  <si>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</si>
  <si>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</si>
  <si>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</si>
  <si>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</si>
  <si>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10.1303/aez.2003.327</t>
  </si>
  <si>
    <t>WOS:000186850800008</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</si>
  <si>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</si>
  <si>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</si>
  <si>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</si>
  <si>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</si>
  <si>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</si>
  <si>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Keatinge, JDH; Qi, A; Wheeler, TR; Musitwa, F; Franks, NAP; Kuribuza, D; Ellis, RH; Summerfield, RJ</t>
  </si>
  <si>
    <t>Potential annual-sown legumes for low-input systems in the East African highlands of southwestern Uganda</t>
  </si>
  <si>
    <t>MOUNTAIN RESEARCH AND DEVELOPMENT</t>
  </si>
  <si>
    <t>Conference on Poverty, Rural Livelihoods, and Land Husbandry in Hillside Environments</t>
  </si>
  <si>
    <t>JAN 06-08, 1999</t>
  </si>
  <si>
    <t>BEDFORD, ENGLAND</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</si>
  <si>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</si>
  <si>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0276-4741</t>
  </si>
  <si>
    <t>WOS:000083892400010</t>
  </si>
  <si>
    <t>Keatinge, JDH; Qi, A; Wheeler, TR; Subedi, M; Shah, PB; Ellis, RH; Summerfield, RJ</t>
  </si>
  <si>
    <t>Annual legume species as green manures/cover crops in low-input farming systems of Nepal</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</si>
  <si>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</si>
  <si>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WOS:000083892400008</t>
  </si>
  <si>
    <t>KEELEY, LL; MOODY, DS; LYNN, D; JOINER, RL; VINSON, SB</t>
  </si>
  <si>
    <t>SUCCINATE-CYTOCHROME C-REDUCTASE ACTIVITY AND LIPIDS IN DIAPAUSE AND NON-DIAPAUSE ANTHONOMUS-GRANDIS FROM DIFFERENT LATITUDES</t>
  </si>
  <si>
    <t>10.1016/0022-1910(77)90035-X</t>
  </si>
  <si>
    <t>WOS:A1977DA76700012</t>
  </si>
  <si>
    <t>Keena, MA</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</si>
  <si>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</si>
  <si>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</si>
  <si>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Keena, Melody/0000-0003-3099-6243</t>
  </si>
  <si>
    <t>10.1093/aesa/89.4.564</t>
  </si>
  <si>
    <t>WOS:A1996UX70700010</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</si>
  <si>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</si>
  <si>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</si>
  <si>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</si>
  <si>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10.1093/ee/nvv163</t>
  </si>
  <si>
    <t>WOS:000370271900001</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</si>
  <si>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</si>
  <si>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</si>
  <si>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</si>
  <si>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</si>
  <si>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</si>
  <si>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</si>
  <si>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</si>
  <si>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</si>
  <si>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</si>
  <si>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</si>
  <si>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</si>
  <si>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</si>
  <si>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</si>
  <si>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</si>
  <si>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</si>
  <si>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</si>
  <si>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</si>
  <si>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</si>
  <si>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</si>
  <si>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</si>
  <si>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</si>
  <si>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Klaus/A-4293-2009</t>
  </si>
  <si>
    <t>Hartfelder, Klaus/0000-0001-7981-8427; Wossler, Theresa/0000-0003-3725-6133</t>
  </si>
  <si>
    <t>10.1016/j.jinsphys.2016.11.014</t>
  </si>
  <si>
    <t>WOS:000400715400012</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</si>
  <si>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</si>
  <si>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</si>
  <si>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</si>
  <si>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</si>
  <si>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</si>
  <si>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</si>
  <si>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</si>
  <si>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</si>
  <si>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</si>
  <si>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Jordi/0000-0002-8088-9457</t>
  </si>
  <si>
    <t>10.1093/jee/98.6.1917</t>
  </si>
  <si>
    <t>WOS:000233999500024</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</si>
  <si>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</si>
  <si>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</si>
  <si>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</si>
  <si>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t>
  </si>
  <si>
    <t>Nespolo, Roberto/0000-0001-9337-0606; Nespolo, Roberto/0000-0003-0825-9618</t>
  </si>
  <si>
    <t>WOS:000174872500014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</si>
  <si>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</si>
  <si>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</si>
  <si>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</si>
  <si>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</si>
  <si>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</si>
  <si>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</si>
  <si>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</si>
  <si>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</si>
  <si>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</si>
  <si>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</si>
  <si>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</si>
  <si>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</si>
  <si>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</si>
  <si>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</si>
  <si>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</si>
  <si>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</si>
  <si>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</si>
  <si>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</si>
  <si>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</si>
  <si>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</si>
  <si>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</si>
  <si>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</si>
  <si>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</si>
  <si>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</si>
  <si>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</si>
  <si>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</si>
  <si>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</si>
  <si>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</si>
  <si>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</si>
  <si>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</si>
  <si>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</si>
  <si>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</si>
  <si>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</si>
  <si>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</si>
  <si>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</si>
  <si>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</si>
  <si>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</si>
  <si>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</si>
  <si>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</si>
  <si>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</si>
  <si>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</si>
  <si>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</si>
  <si>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</si>
  <si>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</si>
  <si>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</si>
  <si>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</si>
  <si>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</si>
  <si>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</si>
  <si>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</si>
  <si>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</si>
  <si>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</si>
  <si>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</si>
  <si>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</si>
  <si>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</si>
  <si>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</si>
  <si>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</si>
  <si>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</si>
  <si>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</si>
  <si>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</si>
  <si>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</si>
  <si>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</si>
  <si>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</si>
  <si>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</si>
  <si>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</si>
  <si>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</si>
  <si>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</si>
  <si>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</si>
  <si>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</si>
  <si>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</si>
  <si>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</si>
  <si>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Marrone, Federico/M-3154-2015; Alfonso, Giuseppe/A-6252-2016</t>
  </si>
  <si>
    <t>Marrone, Federico/0000-0002-4730-0452; Alfonso, Giuseppe/0000-0003-0016-7006; Tiedemann, Ralph/0000-0002-2604-6336</t>
  </si>
  <si>
    <t>e30082</t>
  </si>
  <si>
    <t>10.1371/journal.pone.0030082</t>
  </si>
  <si>
    <t>WOS:000302853600012</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</si>
  <si>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</si>
  <si>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</si>
  <si>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</si>
  <si>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</si>
  <si>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</si>
  <si>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t>
  </si>
  <si>
    <t>10.1017/S0007485314000601</t>
  </si>
  <si>
    <t>WOS:000344945700016</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</si>
  <si>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</si>
  <si>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</si>
  <si>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</si>
  <si>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</si>
  <si>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</si>
  <si>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 xml:space="preserve">Le Ru, bruno/0000-0002-4208-3727; </t>
  </si>
  <si>
    <t>10.1111/aab.12157</t>
  </si>
  <si>
    <t>WOS:000344011900007</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</si>
  <si>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</si>
  <si>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</si>
  <si>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</si>
  <si>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</si>
  <si>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</si>
  <si>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0047-2425</t>
  </si>
  <si>
    <t>1537-2537</t>
  </si>
  <si>
    <t>10.2134/jeq2016.11.0456</t>
  </si>
  <si>
    <t>WOS:000404385100021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</si>
  <si>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</si>
  <si>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</si>
  <si>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</si>
  <si>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</si>
  <si>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</si>
  <si>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Smykla, Jerzy/N-3288-2014; HJ ALIAS, SITI AISYAH/B-9785-2010</t>
  </si>
  <si>
    <t>Smykla, Jerzy/0000-0001-8228-6695; Mohd. Sidik Merican, Faradina Merican/0000-0002-1527-8991</t>
  </si>
  <si>
    <t>0138-0338</t>
  </si>
  <si>
    <t>2081-8262</t>
  </si>
  <si>
    <t>10.1515/popore-2017-0022</t>
  </si>
  <si>
    <t>WOS:000416754400002</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</si>
  <si>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</si>
  <si>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</si>
  <si>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</si>
  <si>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</si>
  <si>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Dennehy, John/A-9704-2008</t>
  </si>
  <si>
    <t>Dennehy, John/0000-0002-9678-4529</t>
  </si>
  <si>
    <t>10.1111/j.1948-7134.2009.00015.x</t>
  </si>
  <si>
    <t>WOS:000272650400015</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</si>
  <si>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</si>
  <si>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</si>
  <si>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</si>
  <si>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</si>
  <si>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10.1007/s10682-010-9359-4</t>
  </si>
  <si>
    <t>WOS:000281072300015</t>
  </si>
  <si>
    <t>Khemaissia, H; Bouslama, MF; Jelassi, R; Souty-Grosset, C; Nasri-Ammar, K</t>
  </si>
  <si>
    <t>Khemaissia, H.; Bouslama, M. F.; Jelassi, R.; Souty-Grosset, C.; Nasri-Ammar, K.</t>
  </si>
  <si>
    <t>REPRODUCTIVE TRAITS OF CHAETOPHILOSCIA ELONGATA (DOLLFUS, 1884) (ISOPODA, ONISCIDEA) AT MENZEL JMIL LAGOON (TUNISIA)</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</si>
  <si>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</si>
  <si>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WOS:000389847000006</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</si>
  <si>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</si>
  <si>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</si>
  <si>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</si>
  <si>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</si>
  <si>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</si>
  <si>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</si>
  <si>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</si>
  <si>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</si>
  <si>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</si>
  <si>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</si>
  <si>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</si>
  <si>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Hidalgo, Kevin/0000-0001-5923-3130; RENAULT, David/0000-0003-3644-1759; Moharramipour, Saeid/0000-0001-8389-8861</t>
  </si>
  <si>
    <t>e54025</t>
  </si>
  <si>
    <t>10.1371/journal.pone.0054025</t>
  </si>
  <si>
    <t>WOS:000313738900032</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</si>
  <si>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</si>
  <si>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</si>
  <si>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</si>
  <si>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</si>
  <si>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</si>
  <si>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</si>
  <si>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</si>
  <si>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</si>
  <si>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</si>
  <si>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</si>
  <si>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</si>
  <si>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</si>
  <si>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</si>
  <si>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</si>
  <si>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</si>
  <si>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</si>
  <si>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</si>
  <si>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</si>
  <si>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</si>
  <si>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10.1016/j.rama.2018.02.004</t>
  </si>
  <si>
    <t>WOS:000431787400006</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</si>
  <si>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</si>
  <si>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</si>
  <si>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</si>
  <si>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</si>
  <si>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</si>
  <si>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</si>
  <si>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</si>
  <si>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</si>
  <si>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10.1016/S0034-4257(00)00160-7</t>
  </si>
  <si>
    <t>WOS:000166142000010</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</si>
  <si>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</si>
  <si>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</si>
  <si>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</si>
  <si>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</si>
  <si>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Olaf/C-5405-2008</t>
  </si>
  <si>
    <t>Bininda-Emonds, Olaf/0000-0003-4432-224X</t>
  </si>
  <si>
    <t>10.1111/fwb.12574</t>
  </si>
  <si>
    <t>WOS:000356370800011</t>
  </si>
  <si>
    <t>KIMURA, MT</t>
  </si>
  <si>
    <t>GEOGRAPHIC-VARIATION AND GENETIC-ASPECTS OF REPRODUCTIVE DIAPAUSE IN DROSOPHILA-TRIAURARIA AND DROSOPHILA-QUADRARIA</t>
  </si>
  <si>
    <t>10.1111/j.1365-3032.1983.tb00347.x</t>
  </si>
  <si>
    <t>WOS:A1983QU11900008</t>
  </si>
  <si>
    <t>GEOGRAPHIC-VARIATION OF REPRODUCTIVE DIAPAUSE IN THE DROSOPHILA-AURARIA COMPLEX (DIPTERA, DROSOPHILIDAE)</t>
  </si>
  <si>
    <t>10.1111/j.1365-3032.1984.tb00784.x</t>
  </si>
  <si>
    <t>WOS:A1984TW16100009</t>
  </si>
  <si>
    <t>Kimura, MT</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</si>
  <si>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</si>
  <si>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</si>
  <si>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</si>
  <si>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</si>
  <si>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</si>
  <si>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</si>
  <si>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</si>
  <si>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</si>
  <si>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</si>
  <si>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</si>
  <si>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</si>
  <si>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</si>
  <si>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Donald/I-6936-2012</t>
  </si>
  <si>
    <t>Hunt, Donald/0000-0003-2815-6368</t>
  </si>
  <si>
    <t>WOS:A1996UL12200008</t>
  </si>
  <si>
    <t>Kingsolver, JG; Diamond, SE; Buckley, LB</t>
  </si>
  <si>
    <t>Kingsolver, Joel G.; Diamond, Sarah E.; Buckley, Lauren B.</t>
  </si>
  <si>
    <t>Heat stress and the fitness consequences of climate change for terrestrial ectotherms</t>
  </si>
  <si>
    <t>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t>
  </si>
  <si>
    <t>Buckley, Lauren/0000-0003-1315-3818</t>
  </si>
  <si>
    <t>10.1111/1365-2435.12145</t>
  </si>
  <si>
    <t>WOS:000330133800015</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</si>
  <si>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</si>
  <si>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</si>
  <si>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</si>
  <si>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</si>
  <si>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</si>
  <si>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</si>
  <si>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</si>
  <si>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</si>
  <si>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10.1023/B:JOEY.0000033808.45455.75</t>
  </si>
  <si>
    <t>WOS:000223378500008</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</si>
  <si>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</si>
  <si>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</si>
  <si>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</si>
  <si>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</si>
  <si>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</si>
  <si>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</si>
  <si>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</si>
  <si>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</si>
  <si>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</si>
  <si>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</si>
  <si>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</si>
  <si>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</si>
  <si>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</si>
  <si>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</si>
  <si>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</si>
  <si>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</si>
  <si>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</si>
  <si>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</si>
  <si>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</si>
  <si>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</si>
  <si>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10.2174/0929866511320060003</t>
  </si>
  <si>
    <t>WOS:000318155800003</t>
  </si>
  <si>
    <t>Kivela, SM; Valimaki, P; Gotthard, K</t>
  </si>
  <si>
    <t>Kivela, Sami M.; Valimaki, Panu; Gotthard, Karl</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</si>
  <si>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</si>
  <si>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</si>
  <si>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Kivela, Sami/0000-0002-6844-9168; Gotthard, Karl/0000-0002-4560-6271</t>
  </si>
  <si>
    <t>10.1111/evo.12181</t>
  </si>
  <si>
    <t>WOS:000325991900006</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</si>
  <si>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</si>
  <si>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</si>
  <si>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Kivela, Sami/0000-0002-6844-9168</t>
  </si>
  <si>
    <t>10.1002/ece3.2310</t>
  </si>
  <si>
    <t>WOS:000381578400004</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</si>
  <si>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</si>
  <si>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</si>
  <si>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</si>
  <si>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</si>
  <si>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</si>
  <si>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</si>
  <si>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</si>
  <si>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</si>
  <si>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</si>
  <si>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</si>
  <si>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</si>
  <si>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Jari/A-5236-2013; Valimaki, Panu/H-5367-2012</t>
  </si>
  <si>
    <t>Oksanen, Jari/0000-0001-7102-9626; Kivela, Sami/0000-0002-6844-9168</t>
  </si>
  <si>
    <t>10.1086/605371</t>
  </si>
  <si>
    <t>WOS:000269824800010</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</si>
  <si>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</si>
  <si>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</si>
  <si>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</si>
  <si>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</si>
  <si>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johanna/0000-0001-7690-045X</t>
  </si>
  <si>
    <t>10.1002/ece3.717</t>
  </si>
  <si>
    <t>WOS:000326286700012</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</si>
  <si>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</si>
  <si>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</si>
  <si>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</si>
  <si>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</si>
  <si>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</si>
  <si>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</si>
  <si>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</si>
  <si>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</si>
  <si>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</si>
  <si>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</si>
  <si>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MARTINEZ-RODRIGUEZ, GONZALO/A-2564-2009; Mancera, Juan/A-8132-2014; Gozdowska, Magdalena/A-4169-2018</t>
  </si>
  <si>
    <t>MARTINEZ-RODRIGUEZ, GONZALO/0000-0003-3379-580X; Mancera, Juan/0000-0003-0751-5966; Gozdowska, Magdalena/0000-0002-7927-2230; Kalamarz-Kubiak, Hanna/0000-0002-1904-7146; Kulczykowska, Ewa/0000-0002-3979-9310</t>
  </si>
  <si>
    <t>10.1016/j.cbpa.2006.06.037</t>
  </si>
  <si>
    <t>WOS:000241222500015</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</si>
  <si>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</si>
  <si>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</si>
  <si>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</si>
  <si>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</si>
  <si>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</si>
  <si>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</si>
  <si>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</si>
  <si>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</si>
  <si>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</si>
  <si>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Smaczniak, Cezary/K-1774-2014; Prat, Salome/L-9240-2014; Abelenda, Jose/L-8315-2017; van Eck, Herman/C-5940-2008</t>
  </si>
  <si>
    <t>Smaczniak, Cezary/0000-0002-4663-8275; Prat, Salome/0000-0003-2684-5485; Abelenda, Jose/0000-0001-7952-4891; van Eck, Herman/0000-0002-6530-0616; Bachem, Christian/0000-0002-3077-6833</t>
  </si>
  <si>
    <t>MAR 14</t>
  </si>
  <si>
    <t>10.1038/nature11912</t>
  </si>
  <si>
    <t>WOS:000316652300053</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</si>
  <si>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</si>
  <si>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</si>
  <si>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</si>
  <si>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</si>
  <si>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</si>
  <si>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</si>
  <si>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</si>
  <si>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</si>
  <si>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</si>
  <si>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</si>
  <si>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</si>
  <si>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</si>
  <si>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</si>
  <si>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</si>
  <si>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</si>
  <si>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</si>
  <si>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</si>
  <si>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</si>
  <si>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</si>
  <si>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</si>
  <si>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</si>
  <si>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</si>
  <si>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</si>
  <si>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</si>
  <si>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</si>
  <si>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10.1007/s00442-006-0480-6</t>
  </si>
  <si>
    <t>WOS:000240799700017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</si>
  <si>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</si>
  <si>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</si>
  <si>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</si>
  <si>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</si>
  <si>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</si>
  <si>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</si>
  <si>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</si>
  <si>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</si>
  <si>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</si>
  <si>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</si>
  <si>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</si>
  <si>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</si>
  <si>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</si>
  <si>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</si>
  <si>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</si>
  <si>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WOS:000083284700014</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</si>
  <si>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</si>
  <si>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</si>
  <si>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</si>
  <si>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</si>
  <si>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</si>
  <si>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</si>
  <si>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</si>
  <si>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</si>
  <si>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</si>
  <si>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</si>
  <si>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</si>
  <si>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</si>
  <si>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</si>
  <si>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</si>
  <si>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</si>
  <si>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</si>
  <si>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</si>
  <si>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</si>
  <si>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</si>
  <si>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</si>
  <si>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</si>
  <si>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Kojola, I; Laitala, HM</t>
  </si>
  <si>
    <t>Body size variation of brown bear in Finland</t>
  </si>
  <si>
    <t>ANNALES ZOOLOGICI FENNICI</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</si>
  <si>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</si>
  <si>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0003-455X</t>
  </si>
  <si>
    <t>WOS:000169811400009</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</si>
  <si>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</si>
  <si>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</si>
  <si>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</si>
  <si>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</si>
  <si>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</si>
  <si>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</si>
  <si>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</si>
  <si>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</si>
  <si>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</si>
  <si>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</si>
  <si>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</si>
  <si>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</si>
  <si>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</si>
  <si>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</si>
  <si>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</si>
  <si>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</si>
  <si>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</si>
  <si>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</si>
  <si>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Osamu/0000-0002-8175-6402</t>
  </si>
  <si>
    <t>10.1093/jme/tjx159</t>
  </si>
  <si>
    <t>WOS:000422974500008</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</si>
  <si>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</si>
  <si>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</si>
  <si>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</si>
  <si>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</si>
  <si>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</si>
  <si>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</si>
  <si>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</si>
  <si>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</si>
  <si>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</si>
  <si>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</si>
  <si>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</si>
  <si>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</si>
  <si>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</si>
  <si>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</si>
  <si>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Komazaki, S</t>
  </si>
  <si>
    <t>Difference of egg diapause in two host races of the spirea aphid, Aphis spiraecola</t>
  </si>
  <si>
    <t>Komazaki, Shinkichi/C-5780-2011</t>
  </si>
  <si>
    <t>10.1046/j.1570-7458.1998.00400.x</t>
  </si>
  <si>
    <t>WOS:000078316600013</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</si>
  <si>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</si>
  <si>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</si>
  <si>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</si>
  <si>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</si>
  <si>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</si>
  <si>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</si>
  <si>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</si>
  <si>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</si>
  <si>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</si>
  <si>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</si>
  <si>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</si>
  <si>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ZDENEK FALTYNEK, FRIC/0000-0002-3611-8022</t>
  </si>
  <si>
    <t>10.14411/eje.2003.050</t>
  </si>
  <si>
    <t>WOS:000184932700002</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</si>
  <si>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</si>
  <si>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</si>
  <si>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</si>
  <si>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</si>
  <si>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Ah/0000-0001-7139-5757</t>
  </si>
  <si>
    <t>10.1016/j.ecolmodel.2014.07.017</t>
  </si>
  <si>
    <t>WOS:000345722100009</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</si>
  <si>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</si>
  <si>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</si>
  <si>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</si>
  <si>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</si>
  <si>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</si>
  <si>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</si>
  <si>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</si>
  <si>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</si>
  <si>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</si>
  <si>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Aafke/C-2758-2011; Hendriks, Aalbert Jan/C-6767-2013</t>
  </si>
  <si>
    <t>MAY 20</t>
  </si>
  <si>
    <t>10.1021/es5004439</t>
  </si>
  <si>
    <t>WOS:000336415200044</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</si>
  <si>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</si>
  <si>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</si>
  <si>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</si>
  <si>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</si>
  <si>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</si>
  <si>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</si>
  <si>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</si>
  <si>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</si>
  <si>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</si>
  <si>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</si>
  <si>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</si>
  <si>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</si>
  <si>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10.1111/1365-2745.12444</t>
  </si>
  <si>
    <t>WOS:000360216400026</t>
  </si>
  <si>
    <t>Kotsakiozi, P; Pafilis, P; Giokas, S; Valakos, E</t>
  </si>
  <si>
    <t>Kotsakiozi, Panayiota; Pafilis, Panayiotis; Giokas, Sinos; Valakos, Efstratios</t>
  </si>
  <si>
    <t>A comparison of the physiological responses of two land snail species with different distributional ranges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</si>
  <si>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</si>
  <si>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10.1093/mollus/eys003</t>
  </si>
  <si>
    <t>WOS:000303330200009</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</si>
  <si>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</si>
  <si>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</si>
  <si>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</si>
  <si>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</si>
  <si>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</si>
  <si>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</si>
  <si>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</si>
  <si>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</si>
  <si>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</si>
  <si>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</si>
  <si>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</si>
  <si>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</si>
  <si>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</si>
  <si>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Martinkova, Natalia/C-2939-2008; Pikula, Jiri/V-8620-2018</t>
  </si>
  <si>
    <t>Zukal, Jan/0000-0003-4967-6880; Martinkova, Natalia/0000-0003-4556-4363; Pikula, Jiri/0000-0001-8747-9365</t>
  </si>
  <si>
    <t>1746-6148</t>
  </si>
  <si>
    <t>10.1186/512917-018-1521-1</t>
  </si>
  <si>
    <t>WOS:000435579000006</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</si>
  <si>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</si>
  <si>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</si>
  <si>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</si>
  <si>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FUNGAL ECOLOGY</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</si>
  <si>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</si>
  <si>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1754-5048</t>
  </si>
  <si>
    <t>1878-0083</t>
  </si>
  <si>
    <t>10.1016/j.funeco.2017.04.006</t>
  </si>
  <si>
    <t>WOS:000403990800009</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</si>
  <si>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</si>
  <si>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</si>
  <si>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</si>
  <si>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</si>
  <si>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</si>
  <si>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</si>
  <si>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</si>
  <si>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</si>
  <si>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</si>
  <si>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</si>
  <si>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</si>
  <si>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</si>
  <si>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</si>
  <si>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</si>
  <si>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</si>
  <si>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</si>
  <si>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</si>
  <si>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</si>
  <si>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</si>
  <si>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</si>
  <si>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</si>
  <si>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</si>
  <si>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</si>
  <si>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</si>
  <si>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10.1007/s10336-011-0672-7</t>
  </si>
  <si>
    <t>WOS:000296073300007</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</si>
  <si>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</si>
  <si>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</si>
  <si>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</si>
  <si>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</si>
  <si>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</si>
  <si>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</si>
  <si>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</si>
  <si>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</si>
  <si>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</si>
  <si>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</si>
  <si>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10.1039/sj.hdy.6800097</t>
  </si>
  <si>
    <t>WOS:000177330300003</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</si>
  <si>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</si>
  <si>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</si>
  <si>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</si>
  <si>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</si>
  <si>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</si>
  <si>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</si>
  <si>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</si>
  <si>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</si>
  <si>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</si>
  <si>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</si>
  <si>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</si>
  <si>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</si>
  <si>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</si>
  <si>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t>
  </si>
  <si>
    <t>Oehlmann, Jorg/0000-0002-6075-2701; Dr. Kress, Aljoscha/0000-0002-8069-6540</t>
  </si>
  <si>
    <t>10.1016/j.jinsphys.2017.04.003</t>
  </si>
  <si>
    <t>WOS:000403627800015</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</si>
  <si>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</si>
  <si>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</si>
  <si>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</si>
  <si>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</si>
  <si>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</si>
  <si>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</si>
  <si>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</si>
  <si>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</si>
  <si>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</si>
  <si>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</si>
  <si>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</si>
  <si>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</si>
  <si>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Kriesner, Peter/L-7595-2013</t>
  </si>
  <si>
    <t>Kriesner, Peter/0000-0002-2382-7006; Weeks, Andrew/0000-0003-3081-135X</t>
  </si>
  <si>
    <t>10.1111/evo.12923</t>
  </si>
  <si>
    <t>WOS:000378946600003</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</si>
  <si>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</si>
  <si>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</si>
  <si>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</si>
  <si>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</si>
  <si>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t>
  </si>
  <si>
    <t>Baktoft, Henrik/0000-0002-3644-4960</t>
  </si>
  <si>
    <t>10.3354/meps12618</t>
  </si>
  <si>
    <t>WOS:000440371600014</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</si>
  <si>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</si>
  <si>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</si>
  <si>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</si>
  <si>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</si>
  <si>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Kriticos, Darren/A-4170-2008; Webber, Bruce/C-1057-2009</t>
  </si>
  <si>
    <t>Kriticos, Darren/0000-0003-2599-8105; Webber, Bruce/0000-0001-5934-6557; Le Maitre, David/0000-0003-1037-6637</t>
  </si>
  <si>
    <t>10.1111/j.1365-2699.2012.02791.x</t>
  </si>
  <si>
    <t>WOS:000314922500017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</si>
  <si>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</si>
  <si>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</si>
  <si>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</si>
  <si>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</si>
  <si>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Miha/0000-0002-2010-5219</t>
  </si>
  <si>
    <t>10.1111/jzo.12421</t>
  </si>
  <si>
    <t>WOS:000400303200002</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</si>
  <si>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</si>
  <si>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</si>
  <si>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</si>
  <si>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</si>
  <si>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</si>
  <si>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</si>
  <si>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</si>
  <si>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</si>
  <si>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</si>
  <si>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</si>
  <si>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t>
  </si>
  <si>
    <t>Kryukova, Natalia/0000-0001-8335-3730</t>
  </si>
  <si>
    <t>10.1016/j.funeco.2018.07.003</t>
  </si>
  <si>
    <t>WOS:000444930900011</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</si>
  <si>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</si>
  <si>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</si>
  <si>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</si>
  <si>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</si>
  <si>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</si>
  <si>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Tomasz/0000-0002-1099-7196</t>
  </si>
  <si>
    <t>0965-4313</t>
  </si>
  <si>
    <t>1469-5944</t>
  </si>
  <si>
    <t>10.1080/09654313.2015.1078296</t>
  </si>
  <si>
    <t>WOS:000366979500005</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</si>
  <si>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</si>
  <si>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</si>
  <si>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</si>
  <si>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10.1046/j.1420-9101.1996.9050541.x</t>
  </si>
  <si>
    <t>WOS:A1996VJ18300002</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</si>
  <si>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</si>
  <si>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</si>
  <si>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</si>
  <si>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</si>
  <si>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</si>
  <si>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</si>
  <si>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</si>
  <si>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</si>
  <si>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</si>
  <si>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</si>
  <si>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</si>
  <si>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</si>
  <si>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</si>
  <si>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</si>
  <si>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</si>
  <si>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</si>
  <si>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</si>
  <si>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</si>
  <si>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</si>
  <si>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</si>
  <si>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</si>
  <si>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</si>
  <si>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</si>
  <si>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</si>
  <si>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</si>
  <si>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</si>
  <si>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</si>
  <si>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</si>
  <si>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Kumar, S; Neven, LG; Yee, WL</t>
  </si>
  <si>
    <t>Kumar, Sunil; Neven, Lisa G.; Yee, Wee L.</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</si>
  <si>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</si>
  <si>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</si>
  <si>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</si>
  <si>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</si>
  <si>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</si>
  <si>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</si>
  <si>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</si>
  <si>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</si>
  <si>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</si>
  <si>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</si>
  <si>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</si>
  <si>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</si>
  <si>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</si>
  <si>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</si>
  <si>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</si>
  <si>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</si>
  <si>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</si>
  <si>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</si>
  <si>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</si>
  <si>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KURAHASHI, H; OHTAKI, T</t>
  </si>
  <si>
    <t>GEOGRAPHIC-VARIATION IN THE INCIDENCE OF PUPAL DIAPAUSE IN ASIAN AND OCEANIAN SPECIES OF THE FLESH FLY BOETTCHERISCA (DIPTERA, SARCOPHAGIDAE)</t>
  </si>
  <si>
    <t>10.1111/j.1365-3032.1989.tb01096.x</t>
  </si>
  <si>
    <t>WOS:A1989AQ85600006</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</si>
  <si>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</si>
  <si>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</si>
  <si>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</si>
  <si>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</si>
  <si>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</si>
  <si>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</si>
  <si>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</si>
  <si>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</si>
  <si>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</si>
  <si>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</si>
  <si>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</si>
  <si>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</si>
  <si>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</si>
  <si>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</si>
  <si>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</si>
  <si>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</si>
  <si>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</si>
  <si>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</si>
  <si>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0012-8252</t>
  </si>
  <si>
    <t>1872-6828</t>
  </si>
  <si>
    <t>10.1016/j.earscirev.2014.06.006</t>
  </si>
  <si>
    <t>WOS:000345058600015</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</si>
  <si>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</si>
  <si>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</si>
  <si>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</si>
  <si>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</si>
  <si>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Lopatina, Elena/N-1084-2013; Kutcherov, Dmitry/K-3149-2013</t>
  </si>
  <si>
    <t>Lopatina, Elena/0000-0003-0267-5266; Kutcherov, Dmitry/0000-0001-9161-1517</t>
  </si>
  <si>
    <t>10.1111/eea.12274</t>
  </si>
  <si>
    <t>WOS:000349625800007</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</si>
  <si>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</si>
  <si>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</si>
  <si>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</si>
  <si>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</si>
  <si>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10.1016/j.ttbdis.2018.03.019</t>
  </si>
  <si>
    <t>WOS:000433129600034</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</si>
  <si>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</si>
  <si>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</si>
  <si>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</si>
  <si>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</si>
  <si>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</si>
  <si>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</si>
  <si>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</si>
  <si>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</si>
  <si>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</si>
  <si>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</si>
  <si>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t>
  </si>
  <si>
    <t>Evans, Theodore/0000-0002-0558-3036</t>
  </si>
  <si>
    <t>10.1016/j.jinsphys.2009.07.014</t>
  </si>
  <si>
    <t>WOS:000273924500001</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</si>
  <si>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</si>
  <si>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</si>
  <si>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</si>
  <si>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</si>
  <si>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</si>
  <si>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</si>
  <si>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10.1017/S0317167100011884</t>
  </si>
  <si>
    <t>WOS:000291379300019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</si>
  <si>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</si>
  <si>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</si>
  <si>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</si>
  <si>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</si>
  <si>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</si>
  <si>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e0145311</t>
  </si>
  <si>
    <t>10.1371/journal.pone.0145311</t>
  </si>
  <si>
    <t>WOS:000366725800062</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</si>
  <si>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</si>
  <si>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</si>
  <si>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</si>
  <si>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</si>
  <si>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</si>
  <si>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</si>
  <si>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</si>
  <si>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</si>
  <si>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</si>
  <si>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</si>
  <si>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</si>
  <si>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</si>
  <si>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</si>
  <si>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</si>
  <si>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</si>
  <si>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</si>
  <si>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</si>
  <si>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</si>
  <si>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</si>
  <si>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</si>
  <si>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</si>
  <si>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</si>
  <si>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</si>
  <si>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</si>
  <si>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</si>
  <si>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</si>
  <si>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</si>
  <si>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</si>
  <si>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</si>
  <si>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</si>
  <si>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</si>
  <si>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</si>
  <si>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</si>
  <si>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</si>
  <si>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</si>
  <si>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</si>
  <si>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</si>
  <si>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</si>
  <si>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</si>
  <si>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</si>
  <si>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</si>
  <si>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Christian/0000-0003-2866-2869</t>
  </si>
  <si>
    <t>10.1111/j.1095-8312.2010.01453.x</t>
  </si>
  <si>
    <t>WOS:000281062500016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</si>
  <si>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</si>
  <si>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</si>
  <si>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</si>
  <si>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</si>
  <si>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</si>
  <si>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</si>
  <si>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</si>
  <si>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</si>
  <si>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</si>
  <si>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</si>
  <si>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</si>
  <si>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</si>
  <si>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</si>
  <si>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</si>
  <si>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</si>
  <si>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</si>
  <si>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</si>
  <si>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</si>
  <si>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</si>
  <si>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</si>
  <si>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</si>
  <si>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</si>
  <si>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</si>
  <si>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</si>
  <si>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</si>
  <si>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</si>
  <si>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</si>
  <si>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</si>
  <si>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</si>
  <si>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</si>
  <si>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</si>
  <si>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</si>
  <si>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</si>
  <si>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</si>
  <si>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</si>
  <si>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</si>
  <si>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</si>
  <si>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</si>
  <si>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</si>
  <si>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</si>
  <si>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</si>
  <si>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</si>
  <si>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</si>
  <si>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</si>
  <si>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</si>
  <si>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</si>
  <si>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</si>
  <si>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</si>
  <si>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Larkin, Alyse/0000-0003-4466-0791; Loftus, Sarah/0000-0002-3139-4028; Howes, Caroline/0000-0002-3681-3324</t>
  </si>
  <si>
    <t>10.1038/ismej.2015.244</t>
  </si>
  <si>
    <t>WOS:000378292100002</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</si>
  <si>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</si>
  <si>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</si>
  <si>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</si>
  <si>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</si>
  <si>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</si>
  <si>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</si>
  <si>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</si>
  <si>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</si>
  <si>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</si>
  <si>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</si>
  <si>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</si>
  <si>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</si>
  <si>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</si>
  <si>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</si>
  <si>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</si>
  <si>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</si>
  <si>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</si>
  <si>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</si>
  <si>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</si>
  <si>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</si>
  <si>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</si>
  <si>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</si>
  <si>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</si>
  <si>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</si>
  <si>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</si>
  <si>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</si>
  <si>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</si>
  <si>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</si>
  <si>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</si>
  <si>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</si>
  <si>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</si>
  <si>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Simon/A-5661-2008</t>
  </si>
  <si>
    <t>THORPE, Simon/0000-0003-4997-3367</t>
  </si>
  <si>
    <t>1662-5153</t>
  </si>
  <si>
    <t>10.3389/fnbeh.2017.00060</t>
  </si>
  <si>
    <t>WOS:000398712300001</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</si>
  <si>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</si>
  <si>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</si>
  <si>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</si>
  <si>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</si>
  <si>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</si>
  <si>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</si>
  <si>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</si>
  <si>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</si>
  <si>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</si>
  <si>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</si>
  <si>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t>
  </si>
  <si>
    <t>Cagnon, Christine/0000-0003-0622-8754; Lauga, Beatrice/0000-0001-5997-1176</t>
  </si>
  <si>
    <t>10.1007/s10336-005-0087-4</t>
  </si>
  <si>
    <t>WOS:000230719700009</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</si>
  <si>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</si>
  <si>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</si>
  <si>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</si>
  <si>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</si>
  <si>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</si>
  <si>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</si>
  <si>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</si>
  <si>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</si>
  <si>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</si>
  <si>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</si>
  <si>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</si>
  <si>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</si>
  <si>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</si>
  <si>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</si>
  <si>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t>
  </si>
  <si>
    <t>10.1111/j.1570-7458.1992.tb00675.x</t>
  </si>
  <si>
    <t>WOS:A1992KB30800004</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</si>
  <si>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</si>
  <si>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</si>
  <si>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</si>
  <si>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</si>
  <si>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</si>
  <si>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</si>
  <si>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</si>
  <si>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</si>
  <si>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</si>
  <si>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</si>
  <si>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1562-7020</t>
  </si>
  <si>
    <t>10.3377/004.046.0107</t>
  </si>
  <si>
    <t>WOS:000294149100017</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</si>
  <si>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</si>
  <si>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</si>
  <si>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</si>
  <si>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</si>
  <si>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</si>
  <si>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</si>
  <si>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</si>
  <si>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</si>
  <si>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</si>
  <si>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</si>
  <si>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</si>
  <si>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</si>
  <si>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</si>
  <si>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</si>
  <si>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</si>
  <si>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</si>
  <si>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</si>
  <si>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</si>
  <si>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</si>
  <si>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</si>
  <si>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</si>
  <si>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</si>
  <si>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</si>
  <si>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</si>
  <si>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</si>
  <si>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</si>
  <si>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</si>
  <si>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</si>
  <si>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</si>
  <si>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</si>
  <si>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</si>
  <si>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</si>
  <si>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</si>
  <si>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</si>
  <si>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</si>
  <si>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</si>
  <si>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</si>
  <si>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</si>
  <si>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</si>
  <si>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</si>
  <si>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</si>
  <si>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</si>
  <si>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</si>
  <si>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</si>
  <si>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</si>
  <si>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colinet, herve/0000-0002-8806-3107</t>
  </si>
  <si>
    <t>10.1111/j.1744-7348.2004.tb00369.x</t>
  </si>
  <si>
    <t>WOS:000224481800001</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</si>
  <si>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</si>
  <si>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</si>
  <si>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</si>
  <si>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</si>
  <si>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Zahradnickova, Helena/H-1863-2014; Lindstrom, Leena/B-2326-2012</t>
  </si>
  <si>
    <t>10.1086/680384</t>
  </si>
  <si>
    <t>WOS:000352794300003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</si>
  <si>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</si>
  <si>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</si>
  <si>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</si>
  <si>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</si>
  <si>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Kostal, Vladimir/G-6688-2014</t>
  </si>
  <si>
    <t>Kostal, Vladimir/0000-0002-4994-5123; Pruisscher, Peter/0000-0002-6987-5839; Varemo, Leif/0000-0003-4153-5354; Simek, Petr/0000-0003-2754-6372; Lehmann, Philipp/0000-0001-8344-6830</t>
  </si>
  <si>
    <t>UNSP jeb169508</t>
  </si>
  <si>
    <t>10.1242/jeb.169508</t>
  </si>
  <si>
    <t>WOS:000424076300016</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</si>
  <si>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</si>
  <si>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</si>
  <si>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</si>
  <si>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</si>
  <si>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van der Bijl, Wouter/0000-0002-7366-1868; Lehmann, Philipp/0000-0001-8344-6830</t>
  </si>
  <si>
    <t>10.1111/phen.12188</t>
  </si>
  <si>
    <t>WOS:000409281600005</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</si>
  <si>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</si>
  <si>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</si>
  <si>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</si>
  <si>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</si>
  <si>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</si>
  <si>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</si>
  <si>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</si>
  <si>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</si>
  <si>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</si>
  <si>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</si>
  <si>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</si>
  <si>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</si>
  <si>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</si>
  <si>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</si>
  <si>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</si>
  <si>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</si>
  <si>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</si>
  <si>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</si>
  <si>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Michelle/G-9726-2012</t>
  </si>
  <si>
    <t>Leishman, Michelle/0000-0003-4830-5797; Westoby, Mark/0000-0001-7690-4530</t>
  </si>
  <si>
    <t>10.1046/j.1365-2435.1998.00215.x</t>
  </si>
  <si>
    <t>WOS:000074764200019</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</si>
  <si>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</si>
  <si>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</si>
  <si>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</si>
  <si>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</si>
  <si>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</si>
  <si>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</si>
  <si>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</si>
  <si>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</si>
  <si>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WOS:000084610200013</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</si>
  <si>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</si>
  <si>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</si>
  <si>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</si>
  <si>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</si>
  <si>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Maya/0000-0003-0333-7330</t>
  </si>
  <si>
    <t>10.1111/phen.12086</t>
  </si>
  <si>
    <t>WOS:000349993900005</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</si>
  <si>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</si>
  <si>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</si>
  <si>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</si>
  <si>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</si>
  <si>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t>
  </si>
  <si>
    <t>e6</t>
  </si>
  <si>
    <t>10.1371/journal.pgen.0010006</t>
  </si>
  <si>
    <t>WOS:000234295900012</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</si>
  <si>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</si>
  <si>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</si>
  <si>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</si>
  <si>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</si>
  <si>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</si>
  <si>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</si>
  <si>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</si>
  <si>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</si>
  <si>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</si>
  <si>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Hoch, Guenter/H-1505-2018; Vitasse, Yann/K-3349-2017; Korner, Christian/B-6592-2014</t>
  </si>
  <si>
    <t>Hoch, Guenter/0000-0003-0985-9746; Vitasse, Yann/0000-0002-7454-505X; Lenz, Armando/0000-0001-5888-0846</t>
  </si>
  <si>
    <t>10.1111/1365-2435.12623</t>
  </si>
  <si>
    <t>WOS:000385514700002</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</si>
  <si>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</si>
  <si>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</si>
  <si>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</si>
  <si>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</si>
  <si>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WOS:000273093000013</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</si>
  <si>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</si>
  <si>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</si>
  <si>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</si>
  <si>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10.1111/j.1442-9993.2000.tb00042.x</t>
  </si>
  <si>
    <t>WOS:000089156200011</t>
  </si>
  <si>
    <t>Leung, LKP</t>
  </si>
  <si>
    <t>Ecology of Australian tropical rainforest mammals. I. The Cape York antechinus, Antechinus leo (Dasyuridae : Marsupialia)</t>
  </si>
  <si>
    <t>WILDLIFE RESEARCH</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</si>
  <si>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</si>
  <si>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</si>
  <si>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1035-3712</t>
  </si>
  <si>
    <t>10.1071/WR96042</t>
  </si>
  <si>
    <t>WOS:000080158400005</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</si>
  <si>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</si>
  <si>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</si>
  <si>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</si>
  <si>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</si>
  <si>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</si>
  <si>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</si>
  <si>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</si>
  <si>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</si>
  <si>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</si>
  <si>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</si>
  <si>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</si>
  <si>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</si>
  <si>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</si>
  <si>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</si>
  <si>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</si>
  <si>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</si>
  <si>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</si>
  <si>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</si>
  <si>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</si>
  <si>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</si>
  <si>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</si>
  <si>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10.1650/0010-5422(2005)107[0637:NFBOWS]2.0.CO;2</t>
  </si>
  <si>
    <t>WOS:000231194500014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</si>
  <si>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</si>
  <si>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</si>
  <si>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</si>
  <si>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</si>
  <si>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Leung, Kenneth Mei Yee/0000-0002-2164-4281</t>
  </si>
  <si>
    <t>10.1007/s10646-014-1297-4</t>
  </si>
  <si>
    <t>WOS:000342210700019</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</si>
  <si>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</si>
  <si>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</si>
  <si>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</si>
  <si>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</si>
  <si>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</si>
  <si>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</si>
  <si>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</si>
  <si>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</si>
  <si>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</si>
  <si>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</si>
  <si>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</si>
  <si>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</si>
  <si>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</si>
  <si>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</si>
  <si>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Liedtke, AJ; Lynch, ML</t>
  </si>
  <si>
    <t>Alteration of gene expression for glycolytic enzymes in aerobic and ischemic myocardium</t>
  </si>
  <si>
    <t>AMERICAN JOURNAL OF PHYSIOLOGY-HEART AND CIRCULATORY PHYSIOLOGY</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</si>
  <si>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</si>
  <si>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0363-6135</t>
  </si>
  <si>
    <t>H1435</t>
  </si>
  <si>
    <t>H1440</t>
  </si>
  <si>
    <t>WOS:000083919400021</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</si>
  <si>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</si>
  <si>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</si>
  <si>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</si>
  <si>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</si>
  <si>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</si>
  <si>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Montgomery, Alan/0000-0003-0450-1606; Gordon, Stephen/0000-0001-6576-1116; Brittain, Clare/0000-0002-2950-0733; Nguyen-Van-Tam, Jonathan/0000-0003-2579-4655; Read, Robert/0000-0002-4297-6728</t>
  </si>
  <si>
    <t>1366-5278</t>
  </si>
  <si>
    <t>2046-4924</t>
  </si>
  <si>
    <t>10.3310/hta19160</t>
  </si>
  <si>
    <t>WOS:000350394300001</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</si>
  <si>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</si>
  <si>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</si>
  <si>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</si>
  <si>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10.1111/j.1365-2826.1994.tb00580.x</t>
  </si>
  <si>
    <t>WOS:A1994NR81100003</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</si>
  <si>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</si>
  <si>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</si>
  <si>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</si>
  <si>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</si>
  <si>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</si>
  <si>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</si>
  <si>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</si>
  <si>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</si>
  <si>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10.1111/1365-2745.12355</t>
  </si>
  <si>
    <t>WOS:000350549000014</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</si>
  <si>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</si>
  <si>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</si>
  <si>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</si>
  <si>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</si>
  <si>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</si>
  <si>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</si>
  <si>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</si>
  <si>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</si>
  <si>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</si>
  <si>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</si>
  <si>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</si>
  <si>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</si>
  <si>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</si>
  <si>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Lindman, L; Remm, J; Saksing, K; Sober, V; Ounap, E; Tammaru, T</t>
  </si>
  <si>
    <t>Lindman, Ly; Remm, Jaanus; Saksing, Kristiina; Sober, Virve; Ounap, Erki; Tammaru, Toomas</t>
  </si>
  <si>
    <t>Lycaena dispar on its northern distribution limit: an expansive generalist</t>
  </si>
  <si>
    <t>INSECT CONSERVATION AND DIVERSITY</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</si>
  <si>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</si>
  <si>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Remm, Jaanus/G-9347-2012</t>
  </si>
  <si>
    <t>Remm, Jaanus/0000-0002-8896-0772; Lindman, Ly/0000-0003-2724-2424</t>
  </si>
  <si>
    <t>1752-458X</t>
  </si>
  <si>
    <t>1752-4598</t>
  </si>
  <si>
    <t>10.1111/icad.12087</t>
  </si>
  <si>
    <t>WOS:000347780300002</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</si>
  <si>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</si>
  <si>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</si>
  <si>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</si>
  <si>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</si>
  <si>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1733-5329</t>
  </si>
  <si>
    <t>10.3161/15081109ACC2015.17.2.005</t>
  </si>
  <si>
    <t>WOS:000370996300005</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</si>
  <si>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</si>
  <si>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</si>
  <si>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</si>
  <si>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</si>
  <si>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</si>
  <si>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</si>
  <si>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</si>
  <si>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</si>
  <si>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</si>
  <si>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</si>
  <si>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10.1016/j.jinsphys.2018.04.006</t>
  </si>
  <si>
    <t>WOS:000434751100022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</si>
  <si>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</si>
  <si>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</si>
  <si>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</si>
  <si>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</si>
  <si>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</si>
  <si>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</si>
  <si>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</si>
  <si>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</si>
  <si>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</si>
  <si>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</si>
  <si>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</si>
  <si>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</si>
  <si>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10.1093/icb/icx040</t>
  </si>
  <si>
    <t>WOS:000416721300002</t>
  </si>
  <si>
    <t>Lissoni, P; Malugani, F; Brivio, F; Piazza, A; Vintimilla, C; Giani, L; Tancini, G</t>
  </si>
  <si>
    <t>Total pineal endocrine substitution therapy (TPEST) as a new neuroendocrine palliative treatment of untreatable metastatic solid tumor patients: A phase II study</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</si>
  <si>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</si>
  <si>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JUN-AUG</t>
  </si>
  <si>
    <t>PII NEL243403A18</t>
  </si>
  <si>
    <t>WOS:000185124100024</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</si>
  <si>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</si>
  <si>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</si>
  <si>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</si>
  <si>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</si>
  <si>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</si>
  <si>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Jones, Huw/0000-0003-4307-9030; O'Sullivan, Donal/0000-0003-4889-056X</t>
  </si>
  <si>
    <t>0040-0262</t>
  </si>
  <si>
    <t>1996-8175</t>
  </si>
  <si>
    <t>10.12705/624.9</t>
  </si>
  <si>
    <t>WOS:000335124200009</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</si>
  <si>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</si>
  <si>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</si>
  <si>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</si>
  <si>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</si>
  <si>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10.1086/318628</t>
  </si>
  <si>
    <t>WOS:000166816600005</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</si>
  <si>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</si>
  <si>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</si>
  <si>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</si>
  <si>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</si>
  <si>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</si>
  <si>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</si>
  <si>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</si>
  <si>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</si>
  <si>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</si>
  <si>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</si>
  <si>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</si>
  <si>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</si>
  <si>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</si>
  <si>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</si>
  <si>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</si>
  <si>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</si>
  <si>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</si>
  <si>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</si>
  <si>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</si>
  <si>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</si>
  <si>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</si>
  <si>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</si>
  <si>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</si>
  <si>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</si>
  <si>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</si>
  <si>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</si>
  <si>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</si>
  <si>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</si>
  <si>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Yousry/K-9856-2016</t>
  </si>
  <si>
    <t>El-Kassaby, Yousry/0000-0002-4887-8977; LIU, Yang/0000-0002-3479-9223</t>
  </si>
  <si>
    <t>10.5194/bg-13-2945-2016</t>
  </si>
  <si>
    <t>WOS:000378354900006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</si>
  <si>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</si>
  <si>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</si>
  <si>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</si>
  <si>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</si>
  <si>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10.1093/biolinnean/blx117</t>
  </si>
  <si>
    <t>WOS:000419609000013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</si>
  <si>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</si>
  <si>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</si>
  <si>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</si>
  <si>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</si>
  <si>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</si>
  <si>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</si>
  <si>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</si>
  <si>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</si>
  <si>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</si>
  <si>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Lloyd, JD; Slater, GL</t>
  </si>
  <si>
    <t>Lloyd, John D.; Slater, Gary L.</t>
  </si>
  <si>
    <t>Influence of Fire and Water Regimes on Pineland Bird Assemblages</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</si>
  <si>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</si>
  <si>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Lloyd, John/0000-0002-9143-3789</t>
  </si>
  <si>
    <t>10.3375/043.031.0309</t>
  </si>
  <si>
    <t>WOS:000293309100007</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</si>
  <si>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</si>
  <si>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</si>
  <si>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</si>
  <si>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</si>
  <si>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10.4996/fireecology.0803018</t>
  </si>
  <si>
    <t>WOS:000319015900004</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</si>
  <si>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</si>
  <si>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</si>
  <si>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</si>
  <si>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</si>
  <si>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Pession, Andrea/O-3200-2013</t>
  </si>
  <si>
    <t>Pession, Andrea/0000-0002-0379-9562; PAOLUCCI, PAOLO/0000-0002-0352-1456</t>
  </si>
  <si>
    <t>0887-6924</t>
  </si>
  <si>
    <t>WOS:A1994NP11900020</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</si>
  <si>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</si>
  <si>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</si>
  <si>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</si>
  <si>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Lodge, Gregory/B-8715-2008; Whalley, Ralph/F-9610-2018</t>
  </si>
  <si>
    <t>10.1071/RJ02013</t>
  </si>
  <si>
    <t>WOS:000187554100004</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</si>
  <si>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</si>
  <si>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</si>
  <si>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</si>
  <si>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</si>
  <si>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</si>
  <si>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</si>
  <si>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</si>
  <si>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</si>
  <si>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</si>
  <si>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</si>
  <si>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</si>
  <si>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</si>
  <si>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</si>
  <si>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</si>
  <si>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</si>
  <si>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</si>
  <si>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</si>
  <si>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</si>
  <si>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</si>
  <si>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</si>
  <si>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</si>
  <si>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</si>
  <si>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</si>
  <si>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</si>
  <si>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</si>
  <si>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</si>
  <si>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</si>
  <si>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</si>
  <si>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</si>
  <si>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Lonard, RI; Judd, FW; Stalter, R</t>
  </si>
  <si>
    <t>Lonard, Robert I.; Judd, Frank W.; Stalter, Richard</t>
  </si>
  <si>
    <t>Biological Flora of Coastal Dunes and Wetlands: Heterotheca subaxillaris (J. de Lamarck) N. Britton &amp; H. Rusby</t>
  </si>
  <si>
    <t>JOURNAL OF COASTAL RESEARCH</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</si>
  <si>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</si>
  <si>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0749-0208</t>
  </si>
  <si>
    <t>10.2112/JCOASTRES-D-11-00049.1</t>
  </si>
  <si>
    <t>WOS:000297278300004</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</si>
  <si>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</si>
  <si>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</si>
  <si>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</si>
  <si>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</si>
  <si>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Branimir/H-9738-2018</t>
  </si>
  <si>
    <t>Hackenberger, Branimir/0000-0003-4317-2067</t>
  </si>
  <si>
    <t>1096-0325</t>
  </si>
  <si>
    <t>10.1016/j.tpb.2012.08.002</t>
  </si>
  <si>
    <t>WOS:000315060400009</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</si>
  <si>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</si>
  <si>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</si>
  <si>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</si>
  <si>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</si>
  <si>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</si>
  <si>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Lopardo, L; Ramirez, MJ</t>
  </si>
  <si>
    <t>Lopardo, Lara; Ramirez, Martin J.</t>
  </si>
  <si>
    <t>The combing of cribellar silk by the prithine Misionella mendensis, with notes on other filistatid spiders (Araneae : Filistatidae)</t>
  </si>
  <si>
    <t>AMERICAN MUSEUM NOVITATES</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</si>
  <si>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</si>
  <si>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0003-0082</t>
  </si>
  <si>
    <t>1937-352X</t>
  </si>
  <si>
    <t>10.1206/0003-0082(2007)529[1:TCOCSB]2.0.CO;2</t>
  </si>
  <si>
    <t>WOS:000246683700001</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</si>
  <si>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</si>
  <si>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</si>
  <si>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</si>
  <si>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</si>
  <si>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Lopatina, Elena/N-1084-2013; Balashov, Sergey/B-1250-2015</t>
  </si>
  <si>
    <t>Lopatina, Elena/0000-0003-0267-5266; Balashov, Sergey/0000-0002-0392-7317</t>
  </si>
  <si>
    <t>10.14411/eje.2007.004</t>
  </si>
  <si>
    <t>WOS:000243077100004</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</si>
  <si>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</si>
  <si>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</si>
  <si>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</si>
  <si>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Lopez, Carmen/K-9280-2014; Eizaguirre, Matilde/B-4109-2011; Sans, Albert/I-2805-2016</t>
  </si>
  <si>
    <t>Lopez, Carmen/0000-0001-5447-009X; Sans, Albert/0000-0002-3308-5747</t>
  </si>
  <si>
    <t>10.1603/0046-225X-30.1.23</t>
  </si>
  <si>
    <t>WOS:000167268200005</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</si>
  <si>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</si>
  <si>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</si>
  <si>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</si>
  <si>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</si>
  <si>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</si>
  <si>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</si>
  <si>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</si>
  <si>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</si>
  <si>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</si>
  <si>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Tierno de Figueroa, Jose Manuel/K-8143-2014; Lopez Rodriguez, Manuel Jesus/A-9296-2011</t>
  </si>
  <si>
    <t>Tierno de Figueroa, Jose Manuel/0000-0003-1616-9815; Lopez Rodriguez, Manuel Jesus/0000-0001-6707-0992</t>
  </si>
  <si>
    <t>10.1007/s00027-009-9211-5</t>
  </si>
  <si>
    <t>WOS:000267329600009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</si>
  <si>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</si>
  <si>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</si>
  <si>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</si>
  <si>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</si>
  <si>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</si>
  <si>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</si>
  <si>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</si>
  <si>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</si>
  <si>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</si>
  <si>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</si>
  <si>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Gary/H-3800-2013</t>
  </si>
  <si>
    <t>Lovett, Gary/0000-0002-8411-8027</t>
  </si>
  <si>
    <t>10.1016/S1352-2310(98)00124-1</t>
  </si>
  <si>
    <t>WOS:000078229700010</t>
  </si>
  <si>
    <t>Lowenstein, DM; Walton, VM</t>
  </si>
  <si>
    <t>Lowenstein, David M.; Walton, Vaughn M.</t>
  </si>
  <si>
    <t>Halyomorpha halys (Hemiptera: Pentatomidae) Winter Survival, Feeding Activity, and Reproduction Rates Based on Episodic Cold Shock and Winter Temperature Regimes</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</si>
  <si>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</si>
  <si>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10.1093/jee/toy093</t>
  </si>
  <si>
    <t>WOS:000434090800029</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</si>
  <si>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</si>
  <si>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</si>
  <si>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</si>
  <si>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</si>
  <si>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</si>
  <si>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</si>
  <si>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</si>
  <si>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</si>
  <si>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</si>
  <si>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</si>
  <si>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</si>
  <si>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</si>
  <si>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</si>
  <si>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</si>
  <si>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</si>
  <si>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</si>
  <si>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</si>
  <si>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</si>
  <si>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</si>
  <si>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</si>
  <si>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</si>
  <si>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</si>
  <si>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Pikula, Jiri/V-8620-2018; Zahradnikova, Alexandra, jr./C-2918-2009; Martinkova, Natalia/C-2939-2008; Lucan, Radek/B-7412-2015; Zukal, Jan/G-1180-2014</t>
  </si>
  <si>
    <t>Pikula, Jiri/0000-0001-8747-9365; Zahradnikova, Alexandra, jr./0000-0001-5170-118X; Martinkova, Natalia/0000-0003-4556-4363; Lucan, Radek/0000-0002-9575-3173; Zukal, Jan/0000-0003-4967-6880</t>
  </si>
  <si>
    <t>10.1186/s13071-016-1302-2</t>
  </si>
  <si>
    <t>WOS:000368409100002</t>
  </si>
  <si>
    <t>Lucas, RW; Baker, TT; Wood, MK; Allison, CD; Vanleeuwen, DM</t>
  </si>
  <si>
    <t>Riparian vegetation response to different intensities and seasons of grazing</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</si>
  <si>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</si>
  <si>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10.2307/4003975</t>
  </si>
  <si>
    <t>WOS:000223962200006</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</si>
  <si>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</si>
  <si>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</si>
  <si>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</si>
  <si>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</si>
  <si>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</si>
  <si>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</si>
  <si>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</si>
  <si>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</si>
  <si>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</si>
  <si>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</si>
  <si>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</si>
  <si>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</si>
  <si>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</si>
  <si>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</si>
  <si>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</si>
  <si>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</si>
  <si>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</si>
  <si>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</si>
  <si>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</si>
  <si>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Avola, Giovanni/C-3827-2009; Gresta, Fabio/B-5575-2015</t>
  </si>
  <si>
    <t xml:space="preserve">Avola, Giovanni/0000-0002-8353-1784; </t>
  </si>
  <si>
    <t>9985-9611-3-7</t>
  </si>
  <si>
    <t>WOS:000235293800067</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</si>
  <si>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</si>
  <si>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</si>
  <si>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</si>
  <si>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</si>
  <si>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</si>
  <si>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</si>
  <si>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</si>
  <si>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</si>
  <si>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</si>
  <si>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</si>
  <si>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</si>
  <si>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</si>
  <si>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</si>
  <si>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</si>
  <si>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</si>
  <si>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</si>
  <si>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</si>
  <si>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</si>
  <si>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</si>
  <si>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</si>
  <si>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</si>
  <si>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</si>
  <si>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</si>
  <si>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</si>
  <si>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</si>
  <si>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</si>
  <si>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</si>
  <si>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</si>
  <si>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</si>
  <si>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</si>
  <si>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</si>
  <si>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</si>
  <si>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Klaus/M-7941-2015; Weigel, Detlef/C-1418-2008</t>
  </si>
  <si>
    <t>Schwechheimer, Claus/0000-0003-0269-2330; Schmid, Markus/0000-0002-0068-2967; Mayer, Klaus/0000-0001-6484-1077; Weigel, Detlef/0000-0002-2114-7963; Pose Padilla, David/0000-0003-3332-4661</t>
  </si>
  <si>
    <t>e1005588</t>
  </si>
  <si>
    <t>10.1371/journal.pgen.1005588</t>
  </si>
  <si>
    <t>WOS:000364401600052</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</si>
  <si>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</si>
  <si>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</si>
  <si>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</si>
  <si>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</si>
  <si>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</si>
  <si>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</si>
  <si>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</si>
  <si>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</si>
  <si>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</si>
  <si>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</si>
  <si>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t>
  </si>
  <si>
    <t>e31446</t>
  </si>
  <si>
    <t>10.1371/journal.pone.0031446</t>
  </si>
  <si>
    <t>WOS:000301979000028</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</si>
  <si>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</si>
  <si>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</si>
  <si>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</si>
  <si>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</si>
  <si>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</si>
  <si>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</si>
  <si>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Macanawai, AR; Day, MD; Adkins, SW</t>
  </si>
  <si>
    <t>Macanawai, A. R.; Day, M. D.; Adkins, S. W.</t>
  </si>
  <si>
    <t>Seed biology of Mikania micrantha in Viti Levu, Fiji</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</si>
  <si>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</si>
  <si>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1365-3180</t>
  </si>
  <si>
    <t>10.1111/wre.12299</t>
  </si>
  <si>
    <t>WOS:000432038700008</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</si>
  <si>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</si>
  <si>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</si>
  <si>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</si>
  <si>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</si>
  <si>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</si>
  <si>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</si>
  <si>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</si>
  <si>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</si>
  <si>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</si>
  <si>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Cresswell, Will/B-1472-2013</t>
  </si>
  <si>
    <t>Cresswell, Will/0000-0002-4684-7624</t>
  </si>
  <si>
    <t>10.1111/j.1365-2656.2005.00923.x</t>
  </si>
  <si>
    <t>WOS:000227593600011</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</si>
  <si>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</si>
  <si>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</si>
  <si>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</si>
  <si>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</si>
  <si>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10.1111/j.1095-8312.2000.tb01667.x</t>
  </si>
  <si>
    <t>WOS:000084912400002</t>
  </si>
  <si>
    <t>Magenau, AJD; Strandwitz, NC; Gennaro, A; Matyjaszewski, K</t>
  </si>
  <si>
    <t>Magenau, Andrew J. D.; Strandwitz, Nicholas C.; Gennaro, Armando; Matyjaszewski, Krzysztof</t>
  </si>
  <si>
    <t>Electrochemically Mediated Atom Transfer Radical Polymerization</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</si>
  <si>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</si>
  <si>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 Paquette, Joseph/O-4271-2015</t>
  </si>
  <si>
    <t>Matyjaszewski, Krzysztof/0000-0003-1960-3402; Paquette, Joseph/0000-0001-6023-5125</t>
  </si>
  <si>
    <t>1095-9203</t>
  </si>
  <si>
    <t>10.1126/science.1202357</t>
  </si>
  <si>
    <t>WOS:000289000000041</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</si>
  <si>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</si>
  <si>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</si>
  <si>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</si>
  <si>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</si>
  <si>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</si>
  <si>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</si>
  <si>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</si>
  <si>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</si>
  <si>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</si>
  <si>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</si>
  <si>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</si>
  <si>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1021-3589</t>
  </si>
  <si>
    <t>1026-4914</t>
  </si>
  <si>
    <t>10.4001/003.023.0120</t>
  </si>
  <si>
    <t>WOS:000352478600006</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</si>
  <si>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</si>
  <si>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</si>
  <si>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</si>
  <si>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</si>
  <si>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MENU, Frederic/C-3107-2016; Mahdjoub, Tewfik/F-4805-2013</t>
  </si>
  <si>
    <t>Mahdjoub, Tewfik/0000-0002-2268-7347</t>
  </si>
  <si>
    <t>10.1016/j.jtbi.2007.12.002</t>
  </si>
  <si>
    <t>WOS:000254636100011</t>
  </si>
  <si>
    <t>Mahmoudi, M; Sahragard, A; Pezhman, H; Ghadamyari, M</t>
  </si>
  <si>
    <t>Mahmoudi, M.; Sahragard, A.; Pezhman, H.; Ghadamyari, M.</t>
  </si>
  <si>
    <t>Demographic Analyses of Resistance of Five Varieties of Date Palm, Phoenix dactylifera L. to Ommatissus lybicus De Bergevin (Hemiptera: Tropiduchidae)</t>
  </si>
  <si>
    <t>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t>
  </si>
  <si>
    <t>WOS:000354947900001</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</si>
  <si>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</si>
  <si>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</si>
  <si>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</si>
  <si>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</si>
  <si>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Vanin, Stefano/0000-0003-1676-5916; Maistrello, Lara/0000-0002-2996-8993</t>
  </si>
  <si>
    <t>10.1016/j.jtherbio.2006.08.002</t>
  </si>
  <si>
    <t>WOS:000242567600003</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</si>
  <si>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</si>
  <si>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</si>
  <si>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</si>
  <si>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</si>
  <si>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</si>
  <si>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</si>
  <si>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</si>
  <si>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</si>
  <si>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</si>
  <si>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</si>
  <si>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Steven/H-3347-2011</t>
  </si>
  <si>
    <t>Chown, Steven/0000-0001-6069-5105; Gorshkov, Victor/0000-0002-0596-4576; Makarieva, Anastassia/0000-0002-8598-5851</t>
  </si>
  <si>
    <t>10.1111/j.1365-2435.2006.01070.x</t>
  </si>
  <si>
    <t>WOS:000236175600011</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</si>
  <si>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</si>
  <si>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</si>
  <si>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</si>
  <si>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</si>
  <si>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</si>
  <si>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</si>
  <si>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WOS:000391077500005</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</si>
  <si>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</si>
  <si>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</si>
  <si>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</si>
  <si>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</si>
  <si>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</si>
  <si>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</si>
  <si>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</si>
  <si>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</si>
  <si>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</si>
  <si>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</si>
  <si>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</si>
  <si>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</si>
  <si>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</si>
  <si>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</si>
  <si>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</si>
  <si>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</si>
  <si>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</si>
  <si>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</si>
  <si>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Roger/B-1200-2011; Siddique, Kadambot/B-3462-2011</t>
  </si>
  <si>
    <t>Jones, Roger/0000-0003-3593-3102; Siddique, Kadambot/0000-0001-6097-4235</t>
  </si>
  <si>
    <t>1943-7684</t>
  </si>
  <si>
    <t>10.1094/PHYTO-98-12-1280</t>
  </si>
  <si>
    <t>WOS:000263386200004</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</si>
  <si>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</si>
  <si>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</si>
  <si>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</si>
  <si>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</si>
  <si>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</si>
  <si>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</si>
  <si>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Spreafico, Filippo/K-7813-2016; Pritchard-Jones, Kathy/F-4286-2014</t>
  </si>
  <si>
    <t>Spreafico, Filippo/0000-0002-5587-3509; Pritchard-Jones, Kathy/0000-0002-2384-9475; Graf, Norbert/0000-0002-2248-323X</t>
  </si>
  <si>
    <t>1545-5009</t>
  </si>
  <si>
    <t>1545-5017</t>
  </si>
  <si>
    <t>10.1002/pbc.24604</t>
  </si>
  <si>
    <t>WOS:000322885200018</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</si>
  <si>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</si>
  <si>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</si>
  <si>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</si>
  <si>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</si>
  <si>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</si>
  <si>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</si>
  <si>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</si>
  <si>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</si>
  <si>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</si>
  <si>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</si>
  <si>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</si>
  <si>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</si>
  <si>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</si>
  <si>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</si>
  <si>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</si>
  <si>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Donna/G-3706-2011</t>
  </si>
  <si>
    <t>Maney, Donna/0000-0002-1006-2358</t>
  </si>
  <si>
    <t>10.1006/gcen.1998.7219</t>
  </si>
  <si>
    <t>WOS:000079122600012</t>
  </si>
  <si>
    <t>Mano, H; Tanaka, Y</t>
  </si>
  <si>
    <t>Mano, Hiroyuki; Tanaka, Yoshinari</t>
  </si>
  <si>
    <t>Spatial difference in genetic variation for fenitrothion tolerance between local populations of Daphnia galeata in Lake Kasumigaura, Japan</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</si>
  <si>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</si>
  <si>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Hiroyuki/0000-0003-2684-5792</t>
  </si>
  <si>
    <t>10.1007/s10646-017-1860-x</t>
  </si>
  <si>
    <t>WOS:000416329500007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</si>
  <si>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</si>
  <si>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</si>
  <si>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</si>
  <si>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</si>
  <si>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</si>
  <si>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</si>
  <si>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</si>
  <si>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</si>
  <si>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</si>
  <si>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</si>
  <si>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</si>
  <si>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</si>
  <si>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</si>
  <si>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</si>
  <si>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</si>
  <si>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</si>
  <si>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</si>
  <si>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</si>
  <si>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</si>
  <si>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</si>
  <si>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</si>
  <si>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</si>
  <si>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</si>
  <si>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</si>
  <si>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</si>
  <si>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</si>
  <si>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</si>
  <si>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</si>
  <si>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</si>
  <si>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</si>
  <si>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Amilton/B-9719-2013</t>
  </si>
  <si>
    <t>Marchioro, Cesar/0000-0002-7257-8114; Foerster, Luis Amilton/0000-0002-5235-0614</t>
  </si>
  <si>
    <t>10.1017/S0007485312000119</t>
  </si>
  <si>
    <t>WOS:000306772900013</t>
  </si>
  <si>
    <t>MARCUS, NH</t>
  </si>
  <si>
    <t>VARIATION IN THE DIAPAUSE RESPONSE OF LABIDOCERA-AESTIVA (COPEPODA, CALANOIDA) FROM DIFFERENT LATITUDES AND ITS IMPORTANCE IN THE EVOLUTIONARY PROCESS</t>
  </si>
  <si>
    <t>10.2307/1541436</t>
  </si>
  <si>
    <t>WOS:A1984SF27500012</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</si>
  <si>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</si>
  <si>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</si>
  <si>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</si>
  <si>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</si>
  <si>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</si>
  <si>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1464-5262</t>
  </si>
  <si>
    <t>37-38</t>
  </si>
  <si>
    <t>10.1080/00222933.2017.1365964</t>
  </si>
  <si>
    <t>WOS:000412602000005</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</si>
  <si>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</si>
  <si>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</si>
  <si>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</si>
  <si>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</si>
  <si>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</si>
  <si>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</si>
  <si>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</si>
  <si>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</si>
  <si>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</si>
  <si>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</si>
  <si>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</si>
  <si>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</si>
  <si>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</si>
  <si>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</si>
  <si>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</si>
  <si>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</si>
  <si>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</si>
  <si>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</si>
  <si>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Graeme/A-2618-2008</t>
  </si>
  <si>
    <t>10.1071/RD9950967</t>
  </si>
  <si>
    <t>WOS:A1995TX58700002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</si>
  <si>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</si>
  <si>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</si>
  <si>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</si>
  <si>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Martin, Graeme/0000-0002-1905-7934; Blache, Dominique/0000-0003-3476-3068</t>
  </si>
  <si>
    <t>10.1071/RD04035</t>
  </si>
  <si>
    <t>WOS:000222390500013</t>
  </si>
  <si>
    <t>Martin, R; Lazakis, I; Barbouchi, S; Johanning, L</t>
  </si>
  <si>
    <t>Martin, Rebecca; Lazakis, Iraklis; Barbouchi, Sami; Johanning, Lars</t>
  </si>
  <si>
    <t>Sensitivity analysis of offshore wind farm operation and maintenance cost and availability</t>
  </si>
  <si>
    <t>RENEWABLE ENERGY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</si>
  <si>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</si>
  <si>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</si>
  <si>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0960-1481</t>
  </si>
  <si>
    <t>10.1016/j.renene.2015.07.078</t>
  </si>
  <si>
    <t>WOS:000363344800119</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</si>
  <si>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</si>
  <si>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</si>
  <si>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</si>
  <si>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</si>
  <si>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Hervias-Parejo, Sandra/K-4917-2017; Damgaard, Christian/G-2441-2010; Ramos, Jaime/B-6616-2018</t>
  </si>
  <si>
    <t>Hervias-Parejo, Sandra/0000-0002-5377-3619; Damgaard, Christian/0000-0003-3932-4312; Ramos, Jaime/0000-0002-9533-987X; Martins, Irene/0000-0002-8521-2613</t>
  </si>
  <si>
    <t>10.1016/j.ecolmodel.2012.01.015</t>
  </si>
  <si>
    <t>WOS:000303081300008</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</si>
  <si>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</si>
  <si>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</si>
  <si>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</si>
  <si>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</si>
  <si>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Fernandes Martins, M. Joao/A-6948-2013</t>
  </si>
  <si>
    <t>Fernandes Martins, M. Joao/0000-0002-9118-7397; Namiotko, Tadeusz/0000-0002-0269-2923</t>
  </si>
  <si>
    <t>10.1111/j.2008.0030-1299.16557.x</t>
  </si>
  <si>
    <t>WOS:000256839300003</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</si>
  <si>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</si>
  <si>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</si>
  <si>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</si>
  <si>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Martins, Rogerio/H-8978-2012; Barbeitos, Marcos/L-3516-2016</t>
  </si>
  <si>
    <t>10.1046/j.1365-2311.2001.00353.x</t>
  </si>
  <si>
    <t>WOS:000172627500008</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</si>
  <si>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</si>
  <si>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</si>
  <si>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</si>
  <si>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</si>
  <si>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Daria/B-2783-2008</t>
  </si>
  <si>
    <t>Martynova, Daria/0000-0001-8279-9896</t>
  </si>
  <si>
    <t>10.1007/s00300-008-0513-1</t>
  </si>
  <si>
    <t>WOS:000262439300001</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</si>
  <si>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</si>
  <si>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</si>
  <si>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</si>
  <si>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</si>
  <si>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</si>
  <si>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</si>
  <si>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</si>
  <si>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</si>
  <si>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</si>
  <si>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</si>
  <si>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</si>
  <si>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</si>
  <si>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</si>
  <si>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</si>
  <si>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</si>
  <si>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</si>
  <si>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</si>
  <si>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</si>
  <si>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</si>
  <si>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</si>
  <si>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</si>
  <si>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</si>
  <si>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</si>
  <si>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</si>
  <si>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</si>
  <si>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Maite/0000-0002-0095-2170</t>
  </si>
  <si>
    <t>10.1111/1744-7917.12374</t>
  </si>
  <si>
    <t>WOS:000423106500010</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</si>
  <si>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</si>
  <si>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</si>
  <si>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</si>
  <si>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</si>
  <si>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Masojc, Piotr/J-4795-2016; Milczarski, Pawel/M-6657-2016</t>
  </si>
  <si>
    <t>Masojc, Piotr/0000-0002-3376-5988</t>
  </si>
  <si>
    <t>10.1007/s11032-008-9215-1</t>
  </si>
  <si>
    <t>WOS:000262268700007</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</si>
  <si>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</si>
  <si>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</si>
  <si>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</si>
  <si>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</si>
  <si>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</si>
  <si>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</si>
  <si>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</si>
  <si>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</si>
  <si>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</si>
  <si>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</si>
  <si>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David/L-9118-2013</t>
  </si>
  <si>
    <t>10.3161/150811010X504662</t>
  </si>
  <si>
    <t>WOS:000278753700012</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</si>
  <si>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</si>
  <si>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</si>
  <si>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</si>
  <si>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Hopper, Keith/0000-0002-8197-2519</t>
  </si>
  <si>
    <t>10.1093/ee/26.6.1416</t>
  </si>
  <si>
    <t>WOS:000072045400031</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</si>
  <si>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</si>
  <si>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</si>
  <si>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</si>
  <si>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</si>
  <si>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</si>
  <si>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</si>
  <si>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</si>
  <si>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</si>
  <si>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</si>
  <si>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</si>
  <si>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</si>
  <si>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</si>
  <si>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</si>
  <si>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</si>
  <si>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</si>
  <si>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</si>
  <si>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</si>
  <si>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</si>
  <si>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</si>
  <si>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</si>
  <si>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</si>
  <si>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</si>
  <si>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</si>
  <si>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Matalin, AV</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</si>
  <si>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</si>
  <si>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</si>
  <si>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</si>
  <si>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</si>
  <si>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</si>
  <si>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</si>
  <si>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</si>
  <si>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</si>
  <si>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</si>
  <si>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</si>
  <si>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</si>
  <si>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</si>
  <si>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1312-0174</t>
  </si>
  <si>
    <t>978-954-642-325-2</t>
  </si>
  <si>
    <t>WOS:000275086200013</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</si>
  <si>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</si>
  <si>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</si>
  <si>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</si>
  <si>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t>
  </si>
  <si>
    <t>Matalin, Andrey/0000-0002-7790-8709</t>
  </si>
  <si>
    <t>WOS:000188637300005</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</si>
  <si>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</si>
  <si>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</si>
  <si>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</si>
  <si>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</si>
  <si>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Makarov, Kirill/T-9270-2017</t>
  </si>
  <si>
    <t>Makarov, Kirill/0000-0002-9184-7869</t>
  </si>
  <si>
    <t>WOS:000275086200015</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</si>
  <si>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</si>
  <si>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</si>
  <si>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</si>
  <si>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</si>
  <si>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</si>
  <si>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</si>
  <si>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</si>
  <si>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</si>
  <si>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</si>
  <si>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</si>
  <si>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</si>
  <si>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</si>
  <si>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Pilastro, Andrea/0000-0001-9803-6308; Griggio, Matteo/0000-0002-3298-2905</t>
  </si>
  <si>
    <t>10.1046/j.1095-8312.2002.00003.x</t>
  </si>
  <si>
    <t>WOS:000173839500003</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</si>
  <si>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</si>
  <si>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</si>
  <si>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</si>
  <si>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</si>
  <si>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</si>
  <si>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</si>
  <si>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</si>
  <si>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Arshad, Aziz/0000-0002-8305-0833; Matias Peralta, Hazel Monica/0000-0001-9594-5899; Shariff, Mohamed/0000-0003-2828-4773</t>
  </si>
  <si>
    <t>0025-326X</t>
  </si>
  <si>
    <t>1879-3363</t>
  </si>
  <si>
    <t>10.1016/j.marpolbul.2005.02.047</t>
  </si>
  <si>
    <t>WOS:000234079700012</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</si>
  <si>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</si>
  <si>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</si>
  <si>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</si>
  <si>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Maria/D-8303-2013; REQUIMTE, AL/H-9106-2013; REQUIMTE, CENG/M-4555-2013; Velizarov, Svetlozar/A-2753-2009; Matos, Cristina/K-1897-2012; REQUIMTE, LAQV/N-9835-2013; Crespo, Joao/D-8719-2013</t>
  </si>
  <si>
    <t>Reis, Maria/0000-0003-4000-1836; Velizarov, Svetlozar/0000-0002-9446-0897; Matos, Cristina/0000-0002-9890-5371; Crespo, Joao/0000-0001-8714-3781</t>
  </si>
  <si>
    <t>10.1016/j.watres.2005.10.022</t>
  </si>
  <si>
    <t>WOS:000235088400006</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</si>
  <si>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</si>
  <si>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</si>
  <si>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</si>
  <si>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</si>
  <si>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Morton, James/C-6149-2012; Andrews, Mitchell/R-3874-2018</t>
  </si>
  <si>
    <t>Morton, James/0000-0001-9645-5568; Andrews, Mitchell/0000-0002-3875-7290</t>
  </si>
  <si>
    <t>0110-6465</t>
  </si>
  <si>
    <t>WOS:A1995RZ34500005</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</si>
  <si>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</si>
  <si>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</si>
  <si>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</si>
  <si>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</si>
  <si>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</si>
  <si>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</si>
  <si>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</si>
  <si>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</si>
  <si>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WOS:000082195000013</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</si>
  <si>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</si>
  <si>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</si>
  <si>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</si>
  <si>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</si>
  <si>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</si>
  <si>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Giuliani, Francesco/I-2939-2012; Pazienza, Valerio/K-5073-2012</t>
  </si>
  <si>
    <t>Giuliani, Francesco/0000-0002-5707-2158; Pazienza, Valerio/0000-0002-3492-1153</t>
  </si>
  <si>
    <t>0393-974X</t>
  </si>
  <si>
    <t>WOS:000296268200012</t>
  </si>
  <si>
    <t>McAllen, R; Taylor, AC; Davenport, J</t>
  </si>
  <si>
    <t>The effects of temperature and oxygen partial pressure on the rate of oxygen consumption of the high-shore rock pool copepod Tigriopus brevicornis</t>
  </si>
  <si>
    <t>COMPARATIVE BIOCHEMISTRY AND PHYSIOLOGY A-MOLECULAR AND INTEGRATIVE PHYSIOLOGY</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</si>
  <si>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</si>
  <si>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</si>
  <si>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</si>
  <si>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</si>
  <si>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</si>
  <si>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</si>
  <si>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</si>
  <si>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</si>
  <si>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</si>
  <si>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</si>
  <si>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</si>
  <si>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</si>
  <si>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</si>
  <si>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</si>
  <si>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</si>
  <si>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</si>
  <si>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</si>
  <si>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</si>
  <si>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</si>
  <si>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</si>
  <si>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</si>
  <si>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</si>
  <si>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</si>
  <si>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</si>
  <si>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</si>
  <si>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</si>
  <si>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</si>
  <si>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</si>
  <si>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</si>
  <si>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</si>
  <si>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</si>
  <si>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Curtis, David/0000-0002-4089-9183</t>
  </si>
  <si>
    <t>0022-2593</t>
  </si>
  <si>
    <t>10.1136/jmg.35.5.432</t>
  </si>
  <si>
    <t>WOS:000073534800015</t>
  </si>
  <si>
    <t>MCENROE, WD</t>
  </si>
  <si>
    <t>CLIMATIC REGULATION OF THE 2-COHORT POPULATION OF IXODES-DAMMINI IN COASTAL MASSACHUSETTS</t>
  </si>
  <si>
    <t>ACAROLOGIA</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</si>
  <si>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</si>
  <si>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0044-586X</t>
  </si>
  <si>
    <t>WOS:A1990EP64400004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</si>
  <si>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</si>
  <si>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</si>
  <si>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</si>
  <si>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</si>
  <si>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John/0000-0003-3596-5745</t>
  </si>
  <si>
    <t>10.1038/s41598-017-17859-0</t>
  </si>
  <si>
    <t>WOS:000417892100008</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</si>
  <si>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</si>
  <si>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</si>
  <si>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</si>
  <si>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</si>
  <si>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</si>
  <si>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</si>
  <si>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H2945</t>
  </si>
  <si>
    <t>H2951</t>
  </si>
  <si>
    <t>10.1152/ajpheart.00012.2007</t>
  </si>
  <si>
    <t>WOS:000251400100039</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</si>
  <si>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</si>
  <si>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</si>
  <si>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</si>
  <si>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</si>
  <si>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</si>
  <si>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</si>
  <si>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</si>
  <si>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</si>
  <si>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</si>
  <si>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</si>
  <si>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</si>
  <si>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</si>
  <si>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</si>
  <si>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</si>
  <si>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</si>
  <si>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</si>
  <si>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10.1139/cjz-2016-0110</t>
  </si>
  <si>
    <t>WOS:000390320700002</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</si>
  <si>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</si>
  <si>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</si>
  <si>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</si>
  <si>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</si>
  <si>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</si>
  <si>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</si>
  <si>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</si>
  <si>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</si>
  <si>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</si>
  <si>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</si>
  <si>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</si>
  <si>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McKechnie, Andrew/E-4398-2010; Mzilikazi, Nomakwezi/K-4964-2012</t>
  </si>
  <si>
    <t xml:space="preserve">McKechnie, Andrew/0000-0002-1524-1021; </t>
  </si>
  <si>
    <t>10.1093/icb/icr035</t>
  </si>
  <si>
    <t>WOS:000293908300003</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</si>
  <si>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</si>
  <si>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</si>
  <si>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</si>
  <si>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</si>
  <si>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</si>
  <si>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</si>
  <si>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MCLEOD, DGR</t>
  </si>
  <si>
    <t>GEOGRAPHICAL VARIATION OF DIAPAUSE TERMINATION IN EUROPEAN CORN-BORER, OSTRINIA-NUBILALIS (LEPIDOPTERA-PYRALIDAE), IN SOUTHWESTERN ONTARIO</t>
  </si>
  <si>
    <t>10.4039/Ent1081403-12</t>
  </si>
  <si>
    <t>WOS:A1976CT84500013</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</si>
  <si>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</si>
  <si>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</si>
  <si>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</si>
  <si>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</si>
  <si>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</si>
  <si>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</si>
  <si>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</si>
  <si>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</si>
  <si>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</si>
  <si>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</si>
  <si>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</si>
  <si>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</si>
  <si>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</si>
  <si>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</si>
  <si>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</si>
  <si>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</si>
  <si>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Klaassen, Marcel/B-4325-2008; Bauer, Silke/C-3524-2008</t>
  </si>
  <si>
    <t>Klaassen, Marcel/0000-0003-3907-9599; Bauer, Silke/0000-0002-0844-164X; Barta, Zoltan/0000-0002-7121-9865</t>
  </si>
  <si>
    <t>10.1111/j.1461-0248.2011.01686.x</t>
  </si>
  <si>
    <t>WOS:000297147500001</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</si>
  <si>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</si>
  <si>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</si>
  <si>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</si>
  <si>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</si>
  <si>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t>
  </si>
  <si>
    <t>Verhulst, Simon/0000-0002-1143-6868</t>
  </si>
  <si>
    <t>10.1111/jbi.12695</t>
  </si>
  <si>
    <t>WOS:000373154000015</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</si>
  <si>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</si>
  <si>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</si>
  <si>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</si>
  <si>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</si>
  <si>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</si>
  <si>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</si>
  <si>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</si>
  <si>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</si>
  <si>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</si>
  <si>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</si>
  <si>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</si>
  <si>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Medeiros, CI; Both, C; Kaefer, IL; Cechin, SZ</t>
  </si>
  <si>
    <t>Medeiros, Camila I.; Both, Camila; Kaefer, Igor L.; Cechin, Sonia Z.</t>
  </si>
  <si>
    <t>Reproductive phenology of the American Bullfrog in subtropical Brazil: photoperiod as a main determinant of seasonal activity</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</si>
  <si>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</si>
  <si>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Igor/A-3413-2009</t>
  </si>
  <si>
    <t>Kaefer, Igor/0000-0001-6515-0278</t>
  </si>
  <si>
    <t>10.1590/0001-3765201620150694</t>
  </si>
  <si>
    <t>WOS:000390198500028</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</si>
  <si>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</si>
  <si>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</si>
  <si>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</si>
  <si>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</si>
  <si>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</si>
  <si>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</si>
  <si>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</si>
  <si>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Meenal, R; Selvakumar, AI</t>
  </si>
  <si>
    <t>Meenal, R.; Selvakumar, A. Immanuel</t>
  </si>
  <si>
    <t>Assessment of SVM, empirical and ANN based solar radiation prediction models with most influencing input parameters</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</si>
  <si>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</si>
  <si>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</si>
  <si>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10.1016/j.renene.2017.12.005</t>
  </si>
  <si>
    <t>WOS:000426413600030</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</si>
  <si>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</si>
  <si>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</si>
  <si>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</si>
  <si>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</si>
  <si>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</si>
  <si>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</si>
  <si>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</si>
  <si>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</si>
  <si>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</si>
  <si>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</si>
  <si>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Mehrnejad, M. Reza/0000-0002-5822-5355</t>
  </si>
  <si>
    <t>90-6605-816-1</t>
  </si>
  <si>
    <t>10.17660/ActaHortic.2002.591.82</t>
  </si>
  <si>
    <t>WOS:000180267300082</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</si>
  <si>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</si>
  <si>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</si>
  <si>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</si>
  <si>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10.1111/j.1439-0418.2005.00974.342-346</t>
  </si>
  <si>
    <t>WOS:000230432300010</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</si>
  <si>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</si>
  <si>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</si>
  <si>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</si>
  <si>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</si>
  <si>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Lindman, Ly/0000-0003-2724-2424</t>
  </si>
  <si>
    <t>10.1007/s10841-015-9792-3</t>
  </si>
  <si>
    <t>WOS:000360850000009</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</si>
  <si>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</si>
  <si>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</si>
  <si>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</si>
  <si>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</si>
  <si>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</si>
  <si>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</si>
  <si>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</si>
  <si>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</si>
  <si>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</si>
  <si>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</si>
  <si>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</si>
  <si>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Herfindal, Ivar/A-4609-2015; Melis, Claudia/B-5411-2009</t>
  </si>
  <si>
    <t xml:space="preserve">Herfindal, Ivar/0000-0002-5860-9252; </t>
  </si>
  <si>
    <t>10.1016/j.mambio.2008.12.001</t>
  </si>
  <si>
    <t>WOS:000275879200007</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</si>
  <si>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</si>
  <si>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</si>
  <si>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</si>
  <si>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WOS:A1997YH25800001</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</si>
  <si>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</si>
  <si>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</si>
  <si>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</si>
  <si>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</si>
  <si>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</si>
  <si>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</si>
  <si>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</si>
  <si>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</si>
  <si>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</si>
  <si>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</si>
  <si>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t>
  </si>
  <si>
    <t>WOS:000276043300011</t>
  </si>
  <si>
    <t>Mendoza-Gonzalez, G; Martinez, ML; Lithgow, D</t>
  </si>
  <si>
    <t>Mendoza-Gonzalez, Gabriela; Luisa Martinez, M.; Lithgow, Debora</t>
  </si>
  <si>
    <t>Biological Flora of Coastal Dunes and Wetlands: Canavalia rosea (Sw.) DC</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</si>
  <si>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</si>
  <si>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Marisa/R-4631-2017</t>
  </si>
  <si>
    <t>Martinez, Marisa/0000-0002-4469-5284</t>
  </si>
  <si>
    <t>1551-5036</t>
  </si>
  <si>
    <t>10.2112/JCOASTRES-D-13-00106.1</t>
  </si>
  <si>
    <t>WOS:000339366800005</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</si>
  <si>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</si>
  <si>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</si>
  <si>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</si>
  <si>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</si>
  <si>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</si>
  <si>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</si>
  <si>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</si>
  <si>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</si>
  <si>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</si>
  <si>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</si>
  <si>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</si>
  <si>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</si>
  <si>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</si>
  <si>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Schilman, Pablo/0000-0003-1485-1650; MENSCH, JULIAN/0000-0002-2298-4309</t>
  </si>
  <si>
    <t>10.1242/jeb.150540</t>
  </si>
  <si>
    <t>WOS:000394106400027</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</si>
  <si>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</si>
  <si>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</si>
  <si>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</si>
  <si>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MENU, Frederic/C-3107-2016; Langerhans, R./A-7205-2009</t>
  </si>
  <si>
    <t>10.1086/303355</t>
  </si>
  <si>
    <t>WOS:000087485800002</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</si>
  <si>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</si>
  <si>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</si>
  <si>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</si>
  <si>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</si>
  <si>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Rodrigo/L-6550-2015</t>
  </si>
  <si>
    <t>Mercader, Rodrigo/0000-0002-4904-2805</t>
  </si>
  <si>
    <t>10.1111/j.1365-2311.2008.01001.x</t>
  </si>
  <si>
    <t>WOS:000257882900014</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</si>
  <si>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</si>
  <si>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</si>
  <si>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</si>
  <si>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Mergeay, Joachim/E-7670-2011; De Meester, Luc/F-3832-2015; Declerck, Steven/E-4338-2010</t>
  </si>
  <si>
    <t>Mergeay, Joachim/0000-0002-6504-0551; De Meester, Luc/0000-0001-5433-6843; Declerck, Steven/0000-0001-6179-667X</t>
  </si>
  <si>
    <t>10.1111/j.1365-2427.2005.01494.x</t>
  </si>
  <si>
    <t>WOS:000235331600001</t>
  </si>
  <si>
    <t>Mergeay, J; Verschuren, D; De Meester, L</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</si>
  <si>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</si>
  <si>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</si>
  <si>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</si>
  <si>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</si>
  <si>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</si>
  <si>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</si>
  <si>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</si>
  <si>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</si>
  <si>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</si>
  <si>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10.1098/rspb.2006.3661</t>
  </si>
  <si>
    <t>WOS:000241858800006</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</si>
  <si>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</si>
  <si>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</si>
  <si>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</si>
  <si>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</si>
  <si>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</si>
  <si>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</si>
  <si>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</si>
  <si>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</si>
  <si>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</si>
  <si>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</si>
  <si>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</si>
  <si>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</si>
  <si>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</si>
  <si>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</si>
  <si>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</si>
  <si>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</si>
  <si>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</si>
  <si>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</si>
  <si>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</si>
  <si>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</si>
  <si>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</si>
  <si>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</si>
  <si>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</si>
  <si>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</si>
  <si>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</si>
  <si>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</si>
  <si>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</si>
  <si>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10.1111/1365-2745.12391</t>
  </si>
  <si>
    <t>WOS:000356630600004</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</si>
  <si>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</si>
  <si>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</si>
  <si>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</si>
  <si>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</si>
  <si>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Roberto/N-6016-2016</t>
  </si>
  <si>
    <t>Salguero-Gomez, Roberto/0000-0002-6085-4433; Jongejans, Eelke/0000-0003-1148-7419; Salguero-Gomez, Roberto/0000-0002-6085-4433</t>
  </si>
  <si>
    <t>10.1111/2041-210x.12001</t>
  </si>
  <si>
    <t>WOS:000314974800011</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</si>
  <si>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</si>
  <si>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</si>
  <si>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</si>
  <si>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</si>
  <si>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</si>
  <si>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</si>
  <si>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</si>
  <si>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</si>
  <si>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</si>
  <si>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</si>
  <si>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10.1038/s41396-018-0103-3</t>
  </si>
  <si>
    <t>WOS:000432357500002</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</si>
  <si>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</si>
  <si>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</si>
  <si>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</si>
  <si>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</si>
  <si>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</si>
  <si>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</si>
  <si>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</si>
  <si>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</si>
  <si>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Salome, Patrice/E-5702-2017; Ecker, Joseph/B-9144-2008</t>
  </si>
  <si>
    <t>Ecker, Joseph/0000-0001-5799-5895; Alonso, Jose/0000-0001-7087-1571</t>
  </si>
  <si>
    <t>10.1126/science.1082971</t>
  </si>
  <si>
    <t>WOS:000186396300050</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</si>
  <si>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</si>
  <si>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</si>
  <si>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</si>
  <si>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</si>
  <si>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</si>
  <si>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</si>
  <si>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</si>
  <si>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</si>
  <si>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</si>
  <si>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</si>
  <si>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</si>
  <si>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</si>
  <si>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</si>
  <si>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</si>
  <si>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</si>
  <si>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Michel, Andrew/B-5329-2012</t>
  </si>
  <si>
    <t>10.1111/j.1365-294X.2007.03263.x</t>
  </si>
  <si>
    <t>WOS:000247757200008</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</si>
  <si>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</si>
  <si>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</si>
  <si>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</si>
  <si>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</si>
  <si>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</si>
  <si>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</si>
  <si>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</si>
  <si>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</si>
  <si>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</si>
  <si>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</si>
  <si>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</si>
  <si>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</si>
  <si>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</si>
  <si>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</si>
  <si>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</si>
  <si>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</si>
  <si>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</si>
  <si>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</si>
  <si>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</si>
  <si>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</si>
  <si>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</si>
  <si>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</si>
  <si>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</si>
  <si>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</si>
  <si>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</si>
  <si>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</si>
  <si>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</si>
  <si>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</si>
  <si>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</si>
  <si>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10.3389/fnbeh.2013.00082</t>
  </si>
  <si>
    <t>WOS:000321488800001</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</si>
  <si>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</si>
  <si>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</si>
  <si>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</si>
  <si>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</si>
  <si>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</si>
  <si>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</si>
  <si>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</si>
  <si>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</si>
  <si>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</si>
  <si>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</si>
  <si>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</si>
  <si>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</si>
  <si>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</si>
  <si>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</si>
  <si>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</si>
  <si>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</si>
  <si>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</si>
  <si>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</si>
  <si>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</si>
  <si>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</si>
  <si>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</si>
  <si>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</si>
  <si>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</si>
  <si>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</si>
  <si>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</si>
  <si>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</si>
  <si>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</si>
  <si>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</si>
  <si>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</si>
  <si>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</si>
  <si>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</si>
  <si>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</si>
  <si>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</si>
  <si>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Astola, Antonio/M-6413-2014; perez sanchez, jaume/K-3231-2014; Pendon, Carlos/I-2438-2012</t>
  </si>
  <si>
    <t>Astola, Antonio/0000-0002-2290-0937; perez sanchez, jaume/0000-0003-2506-1523; Pendon, Carlos/0000-0001-7456-5651; Martinez Valdivia, Manuel Jesus/0000-0002-2888-849X</t>
  </si>
  <si>
    <t>PII S0016-6480(02)00042-4</t>
  </si>
  <si>
    <t>10.1016/S0016-6480(02)00042-4</t>
  </si>
  <si>
    <t>WOS:000178785900002</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</si>
  <si>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</si>
  <si>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</si>
  <si>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</si>
  <si>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</si>
  <si>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</si>
  <si>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</si>
  <si>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</si>
  <si>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</si>
  <si>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</si>
  <si>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Hickler, Thomas/S-6287-2016</t>
  </si>
  <si>
    <t>Paule, Juraj/0000-0001-5375-7689; Hickler, Thomas/0000-0002-4668-7552; Ulaszewski, Bartosz/0000-0003-2981-1205; Burczyk, Jaroslaw/0000-0002-6899-2523</t>
  </si>
  <si>
    <t>2047-217X</t>
  </si>
  <si>
    <t>10.1093/gigascience/giy063</t>
  </si>
  <si>
    <t>WOS:000438573900001</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</si>
  <si>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</si>
  <si>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</si>
  <si>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</si>
  <si>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</si>
  <si>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</si>
  <si>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</si>
  <si>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</si>
  <si>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</si>
  <si>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</si>
  <si>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</si>
  <si>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</si>
  <si>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</si>
  <si>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</si>
  <si>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</si>
  <si>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</si>
  <si>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</si>
  <si>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</si>
  <si>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</si>
  <si>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</si>
  <si>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</si>
  <si>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</si>
  <si>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</si>
  <si>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</si>
  <si>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</si>
  <si>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</si>
  <si>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</si>
  <si>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Wilson, Lewis/F-3023-2011; Stiller, Warwick/B-9777-2011; Miyazaki, Junji/F-1004-2010</t>
  </si>
  <si>
    <t>Wilson, Lewis/0000-0002-3532-0309; Miyazaki, Junji/0000-0002-8194-1640</t>
  </si>
  <si>
    <t>10.1016/j.fcr.2012.05.006</t>
  </si>
  <si>
    <t>WOS:000307479500012</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</si>
  <si>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</si>
  <si>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</si>
  <si>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</si>
  <si>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</si>
  <si>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</si>
  <si>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</si>
  <si>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</si>
  <si>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</si>
  <si>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</si>
  <si>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</si>
  <si>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</si>
  <si>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</si>
  <si>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</si>
  <si>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</si>
  <si>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</si>
  <si>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</si>
  <si>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</si>
  <si>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</si>
  <si>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</si>
  <si>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</si>
  <si>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</si>
  <si>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MOCQUARD, JP; JUCHAULT, P</t>
  </si>
  <si>
    <t>PHOTOPERIOD AND REPRODUCTION IN THE FEMALES OF ARMADILLIDIUM-VULGARE (LATREILLE) (CRUSTACEA, ISOPODA, ONISCOIDEA) - VARIATION ACCORDING TO GEOGRAPHIC ORIGIN OF THE POPULATION</t>
  </si>
  <si>
    <t>BULLETIN DE LA SOCIETE ZOOLOGIQUE DE FRANCE</t>
  </si>
  <si>
    <t>0037-962X</t>
  </si>
  <si>
    <t>WOS:A1985D658700008</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</si>
  <si>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</si>
  <si>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</si>
  <si>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</si>
  <si>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</si>
  <si>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</si>
  <si>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</si>
  <si>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</si>
  <si>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</si>
  <si>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</si>
  <si>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</si>
  <si>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Shafiqur/0000-0002-2209-9617; Mohandes, Mohamed/0000-0002-7897-1275</t>
  </si>
  <si>
    <t>1941-7012</t>
  </si>
  <si>
    <t>10.1063/1.4811284</t>
  </si>
  <si>
    <t>WOS:000321152400053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</si>
  <si>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</si>
  <si>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</si>
  <si>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</si>
  <si>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</si>
  <si>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Kendrick, Gary/B-3460-2011; Wernberg, Thomas/B-4172-2010</t>
  </si>
  <si>
    <t>Kendrick, Gary/0000-0002-0276-6064; Wernberg, Thomas/0000-0003-1185-9745</t>
  </si>
  <si>
    <t>e65310</t>
  </si>
  <si>
    <t>10.1371/journal.pone.0065310</t>
  </si>
  <si>
    <t>WOS:000319872300074</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</si>
  <si>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</si>
  <si>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</si>
  <si>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</si>
  <si>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</si>
  <si>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10.1111/een.12268</t>
  </si>
  <si>
    <t>WOS:000363797900017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</si>
  <si>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</si>
  <si>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</si>
  <si>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</si>
  <si>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</si>
  <si>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</si>
  <si>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</si>
  <si>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</si>
  <si>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</si>
  <si>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</si>
  <si>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</si>
  <si>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</si>
  <si>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10.1163/156854101750236303</t>
  </si>
  <si>
    <t>WOS:000169656800008</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</si>
  <si>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</si>
  <si>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</si>
  <si>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</si>
  <si>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</si>
  <si>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Kostal, Vladimir/0000-0002-4994-5123; Simek, Petr/0000-0003-2754-6372</t>
  </si>
  <si>
    <t>10.1017/S0007485316000237</t>
  </si>
  <si>
    <t>WOS:000379418000014</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</si>
  <si>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</si>
  <si>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</si>
  <si>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</si>
  <si>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</si>
  <si>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</si>
  <si>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</si>
  <si>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</si>
  <si>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</si>
  <si>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</si>
  <si>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</si>
  <si>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</si>
  <si>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</si>
  <si>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</si>
  <si>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</si>
  <si>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</si>
  <si>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</si>
  <si>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</si>
  <si>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</si>
  <si>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</si>
  <si>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</si>
  <si>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</si>
  <si>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</si>
  <si>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</si>
  <si>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</si>
  <si>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</si>
  <si>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</si>
  <si>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</si>
  <si>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</si>
  <si>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</si>
  <si>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Montesinos Navarro, Alicia/K-6707-2012; CSIC, EBD Donana/C-4157-2011; Pico, Xavier/E-5697-2016</t>
  </si>
  <si>
    <t>CSIC, EBD Donana/0000-0003-4318-6602; Pico, Xavier/0000-0003-2849-4922; Montesinos Navarro, Alicia/0000-0003-4656-0321</t>
  </si>
  <si>
    <t>10.1111/j.1558-5646.2012.01689.x</t>
  </si>
  <si>
    <t>WOS:000310477600009</t>
  </si>
  <si>
    <t>Mora, R; Ibarra, JE; Espinoza, AM</t>
  </si>
  <si>
    <t>Mora, Rebeca; Ibarra, Jorge E.; Espinoza, Ana M.</t>
  </si>
  <si>
    <t>A reliable bioassay procedure to evaluate per os toxicity of Bacillus thuringiensis strains against the rice delphacid, Tagosodes orizicolus (Homoptera : Delphacidae)</t>
  </si>
  <si>
    <t>REVISTA DE BIOLOGIA TROPICAL</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</si>
  <si>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</si>
  <si>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0034-7744</t>
  </si>
  <si>
    <t>WOS:000250013300003</t>
  </si>
  <si>
    <t>Moraiti, CA; Nakas, CT; Papadopoulos, NT</t>
  </si>
  <si>
    <t>Moraiti, Cleopatra A.; Nakas, Christos T.; Papadopoulos, Nikos T.</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</si>
  <si>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</si>
  <si>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</si>
  <si>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Nakas, Christos/F-3052-2011</t>
  </si>
  <si>
    <t>Nakas, Christos/0000-0003-4155-722X</t>
  </si>
  <si>
    <t>10.1016/j.jinsphys.2012.05.012</t>
  </si>
  <si>
    <t>WOS:000307154600012</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</si>
  <si>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</si>
  <si>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</si>
  <si>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</si>
  <si>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</si>
  <si>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</si>
  <si>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</si>
  <si>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</si>
  <si>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10.1093/biolinnean/blw042</t>
  </si>
  <si>
    <t>WOS:000405207800005</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</si>
  <si>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</si>
  <si>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</si>
  <si>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</si>
  <si>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</si>
  <si>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</si>
  <si>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</si>
  <si>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</si>
  <si>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</si>
  <si>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</si>
  <si>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</si>
  <si>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10.1007/s11032-008-9229-8</t>
  </si>
  <si>
    <t>WOS:000262125600006</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</si>
  <si>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</si>
  <si>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</si>
  <si>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</si>
  <si>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</si>
  <si>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t>
  </si>
  <si>
    <t>Morera-Fumero, Armando/0000-0002-7663-1154</t>
  </si>
  <si>
    <t>10.1111/j.1600-079X.2006.00365.x</t>
  </si>
  <si>
    <t>WOS:000240292100012</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</si>
  <si>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</si>
  <si>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</si>
  <si>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</si>
  <si>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</si>
  <si>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Guisan, Antoine/A-1057-2011; Moretti, Marco/B-7257-2013</t>
  </si>
  <si>
    <t>Guisan, Antoine/0000-0002-3998-4815; Moretti, Marco/0000-0002-5845-3198; Conedera, Marco/0000-0003-3980-2142</t>
  </si>
  <si>
    <t>10.1111/j.1365-2699.2006.01535.x</t>
  </si>
  <si>
    <t>WOS:000238887900015</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</si>
  <si>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</si>
  <si>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</si>
  <si>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</si>
  <si>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</si>
  <si>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</si>
  <si>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</si>
  <si>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</si>
  <si>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</si>
  <si>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</si>
  <si>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</si>
  <si>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</si>
  <si>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</si>
  <si>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</si>
  <si>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</si>
  <si>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</si>
  <si>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</si>
  <si>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</si>
  <si>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</si>
  <si>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</si>
  <si>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</si>
  <si>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Moriya, K; Hochel, J; Pearson, JT; Tazawa, H</t>
  </si>
  <si>
    <t>Cardiac rhythms in developing chicks</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</si>
  <si>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</si>
  <si>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</si>
  <si>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</si>
  <si>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</si>
  <si>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</si>
  <si>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James/B-4631-2012</t>
  </si>
  <si>
    <t>Pearson, James/0000-0002-3318-5406</t>
  </si>
  <si>
    <t>10.1016/S1095-6433(99)00138-5</t>
  </si>
  <si>
    <t>WOS:000084692100011</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</si>
  <si>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</si>
  <si>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</si>
  <si>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</si>
  <si>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</si>
  <si>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</si>
  <si>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</si>
  <si>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</si>
  <si>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</si>
  <si>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</si>
  <si>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</si>
  <si>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10.1163/138855411X571902</t>
  </si>
  <si>
    <t>WOS:000298162200010</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</si>
  <si>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</si>
  <si>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</si>
  <si>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</si>
  <si>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</si>
  <si>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10.4039/tce.2016.42</t>
  </si>
  <si>
    <t>WOS:000392220200011</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</si>
  <si>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</si>
  <si>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</si>
  <si>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</si>
  <si>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</si>
  <si>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</si>
  <si>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</si>
  <si>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</si>
  <si>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</si>
  <si>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</si>
  <si>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10.1071/ZO12066</t>
  </si>
  <si>
    <t>WOS:000317419100001</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</si>
  <si>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</si>
  <si>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</si>
  <si>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</si>
  <si>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</si>
  <si>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</si>
  <si>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</si>
  <si>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MOUSSEAU, TA</t>
  </si>
  <si>
    <t>GEOGRAPHIC-VARIATION IN MATERNAL-AGE EFFECTS ON DIAPAUSE IN A CRICKET</t>
  </si>
  <si>
    <t>10.2307/2409710</t>
  </si>
  <si>
    <t>WOS:A1991FW83600020</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</si>
  <si>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</si>
  <si>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</si>
  <si>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</si>
  <si>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</si>
  <si>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</si>
  <si>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MOUSSEAU, TA; ROFF, DA</t>
  </si>
  <si>
    <t>ADAPTATION TO SEASONALITY IN A CRICKET - PATTERNS OF PHENOTYPIC AND GENOTYPIC VARIATION IN BODY SIZE AND DIAPAUSE EXPRESSION ALONG A CLINE IN SEASON LENGTH</t>
  </si>
  <si>
    <t>10.2307/2409463</t>
  </si>
  <si>
    <t>WOS:A1989AX63000012</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</si>
  <si>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</si>
  <si>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</si>
  <si>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</si>
  <si>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</si>
  <si>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</si>
  <si>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</si>
  <si>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</si>
  <si>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</si>
  <si>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</si>
  <si>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</si>
  <si>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</si>
  <si>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</si>
  <si>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</si>
  <si>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</si>
  <si>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</si>
  <si>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</si>
  <si>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</si>
  <si>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</si>
  <si>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</si>
  <si>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</si>
  <si>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</si>
  <si>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</si>
  <si>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</si>
  <si>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</si>
  <si>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</si>
  <si>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</si>
  <si>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</si>
  <si>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</si>
  <si>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</si>
  <si>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</si>
  <si>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</si>
  <si>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R B, BASAVARAJ/0000-0002-7163-4698; H, Nagabhushana/0000-0001-7552-3373; Prasad B, Daruka/0000-0002-6485-3673</t>
  </si>
  <si>
    <t>2168-0485</t>
  </si>
  <si>
    <t>10.1021/acssuschemeng.7b04870</t>
  </si>
  <si>
    <t>WOS:000429285800087</t>
  </si>
  <si>
    <t>Munne-Bosch, S; Onate, M; Oliveira, PG; Garcia, QS</t>
  </si>
  <si>
    <t>Munne-Bosch, Sergi; Onate, Marta; Oliveira, Patricia G.; Garcia, Queila S.</t>
  </si>
  <si>
    <t>Changes in phytohormones and oxidative stress markers in buried seeds of Vellozia alata</t>
  </si>
  <si>
    <t>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t>
  </si>
  <si>
    <t>Garcia, Queila/B-5429-2014</t>
  </si>
  <si>
    <t>Garcia, Queila/0000-0002-7137-788X; Munne-Bosch, Sergi/0000-0001-6523-6848; Onate Gutierrez, Marta/0000-0002-1305-8119</t>
  </si>
  <si>
    <t>10.1016/j.flora.2010.11.012</t>
  </si>
  <si>
    <t>WOS:000293496500003</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</si>
  <si>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</si>
  <si>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</si>
  <si>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</si>
  <si>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</si>
  <si>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</si>
  <si>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Munoz, Joaquin/B-9938-2009; CSIC, EBD Donana/C-4157-2011</t>
  </si>
  <si>
    <t>Munoz, Joaquin/0000-0003-3623-2439; CSIC, EBD Donana/0000-0003-4318-6602</t>
  </si>
  <si>
    <t>1617-1381</t>
  </si>
  <si>
    <t>1618-1093</t>
  </si>
  <si>
    <t>10.1016/j.jnc.2009.02.006</t>
  </si>
  <si>
    <t>WOS:000276645900007</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</si>
  <si>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</si>
  <si>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</si>
  <si>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</si>
  <si>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</si>
  <si>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Munoz, Joaquin/B-9938-2009; Gomez, Africa/L-6505-2014</t>
  </si>
  <si>
    <t>Figuerola, Jordi/0000-0002-4664-9011; Munoz, Joaquin/0000-0003-3623-2439; Gomez, Africa/0000-0002-1297-4502; Green, Andrew John/0000-0002-1268-4951</t>
  </si>
  <si>
    <t>UNSP e200</t>
  </si>
  <si>
    <t>10.7717/peerj.200</t>
  </si>
  <si>
    <t>WOS:000209191200002</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</si>
  <si>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</si>
  <si>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</si>
  <si>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</si>
  <si>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</si>
  <si>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1568-5403</t>
  </si>
  <si>
    <t>U117</t>
  </si>
  <si>
    <t>10.1163/001121610X489449</t>
  </si>
  <si>
    <t>WOS:000277859800007</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</si>
  <si>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</si>
  <si>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</si>
  <si>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</si>
  <si>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</si>
  <si>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</si>
  <si>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</si>
  <si>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</si>
  <si>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</si>
  <si>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</si>
  <si>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</si>
  <si>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</si>
  <si>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</si>
  <si>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</si>
  <si>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</si>
  <si>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</si>
  <si>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</si>
  <si>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</si>
  <si>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</si>
  <si>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</si>
  <si>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</si>
  <si>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</si>
  <si>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</si>
  <si>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</si>
  <si>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Myron/G-7983-2012</t>
  </si>
  <si>
    <t>Zalucki, Myron/0000-0001-9603-7577</t>
  </si>
  <si>
    <t>0004-9050</t>
  </si>
  <si>
    <t>WOS:A1994PE51500001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</si>
  <si>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</si>
  <si>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</si>
  <si>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</si>
  <si>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</si>
  <si>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</si>
  <si>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</si>
  <si>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</si>
  <si>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</si>
  <si>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</si>
  <si>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</si>
  <si>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</si>
  <si>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Newton, Rosemary/F-4390-2010</t>
  </si>
  <si>
    <t>Newton, Rosemary/0000-0003-3952-3805</t>
  </si>
  <si>
    <t>10.1023/A:1009750404120</t>
  </si>
  <si>
    <t>WOS:000076955300003</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</si>
  <si>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</si>
  <si>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</si>
  <si>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</si>
  <si>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</si>
  <si>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</si>
  <si>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</si>
  <si>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</si>
  <si>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</si>
  <si>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</si>
  <si>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</si>
  <si>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</si>
  <si>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</si>
  <si>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Tuukkanen, Juha/R-3728-2018</t>
  </si>
  <si>
    <t>Tuukkanen, Juha/0000-0002-1723-6461; Saarakkala, Simo/0000-0003-2850-5484</t>
  </si>
  <si>
    <t>10.1242/jeb.135475</t>
  </si>
  <si>
    <t>WOS:000403337600014</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</si>
  <si>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</si>
  <si>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</si>
  <si>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</si>
  <si>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</si>
  <si>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</si>
  <si>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</si>
  <si>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</si>
  <si>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</si>
  <si>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</si>
  <si>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NAKAI, Madoka/G-1088-2013; Kunimi, Yasuhisa/C-8350-2013</t>
  </si>
  <si>
    <t xml:space="preserve">NAKAI, Madoka/0000-0003-1929-9543; </t>
  </si>
  <si>
    <t>10.1303/aez.2005.231</t>
  </si>
  <si>
    <t>WOS:000230665700004</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</si>
  <si>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</si>
  <si>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</si>
  <si>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</si>
  <si>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</si>
  <si>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</si>
  <si>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</si>
  <si>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Nachman, RJ; Strey, A; Zubrzak, P; Zdarek, J</t>
  </si>
  <si>
    <t>A comparison of the pupariation acceleration activity of pyrokinin-like peptides native to the flesh fly: Which peptide represents the primary pupariation factor?</t>
  </si>
  <si>
    <t>PEPTIDES</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</si>
  <si>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</si>
  <si>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0196-9781</t>
  </si>
  <si>
    <t>1873-5169</t>
  </si>
  <si>
    <t>10.1016/j.peptides.2005.08.023</t>
  </si>
  <si>
    <t>WOS:000236230200007</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</si>
  <si>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</si>
  <si>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</si>
  <si>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</si>
  <si>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</si>
  <si>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</si>
  <si>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</si>
  <si>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</si>
  <si>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</si>
  <si>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</si>
  <si>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</si>
  <si>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</si>
  <si>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von Schantz, Malcolm/C-5962-2014; Weale, Michael/F-2587-2010; Jelinek, Milan/C-8515-2011; Thomas, Mark/A-2219-2012</t>
  </si>
  <si>
    <t>von Schantz, Malcolm/0000-0002-9911-9436; Weale, Michael/0000-0003-4593-1186; Thomas, Mark/0000-0002-2452-981X</t>
  </si>
  <si>
    <t>10.1177/0748730405281332</t>
  </si>
  <si>
    <t>WOS:000233402400002</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</si>
  <si>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</si>
  <si>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</si>
  <si>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</si>
  <si>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</si>
  <si>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</si>
  <si>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</si>
  <si>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</si>
  <si>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</si>
  <si>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</si>
  <si>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</si>
  <si>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</si>
  <si>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</si>
  <si>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</si>
  <si>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</si>
  <si>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</si>
  <si>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</si>
  <si>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Clarke, Anthony/B-5143-2011; Lawson, Simon/D-6482-2012; Schutze, Mark/I-9962-2012</t>
  </si>
  <si>
    <t>Clarke, Anthony/0000-0002-8165-3032; Schutze, Mark/0000-0002-0442-1844</t>
  </si>
  <si>
    <t>10.1016/j.foreco.2008.02.033</t>
  </si>
  <si>
    <t>WOS:000256288800046</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</si>
  <si>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</si>
  <si>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</si>
  <si>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</si>
  <si>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</si>
  <si>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</si>
  <si>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</si>
  <si>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</si>
  <si>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</si>
  <si>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</si>
  <si>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</si>
  <si>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</si>
  <si>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</si>
  <si>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</si>
  <si>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</si>
  <si>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</si>
  <si>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</si>
  <si>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</si>
  <si>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</si>
  <si>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</si>
  <si>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</si>
  <si>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</si>
  <si>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</si>
  <si>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</si>
  <si>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</si>
  <si>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</si>
  <si>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</si>
  <si>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</si>
  <si>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</si>
  <si>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</si>
  <si>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</si>
  <si>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</si>
  <si>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</si>
  <si>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</si>
  <si>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</si>
  <si>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</si>
  <si>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</si>
  <si>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</si>
  <si>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e0177469</t>
  </si>
  <si>
    <t>10.1371/journal.pone.0177469</t>
  </si>
  <si>
    <t>WOS:000402058400019</t>
  </si>
  <si>
    <t>Napoles, JR</t>
  </si>
  <si>
    <t>Romero Napoles, Jesus</t>
  </si>
  <si>
    <t>Systematics of the seed beetle genus Decellebruchus Borowiec, 1987 (Coleoptera, Bruchidae)</t>
  </si>
  <si>
    <t>ZOOKEYS</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</si>
  <si>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</si>
  <si>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</si>
  <si>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</si>
  <si>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1313-2989</t>
  </si>
  <si>
    <t>1313-2970</t>
  </si>
  <si>
    <t>10.3897/zookeys.579.7716</t>
  </si>
  <si>
    <t>WOS:000373700600003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</si>
  <si>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</si>
  <si>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</si>
  <si>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</si>
  <si>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</si>
  <si>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</si>
  <si>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Naulleau, G; Duguy, R; Saint Girons, H</t>
  </si>
  <si>
    <t>Spatio-temporal aspects of the annual cycle of Viperinae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</si>
  <si>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</si>
  <si>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WOS:000074318400005</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</si>
  <si>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</si>
  <si>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</si>
  <si>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</si>
  <si>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</si>
  <si>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</si>
  <si>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</si>
  <si>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</si>
  <si>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</si>
  <si>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</si>
  <si>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</si>
  <si>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</si>
  <si>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</si>
  <si>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</si>
  <si>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Parra, Jose Roberto Postali/D-9282-2012; Nava, Dori/F-6915-2014</t>
  </si>
  <si>
    <t>10.1603/0022-0493-96.3.609</t>
  </si>
  <si>
    <t>WOS:000183648000016</t>
  </si>
  <si>
    <t>NECHOLS, JR; TAUBER, MJ; TAUBER, CA</t>
  </si>
  <si>
    <t>GEOGRAPHICAL VARIABILITY IN ECOPHYSIOLOGICAL TRAITS CONTROLLING DORMANCY IN CHRYSOPA-OCULATA (NEUROPTERA, CHRYSOPIDAE)</t>
  </si>
  <si>
    <t>10.1016/0022-1910(87)90131-4</t>
  </si>
  <si>
    <t>WOS:A1987J086300004</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</si>
  <si>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</si>
  <si>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</si>
  <si>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</si>
  <si>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Nedved, Oldrich/H-7816-2014</t>
  </si>
  <si>
    <t>10.1046/j.1570-7458.2001.00837.x</t>
  </si>
  <si>
    <t>WOS:000169328400011</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</si>
  <si>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</si>
  <si>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</si>
  <si>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</si>
  <si>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</si>
  <si>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</si>
  <si>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</si>
  <si>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</si>
  <si>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</si>
  <si>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</si>
  <si>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</si>
  <si>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</si>
  <si>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</si>
  <si>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</si>
  <si>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</si>
  <si>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</si>
  <si>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</si>
  <si>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</si>
  <si>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</si>
  <si>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</si>
  <si>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WOS:000071078400008</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</si>
  <si>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</si>
  <si>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</si>
  <si>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</si>
  <si>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</si>
  <si>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</si>
  <si>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</si>
  <si>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</si>
  <si>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</si>
  <si>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</si>
  <si>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</si>
  <si>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</si>
  <si>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</si>
  <si>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</si>
  <si>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</si>
  <si>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</si>
  <si>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</si>
  <si>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</si>
  <si>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Covi, Joseph/0000-0001-5668-4577; Neumeyer, Courtney/0000-0002-7394-9079</t>
  </si>
  <si>
    <t>0362-2525</t>
  </si>
  <si>
    <t>1097-4687</t>
  </si>
  <si>
    <t>10.1002/jmor.20344</t>
  </si>
  <si>
    <t>WOS:000349779500009</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</si>
  <si>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</si>
  <si>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</si>
  <si>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</si>
  <si>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</si>
  <si>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</si>
  <si>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</si>
  <si>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</si>
  <si>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</si>
  <si>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</si>
  <si>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</si>
  <si>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</si>
  <si>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</si>
  <si>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</si>
  <si>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</si>
  <si>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Ali/B-9948-2016</t>
  </si>
  <si>
    <t>Bajwa, Ali/0000-0002-7171-3118</t>
  </si>
  <si>
    <t>0944-1344</t>
  </si>
  <si>
    <t>1614-7499</t>
  </si>
  <si>
    <t>10.1007/s11356-017-8737-7</t>
  </si>
  <si>
    <t>WOS:000399401700077</t>
  </si>
  <si>
    <t>Nicol, S; Andersen, NA</t>
  </si>
  <si>
    <t>Control of breathing in the echidna (Tachyglossus aculeatus) during hibernation</t>
  </si>
  <si>
    <t>6th International Congress of Comparative Physiology and Biochemistry</t>
  </si>
  <si>
    <t>FEB 02-07, 2003</t>
  </si>
  <si>
    <t>MT BULLER, AUSTRALIA</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</si>
  <si>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</si>
  <si>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</si>
  <si>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</si>
  <si>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Nicol, Stewart; Andersen, Niels A.</t>
  </si>
  <si>
    <t>The life history of an egg-laying mammal, the echidna (Tachyglossus aculeatus)</t>
  </si>
  <si>
    <t>ECOSCIENCE</t>
  </si>
  <si>
    <t>Symposium on Marsupials as Models for Research held at the 9th International Mammalogical Congress</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</si>
  <si>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</si>
  <si>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</si>
  <si>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</si>
  <si>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</si>
  <si>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</si>
  <si>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</si>
  <si>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</si>
  <si>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</si>
  <si>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</si>
  <si>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</si>
  <si>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</si>
  <si>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</si>
  <si>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</si>
  <si>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</si>
  <si>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</si>
  <si>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</si>
  <si>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</si>
  <si>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Vanpe, Cecile/0000-0001-8136-1657</t>
  </si>
  <si>
    <t>10.1644/09-MAMM-A-398.1</t>
  </si>
  <si>
    <t>WOS:000287898700011</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</si>
  <si>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</si>
  <si>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</si>
  <si>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</si>
  <si>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</si>
  <si>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</si>
  <si>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</si>
  <si>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</si>
  <si>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</si>
  <si>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</si>
  <si>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</si>
  <si>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</si>
  <si>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</si>
  <si>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</si>
  <si>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</si>
  <si>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</si>
  <si>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</si>
  <si>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</si>
  <si>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</si>
  <si>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</si>
  <si>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</si>
  <si>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10.2307/1940842</t>
  </si>
  <si>
    <t>WOS:A1993LY54900008</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</si>
  <si>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</si>
  <si>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</si>
  <si>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</si>
  <si>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</si>
  <si>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</si>
  <si>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10.1163/156853899507121</t>
  </si>
  <si>
    <t>WOS:000084551500001</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</si>
  <si>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</si>
  <si>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</si>
  <si>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</si>
  <si>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</si>
  <si>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</si>
  <si>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</si>
  <si>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</si>
  <si>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</si>
  <si>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</si>
  <si>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</si>
  <si>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</si>
  <si>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WOS:000305296600012</t>
  </si>
  <si>
    <t>Nippgen, F; McGlynn, BL; Emanuel, RE; Vose, JM</t>
  </si>
  <si>
    <t>Nippgen, Fabian; McGlynn, Brian L.; Emanuel, Ryan E.; Vose, James M.</t>
  </si>
  <si>
    <t>Watershed memory at the Coweeta Hydrologic Laboratory: The effect of past precipitation and storage on hydrologic response</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</si>
  <si>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</si>
  <si>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Emanuel, Ryan/C-3796-2012; McGlynn, Brian/A-2509-2008</t>
  </si>
  <si>
    <t>Emanuel, Ryan/0000-0002-2166-1698; McGlynn, Brian/0000-0001-5266-4894</t>
  </si>
  <si>
    <t>1944-7973</t>
  </si>
  <si>
    <t>10.1002/2015WR018196</t>
  </si>
  <si>
    <t>WOS:000374706300007</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</si>
  <si>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</si>
  <si>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</si>
  <si>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</si>
  <si>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Norihide/0000-0001-9767-3225</t>
  </si>
  <si>
    <t>10.1007/s10493-004-2005-5</t>
  </si>
  <si>
    <t>WOS:000229185900005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</si>
  <si>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</si>
  <si>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</si>
  <si>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</si>
  <si>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</si>
  <si>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</si>
  <si>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Nakatani, Eiji/0000-0002-4876-446X; Teramukai, Satoshi/0000-0003-2184-0597</t>
  </si>
  <si>
    <t>1323-1316</t>
  </si>
  <si>
    <t>1440-1819</t>
  </si>
  <si>
    <t>10.1111/pcn.12149</t>
  </si>
  <si>
    <t>WOS:000337563500004</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</si>
  <si>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</si>
  <si>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</si>
  <si>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</si>
  <si>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</si>
  <si>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Matteucci, Giorgio/N-3526-2015; Janssens, Ivan/P-1331-2014; Montagnani, Leonardo/F-1837-2016; li, wenchao/S-5567-2016; Moors, Eddy/J-5165-2012; Bohrer, Gil/A-9731-2008</t>
  </si>
  <si>
    <t>Matteucci, Giorgio/0000-0002-4790-9540; Janssens, Ivan/0000-0002-5705-1787; Montagnani, Leonardo/0000-0003-2957-9071; Moors, Eddy/0000-0003-2309-2887; Bohrer, Gil/0000-0002-9209-9540; rambal, serge/0000-0001-5869-8382</t>
  </si>
  <si>
    <t>10.1111/j.1365-2486.2011.02459.x</t>
  </si>
  <si>
    <t>WOS:000294571700008</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</si>
  <si>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</si>
  <si>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</si>
  <si>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</si>
  <si>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WOS:000083250200001</t>
  </si>
  <si>
    <t>Nolte, D; Schuldt, A; Gossner, MM; Ulrich, W; Assmann, T</t>
  </si>
  <si>
    <t>Nolte, Dorothea; Schuldt, Andreas; Gossner, Martin M.; Ulrich, Werner; Assmann, Thorsten</t>
  </si>
  <si>
    <t>Functional traits drive ground beetle community structures in Central European forests: Implications for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</si>
  <si>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</si>
  <si>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Assmann, Thorsten/Q-9304-2017; Schuldt, Andreas/J-9429-2013</t>
  </si>
  <si>
    <t>Assmann, Thorsten/0000-0002-9203-769X; Schuldt, Andreas/0000-0002-8761-0025; Gossner, Martin M./0000-0003-1516-6364</t>
  </si>
  <si>
    <t>1873-2917</t>
  </si>
  <si>
    <t>10.1016/biocon.2017.06.038</t>
  </si>
  <si>
    <t>WOS:000410014100002</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</si>
  <si>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</si>
  <si>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</si>
  <si>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</si>
  <si>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</si>
  <si>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</si>
  <si>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</si>
  <si>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</si>
  <si>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</si>
  <si>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</si>
  <si>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</si>
  <si>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</si>
  <si>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</si>
  <si>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Nordberg, EJ; Cobb, VA</t>
  </si>
  <si>
    <t>Nordberg, Eric J.; Cobb, Vincent A.</t>
  </si>
  <si>
    <t>BODY TEMPERATURES AND WINTER ACTIVITY IN OVERWINTERING TIMBER RATTLESNAKES (CROTALUS HORRIDUS) IN TENNESSEE, USA</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</si>
  <si>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</si>
  <si>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WOS:000418700500004</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</si>
  <si>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</si>
  <si>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</si>
  <si>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</si>
  <si>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</si>
  <si>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</si>
  <si>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</si>
  <si>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</si>
  <si>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</si>
  <si>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</si>
  <si>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</si>
  <si>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</si>
  <si>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</si>
  <si>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</si>
  <si>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</si>
  <si>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</si>
  <si>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Fathipour, Yaghoub/0000-0002-7963-5409; Talebi, Ali Asghar/0000-0001-5749-6391</t>
  </si>
  <si>
    <t>WOS:000261460600008</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</si>
  <si>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</si>
  <si>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</si>
  <si>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</si>
  <si>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</si>
  <si>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</si>
  <si>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</si>
  <si>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</si>
  <si>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10.3354/meps142099</t>
  </si>
  <si>
    <t>WOS:A1996VT88800010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</si>
  <si>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</si>
  <si>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</si>
  <si>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</si>
  <si>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</si>
  <si>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</si>
  <si>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</si>
  <si>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</si>
  <si>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</si>
  <si>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</si>
  <si>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</si>
  <si>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</si>
  <si>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</si>
  <si>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</si>
  <si>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</si>
  <si>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</si>
  <si>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Ward, Eric/D-7131-2017; Siqueira, Mario/A-4503-2008</t>
  </si>
  <si>
    <t>Ward, Eric/0000-0002-5047-5464; Siqueira, Mario/0000-0002-5851-6056; Juang, Jehn-Yih/0000-0002-7890-0696</t>
  </si>
  <si>
    <t>10.1111/gcb.12723</t>
  </si>
  <si>
    <t>WOS:000348652400027</t>
  </si>
  <si>
    <t>Nowack, J; Stawski, C; Geiser, F</t>
  </si>
  <si>
    <t>Nowack, Julia; Stawski, Clare; Geiser, Fritz</t>
  </si>
  <si>
    <t>More functions of torpor and their roles in a changing world</t>
  </si>
  <si>
    <t>15th International Hibernation Symposium</t>
  </si>
  <si>
    <t>JUL 31-AUG 04, 2016</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</si>
  <si>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</si>
  <si>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Fritz/0000-0001-7621-5049; Stawski, Clare/0000-0003-1714-0301</t>
  </si>
  <si>
    <t>10.1007/s00360-017-1100-y</t>
  </si>
  <si>
    <t>WOS:000404211800020</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</si>
  <si>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</si>
  <si>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</si>
  <si>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</si>
  <si>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</si>
  <si>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Rocha, Carlos Frederico/A-6225-2013</t>
  </si>
  <si>
    <t>Rocha, Carlos Frederico/0000-0003-3000-1242</t>
  </si>
  <si>
    <t>17-18</t>
  </si>
  <si>
    <t>PII 936483963</t>
  </si>
  <si>
    <t>10.1080/00222933.2011.552797</t>
  </si>
  <si>
    <t>WOS:000289576500002</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</si>
  <si>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</si>
  <si>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</si>
  <si>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</si>
  <si>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</si>
  <si>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</si>
  <si>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</si>
  <si>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</si>
  <si>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</si>
  <si>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</si>
  <si>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</si>
  <si>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</si>
  <si>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</si>
  <si>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</si>
  <si>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</si>
  <si>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</si>
  <si>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</si>
  <si>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</si>
  <si>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</si>
  <si>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</si>
  <si>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</si>
  <si>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</si>
  <si>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</si>
  <si>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</si>
  <si>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</si>
  <si>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</si>
  <si>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</si>
  <si>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</si>
  <si>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</si>
  <si>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</si>
  <si>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</si>
  <si>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</si>
  <si>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</si>
  <si>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</si>
  <si>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</si>
  <si>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</si>
  <si>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</si>
  <si>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</si>
  <si>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</si>
  <si>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</si>
  <si>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</si>
  <si>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</si>
  <si>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</si>
  <si>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</si>
  <si>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</si>
  <si>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10.1007/BF03326018</t>
  </si>
  <si>
    <t>WOS:000254582100012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</si>
  <si>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</si>
  <si>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</si>
  <si>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</si>
  <si>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</si>
  <si>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</si>
  <si>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</si>
  <si>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</si>
  <si>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</si>
  <si>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</si>
  <si>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</si>
  <si>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</si>
  <si>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</si>
  <si>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</si>
  <si>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</si>
  <si>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</si>
  <si>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</si>
  <si>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</si>
  <si>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</si>
  <si>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10.1534/g3.118.200551</t>
  </si>
  <si>
    <t>WOS:000446185200013</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</si>
  <si>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</si>
  <si>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</si>
  <si>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</si>
  <si>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</si>
  <si>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10.1007/s00484-017-1449-3</t>
  </si>
  <si>
    <t>WOS:000423319100013</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</si>
  <si>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</si>
  <si>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</si>
  <si>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</si>
  <si>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Jens/A-3011-2009</t>
  </si>
  <si>
    <t>Olesen, Jens/0000-0003-1998-1083</t>
  </si>
  <si>
    <t>1937-2353</t>
  </si>
  <si>
    <t>WOS:A1996WJ92500024</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</si>
  <si>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</si>
  <si>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</si>
  <si>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</si>
  <si>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</si>
  <si>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Erin/0000-0002-4889-6059</t>
  </si>
  <si>
    <t>e115678</t>
  </si>
  <si>
    <t>10.1371/journal.pone.0115678</t>
  </si>
  <si>
    <t>WOS:000348845600053</t>
  </si>
  <si>
    <t>Oliva, LO; La Corte, R; Santana, MO; de Albuquerque, CMR</t>
  </si>
  <si>
    <t>Oliva, Luciana O.; La Corte, Roseli; Santana, Marcelo O.; de Albuquerque, Cleide M. R.</t>
  </si>
  <si>
    <t>Quiescence in Aedes aegypti: Interpopulation Differences Contribute to Population Dynamics and Vectorial Capacity</t>
  </si>
  <si>
    <t>INSECTS</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</si>
  <si>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</si>
  <si>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2075-4450</t>
  </si>
  <si>
    <t>10.3390/insects9030111</t>
  </si>
  <si>
    <t>WOS:000448335000039</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</si>
  <si>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</si>
  <si>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</si>
  <si>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</si>
  <si>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</si>
  <si>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</si>
  <si>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</si>
  <si>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</si>
  <si>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</si>
  <si>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</si>
  <si>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</si>
  <si>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</si>
  <si>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</si>
  <si>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</si>
  <si>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</si>
  <si>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</si>
  <si>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</si>
  <si>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</si>
  <si>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</si>
  <si>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</si>
  <si>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</si>
  <si>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</si>
  <si>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</si>
  <si>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</si>
  <si>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</si>
  <si>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ROYAL SOCIETY OPEN SCIENCE</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</si>
  <si>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</si>
  <si>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Pollock, Henry/0000-0002-8698-691X; O'Mara, M. Teague/0000-0002-6951-1648</t>
  </si>
  <si>
    <t>2054-5703</t>
  </si>
  <si>
    <t>10.1098/rsos.171359</t>
  </si>
  <si>
    <t>WOS:000418587600046</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</si>
  <si>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</si>
  <si>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</si>
  <si>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</si>
  <si>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</si>
  <si>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Williams, Caroline/B-4001-2012; Zeng, Erliang/E-9663-2010</t>
  </si>
  <si>
    <t>Williams, Caroline/0000-0003-3112-0286; Zeng, Erliang/0000-0003-3354-6416; Wu, Grace C./0000-0002-8290-119X; Deines, Jillian M/0000-0002-4279-8765</t>
  </si>
  <si>
    <t>10.1111/mec.12773</t>
  </si>
  <si>
    <t>WOS:000337587700004</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</si>
  <si>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</si>
  <si>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</si>
  <si>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</si>
  <si>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</si>
  <si>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</si>
  <si>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</si>
  <si>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</si>
  <si>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</si>
  <si>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</si>
  <si>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Denham, Andrew/E-3545-2012; Ooi, Mark/A-4779-2012</t>
  </si>
  <si>
    <t>Denham, Andrew/0000-0002-8375-2747; Ooi, Mark/0000-0002-3046-0417</t>
  </si>
  <si>
    <t>10.1111/j.1365-2486.2009.01887.x</t>
  </si>
  <si>
    <t>WOS:000269577800003</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</si>
  <si>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</si>
  <si>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</si>
  <si>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</si>
  <si>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</si>
  <si>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Kaul, Rajreni/0000-0003-4820-5972; O'Regan, Suzanne Marie/0000-0002-9446-955X; Drake, John/0000-0003-4646-1235</t>
  </si>
  <si>
    <t>10.1890/14-0417.1</t>
  </si>
  <si>
    <t>WOS:000351849700004</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</si>
  <si>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</si>
  <si>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</si>
  <si>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</si>
  <si>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</si>
  <si>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10.1111/j.1558-5646.1996.tb03880.x</t>
  </si>
  <si>
    <t>WOS:A1996UJ15600020</t>
  </si>
  <si>
    <t>Orr, SP; Rudgers, JA; Clay, K</t>
  </si>
  <si>
    <t>Invasive plants can inhibit native tree seedlings: testing potential allelopathic mechanisms</t>
  </si>
  <si>
    <t>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t>
  </si>
  <si>
    <t>10.1007/s11258-005-5698-6</t>
  </si>
  <si>
    <t>WOS:000233519900001</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</si>
  <si>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</si>
  <si>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</si>
  <si>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</si>
  <si>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</si>
  <si>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</si>
  <si>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t>
  </si>
  <si>
    <t xml:space="preserve">Jemric, Tomislav/0000-0002-6672-1834; </t>
  </si>
  <si>
    <t>0031-5362</t>
  </si>
  <si>
    <t>WOS:000273730100013</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</si>
  <si>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</si>
  <si>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</si>
  <si>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</si>
  <si>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</si>
  <si>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</si>
  <si>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</si>
  <si>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</si>
  <si>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</si>
  <si>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</si>
  <si>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</si>
  <si>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</si>
  <si>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</si>
  <si>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</si>
  <si>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</si>
  <si>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</si>
  <si>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</si>
  <si>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</si>
  <si>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</si>
  <si>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</si>
  <si>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</si>
  <si>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</si>
  <si>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</si>
  <si>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</si>
  <si>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</si>
  <si>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</si>
  <si>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</si>
  <si>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</si>
  <si>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</si>
  <si>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</si>
  <si>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</si>
  <si>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</si>
  <si>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</si>
  <si>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</si>
  <si>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</si>
  <si>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</si>
  <si>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</si>
  <si>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</si>
  <si>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1083-8155</t>
  </si>
  <si>
    <t>10.1007/s11252-011-0182-7</t>
  </si>
  <si>
    <t>WOS:000297670700009</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</si>
  <si>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</si>
  <si>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</si>
  <si>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</si>
  <si>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</si>
  <si>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Chlebicki, Andrzej/0000-0002-7001-2782; Karasinski, Dariusz/0000-0003-0068-5815; Osyczka, Piotr/0000-0003-4999-4897</t>
  </si>
  <si>
    <t>10.1007/s10530-011-9991-0</t>
  </si>
  <si>
    <t>WOS:000298646200003</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</si>
  <si>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</si>
  <si>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</si>
  <si>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</si>
  <si>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</si>
  <si>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</si>
  <si>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</si>
  <si>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</si>
  <si>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</si>
  <si>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</si>
  <si>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</si>
  <si>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</si>
  <si>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</si>
  <si>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</si>
  <si>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Otto, MS; Becker, NI; Encarnacao, JA</t>
  </si>
  <si>
    <t>Otto, Matthias S.; Becker, Nina I.; Encarnacao, Jorge A.</t>
  </si>
  <si>
    <t>Cool gleaners: Thermoregulation in sympatric bat species</t>
  </si>
  <si>
    <t>Thermoregulatory behavior in temperate bats is influenced by gender, food availability, ambient temperature and reproduction. Ecologically and morphologically similar bat species (Myotis bechsteinii, M. nattereri, and Plecotus auritus; Vespertilionidae) facing similar diurnal conditions should therefore not differ in their thermoregulatory behavior. Identified day roosts (n = 23) of radio-tagged bats (n = 30) were spread over an area of 33.1 ha, but ambient temperature did not differ between roosting sites. Furthermore, there was no significant difference in cardinal direction, roost height, canopy coverage, and breast height diameter between day roosts used by the three species. Minimum roost temperatures and isolation values, however, differed significantly between our species with lowest values in P. auritus. The range of skin temperatures (min-max) recorded by temperature-sensitive transmitters was not species-specific with the lowest ranges in late pregnancy (mean +/- SD: 7.1 +/- 1.1 degrees C) and highest in post-lactation (mean +/- SD: 13.1 +/- 1.1 degrees C). The minimum skin temperature, however, was species-specific with the lowest values in P. auritus (mean +/- SD: 20.2 +/- 1.1 degrees C), intermediate in M. nattereri (mean +/- SD: 23.4 +/- 1.0 degrees C), and the highest in M. bechsteinii (mean +/- SD: 26.8 +/- 1.0 degrees C). Species-specific usage of energy-saving mechanisms might represent an important niche differentiation of species. Different mechanisms might allow, e.g. one species to occupy colder moats with higher temperature variations or to shorten foraging times due to distinct thermoregulatory behavior. (C) 2012 Deutsche Gesellschaft fur Saugetierkunde. Published by Elsevier GmbH. All rights reserved.</t>
  </si>
  <si>
    <t>Encarnacao, Jorge A./I-8644-2018</t>
  </si>
  <si>
    <t>Encarnacao, Jorge A./0000-0001-8766-0607</t>
  </si>
  <si>
    <t>1618-1476</t>
  </si>
  <si>
    <t>10.1016/j.mambio.2012.07.156</t>
  </si>
  <si>
    <t>WOS:000330156300009</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</si>
  <si>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</si>
  <si>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</si>
  <si>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</si>
  <si>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</si>
  <si>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</si>
  <si>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</si>
  <si>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</si>
  <si>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</si>
  <si>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</si>
  <si>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</si>
  <si>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</si>
  <si>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</si>
  <si>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</si>
  <si>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</si>
  <si>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</si>
  <si>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</si>
  <si>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</si>
  <si>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</si>
  <si>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</si>
  <si>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</si>
  <si>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Derner, Roberto/F-1766-2015</t>
  </si>
  <si>
    <t>Derner, Roberto/0000-0001-6474-1287</t>
  </si>
  <si>
    <t>0046-9939</t>
  </si>
  <si>
    <t>1678-2305</t>
  </si>
  <si>
    <t>WOS:000354645500011</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</si>
  <si>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</si>
  <si>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</si>
  <si>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</si>
  <si>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</si>
  <si>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Blacket, Mark/0000-0001-7864-5712</t>
  </si>
  <si>
    <t>10.1111/j.1365-294X.2009.04508.x</t>
  </si>
  <si>
    <t>WOS:000273953400012</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</si>
  <si>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</si>
  <si>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</si>
  <si>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</si>
  <si>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</si>
  <si>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</si>
  <si>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</si>
  <si>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</si>
  <si>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</si>
  <si>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</si>
  <si>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</si>
  <si>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</si>
  <si>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</si>
  <si>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</si>
  <si>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</si>
  <si>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</si>
  <si>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PALMER, WA; HASELER, WH</t>
  </si>
  <si>
    <t>THE HOST SPECIFICITY AND BIOLOGY OF TRIRHABDA-BACHARIDIS (WEBER) (COLEOPTERA, CHRYSOMELIDAE), A SPECIES INTRODUCED INTO AUSTRALIA FOR THE BIOLOGICAL-CONTROL OF BACCHARIS-HALIMIFOLIA L</t>
  </si>
  <si>
    <t>COLEOPTERISTS BULLETIN</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</si>
  <si>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</si>
  <si>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</si>
  <si>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0010-065X</t>
  </si>
  <si>
    <t>WOS:A1992HQ31600010</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</si>
  <si>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</si>
  <si>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</si>
  <si>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</si>
  <si>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</si>
  <si>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</si>
  <si>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</si>
  <si>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</si>
  <si>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</si>
  <si>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</si>
  <si>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</si>
  <si>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</si>
  <si>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</si>
  <si>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</si>
  <si>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</si>
  <si>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</si>
  <si>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</si>
  <si>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</si>
  <si>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Roberto/0000-0002-6085-4433; Paniw, Maria/0000-0002-1949-4448</t>
  </si>
  <si>
    <t>10.1111/ele.12892</t>
  </si>
  <si>
    <t>WOS:000425823900013</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</si>
  <si>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</si>
  <si>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</si>
  <si>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</si>
  <si>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</si>
  <si>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</si>
  <si>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</si>
  <si>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</si>
  <si>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</si>
  <si>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</si>
  <si>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Crustacean Soc, Soc Expt Biol, Glasgow City Council, Glasgow City Marketing Bureau, Young Bluecrest Seafoods Ltd, Marine Biodivers &amp; Ecoyst, Glasgow Nat His Soc</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</si>
  <si>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</si>
  <si>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</si>
  <si>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</si>
  <si>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</si>
  <si>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Panozzo, S; Scarabel, L; Collavo, A; Sattin, M</t>
  </si>
  <si>
    <t>Panozzo, Silvia; Scarabel, Laura; Collavo, Alberto; Sattin, Maurizio</t>
  </si>
  <si>
    <t>Protocols for Robust Herbicide Resistance Testing in Different Weed Species</t>
  </si>
  <si>
    <t>JOVE-JOURNAL OF VISUALIZED EXPERIMENTS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</si>
  <si>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</si>
  <si>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</si>
  <si>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</si>
  <si>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1940-087X</t>
  </si>
  <si>
    <t>e52923</t>
  </si>
  <si>
    <t>10.3791/52923</t>
  </si>
  <si>
    <t>WOS:000361536200044</t>
  </si>
  <si>
    <t>Papadopoulou, MV; Bloomer, WD; McNeil, MR</t>
  </si>
  <si>
    <t>Papadopoulou, Maria V.; Bloomer, William D.; McNeil, Michael R.</t>
  </si>
  <si>
    <t>NLCQ-1 and NLCQ-2, two new agents with activity against dormant Mycobacterium tuberculosis</t>
  </si>
  <si>
    <t>INTERNATIONAL JOURNAL OF ANTIMICROBIAL AGENTS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</si>
  <si>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</si>
  <si>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0924-8579</t>
  </si>
  <si>
    <t>10.1016/j.ijantimicag.2007.01.015</t>
  </si>
  <si>
    <t>WOS:000247110300017</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</si>
  <si>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</si>
  <si>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</si>
  <si>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</si>
  <si>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</si>
  <si>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Papadopoulos, Nikos/B-9156-2011; Nakas, Christos/F-3052-2011</t>
  </si>
  <si>
    <t>Papadopoulos, Nikos/0000-0003-2480-8189; Nakas, Christos/0000-0003-4155-722X</t>
  </si>
  <si>
    <t>10.1016/j.jinsphys.2010.09.008</t>
  </si>
  <si>
    <t>WOS:000286849800011</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</si>
  <si>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</si>
  <si>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</si>
  <si>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</si>
  <si>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</si>
  <si>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</si>
  <si>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</si>
  <si>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</si>
  <si>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</si>
  <si>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</si>
  <si>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</si>
  <si>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t>
  </si>
  <si>
    <t>Pappas, Maria/0000-0003-4563-3023; Broufas, George/0000-0003-3604-2109</t>
  </si>
  <si>
    <t>10.1016/j.biocontrol.2008.03.015</t>
  </si>
  <si>
    <t>WOS:000257590700020</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</si>
  <si>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</si>
  <si>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</si>
  <si>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</si>
  <si>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</si>
  <si>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</si>
  <si>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</si>
  <si>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</si>
  <si>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Park, A; Talbot, C</t>
  </si>
  <si>
    <t>Park, Andrew; Talbot, Carolyn</t>
  </si>
  <si>
    <t>Information Underload: Ecological Complexity, Incomplete Knowledge, and Data Deficits Create Challenges for the Assisted Migration of Forest Trees</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</si>
  <si>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</si>
  <si>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10.1093/biosci/biy001</t>
  </si>
  <si>
    <t>WOS:000430090000010</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</si>
  <si>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</si>
  <si>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</si>
  <si>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</si>
  <si>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</si>
  <si>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10.1111/jeb.12419</t>
  </si>
  <si>
    <t>WOS:000339713100015</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</si>
  <si>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</si>
  <si>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</si>
  <si>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</si>
  <si>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</si>
  <si>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Brown, Molly/E-2724-2010; Schaepman, Michael/B-9213-2009; Jeong, Su-Jong/J-4110-2014</t>
  </si>
  <si>
    <t>Brown, Molly/0000-0001-7384-3314; Schaepman, Michael/0000-0002-9627-9565; Park, Hoonyoung/0000-0002-7856-5218</t>
  </si>
  <si>
    <t>10.1016/j.rse.2015.04.030</t>
  </si>
  <si>
    <t>WOS:000357545400008</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</si>
  <si>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</si>
  <si>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</si>
  <si>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</si>
  <si>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Jones, Gareth/0000-0002-1904-3735; Park, Kirsty/0000-0001-6080-7197</t>
  </si>
  <si>
    <t>WOS:000082062700001</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</si>
  <si>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</si>
  <si>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</si>
  <si>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</si>
  <si>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</si>
  <si>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Parker, Darren/0000-0003-4027-7779; Ritchie, Michael G/0000-0001-7913-8675; Tyukmaeva, Venera/0000-0002-1864-5101</t>
  </si>
  <si>
    <t>10.1093/gbe/evy147</t>
  </si>
  <si>
    <t>WOS:000444553900020</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</si>
  <si>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</si>
  <si>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</si>
  <si>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</si>
  <si>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</si>
  <si>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</si>
  <si>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</si>
  <si>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Parkes, SM; Duggan, IC</t>
  </si>
  <si>
    <t>Parkes, Samantha M.; Duggan, Ian C.</t>
  </si>
  <si>
    <t>Are zooplankton invasions in constructed waters facilitated by simple communities?</t>
  </si>
  <si>
    <t>DIVERSITY AND DISTRIBUTIONS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</si>
  <si>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</si>
  <si>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Ian/G-2275-2012</t>
  </si>
  <si>
    <t>Duggan, Ian/0000-0002-6037-9759</t>
  </si>
  <si>
    <t>1366-9516</t>
  </si>
  <si>
    <t>1472-4642</t>
  </si>
  <si>
    <t>10.1111/j.1472-4642.2012.00913.x</t>
  </si>
  <si>
    <t>WOS:000310727500005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</si>
  <si>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</si>
  <si>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</si>
  <si>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</si>
  <si>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</si>
  <si>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</si>
  <si>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</si>
  <si>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</si>
  <si>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</si>
  <si>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</si>
  <si>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</si>
  <si>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</si>
  <si>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</si>
  <si>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</si>
  <si>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</si>
  <si>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Patel, K; Zhang, ZQ</t>
  </si>
  <si>
    <t>Patel, Kajal; Zhang, Zhi-Qiang</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</si>
  <si>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</si>
  <si>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</si>
  <si>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Zhi-Qiang/0000-0003-4172-0592</t>
  </si>
  <si>
    <t>10.11158/saa.22.9.12</t>
  </si>
  <si>
    <t>WOS:000408946000012</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</si>
  <si>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</si>
  <si>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</si>
  <si>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</si>
  <si>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</si>
  <si>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</si>
  <si>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</si>
  <si>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</si>
  <si>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</si>
  <si>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</si>
  <si>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</si>
  <si>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</si>
  <si>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</si>
  <si>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</si>
  <si>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</si>
  <si>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</si>
  <si>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</si>
  <si>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</si>
  <si>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</si>
  <si>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</si>
  <si>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Wassmer, Tom/D-7727-2011; Geiser, Fritz/O-4175-2018; Pavey, Chris/D-7209-2011</t>
  </si>
  <si>
    <t xml:space="preserve">Geiser, Fritz/0000-0001-7621-5049; </t>
  </si>
  <si>
    <t>10.1007/s00114-009-0516-y</t>
  </si>
  <si>
    <t>WOS:000266093000002</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</si>
  <si>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</si>
  <si>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</si>
  <si>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</si>
  <si>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</si>
  <si>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</si>
  <si>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</si>
  <si>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</si>
  <si>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</si>
  <si>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</si>
  <si>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</si>
  <si>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</si>
  <si>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</si>
  <si>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</si>
  <si>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</si>
  <si>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</si>
  <si>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</si>
  <si>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</si>
  <si>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</si>
  <si>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</si>
  <si>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</si>
  <si>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</si>
  <si>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</si>
  <si>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</si>
  <si>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Pearl, S; Gabay, C; Kishony, R; Oppenheim, A; Balaban, NQ</t>
  </si>
  <si>
    <t>Pearl, Sivan; Gabay, Chana; Kishony, Roy; Oppenheim, Amos; Balaban, Nathalie Q.</t>
  </si>
  <si>
    <t>Nongenetic individuality in the host-phage interaction</t>
  </si>
  <si>
    <t>PLOS BIOLOGY</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</si>
  <si>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</si>
  <si>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</si>
  <si>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1544-9173</t>
  </si>
  <si>
    <t>e120</t>
  </si>
  <si>
    <t>10.1371/journal.pbio.0060120</t>
  </si>
  <si>
    <t>WOS:000256850100008</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</si>
  <si>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</si>
  <si>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</si>
  <si>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</si>
  <si>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</si>
  <si>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</si>
  <si>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</si>
  <si>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</si>
  <si>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</si>
  <si>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</si>
  <si>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</si>
  <si>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</si>
  <si>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</si>
  <si>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t>
  </si>
  <si>
    <t>Moore, Hannah/0000-0001-7263-8132; Pechal, Jennifer/0000-0002-2588-2519; Drijfhout, Falko/0000-0002-3210-8038</t>
  </si>
  <si>
    <t>1872-6283</t>
  </si>
  <si>
    <t>10.1016/j.forsciint.2014.10.019</t>
  </si>
  <si>
    <t>WOS:000345628100022</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</si>
  <si>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</si>
  <si>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</si>
  <si>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</si>
  <si>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</si>
  <si>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</si>
  <si>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</si>
  <si>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</si>
  <si>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</si>
  <si>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</si>
  <si>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</si>
  <si>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Lopez-Granados, Francisca/J-5617-2014</t>
  </si>
  <si>
    <t>Lopez-Granados, Francisca/0000-0001-9165-7558</t>
  </si>
  <si>
    <t>WOS:A1997BH23T00039</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</si>
  <si>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</si>
  <si>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</si>
  <si>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</si>
  <si>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</si>
  <si>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</si>
  <si>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</si>
  <si>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</si>
  <si>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</si>
  <si>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</si>
  <si>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</si>
  <si>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</si>
  <si>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</si>
  <si>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</si>
  <si>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Penchaszadeh, PE; Antelo, CS; Zabala, S; Bigatti, G</t>
  </si>
  <si>
    <t>Penchaszadeh, Pablo E.; Sanchez Antelo, Carlos; Zabala, Soledad; Bigatti, Gregorio</t>
  </si>
  <si>
    <t>Reproduction and imposex in the edible snail Adelomelon ancilla from northern Patagonia, Argentina</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</si>
  <si>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18A degrees C. Following the spawning period, remaining gametes were resorpted in both sexes. Males contained sperm throughout the year, parasperm and eusperm forms were found within the same acinus. Oogonia/oocytes ranged from 20 to 240 mu 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t>
  </si>
  <si>
    <t>10.1007/s00227-009-1225-y</t>
  </si>
  <si>
    <t>WOS:000268018700016</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</si>
  <si>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</si>
  <si>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</si>
  <si>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</si>
  <si>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</si>
  <si>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</si>
  <si>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</si>
  <si>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</si>
  <si>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</si>
  <si>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</si>
  <si>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</si>
  <si>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</si>
  <si>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</si>
  <si>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</si>
  <si>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</si>
  <si>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</si>
  <si>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</si>
  <si>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</si>
  <si>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</si>
  <si>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</si>
  <si>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</si>
  <si>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</si>
  <si>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</si>
  <si>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</si>
  <si>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</si>
  <si>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</si>
  <si>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</si>
  <si>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</si>
  <si>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</si>
  <si>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</si>
  <si>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</si>
  <si>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</si>
  <si>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10.1590/S0103-84782009005000177</t>
  </si>
  <si>
    <t>WOS:000271424200002</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</si>
  <si>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</si>
  <si>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</si>
  <si>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</si>
  <si>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</si>
  <si>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CESAM, UA/M-3762-2015; Palmeirim, Jorge/A-1323-2014; Ramos Pereira, Maria Joao/P-6221-2014</t>
  </si>
  <si>
    <t>Palmeirim, Jorge/0000-0003-4734-8162; Ramos Pereira, Maria Joao/0000-0002-9365-5166</t>
  </si>
  <si>
    <t>UNSP e69245</t>
  </si>
  <si>
    <t>10.1371/journal.pone.0069245</t>
  </si>
  <si>
    <t>WOS:000325211000092</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</si>
  <si>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</si>
  <si>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</si>
  <si>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</si>
  <si>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</si>
  <si>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Ramos Pereira, Maria Joao/P-6221-2014; CESAM, UA/M-3762-2015</t>
  </si>
  <si>
    <t>Ramos Pereira, Maria Joao/0000-0002-9365-5166; Peste, Filipa/0000-0003-0067-3590; Fonseca, Carlos/0000-0001-6559-7133; Bastos, Carlos/0000-0001-6869-4713</t>
  </si>
  <si>
    <t>1448-5494</t>
  </si>
  <si>
    <t>10.1071/WR14256</t>
  </si>
  <si>
    <t>WOS:000373345700009</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</si>
  <si>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</si>
  <si>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</si>
  <si>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</si>
  <si>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</si>
  <si>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</si>
  <si>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Perez, MH; Noriega, FG</t>
  </si>
  <si>
    <t>Perez, Mario H.; Noriega, Fernando G.</t>
  </si>
  <si>
    <t>Aedes aegypti pharate 1st instar quiescence: A case for anticipatory reproductive plasticity</t>
  </si>
  <si>
    <t>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t>
  </si>
  <si>
    <t>10.1016/j.jinsphys.2012.12.007</t>
  </si>
  <si>
    <t>WOS:000316776100010</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</si>
  <si>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</si>
  <si>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</si>
  <si>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</si>
  <si>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</si>
  <si>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</si>
  <si>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</si>
  <si>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</si>
  <si>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</si>
  <si>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</si>
  <si>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</si>
  <si>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</si>
  <si>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</si>
  <si>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</si>
  <si>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</si>
  <si>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</si>
  <si>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</si>
  <si>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</si>
  <si>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</si>
  <si>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</si>
  <si>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</si>
  <si>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</si>
  <si>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</si>
  <si>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</si>
  <si>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</si>
  <si>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</si>
  <si>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PERROT-MINNOT, Marie-Jeanne/L-6797-2017</t>
  </si>
  <si>
    <t>PERROT-MINNOT, Marie-Jeanne/0000-0003-3412-4282; Werren, John/0000-0001-9353-2070</t>
  </si>
  <si>
    <t>WOS:A1996UN68400030</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</si>
  <si>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</si>
  <si>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</si>
  <si>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</si>
  <si>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</si>
  <si>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</si>
  <si>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</si>
  <si>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</si>
  <si>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</si>
  <si>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</si>
  <si>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</si>
  <si>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</si>
  <si>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</si>
  <si>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</si>
  <si>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</si>
  <si>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</si>
  <si>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</si>
  <si>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</si>
  <si>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</si>
  <si>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</si>
  <si>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</si>
  <si>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</si>
  <si>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</si>
  <si>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</si>
  <si>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</si>
  <si>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Smithers, Richard/0000-0003-4795-7013</t>
  </si>
  <si>
    <t>10.1111/1365-2745.12067</t>
  </si>
  <si>
    <t>WOS:000318186800023</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</si>
  <si>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</si>
  <si>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</si>
  <si>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</si>
  <si>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</si>
  <si>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Phillimore, Albert/0000-0002-6553-1553; Smithers, Richard/0000-0003-4795-7013</t>
  </si>
  <si>
    <t>10.1086/667893</t>
  </si>
  <si>
    <t>WOS:000309976800012</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</si>
  <si>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</si>
  <si>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</si>
  <si>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</si>
  <si>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</si>
  <si>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</si>
  <si>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</si>
  <si>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</si>
  <si>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</si>
  <si>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</si>
  <si>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</si>
  <si>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</si>
  <si>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</si>
  <si>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</si>
  <si>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</si>
  <si>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</si>
  <si>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</si>
  <si>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</si>
  <si>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</si>
  <si>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</si>
  <si>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</si>
  <si>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</si>
  <si>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</si>
  <si>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</si>
  <si>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</si>
  <si>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</si>
  <si>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</si>
  <si>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</si>
  <si>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</si>
  <si>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</si>
  <si>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</si>
  <si>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</si>
  <si>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</si>
  <si>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PLANT BIOSYSTEMS</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</si>
  <si>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</si>
  <si>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Pierce, Simon/G-6785-2017; Vagge, Ilda/I-5935-2015</t>
  </si>
  <si>
    <t>Pierce, Simon/0000-0003-1182-987X; Vagge, Ilda/0000-0002-0926-9255; Cerabolini, Bruno Enrico Leone/0000-0002-3793-0733</t>
  </si>
  <si>
    <t>1126-3504</t>
  </si>
  <si>
    <t>1724-5575</t>
  </si>
  <si>
    <t>10.1080/11263504.2013.809814</t>
  </si>
  <si>
    <t>WOS:000349528200008</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</si>
  <si>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</si>
  <si>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</si>
  <si>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</si>
  <si>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</si>
  <si>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</si>
  <si>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</si>
  <si>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</si>
  <si>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</si>
  <si>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</si>
  <si>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Pietrzak, Barbara/C-3421-2013; Slusarczyk, Miroslaw/Q-3958-2018</t>
  </si>
  <si>
    <t>Pietrzak, Barbara/0000-0001-5446-6277; Slusarczyk, Miroslaw/0000-0002-2311-5033</t>
  </si>
  <si>
    <t>WOS:000243236300017</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</si>
  <si>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</si>
  <si>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</si>
  <si>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</si>
  <si>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</si>
  <si>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pigeon, karine/C-6336-2014</t>
  </si>
  <si>
    <t>pigeon, karine/0000-0002-7409-5511</t>
  </si>
  <si>
    <t>10.1002/jwmg.1069</t>
  </si>
  <si>
    <t>WOS:000378332000011</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</si>
  <si>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</si>
  <si>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</si>
  <si>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</si>
  <si>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</si>
  <si>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karine/C-6336-2014; Nielsen, Scott/C-2842-2013</t>
  </si>
  <si>
    <t>pigeon, karine/0000-0002-7409-5511; Nielsen, Scott/0000-0002-9754-0630</t>
  </si>
  <si>
    <t>10.1644/13-MAMM-A-137</t>
  </si>
  <si>
    <t>WOS:000338272000011</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</si>
  <si>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</si>
  <si>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</si>
  <si>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</si>
  <si>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</si>
  <si>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10.1007/s00265-016-2180-5</t>
  </si>
  <si>
    <t>WOS:000383611100013</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</si>
  <si>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</si>
  <si>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</si>
  <si>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</si>
  <si>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</si>
  <si>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</si>
  <si>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</si>
  <si>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</si>
  <si>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</si>
  <si>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</si>
  <si>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Leena/0000-0002-6452-4538; Ketola, Tarmo/0000-0001-5151-7980</t>
  </si>
  <si>
    <t>10.1111/j.1365-2435.2010.01804.x</t>
  </si>
  <si>
    <t>WOS:000290174500011</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</si>
  <si>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</si>
  <si>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</si>
  <si>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</si>
  <si>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</si>
  <si>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t>
  </si>
  <si>
    <t>10.1016/j.jinsphys.2009.10.015</t>
  </si>
  <si>
    <t>WOS:000275799700008</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</si>
  <si>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</si>
  <si>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</si>
  <si>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</si>
  <si>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</si>
  <si>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Chen, Yolanda/K-6566-2014; Lindstrom, Leena/B-2326-2012</t>
  </si>
  <si>
    <t>Chen, Yolanda/0000-0001-9439-5899; Lindstrom, Leena/0000-0002-6452-4538; Mappes, Johanna/0000-0002-1117-5629</t>
  </si>
  <si>
    <t>10.1186/1471-2148-13-13</t>
  </si>
  <si>
    <t>WOS:000313879600001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</si>
  <si>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</si>
  <si>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</si>
  <si>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</si>
  <si>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</si>
  <si>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</si>
  <si>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</si>
  <si>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</si>
  <si>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</si>
  <si>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</si>
  <si>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</si>
  <si>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</si>
  <si>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</si>
  <si>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</si>
  <si>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</si>
  <si>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</si>
  <si>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</si>
  <si>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</si>
  <si>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</si>
  <si>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</si>
  <si>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</si>
  <si>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Bram/0000-0002-8973-6297</t>
  </si>
  <si>
    <t>10.1002/lno.10201</t>
  </si>
  <si>
    <t>WOS:000367983800009</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</si>
  <si>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</si>
  <si>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</si>
  <si>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</si>
  <si>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</si>
  <si>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</si>
  <si>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</si>
  <si>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</si>
  <si>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</si>
  <si>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</si>
  <si>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</si>
  <si>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</si>
  <si>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</si>
  <si>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</si>
  <si>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</si>
  <si>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</si>
  <si>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</si>
  <si>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</si>
  <si>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</si>
  <si>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</si>
  <si>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</si>
  <si>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</si>
  <si>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</si>
  <si>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</si>
  <si>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</si>
  <si>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</si>
  <si>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Jorge/0000-0002-7176-2008</t>
  </si>
  <si>
    <t>10.1016/j.jtbi.2017.10.025</t>
  </si>
  <si>
    <t>WOS:000417228400014</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</si>
  <si>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</si>
  <si>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</si>
  <si>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</si>
  <si>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</si>
  <si>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</si>
  <si>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</si>
  <si>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</si>
  <si>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</si>
  <si>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</si>
  <si>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</si>
  <si>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</si>
  <si>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</si>
  <si>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</si>
  <si>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</si>
  <si>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</si>
  <si>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</si>
  <si>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</si>
  <si>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</si>
  <si>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</si>
  <si>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</si>
  <si>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</si>
  <si>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Pophof, Blanka/G-2706-2010; Marion-Poll, Frederic/D-8882-2011</t>
  </si>
  <si>
    <t>Marion-Poll, Frederic/0000-0001-6824-0180</t>
  </si>
  <si>
    <t>10.1007/s003590050431</t>
  </si>
  <si>
    <t>WOS:000088642300011</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</si>
  <si>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</si>
  <si>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</si>
  <si>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</si>
  <si>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</si>
  <si>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Gotthard, Karl/F-1163-2011; Navarro Cano, Jose Antonio/L-8281-2013</t>
  </si>
  <si>
    <t>Navarro Cano, Jose Antonio/0000-0001-8091-1063; Gotthard, Karl/0000-0002-4560-6271; Ehrlen, Johan/0000-0001-8539-8967</t>
  </si>
  <si>
    <t>10.1111/bij.12371</t>
  </si>
  <si>
    <t>WOS:000345319000007</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</si>
  <si>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</si>
  <si>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</si>
  <si>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</si>
  <si>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</si>
  <si>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Ehrlen, Johan/0000-0001-8539-8967; Gotthard, Karl/0000-0002-4560-6271</t>
  </si>
  <si>
    <t>10.1007/s00442-014-3125-1</t>
  </si>
  <si>
    <t>WOS:000347406500017</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</si>
  <si>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</si>
  <si>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</si>
  <si>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</si>
  <si>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</si>
  <si>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</si>
  <si>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</si>
  <si>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</si>
  <si>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</si>
  <si>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</si>
  <si>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</si>
  <si>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</si>
  <si>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Jon/0000-0001-9573-2463</t>
  </si>
  <si>
    <t>10.1111/mec.14697</t>
  </si>
  <si>
    <t>WOS:000434152100002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</si>
  <si>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</si>
  <si>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</si>
  <si>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</si>
  <si>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</si>
  <si>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</si>
  <si>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</si>
  <si>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</si>
  <si>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</si>
  <si>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</si>
  <si>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</si>
  <si>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</si>
  <si>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</si>
  <si>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</si>
  <si>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</si>
  <si>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</si>
  <si>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</si>
  <si>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</si>
  <si>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</si>
  <si>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</si>
  <si>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</si>
  <si>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</si>
  <si>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</si>
  <si>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</si>
  <si>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</si>
  <si>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</si>
  <si>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Prabhakaran, PM; Sheeba, V</t>
  </si>
  <si>
    <t>Prabhakaran, Priya M.; Sheeba, Vasu</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</si>
  <si>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</si>
  <si>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</si>
  <si>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Vasu, Sheeba/0000-0003-2924-7130</t>
  </si>
  <si>
    <t>10.1177/0748730412458661</t>
  </si>
  <si>
    <t>WOS:000309127400003</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</si>
  <si>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</si>
  <si>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</si>
  <si>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10.3109/07420528.2014.941471</t>
  </si>
  <si>
    <t>WOS:000345237600007</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</si>
  <si>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</si>
  <si>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</si>
  <si>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</si>
  <si>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</si>
  <si>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</si>
  <si>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0017-9124</t>
  </si>
  <si>
    <t>1475-6773</t>
  </si>
  <si>
    <t>10.1111/1475-6773.12646</t>
  </si>
  <si>
    <t>WOS:000423416400004</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</si>
  <si>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</si>
  <si>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</si>
  <si>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</si>
  <si>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</si>
  <si>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</si>
  <si>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</si>
  <si>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</si>
  <si>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</si>
  <si>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</si>
  <si>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</si>
  <si>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</si>
  <si>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</si>
  <si>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</si>
  <si>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</si>
  <si>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Preatoni, Damiano/A-8621-2010</t>
  </si>
  <si>
    <t>Preatoni, Damiano/0000-0001-8760-1316; Martinoli, Adriano/0000-0003-0298-0869</t>
  </si>
  <si>
    <t>10.1016/j.actao.2005.04.002</t>
  </si>
  <si>
    <t>WOS:000234427400001</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</si>
  <si>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</si>
  <si>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</si>
  <si>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</si>
  <si>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</si>
  <si>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</si>
  <si>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</si>
  <si>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</si>
  <si>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</si>
  <si>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</si>
  <si>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</si>
  <si>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Zhong, Jinshun/0000-0001-7086-5470; Friedman, Jannice/0000-0002-1146-0892</t>
  </si>
  <si>
    <t>10.1534/g3.115.026468</t>
  </si>
  <si>
    <t>WOS:000376294400009</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</si>
  <si>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</si>
  <si>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</si>
  <si>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</si>
  <si>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</si>
  <si>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</si>
  <si>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</si>
  <si>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</si>
  <si>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</si>
  <si>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</si>
  <si>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</si>
  <si>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</si>
  <si>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</si>
  <si>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</si>
  <si>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</si>
  <si>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</si>
  <si>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</si>
  <si>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</si>
  <si>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</si>
  <si>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</si>
  <si>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</si>
  <si>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</si>
  <si>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</si>
  <si>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</si>
  <si>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</si>
  <si>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</si>
  <si>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</si>
  <si>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</si>
  <si>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</si>
  <si>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</si>
  <si>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</si>
  <si>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</si>
  <si>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</si>
  <si>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</si>
  <si>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</si>
  <si>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</si>
  <si>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10.1111/j.1442-9993.1992.tb00780.x</t>
  </si>
  <si>
    <t>WOS:A1992HL05500007</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</si>
  <si>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</si>
  <si>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</si>
  <si>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</si>
  <si>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</si>
  <si>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Michael/J-6451-2014</t>
  </si>
  <si>
    <t>Steele, Michael/0000-0001-9628-3057; Marshall, David/0000-0003-3771-5950</t>
  </si>
  <si>
    <t>10.1007/s00227-017-3124-y</t>
  </si>
  <si>
    <t>WOS:000399218700001</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</si>
  <si>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</si>
  <si>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</si>
  <si>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</si>
  <si>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</si>
  <si>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</si>
  <si>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</si>
  <si>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</si>
  <si>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</si>
  <si>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</si>
  <si>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10.3354/cr01259</t>
  </si>
  <si>
    <t>WOS:000348011800002</t>
  </si>
  <si>
    <t>Purse, BV; Thompson, DJ</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</si>
  <si>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</si>
  <si>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</si>
  <si>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Purse, Bethan/I-6640-2012; Thompson, David/C-3520-2008</t>
  </si>
  <si>
    <t>10.14411/eje.2002.004</t>
  </si>
  <si>
    <t>WOS:000175094800003</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</si>
  <si>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</si>
  <si>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</si>
  <si>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</si>
  <si>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</si>
  <si>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</si>
  <si>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</si>
  <si>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</si>
  <si>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</si>
  <si>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</si>
  <si>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</si>
  <si>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</si>
  <si>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</si>
  <si>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</si>
  <si>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</si>
  <si>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</si>
  <si>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</si>
  <si>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</si>
  <si>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</si>
  <si>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</si>
  <si>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</si>
  <si>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</si>
  <si>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</si>
  <si>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</si>
  <si>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</si>
  <si>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</si>
  <si>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</si>
  <si>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</si>
  <si>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</si>
  <si>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</si>
  <si>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</si>
  <si>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</si>
  <si>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</si>
  <si>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</si>
  <si>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</si>
  <si>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</si>
  <si>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</si>
  <si>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</si>
  <si>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</si>
  <si>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</si>
  <si>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Karsten/E-8818-2010</t>
  </si>
  <si>
    <t>Schonrogge, Karsten/0000-0003-0122-6493</t>
  </si>
  <si>
    <t>978-94-62610-32-3</t>
  </si>
  <si>
    <t>WOS:000343941300013</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</si>
  <si>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</si>
  <si>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</si>
  <si>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</si>
  <si>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</si>
  <si>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</si>
  <si>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</si>
  <si>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</si>
  <si>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</si>
  <si>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</si>
  <si>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</si>
  <si>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</si>
  <si>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Tierno de Figueroa, Jose Manuel/K-8143-2014</t>
  </si>
  <si>
    <t>1744-4152</t>
  </si>
  <si>
    <t>10.1080/01650424.2017.1417605</t>
  </si>
  <si>
    <t>WOS:000422844700003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</si>
  <si>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</si>
  <si>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</si>
  <si>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</si>
  <si>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</si>
  <si>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Emiliano/0000-0001-9785-451X</t>
  </si>
  <si>
    <t>10.1016/j.rama.2017.09.002</t>
  </si>
  <si>
    <t>WOS:000419063100008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</si>
  <si>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</si>
  <si>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</si>
  <si>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</si>
  <si>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</si>
  <si>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t>
  </si>
  <si>
    <t>van Lenteren, Joop/0000-0003-3620-1392; Hemerik, Lia/0000-0002-6892-2840; van der Werf, Wopke/0000-0002-5506-4699</t>
  </si>
  <si>
    <t>10.1007/s10526-017-9805-0</t>
  </si>
  <si>
    <t>WOS:000400990600001</t>
  </si>
  <si>
    <t>RABB, RL</t>
  </si>
  <si>
    <t>DIAPAUSE CHARACTERISTICS OF 2 GEOGRAPHICAL STRAINS OF TOBACCO HORNWORM AND THEIR RECIPROCAL CROSSES</t>
  </si>
  <si>
    <t>10.1093/aesa/62.6.1252</t>
  </si>
  <si>
    <t>WOS:A1969E693200009</t>
  </si>
  <si>
    <t>Raczkowski, JM; Luque, GM</t>
  </si>
  <si>
    <t>Raczkowski, J. M.; Luque, G. M.</t>
  </si>
  <si>
    <t>Colony founding and social parasitism in Lasius (Acanthomyops)</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</si>
  <si>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</si>
  <si>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10.1007/s00040-010-0141-y</t>
  </si>
  <si>
    <t>WOS:000288515700013</t>
  </si>
  <si>
    <t>Rae, GM; Uversky, VN; David, K; Wood, M</t>
  </si>
  <si>
    <t>Rae, Georgina M.; Uversky, Vladimir N.; David, Karine; Wood, Marion</t>
  </si>
  <si>
    <t>DRM1 and DRM2 expression regulation: potential role of splice variants in response to stress and environmental factors in Arabidopsis</t>
  </si>
  <si>
    <t>MOLECULAR GENETICS AND GENOMICS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</si>
  <si>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</si>
  <si>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Vladimir/F-4515-2011</t>
  </si>
  <si>
    <t>Uversky, Vladimir/0000-0002-4037-5857; David, Karine/0000-0002-3924-5078</t>
  </si>
  <si>
    <t>1617-4615</t>
  </si>
  <si>
    <t>1617-4623</t>
  </si>
  <si>
    <t>10.1007/s00438-013-0804-2</t>
  </si>
  <si>
    <t>WOS:000336728600006</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</si>
  <si>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</si>
  <si>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</si>
  <si>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</si>
  <si>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</si>
  <si>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Rajpurohit, Subhash/O-9912-2018; Vrkoslav, Vladimir/B-2146-2012; Hanus, Robert/D-4765-2013</t>
  </si>
  <si>
    <t>Rajpurohit, Subhash/0000-0001-9149-391X; Hanus, Robert/0000-0002-7054-1975</t>
  </si>
  <si>
    <t>10.1111/jeb.12988</t>
  </si>
  <si>
    <t>WOS:000394852200006</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</si>
  <si>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</si>
  <si>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</si>
  <si>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</si>
  <si>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</si>
  <si>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</si>
  <si>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</si>
  <si>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</si>
  <si>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</si>
  <si>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</si>
  <si>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</si>
  <si>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</si>
  <si>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</si>
  <si>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Poulsen, Nina/0000-0001-9983-9663</t>
  </si>
  <si>
    <t>10.1111/j.1420-9101.2009.01852.x</t>
  </si>
  <si>
    <t>WOS:000271785800008</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</si>
  <si>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</si>
  <si>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</si>
  <si>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</si>
  <si>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</si>
  <si>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Brigham, R Mark/E-6825-2010; Wassmer, Tom/D-7727-2011</t>
  </si>
  <si>
    <t xml:space="preserve">Brigham, R Mark/0000-0001-6765-4250; </t>
  </si>
  <si>
    <t>10.1644/08-MAMM-A-029.1</t>
  </si>
  <si>
    <t>WOS:000258765000015</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</si>
  <si>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</si>
  <si>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</si>
  <si>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</si>
  <si>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</si>
  <si>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Amit/0000-0001-8599-4996</t>
  </si>
  <si>
    <t>10.1614/WS-D-11-00167.1</t>
  </si>
  <si>
    <t>WOS:000307137300008</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</si>
  <si>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</si>
  <si>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</si>
  <si>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</si>
  <si>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</si>
  <si>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</si>
  <si>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</si>
  <si>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</si>
  <si>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</si>
  <si>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</si>
  <si>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</si>
  <si>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</si>
  <si>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</si>
  <si>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</si>
  <si>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</si>
  <si>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</si>
  <si>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</si>
  <si>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Randolph, SE; Green, RM; Hoodless, AN; Peacey, MF</t>
  </si>
  <si>
    <t>An empirical quantitative framework for the seasonal population dynamics of the tick Ixodes ricinus</t>
  </si>
  <si>
    <t>INTERNATIONAL JOURNAL FOR PARASITOLOGY</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</si>
  <si>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</si>
  <si>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0020-7519</t>
  </si>
  <si>
    <t>PII S0020-7519(02)00030-9</t>
  </si>
  <si>
    <t>10.1016/S0020-7519(02)00030-9</t>
  </si>
  <si>
    <t>WOS:000177087500005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</si>
  <si>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</si>
  <si>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</si>
  <si>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</si>
  <si>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</si>
  <si>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</si>
  <si>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</si>
  <si>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</si>
  <si>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</si>
  <si>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</si>
  <si>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</si>
  <si>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</si>
  <si>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</si>
  <si>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</si>
  <si>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</si>
  <si>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Rautio, A; Valtonen, A; Auttila, M; Kunnasranta, M</t>
  </si>
  <si>
    <t>Rautio, Anni; Valtonen, Anu; Auttila, Miina; Kunnasranta, Mervi</t>
  </si>
  <si>
    <t>Nesting patterns of European hedgehogs (Erinaceus europaeus) under northern conditions</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</si>
  <si>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</si>
  <si>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10.1007/s13364-013-0150-0</t>
  </si>
  <si>
    <t>WOS:000329095800015</t>
  </si>
  <si>
    <t>Rautio, A; Valtonen, A; Kunnasranta, M</t>
  </si>
  <si>
    <t>Rautio, Anni; Valtonen, Anu; Kunnasranta, Mervi</t>
  </si>
  <si>
    <t>The effects of sex and season on home range in European hedgehogs at the northern edge of the species range</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</si>
  <si>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</si>
  <si>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1797-2450</t>
  </si>
  <si>
    <t>10.5735/086.050.0110</t>
  </si>
  <si>
    <t>WOS:000317443700010</t>
  </si>
  <si>
    <t>Raven, JA; Cockell, CS</t>
  </si>
  <si>
    <t>Raven, J. A.; Cockell, C. S.</t>
  </si>
  <si>
    <t>Influence on photosynthesis of starlight, moonlight, planetlight, and light pollution (reflections on photosynthetically active radiation in the universe)</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</si>
  <si>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</si>
  <si>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1557-8070</t>
  </si>
  <si>
    <t>10.1089/ast.2006.6.668</t>
  </si>
  <si>
    <t>WOS:000240070800012</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</si>
  <si>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</si>
  <si>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</si>
  <si>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</si>
  <si>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</si>
  <si>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</si>
  <si>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</si>
  <si>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</si>
  <si>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</si>
  <si>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</si>
  <si>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</si>
  <si>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</si>
  <si>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Rayne, S; Forest, K</t>
  </si>
  <si>
    <t>Rayne, Sierra; Forest, Kaya</t>
  </si>
  <si>
    <t>Rapidly changing climatic conditions for wine grape growing in the Okanagan Valley region of British Columbia, Canada</t>
  </si>
  <si>
    <t>SCIENCE OF THE TOTAL ENVIRONMENT</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</si>
  <si>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</si>
  <si>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0048-9697</t>
  </si>
  <si>
    <t>1879-1026</t>
  </si>
  <si>
    <t>10.1016/j.scitotenv.2016.02.200</t>
  </si>
  <si>
    <t>WOS:000373278700018</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</si>
  <si>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</si>
  <si>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</si>
  <si>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</si>
  <si>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</si>
  <si>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REALE, Lara/0000-0001-7570-3972; FRENGUELLI, Giuseppe/0000-0002-6282-2814; RONDONI, GABRIELE/0000-0002-1797-0842; FERRANTI, Francesco/0000-0002-2548-3868</t>
  </si>
  <si>
    <t>10.1080/11263504.2014.918058</t>
  </si>
  <si>
    <t>WOS:000370967200005</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</si>
  <si>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</si>
  <si>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</si>
  <si>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</si>
  <si>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</si>
  <si>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</si>
  <si>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</si>
  <si>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</si>
  <si>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</si>
  <si>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</si>
  <si>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</si>
  <si>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</si>
  <si>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</si>
  <si>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</si>
  <si>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</si>
  <si>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</si>
  <si>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</si>
  <si>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</si>
  <si>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</si>
  <si>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</si>
  <si>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</si>
  <si>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</si>
  <si>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</si>
  <si>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</si>
  <si>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</si>
  <si>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</si>
  <si>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</si>
  <si>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</si>
  <si>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</si>
  <si>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</si>
  <si>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</si>
  <si>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</si>
  <si>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</si>
  <si>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</si>
  <si>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</si>
  <si>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</si>
  <si>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</si>
  <si>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</si>
  <si>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</si>
  <si>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</si>
  <si>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</si>
  <si>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</si>
  <si>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</si>
  <si>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</si>
  <si>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</si>
  <si>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</si>
  <si>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</si>
  <si>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10.1007/s11258-010-9742-9</t>
  </si>
  <si>
    <t>WOS:000280577900009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</si>
  <si>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</si>
  <si>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</si>
  <si>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</si>
  <si>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</si>
  <si>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</si>
  <si>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</si>
  <si>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</si>
  <si>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</si>
  <si>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</si>
  <si>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</si>
  <si>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WOS:000185476600001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</si>
  <si>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</si>
  <si>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</si>
  <si>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</si>
  <si>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</si>
  <si>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</si>
  <si>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</si>
  <si>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</si>
  <si>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</si>
  <si>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</si>
  <si>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</si>
  <si>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</si>
  <si>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</si>
  <si>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</si>
  <si>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</si>
  <si>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</si>
  <si>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</si>
  <si>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</si>
  <si>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</si>
  <si>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</si>
  <si>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</si>
  <si>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Oleksandr/0000-0001-7494-8070</t>
  </si>
  <si>
    <t>1567-5394</t>
  </si>
  <si>
    <t>10.1016/j.bioelechem.2003.09.007</t>
  </si>
  <si>
    <t>WOS:000221786600016</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</si>
  <si>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</si>
  <si>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</si>
  <si>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</si>
  <si>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Maria/I-3891-2016; Riba, Miquel/M-1576-2014</t>
  </si>
  <si>
    <t>Espelta, Josep Maria/0000-0002-0242-4988; Retana, Javier/0000-0002-7505-9467</t>
  </si>
  <si>
    <t>WOS:A1992JG64900039</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</si>
  <si>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</si>
  <si>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</si>
  <si>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</si>
  <si>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</si>
  <si>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</si>
  <si>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</si>
  <si>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</si>
  <si>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</si>
  <si>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</si>
  <si>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</si>
  <si>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</si>
  <si>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</si>
  <si>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</si>
  <si>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</si>
  <si>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</si>
  <si>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Reynolds, JA</t>
  </si>
  <si>
    <t>Verlinden, H</t>
  </si>
  <si>
    <t>Reynolds, Julie A.</t>
  </si>
  <si>
    <t>Epigenetic Influences on Diapause</t>
  </si>
  <si>
    <t>INSECT EPIGENETICS</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</si>
  <si>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</si>
  <si>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978-0-12-811834-4; 978-0-12-811833-7</t>
  </si>
  <si>
    <t>10.1016/bs.aiip.2017.03.003</t>
  </si>
  <si>
    <t>WOS:000414395900006</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</si>
  <si>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</si>
  <si>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</si>
  <si>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</si>
  <si>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</si>
  <si>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</si>
  <si>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</si>
  <si>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</si>
  <si>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</si>
  <si>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</si>
  <si>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</si>
  <si>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</si>
  <si>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</si>
  <si>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</si>
  <si>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</si>
  <si>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</si>
  <si>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</si>
  <si>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</si>
  <si>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</si>
  <si>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</si>
  <si>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</si>
  <si>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Barbosa, Newton/E-9481-2013; Silveira, Fernando/C-8157-2009; TEIXIDO, ALBERTO L/A-9551-2015</t>
  </si>
  <si>
    <t>Barbosa, Newton/0000-0001-5040-9566; TEIXIDO, ALBERTO L/0000-0001-8009-1237</t>
  </si>
  <si>
    <t>10.1890/15-1852.1</t>
  </si>
  <si>
    <t>WOS:000385623900006</t>
  </si>
  <si>
    <t>Rica, E; Lacey, LA; Guerra, N; Headrick, HL</t>
  </si>
  <si>
    <t>Rica, E.; Lacey, L. A.; Guerra, N.; Headrick, H. L.</t>
  </si>
  <si>
    <t>Control of the oriental fruit moth, Grapholita molesta, using entomopathogenic nematodes in laboratory and fruit bin assays</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</si>
  <si>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</si>
  <si>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WOS:000240273200021</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</si>
  <si>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</si>
  <si>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</si>
  <si>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</si>
  <si>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</si>
  <si>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10.1002/jmor.10579</t>
  </si>
  <si>
    <t>WOS:000252825300008</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</si>
  <si>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</si>
  <si>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</si>
  <si>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</si>
  <si>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</si>
  <si>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</si>
  <si>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Miriam/H-5321-2011</t>
  </si>
  <si>
    <t>1070-9428</t>
  </si>
  <si>
    <t>1314-2607</t>
  </si>
  <si>
    <t>10.3897/JHR.43.8756</t>
  </si>
  <si>
    <t>WOS:000357140900003</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</si>
  <si>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</si>
  <si>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</si>
  <si>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</si>
  <si>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</si>
  <si>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</si>
  <si>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</si>
  <si>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</si>
  <si>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</si>
  <si>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</si>
  <si>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</si>
  <si>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</si>
  <si>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</si>
  <si>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</si>
  <si>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</si>
  <si>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</si>
  <si>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</si>
  <si>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</si>
  <si>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</si>
  <si>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</si>
  <si>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</si>
  <si>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</si>
  <si>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</si>
  <si>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</si>
  <si>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</si>
  <si>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</si>
  <si>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</si>
  <si>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</si>
  <si>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</si>
  <si>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</si>
  <si>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</si>
  <si>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</si>
  <si>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</si>
  <si>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</si>
  <si>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</si>
  <si>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</si>
  <si>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</si>
  <si>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</si>
  <si>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</si>
  <si>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</si>
  <si>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</si>
  <si>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</si>
  <si>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</si>
  <si>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</si>
  <si>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</si>
  <si>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</si>
  <si>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</si>
  <si>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</si>
  <si>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</si>
  <si>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</si>
  <si>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</si>
  <si>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</si>
  <si>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</si>
  <si>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</si>
  <si>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</si>
  <si>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</si>
  <si>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</si>
  <si>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</si>
  <si>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</si>
  <si>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</si>
  <si>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Darren/0000-0003-2599-8105</t>
  </si>
  <si>
    <t>10.1016/j.jinsphys.2005.04.014</t>
  </si>
  <si>
    <t>WOS:000230605500015</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</si>
  <si>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</si>
  <si>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</si>
  <si>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</si>
  <si>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10.1076/brhm.30.2.113.1425</t>
  </si>
  <si>
    <t>WOS:000081620300001</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</si>
  <si>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</si>
  <si>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</si>
  <si>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</si>
  <si>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</si>
  <si>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</si>
  <si>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</si>
  <si>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</si>
  <si>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</si>
  <si>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</si>
  <si>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</si>
  <si>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</si>
  <si>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</si>
  <si>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</si>
  <si>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</si>
  <si>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</si>
  <si>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</si>
  <si>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</si>
  <si>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</si>
  <si>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</si>
  <si>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</si>
  <si>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</si>
  <si>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DEC 19</t>
  </si>
  <si>
    <t>WOS:A1994PZ20000018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</si>
  <si>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</si>
  <si>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</si>
  <si>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</si>
  <si>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</si>
  <si>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1938-5129</t>
  </si>
  <si>
    <t>10.1650/7611</t>
  </si>
  <si>
    <t>WOS:000226960300021</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</si>
  <si>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</si>
  <si>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</si>
  <si>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</si>
  <si>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</si>
  <si>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</si>
  <si>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</si>
  <si>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</si>
  <si>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</si>
  <si>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</si>
  <si>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</si>
  <si>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</si>
  <si>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</si>
  <si>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</si>
  <si>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</si>
  <si>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Roberts, EH</t>
  </si>
  <si>
    <t>Unfinished business</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</si>
  <si>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</si>
  <si>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R17</t>
  </si>
  <si>
    <t>R25</t>
  </si>
  <si>
    <t>WOS:A1997BH23T00001</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</si>
  <si>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</si>
  <si>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</si>
  <si>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</si>
  <si>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</si>
  <si>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</si>
  <si>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</si>
  <si>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</si>
  <si>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</si>
  <si>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Roche, Benjamin/0000-0001-7975-4232; Barre-Cardi, Helene/0000-0003-1029-9256; Lacour, Guillaume/0000-0002-9588-6064</t>
  </si>
  <si>
    <t>e0125600</t>
  </si>
  <si>
    <t>10.1371/journal.pone.0125600</t>
  </si>
  <si>
    <t>WOS:000354542500037</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</si>
  <si>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</si>
  <si>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</si>
  <si>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</si>
  <si>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</si>
  <si>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</si>
  <si>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</si>
  <si>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ROCKEY, SJ; HAINZE, JH; SCRIBER, JM</t>
  </si>
  <si>
    <t>A LATITUDINAL AND OBLIGATORY DIAPAUSE RESPONSE IN 3 SUBSPECIES OF THE EASTERN TIGER SWALLOWTAIL PAPILIO-GLAUCUS (LEPIDOPTERA, PAPILIONIDAE)</t>
  </si>
  <si>
    <t>10.2307/2425639</t>
  </si>
  <si>
    <t>WOS:A1987J978300018</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</si>
  <si>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</si>
  <si>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</si>
  <si>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</si>
  <si>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</si>
  <si>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1938-5447</t>
  </si>
  <si>
    <t>10.1676/wils-128-01-70-74.1</t>
  </si>
  <si>
    <t>WOS:000375242000006</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</si>
  <si>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</si>
  <si>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</si>
  <si>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</si>
  <si>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</si>
  <si>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</si>
  <si>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</si>
  <si>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</si>
  <si>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</si>
  <si>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</si>
  <si>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Palmeirim, Jorge/A-1323-2014; Rainho, Ana/K-5474-2014</t>
  </si>
  <si>
    <t>Palmeirim, Jorge/0000-0003-4734-8162; Rainho, Ana/0000-0001-8826-9458</t>
  </si>
  <si>
    <t>10.1515/mamm.2003.67.3.321</t>
  </si>
  <si>
    <t>WOS:000187934300001</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</si>
  <si>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</si>
  <si>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</si>
  <si>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</si>
  <si>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</si>
  <si>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</si>
  <si>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 CSIC, EBD Donana/C-4157-2011</t>
  </si>
  <si>
    <t>Delibes, Miguel/0000-0002-3569-567X; CSIC, EBD Donana/0000-0003-4318-6602; Obeso-Suarez, Jose Ramon/0000-0001-7157-6478</t>
  </si>
  <si>
    <t>0376-8929</t>
  </si>
  <si>
    <t>10.1017/S0376892906003535</t>
  </si>
  <si>
    <t>WOS:000246796700005</t>
  </si>
  <si>
    <t>Rodriguez, CEPD; Drewes, LR; Andrews, MT</t>
  </si>
  <si>
    <t>Rodriguez, Cecilia E. Perez de Lara; Drewes, Lester R.; Andrews, Matthew T.</t>
  </si>
  <si>
    <t>Hibernation-based blood loss therapy increases survivability of lethal hemorrhagic shock in rats</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</si>
  <si>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</si>
  <si>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</si>
  <si>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</si>
  <si>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</si>
  <si>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</si>
  <si>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</si>
  <si>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</si>
  <si>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Cantor Rincon, Fernando/0000-0001-8529-4025; Cotes Torres, Jose Miguel/0000-0002-2211-846X</t>
  </si>
  <si>
    <t>10.1016/j.ecolmodel.2011.08.003</t>
  </si>
  <si>
    <t>WOS:000297089500017</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</si>
  <si>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</si>
  <si>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</si>
  <si>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</si>
  <si>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</si>
  <si>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</si>
  <si>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</si>
  <si>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</si>
  <si>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</si>
  <si>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</si>
  <si>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</si>
  <si>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</si>
  <si>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</si>
  <si>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</si>
  <si>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</si>
  <si>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</si>
  <si>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</si>
  <si>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</si>
  <si>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</si>
  <si>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</si>
  <si>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</si>
  <si>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10.1038/s41598-018-30873-0</t>
  </si>
  <si>
    <t>WOS:000442388100005</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</si>
  <si>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</si>
  <si>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</si>
  <si>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</si>
  <si>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</si>
  <si>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</si>
  <si>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</si>
  <si>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</si>
  <si>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</si>
  <si>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</si>
  <si>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</si>
  <si>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</si>
  <si>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</si>
  <si>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</si>
  <si>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</si>
  <si>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</si>
  <si>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</si>
  <si>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</si>
  <si>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</si>
  <si>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</si>
  <si>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</si>
  <si>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</si>
  <si>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</si>
  <si>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</si>
  <si>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</si>
  <si>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</si>
  <si>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</si>
  <si>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</si>
  <si>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</si>
  <si>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</si>
  <si>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</si>
  <si>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</si>
  <si>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</si>
  <si>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</si>
  <si>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</si>
  <si>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</si>
  <si>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</si>
  <si>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</si>
  <si>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</si>
  <si>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</si>
  <si>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</si>
  <si>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</si>
  <si>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</si>
  <si>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</si>
  <si>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</si>
  <si>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</si>
  <si>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</si>
  <si>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</si>
  <si>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</si>
  <si>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</si>
  <si>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</si>
  <si>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</si>
  <si>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</si>
  <si>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</si>
  <si>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</si>
  <si>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</si>
  <si>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</si>
  <si>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</si>
  <si>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t>
  </si>
  <si>
    <t>10.1007/s00300-013-1379-4</t>
  </si>
  <si>
    <t>WOS:000326049100006</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</si>
  <si>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</si>
  <si>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</si>
  <si>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</si>
  <si>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</si>
  <si>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</si>
  <si>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</si>
  <si>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</si>
  <si>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</si>
  <si>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</si>
  <si>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</si>
  <si>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</si>
  <si>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</si>
  <si>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</si>
  <si>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</si>
  <si>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Ross, Amanda/0000-0001-6027-5645; Koepfli, Cristian/0000-0002-9354-0414; Felger, Ingrid/0000-0003-1255-2606</t>
  </si>
  <si>
    <t>e0004582</t>
  </si>
  <si>
    <t>10.1371/journal.pntd.0004582</t>
  </si>
  <si>
    <t>WOS:000377769300012</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</si>
  <si>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</si>
  <si>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</si>
  <si>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</si>
  <si>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</si>
  <si>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</si>
  <si>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</si>
  <si>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</si>
  <si>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</si>
  <si>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</si>
  <si>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</si>
  <si>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</si>
  <si>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MENOZZI, PAOLO/A-6234-2012; Rossi, Valeria/I-8112-2014</t>
  </si>
  <si>
    <t>MENOZZI, PAOLO/0000-0001-8638-7370; Rossi, Valeria/0000-0002-8346-4569</t>
  </si>
  <si>
    <t>10.1080/11250003.2012.718375</t>
  </si>
  <si>
    <t>WOS:000316010000011</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</si>
  <si>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</si>
  <si>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</si>
  <si>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</si>
  <si>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</si>
  <si>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</si>
  <si>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</si>
  <si>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</si>
  <si>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</si>
  <si>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</si>
  <si>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</si>
  <si>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</si>
  <si>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</si>
  <si>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</si>
  <si>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</si>
  <si>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</si>
  <si>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</si>
  <si>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</si>
  <si>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</si>
  <si>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</si>
  <si>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</si>
  <si>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</si>
  <si>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</si>
  <si>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</si>
  <si>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</si>
  <si>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</si>
  <si>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</si>
  <si>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</si>
  <si>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</si>
  <si>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</si>
  <si>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</si>
  <si>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</si>
  <si>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</si>
  <si>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</si>
  <si>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</si>
  <si>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</si>
  <si>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</si>
  <si>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10.1007/s10526-013-9524-0</t>
  </si>
  <si>
    <t>WOS:000324109500005</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</si>
  <si>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</si>
  <si>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</si>
  <si>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</si>
  <si>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</si>
  <si>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</si>
  <si>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</si>
  <si>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</si>
  <si>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</si>
  <si>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</si>
  <si>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</si>
  <si>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</si>
  <si>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</si>
  <si>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</si>
  <si>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Rozen, JG; Hall, HG</t>
  </si>
  <si>
    <t>Rozen, Jerome G., Jr.; Hall, H. Glenn</t>
  </si>
  <si>
    <t>Nest Site Selection and Nesting Behavior of the Bee Lithurgopsis apicalis (Megachilidae: Lithurginae)</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</si>
  <si>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</si>
  <si>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WOS:000331489900001</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</si>
  <si>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</si>
  <si>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</si>
  <si>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</si>
  <si>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</si>
  <si>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McGraw, Elizabeth/A-6658-2012; O'Neill, Scott/B-3568-2009</t>
  </si>
  <si>
    <t>McGraw, Elizabeth/0000-0001-7973-088X; O'Neill, Scott/0000-0002-4131-3615</t>
  </si>
  <si>
    <t>0343-8651</t>
  </si>
  <si>
    <t>10.1007/s00284-003-4245-8</t>
  </si>
  <si>
    <t>WOS:000222607500003</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</si>
  <si>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</si>
  <si>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</si>
  <si>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</si>
  <si>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</si>
  <si>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</si>
  <si>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</si>
  <si>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</si>
  <si>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</si>
  <si>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</si>
  <si>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</si>
  <si>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</si>
  <si>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</si>
  <si>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</si>
  <si>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</si>
  <si>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</si>
  <si>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</si>
  <si>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</si>
  <si>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</si>
  <si>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</si>
  <si>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</si>
  <si>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</si>
  <si>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</si>
  <si>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</si>
  <si>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Ruggiero, Maria Valeria/J-4723-2012; Procaccini, Gabriele/A-6618-2010; Reusch, Thorsten/G-4141-2011</t>
  </si>
  <si>
    <t>Procaccini, Gabriele/0000-0002-6179-468X; Reusch, Thorsten B. H./0000-0002-8961-4337</t>
  </si>
  <si>
    <t>10.1111/j.1365-294X.2005.02477.x</t>
  </si>
  <si>
    <t>WOS:000227721900005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</si>
  <si>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</si>
  <si>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</si>
  <si>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</si>
  <si>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</si>
  <si>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</si>
  <si>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Rodriguez-Enriquez, Christian Luis/0000-0001-6339-3882</t>
  </si>
  <si>
    <t>0892-7553</t>
  </si>
  <si>
    <t>1572-8889</t>
  </si>
  <si>
    <t>10.1007/s10905-016-9586-9</t>
  </si>
  <si>
    <t>WOS:000390254700003</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</si>
  <si>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</si>
  <si>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</si>
  <si>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</si>
  <si>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</si>
  <si>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</si>
  <si>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</si>
  <si>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</si>
  <si>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</si>
  <si>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</si>
  <si>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</si>
  <si>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Aluja, Martin/0000-0002-2936-3011; Lasa, Rodrigo/0000-0003-1175-7538</t>
  </si>
  <si>
    <t>10.1017/S0007485316000717</t>
  </si>
  <si>
    <t>WOS:000387981200013</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</si>
  <si>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</si>
  <si>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</si>
  <si>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</si>
  <si>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</si>
  <si>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10.1603/022.038.0310</t>
  </si>
  <si>
    <t>WOS:000266655800010</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</si>
  <si>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</si>
  <si>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</si>
  <si>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</si>
  <si>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</si>
  <si>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</si>
  <si>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</si>
  <si>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</si>
  <si>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</si>
  <si>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</si>
  <si>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</si>
  <si>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</si>
  <si>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</si>
  <si>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</si>
  <si>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</si>
  <si>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</si>
  <si>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</si>
  <si>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Saavedra, C; Amat, F</t>
  </si>
  <si>
    <t>Maternal effects on encystment in crosses between two geographic strains of Artemia franciscana</t>
  </si>
  <si>
    <t>Saavedra, Carlos/L-1928-2017</t>
  </si>
  <si>
    <t>1465-7333</t>
  </si>
  <si>
    <t>10.1093/jhered/esi120</t>
  </si>
  <si>
    <t>WOS:000233414800011</t>
  </si>
  <si>
    <t>Sabharwal, R; Coote, JH; Johns, EJ; Egginton, S</t>
  </si>
  <si>
    <t>Effect of hypothermia on baroreflex control of heart rate and renal sympathetic nerve activity in anaesthetized rats</t>
  </si>
  <si>
    <t>JOURNAL OF PHYSIOLOGY-LONDON</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</si>
  <si>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</si>
  <si>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Sabharwal, Rasna/0000-0001-7256-5359; Egginton, Stuart/0000-0002-3084-9692; Johns, Edward/0000-0001-8344-7059</t>
  </si>
  <si>
    <t>0022-3751</t>
  </si>
  <si>
    <t>10.1113/jphysiol.2003.059444</t>
  </si>
  <si>
    <t>WOS:000221649000018</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</si>
  <si>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</si>
  <si>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</si>
  <si>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</si>
  <si>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</si>
  <si>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Vencill, William/K-7748-2015; Webster, Theodore/A-4468-2009</t>
  </si>
  <si>
    <t>Vencill, William/0000-0001-7233-4534; Webster, Theodore/0000-0002-8259-2059</t>
  </si>
  <si>
    <t>10.1614/WS-D-11-00064.1</t>
  </si>
  <si>
    <t>WOS:000299668200012</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</si>
  <si>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</si>
  <si>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</si>
  <si>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</si>
  <si>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</si>
  <si>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</si>
  <si>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</si>
  <si>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</si>
  <si>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</si>
  <si>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</si>
  <si>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</si>
  <si>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</si>
  <si>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</si>
  <si>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Fitt, Gary/C-5457-2008; Sadras, Victor/D-5122-2013</t>
  </si>
  <si>
    <t>Sadras, Victor/0000-0002-5874-6775</t>
  </si>
  <si>
    <t>10.1016/S0098-8472(97)00008-7</t>
  </si>
  <si>
    <t>WOS:000071697900005</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</si>
  <si>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</si>
  <si>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</si>
  <si>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</si>
  <si>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</si>
  <si>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t>
  </si>
  <si>
    <t>10.1016/j.anbehav.2017.02.022</t>
  </si>
  <si>
    <t>WOS:000402702900007</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</si>
  <si>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</si>
  <si>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</si>
  <si>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</si>
  <si>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</si>
  <si>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10.1016/j.aspen.2014.08.004</t>
  </si>
  <si>
    <t>WOS:000346882300029</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</si>
  <si>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</si>
  <si>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</si>
  <si>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</si>
  <si>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</si>
  <si>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 UMR IGEPP, INRA/A-4054-2011</t>
  </si>
  <si>
    <t>10.1163/156854109X463738</t>
  </si>
  <si>
    <t>WOS:000277129500005</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</si>
  <si>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</si>
  <si>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</si>
  <si>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</si>
  <si>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</si>
  <si>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</si>
  <si>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</si>
  <si>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Saito, Y; Sato, Y; Chittenden, AR; Lin, JZ; Zhang, YX</t>
  </si>
  <si>
    <t>Saito, Y.; Sato, Y.; Chittenden, A. R.; Lin, J-Z; Zhang, Y-X</t>
  </si>
  <si>
    <t>Description of two new species of Stigmaeopsis, Banks 1917 (Acari, Tetranychidae) inhabiting Miscanthus grasses (Poaceae)</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</si>
  <si>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</si>
  <si>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2107-7207</t>
  </si>
  <si>
    <t>10.24349/acarologia/20184250</t>
  </si>
  <si>
    <t>WOS:000436935600012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</si>
  <si>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</si>
  <si>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</si>
  <si>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</si>
  <si>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</si>
  <si>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</si>
  <si>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</si>
  <si>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</si>
  <si>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</si>
  <si>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</si>
  <si>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</si>
  <si>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</si>
  <si>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</si>
  <si>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</si>
  <si>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</si>
  <si>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</si>
  <si>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</si>
  <si>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</si>
  <si>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</si>
  <si>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Salman, Md Habibur Rahman/J-8408-2018</t>
  </si>
  <si>
    <t>Salman, Md Habibur Rahman/0000-0002-6709-8810</t>
  </si>
  <si>
    <t>1872-7042</t>
  </si>
  <si>
    <t>10.1016/j.foreco.2015.11.035</t>
  </si>
  <si>
    <t>WOS:000368753900034</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</si>
  <si>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</si>
  <si>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</si>
  <si>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</si>
  <si>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</si>
  <si>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</si>
  <si>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</si>
  <si>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</si>
  <si>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</si>
  <si>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</si>
  <si>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</si>
  <si>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Bomblies, Kirsten/0000-0002-2434-3863; Yant, Levi/0000-0003-3442-0217; Salome, Patrice/0000-0003-4452-9064</t>
  </si>
  <si>
    <t>U313</t>
  </si>
  <si>
    <t>10.1534/genetics.111.126607</t>
  </si>
  <si>
    <t>WOS:000291344900015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</si>
  <si>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</si>
  <si>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</si>
  <si>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</si>
  <si>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</si>
  <si>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</si>
  <si>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</si>
  <si>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</si>
  <si>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</si>
  <si>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</si>
  <si>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</si>
  <si>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</si>
  <si>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</si>
  <si>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</si>
  <si>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</si>
  <si>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</si>
  <si>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</si>
  <si>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</si>
  <si>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</si>
  <si>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</si>
  <si>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</si>
  <si>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</si>
  <si>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</si>
  <si>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</si>
  <si>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</si>
  <si>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</si>
  <si>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</si>
  <si>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</si>
  <si>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</si>
  <si>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</si>
  <si>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</si>
  <si>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</si>
  <si>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</si>
  <si>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</si>
  <si>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</si>
  <si>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</si>
  <si>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</si>
  <si>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</si>
  <si>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</si>
  <si>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</si>
  <si>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</si>
  <si>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Vilchez, Carlos/G-3536-2012; SANCHO, LEOPOLDO/G-9120-2015</t>
  </si>
  <si>
    <t>Vilchez, Carlos/0000-0002-8164-1672; SANCHO, LEOPOLDO/0000-0002-4751-7475</t>
  </si>
  <si>
    <t>1473-5504</t>
  </si>
  <si>
    <t>1475-3006</t>
  </si>
  <si>
    <t>10.1017/S147355041300027X</t>
  </si>
  <si>
    <t>WOS:000332309400001</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</si>
  <si>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</si>
  <si>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</si>
  <si>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</si>
  <si>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</si>
  <si>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</si>
  <si>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</si>
  <si>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</si>
  <si>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</si>
  <si>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</si>
  <si>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</si>
  <si>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Gonzalez Nunez, Manuel/M-3027-2018; Sanchez-Ramos, Ismael/M-2912-2018; Pascual, Susana/A-7812-2008</t>
  </si>
  <si>
    <t xml:space="preserve">Gonzalez Nunez, Manuel/0000-0002-7572-8106; Sanchez-Ramos, Ismael/0000-0003-0070-2953; </t>
  </si>
  <si>
    <t>WOS:000365332000012</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</si>
  <si>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</si>
  <si>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</si>
  <si>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</si>
  <si>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</si>
  <si>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</si>
  <si>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</si>
  <si>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</si>
  <si>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</si>
  <si>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</si>
  <si>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</si>
  <si>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Eran/F-9826-2011</t>
  </si>
  <si>
    <t>Tauber, Eran/0000-0003-4018-6535; Rosato, Ezio/0000-0001-7297-4697; SANDRELLI, FEDERICA/0000-0002-5631-7467; MAZZOTTA, GABRIELLA MARGHERITA/0000-0001-5461-6837; Stanewsky, Ralf/0000-0001-8238-6864</t>
  </si>
  <si>
    <t>10.1126/science.1138426</t>
  </si>
  <si>
    <t>WOS:000247602700040</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</si>
  <si>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</si>
  <si>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</si>
  <si>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</si>
  <si>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</si>
  <si>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</si>
  <si>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</si>
  <si>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</si>
  <si>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</si>
  <si>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</si>
  <si>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</si>
  <si>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</si>
  <si>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</si>
  <si>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</si>
  <si>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</si>
  <si>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</si>
  <si>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</si>
  <si>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</si>
  <si>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Evolutionary Ecology, Ecologia Evolutiva/M-3553-2014; Sanz, Juan Jose/B-8441-2011; Verhulst, Simon/B-1613-2009</t>
  </si>
  <si>
    <t>Sanz, Juan Jose/0000-0003-2576-4050; Verhulst, Simon/0000-0002-1143-6868</t>
  </si>
  <si>
    <t>10.1007/PL00008842</t>
  </si>
  <si>
    <t>WOS:000085386700001</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</si>
  <si>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</si>
  <si>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</si>
  <si>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</si>
  <si>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</si>
  <si>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</si>
  <si>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</si>
  <si>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</si>
  <si>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</si>
  <si>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</si>
  <si>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</si>
  <si>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</si>
  <si>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</si>
  <si>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1010-6960</t>
  </si>
  <si>
    <t>10.16970/entoted.376293</t>
  </si>
  <si>
    <t>WOS:000433021100005</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</si>
  <si>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</si>
  <si>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</si>
  <si>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</si>
  <si>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</si>
  <si>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Yukie/0000-0003-0573-0371</t>
  </si>
  <si>
    <t>10.1007/s10493-013-9668-8</t>
  </si>
  <si>
    <t>WOS:000320774500003</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</si>
  <si>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</si>
  <si>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</si>
  <si>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</si>
  <si>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</si>
  <si>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</si>
  <si>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</si>
  <si>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</si>
  <si>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</si>
  <si>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</si>
  <si>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</si>
  <si>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</si>
  <si>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</si>
  <si>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</si>
  <si>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</si>
  <si>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</si>
  <si>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</si>
  <si>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</si>
  <si>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10.1002/(SICI)1097-010X(19980615)281:3&lt;157::AID-JEZ1&gt;3.0.CO;2-M</t>
  </si>
  <si>
    <t>WOS:000073886900001</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</si>
  <si>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</si>
  <si>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</si>
  <si>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</si>
  <si>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</si>
  <si>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</si>
  <si>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</si>
  <si>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</si>
  <si>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</si>
  <si>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</si>
  <si>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</si>
  <si>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</si>
  <si>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</si>
  <si>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</si>
  <si>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</si>
  <si>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</si>
  <si>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</si>
  <si>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</si>
  <si>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WOS:000267457700005</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</si>
  <si>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</si>
  <si>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</si>
  <si>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</si>
  <si>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</si>
  <si>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</si>
  <si>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</si>
  <si>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</si>
  <si>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</si>
  <si>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</si>
  <si>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</si>
  <si>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</si>
  <si>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1678-8052</t>
  </si>
  <si>
    <t>10.1007/s13744-015-0341-2</t>
  </si>
  <si>
    <t>WOS:000367197900005</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</si>
  <si>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</si>
  <si>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</si>
  <si>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</si>
  <si>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</si>
  <si>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10.1186/s12936-018-2519-7</t>
  </si>
  <si>
    <t>WOS:000447748500004</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</si>
  <si>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</si>
  <si>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</si>
  <si>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</si>
  <si>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</si>
  <si>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</si>
  <si>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</si>
  <si>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</si>
  <si>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</si>
  <si>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</si>
  <si>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</si>
  <si>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</si>
  <si>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</si>
  <si>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</si>
  <si>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</si>
  <si>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</si>
  <si>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</si>
  <si>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10.1007/s00285-015-0907-y</t>
  </si>
  <si>
    <t>WOS:000371294400005</t>
  </si>
  <si>
    <t>Scheitz, CJF; Guo, Y; Early, AM; Harshman, LG; Clark, AG</t>
  </si>
  <si>
    <t>Scheitz, Cornelia J. F.; Guo, Yu; Early, Angela M.; Harshman, Lawrence G.; Clark, Andrew G.</t>
  </si>
  <si>
    <t>Heritability and Inter-Population Differences in Lipid Profiles of Drosophila melanogaster</t>
  </si>
  <si>
    <t>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</si>
  <si>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e72726</t>
  </si>
  <si>
    <t>10.1371/journal.pone.0072726</t>
  </si>
  <si>
    <t>WOS:000323815200054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</si>
  <si>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</si>
  <si>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</si>
  <si>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</si>
  <si>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</si>
  <si>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Masamitsu/0000-0003-1703-076X</t>
  </si>
  <si>
    <t>10.1038/s41598-018-25145-w</t>
  </si>
  <si>
    <t>WOS:000430919900051</t>
  </si>
  <si>
    <t>Schieber, B; Kubov, M; Janik, R</t>
  </si>
  <si>
    <t>Schieber, Branislav; Kubov, Martin; Janik, Rastislav</t>
  </si>
  <si>
    <t>Effects of climate warming on vegetative phenology of the common beech Fagus sylvatica in a submontane forest of the Western Carpathians: two-decade analysis</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</si>
  <si>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</si>
  <si>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10.3161/15052249PJE2017.65.3.003</t>
  </si>
  <si>
    <t>WOS:000412150800003</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</si>
  <si>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</si>
  <si>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</si>
  <si>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</si>
  <si>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</si>
  <si>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</si>
  <si>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</si>
  <si>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Schleucher, E</t>
  </si>
  <si>
    <t>Torpor in birds: Taxonomy, energetics, and ecology</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</si>
  <si>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</si>
  <si>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</si>
  <si>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</si>
  <si>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</si>
  <si>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</si>
  <si>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</si>
  <si>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</si>
  <si>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</si>
  <si>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</si>
  <si>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</si>
  <si>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</si>
  <si>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</si>
  <si>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</si>
  <si>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</si>
  <si>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</si>
  <si>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</si>
  <si>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</si>
  <si>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</si>
  <si>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</si>
  <si>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</si>
  <si>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</si>
  <si>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</si>
  <si>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</si>
  <si>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</si>
  <si>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</si>
  <si>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</si>
  <si>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</si>
  <si>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</si>
  <si>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</si>
  <si>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</si>
  <si>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</si>
  <si>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</si>
  <si>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</si>
  <si>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</si>
  <si>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Yang, Li/G-6555-2014; Zhu, Chen-Tseh (Lei)/A-9761-2014</t>
  </si>
  <si>
    <t>10.1073/pnas.0805485105</t>
  </si>
  <si>
    <t>WOS:000260597400027</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</si>
  <si>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</si>
  <si>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</si>
  <si>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</si>
  <si>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</si>
  <si>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</si>
  <si>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</si>
  <si>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</si>
  <si>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</si>
  <si>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</si>
  <si>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</si>
  <si>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</si>
  <si>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</si>
  <si>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</si>
  <si>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</si>
  <si>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</si>
  <si>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</si>
  <si>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</si>
  <si>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</si>
  <si>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</si>
  <si>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</si>
  <si>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</si>
  <si>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</si>
  <si>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</si>
  <si>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</si>
  <si>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10.2307/3546724</t>
  </si>
  <si>
    <t>WOS:000078769300013</t>
  </si>
  <si>
    <t>Schoolmann, G; Nitsche, F; Arndt, H</t>
  </si>
  <si>
    <t>Schoolmann, Gerhard; Nitsche, Frank; Arndt, Hartmut</t>
  </si>
  <si>
    <t>ASPECTS OF THE LIFE SPAN AND PHENOLOGY OF THE INVASIVE FRESHWATER SHRIMP ATYAEPHYRA DESMARESTII (MILLET, 1831) AT THE NORTHEASTERN EDGE OF ITS RANGE (UPPER RHINE)</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</si>
  <si>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</si>
  <si>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10.1163/15685403-00003470</t>
  </si>
  <si>
    <t>WOS:000364107300001</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</si>
  <si>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</si>
  <si>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</si>
  <si>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</si>
  <si>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</si>
  <si>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</si>
  <si>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</si>
  <si>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</si>
  <si>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</si>
  <si>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</si>
  <si>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</si>
  <si>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</si>
  <si>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UNSP 10</t>
  </si>
  <si>
    <t>10.1093/jipm/pmy004</t>
  </si>
  <si>
    <t>WOS:000433588700001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</si>
  <si>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</si>
  <si>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</si>
  <si>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</si>
  <si>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</si>
  <si>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10.1111/j.1365-2427.2007.01751.x</t>
  </si>
  <si>
    <t>WOS:000246904500006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</si>
  <si>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</si>
  <si>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</si>
  <si>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</si>
  <si>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</si>
  <si>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</si>
  <si>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</si>
  <si>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</si>
  <si>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</si>
  <si>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</si>
  <si>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</si>
  <si>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</si>
  <si>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</si>
  <si>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</si>
  <si>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Schroeter-Zakrzewska, Anita/0000-0002-2023-2146; Kleiber, Tomasz/0000-0002-7085-4867</t>
  </si>
  <si>
    <t>1644-2296</t>
  </si>
  <si>
    <t>10.5601/jelem.2017.22.1.1252</t>
  </si>
  <si>
    <t>WOS:000404270000014</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</si>
  <si>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</si>
  <si>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</si>
  <si>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</si>
  <si>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</si>
  <si>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</si>
  <si>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</si>
  <si>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</si>
  <si>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</si>
  <si>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</si>
  <si>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</si>
  <si>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</si>
  <si>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</si>
  <si>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</si>
  <si>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</si>
  <si>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</si>
  <si>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</si>
  <si>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</si>
  <si>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</si>
  <si>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</si>
  <si>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</si>
  <si>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</si>
  <si>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</si>
  <si>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</si>
  <si>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</si>
  <si>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10.1007/s10750-015-2382-2</t>
  </si>
  <si>
    <t>WOS:000361557700019</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</si>
  <si>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</si>
  <si>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</si>
  <si>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</si>
  <si>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</si>
  <si>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Harrison, Peter/B-4763-2011; Scott, Anna/S-6141-2017</t>
  </si>
  <si>
    <t>Harrison, Peter/0000-0002-4048-2409; Scott, Anna/0000-0001-6894-8808</t>
  </si>
  <si>
    <t>2157-0272</t>
  </si>
  <si>
    <t>10.1080/07924259.2007.9652241</t>
  </si>
  <si>
    <t>WOS:000251773300007</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</si>
  <si>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</si>
  <si>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</si>
  <si>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</si>
  <si>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</si>
  <si>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</si>
  <si>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</si>
  <si>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</si>
  <si>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</si>
  <si>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</si>
  <si>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</si>
  <si>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Scriber, JM</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</si>
  <si>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</si>
  <si>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</si>
  <si>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</si>
  <si>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</si>
  <si>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</si>
  <si>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</si>
  <si>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</si>
  <si>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</si>
  <si>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Scriber, JM; Deering, MD; Stump, AD</t>
  </si>
  <si>
    <t>Evidence of long range transport of a dark morph swallowtail butterfly (Papilio glaucus) on a storm front into northern Michigan (Lepidoptera : Papilionidae)</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</si>
  <si>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</si>
  <si>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FAL-WIN</t>
  </si>
  <si>
    <t>WOS:000079275300002</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</si>
  <si>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</si>
  <si>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</si>
  <si>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</si>
  <si>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</si>
  <si>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</si>
  <si>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</si>
  <si>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</si>
  <si>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</si>
  <si>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</si>
  <si>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</si>
  <si>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</si>
  <si>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</si>
  <si>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</si>
  <si>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</si>
  <si>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</si>
  <si>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</si>
  <si>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</si>
  <si>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</si>
  <si>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</si>
  <si>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</si>
  <si>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</si>
  <si>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</si>
  <si>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</si>
  <si>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</si>
  <si>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</si>
  <si>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</si>
  <si>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</si>
  <si>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</si>
  <si>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</si>
  <si>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</si>
  <si>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</si>
  <si>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</si>
  <si>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</si>
  <si>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</si>
  <si>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</si>
  <si>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</si>
  <si>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</si>
  <si>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</si>
  <si>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</si>
  <si>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</si>
  <si>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</si>
  <si>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</si>
  <si>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</si>
  <si>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</si>
  <si>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</si>
  <si>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</si>
  <si>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</si>
  <si>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</si>
  <si>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</si>
  <si>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</si>
  <si>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</si>
  <si>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</si>
  <si>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10.1534/genetics.115.185496</t>
  </si>
  <si>
    <t>WOS:000371596400028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</si>
  <si>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</si>
  <si>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</si>
  <si>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</si>
  <si>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</si>
  <si>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</si>
  <si>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</si>
  <si>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</si>
  <si>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</si>
  <si>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30&amp;DEG; C, and lowest at 15&amp;DEG; C. At 25&amp;DEG; C, cephalothorax length and weight increased by 17.5 mm and 1700 mg, respectively, in the course of 150 d, whereas at 15&amp;DEG; C these parameters increased by only 7 mm and 100 mg during the same period of time. Photoperiod slightly affected growth at 25'C. During growth experiments, mortality was lower at 20&amp;DEG; C compared to higher (25&amp;DEG;, 30&amp;DEG; C) or lower temperatures (15&amp;DEG;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&amp;COPY; 2005 Wiley-Liss, Inc.</t>
  </si>
  <si>
    <t>Harzsch, Steffen/0000-0002-8645-3320</t>
  </si>
  <si>
    <t>10.1002/jez.a.143</t>
  </si>
  <si>
    <t>WOS:000228938200007</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</si>
  <si>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</si>
  <si>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</si>
  <si>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</si>
  <si>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</si>
  <si>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</si>
  <si>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</si>
  <si>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</si>
  <si>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</si>
  <si>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</si>
  <si>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</si>
  <si>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10.1111/fwb.12853</t>
  </si>
  <si>
    <t>WOS:000390146000009</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</si>
  <si>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</si>
  <si>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</si>
  <si>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</si>
  <si>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</si>
  <si>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</si>
  <si>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</si>
  <si>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</si>
  <si>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</si>
  <si>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t>
  </si>
  <si>
    <t>Hill, Russell/0000-0002-7601-5802</t>
  </si>
  <si>
    <t>10.1098/rstb.2007.2064</t>
  </si>
  <si>
    <t>WOS:000248887900014</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</si>
  <si>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</si>
  <si>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</si>
  <si>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</si>
  <si>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</si>
  <si>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</si>
  <si>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Sepulveda, F; Carrillo, R</t>
  </si>
  <si>
    <t>Sepulveda, Francisco; Carrillo, Roberto</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</si>
  <si>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</si>
  <si>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</si>
  <si>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WOS:000265268000022</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</si>
  <si>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</si>
  <si>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</si>
  <si>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</si>
  <si>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</si>
  <si>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</si>
  <si>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</si>
  <si>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</si>
  <si>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</si>
  <si>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</si>
  <si>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</si>
  <si>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</si>
  <si>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</si>
  <si>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</si>
  <si>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</si>
  <si>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</si>
  <si>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</si>
  <si>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</si>
  <si>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</si>
  <si>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</si>
  <si>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</si>
  <si>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Xavier/N-7829-2013</t>
  </si>
  <si>
    <t>Arnan, Xavier/0000-0002-9904-274X; Sgolastra, Fabio/0000-0002-2845-8297; Bosch, Jordi/0000-0002-8088-9457</t>
  </si>
  <si>
    <t>10.1111/een.12292</t>
  </si>
  <si>
    <t>WOS:000371685600009</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</si>
  <si>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</si>
  <si>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</si>
  <si>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</si>
  <si>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</si>
  <si>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</si>
  <si>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Sgro, Carla/G-5166-2010</t>
  </si>
  <si>
    <t>978-0-8243-0161-3</t>
  </si>
  <si>
    <t>10.1146/annurev-ento-010715-023859</t>
  </si>
  <si>
    <t>WOS:000372413800024</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</si>
  <si>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</si>
  <si>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</si>
  <si>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</si>
  <si>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</si>
  <si>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</si>
  <si>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</si>
  <si>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Shalimu, D; Sun, J; Baskin, CC; Baskin, JM; Sun, LW; Liu, YJ</t>
  </si>
  <si>
    <t>Shalimu, Dilinuer; Sun, Jia; Baskin, Carol C.; Baskin, Jerry M.; Sun, Liwei; Liu, Yujun</t>
  </si>
  <si>
    <t>Changes in oxidative patterns during dormancy break by warm and cold stratification in seeds of an edible fruit tree</t>
  </si>
  <si>
    <t>AOB PLANTS</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</si>
  <si>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</si>
  <si>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Yujun/0000-0001-6588-3359</t>
  </si>
  <si>
    <t>2041-2851</t>
  </si>
  <si>
    <t>plw024</t>
  </si>
  <si>
    <t>10.1093/aobpla/plw024</t>
  </si>
  <si>
    <t>WOS:000392214600001</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</si>
  <si>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</si>
  <si>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</si>
  <si>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</si>
  <si>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</si>
  <si>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Lisa/K-7469-2017</t>
  </si>
  <si>
    <t>Shama, Lisa/0000-0002-9017-9950</t>
  </si>
  <si>
    <t>10.1111/j.1365-2427.2008.02102.x</t>
  </si>
  <si>
    <t>WOS:000261621400013</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</si>
  <si>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</si>
  <si>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</si>
  <si>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</si>
  <si>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</si>
  <si>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</si>
  <si>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</si>
  <si>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t>
  </si>
  <si>
    <t>0888-8809</t>
  </si>
  <si>
    <t>10.1210/me.2008-0415</t>
  </si>
  <si>
    <t>WOS:000265593100007</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</si>
  <si>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</si>
  <si>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</si>
  <si>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</si>
  <si>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</si>
  <si>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10.1007/s10336-013-1029-1</t>
  </si>
  <si>
    <t>WOS:000337792000016</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</si>
  <si>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</si>
  <si>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</si>
  <si>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</si>
  <si>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</si>
  <si>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</si>
  <si>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</si>
  <si>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</si>
  <si>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</si>
  <si>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</si>
  <si>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</si>
  <si>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</si>
  <si>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</si>
  <si>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</si>
  <si>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</si>
  <si>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Jones, Roderick/0000-0002-5844-2122; Zhang, Yunsheng/0000-0001-5630-4570</t>
  </si>
  <si>
    <t>0950-0618</t>
  </si>
  <si>
    <t>1879-0526</t>
  </si>
  <si>
    <t>10.1016/j.conbuildmat.2013.10.066</t>
  </si>
  <si>
    <t>WOS:000330815100009</t>
  </si>
  <si>
    <t>Shearer, PW; West, JD; Walton, VM; Brown, PH; Svetec, N; Chiu, JC</t>
  </si>
  <si>
    <t>Shearer, Peter W.; West, Jessica D.; Walton, Vaughn M.; Brown, Preston H.; Svetec, Nicolas; Chiu, Joanna C.</t>
  </si>
  <si>
    <t>Seasonal cues induce phenotypic plasticity of Drosophila suzukii to enhance winter survival</t>
  </si>
  <si>
    <t>BMC ECOLOGY</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</si>
  <si>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</si>
  <si>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1472-6785</t>
  </si>
  <si>
    <t>10.1186/s12898-016-0070-3</t>
  </si>
  <si>
    <t>WOS:000372494700001</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</si>
  <si>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</si>
  <si>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</si>
  <si>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</si>
  <si>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</si>
  <si>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Mendoza Ochoa, Ana/0000-0002-3117-5351; Hurskainen, Sonja/0000-0002-2721-4338; Shefferson, Richard/0000-0002-5234-3131</t>
  </si>
  <si>
    <t>10.1111/ele.12940</t>
  </si>
  <si>
    <t>WOS:000430120400013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</si>
  <si>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</si>
  <si>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</si>
  <si>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</si>
  <si>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Beissinger, Steven/F-3809-2012; Sandercock, Brett/L-1644-2016</t>
  </si>
  <si>
    <t>Sandercock, Brett/0000-0002-9240-0268</t>
  </si>
  <si>
    <t>10.1890/0012-9658(2001)082[0145:EDASOA]2.0.CO;2</t>
  </si>
  <si>
    <t>WOS:000166488200012</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</si>
  <si>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</si>
  <si>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</si>
  <si>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</si>
  <si>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</si>
  <si>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10.1111/j.1365-2745.2006.01195.x</t>
  </si>
  <si>
    <t>WOS:000242791300021</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</si>
  <si>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</si>
  <si>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</si>
  <si>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</si>
  <si>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</si>
  <si>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</si>
  <si>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</si>
  <si>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</si>
  <si>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PII S0301-0511(02)00046-7</t>
  </si>
  <si>
    <t>10.1016/S0301-0511(02)00046-7</t>
  </si>
  <si>
    <t>WOS:000178405300005</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</si>
  <si>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</si>
  <si>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</si>
  <si>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</si>
  <si>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</si>
  <si>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</si>
  <si>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Shero, Michelle/0000-0003-4633-5351; Burns, Jennifer/0000-0001-9652-2943</t>
  </si>
  <si>
    <t>1932-8486</t>
  </si>
  <si>
    <t>1932-8494</t>
  </si>
  <si>
    <t>10.1002/ar.23264</t>
  </si>
  <si>
    <t>WOS:000367671800002</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</si>
  <si>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</si>
  <si>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</si>
  <si>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</si>
  <si>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</si>
  <si>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</si>
  <si>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</si>
  <si>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Shields, FD; Knight, SS; Cooper, CM</t>
  </si>
  <si>
    <t>Rehabilitation of warmwater stream ecosystems following channel incision</t>
  </si>
  <si>
    <t>ECOLOGICAL ENGINEERING</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</si>
  <si>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</si>
  <si>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0925-8574</t>
  </si>
  <si>
    <t>10.1016/S0925-8574(97)81671-0</t>
  </si>
  <si>
    <t>WOS:A1997XG47700001</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</si>
  <si>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</si>
  <si>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</si>
  <si>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</si>
  <si>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</si>
  <si>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</si>
  <si>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</si>
  <si>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</si>
  <si>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</si>
  <si>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</si>
  <si>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</si>
  <si>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</si>
  <si>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</si>
  <si>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</si>
  <si>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</si>
  <si>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</si>
  <si>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</si>
  <si>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</si>
  <si>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</si>
  <si>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</si>
  <si>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</si>
  <si>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</si>
  <si>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</si>
  <si>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</si>
  <si>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</si>
  <si>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</si>
  <si>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</si>
  <si>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</si>
  <si>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</si>
  <si>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Satoh, Toshiyuki/C-8374-2013; Hirota, Tadao/C-8405-2013</t>
  </si>
  <si>
    <t>Satoh, Toshiyuki/0000-0002-7475-6746; Hirota, Tadao/0000-0003-4767-7396</t>
  </si>
  <si>
    <t>10.2108/zsj.28.327</t>
  </si>
  <si>
    <t>WOS:000290048100003</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</si>
  <si>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</si>
  <si>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</si>
  <si>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</si>
  <si>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</si>
  <si>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10.1186/s12936-018-2437-8</t>
  </si>
  <si>
    <t>WOS:000440845500003</t>
  </si>
  <si>
    <t>SHOWERS, WB; BRINDLEY, TA; REED, GL</t>
  </si>
  <si>
    <t>SURVIVAL AND DIAPAUSE CHARACTERISTICS OF HYBRIDS OF 3 GEOGRAPHICAL RACES OF EUROPEAN CORN BORER LEPIDOPTERA-PYRALIDAE</t>
  </si>
  <si>
    <t>10.1093/aesa/65.2.450</t>
  </si>
  <si>
    <t>WOS:A1972L931600033</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</si>
  <si>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</si>
  <si>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</si>
  <si>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</si>
  <si>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</si>
  <si>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</si>
  <si>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</si>
  <si>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</si>
  <si>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</si>
  <si>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</si>
  <si>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Olson, Jennifer/0000-0001-8077-8741; Thompson, Lily/0000-0002-3821-0324; Grayson, Kristine/0000-0003-1710-0457; Sibilia, Carly/0000-0001-8838-4800</t>
  </si>
  <si>
    <t>10.1093/jisesa/iey066</t>
  </si>
  <si>
    <t>WOS:000439198700001</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</si>
  <si>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</si>
  <si>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</si>
  <si>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</si>
  <si>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</si>
  <si>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</si>
  <si>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</si>
  <si>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</si>
  <si>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</si>
  <si>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</si>
  <si>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t>
  </si>
  <si>
    <t>Arnold, Walter/0000-0001-6785-5685</t>
  </si>
  <si>
    <t>10.1111/j.1365-2435.2010.01806.x</t>
  </si>
  <si>
    <t>WOS:000290174500012</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</si>
  <si>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</si>
  <si>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</si>
  <si>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</si>
  <si>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Ram/0000-0001-9512-4724</t>
  </si>
  <si>
    <t>10.1080/00218839.1993.11101295</t>
  </si>
  <si>
    <t>WOS:A1993MK41100008</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</si>
  <si>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</si>
  <si>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</si>
  <si>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</si>
  <si>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</si>
  <si>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</si>
  <si>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</si>
  <si>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</si>
  <si>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</si>
  <si>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</si>
  <si>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</si>
  <si>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</si>
  <si>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</si>
  <si>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</si>
  <si>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</si>
  <si>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</si>
  <si>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</si>
  <si>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</si>
  <si>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</si>
  <si>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</si>
  <si>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</si>
  <si>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</si>
  <si>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</si>
  <si>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</si>
  <si>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</si>
  <si>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</si>
  <si>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</si>
  <si>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</si>
  <si>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</si>
  <si>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</si>
  <si>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</si>
  <si>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</si>
  <si>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</si>
  <si>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</si>
  <si>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</si>
  <si>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</si>
  <si>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</si>
  <si>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</si>
  <si>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</si>
  <si>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</si>
  <si>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</si>
  <si>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</si>
  <si>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</si>
  <si>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</si>
  <si>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</si>
  <si>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</si>
  <si>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</si>
  <si>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Andrew/0000-0002-0198-465X</t>
  </si>
  <si>
    <t>10.1111/jeb.12378</t>
  </si>
  <si>
    <t>WOS:000337522700005</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</si>
  <si>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</si>
  <si>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</si>
  <si>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</si>
  <si>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Anthony/B-3649-2010</t>
  </si>
  <si>
    <t>Richardson, Anthony/0000-0002-9289-7366</t>
  </si>
  <si>
    <t>10.3354/meps248187</t>
  </si>
  <si>
    <t>WOS:000181769500014</t>
  </si>
  <si>
    <t>SIMS, SR</t>
  </si>
  <si>
    <t>LARVAL DIAPAUSE IN THE EASTERN TREE-HOLE MOSQUITO, AEDES-TRISERIATUS - LATITUDINAL VARIATION IN INDUCTION AND INTENSITY</t>
  </si>
  <si>
    <t>10.1093/aesa/75.2.195</t>
  </si>
  <si>
    <t>WOS:A1982NM23800019</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</si>
  <si>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</si>
  <si>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</si>
  <si>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</si>
  <si>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</si>
  <si>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</si>
  <si>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</si>
  <si>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</si>
  <si>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</si>
  <si>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</si>
  <si>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</si>
  <si>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</si>
  <si>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1178-2013</t>
  </si>
  <si>
    <t>10.2147/IJN.S102488</t>
  </si>
  <si>
    <t>WOS:000375559600001</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</si>
  <si>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</si>
  <si>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</si>
  <si>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</si>
  <si>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</si>
  <si>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1872-7913</t>
  </si>
  <si>
    <t>10.1016/j.ijantimicag.2015.03.014</t>
  </si>
  <si>
    <t>WOS:000360705500008</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</si>
  <si>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</si>
  <si>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</si>
  <si>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</si>
  <si>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</si>
  <si>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</si>
  <si>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</si>
  <si>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</si>
  <si>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</si>
  <si>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</si>
  <si>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</si>
  <si>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</si>
  <si>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</si>
  <si>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</si>
  <si>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</si>
  <si>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</si>
  <si>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</si>
  <si>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</si>
  <si>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</si>
  <si>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</si>
  <si>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</si>
  <si>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</si>
  <si>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</si>
  <si>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</si>
  <si>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</si>
  <si>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</si>
  <si>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</si>
  <si>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10.1007/s11295-009-0231-z</t>
  </si>
  <si>
    <t>WOS:000272180600009</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</si>
  <si>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</si>
  <si>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</si>
  <si>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</si>
  <si>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</si>
  <si>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</si>
  <si>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</si>
  <si>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</si>
  <si>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</si>
  <si>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</si>
  <si>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</si>
  <si>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</si>
  <si>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</si>
  <si>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</si>
  <si>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</si>
  <si>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</si>
  <si>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</si>
  <si>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</si>
  <si>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Robert/0000-0002-1026-5438</t>
  </si>
  <si>
    <t>MAR 29</t>
  </si>
  <si>
    <t>e0194717</t>
  </si>
  <si>
    <t>10.1371/journal.pone.0194717</t>
  </si>
  <si>
    <t>WOS:000428630000038</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</si>
  <si>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</si>
  <si>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</si>
  <si>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</si>
  <si>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</si>
  <si>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</si>
  <si>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</si>
  <si>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</si>
  <si>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</si>
  <si>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</si>
  <si>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</si>
  <si>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</si>
  <si>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</si>
  <si>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</si>
  <si>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</si>
  <si>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</si>
  <si>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</si>
  <si>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</si>
  <si>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</si>
  <si>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</si>
  <si>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</si>
  <si>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</si>
  <si>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</si>
  <si>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</si>
  <si>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</si>
  <si>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</si>
  <si>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</si>
  <si>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</si>
  <si>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t>
  </si>
  <si>
    <t>Buchanan-Smith, Hannah/0000-0002-2516-7734; Smith, Andrew/0000-0002-8521-5558; Heymann, Eckhard W./0000-0002-4259-8018</t>
  </si>
  <si>
    <t>10.1002/ajpa.20676</t>
  </si>
  <si>
    <t>WOS:000250132700004</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</si>
  <si>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</si>
  <si>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</si>
  <si>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</si>
  <si>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</si>
  <si>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</si>
  <si>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</si>
  <si>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</si>
  <si>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</si>
  <si>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</si>
  <si>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</si>
  <si>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</si>
  <si>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</si>
  <si>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</si>
  <si>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</si>
  <si>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</si>
  <si>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</si>
  <si>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</si>
  <si>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</si>
  <si>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OCT 23</t>
  </si>
  <si>
    <t>WOS:000243273500002</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</si>
  <si>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</si>
  <si>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</si>
  <si>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</si>
  <si>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</si>
  <si>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APHA, Staff publications/E-6082-2010; Breed, Andrew/A-5682-2011; daszak, peter/U-4588-2017</t>
  </si>
  <si>
    <t>Breed, Andrew/0000-0002-3439-9510; daszak, peter/0000-0002-2046-5695; Olival, Kevin/0000-0003-3211-1875</t>
  </si>
  <si>
    <t>e14696</t>
  </si>
  <si>
    <t>10.1371/journal.pone.0014696</t>
  </si>
  <si>
    <t>WOS:000287392700009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</si>
  <si>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</si>
  <si>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</si>
  <si>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</si>
  <si>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</si>
  <si>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</si>
  <si>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</si>
  <si>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</si>
  <si>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</si>
  <si>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</si>
  <si>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</si>
  <si>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</si>
  <si>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</si>
  <si>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</si>
  <si>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</si>
  <si>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</si>
  <si>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</si>
  <si>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</si>
  <si>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10.1080/09583157.2018.1441371</t>
  </si>
  <si>
    <t>WOS:000428240600007</t>
  </si>
  <si>
    <t>Smith, RM; Spotila, JR; Bien, WF</t>
  </si>
  <si>
    <t>Smith, Ronald M.; Spotila, James R.; Bien, Walter F.</t>
  </si>
  <si>
    <t>Spatial Ecology of Northern Pinesnakes (Pituophis m. melanoleucus) in Disturbed and Undisturbed Habitats in the New Jersey Pine Barrens</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</si>
  <si>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</si>
  <si>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10.1655/HERPETOLOGICA-D-13-00028</t>
  </si>
  <si>
    <t>WOS:000352093900004</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</si>
  <si>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</si>
  <si>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</si>
  <si>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</si>
  <si>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</si>
  <si>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</si>
  <si>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</si>
  <si>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</si>
  <si>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</si>
  <si>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</si>
  <si>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</si>
  <si>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</si>
  <si>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</si>
  <si>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</si>
  <si>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</si>
  <si>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</si>
  <si>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Reitz, Stuart/B-7667-2008</t>
  </si>
  <si>
    <t>Sobhy, Islam/0000-0003-4984-1823</t>
  </si>
  <si>
    <t>10.1007/s10526-010-9304-z</t>
  </si>
  <si>
    <t>WOS:000285885200006</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</si>
  <si>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</si>
  <si>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</si>
  <si>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</si>
  <si>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</si>
  <si>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10.1002/ps.3327</t>
  </si>
  <si>
    <t>WOS:000310031700004</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</si>
  <si>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</si>
  <si>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</si>
  <si>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</si>
  <si>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</si>
  <si>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</si>
  <si>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</si>
  <si>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</si>
  <si>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</si>
  <si>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</si>
  <si>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</si>
  <si>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</si>
  <si>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</si>
  <si>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</si>
  <si>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</si>
  <si>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</si>
  <si>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</si>
  <si>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</si>
  <si>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</si>
  <si>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</si>
  <si>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</si>
  <si>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</si>
  <si>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</si>
  <si>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</si>
  <si>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</si>
  <si>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</si>
  <si>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</si>
  <si>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</si>
  <si>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</si>
  <si>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</si>
  <si>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10.1093/jxb/erm305</t>
  </si>
  <si>
    <t>WOS:000254006500013</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</si>
  <si>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</si>
  <si>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</si>
  <si>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</si>
  <si>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</si>
  <si>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</si>
  <si>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</si>
  <si>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</si>
  <si>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</si>
  <si>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</si>
  <si>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</si>
  <si>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</si>
  <si>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</si>
  <si>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</si>
  <si>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</si>
  <si>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</si>
  <si>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</si>
  <si>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</si>
  <si>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</si>
  <si>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</si>
  <si>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</si>
  <si>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</si>
  <si>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</si>
  <si>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</si>
  <si>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</si>
  <si>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</si>
  <si>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</si>
  <si>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</si>
  <si>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</si>
  <si>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</si>
  <si>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</si>
  <si>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</si>
  <si>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</si>
  <si>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</si>
  <si>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</si>
  <si>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</si>
  <si>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</si>
  <si>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</si>
  <si>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</si>
  <si>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</si>
  <si>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</si>
  <si>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</si>
  <si>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</si>
  <si>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</si>
  <si>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</si>
  <si>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</si>
  <si>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</si>
  <si>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</si>
  <si>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</si>
  <si>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</si>
  <si>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</si>
  <si>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</si>
  <si>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</si>
  <si>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</si>
  <si>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</si>
  <si>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</si>
  <si>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</si>
  <si>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</si>
  <si>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</si>
  <si>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</si>
  <si>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</si>
  <si>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</si>
  <si>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</si>
  <si>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</si>
  <si>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</si>
  <si>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</si>
  <si>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</si>
  <si>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</si>
  <si>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</si>
  <si>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</si>
  <si>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</si>
  <si>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</si>
  <si>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</si>
  <si>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</si>
  <si>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</si>
  <si>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</si>
  <si>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</si>
  <si>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</si>
  <si>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</si>
  <si>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</si>
  <si>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</si>
  <si>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</si>
  <si>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</si>
  <si>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</si>
  <si>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</si>
  <si>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</si>
  <si>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</si>
  <si>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</si>
  <si>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</si>
  <si>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</si>
  <si>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</si>
  <si>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</si>
  <si>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</si>
  <si>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</si>
  <si>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</si>
  <si>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</si>
  <si>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</si>
  <si>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</si>
  <si>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</si>
  <si>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</si>
  <si>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</si>
  <si>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</si>
  <si>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</si>
  <si>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</si>
  <si>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</si>
  <si>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</si>
  <si>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</si>
  <si>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</si>
  <si>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</si>
  <si>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</si>
  <si>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</si>
  <si>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10.1674/0003-0031-164.1.107</t>
  </si>
  <si>
    <t>WOS:000279415500011</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</si>
  <si>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</si>
  <si>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</si>
  <si>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</si>
  <si>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</si>
  <si>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Wood, Simon/B-3058-2010; Heath, Michael/D-5765-2013; Speirs, Douglas/D-7526-2013</t>
  </si>
  <si>
    <t>Wood, Simon/0000-0002-2034-7453; Heath, Michael/0000-0001-6602-3107; Speirs, Douglas/0000-0002-4367-1459</t>
  </si>
  <si>
    <t>10.3354/meps313173</t>
  </si>
  <si>
    <t>WOS:000238837300015</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</si>
  <si>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</si>
  <si>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</si>
  <si>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</si>
  <si>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</si>
  <si>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</si>
  <si>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</si>
  <si>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</si>
  <si>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</si>
  <si>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</si>
  <si>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</si>
  <si>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</si>
  <si>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</si>
  <si>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</si>
  <si>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</si>
  <si>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</si>
  <si>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</si>
  <si>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Hans-Hermann/0000-0002-7670-2231</t>
  </si>
  <si>
    <t>WOS:000226589200017</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</si>
  <si>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</si>
  <si>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</si>
  <si>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</si>
  <si>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</si>
  <si>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</si>
  <si>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</si>
  <si>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</si>
  <si>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</si>
  <si>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</si>
  <si>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</si>
  <si>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</si>
  <si>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</si>
  <si>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</si>
  <si>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</si>
  <si>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</si>
  <si>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</si>
  <si>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</si>
  <si>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</si>
  <si>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</si>
  <si>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</si>
  <si>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</si>
  <si>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</si>
  <si>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</si>
  <si>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</si>
  <si>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</si>
  <si>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</si>
  <si>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</si>
  <si>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Sponseller, RA; Temnerud, J; Bishop, K; Laudon, H</t>
  </si>
  <si>
    <t>Sponseller, Ryan A.; Temnerud, Johan; Bishop, Kevin; Laudon, Hjalmar</t>
  </si>
  <si>
    <t>Patterns and drivers of riverine nitrogen (N) across alpine, subarctic, and boreal Sweden</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</si>
  <si>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</si>
  <si>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</si>
  <si>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</si>
  <si>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1573-515X</t>
  </si>
  <si>
    <t>10.1007/s10533-014-9984-z</t>
  </si>
  <si>
    <t>WOS:000339871700007</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</si>
  <si>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</si>
  <si>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</si>
  <si>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</si>
  <si>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</si>
  <si>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</si>
  <si>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Spurgeon, DW; Suh, CPC</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</si>
  <si>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</si>
  <si>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</si>
  <si>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</si>
  <si>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</si>
  <si>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</si>
  <si>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</si>
  <si>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</si>
  <si>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</si>
  <si>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</si>
  <si>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</si>
  <si>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</si>
  <si>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</si>
  <si>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</si>
  <si>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</si>
  <si>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</si>
  <si>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</si>
  <si>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</si>
  <si>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</si>
  <si>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</si>
  <si>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</si>
  <si>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</si>
  <si>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</si>
  <si>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</si>
  <si>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</si>
  <si>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</si>
  <si>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</si>
  <si>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Gotthard, Karl/F-1163-2011; Leimar, Olof/L-3781-2014</t>
  </si>
  <si>
    <t>Leimar, Olof/0000-0001-8621-6977</t>
  </si>
  <si>
    <t>10.1111/jeb.12519</t>
  </si>
  <si>
    <t>WOS:000346280100007</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</si>
  <si>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</si>
  <si>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</si>
  <si>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</si>
  <si>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</si>
  <si>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</si>
  <si>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</si>
  <si>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</si>
  <si>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</si>
  <si>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</si>
  <si>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</si>
  <si>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</si>
  <si>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</si>
  <si>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</si>
  <si>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</si>
  <si>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</si>
  <si>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</si>
  <si>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</si>
  <si>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</si>
  <si>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</si>
  <si>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</si>
  <si>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1323-5818</t>
  </si>
  <si>
    <t>1448-6067</t>
  </si>
  <si>
    <t>OCT 2</t>
  </si>
  <si>
    <t>10.1080/13235818.2014.888983</t>
  </si>
  <si>
    <t>WOS:000344558300004</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</si>
  <si>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</si>
  <si>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</si>
  <si>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</si>
  <si>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</si>
  <si>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</si>
  <si>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Staples, TL; Dwyer, JM; Loy, XW; Mayfield, MM</t>
  </si>
  <si>
    <t>Staples, Timothy L.; Dwyer, John M.; Loy, Xingwen; Mayfield, Margaret M.</t>
  </si>
  <si>
    <t>Potential mechanisms of coexistence in closely related forbs</t>
  </si>
  <si>
    <t>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t>
  </si>
  <si>
    <t>Dwyer, John/O-5579-2017</t>
  </si>
  <si>
    <t>Dwyer, John/0000-0001-7389-5528; Mayfield, Margaret/0000-0002-5101-6542</t>
  </si>
  <si>
    <t>10.1111/oik.03180</t>
  </si>
  <si>
    <t>WOS:000389308400013</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</si>
  <si>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</si>
  <si>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</si>
  <si>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</si>
  <si>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</si>
  <si>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</si>
  <si>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</si>
  <si>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</si>
  <si>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</si>
  <si>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</si>
  <si>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</si>
  <si>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</si>
  <si>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</si>
  <si>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</si>
  <si>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</si>
  <si>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</si>
  <si>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</si>
  <si>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</si>
  <si>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</si>
  <si>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</si>
  <si>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</si>
  <si>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</si>
  <si>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</si>
  <si>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</si>
  <si>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Sutherland, William/B-1291-2013; Arnold, Walter/C-3394-2013; Wassmer, Tom/D-7727-2011; Stephens, Philip/B-8397-2008</t>
  </si>
  <si>
    <t>Arnold, Walter/0000-0001-6785-5685; Stephens, Philip/0000-0001-5849-788X; Sutherland, William/0000-0002-6498-0437</t>
  </si>
  <si>
    <t>UNSP JPE_740.fm</t>
  </si>
  <si>
    <t>10.1046/j.1365-2664.2002.00740.x</t>
  </si>
  <si>
    <t>WOS:000177255000008</t>
  </si>
  <si>
    <t>STERNBURG, JG; WALDBAUER, GP</t>
  </si>
  <si>
    <t>PHENOLOGICAL ADAPTATIONS IN DIAPAUSE TERMINATION BY CECROPIA FROM DIFFERENT LATITUDES</t>
  </si>
  <si>
    <t>10.1111/j.1570-7458.1978.tb02730.x</t>
  </si>
  <si>
    <t>WOS:A1978EZ05500006</t>
  </si>
  <si>
    <t>Stevens, N; Swemmer, AM; Ezzy, L; Erasmus, BFN</t>
  </si>
  <si>
    <t>Stevens, Nicola; Swemmer, Anthony M.; Ezzy, Leanne; Erasmus, Barend F. N.</t>
  </si>
  <si>
    <t>Investigating potential determinants of the distribution limits of a savanna woody plant: Colophospermum mopane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</si>
  <si>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</si>
  <si>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Erasmus, Barend/G-3411-2012</t>
  </si>
  <si>
    <t>Erasmus, Barend/0000-0003-1869-8091; Swemmer, Anthony/0000-0003-1378-7394</t>
  </si>
  <si>
    <t>1654-1103</t>
  </si>
  <si>
    <t>10.1111/jvs.12098</t>
  </si>
  <si>
    <t>WOS:000331693300006</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</si>
  <si>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</si>
  <si>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</si>
  <si>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</si>
  <si>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</si>
  <si>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</si>
  <si>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</si>
  <si>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</si>
  <si>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</si>
  <si>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</si>
  <si>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</si>
  <si>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</si>
  <si>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</si>
  <si>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</si>
  <si>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</si>
  <si>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</si>
  <si>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</si>
  <si>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</si>
  <si>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</si>
  <si>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</si>
  <si>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</si>
  <si>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</si>
  <si>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</si>
  <si>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</si>
  <si>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</si>
  <si>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</si>
  <si>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</si>
  <si>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</si>
  <si>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</si>
  <si>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</si>
  <si>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</si>
  <si>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</si>
  <si>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</si>
  <si>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</si>
  <si>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</si>
  <si>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</si>
  <si>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</si>
  <si>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</si>
  <si>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</si>
  <si>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</si>
  <si>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</si>
  <si>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</si>
  <si>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</si>
  <si>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</si>
  <si>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Charles/I-5274-2012</t>
  </si>
  <si>
    <t>Fox, Charles/0000-0002-7545-7967</t>
  </si>
  <si>
    <t>10.1086/520118</t>
  </si>
  <si>
    <t>WOS:000248964000006</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</si>
  <si>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</si>
  <si>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</si>
  <si>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</si>
  <si>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</si>
  <si>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</si>
  <si>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WOS:000072055800006</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</si>
  <si>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</si>
  <si>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</si>
  <si>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</si>
  <si>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</si>
  <si>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</si>
  <si>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</si>
  <si>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</si>
  <si>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</si>
  <si>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</si>
  <si>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</si>
  <si>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</si>
  <si>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</si>
  <si>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</si>
  <si>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</si>
  <si>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</si>
  <si>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</si>
  <si>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</si>
  <si>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SOLARI, PAOLO/0000-0001-8785-1438; Liscia, Anna/0000-0002-1629-2090</t>
  </si>
  <si>
    <t>10.1016/j.jinsphys.2014.10.014</t>
  </si>
  <si>
    <t>WOS:000347141100019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</si>
  <si>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</si>
  <si>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</si>
  <si>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</si>
  <si>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10.2307/1548836</t>
  </si>
  <si>
    <t>WOS:A1992JX85500003</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</si>
  <si>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</si>
  <si>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</si>
  <si>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</si>
  <si>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</si>
  <si>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Mikhail/K-4392-2017</t>
  </si>
  <si>
    <t>Matz, Mikhail/0000-0001-5453-9819</t>
  </si>
  <si>
    <t>10.1111/mec.13488</t>
  </si>
  <si>
    <t>WOS:000369530000009</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</si>
  <si>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</si>
  <si>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</si>
  <si>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</si>
  <si>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</si>
  <si>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</si>
  <si>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</si>
  <si>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</si>
  <si>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</si>
  <si>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</si>
  <si>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</si>
  <si>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</si>
  <si>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</si>
  <si>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</si>
  <si>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Strauch, Michael/P-1895-2015; Volk, Martin/F-1172-2010</t>
  </si>
  <si>
    <t>Strauch, Michael/0000-0002-9872-6904; Volk, Martin/0000-0003-0064-8133</t>
  </si>
  <si>
    <t>10.1016/j.ecolmodel.2013.08.013</t>
  </si>
  <si>
    <t>WOS:000326428300010</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</si>
  <si>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</si>
  <si>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</si>
  <si>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</si>
  <si>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</si>
  <si>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</si>
  <si>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</si>
  <si>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</si>
  <si>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</si>
  <si>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</si>
  <si>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</si>
  <si>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</si>
  <si>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</si>
  <si>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</si>
  <si>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</si>
  <si>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</si>
  <si>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</si>
  <si>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</si>
  <si>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</si>
  <si>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</si>
  <si>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</si>
  <si>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</si>
  <si>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</si>
  <si>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</si>
  <si>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</si>
  <si>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</si>
  <si>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978-0-8412-3127-6</t>
  </si>
  <si>
    <t>WOS:000400538300005</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</si>
  <si>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</si>
  <si>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</si>
  <si>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</si>
  <si>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</si>
  <si>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Diez Banos, Pablo/E-1467-2012; Diaz, Pablo/J-8631-2012; Paz Silva, Adolfo/I-2788-2015; Sanchez-Andrade, Rita/I-3513-2015; Suarez, Jose Luis/I-3673-2015; Arias Vazquez, Maria Sol/I-1241-2015; Morrondo, Patrocinio/D-9956-2012</t>
  </si>
  <si>
    <t>Diez Banos, Pablo/0000-0002-5236-5680; Diaz, Pablo/0000-0003-2445-1095; Paz Silva, Adolfo/0000-0002-0208-3861; Sanchez-Andrade, Rita/0000-0002-1212-8250; Suarez, Jose Luis/0000-0001-6744-8588; Arias Vazquez, Maria Sol/0000-0002-2682-9015; Morrondo, Patrocinio/0000-0001-7171-7162; Scala, Antonio/0000-0002-7200-1278</t>
  </si>
  <si>
    <t>0304-4017</t>
  </si>
  <si>
    <t>10.1016/j.vetpar.2005.06.009</t>
  </si>
  <si>
    <t>WOS:000233317500021</t>
  </si>
  <si>
    <t>Suazo, A; Pacheco, DP; Cave, RD; Frank, JH</t>
  </si>
  <si>
    <t>Suazo, Alonso; Pacheco, Diego Pu; Cave, Ronald D.; Frank, J. H.</t>
  </si>
  <si>
    <t>Longevity and fecundity of Metamasius quadrilineatus Champion (Coleoptera : Dryophthoridae) on a natural bromeliad host in the laboratory</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</si>
  <si>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</si>
  <si>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1938-4394</t>
  </si>
  <si>
    <t>10.1649/903.1</t>
  </si>
  <si>
    <t>WOS:000241975500012</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</si>
  <si>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</si>
  <si>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</si>
  <si>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</si>
  <si>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</si>
  <si>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</si>
  <si>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</si>
  <si>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</si>
  <si>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</si>
  <si>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</si>
  <si>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</si>
  <si>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</si>
  <si>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</si>
  <si>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</si>
  <si>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</si>
  <si>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</si>
  <si>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</si>
  <si>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</si>
  <si>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</si>
  <si>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</si>
  <si>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</si>
  <si>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</si>
  <si>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</si>
  <si>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</si>
  <si>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</si>
  <si>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</si>
  <si>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</si>
  <si>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</si>
  <si>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</si>
  <si>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</si>
  <si>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</si>
  <si>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</si>
  <si>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</si>
  <si>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</si>
  <si>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</si>
  <si>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</si>
  <si>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Suntsov, VV</t>
  </si>
  <si>
    <t>Suntsov, V. V.</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</si>
  <si>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</si>
  <si>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</si>
  <si>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WOS:000360028700006</t>
  </si>
  <si>
    <t>Quantum Speciation of Yersinia pestis Plague Microbe in a Heteroimmune Environment: In the Populations of Hibernating Tarbagan Marmots (Marmota sibirica)</t>
  </si>
  <si>
    <t>CONTEMPORARY PROBLEMS OF ECOLOGY</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</si>
  <si>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</si>
  <si>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1995-4255</t>
  </si>
  <si>
    <t>1995-4263</t>
  </si>
  <si>
    <t>10.1134/S199542551804008X</t>
  </si>
  <si>
    <t>WOS:000441979200001</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</si>
  <si>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</si>
  <si>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</si>
  <si>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</si>
  <si>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</si>
  <si>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</si>
  <si>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t>
  </si>
  <si>
    <t>10.1007/s10886-013-0285-0</t>
  </si>
  <si>
    <t>WOS:000318657700003</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</si>
  <si>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</si>
  <si>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</si>
  <si>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</si>
  <si>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</si>
  <si>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</si>
  <si>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Simone/F-1357-2011</t>
  </si>
  <si>
    <t>Kaufmann, Stefan HE/0000-0001-9866-8268; Mayanja-Kizza, Harriet/0000-0002-9297-6208; Loxton, Andre/0000-0003-0659-9803; Togun, Toyin/0000-0002-8477-4462; Crampin, Amelia/0000-0002-1513-4330; van der Spuy, Gian/0000-0002-9067-5903; Parida, Shreemanta K/0000-0003-2129-6691; Kagina, Benjamin/0000-0003-4943-9762; Jacobsen, Marc/0000-0002-4703-5652; Sutherland, Jayne/0000-0002-7083-4997; Dockrell, Hazel/0000-0003-1869-9107; Joloba, Moses/0000-0002-0334-9983; Walzl, Gerhard/0000-0003-2487-125X</t>
  </si>
  <si>
    <t>e74080</t>
  </si>
  <si>
    <t>10.1371/journal.pone.0074080</t>
  </si>
  <si>
    <t>WOS:000327538600068</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</si>
  <si>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</si>
  <si>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</si>
  <si>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</si>
  <si>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</si>
  <si>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</si>
  <si>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</si>
  <si>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</si>
  <si>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</si>
  <si>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</si>
  <si>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</si>
  <si>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</si>
  <si>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</si>
  <si>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</si>
  <si>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</si>
  <si>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</si>
  <si>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</si>
  <si>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Mark/A-4779-2012; publist, CMEC/C-3010-2012; publicationpage, cmec/B-4405-2017</t>
  </si>
  <si>
    <t xml:space="preserve">Ooi, Mark/0000-0002-3046-0417; </t>
  </si>
  <si>
    <t>10.1111/j.1365-2699.2012.02690.x</t>
  </si>
  <si>
    <t>WOS:000305452500006</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</si>
  <si>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</si>
  <si>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</si>
  <si>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</si>
  <si>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</si>
  <si>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</si>
  <si>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</si>
  <si>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</si>
  <si>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</si>
  <si>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</si>
  <si>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</si>
  <si>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Swearingen, Kristian/0000-0002-6756-4471; Koepfli, Cristian/0000-0002-9354-0414</t>
  </si>
  <si>
    <t>e0005791</t>
  </si>
  <si>
    <t>10.1371/journal.pntd.0005791</t>
  </si>
  <si>
    <t>WOS:000408057300085</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</si>
  <si>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</si>
  <si>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</si>
  <si>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</si>
  <si>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</si>
  <si>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</si>
  <si>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</si>
  <si>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</si>
  <si>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</si>
  <si>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</si>
  <si>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</si>
  <si>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</si>
  <si>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</si>
  <si>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</si>
  <si>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</si>
  <si>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</si>
  <si>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</si>
  <si>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</si>
  <si>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Swenson, Jon/E-2883-2013; Huber, Djuro/P-3493-2016</t>
  </si>
  <si>
    <t>Huber, Djuro/0000-0002-3912-3812</t>
  </si>
  <si>
    <t>10.1007/s00442-007-0715-1</t>
  </si>
  <si>
    <t>WOS:000248172800005</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</si>
  <si>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</si>
  <si>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</si>
  <si>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</si>
  <si>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</si>
  <si>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Jonathan/B-7406-2011</t>
  </si>
  <si>
    <t>Huxley, Jonathan/0000-0002-1149-2480; Rees, Catherine/0000-0002-5045-8701; Swift, Benjamin/0000-0001-5328-8325</t>
  </si>
  <si>
    <t>e106690</t>
  </si>
  <si>
    <t>10.1371/journal.pone.0106690</t>
  </si>
  <si>
    <t>WOS:000341257700105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</si>
  <si>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</si>
  <si>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</si>
  <si>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</si>
  <si>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</si>
  <si>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</si>
  <si>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</si>
  <si>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</si>
  <si>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</si>
  <si>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</si>
  <si>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</si>
  <si>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10.1111/j.1654-1103.2009.01133.x</t>
  </si>
  <si>
    <t>WOS:000273668300017</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</si>
  <si>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</si>
  <si>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</si>
  <si>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</si>
  <si>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</si>
  <si>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</si>
  <si>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</si>
  <si>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</si>
  <si>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</si>
  <si>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</si>
  <si>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</si>
  <si>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 U-ID, Kyushu/C-5291-2016</t>
  </si>
  <si>
    <t xml:space="preserve">Iwasa, Yoh/0000-0003-0691-1852; </t>
  </si>
  <si>
    <t>10.1016/j.jtbi.2013.05.026</t>
  </si>
  <si>
    <t>WOS:000327292600014</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</si>
  <si>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</si>
  <si>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</si>
  <si>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</si>
  <si>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</si>
  <si>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</si>
  <si>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</si>
  <si>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</si>
  <si>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</si>
  <si>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</si>
  <si>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</si>
  <si>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</si>
  <si>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</si>
  <si>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</si>
  <si>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</si>
  <si>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</si>
  <si>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</si>
  <si>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</si>
  <si>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</si>
  <si>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</si>
  <si>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</si>
  <si>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</si>
  <si>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</si>
  <si>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</si>
  <si>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</si>
  <si>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</si>
  <si>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</si>
  <si>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</si>
  <si>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</si>
  <si>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</si>
  <si>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</si>
  <si>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</si>
  <si>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</si>
  <si>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</si>
  <si>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</si>
  <si>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</si>
  <si>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</si>
  <si>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</si>
  <si>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</si>
  <si>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</si>
  <si>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</si>
  <si>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</si>
  <si>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</si>
  <si>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</si>
  <si>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</si>
  <si>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</si>
  <si>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</si>
  <si>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</si>
  <si>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</si>
  <si>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</si>
  <si>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</si>
  <si>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</si>
  <si>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</si>
  <si>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TAKEDA, M; SKOPIK, SD</t>
  </si>
  <si>
    <t>GEOGRAPHIC-VARIATION IN THE CIRCADIAN SYSTEM CONTROLLING PHOTOPERIODISM IN OSTRINIA-NUBILALIS</t>
  </si>
  <si>
    <t>10.1007/BF00619114</t>
  </si>
  <si>
    <t>WOS:A1985AKC6600008</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</si>
  <si>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</si>
  <si>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</si>
  <si>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</si>
  <si>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</si>
  <si>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</si>
  <si>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</si>
  <si>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</si>
  <si>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</si>
  <si>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</si>
  <si>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</si>
  <si>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</si>
  <si>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</si>
  <si>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Marini, Lorenzo/B-1119-2009; Battisti, Andrea/F-6243-2015</t>
  </si>
  <si>
    <t>Marini, Lorenzo/0000-0001-7429-7685; Battisti, Andrea/0000-0002-2497-3064</t>
  </si>
  <si>
    <t>1573-1480</t>
  </si>
  <si>
    <t>10.1007/s10584-013-0966-2</t>
  </si>
  <si>
    <t>WOS:000327395700010</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</si>
  <si>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</si>
  <si>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</si>
  <si>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</si>
  <si>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t>
  </si>
  <si>
    <t>10.1890/0012-9658(1999)080[1666:WSVOPP]2.0.CO;2</t>
  </si>
  <si>
    <t>WOS:000085187900016</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</si>
  <si>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</si>
  <si>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</si>
  <si>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</si>
  <si>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</si>
  <si>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</si>
  <si>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</si>
  <si>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</si>
  <si>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Tanaka, K</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</si>
  <si>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</si>
  <si>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</si>
  <si>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</si>
  <si>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</si>
  <si>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</si>
  <si>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</si>
  <si>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</si>
  <si>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</si>
  <si>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TANAKA, S</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</si>
  <si>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</si>
  <si>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</si>
  <si>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</si>
  <si>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</si>
  <si>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DIAPAUSE AS A PIVOTAL FACTOR FOR LATITUDINAL AND SEASONAL ADAPTATION IN LOCUSTA-MIGRATORIA IN JAPAN</t>
  </si>
  <si>
    <t>WOS:A1994BB96Y00008</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</si>
  <si>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</si>
  <si>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</si>
  <si>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</si>
  <si>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</si>
  <si>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</si>
  <si>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</si>
  <si>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</si>
  <si>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</si>
  <si>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</si>
  <si>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</si>
  <si>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10.1111/j.1365-3032.2008.00640.x</t>
  </si>
  <si>
    <t>WOS:000261105700007</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</si>
  <si>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</si>
  <si>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</si>
  <si>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</si>
  <si>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</si>
  <si>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</si>
  <si>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</si>
  <si>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</si>
  <si>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</si>
  <si>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</si>
  <si>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</si>
  <si>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</si>
  <si>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</si>
  <si>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</si>
  <si>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</si>
  <si>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</si>
  <si>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</si>
  <si>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</si>
  <si>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</si>
  <si>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</si>
  <si>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</si>
  <si>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10.1016/j.ttbdis.2018.04.009</t>
  </si>
  <si>
    <t>WOS:000437727300028</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</si>
  <si>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</si>
  <si>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</si>
  <si>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</si>
  <si>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</si>
  <si>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</si>
  <si>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</si>
  <si>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</si>
  <si>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</si>
  <si>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</si>
  <si>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</si>
  <si>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</si>
  <si>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</si>
  <si>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</si>
  <si>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</si>
  <si>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</si>
  <si>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</si>
  <si>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1046-2023</t>
  </si>
  <si>
    <t>1095-9130</t>
  </si>
  <si>
    <t>10.1016/j.ymeth.2014.01.001</t>
  </si>
  <si>
    <t>WOS:000337551300016</t>
  </si>
  <si>
    <t>TAUBER, MJ; TAUBER, CA</t>
  </si>
  <si>
    <t>GEOGRAPHIC VARIATION IN CRITICAL PHOTOPERIOD AND IN DIAPAUSE INTENSITY OF CHRYSOPA-CARNEA (NEUROPTERA)</t>
  </si>
  <si>
    <t>10.1016/0022-1910(72)90061-3</t>
  </si>
  <si>
    <t>WOS:A1972L057000004</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</si>
  <si>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</si>
  <si>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</si>
  <si>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</si>
  <si>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</si>
  <si>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</si>
  <si>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TAUBER, MJ; TAUBER, CA; OBRYCKI, JJ; GOLLANDS, B; WRIGHT, RJ</t>
  </si>
  <si>
    <t>GEOGRAPHICAL VARIATION IN RESPONSES TO PHOTOPERIOD AND TEMPERATURE BY LEPTINOTARSA-DECEMLINEATA (COLEOPTERA, CHRYSOMELIDAE) DURING AND AFTER DORMANCY</t>
  </si>
  <si>
    <t>10.1093/aesa/81.5.764</t>
  </si>
  <si>
    <t>WOS:A1988P925900009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</si>
  <si>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</si>
  <si>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</si>
  <si>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</si>
  <si>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</si>
  <si>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</si>
  <si>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</si>
  <si>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</si>
  <si>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</si>
  <si>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</si>
  <si>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</si>
  <si>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</si>
  <si>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</si>
  <si>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</si>
  <si>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</si>
  <si>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</si>
  <si>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</si>
  <si>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</si>
  <si>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</si>
  <si>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</si>
  <si>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</si>
  <si>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</si>
  <si>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</si>
  <si>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</si>
  <si>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</si>
  <si>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</si>
  <si>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</si>
  <si>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</si>
  <si>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</si>
  <si>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</si>
  <si>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</si>
  <si>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Carrascal, Luis M./B-8381-2008; Evolution and Conservation Biology, UCM Group/K-9382-2014; Telleria, Jose Luis/K-2944-2013; Carrascal, Luis M./Q-2190-2016</t>
  </si>
  <si>
    <t>Carrascal, Luis M./0000-0003-1288-5531; Telleria, Jose Luis/0000-0001-6170-8860; Carrascal, Luis M./0000-0003-1288-5531</t>
  </si>
  <si>
    <t>10.1007/s11284-013-1095-0</t>
  </si>
  <si>
    <t>WOS:000330641500002</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</si>
  <si>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</si>
  <si>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</si>
  <si>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</si>
  <si>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</si>
  <si>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Steven/H-3347-2011</t>
  </si>
  <si>
    <t>Chown, Steven/0000-0001-6069-5105; Hetz, Stefan/0000-0002-4928-8506</t>
  </si>
  <si>
    <t>10.1242/jeb.022467</t>
  </si>
  <si>
    <t>WOS:000259866400011</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</si>
  <si>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</si>
  <si>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</si>
  <si>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</si>
  <si>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</si>
  <si>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</si>
  <si>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</si>
  <si>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</si>
  <si>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</si>
  <si>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</si>
  <si>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</si>
  <si>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</si>
  <si>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</si>
  <si>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</si>
  <si>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</si>
  <si>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</si>
  <si>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</si>
  <si>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</si>
  <si>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</si>
  <si>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</si>
  <si>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</si>
  <si>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</si>
  <si>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</si>
  <si>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</si>
  <si>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Thomas, PA</t>
  </si>
  <si>
    <t>Thomas, Peter A.</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</si>
  <si>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</si>
  <si>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</si>
  <si>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</si>
  <si>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</si>
  <si>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</si>
  <si>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</si>
  <si>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</si>
  <si>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</si>
  <si>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</si>
  <si>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</si>
  <si>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</si>
  <si>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</si>
  <si>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</si>
  <si>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</si>
  <si>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</si>
  <si>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</si>
  <si>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</si>
  <si>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</si>
  <si>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</si>
  <si>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</si>
  <si>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</si>
  <si>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</si>
  <si>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</si>
  <si>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</si>
  <si>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t>
  </si>
  <si>
    <t>Thor, Peter/0000-0002-2603-2284; Calosi, Piero/0000-0003-3378-2603</t>
  </si>
  <si>
    <t>E365</t>
  </si>
  <si>
    <t>E377</t>
  </si>
  <si>
    <t>10.1111/gcb.13870</t>
  </si>
  <si>
    <t>WOS:000426506100028</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</si>
  <si>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</si>
  <si>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</si>
  <si>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</si>
  <si>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</si>
  <si>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</si>
  <si>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</si>
  <si>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10.3274/JL11-70-2-06</t>
  </si>
  <si>
    <t>WOS:000294320400009</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</si>
  <si>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</si>
  <si>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</si>
  <si>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</si>
  <si>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</si>
  <si>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</si>
  <si>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</si>
  <si>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</si>
  <si>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</si>
  <si>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</si>
  <si>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</si>
  <si>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</si>
  <si>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</si>
  <si>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</si>
  <si>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</si>
  <si>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</si>
  <si>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</si>
  <si>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</si>
  <si>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Dickinson, Nicholas/F-5416-2018</t>
  </si>
  <si>
    <t>Dickinson, Nicholas/0000-0001-7862-3142; Tiwari, Sundar/0000-0002-6946-9814</t>
  </si>
  <si>
    <t>10.1093/jee/toy017</t>
  </si>
  <si>
    <t>WOS:000429319200012</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</si>
  <si>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</si>
  <si>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</si>
  <si>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</si>
  <si>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</si>
  <si>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</si>
  <si>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</si>
  <si>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</si>
  <si>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</si>
  <si>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</si>
  <si>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</si>
  <si>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</si>
  <si>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</si>
  <si>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</si>
  <si>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</si>
  <si>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</si>
  <si>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</si>
  <si>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</si>
  <si>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</si>
  <si>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</si>
  <si>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</si>
  <si>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</si>
  <si>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</si>
  <si>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</si>
  <si>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</si>
  <si>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</si>
  <si>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</si>
  <si>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10.1007/s00484-005-0277-z</t>
  </si>
  <si>
    <t>WOS:000233350800003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</si>
  <si>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</si>
  <si>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</si>
  <si>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</si>
  <si>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</si>
  <si>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</si>
  <si>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</si>
  <si>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</si>
  <si>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</si>
  <si>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</si>
  <si>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</si>
  <si>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</si>
  <si>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</si>
  <si>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</si>
  <si>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</si>
  <si>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</si>
  <si>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</si>
  <si>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</si>
  <si>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</si>
  <si>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</si>
  <si>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</si>
  <si>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</si>
  <si>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</si>
  <si>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</si>
  <si>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</si>
  <si>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</si>
  <si>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</si>
  <si>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</si>
  <si>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</si>
  <si>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</si>
  <si>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Tops, S; Hartikainen, HL; Okamura, B</t>
  </si>
  <si>
    <t>Tops, Sylvie; Hartikainen, Hanna-Leena; Okamura, Beth</t>
  </si>
  <si>
    <t>The effects of infection by Tetracapsuloides bryosalmonae (Myxozoa) and temperature on Fredericella sultana (Bryozoa)</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</si>
  <si>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</si>
  <si>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10.1016/j.ijpara.2009.01.007</t>
  </si>
  <si>
    <t>WOS:000267569000007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</si>
  <si>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</si>
  <si>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</si>
  <si>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</si>
  <si>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</si>
  <si>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</si>
  <si>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</si>
  <si>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</si>
  <si>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</si>
  <si>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</si>
  <si>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Tarvainen, Lasse/0000-0003-3032-9440</t>
  </si>
  <si>
    <t>10.1002/eap.1423</t>
  </si>
  <si>
    <t>WOS:000391985300010</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</si>
  <si>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</si>
  <si>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</si>
  <si>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</si>
  <si>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</si>
  <si>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</si>
  <si>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t>
  </si>
  <si>
    <t>10.1111/afe.12188</t>
  </si>
  <si>
    <t>WOS:000403024600003</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</si>
  <si>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</si>
  <si>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</si>
  <si>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</si>
  <si>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</si>
  <si>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</si>
  <si>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</si>
  <si>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</si>
  <si>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</si>
  <si>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</si>
  <si>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</si>
  <si>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Brigham, R Mark/E-6825-2010; McKechnie, Andrew/E-4398-2010</t>
  </si>
  <si>
    <t>Brigham, R Mark/0000-0001-6765-4250; McKechnie, Andrew/0000-0002-1524-1021</t>
  </si>
  <si>
    <t>10.1016/j.mambio.2012.10.001</t>
  </si>
  <si>
    <t>WOS:000323534000009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</si>
  <si>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</si>
  <si>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</si>
  <si>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</si>
  <si>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</si>
  <si>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</si>
  <si>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</si>
  <si>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</si>
  <si>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</si>
  <si>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</si>
  <si>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</si>
  <si>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</si>
  <si>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</si>
  <si>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</si>
  <si>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</si>
  <si>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</si>
  <si>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</si>
  <si>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</si>
  <si>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</si>
  <si>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</si>
  <si>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</si>
  <si>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</si>
  <si>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</si>
  <si>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</si>
  <si>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</si>
  <si>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</si>
  <si>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</si>
  <si>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</si>
  <si>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</si>
  <si>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10.1111/j.1365-2427.1995.tb00423.x</t>
  </si>
  <si>
    <t>WOS:A1995RP65400007</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</si>
  <si>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</si>
  <si>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</si>
  <si>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</si>
  <si>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</si>
  <si>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</si>
  <si>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Pauline/0000-0002-0034-8950; Lacour, Guillaume/0000-0002-9588-6064</t>
  </si>
  <si>
    <t>1660-4601</t>
  </si>
  <si>
    <t>10.3390/ijerph10051698</t>
  </si>
  <si>
    <t>WOS:000319442000004</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</si>
  <si>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</si>
  <si>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</si>
  <si>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</si>
  <si>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</si>
  <si>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</si>
  <si>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</si>
  <si>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</si>
  <si>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</si>
  <si>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</si>
  <si>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</si>
  <si>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</si>
  <si>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</si>
  <si>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</si>
  <si>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</si>
  <si>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</si>
  <si>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</si>
  <si>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Trnka, F; Stejskal, R; Skuhrovec, J</t>
  </si>
  <si>
    <t>Trnka, Filip; Stejskal, Robert; Skuhrovec, Jiri</t>
  </si>
  <si>
    <t>The morphology of the immature stages of two rare Lixus species (Coleoptera, Curculionidae, Lixinae) and notes on their biology</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</si>
  <si>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</si>
  <si>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Jiri/0000-0002-7691-5990</t>
  </si>
  <si>
    <t>10.3897/zookeys.604.9018</t>
  </si>
  <si>
    <t>WOS:000379555100006</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</si>
  <si>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</si>
  <si>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</si>
  <si>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</si>
  <si>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</si>
  <si>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</si>
  <si>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</si>
  <si>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</si>
  <si>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</si>
  <si>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</si>
  <si>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</si>
  <si>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</si>
  <si>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</si>
  <si>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</si>
  <si>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</si>
  <si>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</si>
  <si>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</si>
  <si>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</si>
  <si>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</si>
  <si>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10.1038/srep11402</t>
  </si>
  <si>
    <t>WOS:000356534800001</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</si>
  <si>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</si>
  <si>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</si>
  <si>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</si>
  <si>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</si>
  <si>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</si>
  <si>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</si>
  <si>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</si>
  <si>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</si>
  <si>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</si>
  <si>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</si>
  <si>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</si>
  <si>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</si>
  <si>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</si>
  <si>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</si>
  <si>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</si>
  <si>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</si>
  <si>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dixon, kingsley/A-8133-2016; Turner, Shane/A-9950-2011; Steadman, Kathryn/C-3401-2008; Dixon, Kingsley/B-1042-2011</t>
  </si>
  <si>
    <t xml:space="preserve">dixon, kingsley/0000-0001-5989-2929; Steadman, Kathryn/0000-0001-7357-330X; </t>
  </si>
  <si>
    <t>10.1111/j.1526-100X.2012.00879.x</t>
  </si>
  <si>
    <t>WOS:000316075000010</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</si>
  <si>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</si>
  <si>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</si>
  <si>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</si>
  <si>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</si>
  <si>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</si>
  <si>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</si>
  <si>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</si>
  <si>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</si>
  <si>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</si>
  <si>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</si>
  <si>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Tusevski, O; Stanoeva, JP; Stefova, M; Simic, SG</t>
  </si>
  <si>
    <t>Tusevski, Oliver; Stanoeva, Jasmina Petreska; Stefova, Marina; Simic, Sonja Gadzovska</t>
  </si>
  <si>
    <t>Phenolic Profile of Dark-Grown and Photoperiod-Exposed Hypericum perforatum L. Hairy Root Cultures</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</si>
  <si>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</si>
  <si>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Gadzovska Simic, Sonja/0000-0002-4583-5541; Petreska Stanoeva, Jasmina/0000-0003-0780-0660</t>
  </si>
  <si>
    <t>10.1155/2013/602752</t>
  </si>
  <si>
    <t>WOS:000329693600001</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</si>
  <si>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</si>
  <si>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</si>
  <si>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</si>
  <si>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</si>
  <si>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</si>
  <si>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</si>
  <si>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</si>
  <si>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</si>
  <si>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</si>
  <si>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</si>
  <si>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</si>
  <si>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</si>
  <si>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</si>
  <si>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TROIA, Angelo/0000-0001-5193-8865</t>
  </si>
  <si>
    <t>10.3835/plantgenome2015.08.0074</t>
  </si>
  <si>
    <t>WOS:000379368700010</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</si>
  <si>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</si>
  <si>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</si>
  <si>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</si>
  <si>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</si>
  <si>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</si>
  <si>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</si>
  <si>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</si>
  <si>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</si>
  <si>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</si>
  <si>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10.4039/tce.2015.88</t>
  </si>
  <si>
    <t>WOS:000384324100002</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</si>
  <si>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</si>
  <si>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</si>
  <si>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</si>
  <si>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</si>
  <si>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</si>
  <si>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</si>
  <si>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</si>
  <si>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</si>
  <si>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</si>
  <si>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</si>
  <si>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</si>
  <si>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10.2478/s11756-010-0020-z</t>
  </si>
  <si>
    <t>WOS:000274743500027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</si>
  <si>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</si>
  <si>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</si>
  <si>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</si>
  <si>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</si>
  <si>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</si>
  <si>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</si>
  <si>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</si>
  <si>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</si>
  <si>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</si>
  <si>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</si>
  <si>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</si>
  <si>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</si>
  <si>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</si>
  <si>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</si>
  <si>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</si>
  <si>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</si>
  <si>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</si>
  <si>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</si>
  <si>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</si>
  <si>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</si>
  <si>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</si>
  <si>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</si>
  <si>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</si>
  <si>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</si>
  <si>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</si>
  <si>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</si>
  <si>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</si>
  <si>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</si>
  <si>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</si>
  <si>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</si>
  <si>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</si>
  <si>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</si>
  <si>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</si>
  <si>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</si>
  <si>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</si>
  <si>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</si>
  <si>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</si>
  <si>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Kokko, Hanna/C-7861-2009; Valimaki, Panu/H-5367-2012</t>
  </si>
  <si>
    <t>10.1007/s00265-006-0240-y</t>
  </si>
  <si>
    <t>WOS:000241105100010</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</si>
  <si>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</si>
  <si>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</si>
  <si>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</si>
  <si>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</si>
  <si>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Kivela, Sami/0000-0002-6844-9168; Oksanen, Jari/0000-0001-7102-9626</t>
  </si>
  <si>
    <t>10.1111/j.1420-9101.2008.01597.x</t>
  </si>
  <si>
    <t>WOS:000260108900025</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</si>
  <si>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</si>
  <si>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</si>
  <si>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</si>
  <si>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</si>
  <si>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10.1007/s10682-013-9657-8</t>
  </si>
  <si>
    <t>WOS:000326897500012</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</si>
  <si>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</si>
  <si>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</si>
  <si>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</si>
  <si>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</si>
  <si>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10.1111/jeb.12033</t>
  </si>
  <si>
    <t>WOS:000312543700011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</si>
  <si>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</si>
  <si>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</si>
  <si>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</si>
  <si>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</si>
  <si>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</si>
  <si>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</si>
  <si>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</si>
  <si>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</si>
  <si>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</si>
  <si>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</si>
  <si>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</si>
  <si>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</si>
  <si>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</si>
  <si>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</si>
  <si>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</si>
  <si>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</si>
  <si>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</si>
  <si>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</si>
  <si>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t>
  </si>
  <si>
    <t>10.1016/j.mambio.2014.09.004</t>
  </si>
  <si>
    <t>WOS:000356738900003</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</si>
  <si>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</si>
  <si>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</si>
  <si>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</si>
  <si>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</si>
  <si>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</si>
  <si>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</si>
  <si>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</si>
  <si>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</si>
  <si>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</si>
  <si>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</si>
  <si>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</si>
  <si>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</si>
  <si>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</si>
  <si>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</si>
  <si>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</si>
  <si>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</si>
  <si>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10.1016/S1049-9466(03)00152-X</t>
  </si>
  <si>
    <t>WOS:000187678600014</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</si>
  <si>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</si>
  <si>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</si>
  <si>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</si>
  <si>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</si>
  <si>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</si>
  <si>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</si>
  <si>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</si>
  <si>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</si>
  <si>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</si>
  <si>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</si>
  <si>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</si>
  <si>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Martens, Koen/A-8171-2010; Mesquita-Joanes, Francesc/F-3200-2011; Rossetti, Giampaolo/I-5703-2014</t>
  </si>
  <si>
    <t>Mesquita-Joanes, Francesc/0000-0001-7168-1980; Rossetti, Giampaolo/0000-0002-8136-6965; Namiotko, Tadeusz/0000-0002-0269-2923</t>
  </si>
  <si>
    <t>10.1111/fwb.12051</t>
  </si>
  <si>
    <t>WOS:000313128300002</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</si>
  <si>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</si>
  <si>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</si>
  <si>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</si>
  <si>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</si>
  <si>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</si>
  <si>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</si>
  <si>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</si>
  <si>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</si>
  <si>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</si>
  <si>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</si>
  <si>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</si>
  <si>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</si>
  <si>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</si>
  <si>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</si>
  <si>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</si>
  <si>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</si>
  <si>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</si>
  <si>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</si>
  <si>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</si>
  <si>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Bram/C-6349-2008</t>
  </si>
  <si>
    <t>10.1111/j.2007.0030-1299.16349.x</t>
  </si>
  <si>
    <t>WOS:000251387000015</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</si>
  <si>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</si>
  <si>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</si>
  <si>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</si>
  <si>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</si>
  <si>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</si>
  <si>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</si>
  <si>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</si>
  <si>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</si>
  <si>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</si>
  <si>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</si>
  <si>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Varcoe, Tamara/H-2785-2014; Boden, Michael/L-9884-2013; Kennaway, David/B-8955-2009</t>
  </si>
  <si>
    <t>e53800</t>
  </si>
  <si>
    <t>10.1371/journal.pone.0053800</t>
  </si>
  <si>
    <t>WOS:000314759400085</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</si>
  <si>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</si>
  <si>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</si>
  <si>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</si>
  <si>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</si>
  <si>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Kennaway, David/B-8955-2009; Varcoe, Tamara/H-2785-2014</t>
  </si>
  <si>
    <t xml:space="preserve">Kennaway, David/0000-0002-5864-3514; </t>
  </si>
  <si>
    <t>e18504</t>
  </si>
  <si>
    <t>10.1371/journal.pone.0018504</t>
  </si>
  <si>
    <t>WOS:000289192400033</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</si>
  <si>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</si>
  <si>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</si>
  <si>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</si>
  <si>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</si>
  <si>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Varpe, Oystein/0000-0002-5895-6983</t>
  </si>
  <si>
    <t>10.1093/icb/icx123</t>
  </si>
  <si>
    <t>WOS:000416721300003</t>
  </si>
  <si>
    <t>Varpe, O; Jorgensen, C; Tarling, GA; Fiksen, O</t>
  </si>
  <si>
    <t>Varpe, Oystein; Jorgensen, Christian; Tarling, Geraint A.; Fiksen, Oyvind</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</si>
  <si>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</si>
  <si>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</si>
  <si>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Varpe, Oystein/B-9693-2008; Jorgensen, Christian/B-4453-2009; Fiksen, Oyvind/F-1771-2011</t>
  </si>
  <si>
    <t>Varpe, Oystein/0000-0002-5895-6983; Jorgensen, Christian/0000-0001-7087-4625; Fiksen, Oyvind/0000-0002-9687-5842</t>
  </si>
  <si>
    <t>10.1111/j.2007.0030-1299.15893.x</t>
  </si>
  <si>
    <t>WOS:000248681100008</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</si>
  <si>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</si>
  <si>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</si>
  <si>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Varpe, Oystein/B-9693-2008; Fiksen, Oyvind/F-1771-2011</t>
  </si>
  <si>
    <t>Jorgensen, Christian/0000-0001-7087-4625; Varpe, Oystein/0000-0002-5895-6983; Fiksen, Oyvind/0000-0002-9687-5842</t>
  </si>
  <si>
    <t>10.1111/j.1600-0706.2008.17036.x</t>
  </si>
  <si>
    <t>WOS:000263967000006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</si>
  <si>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</si>
  <si>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</si>
  <si>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</si>
  <si>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</si>
  <si>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Pinero, Daniel/0000-0002-2509-2445; Becerra, Judith/0000-0002-3749-9058</t>
  </si>
  <si>
    <t>10.2307/2411072</t>
  </si>
  <si>
    <t>WOS:000073521700005</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</si>
  <si>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</si>
  <si>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</si>
  <si>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</si>
  <si>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</si>
  <si>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Migaud, Herve/C-5647-2009; Vera, Luisa/L-6972-2014; Davie, Andrew/A-2247-2009</t>
  </si>
  <si>
    <t>Vera, Luisa/0000-0003-0999-055X; Davie, Andrew/0000-0002-9524-618X; Migaud, Herve/0000-0002-5404-7512</t>
  </si>
  <si>
    <t>10.1016/j.ygcen.2009.05.021</t>
  </si>
  <si>
    <t>WOS:000273483900004</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</si>
  <si>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</si>
  <si>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</si>
  <si>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</si>
  <si>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t>
  </si>
  <si>
    <t>Vera, Luisa/0000-0003-0999-055X; Lopez-Olmeda, Jose Fernando/0000-0003-4920-5704; Sanchez Vazquez, Francisco Javier/0000-0002-2366-9714</t>
  </si>
  <si>
    <t>10.1081/CBI-200038157</t>
  </si>
  <si>
    <t>WOS:000228815300006</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</si>
  <si>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</si>
  <si>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</si>
  <si>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</si>
  <si>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</si>
  <si>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</si>
  <si>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</si>
  <si>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</si>
  <si>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</si>
  <si>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</si>
  <si>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</si>
  <si>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</si>
  <si>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</si>
  <si>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Zhdanova, Svetlana/A-8802-2017; Lazareva, Valentina/I-4530-2014; Malisheva, O./B-3625-2017; Verbitsky, Vladimir/Q-5475-2016; Medyantseva, Elena/O-4301-2014; Verbitskaya, Tamara/A-7518-2017</t>
  </si>
  <si>
    <t>Zhdanova, Svetlana/0000-0003-1094-2010; Lazareva, Valentina/0000-0002-9620-9276; Malisheva, O./0000-0002-0278-3470; Verbitsky, Vladimir/0000-0002-0255-3800; Medyantseva, Elena/0000-0003-1769-9068; Verbitskaya, Tamara/0000-0002-6548-7409</t>
  </si>
  <si>
    <t>1464-3774</t>
  </si>
  <si>
    <t>10.1093/plankt/fbx038</t>
  </si>
  <si>
    <t>WOS:000412300100010</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</si>
  <si>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</si>
  <si>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</si>
  <si>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</si>
  <si>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</si>
  <si>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</si>
  <si>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</si>
  <si>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Vexler, D; Bertram, M; Kapur, A; Spatari, S; Graedel, TE</t>
  </si>
  <si>
    <t>The contemporary Latin American and Caribbean copper cycle: 1 year stocks and flows</t>
  </si>
  <si>
    <t>RESOURCES CONSERVATION AND RECYCLING</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</si>
  <si>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</si>
  <si>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</si>
  <si>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</si>
  <si>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0921-3449</t>
  </si>
  <si>
    <t>10.1016/j.resconrec.2003.08.002</t>
  </si>
  <si>
    <t>WOS:000220819300003</t>
  </si>
  <si>
    <t>Vidal, B; Aghayeva, U; Sun, H; Wang, C; Glenwinkel, L; Bayer, EA; Hobert, O</t>
  </si>
  <si>
    <t>Vidal, Berta; Aghayeva, Ulkar; Sun, Haosheng; Wang, Chen; Glenwinkel, Lori; Bayer, Emily A.; Hobert, Oliver</t>
  </si>
  <si>
    <t>An atlas of Caenorhabditis elegans chemoreceptor expression</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</si>
  <si>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</si>
  <si>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Hobert, Oliver/0000-0002-7634-2854</t>
  </si>
  <si>
    <t>1545-7885</t>
  </si>
  <si>
    <t>e2004218</t>
  </si>
  <si>
    <t>10.1371/journal.pbio.2004218</t>
  </si>
  <si>
    <t>WOS:000423830300017</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</si>
  <si>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</si>
  <si>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</si>
  <si>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</si>
  <si>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</si>
  <si>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</si>
  <si>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</si>
  <si>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</si>
  <si>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</si>
  <si>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</si>
  <si>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</si>
  <si>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</si>
  <si>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</si>
  <si>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</si>
  <si>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</si>
  <si>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</si>
  <si>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</si>
  <si>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</si>
  <si>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10.1186/s13071-018-3139-3</t>
  </si>
  <si>
    <t>WOS:000448407700002</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</si>
  <si>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</si>
  <si>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</si>
  <si>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</si>
  <si>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</si>
  <si>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</si>
  <si>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Michael/0000-0003-1316-0145</t>
  </si>
  <si>
    <t>0067-1924</t>
  </si>
  <si>
    <t>1444-9862</t>
  </si>
  <si>
    <t>10.1071/BT14310</t>
  </si>
  <si>
    <t>WOS:000368441900003</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</si>
  <si>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</si>
  <si>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</si>
  <si>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</si>
  <si>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Reznik, Sergey/G-5481-2015</t>
  </si>
  <si>
    <t>10.1017/S0007485300052573</t>
  </si>
  <si>
    <t>WOS:A1996UK92400010</t>
  </si>
  <si>
    <t>Virachack, H; Trinh, HG; Ho, TTG; Ueno, T</t>
  </si>
  <si>
    <t>Virachack, Hatsada; Trinh Huong Giang; Ho Thi Thu Giang; Ueno, Takatoshi</t>
  </si>
  <si>
    <t>Temperature Effects on the Development of Vietnamese Cotton Bollworm Helicoverpa armigera (Hubner)</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</si>
  <si>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</si>
  <si>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WOS:000444724900014</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</si>
  <si>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</si>
  <si>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</si>
  <si>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</si>
  <si>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</si>
  <si>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Samuel/A-5750-2008; Visser, Marcel/A-9151-2009</t>
  </si>
  <si>
    <t>Caro, Samuel/0000-0002-5405-7753; Visser, Marcel/0000-0002-1456-1939</t>
  </si>
  <si>
    <t>10.1098/rspb.2009.0213</t>
  </si>
  <si>
    <t>WOS:000265896700024</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</si>
  <si>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</si>
  <si>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</si>
  <si>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</si>
  <si>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</si>
  <si>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</si>
  <si>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</si>
  <si>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</si>
  <si>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</si>
  <si>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</si>
  <si>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Kobayashi, Yutaka/G-5424-2010; Rousset, Francois/C-7360-2008; Olivieri, Isabelle/E-5872-2016</t>
  </si>
  <si>
    <t xml:space="preserve">Rousset, Francois/0000-0003-4670-0371; </t>
  </si>
  <si>
    <t>10.1111/evo.12069</t>
  </si>
  <si>
    <t>WOS:000319874800013</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</si>
  <si>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</si>
  <si>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</si>
  <si>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</si>
  <si>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</si>
  <si>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</si>
  <si>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</si>
  <si>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</si>
  <si>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</si>
  <si>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</si>
  <si>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</si>
  <si>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</si>
  <si>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</si>
  <si>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</si>
  <si>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Garnier, Patricia/I-4249-2015</t>
  </si>
  <si>
    <t>Baveye, Philippe/0000-0002-8432-6141</t>
  </si>
  <si>
    <t>10.1016/j.ecolmodel.2018.05.007</t>
  </si>
  <si>
    <t>WOS:000437991600003</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</si>
  <si>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</si>
  <si>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</si>
  <si>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</si>
  <si>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</si>
  <si>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10.1080/07924259.2015.1089329</t>
  </si>
  <si>
    <t>WOS:000367045700005</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</si>
  <si>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</si>
  <si>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</si>
  <si>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</si>
  <si>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</si>
  <si>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</si>
  <si>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</si>
  <si>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</si>
  <si>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</si>
  <si>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</si>
  <si>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</si>
  <si>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</si>
  <si>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</si>
  <si>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</si>
  <si>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</si>
  <si>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</si>
  <si>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</si>
  <si>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</si>
  <si>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</si>
  <si>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</si>
  <si>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</si>
  <si>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</si>
  <si>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</si>
  <si>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</si>
  <si>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</si>
  <si>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MAR 27</t>
  </si>
  <si>
    <t>e93061</t>
  </si>
  <si>
    <t>10.1371/journal.pone.0093061</t>
  </si>
  <si>
    <t>WOS:000333677500068</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</si>
  <si>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</si>
  <si>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</si>
  <si>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</si>
  <si>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</si>
  <si>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</si>
  <si>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</si>
  <si>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</si>
  <si>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</si>
  <si>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</si>
  <si>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</si>
  <si>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</si>
  <si>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</si>
  <si>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</si>
  <si>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</si>
  <si>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</si>
  <si>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</si>
  <si>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</si>
  <si>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</si>
  <si>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</si>
  <si>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</si>
  <si>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</si>
  <si>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</si>
  <si>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</si>
  <si>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</si>
  <si>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</si>
  <si>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</si>
  <si>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</si>
  <si>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Janse, Chris J/0000-0002-6410-6205</t>
  </si>
  <si>
    <t>e54888</t>
  </si>
  <si>
    <t>10.1371/journal.pone.0054888</t>
  </si>
  <si>
    <t>WOS:000314023600129</t>
  </si>
  <si>
    <t>Vrba, P; Konvicka, M; Nedved, O</t>
  </si>
  <si>
    <t>Vrba, Pavel; Konvicka, Martin; Nedved, Oldrich</t>
  </si>
  <si>
    <t>REVERSE ALTITUDINAL CLINE IN COLD HARDINESS AMONG EREBIA BUTTERFLIES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</si>
  <si>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</si>
  <si>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1742-0644</t>
  </si>
  <si>
    <t>WOS:000311463200001</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</si>
  <si>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</si>
  <si>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</si>
  <si>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</si>
  <si>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</si>
  <si>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</si>
  <si>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</si>
  <si>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</si>
  <si>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</si>
  <si>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</si>
  <si>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</si>
  <si>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</si>
  <si>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</si>
  <si>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</si>
  <si>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</si>
  <si>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</si>
  <si>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David/A-5125-2010</t>
  </si>
  <si>
    <t>10.2193/0022-541X(2004)068[0188:AHCOGP]2.0.CO;2</t>
  </si>
  <si>
    <t>WOS:000188243400018</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</si>
  <si>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</si>
  <si>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</si>
  <si>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</si>
  <si>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</si>
  <si>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</si>
  <si>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Wahab, MAA; De Nys, R; Abdo, D; Webster, N; Whalan, S</t>
  </si>
  <si>
    <t>Wahab, Muhammad Azmi Abdul;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</si>
  <si>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</si>
  <si>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</si>
  <si>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Nicole/G-4980-2011; TropWATER, Research ID/P-1401-2014; de Nys, Rocky/D-6741-2012; CSTFA, ResearcherID/P-1067-2014</t>
  </si>
  <si>
    <t>Webster, Nicole/0000-0002-4753-5278; de Nys, Rocky/0000-0003-3869-4928; Abdul Wahab, Muhammad/0000-0003-4088-9652; Whalan, Steve/0000-0001-6786-8945</t>
  </si>
  <si>
    <t>10.1016/j.jembe.2014.08.006</t>
  </si>
  <si>
    <t>WOS:000346894900019</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</si>
  <si>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</si>
  <si>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</si>
  <si>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</si>
  <si>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</si>
  <si>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</si>
  <si>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</si>
  <si>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</si>
  <si>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</si>
  <si>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</si>
  <si>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Serra, Manuel/H-7817-2015</t>
  </si>
  <si>
    <t>Serra, Manuel/0000-0003-1731-1529</t>
  </si>
  <si>
    <t>10.1007/s10682-013-9664-9</t>
  </si>
  <si>
    <t>WOS:000329323400009</t>
  </si>
  <si>
    <t>WALDBAUER, GP; STERNBURG, JG</t>
  </si>
  <si>
    <t>POLYMORPHIC TERMINATION OF DIAPAUSE BY CECROPIA - GENETIC AND GEOGRAPHICAL ASPECTS</t>
  </si>
  <si>
    <t>10.2307/1540642</t>
  </si>
  <si>
    <t>WOS:A1973R893400013</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</si>
  <si>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</si>
  <si>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</si>
  <si>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</si>
  <si>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</si>
  <si>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</si>
  <si>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</si>
  <si>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</si>
  <si>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</si>
  <si>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</si>
  <si>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</si>
  <si>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</si>
  <si>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</si>
  <si>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</si>
  <si>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</si>
  <si>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</si>
  <si>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</si>
  <si>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</si>
  <si>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</si>
  <si>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</si>
  <si>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</si>
  <si>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</si>
  <si>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</si>
  <si>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</si>
  <si>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</si>
  <si>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</si>
  <si>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</si>
  <si>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</si>
  <si>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</si>
  <si>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</si>
  <si>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</si>
  <si>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</si>
  <si>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</si>
  <si>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</si>
  <si>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</si>
  <si>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</si>
  <si>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</si>
  <si>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</si>
  <si>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</si>
  <si>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</si>
  <si>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</si>
  <si>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</si>
  <si>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</si>
  <si>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</si>
  <si>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</si>
  <si>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</si>
  <si>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</si>
  <si>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</si>
  <si>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</si>
  <si>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</si>
  <si>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</si>
  <si>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</si>
  <si>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</si>
  <si>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</si>
  <si>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Nilsson Hegethorn, Marie-Charlotte/B-1802-2017</t>
  </si>
  <si>
    <t>Nilsson Hegethorn, Marie-Charlotte/0000-0002-9254-2223</t>
  </si>
  <si>
    <t>1-57808-254-4</t>
  </si>
  <si>
    <t>WOS:000181977500003</t>
  </si>
  <si>
    <t>Wallsten, B; Magnusson, D; Andersson, S; Krook, J</t>
  </si>
  <si>
    <t>Wallsten, Bjorn; Magnusson, Dick; Andersson, Simon; Krook, Joakim</t>
  </si>
  <si>
    <t>The economic conditions for urban infrastructure mining: Using GIS to prospect hibernating copper stocks</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</si>
  <si>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</si>
  <si>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</si>
  <si>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1879-0658</t>
  </si>
  <si>
    <t>10.1016/j.resconrec.2015.07.025</t>
  </si>
  <si>
    <t>WOS:000362618600009</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</si>
  <si>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</si>
  <si>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</si>
  <si>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</si>
  <si>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</si>
  <si>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</si>
  <si>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</si>
  <si>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</si>
  <si>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</si>
  <si>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</si>
  <si>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</si>
  <si>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Wan, XR; Zhang, XJ; Wang, GM; Chen, LJ</t>
  </si>
  <si>
    <t>Wan, Xinrong; Zhang, Xinjie; Wang, Guiming; Chen, Lijun</t>
  </si>
  <si>
    <t>Optimal body weight of Brandt's voles for winter survival</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</si>
  <si>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</si>
  <si>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Guiming/E-4582-2011</t>
  </si>
  <si>
    <t>Wang, Guiming/0000-0001-5002-0120</t>
  </si>
  <si>
    <t>1095-922X</t>
  </si>
  <si>
    <t>10.1016/j.jaridenv.2013.12.002</t>
  </si>
  <si>
    <t>WOS:000334140600004</t>
  </si>
  <si>
    <t>Wang, CL; Guo, C; Zhou, Y; Wang, R</t>
  </si>
  <si>
    <t>Wang, Chang-lin; Guo, Chao; Zhou, Ying; Wang, Rui</t>
  </si>
  <si>
    <t>In vitro and in vivo characterization of opioid activities of C-terminal esterified endomorphin-2 analogs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</si>
  <si>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</si>
  <si>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10.1016/j.peptides.2009.06.003</t>
  </si>
  <si>
    <t>WOS:000269402500015</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</si>
  <si>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</si>
  <si>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</si>
  <si>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</si>
  <si>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</si>
  <si>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</si>
  <si>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</si>
  <si>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</si>
  <si>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</si>
  <si>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</si>
  <si>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</si>
  <si>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</si>
  <si>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</si>
  <si>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</si>
  <si>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</si>
  <si>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</si>
  <si>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</si>
  <si>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JOURNAL OF PEST SCIENCE</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</si>
  <si>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</si>
  <si>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1612-4758</t>
  </si>
  <si>
    <t>10.1007/s10340-011-0379-9</t>
  </si>
  <si>
    <t>WOS:000297136500002</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</si>
  <si>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</si>
  <si>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</si>
  <si>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</si>
  <si>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</si>
  <si>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</si>
  <si>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</si>
  <si>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</si>
  <si>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</si>
  <si>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</si>
  <si>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</si>
  <si>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</si>
  <si>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</si>
  <si>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Christopher/B-7143-2008</t>
  </si>
  <si>
    <t>Gu, Lianhong/0000-0001-5756-8738; Schadt, Christopher/0000-0001-8759-2448</t>
  </si>
  <si>
    <t>e89252</t>
  </si>
  <si>
    <t>10.1371/journal.pone.0089252</t>
  </si>
  <si>
    <t>WOS:000331706700136</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</si>
  <si>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</si>
  <si>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</si>
  <si>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</si>
  <si>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</si>
  <si>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</si>
  <si>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</si>
  <si>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</si>
  <si>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</si>
  <si>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</si>
  <si>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</si>
  <si>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Street, Nathaniel/B-3920-2008</t>
  </si>
  <si>
    <t>Street, Nathaniel/0000-0001-6031-005X; Nystedt, Bjorn/0000-0001-7809-7664; Ingvarsson, Par/0000-0001-9225-7521</t>
  </si>
  <si>
    <t>10.1186/s13059-018-1444-y</t>
  </si>
  <si>
    <t>WOS:000434210500001</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</si>
  <si>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</si>
  <si>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</si>
  <si>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</si>
  <si>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</si>
  <si>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</si>
  <si>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</si>
  <si>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</si>
  <si>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</si>
  <si>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</si>
  <si>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</si>
  <si>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</si>
  <si>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</si>
  <si>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</si>
  <si>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</si>
  <si>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</si>
  <si>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</si>
  <si>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</si>
  <si>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</si>
  <si>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</si>
  <si>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</si>
  <si>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</si>
  <si>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</si>
  <si>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</si>
  <si>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</si>
  <si>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</si>
  <si>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</si>
  <si>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</si>
  <si>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</si>
  <si>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</si>
  <si>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</si>
  <si>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</si>
  <si>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</si>
  <si>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</si>
  <si>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</si>
  <si>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</si>
  <si>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</si>
  <si>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Tang, Juming/A-4027-2009; Wang, Shaojin/C-4968-2012</t>
  </si>
  <si>
    <t xml:space="preserve">Tang, Juming/0000-0001-9449-1004; </t>
  </si>
  <si>
    <t>10.1016/j.jspr.2003.09.002</t>
  </si>
  <si>
    <t>WOS:000223810800009</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</si>
  <si>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</si>
  <si>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</si>
  <si>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</si>
  <si>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</si>
  <si>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</si>
  <si>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</si>
  <si>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</si>
  <si>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</si>
  <si>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</si>
  <si>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</si>
  <si>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</si>
  <si>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</si>
  <si>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</si>
  <si>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</si>
  <si>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</si>
  <si>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</si>
  <si>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</si>
  <si>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</si>
  <si>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</si>
  <si>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</si>
  <si>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</si>
  <si>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</si>
  <si>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</si>
  <si>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</si>
  <si>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</si>
  <si>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</si>
  <si>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</si>
  <si>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</si>
  <si>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</si>
  <si>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</si>
  <si>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</si>
  <si>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</si>
  <si>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</si>
  <si>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t>
  </si>
  <si>
    <t>Wapstra, Erik/0000-0002-2050-8026</t>
  </si>
  <si>
    <t>10.1643/0045-8511(2001)001[0646:GVIAAS]2.0.CO;2</t>
  </si>
  <si>
    <t>WOS:000173529600006</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</si>
  <si>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</si>
  <si>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</si>
  <si>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</si>
  <si>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</si>
  <si>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</si>
  <si>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</si>
  <si>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</si>
  <si>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</si>
  <si>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</si>
  <si>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</si>
  <si>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</si>
  <si>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</si>
  <si>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</si>
  <si>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</si>
  <si>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</si>
  <si>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</si>
  <si>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</si>
  <si>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</si>
  <si>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</si>
  <si>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10.1643/CE-09-122</t>
  </si>
  <si>
    <t>WOS:000288889400004</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</si>
  <si>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</si>
  <si>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</si>
  <si>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</si>
  <si>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</si>
  <si>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</si>
  <si>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</si>
  <si>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</si>
  <si>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</si>
  <si>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</si>
  <si>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</si>
  <si>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</si>
  <si>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</si>
  <si>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</si>
  <si>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</si>
  <si>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</si>
  <si>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</si>
  <si>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</si>
  <si>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</si>
  <si>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WATSON, TF; CROWDER, LA; LANGSTON, DT</t>
  </si>
  <si>
    <t>GEOGRAPHICAL VARIATION OF DIAPAUSE TERMINATION OF PINK BOLLWORM</t>
  </si>
  <si>
    <t>10.1093/ee/3.6.933</t>
  </si>
  <si>
    <t>WOS:A1974V047700011</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</si>
  <si>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</si>
  <si>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</si>
  <si>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</si>
  <si>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</si>
  <si>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Michael/C-3813-2009</t>
  </si>
  <si>
    <t>10.1016/j.ecolmodel.2010.01.017</t>
  </si>
  <si>
    <t>WOS:000276933200003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</si>
  <si>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</si>
  <si>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</si>
  <si>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</si>
  <si>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</si>
  <si>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</si>
  <si>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</si>
  <si>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</si>
  <si>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</si>
  <si>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</si>
  <si>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</si>
  <si>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</si>
  <si>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</si>
  <si>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</si>
  <si>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</si>
  <si>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</si>
  <si>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</si>
  <si>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</si>
  <si>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</si>
  <si>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</si>
  <si>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</si>
  <si>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</si>
  <si>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</si>
  <si>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</si>
  <si>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</si>
  <si>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</si>
  <si>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</si>
  <si>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</si>
  <si>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</si>
  <si>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</si>
  <si>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</si>
  <si>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</si>
  <si>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</si>
  <si>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</si>
  <si>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</si>
  <si>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</si>
  <si>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Weeks, Andrew/0000-0003-3081-135X</t>
  </si>
  <si>
    <t>10.1603/0022-0493-93.4.1183</t>
  </si>
  <si>
    <t>WOS:000088947000018</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</si>
  <si>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</si>
  <si>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</si>
  <si>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</si>
  <si>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</si>
  <si>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</si>
  <si>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</si>
  <si>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</si>
  <si>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</si>
  <si>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</si>
  <si>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</si>
  <si>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</si>
  <si>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</si>
  <si>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Ortega, Edwin/J-4040-2015; Moraes, Gilberto/H-9849-2012; Delalibera Jr., Italo/D-6186-2012</t>
  </si>
  <si>
    <t>Ortega, Edwin/0000-0003-3999-7402; Moraes, Gilberto/0000-0002-5587-1781; Delalibera Jr., Italo/0000-0001-9770-9216</t>
  </si>
  <si>
    <t>10.1016/j.jip.2009.10.003</t>
  </si>
  <si>
    <t>WOS:000273993000006</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</si>
  <si>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</si>
  <si>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</si>
  <si>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</si>
  <si>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</si>
  <si>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</si>
  <si>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</si>
  <si>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</si>
  <si>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</si>
  <si>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</si>
  <si>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</si>
  <si>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</si>
  <si>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</si>
  <si>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</si>
  <si>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</si>
  <si>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</si>
  <si>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</si>
  <si>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Hahn, Daniel/B-6971-2012</t>
  </si>
  <si>
    <t>Jordan, Diana C/0000-0001-9469-9358</t>
  </si>
  <si>
    <t>10.1016/j.jinsphys.2010.03.033</t>
  </si>
  <si>
    <t>WOS:000281087500034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</si>
  <si>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</si>
  <si>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</si>
  <si>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</si>
  <si>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</si>
  <si>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</si>
  <si>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</si>
  <si>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</si>
  <si>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</si>
  <si>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Hanne/P-5485-2014</t>
  </si>
  <si>
    <t>Rasmussen, Hanne/0000-0002-0181-9304; Whigham, Dennis/0000-0003-1488-820X</t>
  </si>
  <si>
    <t>10.1016/j.biocon.2005.10.029</t>
  </si>
  <si>
    <t>WOS:000236261000004</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</si>
  <si>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</si>
  <si>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</si>
  <si>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</si>
  <si>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</si>
  <si>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</si>
  <si>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</si>
  <si>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</si>
  <si>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</si>
  <si>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White, Craig/F-9062-2010; Green, Jonathan/B-8799-2011; Gremillet, David/W-1946-2018</t>
  </si>
  <si>
    <t>White, Craig/0000-0002-0200-2187; Green, Jonathan/0000-0001-8692-0163; Gremillet, David/0000-0002-7711-9398</t>
  </si>
  <si>
    <t>10.1111/j.1469-7998.2012.00968.x</t>
  </si>
  <si>
    <t>WOS:000313833200006</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</si>
  <si>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</si>
  <si>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</si>
  <si>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</si>
  <si>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</si>
  <si>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Institute, Pirbright/K-4476-2014; Shortall, Chris/B-1191-2016</t>
  </si>
  <si>
    <t>Shortall, Chris/0000-0002-7175-5393</t>
  </si>
  <si>
    <t>10.1186/s13071-017-2097-5</t>
  </si>
  <si>
    <t>WOS:000397769800003</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</si>
  <si>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</si>
  <si>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</si>
  <si>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</si>
  <si>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</si>
  <si>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</si>
  <si>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</si>
  <si>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</si>
  <si>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</si>
  <si>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</si>
  <si>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Tinsley, Matthew/S-9707-2018; Brown, Mark/E-7644-2010; Goulson, Dave/A-2462-2010</t>
  </si>
  <si>
    <t>Tinsley, Matthew/0000-0002-7715-1259; Goulson, Dave/0000-0003-4421-2876; Whitehorn, Penelope/0000-0001-9852-1012</t>
  </si>
  <si>
    <t>10.1186/1471-2148-9-152</t>
  </si>
  <si>
    <t>WOS:000268674500001</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</si>
  <si>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</si>
  <si>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</si>
  <si>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</si>
  <si>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</si>
  <si>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t>
  </si>
  <si>
    <t>Widenfalk, Lina/0000-0002-4705-9486</t>
  </si>
  <si>
    <t>10.1890/ES14-00212.1</t>
  </si>
  <si>
    <t>WOS:000347219000007</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</si>
  <si>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</si>
  <si>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</si>
  <si>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</si>
  <si>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</si>
  <si>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</si>
  <si>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</si>
  <si>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Wieber, AM; Webb, RE; Reardon, RC; Tatman, KM; Thorpe, KW</t>
  </si>
  <si>
    <t>Temporal patterns of hyperparasitoid emergence from Cotesia melanoscelus (Hymenoptera : Braconidae) cocoons</t>
  </si>
  <si>
    <t>ENTOMOLOGICAL NEWS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</si>
  <si>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</si>
  <si>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0013-872X</t>
  </si>
  <si>
    <t>WOS:000182073400007</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</si>
  <si>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</si>
  <si>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</si>
  <si>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</si>
  <si>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</si>
  <si>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</si>
  <si>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</si>
  <si>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</si>
  <si>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</si>
  <si>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</si>
  <si>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</si>
  <si>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CSIC, EBD Donana/C-4157-2011; Fernandez, Nestor/N-5802-2014; Wiegand, Thorsten/H-5877-2016</t>
  </si>
  <si>
    <t>CSIC, EBD Donana/0000-0003-4318-6602; Fernandez, Nestor/0000-0002-9645-8571; Wiegand, Thorsten/0000-0002-3721-2248; GARBULSKY, MARTIN/0000-0001-8411-3413</t>
  </si>
  <si>
    <t>1557-7015</t>
  </si>
  <si>
    <t>10.1890/06-1870.1</t>
  </si>
  <si>
    <t>WOS:000253944400006</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</si>
  <si>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</si>
  <si>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</si>
  <si>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</si>
  <si>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</si>
  <si>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Moyers, Brook/E-1516-2012; Lopez-Gallego, Cristina/F-5034-2015; Muir, Christopher/V-4461-2017</t>
  </si>
  <si>
    <t>Muir, Christopher/0000-0003-2555-3878; Moyers, Brook/0000-0003-0340-9488; Petipas, Renee/0000-0002-8712-8183</t>
  </si>
  <si>
    <t>10.1126/science.1165826</t>
  </si>
  <si>
    <t>WOS:000263295400041</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</si>
  <si>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</si>
  <si>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</si>
  <si>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</si>
  <si>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</si>
  <si>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10.1007/s00122-013-2130-9</t>
  </si>
  <si>
    <t>WOS:000323671100003</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</si>
  <si>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</si>
  <si>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</si>
  <si>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</si>
  <si>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</si>
  <si>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</si>
  <si>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</si>
  <si>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</si>
  <si>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</si>
  <si>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</si>
  <si>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10.1111/j.1365-2699.2009.02166.x</t>
  </si>
  <si>
    <t>WOS:000271902200011</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</si>
  <si>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</si>
  <si>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</si>
  <si>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</si>
  <si>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</si>
  <si>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</si>
  <si>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</si>
  <si>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</si>
  <si>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</si>
  <si>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</si>
  <si>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</si>
  <si>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</si>
  <si>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</si>
  <si>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</si>
  <si>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</si>
  <si>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</si>
  <si>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</si>
  <si>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WOS:000279016800024</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</si>
  <si>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</si>
  <si>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</si>
  <si>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</si>
  <si>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</si>
  <si>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</si>
  <si>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</si>
  <si>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</si>
  <si>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</si>
  <si>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</si>
  <si>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</si>
  <si>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</si>
  <si>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</si>
  <si>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</si>
  <si>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</si>
  <si>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</si>
  <si>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</si>
  <si>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</si>
  <si>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</si>
  <si>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</si>
  <si>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Williams, Caroline/B-4001-2012; Sinclair, Brent/C-6133-2012; Marshall, Katie/A-8200-2013; MacMillan, Heath/J-6943-2012</t>
  </si>
  <si>
    <t>Williams, Caroline/0000-0003-3112-0286; MacMillan, Heath/0000-0001-7598-3273; Marshall, Katie/0000-0002-6991-4957; Sinclair, Brent/0000-0002-8191-9910</t>
  </si>
  <si>
    <t>e34470</t>
  </si>
  <si>
    <t>10.1371/journal.pone.0034470</t>
  </si>
  <si>
    <t>WOS:000305339100160</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</si>
  <si>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</si>
  <si>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</si>
  <si>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</si>
  <si>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</si>
  <si>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Williams, Cory/0000-0001-6484-0816; Buck, Loren/0000-0001-6008-7257; Toien, Oivind/0000-0001-5967-2483</t>
  </si>
  <si>
    <t>10.1007/s00360-011-0593-z</t>
  </si>
  <si>
    <t>WOS:000297250600010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</si>
  <si>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</si>
  <si>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</si>
  <si>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</si>
  <si>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</si>
  <si>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</si>
  <si>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</si>
  <si>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</si>
  <si>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</si>
  <si>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</si>
  <si>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R63</t>
  </si>
  <si>
    <t>R64</t>
  </si>
  <si>
    <t>10.1016/j.cub.2008.11.035</t>
  </si>
  <si>
    <t>WOS:000263012600009</t>
  </si>
  <si>
    <t>Williams, KE; Hodges, KE; Bishop, CA</t>
  </si>
  <si>
    <t>Williams, Kathleen E.; Hodges, Karen E.; Bishop, Christine A.</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</si>
  <si>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</si>
  <si>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</si>
  <si>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</si>
  <si>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</si>
  <si>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</si>
  <si>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10.1670/13-162</t>
  </si>
  <si>
    <t>WOS:000357360400007</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</si>
  <si>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</si>
  <si>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</si>
  <si>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</si>
  <si>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</si>
  <si>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</si>
  <si>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</si>
  <si>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</si>
  <si>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</si>
  <si>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</si>
  <si>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</si>
  <si>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</si>
  <si>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</si>
  <si>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</si>
  <si>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</si>
  <si>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</si>
  <si>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</si>
  <si>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</si>
  <si>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</si>
  <si>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</si>
  <si>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</si>
  <si>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</si>
  <si>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</si>
  <si>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</si>
  <si>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</si>
  <si>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</si>
  <si>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</si>
  <si>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</si>
  <si>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</si>
  <si>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10.1016/j.cbpa.2010.12.005</t>
  </si>
  <si>
    <t>WOS:000288640700016</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</si>
  <si>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</si>
  <si>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</si>
  <si>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</si>
  <si>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</si>
  <si>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</si>
  <si>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</si>
  <si>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</si>
  <si>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</si>
  <si>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</si>
  <si>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Wassmer, Tom/D-7727-2011; Willis, Craig/F-5218-2013; Brigham, R Mark/E-6825-2010</t>
  </si>
  <si>
    <t>10.1007/s00360-003-0343-y</t>
  </si>
  <si>
    <t>WOS:000184298100002</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</si>
  <si>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</si>
  <si>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</si>
  <si>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</si>
  <si>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</si>
  <si>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</si>
  <si>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</si>
  <si>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</si>
  <si>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</si>
  <si>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</si>
  <si>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</si>
  <si>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</si>
  <si>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</si>
  <si>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</si>
  <si>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</si>
  <si>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</si>
  <si>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</si>
  <si>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</si>
  <si>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Michael/D-5765-2013; Speirs, Douglas/D-7526-2013</t>
  </si>
  <si>
    <t>Heath, Michael/0000-0001-6602-3107; Banas, Neil/0000-0002-1892-9497; Speirs, Douglas/0000-0002-4367-1459</t>
  </si>
  <si>
    <t>10.1111/gcb.13282</t>
  </si>
  <si>
    <t>WOS:000386680600008</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</si>
  <si>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</si>
  <si>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</si>
  <si>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</si>
  <si>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</si>
  <si>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Johnston, Ian/D-6592-2013; Wilson, Robbie/F-1463-2011</t>
  </si>
  <si>
    <t xml:space="preserve">Johnston, Ian/0000-0002-7796-5754; </t>
  </si>
  <si>
    <t>10.1098/rstb.2007.2106</t>
  </si>
  <si>
    <t>WOS:000250224500015</t>
  </si>
  <si>
    <t>WILTON, DP; SMITH, GC</t>
  </si>
  <si>
    <t>OVARIAN DIAPAUSE IN 3 GEOGRAPHIC STRAINS OF CULEX-PIPIENS (DIPTERA, CULICIDAE)</t>
  </si>
  <si>
    <t>10.1093/jmedent/22.5.524</t>
  </si>
  <si>
    <t>WOS:A1985ARS5300009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</si>
  <si>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</si>
  <si>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</si>
  <si>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</si>
  <si>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</si>
  <si>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10.1007/s10764-016-9949-2</t>
  </si>
  <si>
    <t>WOS:000400934800003</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</si>
  <si>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</si>
  <si>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</si>
  <si>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</si>
  <si>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</si>
  <si>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10.1111/j.1558-5646.2007.00127.x</t>
  </si>
  <si>
    <t>WOS:000247576400002</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</si>
  <si>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</si>
  <si>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</si>
  <si>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</si>
  <si>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</si>
  <si>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</si>
  <si>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</si>
  <si>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</si>
  <si>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</si>
  <si>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</si>
  <si>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</si>
  <si>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</si>
  <si>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</si>
  <si>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</si>
  <si>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</si>
  <si>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</si>
  <si>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</si>
  <si>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</si>
  <si>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</si>
  <si>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</si>
  <si>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</si>
  <si>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</si>
  <si>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</si>
  <si>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</si>
  <si>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</si>
  <si>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</si>
  <si>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</si>
  <si>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</si>
  <si>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</si>
  <si>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</si>
  <si>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</si>
  <si>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</si>
  <si>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</si>
  <si>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</si>
  <si>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</si>
  <si>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</si>
  <si>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</si>
  <si>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</si>
  <si>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</si>
  <si>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</si>
  <si>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</si>
  <si>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</si>
  <si>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</si>
  <si>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</si>
  <si>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</si>
  <si>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</si>
  <si>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</si>
  <si>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A./0000-0002-1595-7951</t>
  </si>
  <si>
    <t>10.1111/ivb.12108</t>
  </si>
  <si>
    <t>WOS:000366403000005</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</si>
  <si>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</si>
  <si>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</si>
  <si>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</si>
  <si>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</si>
  <si>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</si>
  <si>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</si>
  <si>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</si>
  <si>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</si>
  <si>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</si>
  <si>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</si>
  <si>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</si>
  <si>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</si>
  <si>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</si>
  <si>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</si>
  <si>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</si>
  <si>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e23339</t>
  </si>
  <si>
    <t>10.1371/journal.pone.0023339</t>
  </si>
  <si>
    <t>WOS:000293558900076</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</si>
  <si>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</si>
  <si>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</si>
  <si>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</si>
  <si>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</si>
  <si>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</si>
  <si>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</si>
  <si>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</si>
  <si>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</si>
  <si>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</si>
  <si>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</si>
  <si>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</si>
  <si>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</si>
  <si>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Wu, LH; Hill, MP; Thomson, LJ; Hoffmann, AA</t>
  </si>
  <si>
    <t>Wu, Li-Hsin; Hill, Matthew P.; Thomson, Linda J.; Hoffmann, Ary A.</t>
  </si>
  <si>
    <t>Assessing the current and future biological control potential of Trichogramma ostriniae on its hosts Ostrinia furnacalis and Ostrinia nubilalis</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</si>
  <si>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</si>
  <si>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Li-Hsin/0000-0001-8176-3533</t>
  </si>
  <si>
    <t>10.1002/ps.4841</t>
  </si>
  <si>
    <t>WOS:000431670200034</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</si>
  <si>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</si>
  <si>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</si>
  <si>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</si>
  <si>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</si>
  <si>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</si>
  <si>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</si>
  <si>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</si>
  <si>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</si>
  <si>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</si>
  <si>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</si>
  <si>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</si>
  <si>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</si>
  <si>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</si>
  <si>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e0177767</t>
  </si>
  <si>
    <t>10.1371/journal.pone.0177767</t>
  </si>
  <si>
    <t>WOS:000402608700027</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</si>
  <si>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</si>
  <si>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</si>
  <si>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</si>
  <si>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</si>
  <si>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</si>
  <si>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</si>
  <si>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Wurschum, T; Boeven, PHG; Langer, SM; Longin, CFH; Leiser, WL</t>
  </si>
  <si>
    <t>Wuerschum, Tobias; Boeven, Philipp H. G.; Langer, Simon M.; Longin, C. Friedrich H.; Leiser, Willmar L.</t>
  </si>
  <si>
    <t>Multiply to conquer: Copy number variations at Ppd-B1 and Vrn-A1 facilitate global adaptation in wheat</t>
  </si>
  <si>
    <t>BMC GENETICS</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</si>
  <si>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</si>
  <si>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</si>
  <si>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1471-2156</t>
  </si>
  <si>
    <t>10.1186/s12863-015-0258-0</t>
  </si>
  <si>
    <t>WOS:000358712200005</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</si>
  <si>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</si>
  <si>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</si>
  <si>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</si>
  <si>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</si>
  <si>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</si>
  <si>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</si>
  <si>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</si>
  <si>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</si>
  <si>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</si>
  <si>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</si>
  <si>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</si>
  <si>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</si>
  <si>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</si>
  <si>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</si>
  <si>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</si>
  <si>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</si>
  <si>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</si>
  <si>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</si>
  <si>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</si>
  <si>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</si>
  <si>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</si>
  <si>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</si>
  <si>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</si>
  <si>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</si>
  <si>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</si>
  <si>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</si>
  <si>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</si>
  <si>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</si>
  <si>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</si>
  <si>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t>
  </si>
  <si>
    <t>e2892</t>
  </si>
  <si>
    <t>10.7717/peerj.2892</t>
  </si>
  <si>
    <t>WOS:000394704400005</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</si>
  <si>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</si>
  <si>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</si>
  <si>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</si>
  <si>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</si>
  <si>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</si>
  <si>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</si>
  <si>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</si>
  <si>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</si>
  <si>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</si>
  <si>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</si>
  <si>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</si>
  <si>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</si>
  <si>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</si>
  <si>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</si>
  <si>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</si>
  <si>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</si>
  <si>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Velez, Sebastian/B-4348-2008; Michel, Andrew/B-5329-2012</t>
  </si>
  <si>
    <t>10.1111/j.1558-5646.2007.00091.x</t>
  </si>
  <si>
    <t>WOS:000246200800009</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</si>
  <si>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</si>
  <si>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</si>
  <si>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</si>
  <si>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</si>
  <si>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</si>
  <si>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Wilson, Adam/0000-0003-3362-7806</t>
  </si>
  <si>
    <t>0921-2973</t>
  </si>
  <si>
    <t>1572-9761</t>
  </si>
  <si>
    <t>10.1007/s10980-014-0099-7</t>
  </si>
  <si>
    <t>WOS:000347284600009</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</si>
  <si>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</si>
  <si>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</si>
  <si>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</si>
  <si>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</si>
  <si>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t>
  </si>
  <si>
    <t>10.1101/gad.891901</t>
  </si>
  <si>
    <t>WOS:000170340700010</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</si>
  <si>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</si>
  <si>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</si>
  <si>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</si>
  <si>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</si>
  <si>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1872-6992</t>
  </si>
  <si>
    <t>10.1016/j.ecoleng.2016.10.070</t>
  </si>
  <si>
    <t>WOS:000390454300015</t>
  </si>
  <si>
    <t>Xu, K; Niu, QS; Zhao, HT; Du, YL; Jiang, YS</t>
  </si>
  <si>
    <t>Xu, Kai; Niu, Qingsheng; Zhao, Huiting; Du, Yali; Jiang, Yusuo</t>
  </si>
  <si>
    <t>Transcriptomic analysis to uncover genes affecting cold resistance in the Chinese honey bee (Apis cerana cerana)</t>
  </si>
  <si>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</si>
  <si>
    <t>e0179922</t>
  </si>
  <si>
    <t>10.1371/journal.pone.0179922</t>
  </si>
  <si>
    <t>WOS:000404537300030</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</si>
  <si>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</si>
  <si>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</si>
  <si>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</si>
  <si>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</si>
  <si>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</si>
  <si>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</si>
  <si>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</si>
  <si>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</si>
  <si>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</si>
  <si>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</si>
  <si>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</si>
  <si>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</si>
  <si>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</si>
  <si>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Madhumala/0000-0001-6071-365X</t>
  </si>
  <si>
    <t>10.1111/1744-7917.12126</t>
  </si>
  <si>
    <t>WOS:000358380600010</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</si>
  <si>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</si>
  <si>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</si>
  <si>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</si>
  <si>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</si>
  <si>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</si>
  <si>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</si>
  <si>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</si>
  <si>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</si>
  <si>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</si>
  <si>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</si>
  <si>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</si>
  <si>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</si>
  <si>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</si>
  <si>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</si>
  <si>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</si>
  <si>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</si>
  <si>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</si>
  <si>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</si>
  <si>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</si>
  <si>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</si>
  <si>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</si>
  <si>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</si>
  <si>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</si>
  <si>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</si>
  <si>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</si>
  <si>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</si>
  <si>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</si>
  <si>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</si>
  <si>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</si>
  <si>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</si>
  <si>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</si>
  <si>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</si>
  <si>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</si>
  <si>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</si>
  <si>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</si>
  <si>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</si>
  <si>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</si>
  <si>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</si>
  <si>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</si>
  <si>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Yang, YL; Nachman, RJ; Pietrantonio, PV</t>
  </si>
  <si>
    <t>Yang, Yunlong; Nachman, Ronald J.; Pietrantonio, Patricia V.</t>
  </si>
  <si>
    <t>Molecular and pharmacological characterization of the Chelicerata pyrokinin receptor from the southern cattle tick, Rhipicephalus (Boophilus) microplus</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</si>
  <si>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</si>
  <si>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1879-0240</t>
  </si>
  <si>
    <t>10.1016/j.ibmb.2015.02.010</t>
  </si>
  <si>
    <t>WOS:000355359700003</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</si>
  <si>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</si>
  <si>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</si>
  <si>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</si>
  <si>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</si>
  <si>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</si>
  <si>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</si>
  <si>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</si>
  <si>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</si>
  <si>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</si>
  <si>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10.1093/aesa/saw022</t>
  </si>
  <si>
    <t>WOS:000380220600012</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</si>
  <si>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</si>
  <si>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</si>
  <si>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</si>
  <si>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</si>
  <si>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10.1016/j.jinsphys.2012.04.002</t>
  </si>
  <si>
    <t>WOS:000307154600003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</si>
  <si>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</si>
  <si>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</si>
  <si>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</si>
  <si>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</si>
  <si>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Christopher/M-4873-2013</t>
  </si>
  <si>
    <t>Hamilton-West, Christopher/0000-0002-5609-2237</t>
  </si>
  <si>
    <t>10.1111/j.1365-2761.2011.01238.x</t>
  </si>
  <si>
    <t>WOS:000289526700002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</si>
  <si>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</si>
  <si>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</si>
  <si>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</si>
  <si>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</si>
  <si>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</si>
  <si>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</si>
  <si>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</si>
  <si>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</si>
  <si>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</si>
  <si>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</si>
  <si>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Petrusek, Adam/A-3510-2008</t>
  </si>
  <si>
    <t>Petrusek, Adam/0000-0001-5150-4370</t>
  </si>
  <si>
    <t>10.1186/s12862-018-1256-4</t>
  </si>
  <si>
    <t>WOS:000443376200001</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</si>
  <si>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</si>
  <si>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</si>
  <si>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</si>
  <si>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</si>
  <si>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</si>
  <si>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Pan, Bing/0000-0002-7457-2517</t>
  </si>
  <si>
    <t>0091-7613</t>
  </si>
  <si>
    <t>1943-2682</t>
  </si>
  <si>
    <t>10.1130/G40081.1</t>
  </si>
  <si>
    <t>WOS:000431359800004</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</si>
  <si>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</si>
  <si>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</si>
  <si>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</si>
  <si>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</si>
  <si>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</si>
  <si>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</si>
  <si>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</si>
  <si>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</si>
  <si>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</si>
  <si>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</si>
  <si>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</si>
  <si>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</si>
  <si>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</si>
  <si>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</si>
  <si>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Yokoya, Masana/0000-0002-1122-9500</t>
  </si>
  <si>
    <t>DEC 5</t>
  </si>
  <si>
    <t>e50994</t>
  </si>
  <si>
    <t>10.1371/journal.pone.0050994</t>
  </si>
  <si>
    <t>WOS:000312588200087</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</si>
  <si>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</si>
  <si>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</si>
  <si>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</si>
  <si>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</si>
  <si>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</si>
  <si>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</si>
  <si>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</si>
  <si>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</si>
  <si>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</si>
  <si>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</si>
  <si>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</si>
  <si>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</si>
  <si>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</si>
  <si>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</si>
  <si>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t>
  </si>
  <si>
    <t>Franklin, Craig/0000-0003-1315-3797; Cramp, Rebecca/0000-0001-9798-2271</t>
  </si>
  <si>
    <t>10.1002/jmor.20080</t>
  </si>
  <si>
    <t>WOS:000313127000003</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</si>
  <si>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</si>
  <si>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</si>
  <si>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</si>
  <si>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</si>
  <si>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</si>
  <si>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</si>
  <si>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</si>
  <si>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</si>
  <si>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</si>
  <si>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</si>
  <si>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</si>
  <si>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</si>
  <si>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</si>
  <si>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</si>
  <si>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</si>
  <si>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</si>
  <si>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</si>
  <si>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</si>
  <si>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</si>
  <si>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</si>
  <si>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</si>
  <si>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</si>
  <si>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</si>
  <si>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</si>
  <si>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</si>
  <si>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</si>
  <si>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</si>
  <si>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</si>
  <si>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</si>
  <si>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</si>
  <si>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</si>
  <si>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</si>
  <si>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</si>
  <si>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</si>
  <si>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Zukal, Jan/G-1180-2014; Orlov, Oleg/D-3788-2018; Pikula, Jiri/V-8620-2018; Zahradnikova, Alexandra, jr./C-2918-2009</t>
  </si>
  <si>
    <t>Martinkova, Natalia/0000-0003-4556-4363; Zukal, Jan/0000-0003-4967-6880; Pikula, Jiri/0000-0001-8747-9365; Zahradnikova, Alexandra, jr./0000-0001-5170-118X</t>
  </si>
  <si>
    <t>1865-1674</t>
  </si>
  <si>
    <t>1865-1682</t>
  </si>
  <si>
    <t>10.1111/tbed.12773</t>
  </si>
  <si>
    <t>WOS:000426530100010</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</si>
  <si>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</si>
  <si>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</si>
  <si>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</si>
  <si>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</si>
  <si>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</si>
  <si>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</si>
  <si>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</si>
  <si>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</si>
  <si>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</si>
  <si>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</si>
  <si>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Steuernagel, Burkhard/0000-0002-8284-7728; Gough, Simon Peter/0000-0002-5223-658X; Graner, Andreas/0000-0003-3246-6393</t>
  </si>
  <si>
    <t>10.1073/pnas.1113009109</t>
  </si>
  <si>
    <t>WOS:000301426700061</t>
  </si>
  <si>
    <t>Zalamea, M; Gonzalez, G</t>
  </si>
  <si>
    <t>Zalamea, Marcela; Gonzalez, Grizelle</t>
  </si>
  <si>
    <t>Leaffall phenology in a subtropical wet forest in Puerto Rico: From species to community patterns</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</si>
  <si>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</si>
  <si>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</si>
  <si>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10.1111/j.1744-7429.2007.00389.x</t>
  </si>
  <si>
    <t>WOS:000255986600005</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</si>
  <si>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</si>
  <si>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</si>
  <si>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</si>
  <si>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</si>
  <si>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</si>
  <si>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</si>
  <si>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</si>
  <si>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</si>
  <si>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</si>
  <si>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</si>
  <si>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</si>
  <si>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</si>
  <si>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</si>
  <si>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</si>
  <si>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</si>
  <si>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</si>
  <si>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</si>
  <si>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</si>
  <si>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</si>
  <si>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</si>
  <si>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</si>
  <si>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</si>
  <si>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</si>
  <si>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</si>
  <si>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</si>
  <si>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</si>
  <si>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</si>
  <si>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</si>
  <si>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</si>
  <si>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</si>
  <si>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</si>
  <si>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Zarazaga, Luis/L-6107-2014</t>
  </si>
  <si>
    <t>0193-1849</t>
  </si>
  <si>
    <t>E607</t>
  </si>
  <si>
    <t>E610</t>
  </si>
  <si>
    <t>WOS:000072993700005</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</si>
  <si>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</si>
  <si>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</si>
  <si>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</si>
  <si>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Zarazaga Garces, Luis Angel/0000-0003-0726-7990</t>
  </si>
  <si>
    <t>10.1051/rnd:19970111</t>
  </si>
  <si>
    <t>WOS:A1997WP23300011</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</si>
  <si>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</si>
  <si>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</si>
  <si>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</si>
  <si>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</si>
  <si>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</si>
  <si>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t>
  </si>
  <si>
    <t>10.1111/2041-210X.12509</t>
  </si>
  <si>
    <t>WOS:000373950700011</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</si>
  <si>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</si>
  <si>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</si>
  <si>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</si>
  <si>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Thorsten/G-4141-2011</t>
  </si>
  <si>
    <t>Reusch, Thorsten B. H./0000-0002-8961-4337</t>
  </si>
  <si>
    <t>10.4319/lo.2006.51.1.0117</t>
  </si>
  <si>
    <t>WOS:000237399700013</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</si>
  <si>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</si>
  <si>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</si>
  <si>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</si>
  <si>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</si>
  <si>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10.1016/j.rse.2016.03.039</t>
  </si>
  <si>
    <t>WOS:000377730200019</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</si>
  <si>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</si>
  <si>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</si>
  <si>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</si>
  <si>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</si>
  <si>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</si>
  <si>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</si>
  <si>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</si>
  <si>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</si>
  <si>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</si>
  <si>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1612-4766</t>
  </si>
  <si>
    <t>10.1007/s10340-016-0760-9</t>
  </si>
  <si>
    <t>WOS:000379804000008</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</si>
  <si>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</si>
  <si>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</si>
  <si>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</si>
  <si>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</si>
  <si>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</si>
  <si>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</si>
  <si>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</si>
  <si>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</si>
  <si>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</si>
  <si>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</si>
  <si>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</si>
  <si>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</si>
  <si>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</si>
  <si>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</si>
  <si>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</si>
  <si>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</si>
  <si>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</si>
  <si>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</si>
  <si>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</si>
  <si>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</si>
  <si>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e4262</t>
  </si>
  <si>
    <t>10.7717/peerj.4262</t>
  </si>
  <si>
    <t>WOS:000423143200015</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</si>
  <si>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</si>
  <si>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</si>
  <si>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</si>
  <si>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</si>
  <si>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10.1093/jee/tow316</t>
  </si>
  <si>
    <t>WOS:000401468700009</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</si>
  <si>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</si>
  <si>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</si>
  <si>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</si>
  <si>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</si>
  <si>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</si>
  <si>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</si>
  <si>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</si>
  <si>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</si>
  <si>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</si>
  <si>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</si>
  <si>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</si>
  <si>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Zhang, Qirui/C-6579-2011</t>
  </si>
  <si>
    <t>Zhang, Qirui/0000-0002-2749-9740</t>
  </si>
  <si>
    <t>10.1016/j.peptides.2007.08.032</t>
  </si>
  <si>
    <t>WOS:000253848400007</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</si>
  <si>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</si>
  <si>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</si>
  <si>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</si>
  <si>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</si>
  <si>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10.1016/j.peptides.2008.07.006</t>
  </si>
  <si>
    <t>WOS:000264791300021</t>
  </si>
  <si>
    <t>Zhang, XY; Friedl, MA; Schaaf, CB</t>
  </si>
  <si>
    <t>Zhang, Xiaoyang; Friedl, Mark A.; Schaaf, Crystal B.</t>
  </si>
  <si>
    <t>Global vegetation phenology from Moderate Resolution Imaging Spectroradiometer (MODIS): Evaluation of global patterns and comparison with in situ measurements</t>
  </si>
  <si>
    <t>JOURNAL OF GEOPHYSICAL RESEARCH-BIOGEOSCIENCES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</si>
  <si>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</si>
  <si>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</si>
  <si>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</si>
  <si>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2169-8953</t>
  </si>
  <si>
    <t>2169-8961</t>
  </si>
  <si>
    <t>G4</t>
  </si>
  <si>
    <t>G04017</t>
  </si>
  <si>
    <t>10.1029/2006JG000217</t>
  </si>
  <si>
    <t>WOS:000243345100001</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</si>
  <si>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</si>
  <si>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</si>
  <si>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</si>
  <si>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</si>
  <si>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</si>
  <si>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</si>
  <si>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</si>
  <si>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</si>
  <si>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</si>
  <si>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</si>
  <si>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</si>
  <si>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</si>
  <si>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</si>
  <si>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Zhao, LQ; Zhu, DH; Liu, ZW</t>
  </si>
  <si>
    <t>Zhao, Lu-Quan; Zhu, Dao-Hong; Liu, Zhi-wei</t>
  </si>
  <si>
    <t>GEOGRAPHICAL VARIATION IN DIAPAUSE INTENSITY AND THRESHOLD TEMPERATURE IN THE EGGS OF A CRICKET, TELEOGRYLLUS EMMA (ORTHOPTERA: GRYLLIDAE)</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</si>
  <si>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</si>
  <si>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WOS:000295426700004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</si>
  <si>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</si>
  <si>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</si>
  <si>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</si>
  <si>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</si>
  <si>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</si>
  <si>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</si>
  <si>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</si>
  <si>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</si>
  <si>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</si>
  <si>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</si>
  <si>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</si>
  <si>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</si>
  <si>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</si>
  <si>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</si>
  <si>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</si>
  <si>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</si>
  <si>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</si>
  <si>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</si>
  <si>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</si>
  <si>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</si>
  <si>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</si>
  <si>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</si>
  <si>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</si>
  <si>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</si>
  <si>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</si>
  <si>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</si>
  <si>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</si>
  <si>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</si>
  <si>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</si>
  <si>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</si>
  <si>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</si>
  <si>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</si>
  <si>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</si>
  <si>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</si>
  <si>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</si>
  <si>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</si>
  <si>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</si>
  <si>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</si>
  <si>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</si>
  <si>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</si>
  <si>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</si>
  <si>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</si>
  <si>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</si>
  <si>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</si>
  <si>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</si>
  <si>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</si>
  <si>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</si>
  <si>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CSIC, EBD Donana/C-4157-2011</t>
  </si>
  <si>
    <t>Palomares, Francisco/0000-0002-4655-7205; CSIC, EBD Donana/0000-0003-4318-6602</t>
  </si>
  <si>
    <t>10.1644/13-MAMM-A-185</t>
  </si>
  <si>
    <t>WOS:000338272000009</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</si>
  <si>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</si>
  <si>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</si>
  <si>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</si>
  <si>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</si>
  <si>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</si>
  <si>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Zhu, AJ; Chen, MY; Zhang, XM; Storey, KB</t>
  </si>
  <si>
    <t>Zhu, Aijun; Chen, Muyan; Zhang, Xiumei; Storey, Kenneth B.</t>
  </si>
  <si>
    <t>Gene structure, expression, and DNA methylation characteristics of sea cucumber cyclin B gene during aestivation</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</si>
  <si>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</si>
  <si>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1879-0038</t>
  </si>
  <si>
    <t>10.1016/j.gene.2016.09.006</t>
  </si>
  <si>
    <t>WOS:000386188700011</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</si>
  <si>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</si>
  <si>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</si>
  <si>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</si>
  <si>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</si>
  <si>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</si>
  <si>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</si>
  <si>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</si>
  <si>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</si>
  <si>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</si>
  <si>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</si>
  <si>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</si>
  <si>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</si>
  <si>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</si>
  <si>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</si>
  <si>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</si>
  <si>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Zhu, HY; Kumar, S; Neven, LG</t>
  </si>
  <si>
    <t>Zhu, Hongyu; Kumar, Sunil; Neven, Lisa G.</t>
  </si>
  <si>
    <t>Codling Moth (Lepidoptera: Tortricidae) Establishment in China: Stages of Invasion and Potential Future Distribution</t>
  </si>
  <si>
    <t>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t>
  </si>
  <si>
    <t>10.1093/jisesa/iex054</t>
  </si>
  <si>
    <t>WOS:000412434500001</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</si>
  <si>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</si>
  <si>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</si>
  <si>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</si>
  <si>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</si>
  <si>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Xu, Xiaofeng/B-2391-2008; Tian, Hanqin/A-6484-2012</t>
  </si>
  <si>
    <t>Xu, Xiaofeng/0000-0002-6553-6514; Tian, Hanqin/0000-0002-1806-4091</t>
  </si>
  <si>
    <t>1466-8238</t>
  </si>
  <si>
    <t>10.1111/j.1466-8238.2011.00675.x</t>
  </si>
  <si>
    <t>WOS:000298912900015</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</si>
  <si>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</si>
  <si>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</si>
  <si>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</si>
  <si>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</si>
  <si>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</si>
  <si>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</si>
  <si>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</si>
  <si>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</si>
  <si>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</si>
  <si>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</si>
  <si>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</si>
  <si>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</si>
  <si>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</si>
  <si>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Zoller, H; Drygala, F</t>
  </si>
  <si>
    <t>Zoller, Hinrich; Drygala, Frank</t>
  </si>
  <si>
    <t>Activity patterns of the invasive raccoon dog (Nyctereutes procyonoides) in North East Germany</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</si>
  <si>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</si>
  <si>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WOS:000328874000006</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</si>
  <si>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</si>
  <si>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</si>
  <si>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</si>
  <si>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</si>
  <si>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</si>
  <si>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</si>
  <si>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</si>
  <si>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</si>
  <si>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</si>
  <si>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</si>
  <si>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</si>
  <si>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</si>
  <si>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</si>
  <si>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</si>
  <si>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</si>
  <si>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</si>
  <si>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</si>
  <si>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</si>
  <si>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</si>
  <si>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</si>
  <si>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</si>
  <si>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</si>
  <si>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</si>
  <si>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</si>
  <si>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Kubatova, Alena/D-7918-2016; Cmokova, Adela/S-2000-2017; Kolarik, Miroslav/A-1680-2008; Zukal, Jan/G-1180-2014; Novakova, Alena/S-7299-2018; Pikula, Jiri/V-8620-2018; Zahradnikova, Alexandra, jr./C-2918-2009; Martinkova, Natalia/C-2939-2008</t>
  </si>
  <si>
    <t>Kubatova, Alena/0000-0002-2837-1087; Cmokova, Adela/0000-0002-7986-6688; Kolarik, Miroslav/0000-0003-4016-0335; Zukal, Jan/0000-0003-4967-6880; Novakova, Alena/0000-0003-0911-3565; Pikula, Jiri/0000-0001-8747-9365; Zahradnikova, Alexandra, jr./0000-0001-5170-118X; Martinkova, Natalia/0000-0003-4556-4363</t>
  </si>
  <si>
    <t>10.1038/srep19829</t>
  </si>
  <si>
    <t>WOS:000368927100001</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</si>
  <si>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</si>
  <si>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</si>
  <si>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</si>
  <si>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</si>
  <si>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</si>
  <si>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</si>
  <si>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</si>
  <si>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</si>
  <si>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</si>
  <si>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</si>
  <si>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</si>
  <si>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</si>
  <si>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</si>
  <si>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</si>
  <si>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</si>
  <si>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</si>
  <si>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</si>
  <si>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</si>
  <si>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</si>
  <si>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</si>
  <si>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</si>
  <si>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</si>
  <si>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</si>
  <si>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</si>
  <si>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Zywiec, Magdalena/0000-0002-5992-4051; Ledwon, Mateusz/0000-0003-3017-6376</t>
  </si>
  <si>
    <t>10.1007/s00442-012-2502-x</t>
  </si>
  <si>
    <t>WOS:000319077100015</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</si>
  <si>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</si>
  <si>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</si>
  <si>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</si>
  <si>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Article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</si>
  <si>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</si>
  <si>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10.1016/j.biocontrol.2018.09.016</t>
  </si>
  <si>
    <t>WOS:000448135000011</t>
  </si>
  <si>
    <t>Ma, P; Zhou, J; Wang, SG; Li, TS; Fan, XG; Fan, J; Xie, JJ</t>
  </si>
  <si>
    <t>Ma, Pan; Zhou, Ji; Wang, ShiGong; Li, TanShi; Fan, XinGang; Fan, Jin; Xie, Jiajun</t>
  </si>
  <si>
    <t>Differences of hemorrhagic and ischemic strokes in age spectra and responses to climatic thermal conditions</t>
  </si>
  <si>
    <t>The risks of emergency room ( ER) visits for cerebral infarction (CI) and intracerebral hemorrhage (ICH) is found to differ in different age groups under different climatic thermal environments. Based on CI and ICH related ER-visit records from three major hospitals in Beijing, China, from 2008 to 2012, the advanced Universal Thermal Climate Index (UTCI), was adopted in this study to assess the climatic thermal environment. Particularly, daily mean UTCI was used as a predictor for the risk of ER visits for CI and ICH. A generalized quasi-Poisson additive model combined with a distributed lag non-linear model was performed to quantify their association. The results indicated that (i) the highest growth rate of ER visits for ICH occurred in age 38 to 48, whereas an increasing ER admissions for CI maintained at age 38 to 78. (ii) The frequency distribution of UTCI in Beijing peaked at -8 and 30 degrees C, corresponding to moderate cold stress and moderate heat stress, respectively. (iii) Correlation analysis indicated that ICH morbidity was negatively correlated with UTCI, whereas occurrence of CI showed no significant association with UTCI. (iv) The estimated relative risk of ER visits corresponding to 1 degrees C change in UTCI, which was then stratified by age and gender, indicated that all sub-groups of ICH patients responded similarly to thermal stress. Namely, there is an immediate ICH risk (UTCI = -13 degrees C, RR = 1.35, 95% CIs: 1.11-1.63) from cold stress on the onset day, but non-significant impact from heat stress. As for CI occurrences, no effect from cold stress was identified, except for only those aged 45 to 65 were threatened by heat stress (UTCI = 38 degrees C, RR = 1.64, 95% CIs: 1.10-2.44) on lag 0-2 d. (C) 2018 Elsevier B.V. All rights reserved.</t>
  </si>
  <si>
    <t>Fan, Xingang/0000-0002-0142-330X</t>
  </si>
  <si>
    <t>10.1016/j.scitotenv.2018.07.080</t>
  </si>
  <si>
    <t>WOS:000445164000160</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</si>
  <si>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</si>
  <si>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</si>
  <si>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</si>
  <si>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</si>
  <si>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10.1007/s10682-018-9961-4</t>
  </si>
  <si>
    <t>WOS:000450510900004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</si>
  <si>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</si>
  <si>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</si>
  <si>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</si>
  <si>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</si>
  <si>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</si>
  <si>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</si>
  <si>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</si>
  <si>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</si>
  <si>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</si>
  <si>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</si>
  <si>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</si>
  <si>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WOS:000449749800003</t>
  </si>
  <si>
    <t>Cheng, X; Hoffmann, AA; Maino, JL; Umina, PA</t>
  </si>
  <si>
    <t>Cheng, Xuan; Hoffmann, Ary A.; Maino, James L.; Umina, Paul A.</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</si>
  <si>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</si>
  <si>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</si>
  <si>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t>
  </si>
  <si>
    <t>Cheng, Xuan/0000-0002-7548-9299;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</si>
  <si>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</si>
  <si>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</si>
  <si>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</si>
  <si>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</si>
  <si>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</si>
  <si>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</si>
  <si>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Wang, Xiao-Ping/0000-0002-1718-1026</t>
  </si>
  <si>
    <t>10.1007/s11356-018-2930-1</t>
  </si>
  <si>
    <t>WOS:000445273500087</t>
  </si>
  <si>
    <t>Matthews, JA; Winkler, S; Wilson, P; Tomkins, MD; Dortch, JM; Mourne, RW; Hill, JL; Owen, G; Vater, AE</t>
  </si>
  <si>
    <t>Matthews, John A.; Winkler, Stefan; Wilson, Peter; Tomkins, Matt D.; Dortch, Jason M.; Mourne, Richard W.; Hill, Jennifer L.; Owen, Geraint; Vater, Amber E.</t>
  </si>
  <si>
    <t>Small rock-slope failures conditioned by Holocene permafrost degradation: a new approach and conceptual model based on Schmidt-hammer exposure-age dating, Jotunheimen, southern Norway</t>
  </si>
  <si>
    <t>BOREAS</t>
  </si>
  <si>
    <t>Rock-slope failures (RSFs) constitute significant natural hazards, but the geophysical processes that control their timing are poorly understood. However, robust chronologies can provide valuable information on the environmental controls on RSF occurrence: information that can inform models of RSF activity in response to climatic forcing. This study uses Schmidt-hammer exposure-age dating (SHD) of boulder deposits to construct a detailed regional Holocene chronology of the frequency and magnitude of small rock-slope failures (SRSFs) in Jotunheimen, Norway. By focusing on the depositional fans of SRSFs (10(3)m(3)), rather than on the corresponding features of massive RSFs (similar to 10(8)m(3)), 92 single-event RSFs are targeted for chronology building. A weighted SHD age-frequency distribution and probability density function analysis indicated four centennial- to millennial-scale periods of enhanced SRSF frequency, with a dominant mode at similar to 4.5ka. Using change detection and discreet Meyer wavelet analysis, in combination with existing permafrost depth models, we propose that enhanced SRSF activity was primarily controlled by permafrost degradation. Long-term relative change in permafrost depth provides a compelling explanation for the high-magnitude departures from the SRSF background rate and accounts for: (i) the timing of peak SRSF frequency; (ii) the significant lag (similar to 2.2ka) between the Holocene Thermal Maximum and the SRSF frequency peak; and (iii) the marked decline in frequency in the late-Holocene. This interpretation is supported by geomorphological evidence, as the spatial distribution of SRSFs is strongly correlated with the aspect-dependent lower altitudinal limit of mountain permafrost in cliff faces. Results are indicative of a causal relationship between episodes of relatively warm climate, permafrost degradation and the transition to a seasonal-freezing climatic regime. This study highlights permafrost degradation as a conditioning factor for cliff collapse, and hence the importance of paraperiglacial processes; a result with implications for slope instability in glacial and periglacial environments under global warming scenarios.</t>
  </si>
  <si>
    <t>Tomkins, Matt/0000-0001-5403-7405</t>
  </si>
  <si>
    <t>0300-9483</t>
  </si>
  <si>
    <t>1502-3885</t>
  </si>
  <si>
    <t>10.1111/bor.12336</t>
  </si>
  <si>
    <t>WOS:000444943600010</t>
  </si>
  <si>
    <t>Yang, P; Lai, DYF; Huang, JF; Zhang, LH; Tong, C</t>
  </si>
  <si>
    <t>Yang, P.; Lai, Derrick Y. F.; Huang, J. F.; Zhang, L. H.; Tong, C.</t>
  </si>
  <si>
    <t>Temporal variations and temperature sensitivity of ecosystem respiration in three brackish marsh communities in the Min River Estuary, southeast China</t>
  </si>
  <si>
    <t>GEODERMA</t>
  </si>
  <si>
    <t>Ecosystem respiration (R-eco) is an important pathway for gaseous carbon loss in coastal wetland environments. However, little is known regarding the dynamics of Rem and its temperature sensitivity (Q(10)) under different tidal stages, and vegetation types. In this study, R-eco was measured with dark chambers for nearly 2 years in three different brackish marsh stands dominated by Cyperus malaccensis, Phragmites australis, and Spartina alterniflora, respectively, in the Min River estuary of southeast China. The mean R-eco, across tidal stages and vegetation types exhibited strong temporal variations, and the Q(10) value for R-eco was higher in the warm months than in the cold months. The mean annual Reco was negatively correlated with electrical conductivity and soil water content, but positively correlated with both tidal water level and soil pH (P &lt; 0.05). On the other hand, the seasonal variation in R-eco and Q(10) was largely driven by the thermal regimes and soil salinity. Also, we found that the mean Reco and Q(s10) value were both relatively higher when the site was exposed before tidal inundation, as compared to that after tidal inundation for all the vegetation types studied (P &gt; 0.05). Overall, the C. malacensis and S. altemiflora stands had the highest and lowest average rates of Reco, respectively, while the mean Q(s10) values were lower in the Phragmites australis stand than the other two vegetation types. Our findings point to the need of strengthening the in situ measurements of gas fluxes at multiple time scales in order to develop a better understanding of the response of Reco to changing environmental conditions in the subtropical coastal wetlands. Our results also reiterate the importance of considering the influence of vegetation types in characterizing the magnitude and temperature sensitivity of Reco in estuarine tidal marshes for predicting ecosystem responses to future global change.</t>
  </si>
  <si>
    <t>Lai, Derrick/B-1387-2009</t>
  </si>
  <si>
    <t>Lai, Derrick/0000-0002-1225-9904</t>
  </si>
  <si>
    <t>0016-7061</t>
  </si>
  <si>
    <t>1872-6259</t>
  </si>
  <si>
    <t>10.1016/j.geoderma.2018.05.005</t>
  </si>
  <si>
    <t>WOS:000435060200014</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</si>
  <si>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</si>
  <si>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</si>
  <si>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</si>
  <si>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</si>
  <si>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</si>
  <si>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</si>
  <si>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</si>
  <si>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</si>
  <si>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</si>
  <si>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Baudier, KM; D'Amelio, CL; Malhotra, R; O'Connor, MP; O'Donnell, S</t>
  </si>
  <si>
    <t>Baudier, Kaitlin M.; D'Amelio, Catherine L.; Malhotra, Rumaan; O'Connor, Michael P.; O'Donnell, Sean</t>
  </si>
  <si>
    <t>Extreme Insolation: Climatic Variation Shapes the Evolution of Thermal Tolerance at Multiple Scales</t>
  </si>
  <si>
    <t>The climatic variability hypothesis (CVH) is a cornerstone of thermal ecology, predicting the evolution of wider organismal thermal tolerance ranges in more thermally variable environments. Thermal tolerance ranges depend on both upper and lower tolerance limits (critical thermal maxima [CTmax?] and critical thermal minima [CTmin?]), which may show different responses to environmental gradients. To delineate the relative effects of mean and extreme temperatures on thermal tolerances, we conducted a within-latitude comparative test of CVH predictions for army ants (Dorylinae) at multiple scales: across elevations, in seasonal versus aseasonal forests, and in subterranean versus surface microhabitats. Consistent with the CVH, thermally buffered subterranean species had narrower thermal tolerance ranges. Both CTmin? and CTmax? decreased with elevation for subterranean species. In contrast, aboveground species (those exposed to insolation) showed a decrease in CTmin? but no change in CTmax? across elevations. Furthermore, greater seasonal temperature variation in dry forests correlated with increased CTmax? but not CTmin?. These patterns suggest that CTmax? and CTmin? respond to different abiotic selective forces: habitat-specific exposure to extreme insolation corresponds to CTmax? differences but not to CTmin? variation. We predict that increasingly frequent heat spikes associated with climate change will have habitat-specific physiological consequences for ectothermic animals. Models predicting climate change impacts should account for species microhabitat uses and within-latitude differences in temperature seasonality.</t>
  </si>
  <si>
    <t>Baudier, Kaitlin/0000-0001-8450-3788</t>
  </si>
  <si>
    <t>10.1086/698656</t>
  </si>
  <si>
    <t>WOS:000442316100009</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</si>
  <si>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</si>
  <si>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</si>
  <si>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</si>
  <si>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</si>
  <si>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</si>
  <si>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</si>
  <si>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</si>
  <si>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</si>
  <si>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</si>
  <si>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</si>
  <si>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</si>
  <si>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2095-5162</t>
  </si>
  <si>
    <t>2049-9957</t>
  </si>
  <si>
    <t>10.1186/s40249-018-0466-8</t>
  </si>
  <si>
    <t>WOS:000442207400001</t>
  </si>
  <si>
    <t>Wessling, EG; Kuhl, HS; Mundry, R; Deschner, T; Pruetz, JD</t>
  </si>
  <si>
    <t>Wessling, Erin G.; Kuehl, Hjalmar S.; Mundry, Roger; Deschner, Tobias; Pruetz, Jill D.</t>
  </si>
  <si>
    <t>The costs of living at the edge: Seasonal stress in wild savanna-dwelling chimpanzees</t>
  </si>
  <si>
    <t>Adaptations associated with shifting from a predominately forested habitat to a more open environment are considered a crucial step in hominin evolution. Understanding how chimpanzees, one of our closest living relatives, are exposed to the selection pressures associated with living in a relatively sparse, hot, and dry environment can inform us about the relative importance of potential environmental stressors involved in adaptations to drier environments. We investigated the extent to which chimpanzees living in an extreme savanna habitat experience seasonal variability in either energy balance or thermoregulation (dehydration and heat exposure), as well as whether these potential environmental constraints are taxing to chimpanzee individuals. Specifically, we tested the hypothesis that savanna environments impose seasonally-relevant costs to chimpanzees. To this end, we collected 368 urine samples from one community of chimpanzees at Fongoli, Senegal, and measured c-peptide, creatinine, and cortisol as measures of physiological responses to environmental food, water, and heat constraints, respectively. We then evaluated the influence of climatic and phenological factors on these indicators. Results illustrated significant seasonal variation in all biomarkers, which corresponded to relevant ecological correlates. Furthermore, creatinine but not c-peptide correlated with cortisol levels, suggesting that chimpanzees in this environment endure periods of heat and dehydration stress, but are able to avoid stressful levels of negative energy balance. Using savanna chimpanzees as a referential model, our research lends support to the notion that thermoregulatory challenges were a significant factor in hominin evolution, and suggests these challenges may have overshadowed the challenges of maintaining adequate energetic balance during the expansion of the hominin range from wetter to drier environments. (C) 2018 Elsevier Ltd. All rights reserved.</t>
  </si>
  <si>
    <t>10.1016/j.jhevol.2018.03.001</t>
  </si>
  <si>
    <t>WOS:000440389700001</t>
  </si>
  <si>
    <t>Lounibos, LP; Juliano, SA</t>
  </si>
  <si>
    <t>Lounibos, L. Philip; Juliano, Steven A.</t>
  </si>
  <si>
    <t>Where vectors collide: the importance of mechanisms shaping the realized niche for modeling ranges of invasive Aedes mosquitoes</t>
  </si>
  <si>
    <t>Review</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</si>
  <si>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</si>
  <si>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</si>
  <si>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</si>
  <si>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</si>
  <si>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</si>
  <si>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</si>
  <si>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</si>
  <si>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</si>
  <si>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</si>
  <si>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</si>
  <si>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</si>
  <si>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</si>
  <si>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</si>
  <si>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</si>
  <si>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Bak, Soren/0000-0003-4100-115X; Moller, Birger Lindberg/0000-0002-3252-3119; Zagrobelny, Mika/0000-0001-5574-2894</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</si>
  <si>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</si>
  <si>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</si>
  <si>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</si>
  <si>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</si>
  <si>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</si>
  <si>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</si>
  <si>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</si>
  <si>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</si>
  <si>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</si>
  <si>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</si>
  <si>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</si>
  <si>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</si>
  <si>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</si>
  <si>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</si>
  <si>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</si>
  <si>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</si>
  <si>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</si>
  <si>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</si>
  <si>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</si>
  <si>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</si>
  <si>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</si>
  <si>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</si>
  <si>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</si>
  <si>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</si>
  <si>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</si>
  <si>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</si>
  <si>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</si>
  <si>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</si>
  <si>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</si>
  <si>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</si>
  <si>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</si>
  <si>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</si>
  <si>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</si>
  <si>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</si>
  <si>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</si>
  <si>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</si>
  <si>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</si>
  <si>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</si>
  <si>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</si>
  <si>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Dang, XY; Ding, WH; Yang, H; Pancost, RD; Naafs, BDA; Xue, JT; Lin, X; Lu, JY; Xie, SC</t>
  </si>
  <si>
    <t>Dang, Xinyue; Ding, Weihua; Yang, Huan; Pancost, Richard D.; Naafs, B. David A.; Xue, Jiantao; Lin, Xiao; Lu, Jiayi; Xie, Shucheng</t>
  </si>
  <si>
    <t>Different temperature dependence of the bacterial brGDGT isomers in 35 Chinese lake sediments compared to that in soils</t>
  </si>
  <si>
    <t>ORGANIC GEOCHEMISTRY</t>
  </si>
  <si>
    <t>During the last decade, the distribution of branched glycerol dialkyl glycerol tetraethers (brGDGTs) in lacustrine sediments has been widely used to reconstruct past variations in lake temperature. A prerequisite for the application of brGDGTs to lacustrine paleoclimate reconstructions is to understand the sources of brGDGTs in lake systems and the processes that influence their distribution. In this study, we investigated the distribution of brGDGTs in core-top sediments from 35 lakes across China, with a broad mean annual air temperature (MAAT) range, but a constrained pH range, to explore the effect of temperature. The results reveal a contrasting response of MBT'(5ME) and MBT'(6ME) to temperature in lake environments compared to that in soils. The sedimentary distributions of 5- and 6-methyl brGDGTs exhibit different relationships with temperature, with most of the latter being correlated to MAAT while the former responding to temperature by only hexamethylated compounds. In both global and Chinese soils, most 6-methyl brGDGTs have no relationship with MAAT, but the distribution of 5-methyl brGDGTs is correlated with MAAT. The different behaviors suggest that communities producing 5- or 6-methyl brGDGTs might be different in lakes and soils. In addition, in lakes from cold regions (MAAT &lt; 5 degrees C), the brGDGT distributions correlate only with warm season temperatures (April to October) but exhibit no correlation with cold seasons, suggesting a seasonal bias in brGDGT production in these lakes. This bias towards the warm season is not found in lakes from warmer regions (MAAT &gt; 5 degrees C). Based on these results we propose new temperature calibrations for paleotemperature reconstructions in Chinese alkaline lakes. (C) 2018 Elsevier Ltd. All rights reserved.</t>
  </si>
  <si>
    <t>Xie, Shucheng/E-6713-2011</t>
  </si>
  <si>
    <t>0146-6380</t>
  </si>
  <si>
    <t>10.1016/j.orggeochem.2018.02.008</t>
  </si>
  <si>
    <t>WOS:000429547000007</t>
  </si>
  <si>
    <t>Ren, C; Wu, YJ; Zha, TS; Jia, X; Tian, Y; Bai, YJ; Bourque, CPA; Ma, JY; Feng, W</t>
  </si>
  <si>
    <t>Ren, Cai; Wu, Yajuan; Zha, Tianshan; Jia, Xin; Tian, Yun; Bai, Yujie; Bourque, Charles P. -A.; Ma, Jingyong; Feng, Wei</t>
  </si>
  <si>
    <t>Seasonal Changes in Photosynthetic Energy Utilization in a Desert Shrub (Artemisia ordosica Krasch.) during Its Different Phenophases</t>
  </si>
  <si>
    <t>Our understanding of the mechanisms of plant response to environment fluctuations during plants' phenological phases (phenophases) remains incomplete. Continuous chlorophyll fluorescence (ChlF) measurements were acquired from the field to quantify the responses in a desert shrub species (i.e., Artemesia ordosica Krasch. (A. ordosica)) to environmental factors by assessing variation in several ChlF-linked parameters and to understand plant acclimation to environmental stresses. Maximal quantum yield of PSII photochemistry (F-v/F-m) was shown to be reduced by environmental stressors and to be positively correlated to air temperature (T-a) during the early and late plant-growing stages, indicating a low temperature-induced inhibition during the leaf expansion and coloration phases. Effective quantum yield of PSII photochemistry (Phi(PSII)) was negatively correlated to incident photosynthetically active radiation (PAR) irrespective of phenophase, suggesting excessive radiation-induced inhibition at all phenophases. The main mechanism for acclimating to environmental stress was the regulatory thermal dissipation (Phi(NPQ)) and the long-term regulation of relative changes in Chl a to Chl b. The relative changes in photosynthetic energy utilization and dissipation in energy partitioning meant A. ordosica could acclimatize dynamically to environmental changes. This mechanism may enable plants in arid and semi-arid environments to acclimatize to increasingly extreme environmental conditions under future projected climate change.</t>
  </si>
  <si>
    <t>10.3390/f9040176</t>
  </si>
  <si>
    <t>WOS:000434856800020</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</si>
  <si>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</si>
  <si>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</si>
  <si>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</si>
  <si>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</si>
  <si>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</si>
  <si>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</si>
  <si>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Simon, JC; Peccoud, J</t>
  </si>
  <si>
    <t>Simon, Jean-Christophe; Peccoud, Jean</t>
  </si>
  <si>
    <t>Rapid evolution of aphid pests in agricultural environments</t>
  </si>
  <si>
    <t>CURRENT OPINION IN INSECT SCIENCE</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</si>
  <si>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</si>
  <si>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</si>
  <si>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2214-5745</t>
  </si>
  <si>
    <t>2214-5753</t>
  </si>
  <si>
    <t>10.1016/j.cois.2017.12.009</t>
  </si>
  <si>
    <t>WOS:000432522700005</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</si>
  <si>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</si>
  <si>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</si>
  <si>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</si>
  <si>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</si>
  <si>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MAZZOTTA, GABRIELLA MARGHERITA/0000-0001-5461-6837; Martin Anduaga, Ane/0000-0003-2447-2195</t>
  </si>
  <si>
    <t>10.1177/0748730417754116</t>
  </si>
  <si>
    <t>WOS:000432082200002</t>
  </si>
  <si>
    <t>Neely, MG; Morey, JS; Anderson, P; Balmer, BC; Ylitalo, GM; Zolman, ES; Speakman, TR; Sinclair, C; Bachman, MJ; Huncik, K; Kucklick, J; Rosel, PE; Mullin, KD; Rowles, TK; Schwacke, LH; Van Dolah, FM</t>
  </si>
  <si>
    <t>Neely, Marion G.; Morey, Jeanine S.; Anderson, Paul; Balmer, Brian C.; Ylitalo, Gina M.; Zolman, Eric S.; Speakman, Todd R.; Sinclair, Carrie; Bachman, Melannie J.; Huncik, Kevin; Kucklick, John; Rosel, Patricia E.; Mullin, Keith D.; Rowles, Teri K.; Schwacke, Lori H.; Van Dolah, Frances M.</t>
  </si>
  <si>
    <t>Skin Transcriptomes of common bottlenose dolphins (&amp; IT;Tursiops truncatus &amp; IT;) from the northern Gulf of Mexico and southeastern US Atlantic coasts</t>
  </si>
  <si>
    <t>Common bottlenose dolphins serve as sentinels for the health of their coastal environments as they are susceptible to health impacts from anthropogenic inputs through both direct exposure and food web magnification. Remote biopsy samples have been widely used to reveal contaminant burdens in free-ranging bottlenose dolphins, but do not address the health consequences of this exposure. To gain insight into whether remote biopsies can also identify health impacts associated with contaminant burdens, we employed RNA sequencing (RNA-seq) to interrogate the transcriptomes of remote skin biopsies from 116 bottlenose dolphins from the northern Gulf of Mexico and southeastern U.S. Atlantic coasts. Gene expression was analyzed using principal component analysis, differential expression testing, and gene co-expression networks, and the results correlated to season, location, and contaminant burden. Season had a significant impact, with over 60% of genes differentially expressed between spring/summer and winter months. Geographic location exhibited lesser effects on the transcriptome, with 23.5% of genes differentially expressed between the northern Gulf of Mexico and the southeastern U.S. Atlantic locations. Despite a large overlap between the seasonal and geographical gene sets, the pathways altered in the observed gene expression profiles were somewhat distinct. Co-regulated gene modules and differential expression analysis both identified epidermal development and cellular architecture pathways to be expressed at lower levels in animals from the northern Gulf of Mexico. Although contaminant burdens measured were not significantly different between regions, some correlation with contaminant loads in individuals was observed among co-expressed gene modules, but these did not include classical detoxification pathways. Instead, this study identified other, possibly downstream pathways, including those involved in cellular architecture, immune response, and oxidative stress, that may prove to be contaminant responsive markers in bottlenose dolphin skin.</t>
  </si>
  <si>
    <t>10.1016/j.margen.2017.08.002</t>
  </si>
  <si>
    <t>WOS:000430619300009</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</si>
  <si>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</si>
  <si>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</si>
  <si>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</si>
  <si>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</si>
  <si>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</si>
  <si>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</si>
  <si>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</si>
  <si>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</si>
  <si>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</si>
  <si>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</si>
  <si>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</si>
  <si>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</si>
  <si>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</si>
  <si>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</si>
  <si>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</si>
  <si>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</si>
  <si>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</si>
  <si>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</si>
  <si>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</si>
  <si>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</si>
  <si>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</si>
  <si>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</si>
  <si>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</si>
  <si>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</si>
  <si>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</si>
  <si>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Kellermann, V; Hoffmann, AA; Overgaard, J; Loeschcke, V; Sgro, CM</t>
  </si>
  <si>
    <t>Kellermann, Vanessa; Hoffmann, Ary A.; Overgaard, Johannes; Loeschcke, Volker; Sgro, Carla M.</t>
  </si>
  <si>
    <t>Plasticity for desiccation tolerance across Drosophila species is affected by phylogeny and climate in complex ways</t>
  </si>
  <si>
    <t>Comparative analyses of ectotherm susceptibility to climate change often focus on thermal extremes, yet responses to aridity may be equally important. Here we focus on plasticity in desiccation resistance, a key trait shaping distributions of Drosophila species and other small ectotherms. We examined the extent to which 32 Drosophila species, varying in their distribution, could increase their desiccation resistance via phenotypic plasticity involving hardening, linking these responses to environment, phylogeny and basal resistance. We found no evidence to support the seasonality hypothesis; species with higher hardening plasticity did not occupy environments with higher and more seasonal precipitation. As basal resistance increased, the capacity of species to respond via phenotypic plasticity decreased, suggesting plastic responses involving hardening may be constrained by basal resistance. Trade-offs between basal desiccation resistance and plasticity were not universal across the phylogeny and tended to occur within specific clades. Phylogeny, environment and trade-offs all helped to explain variation in plasticity for desiccation resistance but in complex ways. These findings suggest some species have the ability to counter dry periods through plastic responses, whereas others do not; and this ability will depend to some extent on a species' placement within a phylogeny, along with its basal level of resistance.</t>
  </si>
  <si>
    <t>Overgaard, Johannes/I-7493-2013</t>
  </si>
  <si>
    <t>10.1098/rspb.2018.0048</t>
  </si>
  <si>
    <t>WOS:000428940300019</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</si>
  <si>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</si>
  <si>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</si>
  <si>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</si>
  <si>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</si>
  <si>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Ryan, Sean/0000-0002-3105-7582</t>
  </si>
  <si>
    <t>MAR 6</t>
  </si>
  <si>
    <t>E2284</t>
  </si>
  <si>
    <t>E2291</t>
  </si>
  <si>
    <t>10.1073/pnas.1714950115</t>
  </si>
  <si>
    <t>WOS:000426671900019</t>
  </si>
  <si>
    <t>Pierre, C; Kergoat, L; Hiernaux, P; Baron, C; Bergametti, G; Rajot, JL; Abdourhamane Toure, A; Okin, GS; Marticorena, B</t>
  </si>
  <si>
    <t>Pierre, Caroline; Kergoat, Laurent; Hiernaux, Pierre; Baron, Christian; Bergametti, Gilles; Rajot, Jean-Louis; Abdourhamane Toure, Amadou; Okin, Gregory S.; Marticorena, Beatrice</t>
  </si>
  <si>
    <t>IMPACT OF AGROPASTORAL MANAGEMENT ON WIND EROSION IN SAHELIAN CROPLANDS</t>
  </si>
  <si>
    <t>LAND DEGRADATION &amp; DEVELOPMENT</t>
  </si>
  <si>
    <t>In the Sahel, climate change and demographic growth are raising major concerns about the ability of crop yields to support the local population. Agropastoral management affects wind erosion (e.g., through crop residue management and tillage practices, which modify surface characteristics), which itself substantially affects soil fertility and thus crop yields. There is therefore a need to assess the potential impact of the main Sahelian cropping practices - like sowing, manuring, and crop residue management - on wind erosion. Using a modeling approach adapted to an experimental site located in southwestern Niger over the period 2006-2012, and scenarios that describe a set of agropastoral practices, the impacts of these practices on wind erosion are simulated and compared. The results indicate that horizontal fluxes differ by a factor of 10 among scenarios, with annual horizontal fluxes ranging from 121 to 1,317 kg m(-1). Modeled wind erosion is most sensitive to the mass of crop residues in the late dry season, but different practices dealing with crop growth or with crop residue management may result in fluxes of the similar magnitude. The collection of the crop residues after grain harvest increases wind erosion, whereas grazing might have mixed effects, probably further mediated by the mobility of livestock as a response to forage availability. The seasonal dynamics of the monthly cumulated horizontal fluxes vary depending on practice; however, the annual cumulated horizontal fluxes are closely correlated with meteorological conditions such as wind speed and rainfall in the previous year. Copyright (C) 2017 John Wiley &amp; Sons, Ltd.</t>
  </si>
  <si>
    <t>PIERRE, Caroline/L-3119-2016</t>
  </si>
  <si>
    <t>PIERRE, Caroline/0000-0002-7549-1460; Bergametti, Gilles/0000-0002-0839-1048</t>
  </si>
  <si>
    <t>1085-3278</t>
  </si>
  <si>
    <t>1099-145X</t>
  </si>
  <si>
    <t>10.1002/ldr.2783</t>
  </si>
  <si>
    <t>WOS:000428447600036</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</si>
  <si>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</si>
  <si>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</si>
  <si>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</si>
  <si>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</si>
  <si>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10.1007/s10530-017-1565-3</t>
  </si>
  <si>
    <t>WOS:000428270000010</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</si>
  <si>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</si>
  <si>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</si>
  <si>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</si>
  <si>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</si>
  <si>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</si>
  <si>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</si>
  <si>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</si>
  <si>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</si>
  <si>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</si>
  <si>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</si>
  <si>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</si>
  <si>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</si>
  <si>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</si>
  <si>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</si>
  <si>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</si>
  <si>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</si>
  <si>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</si>
  <si>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</si>
  <si>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</si>
  <si>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Alberto/C-4683-2014; Omoto, Celso/D-9794-2012</t>
  </si>
  <si>
    <t>Correa, Alberto/0000-0002-3788-7480; Omoto, Celso/0000-0002-6432-830X</t>
  </si>
  <si>
    <t>10.1038/s41598-018-20187-6</t>
  </si>
  <si>
    <t>WOS:000424189400012</t>
  </si>
  <si>
    <t>Jarvey, JC; Low, BS; Pappano, DJ; Bergman, TJ; Beehner, JC</t>
  </si>
  <si>
    <t>Jarvey, Julie C.; Low, Bobbi S.; Pappano, David J.; Bergman, Thore J.; Beehner, Jacinta C.</t>
  </si>
  <si>
    <t>Graminivory and Fallback Foods: Annual Diet Profile of Geladas (Theropithecus gelada) Living in the Simien Mountains National Park, Ethiopia</t>
  </si>
  <si>
    <t>All primates show some dietary flexibility, particularly during food shortages. Foods consumed during times of scarcity (i.e., fallback foods) strongly influence the ecology and evolution of a species. Geladas (Theropithecus gelada) eat primarily graminoid leaves (i.e., grasses and sedges), but also consume other diet items (e.g., underground storage organs), especially in the dry season. We investigated the feeding ecology of wild geladas in the Sankaber region of the Simien Mountains National Park, Ethiopia across 12 mo. We asked how the gelada diet in this region, which is disturbed by livestock and agriculture, correlated with food availability and whether underground foods are fallback foods. We quantified the monthly diets of adults from eight reproductive units using instantaneous scan sampling, and seasonal aboveground and underground food availability using point-intercept transects and soil core sampling. Geladas primarily consumed graminoid leaves year-round (76.3% of the annual diet, 36.2-93.2% of the monthly diet) but spent considerable time consuming underground foods in the dry season (14.0% of the annual diet, 11.1-49.7% of the diet across dry season months). Graminoid consumption increased with graminoid availability, and underground food consumption decreased with graminoid availability. Underground food availability did not vary significantly between the dry and wet season sampling months, supporting the hypothesis that underground foods are fallback foods for geladas. We then compiled data from gelada feeding studies and found that underground foods are an important dry season diet item across study sites, but geladas rely more heavily on underground foods in habitats more heavily influenced by humans. Understanding the range and effects of primate dietary flexibility in human-modified habitats will contribute to a better understanding of how changing environments shape primate ecology and evolution.</t>
  </si>
  <si>
    <t>Bergman, Thore/B-8196-2008</t>
  </si>
  <si>
    <t>Bergman, Thore/0000-0002-9615-5001</t>
  </si>
  <si>
    <t>10.1007/s10764-018-0018-x</t>
  </si>
  <si>
    <t>WOS:000427804300007</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</si>
  <si>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</si>
  <si>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</si>
  <si>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</si>
  <si>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</si>
  <si>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</si>
  <si>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</si>
  <si>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</si>
  <si>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Chaves, Luis Fernando/0000-0002-5301-2764; Jian, Jiun-Yu/0000-0002-5767-8803</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</si>
  <si>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</si>
  <si>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</si>
  <si>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</si>
  <si>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</si>
  <si>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van der Putten, Wim/C-3707-2011; Williams, Jennifer/H-1717-2011; Levine, Jonathan/A-7167-2014</t>
  </si>
  <si>
    <t>van der Putten, Wim/0000-0002-9341-4442; Williams, Jennifer/0000-0002-4497-4961; Lustenhouwer, Nicky/0000-0002-5157-857X</t>
  </si>
  <si>
    <t>E534</t>
  </si>
  <si>
    <t>E544</t>
  </si>
  <si>
    <t>10.1111/gcb.13947</t>
  </si>
  <si>
    <t>WOS:000423994700014</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</si>
  <si>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</si>
  <si>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</si>
  <si>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</si>
  <si>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</si>
  <si>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Erik/0000-0002-9648-9837; Nokelainen, Ossi/0000-0002-0278-6698</t>
  </si>
  <si>
    <t>10.1093/biolinnean/blx145</t>
  </si>
  <si>
    <t>WOS:000423313000002</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</si>
  <si>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</si>
  <si>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</si>
  <si>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</si>
  <si>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</si>
  <si>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</si>
  <si>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</si>
  <si>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</si>
  <si>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</si>
  <si>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</si>
  <si>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</si>
  <si>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10.1016/j.agee.2016.08.029</t>
  </si>
  <si>
    <t>WOS:000418312100020</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</si>
  <si>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</si>
  <si>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</si>
  <si>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</si>
  <si>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</si>
  <si>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Clements, Justin/Q-6248-2018; Henrissat, Bernard/J-2475-2012</t>
  </si>
  <si>
    <t>Clements, Justin/0000-0001-5482-7984; Schoville, Sean/0000-0001-7364-434X; Panfilio, Kristen/0000-0002-6417-251X; Garcia-Robles, Inmaculada/0000-0002-0165-399X; Poelchau, Monica/0000-0002-4584-6056; Pauchet, Yannick/0000-0002-2918-8946; Grynberg, Marcin/0000-0003-1887-7209; Childers, Chris/0000-0002-1253-5550; gruden, kristina/0000-0001-5906-8569; Childers, Anna/0000-0002-0747-8539; Bowsher, Julia/0000-0001-6347-9635; Muszewska, Anna/0000-0002-4578-844X</t>
  </si>
  <si>
    <t>10.1038/s41598-018-20154-1</t>
  </si>
  <si>
    <t>WOS:000423663100010</t>
  </si>
  <si>
    <t>Stewart, A; Hablutzel, PI; Brown, M; Watson, HV; Parker-Norman, S; Tober, AV; Thomason, AG; Friberg, IM; Cable, J; Jackson, JA</t>
  </si>
  <si>
    <t>Stewart, Alexander; Hablutzel, Pascal I.; Brown, Martha; Watson, Hayley V.; Parker-Norman, Sophie; Tober, Anya V.; Thomason, Anna G.; Friberg, Ida M.; Cable, Joanne; Jackson, Joseph A.</t>
  </si>
  <si>
    <t>Half the story: Thermal effects on within-host infectious disease progression in a warming climate</t>
  </si>
  <si>
    <t>Immune defense is temperature dependent in cold-blooded vertebrates (CBVs) and thus directly impacted by global warming. We examined whether immunity and within-host infectious disease progression are altered in CBVs under realistic climate warming in a seasonal mid-latitude setting. Going further, we also examined how large thermal effects are in relation to the effects of other environmental variation in such a setting (critical to our ability to project infectious disease dynamics from thermal relationships alone). We employed the three-spined stickleback and three ecologically relevant parasite infections as a "wild" model. To generate a realistic climatic warming scenario we used naturalistic outdoors mesocosms with precise temperature control. We also conducted laboratory experiments to estimate thermal effects on immunity and within-host infectious disease progression under controlled conditions. As experimental readouts we measured disease progression for the parasites and expression in 14 immune-associated genes (providing insight into immunophenotypic responses). Our mesocosm experiment demonstrated significant perturbation due to modest warming (+2 degrees C), altering the magnitude and phenology of disease. Our laboratory experiments demonstrated substantial thermal effects. Prevailing thermal effects were more important than lagged thermal effects and disease progression increased or decreased in severity with increasing temperature in an infection-specific way. Combining laboratory-determined thermal effects with our mesocosm data, we used inverse modeling to partition seasonal variation in Saprolegnia disease progression into a thermal effect and a latent immunocompetence effect (driven by nonthermal environmental variation and correlating with immune gene expression). The immunocompetence effect was large, accounting for at least as much variation in Saprolegnia disease as the thermal effect. This suggests that managers of CBV populations in variable environments may not be able to reliably project infectious disease risk from thermal data alone. Nevertheless, such projections would be improved by primarily considering prevailing thermal effects in the case of within-host disease and by incorporating validated measures of immunocompetence.</t>
  </si>
  <si>
    <t>10.1111/gcb.13842</t>
  </si>
  <si>
    <t>WOS:000426506100059</t>
  </si>
  <si>
    <t>Bovee, KM; Merriam, KE; Gosejohan, MC</t>
  </si>
  <si>
    <t>Bovee, Kirsten M.; Merriam, Kyle E.; Gosejohan, Meredith C.</t>
  </si>
  <si>
    <t>Livestock grazing affects vernal pool specialists more than habitat generalists in montane vernal pools</t>
  </si>
  <si>
    <t>APPLIED VEGETATION SCIENCE</t>
  </si>
  <si>
    <t>Questions: Do livestock grazing and seasonal precipitation structure species composition in montane vernal pools? Which grazing and precipitation variables best predict cover of vernal pool specialists and species with broader habitat requirements? Is vernal pool species diversity correlated with livestock exclosure, and at what spatial scales? Location: Montane vernal pools, northeast California, USA. Methods: Vegetation was sampled in 20 vernal pools, including pools where livestock had been excluded for up to 20years We compared plant species composition, functional group composition and species diversity among sites that varied in grazing history and seasonal precipitation using CCA and LMM. Results: Although vernal pool specialists were dominant in montane vernal pools, over a third of plant cover was comprised of species that occur over a broad range of wetland or upland environments. The species composition of vernal pool plant communities was influenced by both livestock grazing and precipitation patterns, however the relative effects of these environmental variables differed by functional group. Livestock exclosures favoured perennial vernal pool specialists over annual vernal pool specialists. In contrast, the cover of habitat generalists was more strongly influenced by seasonal precipitation than livestock grazing. At small spatial scales, species richness and diversity decreased as the number of years a pool had been fenced increased, but this relationship was not significant at a larger spatial scale. Conclusions: Both livestock grazing and seasonal precipitation structure the montane vernal pool plant community. We found that livestock grazing promotes the cover of annual vernal pool specialists, but at the expense of perennial vernal pool specialists. Wetter vernal pools, however, support higher cover of wetland generalist species regardless of whether pools are grazed.</t>
  </si>
  <si>
    <t>1402-2001</t>
  </si>
  <si>
    <t>1654-109X</t>
  </si>
  <si>
    <t>10.1111/avsc.12342</t>
  </si>
  <si>
    <t>WOS:000425120600003</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</si>
  <si>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</si>
  <si>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</si>
  <si>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</si>
  <si>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</si>
  <si>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</si>
  <si>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</si>
  <si>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</si>
  <si>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</si>
  <si>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</si>
  <si>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</si>
  <si>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</si>
  <si>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</si>
  <si>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</si>
  <si>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</si>
  <si>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</si>
  <si>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</si>
  <si>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</si>
  <si>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</si>
  <si>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Missaoui, AM; Malinowski, DP; Pinchak, WE; Kigel, J</t>
  </si>
  <si>
    <t>Missaoui, Ali M.; Malinowski, Dariusz P.; Pinchak, William E.; Kigel, Jaime</t>
  </si>
  <si>
    <t>Insights into the Drought and Heat Avoidance Mechanism in Summer-Dormant Mediterranean Tall Fescue</t>
  </si>
  <si>
    <t>Summer dormancy is an evolutionary response that some perennial cool-season grasses adopted as an avoidance strategy to escape summer drought and heat. It is correlated with superior survival after severe summer droughts in many perennial grass species originating from Mediterranean environments. Understanding the genetic mechanism and environmental determinants of summer dormancy is important for interpreting the evolutionary history of seasonal dormancy and for the development of genomic tools to improve the efficiency of genetic selection for this important trait. The objectives of this research are to assess morphological and biochemical attributes that seem to be specific for the characterization of summer dormancy in tall fescue, and to validate the hypothesis that genes underlying stem determinacy might be involved in the mechanism of summer dormancy. Our results suggest that vernalization is an important requirement in the onset of summer dormancy in tall fescue. Non-vernalized tall fescue plants do not exhibit summer dormancy as vernalized plants do and behave more like summer-active types. This is manifested by continuation of shoot growth and high root activity in water uptake during summer months. Therefore, summer dormancy in tall fescue should be tested only in plants that underwent vernalization and are not subjected to water deficit during summer months. Total phenolic concentration in tiller bases (antioxidants) does not seem to be related to vernalization. It is most likely an environmental response to protect meristems from oxidative stress. Sequence analysis of the TFL1 homolog CEN gene from tall fescue genotypes belonging to summer-dormant and summer-active tall fescue types showed a unique deletion of three nucleotides specific to the dormant genotypes. Higher tiller bud numbers in dormant plants that were not allowed to flower and complete the reproductive cycle, confirmed that stem determinacy is a major component in the mechanism of summer dormancy. The number of variables identified in these studies as potential players in summer dormancy in tall fescue including vernalization, TFL1/CEN, water status, and protection from oxidative stress are a further confirmation that summer dormancy is a quantitative trait controlled by several genes with varying effects and prone to genotype by environment interactions.</t>
  </si>
  <si>
    <t>10.3389/fpls.2017.01971</t>
  </si>
  <si>
    <t>WOS:000415591500001</t>
  </si>
  <si>
    <t>Dogramaci, M; Anderson, JV; Chao, WS; Horvath, DP; Hernandez, AG; Mikel, MA; Foley, ME</t>
  </si>
  <si>
    <t>Dogramaci, Munevver; Anderson, James V.; Chao, Wun S.; Horvath, David P.; Hernandez, Alvaro G.; Mikel, Mark A.; Foley, Michael E.</t>
  </si>
  <si>
    <t>Foliar Glyphosate Treatment Alters Transcript and Hormone Profiles in Crown Buds of Leafy Spurge and Induces Dwarfed and Bushy Phenotypes throughout its Perennial Lifecycle</t>
  </si>
  <si>
    <t>Leafy spurge (Euphorbia esula L.) is an invasive weed of North America and its perennial nature attributed to underground adventitious buds (UABs) that undergo seasonal cycles of para-, endo-, and ecodormancy. Recommended rates of glyphosate (similar to 1 kg ha(-1)) destroy aboveground shoots but plants still regenerate vegetatively; therefore, it is considered glyphosate-tolerant. However, foliar application of glyphosate at higher rates (2.2-6.7 kg ha(-1)) causes sublethal effects that induce UABs to produce stunted, bushy phenotypes. We investigated the effects of glyphosate treatment (+/- 2.24 kg ha(-1)) on vegetative growth, phytohormone, and transcript profiles in UABs under controlled environments during one simulated seasonal cycle. Because shoots derived from UABs of foliar glyphosate-treated plants produced stunted, bushy phenotypes, we could not directly determine if these UABs transitioned through seasonally induced endo-and ecodormancy. However, transcript abundance for leafy spurge dormancy marker genes and principal component analyses suggested that UABs of foliar glyphosate-treated plants transitioned through endo-and ecodormancy. Glyphosate treatment increased shikimate abundance in UABs 7 d after treatment; however, the abundance of shikimate gradually decreased as UABs transitioned through endo-and ecodormancy. The dissipation of shikimate over time suggests that glyphosate's target site was no longer affected, but these changes did not reverse the altered phenotypes observed from UABs of foliar glyphosate-treated leafy spurge. Transcript profiles further indicated that foliar glyphosate treatment significantly affected phytohormone biosynthesis and signaling, particularly auxin transport; gibberellic acid, abscisic acid and jasmonic acid biosynthesis; ethylene responses; and detoxification and cell cycle processes in UABs. These results correlated well with the available phytohormone profiles and altered phenotypes.</t>
  </si>
  <si>
    <t>Anderson, James/0000-0002-1801-5767</t>
  </si>
  <si>
    <t>10.3835/plantgenome2016.09.0098</t>
  </si>
  <si>
    <t>WOS:000417469500002</t>
  </si>
  <si>
    <t>Simmonds, EG; Sheldon, BC; Coulson, T; Cole, EF</t>
  </si>
  <si>
    <t>Simmonds, Emily G.; Sheldon, Ben C.; Coulson, Tim; Cole, Ella F.</t>
  </si>
  <si>
    <t>Incubation behavior adjustments, driven by ambient temperature variation, improve synchrony between hatch dates and caterpillar peak in a wild bird population</t>
  </si>
  <si>
    <t>For organisms living in seasonal environments, synchronizing the peak energetic demands of reproduction with peak food availability is a key challenge. Understanding the extent to which animals can adjust behavior to optimize reproductive timing, and the cues they use to do this, is essential for predicting how they will respond to future climate change. In birds, the timing of peak energetic demand is largely determined by the timing of clutch initiation; however, considerable alterations can still occur once egg laying has begun. Here, we use a wild population of great tits (Parus major) to quantify individual variation in different aspects of incubation behavior (onset, duration, and daily intensity) and conduct a comprehensive assessment of the causes and consequences of this variation. Using a 54-year dataset, we demonstrate that timing of hatching relative to peak prey abundance (synchrony) is a better predictor of reproductive success than clutch initiation or clutch completion timing, suggesting adjustments to reproductive timing via incubation are adaptive in this species. Using detailed in-nest temperature recordings, we found that postlaying, birds improved their synchrony with the food peak primarily by varying the onset of incubation, with duration changes playing a lesser role. We then used a sliding time window approach to explore which spring temperature cues best predict variance in each aspect of incubation behavior. Variation in the onset of incubation correlated with mean temperatures just prior to laying; however, incubation duration could not be explained by any of our temperature variables. Daily incubation intensity varied in response to daily maximum temperatures throughout incubation, suggesting female great tits respond to temperature cues even in late stages of incubation. Our results suggest that multiple aspects of the breeding cycle influence the final timing of peak energetic demand. Such adjustments could compensate, in part, for poor initial timing, which has significant fitness impacts.</t>
  </si>
  <si>
    <t>Sheldon, Ben/0000-0002-5240-7828; Simmonds, Emily/0000-0002-3348-6153</t>
  </si>
  <si>
    <t>10.1002/ece3.3446</t>
  </si>
  <si>
    <t>WOS:000415900800018</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</si>
  <si>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</si>
  <si>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</si>
  <si>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</si>
  <si>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</si>
  <si>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</si>
  <si>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</si>
  <si>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Doig, LE; Carr, MK; Meissner, AGN; Jardine, TD; Jones, PD; Bharadwaj, L; Lindenschmidt, KE</t>
  </si>
  <si>
    <t>Doig, Lorne E.; Carr, Meghan K.; Meissner, Anna G. N.; Jardine, Tim D.; Jones, Paul D.; Bharadwaj, Lalita; Lindenschmidt, Karl-Erich</t>
  </si>
  <si>
    <t>Open-water and under-ice seasonal variations in trace element content and physicochemical associations in fluvial bed sediment</t>
  </si>
  <si>
    <t>Across the circumpolar world, intensive anthropogenic activities in the southern reaches of many large, northward-flowing rivers can cause sediment contamination in the downstream depositional environment. The influence of ice cover on concentrations of inorganic contaminants in bed sediment (i.e., sediment quality) is unknown in these rivers, where winter is the dominant season. A geomorphic response unit approach was used to select hydraulically diverse sampling sites across a northern test-case system, the Slave River and delta (Northwest Territories, Canada). Surface sediment samples (top 1cm) were collected from 6 predefined geomorphic response units (12 sites) to assess the relationships between bed sediment physicochemistry (particle size distribution and total organic carbon content) and trace element content (mercury and 18 other trace elements) during open-water conditions. A subset of sites was resampled under-ice to assess the influence of season on these relationships and on total trace element content. Concentrations of the majority of trace elements were strongly correlated with percent fines and proxies for grain size (aluminum and iron), with similar trace element grain size/grain size proxy relationships between seasons. However, finer materials were deposited under ice with associated increases in sediment total organic carbon content and the concentrations of most trace elements investigated. The geomorphic response unit approach was effective at identifying diverse hydrological environments for sampling prior to field operations. Our data demonstrate the need for under-ice sampling to confirm year-round consistency in trace element-geochemical relationships in fluvial systems and to define the upper extremes of these relationships. Whether contaminated or not, under-ice bed sediment can represent a worst-case scenario in terms of trace element concentrations and exposure for sediment-associated organisms in northern fluvial systems. Environ Toxicol Chem 2017;36:2916-2924. (c) 2017 SETAC</t>
  </si>
  <si>
    <t>Doig, Lorne/0000-0001-8363-3636</t>
  </si>
  <si>
    <t>10.1002/etc.3886</t>
  </si>
  <si>
    <t>WOS:000413923500006</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</si>
  <si>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</si>
  <si>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</si>
  <si>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</si>
  <si>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</si>
  <si>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10.1111/1365-2745.12774</t>
  </si>
  <si>
    <t>WOS:000413341700015</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</si>
  <si>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</si>
  <si>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</si>
  <si>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</si>
  <si>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</si>
  <si>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Mayonde, Samalesu/0000-0002-5115-3838; Byrne, Marcus/0000-0002-5155-2599; Marlin, Danica/0000-0003-3153-5246; newete, solomon/0000-0001-5245-8732</t>
  </si>
  <si>
    <t>10.1007/s10530-017-1501-6</t>
  </si>
  <si>
    <t>WOS:000411148400014</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</si>
  <si>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</si>
  <si>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</si>
  <si>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</si>
  <si>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</si>
  <si>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</si>
  <si>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</si>
  <si>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</si>
  <si>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</si>
  <si>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</si>
  <si>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</si>
  <si>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</si>
  <si>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</si>
  <si>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</si>
  <si>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</si>
  <si>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</si>
  <si>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</si>
  <si>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</si>
  <si>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</si>
  <si>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</si>
  <si>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</si>
  <si>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</si>
  <si>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</si>
  <si>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</si>
  <si>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</si>
  <si>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</si>
  <si>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</si>
  <si>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Ryan, Sean/0000-0002-3105-7582; Fontaine, Michael/0000-0003-1156-4154</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</si>
  <si>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</si>
  <si>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</si>
  <si>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</si>
  <si>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</si>
  <si>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</si>
  <si>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</si>
  <si>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10.1093/biolinnean/blx047</t>
  </si>
  <si>
    <t>WOS:000409213700004</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</si>
  <si>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</si>
  <si>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</si>
  <si>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</si>
  <si>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</si>
  <si>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</si>
  <si>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</si>
  <si>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</si>
  <si>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</si>
  <si>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</si>
  <si>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</si>
  <si>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</si>
  <si>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</si>
  <si>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</si>
  <si>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</si>
  <si>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</si>
  <si>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</si>
  <si>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</si>
  <si>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</si>
  <si>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</si>
  <si>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</si>
  <si>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</si>
  <si>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</si>
  <si>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</si>
  <si>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</si>
  <si>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</si>
  <si>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</si>
  <si>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</si>
  <si>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</si>
  <si>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</si>
  <si>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t>
  </si>
  <si>
    <t>10.1111/mec.14184</t>
  </si>
  <si>
    <t>WOS:000406361200011</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</si>
  <si>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</si>
  <si>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</si>
  <si>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</si>
  <si>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</si>
  <si>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</si>
  <si>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</si>
  <si>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</si>
  <si>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</si>
  <si>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</si>
  <si>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</si>
  <si>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</si>
  <si>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</si>
  <si>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</si>
  <si>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</si>
  <si>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</si>
  <si>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</si>
  <si>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</si>
  <si>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</si>
  <si>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</si>
  <si>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</si>
  <si>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</si>
  <si>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</si>
  <si>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</si>
  <si>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</si>
  <si>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</si>
  <si>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Kiefer, C; Severing, E; Karl, R; Bergonzi, S; Koch, M; Tresch, A; Coupland, G</t>
  </si>
  <si>
    <t>Kiefer, C.; Severing, E.; Karl, R.; Bergonzi, S.; Koch, M.; Tresch, A.; Coupland, G.</t>
  </si>
  <si>
    <t>Divergence of annual and perennial species in the Brassicaceae and the contribution of cis-acting variation at FLC orthologues</t>
  </si>
  <si>
    <t>Variation in life history contributes to reproductive success in different environments. Divergence of annual and perennial angiosperm species is an extreme example that has occurred frequently. Perennials survive for several years and restrict the duration of reproduction by cycling between vegetative growth and flowering, whereas annuals live for 1 year and flower once. We used the tribe Arabideae (Brassicaceae) to study the divergence of seasonal flowering behaviour among annual and perennial species. In perennial Brassicaceae, orthologues of FLOWERING LOCUS C (FLC), a floral inhibitor in Arabidopsis thaliana, are repressed by winter cold and reactivated in spring conferring seasonal flowering patterns, whereas in annuals, they are stably repressed by cold. We isolated FLC orthologues from three annual and two perennial Arabis species and found that the duplicated structure of the A. alpina locus is not required for perenniality. The expression patterns of the genes differed between annuals and perennials, as observed among Arabidopsis species, suggesting a broad relevance of these patterns within the Brassicaceae. Also analysis of plants derived from an interspecies cross of A. alpina and annual A. montbretiana demonstrated that cis-regulatory changes in FLC orthologues contribute to their different transcriptional patterns. Sequence comparisons of FLC orthologues from annuals and perennials in the tribes Arabideae and Camelineae identified two regulatory regions in the first intron whose sequence variation correlates with divergence of the annual and perennial expression patterns. Thus, we propose that related cis-acting changes in FLC orthologues occur independently in different tribes of the Brassicaceae during life history evolution.</t>
  </si>
  <si>
    <t>Koch, Marcus/A-4924-2011</t>
  </si>
  <si>
    <t>Koch, Marcus/0000-0002-1693-6829</t>
  </si>
  <si>
    <t>10.1111/mec.14084</t>
  </si>
  <si>
    <t>WOS:000403695500011</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</si>
  <si>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</si>
  <si>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</si>
  <si>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</si>
  <si>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</si>
  <si>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</si>
  <si>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</si>
  <si>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</si>
  <si>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</si>
  <si>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</si>
  <si>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</si>
  <si>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</si>
  <si>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</si>
  <si>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</si>
  <si>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</si>
  <si>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</si>
  <si>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</si>
  <si>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</si>
  <si>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</si>
  <si>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</si>
  <si>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</si>
  <si>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</si>
  <si>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</si>
  <si>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</si>
  <si>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</si>
  <si>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Detree, C; Nunez-Acuna, G; Tapia, F; Gallardo-Escarate, C</t>
  </si>
  <si>
    <t>Detree, Camille; Nunez-Acuna, Gustavo; Tapia, Fabian; Gallardo-Escarate, Cristian</t>
  </si>
  <si>
    <t>Long non-coding RNAs are associated with spatiotemporal gene expression profiles in the marine gastropod Tegula atra</t>
  </si>
  <si>
    <t>Increasing evidence suggests that long non-coding RNAs (IncRNAs) play diverse roles in cellular processes, including in the regulation of embryogenesis and growth. However, little is known about the role of lncRNAs in marine invertebrates inhabiting changing environments. Therefore, the aim of this study was to present the first characterization of lncRNAs in an intertidal marine gastropod. Specifically, Tegula atra individuals were sampled in four sites of the central-northern Chilean coastline (28-31) during summer and winter. A pipeline was constructed, and 3524 putative lncRNAs were identified from transcriptome databases specific to T. atra. These IncRNAs exhibited characteristics common to known IncRNAs, including a length shorter than coding sequences, low GC-content, and low sequence conservation. Expression analyses revealed that lncRNAs varied more in the summer. Furthermore, a majority of the differentially expressed lncRNAs were found in the southernmost population, the seasonal temperatures of which varied the greatest among all groups. Additionally, co-expression analysis found some lncRNAs strongly correlated with coding genes involved in the environmental stress response, such as heat shock proteins and metalloproteins. In contrast, other IncRNA expressions were strongly uncorrelated with genes involved in lipid/carbohydrates metabolism and cell-cell communication. This study provides the first large-scale characterization of lncRNAs in a marine gastropod, with results suggesting a putative role of IncRNAs in thermal tolerance, as well as an association with molecular mechanisms involved in the local adaptations of marine invertebrate populations. (C) 2017 Elsevier B.V. All rights reserved.</t>
  </si>
  <si>
    <t>Gallardo, Cristian/0000-0002-7094-6702; Tapia, Fabian/0000-0001-9661-6069</t>
  </si>
  <si>
    <t>10.1016/j.margen.2017.01.002</t>
  </si>
  <si>
    <t>WOS:000403737300007</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</si>
  <si>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</si>
  <si>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</si>
  <si>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</si>
  <si>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</si>
  <si>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</si>
  <si>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</si>
  <si>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</si>
  <si>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</si>
  <si>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</si>
  <si>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</si>
  <si>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</si>
  <si>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</si>
  <si>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</si>
  <si>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</si>
  <si>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</si>
  <si>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</si>
  <si>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</si>
  <si>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</si>
  <si>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</si>
  <si>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</si>
  <si>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</si>
  <si>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</si>
  <si>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</si>
  <si>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</si>
  <si>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</si>
  <si>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</si>
  <si>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</si>
  <si>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</si>
  <si>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</si>
  <si>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</si>
  <si>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</si>
  <si>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</si>
  <si>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</si>
  <si>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</si>
  <si>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</si>
  <si>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</si>
  <si>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Apfelbeck, B; Helm, B; Illera, JC; Mortega, KG; Smiddy, P; Evans, NP</t>
  </si>
  <si>
    <t>Apfelbeck, Beate; Helm, Barbara; Illera, Juan Carlos; Mortega, Kim G.; Smiddy, Patrick; Evans, Neil P.</t>
  </si>
  <si>
    <t>Baseline and stress-induced levels of corticosterone in male and female Afrotropical and European temperate stonechats during breeding</t>
  </si>
  <si>
    <t>Background: Latitudinal variation in avian life histories falls along a slow-fast pace of life continuum: tropical species produce small clutches, but have a high survival probability, while in temperate species the opposite pattern is found. This study investigated whether differential investment into reproduction and survival of tropical and temperate species is paralleled by differences in the secretion of the vertebrate hormone corticosterone (CORT). Depending on circulating concentrations, CORT can both act as a metabolic (low to medium levels) and a stress hormone (high levels) and, thereby, influence reproductive decisions. Baseline and stress-induced CORT was measured across sequential stages of the breeding season in males and females of closely related taxa of stonechats (Saxicola spp) from a wide distribution area. We compared stonechats from 13 sites, representing Canary Islands, European temperate and East African tropical areas. Stonechats are highly seasonal breeders at all these sites, but vary between tropical and temperate regions with regard to reproductive investment and presumably also survival. Results: In accordance with life-history theory, during parental stages, post-capture (baseline) CORT was overall lower in tropical than in temperate stonechats. However, during mating stages, tropical males had elevated post-capture (baseline) CORT concentrations, which did not differ from those of temperate males. Female and male mates of a pair showed correlated levels of post-capture CORT when sampled after simulated territorial intrusions. In contrast to the hypothesis that species with low reproduction and high annual survival should be more risk-sensitive, tropical stonechats had lower stress-induced CORT concentrations than temperate stonechats. We also found relatively high post-capture (baseline) and stress-induced CORT concentrations, in slow-paced Canary Islands stonechats. Conclusions: Our data support and refine the view that baseline CORT facilitates energetically demanding activities in males and females and reflects investment into reproduction. Low parental workload was associated with lower post-capture (baseline) CORT as expected for a slow pace of life in tropical species. On a finer resolution, however, this tropical-temperate contrast did not generally hold. Post-capture (baseline) CORT was higher during mating stages in particular in tropical males, possibly to support the energetic needs of mate-guarding. Counter to predictions based on life history theory, our data do not confirm the hypothesis that long-lived tropical populations have higher stress-induced CORT concentrations than short-lived temperate populations. Instead, in the predator-rich tropical environments of African stonechats, a dampened stress response during parental stages may increase survival probabilities of young. Overall our data further support an association between life history and baseline CORT, but challenge the role of stress-induced CORT as a mediator of tropical-temperate variation in life history.</t>
  </si>
  <si>
    <t>Illera, Juan Carlos/C-6583-2014</t>
  </si>
  <si>
    <t>Illera, Juan Carlos/0000-0002-4389-0264; Mortega, Kim Geraldine/0000-0002-2645-6677</t>
  </si>
  <si>
    <t>10.1186/s12862-017-0960-9</t>
  </si>
  <si>
    <t>WOS:000401751500001</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</si>
  <si>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</si>
  <si>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</si>
  <si>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</si>
  <si>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</si>
  <si>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</si>
  <si>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</si>
  <si>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</si>
  <si>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</si>
  <si>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</si>
  <si>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</si>
  <si>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</si>
  <si>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10.1111/1748-5967.12207</t>
  </si>
  <si>
    <t>WOS:000402276400003</t>
  </si>
  <si>
    <t>Penick, CA; Diamond, SE; Sanders, NJ; Dunn, RR</t>
  </si>
  <si>
    <t>Penick, Clint A.; Diamond, Sarah E.; Sanders, Nathan J.; Dunn, Robert R.</t>
  </si>
  <si>
    <t>Beyond thermal limits: comprehensive metrics of performance identify key axes of thermal adaptation in ants</t>
  </si>
  <si>
    <t>1. How species respond to temperature change depends in large part on their physiology. Physiological traits, such as critical thermal limits (CTmax and CTmin), provide estimates of thermal performance but may not capture the full impacts of temperature on fitness. Rather, thermal performance likely depends on a combination of traitsincluding thermal limitsthat vary among species. 2. Here, we examine how thermal limits correlate with the main components that influence fitness in ants. First, we compare how temperature affected colony survival and growth in two ant species that differ in their responses to warming in the fieldAphaenogaster rudis (heat-intolerant) and Temnothorax curvispinosus (heat-tolerant). We then extended our study to compare CTmax, thermal requirements of brood and yearly activity season among a broader set of ant species. 3. While thermal limits were higher for workers of T.curvispinosus than A.rudis, T.curvispinosus colonies also required higher temperatures for survival and colony growth. This pattern generalized across 17 ant species, such that species whose foragers had a high CTmax also required higher temperatures for brood development. Finally, species whose foragers had a high CTmax had relatively short activity seasons compared with less heat-tolerant species. 4. The relationships between CTmax, thermal requirements of brood and seasonal activity suggest two main strategies for growth and development in changing thermal environments: one where ants forage at higher temperatures over a short activity season and another where ants forage at lower temperatures for an extended activity season. Where species fall on this spectrum may influence a broad range of life-history characteristics and aid in explaining the current distributions of ants as well as their responses to future climate change.</t>
  </si>
  <si>
    <t>publicationpage, cmec/B-4405-2017</t>
  </si>
  <si>
    <t>Penick, Clint/0000-0002-5368-507X; Dunn, Robert/0000-0002-6030-4837</t>
  </si>
  <si>
    <t>10.1111/1365-2435.12818</t>
  </si>
  <si>
    <t>WOS:000400855300013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</si>
  <si>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</si>
  <si>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</si>
  <si>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</si>
  <si>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</si>
  <si>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t>
  </si>
  <si>
    <t>vavre, fabrice/0000-0003-0909-2936; Kremer, Natacha/0000-0001-5678-9416; DESOUHANT, Emmanuel/0000-0003-0317-4463</t>
  </si>
  <si>
    <t>e0175974</t>
  </si>
  <si>
    <t>10.1371/journal.pone.0175974</t>
  </si>
  <si>
    <t>WOS:000399875900078</t>
  </si>
  <si>
    <t>Gao, JG; Zhao, P; Shen, WJ; Rao, XQ; Hu, YT</t>
  </si>
  <si>
    <t>Gao, Jianguo; Zhao, Ping; Shen, Weijun; Rao, Xingquan; Hu, Yanting</t>
  </si>
  <si>
    <t>Physiological homeostasis and morphological plasticity of two tree species subjected to precipitation seasonal distribution changes</t>
  </si>
  <si>
    <t>PERSPECTIVES IN PLANT ECOLOGY EVOLUTION AND SYSTEMATICS</t>
  </si>
  <si>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nitrogen-and phosphorus-limited forest ecosystem. The wood stoichiometry was more conserved than the leaf stoichiometry. For a given leaf C-13 discrimination (approximate to c(i)/c(a)), the wood C-13 discrimination did not show treatment or species effects, suggesting that the carbon transfer of trees was not affected by rainfall patterns. The branch As:A(l) 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(C) 2017 Elsevier GmbH. All rights reserved.</t>
  </si>
  <si>
    <t>Gao, Jianguo/C-6519-2018</t>
  </si>
  <si>
    <t>Gao, Jianguo/0000-0001-6966-2502</t>
  </si>
  <si>
    <t>1433-8319</t>
  </si>
  <si>
    <t>10.1016/j.ppees.2017.01.002</t>
  </si>
  <si>
    <t>WOS:000412416000001</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</si>
  <si>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</si>
  <si>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</si>
  <si>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</si>
  <si>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JOURNAL OF EXPERIMENTAL ZOOLOGY PART A-ECOLOGICAL AND INTEGRATIVE PHYSIOLOGY</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</si>
  <si>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</si>
  <si>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Mega, Nicolas/0000-0002-9200-1558</t>
  </si>
  <si>
    <t>2471-5646</t>
  </si>
  <si>
    <t>10.1002/jez.2091</t>
  </si>
  <si>
    <t>WOS:000411743000004</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</si>
  <si>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</si>
  <si>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</si>
  <si>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</si>
  <si>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</si>
  <si>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</si>
  <si>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</si>
  <si>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</si>
  <si>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Kozak, GM; Wadsworth, CB; Kahne, SC; Bogdanowicz, SM; Harrison, RG; Coates, BS; Dopman, EB</t>
  </si>
  <si>
    <t>Kozak, Genevieve M.; Wadsworth, Crista B.; Kahne, Shoshanna C.; Bogdanowicz, Steven M.; Harrison, Richard G.; Coates, Brad S.; Dopman, Erik B.</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</si>
  <si>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</si>
  <si>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</si>
  <si>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Coates, Brad/0000-0001-8908-1529; Kozak, Genevieve/0000-0001-6413-1403</t>
  </si>
  <si>
    <t>10.1111/mec.14036</t>
  </si>
  <si>
    <t>WOS:000400334600010</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</si>
  <si>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</si>
  <si>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</si>
  <si>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</si>
  <si>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</si>
  <si>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</si>
  <si>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</si>
  <si>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</si>
  <si>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Editorial Material</t>
  </si>
  <si>
    <t>Drinovec, L; Gregoric, A; Zotter, P; Wolf, R; Bruns, EA; Prevot, ASH; Petit, JE; Favez, O; Sciare, J; Arnold, IJ; Chakrabarty, RK; Moosmuller, H; Filep, A; Mocnik, G</t>
  </si>
  <si>
    <t>Drinovec, Luka; Gregoric, Asta; Zotter, Peter; Wolf, Robert; Bruns, Emily Anne; Prevot, Andre S. H.; Petit, Jean-Eudes; Favez, Olivier; Sciare, Jean; Arnold, Ian J.; Chakrabarty, Rajan K.; Moosmueller, Hans; Filep, Agnes; Mocnik, Grisa</t>
  </si>
  <si>
    <t>The filter-loading effect by ambient aerosols in filter absorption photometers depends on the coating of the sampled particles</t>
  </si>
  <si>
    <t>ATMOSPHERIC MEASUREMENT TECHNIQUES</t>
  </si>
  <si>
    <t>Black carbon is a primary aerosol tracer for high-temperature combustion emissions and can be used to characterize the time evolution of its sources. It is correlated with a decrease in public health and contributes to atmospheric warming. Black carbon measurements are usually conducted with absorption filter photometers, which are prone to several artifacts, including the filter-loading effect - a saturation of the instrumental response due to the accumulation of the sample in the filter matrix. In this paper, we investigate the hypothesis that this filter-loading effect depends on the optical properties of particles present in the filter matrix, especially on the black carbon particle coating. We conducted field campaigns in contrasting environments to determine the influence of source characteristics, particle age and coating on the magnitude of the filter-loading effect. High-time-resolution measurements of the filter-loading parameter in filter absorption photometers show daily and seasonal variations of the effect. The variation is most pronounced in the near-infrared region,where the black carbon mass concentration is determined. During winter, the filter-loading parameter value increases with the absorption angstrom ngstrom exponent. It is suggested that this effect is related to the size of the black carbon particle core as the wood burning (with higher values of the absorption angstrom ngstrom exponent) produces soot particles with larger diameters. A reduction of the filter-loading effect is correlated with the availability of the coating material. As the coating of ambient aerosols is reduced or removed, the filter-loading parameter increases. Coatings composed of ammonium sulfate and secondary organics seem to be responsible for the variation of the loading effect. The potential source contribution function analysis shows that high values of the filter-loading parameter in the infrared are indicative of local pollution, whereas low values of the filter-loading parameter result from ageing and coating during long-range transport. Our results show that the filter-loading parameter can be used as a proxy for determination of the particle coating, thus allowing for differentiation between local/fresh and transported/aged particles.</t>
  </si>
  <si>
    <t>Prevot, Andre/C-6677-2008</t>
  </si>
  <si>
    <t>Prevot, Andre/0000-0002-9243-8194; Drinovec, Luka/0000-0003-0126-692X; Petit, Jean-Eudes/0000-0003-1516-5927; Mocnik, Grisa/0000-0001-6379-2381; Gregoric, Asta/0000-0002-7572-149X</t>
  </si>
  <si>
    <t>1867-1381</t>
  </si>
  <si>
    <t>1867-8548</t>
  </si>
  <si>
    <t>10.5194/amt-10-1043-2017</t>
  </si>
  <si>
    <t>WOS:000398187500001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</si>
  <si>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</si>
  <si>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</si>
  <si>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</si>
  <si>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</si>
  <si>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</si>
  <si>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</si>
  <si>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</si>
  <si>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</si>
  <si>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Clark, GF; Stark, JS; Palmer, AS; Riddle, MJ; Johnston, EL</t>
  </si>
  <si>
    <t>Clark, Graeme F.; Stark, Jonathan S.; Palmer, Anne S.; Riddle, Martin J.; Johnston, Emma L.</t>
  </si>
  <si>
    <t>The Roles of Sea-Ice, Light and Sedimentation in Structuring Shallow Antarctic Benthic Communities</t>
  </si>
  <si>
    <t>On polar coasts, seasonal sea-ice duration strongly influences shallow marine environments by affecting environmental conditions, such as light, sedimentation, and physical disturbance. Sea-ice dynamics are changing in response to climate, but there is limited understanding of how this might affect shallow marine environments and benthos. Here we present a unique set of physical and biological data from a single region of Antarctic coast, and use it to gain insights into factors shaping polar benthic communities. At sites encompassing a gradient of sea-ice duration, we measured temporal and spatial variation in light and sedimentation and hard-substrate communities at different depths and substrate orientations. Biological trends were highly correlated with sea-ice duration, and appear to be driven by opposing gradients in light and sedimentation. As sea-ice duration decreased, there was increased light and reduced sedimentation, and concurrent shifts in community structure from invertebrate to algal dominance. Trends were strongest on shallower, horizontal surfaces, which are most exposed to light and sedimentation. Depth and substrate orientation appear to mediate exposure of benthos to these factors, thereby tempering effects of sea-ice and increasing biological heterogeneity. However, while light and sedimentation both varied spatially with sea-ice, their dynamics differed temporally. Light was sensitive to the site-specific date of sea-ice breakout, whereas sedimentation fluctuated at a regional scale coincident with the summer phytoplankton bloom. Sea-ice duration is clearly the overarching force structuring these shallow Antarctic benthic communities, but direct effects are imposed via light and sedimentation, and mediated by habitat characteristics.</t>
  </si>
  <si>
    <t>e0168391</t>
  </si>
  <si>
    <t>10.1371/journal.pone.0168391</t>
  </si>
  <si>
    <t>WOS:000391857100011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</si>
  <si>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</si>
  <si>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</si>
  <si>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</si>
  <si>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</si>
  <si>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</si>
  <si>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</si>
  <si>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</si>
  <si>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</si>
  <si>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</si>
  <si>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</si>
  <si>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10.14411/eje.2017.053</t>
  </si>
  <si>
    <t>WOS:000419219900032</t>
  </si>
  <si>
    <t>Sexton, JP; Montiel, J; Shay, JE; Stephens, MR; Slatyer, RA</t>
  </si>
  <si>
    <t>Futuyma, DJ</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</si>
  <si>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</si>
  <si>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</si>
  <si>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</si>
  <si>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</si>
  <si>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</si>
  <si>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</si>
  <si>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</si>
  <si>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</si>
  <si>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</si>
  <si>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</si>
  <si>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</si>
  <si>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</si>
  <si>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10.1007/s00442-016-3770-7</t>
  </si>
  <si>
    <t>WOS:000411577400001</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</si>
  <si>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</si>
  <si>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</si>
  <si>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</si>
  <si>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</si>
  <si>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t>
  </si>
  <si>
    <t>scolari, francesca/0000-0003-3085-9038; Gasperi, Giuliano/0000-0001-6972-8591; Somboon, Pradya/0000-0002-0760-4363</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</si>
  <si>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</si>
  <si>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</si>
  <si>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</si>
  <si>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</si>
  <si>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</si>
  <si>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</si>
  <si>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</si>
  <si>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</si>
  <si>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</si>
  <si>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</si>
  <si>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</si>
  <si>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</si>
  <si>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</si>
  <si>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</si>
  <si>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</si>
  <si>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</si>
  <si>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</si>
  <si>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</si>
  <si>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</si>
  <si>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</si>
  <si>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</si>
  <si>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</si>
  <si>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</si>
  <si>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</si>
  <si>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</si>
  <si>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</si>
  <si>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</si>
  <si>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</si>
  <si>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</si>
  <si>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</si>
  <si>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</si>
  <si>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</si>
  <si>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</si>
  <si>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</si>
  <si>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</si>
  <si>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</si>
  <si>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</si>
  <si>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</si>
  <si>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van de Water, JAJM; Lamb, JB; Heron, SF; van Oppen, MJH; Willis, BL</t>
  </si>
  <si>
    <t>van de Water, Jeroen A. J. M.; Lamb, Joleah B.; Heron, Scott F.; van Oppen, Madeleine J. H.; Willis, Bette L.</t>
  </si>
  <si>
    <t>Temporal patterns in innate immunity parameters in reef-building corals and linkages with local climatic conditions</t>
  </si>
  <si>
    <t>Extremes in seasonal environmental conditions can significantly impact the health and physiological functioning of reef corals, underscoring the need for knowledge of seasonally specific baselines from which to monitor and forecast impending stress. Increases above summertime means in seawater temperature, sunlight intensity, turbidity, or sedimentation may reduce coral immunocompetency and increase disease and bleaching susceptibility. We analyzed temporal patterns in innate immunity parameters over nine time points throughout one year to establish baseline levels from which anomalies might be detected for representative species from three major reef-building coral families (Acroporidae, Faviidae, and Poritidae). Temporal patterns in both phenoloxidase activity and expression of green fluorescent protein-like proteins varied among the three families, as did overall constitutive levels. For example, Porites cylindrica had 2.8-fold higher yearly average levels of phenoloxidase activity than Acropora millepora, which had the lowest levels. In contrast, mean fluorescence was lowest in Acropora millepora and highest in Echinopora mammiformis. Relationships between the potential physical drivers (seasonal variation in seawater temperature, rainfall, salinity) and temporal patterns in these parameters also differed among the three species. For example, phenoloxidase activity was positively correlated with seawater temperature in A. millepora, but negatively correlated in both E. mammiformis and P. cylin-drica. Distinctions in constitutive levels and temporal patterns in these parameters among species suggest that corals from these three families have evolved different strategies for investing resources into innate immune parameters. Such differences highlight the need for species-specific baselines and long-term assessments to accurately predict coral reef trajectories in rapidly changing environments.</t>
  </si>
  <si>
    <t>Lamb, Joleah/D-1994-2018; van de Water, Jeroen/F-1302-2011; van Oppen, Madeleine/C-3261-2008; Heron, Scott/E-7928-2011</t>
  </si>
  <si>
    <t xml:space="preserve">Lamb, Joleah/0000-0002-7005-9994; van de Water, Jeroen/0000-0001-6974-2270; </t>
  </si>
  <si>
    <t>e01505</t>
  </si>
  <si>
    <t>10.1002/ecs2.1505</t>
  </si>
  <si>
    <t>WOS:000392207600035</t>
  </si>
  <si>
    <t>Aland, RC; Gosden, E; Bradley, AJ</t>
  </si>
  <si>
    <t>Aland, Rachel Claire; Gosden, Edward; Bradley, Adrian J.</t>
  </si>
  <si>
    <t>Seasonal Morphometry of the Vomeronasal Organ in the Marsupial Mouse, Antechinus subtropicus</t>
  </si>
  <si>
    <t>The vomeronasal system consists of a peripheral organ and the connected central neuronal networks. The central connections are sexually dimorphic in rodents, and in some species, parameters of the vomeronasal organ (VNO) vary with sex, hormonal exposure, body size and seasonality. The VNO of the dasyurid marsupial mouse, Antechinus subtropicus is presumed to be functional. The unusual life history (male semelparity) ismarked by distinct seasonality with differences in hormonal environments both between males and females, and in males at different time points. Body size parameters (e.g., length, weight) display sexual dimorphism and, in males, a pronounced weight gain before breeding is followed by a rapid decline during the single, short reproductive season. VNO morphometry was investigated in male and female A. subtropicus to identify possible life cycle associated activity. The overall length of the VNO is positively correlated with the size of the animal. The amount of sensory epithelium exhibits a negative correlation, decreasing with increasing size of the animal. The effects of sex and breeding condition are not obvious, although they do suggest that sensory vomeronasal epithelium mass declines in the breeding period. The VNO may be more important in A. subtropicus before breeding when it may participate in synchronising reproduction and in the development of the male stress response. (C) 2016Wiley Periodicals, Inc.</t>
  </si>
  <si>
    <t>Gosden, Edward/0000-0002-8882-3233</t>
  </si>
  <si>
    <t>10.1002/jmor.20593</t>
  </si>
  <si>
    <t>WOS:000388988200009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</si>
  <si>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</si>
  <si>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</si>
  <si>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</si>
  <si>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</si>
  <si>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Mappes, Tapio/B-9780-2013; Lindstrom, Leena/B-2326-2012</t>
  </si>
  <si>
    <t>Lindstrom, Leena/0000-0002-6452-4538; Mappes, Tapio/0000-0002-5936-7355; Mappes, Johanna/0000-0002-1117-5629</t>
  </si>
  <si>
    <t>10.1111/evo.13066</t>
  </si>
  <si>
    <t>WOS:000387072900010</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</si>
  <si>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</si>
  <si>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</si>
  <si>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</si>
  <si>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</si>
  <si>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t>
  </si>
  <si>
    <t>10.1086/688666</t>
  </si>
  <si>
    <t>WOS:000386565700004</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</si>
  <si>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</si>
  <si>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</si>
  <si>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</si>
  <si>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</si>
  <si>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</si>
  <si>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</si>
  <si>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Adee, E; Roozeboom, K; Balboa, GR; Schlegel, A; Ciampitti, IA</t>
  </si>
  <si>
    <t>Adee, Eric; Roozeboom, Kraig; Balboa, Guillermo R.; Schlegel, Alan; Ciampitti, Ignacio A.</t>
  </si>
  <si>
    <t>Drought-Tolerant Corn Hybrids Yield More in Drought-Stressed Environments with No Penalty in Non-stressed Environments</t>
  </si>
  <si>
    <t>The potential benefit of drought-tolerant (DT) corn (Zea mays L.) hybrids may depend on drought intensity, duration, crop growth stage (timing), and the array of drought tolerance mechanisms present in selected hybrids. We hypothesized that corn hybrids containing DT traits would produce more consistent yields compared to non-DT hybrids in the presence of drought stress. The objective of this study was to define types of production environments where DT hybrids have a yield advantage compared to non-DT hybrids. Drought tolerant and non-DT hybrid pairs of similar maturity were planted in six site-years with different soil types, seasonal evapotranspiration (ET), and vapor pressure deficit (VPD), representing a range of macro-environments. Irrigation regimes and seeding rates were used to create several micro-environments within each macro-environment. Hybrid response to the range of macro and micro-environmental stresses were characterized in terms of water use efficiency, grain yield, and environmental index. Yield advantage of DT hybrids was positively correlated with environment ET and VPD. Drought tolerant hybrids yielded 5 to 7% more than non-DT hybrids in high and medium ET environments (&gt;430 mm ET), corresponding to seasonal VPD greater than 1200 Pa. Environmental index analysis confirmed that DT hybrids were superior in stressful environments. Yield advantage for DT hybrids appeared as yield dropped below 10.8 Mg ha(-1) and averaged as much as 0.6-1 Mg ha(-1) at the low yield range. Hybrids with DT technology can offer a degree of buffering against drought stress by minimizing yield reduction, but also maintaining a comparable yield potential in high yielding environments. Further studies should focus on the physiological mechanisms presented in the commercially available corn drought tolerant hybrids.</t>
  </si>
  <si>
    <t>OCT 13</t>
  </si>
  <si>
    <t>10.3389/fpls.2016.01534</t>
  </si>
  <si>
    <t>WOS:000385282000002</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</si>
  <si>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</si>
  <si>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</si>
  <si>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</si>
  <si>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</si>
  <si>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Jessica/0000-0002-5273-9339</t>
  </si>
  <si>
    <t>10.1016/j.cois.2016.07.002</t>
  </si>
  <si>
    <t>WOS:000386420900009</t>
  </si>
  <si>
    <t>Gogga, P; Karbowska, J; Meissner, W; Kochan, Z</t>
  </si>
  <si>
    <t>Gogga, Patrycja; Karbowska, Joanna; Meissner, Wlodzimierz; Kochan, Zdzislaw</t>
  </si>
  <si>
    <t>Physiological leptin resistance</t>
  </si>
  <si>
    <t>MEDYCYNA WETERYNARYJNA-VETERINARY MEDICINE-SCIENCE AND PRACTICE</t>
  </si>
  <si>
    <t>Leptin is an adipose tissue-derived hormone whose circulating levels correlate with the amount of body fat stores. The main function of this adipokine is to regulate energy metabolism. By modulating the expression of orexigenic and anorexigenic neuropeptides in the hypothalamus, leptin reduces appetite. It also increases energy expenditure, contributing to the decrease of body fat and body weight. Mutations in the leptin receptor gene or prolonged consumption of a high-fat diet may impair leptin action, leading to leptin resistance. Resistance to leptin can also be an adaptive response that occurs in seasonal animals and in pregnant mammals. Reversible insensitivity to the satiety signal of leptin promotes hyperphagia, which is essential for animals living in dynamic environments and experiencing seasonal variation in food availability, since it allows them to forage intensely when food is abundant and accumulate fat reserves necessary to survive periods when food is scarce. Moreover, leptin resistance and subsequent hyperphagia develop during pregnancy in order to meet the energy needs of the growing fetus. Physiological leptin resistance may be due to impaired transport of leptin across the blood-brain barrier and/or to decreased sensitivity of the hypothalamus to this hormone resulting from an inhibition of leptin signalling in hypothalamic neurons. In pregnancy, an increased resistance to leptin action is also mediated by the binding of this adipokine to its placenta-derived soluble receptor. Reduced entry of leptin into the brain as well as alterations in the leptin signalling pathway in the hypothalamus leads to a transient decrease in sensitivity to this hormone preventing appetite suppression.</t>
  </si>
  <si>
    <t>Karbowska, Joanna/D-8571-2011; Meissner, Wlodzimierz/A-3657-2008; Kochan, Zdzislaw/D-8572-2011</t>
  </si>
  <si>
    <t>Karbowska, Joanna/0000-0003-4978-3600; Meissner, Wlodzimierz/0000-0002-1259-2838; Kochan, Zdzislaw/0000-0002-0090-0725; Gogga, Patrycja/0000-0003-1326-9263; Meissner, Wlodzimierz/0000-0001-5995-9185</t>
  </si>
  <si>
    <t>0025-8628</t>
  </si>
  <si>
    <t>10.21521/mw.5576</t>
  </si>
  <si>
    <t>WOS:000384629600003</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</si>
  <si>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</si>
  <si>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</si>
  <si>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</si>
  <si>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</si>
  <si>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</si>
  <si>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Gregory/C-2723-2008</t>
  </si>
  <si>
    <t>Hurst, Gregory/0000-0002-7163-7784</t>
  </si>
  <si>
    <t>1664-302X</t>
  </si>
  <si>
    <t>10.3389/fmicb.2016.01478</t>
  </si>
  <si>
    <t>WOS:000383760800001</t>
  </si>
  <si>
    <t>Jorgensen, SJ; Klimley, AP; Muhlia-Melo, A; Morgan, SG</t>
  </si>
  <si>
    <t>Jorgensen, Salvador J.; Klimley, A. Peter; Muhlia-Melo, Arturo; Morgan, Steven 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</si>
  <si>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</si>
  <si>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</si>
  <si>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e2357</t>
  </si>
  <si>
    <t>10.7717/peerj.2357</t>
  </si>
  <si>
    <t>WOS:000383266900003</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</si>
  <si>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</si>
  <si>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</si>
  <si>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</si>
  <si>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</si>
  <si>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</si>
  <si>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</si>
  <si>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</si>
  <si>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</si>
  <si>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</si>
  <si>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</si>
  <si>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</si>
  <si>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</si>
  <si>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</si>
  <si>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</si>
  <si>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</si>
  <si>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</si>
  <si>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</si>
  <si>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Vieira, Cristina/0000-0003-3414-3993</t>
  </si>
  <si>
    <t>10.1038/hdy.2016.35</t>
  </si>
  <si>
    <t>WOS:000381312300001</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</si>
  <si>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</si>
  <si>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</si>
  <si>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</si>
  <si>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</si>
  <si>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</si>
  <si>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</si>
  <si>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</si>
  <si>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</si>
  <si>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</si>
  <si>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</si>
  <si>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</si>
  <si>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</si>
  <si>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</si>
  <si>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</si>
  <si>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</si>
  <si>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</si>
  <si>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</si>
  <si>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</si>
  <si>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</si>
  <si>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</si>
  <si>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</si>
  <si>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Santin, JM; Hartzler, LK</t>
  </si>
  <si>
    <t>Santin, Joseph M.; Hartzler, Lynn K.</t>
  </si>
  <si>
    <t>Control of lung ventilation following overwintering conditions in bullfrogs, Lithobates catesbeianus</t>
  </si>
  <si>
    <t>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t>
  </si>
  <si>
    <t>Santin, Joseph/0000-0003-1308-623X</t>
  </si>
  <si>
    <t>10.1242/jeb.136259</t>
  </si>
  <si>
    <t>WOS:000379366400019</t>
  </si>
  <si>
    <t>Maher, W; Maher, N; Taylor, A; Krikowa, F; Ubrihien, R; Mikac, KM</t>
  </si>
  <si>
    <t>Maher, W.; Maher, N.; Taylor, A.; Krikowa, F.; Ubrihien, R.; Mikac, K. M.</t>
  </si>
  <si>
    <t>The use of the marine gastropod, Cellana tramoserica, as a biomonitor of metal contamination in near shore environments</t>
  </si>
  <si>
    <t>The use of the marine gastropod, Cellana tramoserica, as a biomonitor of metal exposure was investigated. The factors influencing metal concentrations, such as mass, gender, substrate, shoreline position and temporal variation were examined. Tissue metal concentrations were mostly found to be independent of mass and gender. When metal concentrations were significantly correlated with mass, correlations were low and explained little variability. The underlying substrate and position in the littoral zone had only a small influence on metal concentrations. Variation between individuals, inherent variability due to genetic variability, was the most significant contribution to the overall variation in metal concentrations, resulting in positive skewing of population distributions. The mean metal concentrations varied temporally; metal masses were relatively constant with fluctuations in metal concentrations related to fluctuations in metal body burdens. The populations from a metal-contaminated site had significantly higher tissue Cu, Zn, As and Pb concentrations than the populations from relatively uncontaminated locations. C. tramoserica therefore can be considered to be a net accumulator of metals. A sample number of &gt;10 is required to detect changes of 25 % from the mean concentrations at uncontaminated locations. This species meets the requirements of a suitable biomonitor for metal contaminants in the environment i.e. hardy, sessile, widespread, sufficient tissue mass and a metal accumulator. As the measurement of metal concentrations in C. tramesoria were influenced by substrate and shore position and, sometimes, mass, sites with similar substrates and organisms of similar mass and shoreline position should be chosen for comparison. When comparing metal concentrations in gastropods from different locations, they should be collected over the same period to minimise variability due to mass differences, spawning and other seasonal/temporal effects.</t>
  </si>
  <si>
    <t>Mikac, Katarina/0000-0002-5779-7351; Ubrihien, Rodney/0000-0001-5752-4575</t>
  </si>
  <si>
    <t>1573-2959</t>
  </si>
  <si>
    <t>10.1007/s10661-016-5380-6</t>
  </si>
  <si>
    <t>WOS:000378840300008</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</si>
  <si>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</si>
  <si>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</si>
  <si>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</si>
  <si>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</si>
  <si>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</si>
  <si>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</si>
  <si>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</si>
  <si>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Macinnis-Ng, CMO; Zeppel, MJB; Palmer, AR; Eamus, D</t>
  </si>
  <si>
    <t>Macinnis-Ng, Catriona M. O.; Zeppel, Melanie J. B.; Palmer, Anthony R.; Eamus, Derek</t>
  </si>
  <si>
    <t>Seasonal variations in tree water use and physiology correlate with soil salinity and soil water content in remnant woodlands on saline soils</t>
  </si>
  <si>
    <t>Ecophysiological studies of remnant woodlands in saline environments are scarce. We investigated seasonal fluctuations in soil water and salinity together with leaf and branch traits (area-based maximum assimilation (A(max)), foliar nitrogen, specific leaf area (SLA) and Huber value (H-v)) and sap velocities of Eucalyptus macrorhyncha at four semi-arid sites in south-eastern Australia. Summer and winter soil salinities (10 cm depth) were 15-35 dS m(-1) and 8-10 dS m(-1) respectively. Gravimetric soil water content in the upper 20 cm was 2-5% in summer and 7-23% in winter, resulting in a significant inverse correlation between soil water and soil salinity. We found significant correlations between soil conditions and plant traits and function across seasons. Soil water content was significantly correlated with foliar N, SLA, H-v and maximum sap velocity while soil salinity was significantly correlated with A(max), H-v and maximum sap velocity. Correlations indicate co-variation of soil conditions and plant physiology in response to environmental conditions such as solar radiation and vapour pressure deficit (D). E. macrorhyncha tolerates the dual stresses of high salinity and low soil water during summer. While the plants appeared unhealthy, our data show that remnant vegetation can remain functional even in close proximity to saline scalds. (C) 2016 Elsevier Ltd. All rights reserved.</t>
  </si>
  <si>
    <t>Eamus, Derek/F-7375-2017</t>
  </si>
  <si>
    <t>Eamus, Derek/0000-0003-2765-8040; Palmer, Anthony/0000-0001-9179-2725; Zeppel, Melanie/0000-0002-5510-0936</t>
  </si>
  <si>
    <t>10.1016/j.jaridenv.2016.02.011</t>
  </si>
  <si>
    <t>WOS:000376806900012</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</si>
  <si>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</si>
  <si>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</si>
  <si>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</si>
  <si>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</si>
  <si>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</si>
  <si>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</si>
  <si>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</si>
  <si>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</si>
  <si>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</si>
  <si>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</si>
  <si>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</si>
  <si>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</si>
  <si>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</si>
  <si>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</si>
  <si>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</si>
  <si>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</si>
  <si>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</si>
  <si>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</si>
  <si>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</si>
  <si>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</si>
  <si>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</si>
  <si>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</si>
  <si>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</si>
  <si>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</si>
  <si>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</si>
  <si>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</si>
  <si>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</si>
  <si>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</si>
  <si>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</si>
  <si>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</si>
  <si>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Maes, Dirk/B-1819-2009; Hui, Cang/A-1781-2008; Nedved, Oldrich/H-7816-2014; Tinsley, Matthew/S-9707-2018; Roy, Helen/A-1488-2010; Magro, Alexandra/G-8328-2011</t>
  </si>
  <si>
    <t>Maes, Dirk/0000-0002-7947-3788; Hui, Cang/0000-0002-3660-8160; Tinsley, Matthew/0000-0002-7715-1259; Magro, Alexandra/0000-0002-7043-0845; RONDONI, GABRIELE/0000-0002-1797-0842; Adriaens, Tim/0000-0001-7268-4200; Brown, Peter/0000-0002-6163-4504; De Clercq, Patrick/0000-0003-0664-1602; Howe, Andy G./0000-0002-7460-5227; Zaviezo, Tania/0000-0002-4993-0386; Haelewaters, Danny/0000-0002-6424-0834</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</si>
  <si>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</si>
  <si>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</si>
  <si>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</si>
  <si>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</si>
  <si>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</si>
  <si>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</si>
  <si>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UBneuro, UBneuro/U-8656-2017; Pascual, Marta/M-7626-2015; Sgro, Carla/G-5166-2010</t>
  </si>
  <si>
    <t>Pascual, Marta/0000-0002-6189-0612; Hill, Matthew/0000-0002-7762-5258</t>
  </si>
  <si>
    <t>10.1007/s10530-016-1087-4</t>
  </si>
  <si>
    <t>WOS:000373225700013</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</si>
  <si>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</si>
  <si>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</si>
  <si>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</si>
  <si>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</si>
  <si>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t>
  </si>
  <si>
    <t>Roditakis, Emmanouil/0000-0002-5938-2977</t>
  </si>
  <si>
    <t>10.1017/S0007485315000917</t>
  </si>
  <si>
    <t>WOS:000373210500003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</si>
  <si>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</si>
  <si>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</si>
  <si>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</si>
  <si>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</si>
  <si>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</si>
  <si>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</si>
  <si>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Palaoro, AV; del Valle, E; Thiel, M</t>
  </si>
  <si>
    <t>Palaoro, A. V.; del Valle, E.; Thiel, M.</t>
  </si>
  <si>
    <t>Life history patterns are correlated with predictable fluctuations in highly seasonal environments of semi-terrestrial burrowing crayfish</t>
  </si>
  <si>
    <t>Animals living in extreme environments with predictable seasonality may have important life history events correlated to favourable periods. These animals pass critical life stages in protected habitats, especially during early life, often receiving parental care. It is thus hypothesized that juveniles rely on protective microhabitats provided by their parents, becoming independent only during favourable seasons. Semi-terrestrial crayfish Parastacus pugnax inhabit burrows in highly seasonal and predictable environments, thus being well suited to test this hypothesis. Following marked burrows and individual crayfish we examined the life history patterns of P. pugnax in their natural environment to test the predictions that (i) burrowing activity is higher during the wet season, (ii) reproductive events occur during favourable seasons and (iii) juveniles only disperse after reaching larger sizes. There was little or no burrowing activity during the dry season, when soil was more compact, but burrows became wider and had more openings during the wet season. After hatching, juveniles cohabited with adults for at least 4 months during the dry season. During this period juveniles grew considerably, starting independent lives during the wet season. These results suggest that the prolonged parent-offspring cohabitation evolved in response to the predictable seasonal variations in the crayfish habitat.</t>
  </si>
  <si>
    <t>Palaoro, Alexandre/G-9857-2012</t>
  </si>
  <si>
    <t>Palaoro, Alexandre/0000-0002-8629-0728</t>
  </si>
  <si>
    <t>10.1007/s10750-015-2475-y</t>
  </si>
  <si>
    <t>WOS:000369001000005</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</si>
  <si>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</si>
  <si>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</si>
  <si>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</si>
  <si>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</si>
  <si>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</si>
  <si>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</si>
  <si>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</si>
  <si>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Stoner, DC; Sexton, JO; Nagol, J; Bernales, HH; Edwards, TC</t>
  </si>
  <si>
    <t>Stoner, David C.; Sexton, Joseph O.; Nagol, Jyoteshwar; Bernales, Heather H.; Edwards, Thomas C., Jr.</t>
  </si>
  <si>
    <t>Ungulate Reproductive Parameters Track Satellite Observations of Plant Phenology across Latitude and Climatological Regimes</t>
  </si>
  <si>
    <t>The effect of climatically-driven plant phenology on mammalian reproduction is one key to predicting species-specific demographic responses to climate change. Large ungulates face their greatest energetic demands from the later stages of pregnancy through weaning, and so in seasonal environments parturition dates should match periods of high primary productivity. Interannual variation in weather influences the quality and timing of forage availability, which can influence neonatal survival. Here, we evaluated macro-scale patterns in reproductive performance of a widely distributed ungulate (mule deer, Odocoileus hemionus) across contrasting climatological regimes using satellite-derived indices of primary productivity and plant phenology over eight degrees of latitude (890 km) in the American Southwest. The dataset comprised &gt; 180,000 animal observations taken from 54 populations over eight years (2004-2011). Regionally, both the start and peak of growing season ("Start" and "Peak", respectively) are negatively and significantly correlated with latitude, an unusual pattern stemming from a change in the dominance of spring snowmelt in the north to the influence of the North American Monsoon in the south. Corresponding to the timing and variation in both the Start and Peak, mule deer reproduction was latest, lowest, and most variable at lower latitudes where plant phenology is timed to the onset of monsoonal moisture. Parturition dates closely tracked the growing season across space, lagging behind the Start and preceding the Peak by 27 and 23 days, respectively. Mean juvenile production increased, and variation decreased, with increasing latitude. Temporally, juvenile production was best predicted by primary productivity during summer, which encompassed late pregnancy, parturition, and early lactation. Our findings offer a parsimonious explanation of two key reproductive parameters in ungulate demography, timing of parturition and mean annual production, across latitude and changing climatological regimes. Practically, this demonstrates the potential for broad-scale modeling of couplings between climate, plant phenology, and animal populations using space-borne observations.</t>
  </si>
  <si>
    <t>e0148780</t>
  </si>
  <si>
    <t>10.1371/journal.pone.0148780</t>
  </si>
  <si>
    <t>WOS:000369554000168</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</si>
  <si>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</si>
  <si>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</si>
  <si>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</si>
  <si>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</si>
  <si>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Takeshi/0000-0002-7930-1425; Ullah, Mohammad Shaef/0000-0002-0339-0687</t>
  </si>
  <si>
    <t>10.11158/saa.21.10.12</t>
  </si>
  <si>
    <t>WOS:000385834500012</t>
  </si>
  <si>
    <t>Jurgensen, CW; Madsen, AM</t>
  </si>
  <si>
    <t>Jurgensen, Claudia Wurtz; Madsen, Anne Mette</t>
  </si>
  <si>
    <t>Influence of everyday activities and presence of people in common indoor environments on exposure to airborne fungi</t>
  </si>
  <si>
    <t>AIMS ENVIRONMENTAL SCIENCE</t>
  </si>
  <si>
    <t>In the indoor environment, occupants are exposed to airborne fungi which may cause adverse health effects. The aim of this study has been to collect and provide an overview of the available knowledge on exposure to fungi in connection with everyday domestic activities to be able to advice sensitized people and to facilitate better measurement of exposure levels. The everyday activities include e.g. bed making, walking, vacuuming, and occupancy. Pre-activity exposure levels to airborne fungi ranged between 10 to 1700 cfu/m(3). In response to activity, exposure to fungi ranged from 15 to &gt;= 31,000 cfu/m(3). The levels of fungal exposure seem to decrease to background levels within app. 30-90 minutes after ceasing an activity. Activities in general cause an increase in exposure levels to fungi, and should be accounted for when correlating exposure levels with health effects. Activities with marked increases in exposure levels were bringing firewood into the house, removing mouldy bread and bed making. Dominant fungal genera found before an activity were often also dominant during an activity, but during an activity other genera were sometimes also found. In most studies fungal species were not identified. The resuspension of fungal spores from floor surfaces as a result of walking depends on the spore load on the floor. The activity induced exposure level is affected by the general exposure in a room, and factors reducing the general exposure may also reduce the activity induced exposure level. Only few studies have investigated the influence of everyday activities on fungal exposure in the home, and, additional research is required to enhance the results of activities already investigated and to describe other everyday and seasonal-related activities in homes.</t>
  </si>
  <si>
    <t>2372-0344</t>
  </si>
  <si>
    <t>2372-0352</t>
  </si>
  <si>
    <t>10.3934/environsci.2016.1.77</t>
  </si>
  <si>
    <t>WOS:000372125800005</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</si>
  <si>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</si>
  <si>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</si>
  <si>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</si>
  <si>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</si>
  <si>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</si>
  <si>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</si>
  <si>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</si>
  <si>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</si>
  <si>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</si>
  <si>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</si>
  <si>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</si>
  <si>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</si>
  <si>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</si>
  <si>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</si>
  <si>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</si>
  <si>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</si>
  <si>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</si>
  <si>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</si>
  <si>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Sanabria-Urban, S; Song, HJ; Oyama, K; Gonzalez-Rodriguez, A; Serrano-Meneses, MA; del Castillo, RC</t>
  </si>
  <si>
    <t>Sanabria-Urban, Salomon; Song, Hojun; Oyama, Ken; Gonzalez-Rodriguez, Antonio; Serrano-Meneses, Martin A.; Cueva del Castillo, Raul</t>
  </si>
  <si>
    <t>Body Size Adaptations to Altitudinal Climatic Variation in Neotropical Grasshoppers of the Genus Sphenarium (Orthoptera: Pyrgomorphidae)</t>
  </si>
  <si>
    <t>Altitudinal clines in body size can result from the effects of natural and sexual selection on growth rates and developing times in seasonal environments. Short growing and reproductive seasons constrain the body size that adults can attain and their reproductive success. Little is known about the effects of altitudinal climatic variation on the diversification of Neotropical insects. In central Mexico, in addition to altitude, highly heterogeneous topography generates diverse climates that can occur even at the same latitude. Altitudinal variation and heterogeneous topography open an opportunity to test the relative impact of climatic variation on body size adaptations. In this study, we investigated the relationship between altitudinal climatic variation and body size, and the divergence rates of sexual size dimorphism (SSD) in Neotropical grasshoppers of the genus Sphenarium using a phylogenetic comparative approach. In order to distinguish the relative impact of natural and sexual selection on the diversification of the group, we also tracked the altitudinal distribution of the species and trends of both body size and SSD on the phylogeny of Sphenarium. The correlative evidence suggests no relationship between altitude and body size. However, larger species were associated with places having a warmer winter season in which the temporal window for development and reproduction can be longer. Nonetheless, the largest species were also associated with highly seasonal environments. Moreover, large body size and high levels of SSD have evolved independently several times throughout the history of the group and male body size has experienced a greater evolutionary divergence than females. These lines of evidence suggest that natural selection, associated with seasonality and sexual selection, on maturation time and body size could have enhanced the diversification of this insect group.</t>
  </si>
  <si>
    <t>Cueva del Castillo, rcueva@ecologia.unam/D-3800-2018</t>
  </si>
  <si>
    <t>Cueva del Castillo, rcueva@ecologia.unam/0000-0002-6385-0729</t>
  </si>
  <si>
    <t>e0145248</t>
  </si>
  <si>
    <t>10.1371/journal.pone.0145248</t>
  </si>
  <si>
    <t>WOS:000366725800052</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</si>
  <si>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</si>
  <si>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</si>
  <si>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</si>
  <si>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</si>
  <si>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</si>
  <si>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</si>
  <si>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</si>
  <si>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</si>
  <si>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</si>
  <si>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Shannon/Q-2139-2017</t>
  </si>
  <si>
    <t>Murphy, Shannon/0000-0002-5746-6536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</si>
  <si>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</si>
  <si>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</si>
  <si>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</si>
  <si>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</si>
  <si>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</si>
  <si>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</si>
  <si>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Chiaverano, Luciano/0000-0002-3730-9744; holland, brenden/0000-0002-7832-8589</t>
  </si>
  <si>
    <t>10.1111/bij.12634</t>
  </si>
  <si>
    <t>WOS:000362729200013</t>
  </si>
  <si>
    <t>De Meester, N; Derycke, S; Rigaux, A; Moens, T</t>
  </si>
  <si>
    <t>De Meester, N.; Derycke, S.; Rigaux, A.; Moens, T.</t>
  </si>
  <si>
    <t>Temperature and salinity induce differential responses in life histories of cryptic nematode species</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</si>
  <si>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</si>
  <si>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10.1016/j.jembe.2015.07.002</t>
  </si>
  <si>
    <t>WOS:000360875000006</t>
  </si>
  <si>
    <t>Jeffrey, A; Denys, C; Stoetzel, E; Lee-Thorp, JA</t>
  </si>
  <si>
    <t>Jeffrey, Amy; Denys, Christiane; Stoetzel, Emmanuelle; Lee-Thorp, Julia A.</t>
  </si>
  <si>
    <t>Influences on the stable oxygen and carbon isotopes in gerbillid rodent teeth in semi-arid and arid environments: Implications for past climate and environmental reconstruction</t>
  </si>
  <si>
    <t>EARTH AND PLANETARY SCIENCE LETTERS</t>
  </si>
  <si>
    <t>The stable isotope composition of small mammal tissues has the potential to provide detailed information about terrestrial palaeoclimate and environments, because their remains are abundant in palaeontological and archaeological sites, and they have restricted home ranges. Applications to the Quaternary record, however, have been sparse and limited by an acute lack of understanding of small mammal isotope ecology, particularly in arid and semi-arid environments. Here we document the oxygen and carbon isotope composition of Gerbillinae (gerbil) tooth apatite across a rainfall gradient in northwestern Africa, in order to test the relative influences of the O-18/O-16 in precipitation or moisture availability on gerbil teeth values, the sensitivity of tooth apatite C-13/C-12 to plant responses to moisture availability, and the influence of developmental period on the isotopic composition of gerbil molars and incisors. The results show that the isotopic composition of molars and incisors from the same individuals differs consistent with the different temporal periods reflected by the teeth; molar teeth are permanently rooted and form around the time of birth, whereas incisors grow continuously. The results indicate that tooth choice is an important consideration for applications as proxy Quaternary records, but also highlights a new potential means to distinguish seasonal contexts. The oxygen isotope composition of gerbil tooth apatite is strongly correlated with mean annual precipitation (MAP) below 600 mm, but above 600 mm the teeth reflect the oxygen isotope composition of local meteoric water instead. Predictably, the carbon isotope composition of the gerbil teeth reflected C-3 and C-4 dietary inputs, however arid and mesic sites could not be distinguished because of the high variability displayed in the carbon isotope composition of the teeth due to the microhabitat and short temporal period reflected by the gerbil. We show that the oxygen isotope composition of small mammal teeth strongly reflects moisture availability in semi-arid and arid environments and would provide an excellent record of palaeo-aridity in a terrestrial setting. The results illustrate that an understanding of an animal's physiology is essential for interpreting the animal's isotopic responses to external contexts, especially in arid zones. Crown Copyright (c) 2015 Published by Elsevier B.V. All rights reserved.</t>
  </si>
  <si>
    <t>0012-821X</t>
  </si>
  <si>
    <t>1385-013X</t>
  </si>
  <si>
    <t>10.1016/j.epsl.2015.07.012</t>
  </si>
  <si>
    <t>WOS:000360952600009</t>
  </si>
  <si>
    <t>Ma, YZ; Zhang, YS; Zubrzycki, S; Guo, YH; Bin Farhan, S</t>
  </si>
  <si>
    <t>Ma, Yingzhao; Zhang, Yinsheng; Zubrzycki, Sebastian; Guo, Yanhong; Bin Farhan, Suhaib</t>
  </si>
  <si>
    <t>Hillslope-Scale Variability in Seasonal Frost Depth and Soil Water Content Investigated by GPR on the Southern Margin of the Sporadic Permafrost Zone on the Tibetan Plateau</t>
  </si>
  <si>
    <t>PERMAFROST AND PERIGLACIAL PROCESSES</t>
  </si>
  <si>
    <t>Ground temperature data show that permafrost has recently been absent at a site on the southern edge of the sporadic permafrost zone on the Tibetan Plateau (TP). A detailed survey of seasonal frost depth (SFD) and soil water content (SWC) here is significant for understanding the hydrological response to thawing permafrost. However, little is known about the spatial heterogeneity of SFD and SWC at the hillslope scale in this vulnerable permafrost region. Thus, high-frequency ground-penetrating radar (GPR) was applied to a field site that varied in terms of topography (slope, aspect and elevation) and surface environments (vegetation cover and stream presence). The GPR data and accompanying field observations of gravimetric water content and frost depth revealed a spatial variation at the hillslope scale in SFD and SWC, and indicated that topography, vegetation and stream distribution significantly influence the patterns observed. The average SFD was much deeper along the north-facing slope, compared to the south-facing slope in early May, and its thickness varied considerably with altitude along each slope. An increase in the extent of vegetation cover correlated with decreasing SFD. The SWC at shallow depth was higher along the south-facing slope than along the north-facing slope at the beginning of the thawing period. For slopes of both aspects, the SWC vertical profiles exhibited a similar variability, with SWC decreasing with depth, but at different rates. This study demonstrates that GPR provides an appropriate method for quantifying SWC at the hillslope scale on the TP. Copyright (C) 2015 JohnWiley &amp; Sons, Ltd.</t>
  </si>
  <si>
    <t>Zubrzycki, Sebastian/J-7418-2016</t>
  </si>
  <si>
    <t>Zubrzycki, Sebastian/0000-0002-6398-9173</t>
  </si>
  <si>
    <t>1045-6740</t>
  </si>
  <si>
    <t>1099-1530</t>
  </si>
  <si>
    <t>10.1002/ppp.1844</t>
  </si>
  <si>
    <t>WOS:000368431200003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</si>
  <si>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</si>
  <si>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</si>
  <si>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</si>
  <si>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</si>
  <si>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</si>
  <si>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</si>
  <si>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Martinez-Berdeja, A; Ezcurra, E; Torres, M</t>
  </si>
  <si>
    <t>Martinez-Berdeja, Alejandra; Ezcurra, Exequiel; Torres, Mauricio</t>
  </si>
  <si>
    <t>Morphological variability in propagules of a desert annual as a function of rainfall patterns at different temporal and spatial scales</t>
  </si>
  <si>
    <t>1. Organisms living in highly variable environments have to display integrated strategies to deal with both systematic and random variation occurring at different temporal and spatial scales. Two predictions were tested by analysing geographic-scale patterns of seed size and seed retention (serotiny) in Chorizanthe rigida, a strict winter desert annual that delays seed dispersal and releases propagules after rainfall events: (i) adaptation to systematic environmental cues occurs by means of changes in morphology, and (ii) within-individual variation in seed size allows a differential response to rainfall cues: while some seeds germinate rapidly others are retained for future rainfall events. 2. We quantified morphological variation and performed germination experiments on C.rigida propagules (involucres + achenes) from six populations distributed throughout the Mojave and Sonoran deserts covering: (i) a systematic, west-to-east, winter-to-bi-seasonal (summer and winter) precipitation gradient and (ii) a winter-rain unpredictability gradient inferred from long-term climatic data. 3. The propagule retention structure (i.e. base area of the pedicel) of C.rigida individuals experiencing bi-seasonal rainfall is double the size of those that have evolved under a strict winter rainfall regime, showing that populations living in bi-seasonal environments have higher seed retention, which allows them to avoid releasing seeds to a summer rainfall cue. 4. Within-individual variance of propagule size varied significantly between populations and was correlated with winter rainfall variability in each site. 5. Germination varied as a function of propagule size; smaller seeds germinated more readily than larger seeds. Increased variability in propagule size might result in a more variable germination response. 6. Under common experimental conditions germination varied significantly among sites and was negatively correlated with mean winter effective precipitation, suggesting that propagules from populations in drier sites have lower germination moisture thresholds. 7. Synthesis. C.rigida propagules have larger bases in deserts with biseasonal rainfall, which allows them to avoid seed release during summer rainfall cues, and display within-individual seed variance associated to rainfall unpredictability, a trait often interpreted as a bet-hedging strategy. Our study provides empirical evidence of an integrated strategy that allows to cope with both random and systematic rainfall variation.</t>
  </si>
  <si>
    <t>10.1111/1365-2435.12437</t>
  </si>
  <si>
    <t>WOS:000362395400003</t>
  </si>
  <si>
    <t>Vieira, Cristina/K-1775-2013; Vieira, Jorge/J-7477-2013</t>
  </si>
  <si>
    <t>Vieira, Cristina/0000-0002-7139-2107; Vieira, Jorge/0000-0001-7032-5220</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</si>
  <si>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</si>
  <si>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</si>
  <si>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</si>
  <si>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</si>
  <si>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Almeida, Antonio Paulo Gouvei/I-2541-2012; Gomes, Bruno/F-4785-2012; Sousa, Carla/G-6531-2012; Pinto, Joao/C-2208-2012; Wilding, Craig/C-5500-2012</t>
  </si>
  <si>
    <t>Almeida, Antonio Paulo Gouvei/0000-0003-0751-4488; Gomes, Bruno/0000-0003-3877-2359; Sousa, Carla/0000-0002-2386-7577; Pinto, Joao/0000-0001-8572-7708; Wilding, Craig/0000-0001-5818-2706; Novo, Maria Teresa/0000-0003-0484-3374; Weetman, David/0000-0002-5820-1388</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</si>
  <si>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</si>
  <si>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</si>
  <si>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</si>
  <si>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</si>
  <si>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</si>
  <si>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</si>
  <si>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Gotthard, Karl/0000-0002-4560-6271; Kivela, Sami/0000-0002-6844-9168</t>
  </si>
  <si>
    <t>10.1111/evo.12734</t>
  </si>
  <si>
    <t>WOS:000362964700012</t>
  </si>
  <si>
    <t>Blanco, MB; Rasoazanabary, E; Godfrey, LR</t>
  </si>
  <si>
    <t>Blanco, Marina B.; Rasoazanabary, Emilienne; Godfrey, Laurie R.</t>
  </si>
  <si>
    <t>Unpredictable Environments, Opportunistic Responses: Reproduction and Population Turnover in Two Wild Mouse Lemur Species (Microcebus Rufus and M-Griseorufus) From Eastern and Western Madagascar</t>
  </si>
  <si>
    <t>Small-bodied, nocturnal mouse lemurs (Microcebus) are widespread across diverse forest habitats in Madagascar. They are strict seasonal breeders and can, depending on the habitat and species, undergo daily or prolonged torpor to minimize energy expenditure during periods of food and water scarcity. Duration of reproduction, number of litters per season and timing of births vary across individuals and species. The "polyestry-seasonality" hypothesis proposes that the duration of reproduction and number of litters per year are positively correlated with rainfall but negatively correlated with longevity, whereas the "hypervariability" hypothesis suggests that the duration of reproduction is negatively correlated with the degree of predictability of food resources. We test these hypotheses in two mouse lemur species inhabiting contrasting habitats, the brown mouse lemurs, Microcebus rufus, from Ranomafana (a less seasonal and more climatically predictable habitat) and the gray-brown mouse lemurs, M. griseorufus, from Beza Mahafaly (a more seasonal and less climatically predictable environment). We use capture/mark/recapture techniques and records of female reproductive status. We found evidence of polyestry at both study sites but faster population turnover and longer duration of the reproductive season at Beza Mahafaly. The "polyestry-seasonality" hypothesis is not supported but the "hypervariability" hypothesis could not be rejected. We conclude that reproductive output cannot be tied to climatic factors in a simple manner. Paradoxically, polyestry can be expressed in contrasting habitats: less seasonal forests where females can sustain multiple reproductive events, but also highly seasonal environments where females may not fatten sufficiently to sustain prolonged torpor but instead remain active throughout the year by relying on fallback resources. Am. J. Primatol. 77: 936-947, 2015. (C) 2015 Wiley Periodicals, Inc.</t>
  </si>
  <si>
    <t>10.1002/ajp.22423</t>
  </si>
  <si>
    <t>WOS:000360072000002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</si>
  <si>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</si>
  <si>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</si>
  <si>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</si>
  <si>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</si>
  <si>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</si>
  <si>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</si>
  <si>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</si>
  <si>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</si>
  <si>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</si>
  <si>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</si>
  <si>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</si>
  <si>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</si>
  <si>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</si>
  <si>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</si>
  <si>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</si>
  <si>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</si>
  <si>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</si>
  <si>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</si>
  <si>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</si>
  <si>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</si>
  <si>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</si>
  <si>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Zolfaghar, S; Villalobos-Vega, R; Cleverly, J; Eamus, D</t>
  </si>
  <si>
    <t>Zolfaghar, Sepideh; Villalobos-Vega, Randol; Cleverly, James; Eamus, Derek</t>
  </si>
  <si>
    <t>Co-ordination among leaf water relations and xylem vulnerability to embolism of Eucalyptus trees growing along a depth-to-groundwater gradient</t>
  </si>
  <si>
    <t>The importance of groundwater resources in arid and semi-arid areas for plant survival is well documented. However, there have been few studies examining the importance and impacts of groundwater availability in mesic environments. The aim of this study was to determine how depth-to-groundwater (DGW) impacts on leaf water relations, leaf structure and branch xylem vulnerability to embolism in a mesic environment. We hypothesize that increasing DGW results in increased resistance to drought stress and that this will be manifested across leaf and branch attributes pertaining to water relations. We further investigate whether there is co-ordination across leaf and branch-scale level responses to increased DGW. Four species were used in this study: Eucalyptus globoidea Blakely, E. piperita Sm., E. sclerophylla (Blakely) L. A.S.Johnson &amp; Blaxell and E. sieberi L.A.S. Johnson. Six sites were chosen along an 11 km transect to span a range of average DGW: 2.4, 4.3, 9.8, 13, 16.3 and 37.5 m. Leaf water relations of trees showed less sensitivity to drought stress as DGW increased. This was reflected in significantly lower leaf turgor loss point and maximum osmotic potential, increased maximum turgor and a reduced leaf relative water content as DGW increased. At shallow DGW sites, minimum diurnal leaf water potentials were generally more negative than leaf water potential at zero turgor, but the reverse was observed at deep sites, indicating a larger growth potential safety margin at deep sites compared with shallow sites. Leaf cell wall elasticity varied independently of DGW. Xylem vulnerability to embolism was quantified as the water potential associated with 50% loss of conductance (P-50). In both summer and winter P-50 was significantly and negatively correlated with DGW. Co-ordination between leaf-and branch-level responses to increase in DGW was apparent, which strongly supports the conclusion that groundwater supply influenced woodland structure and functional behaviour.</t>
  </si>
  <si>
    <t>Eamus, Derek/F-7375-2017; Cleverly, James/L-2134-2016</t>
  </si>
  <si>
    <t>Eamus, Derek/0000-0003-2765-8040; Cleverly, James/0000-0002-2731-7150</t>
  </si>
  <si>
    <t>10.1093/treephys/tpv039</t>
  </si>
  <si>
    <t>WOS:000359623900005</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</si>
  <si>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</si>
  <si>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</si>
  <si>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</si>
  <si>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</si>
  <si>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</si>
  <si>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</si>
  <si>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</si>
  <si>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</si>
  <si>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</si>
  <si>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</si>
  <si>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Pysek, Petr/B-1957-2012; Skuhrovec, Jiri/E-9699-2016</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</si>
  <si>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</si>
  <si>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</si>
  <si>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</si>
  <si>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</si>
  <si>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</si>
  <si>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</si>
  <si>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</si>
  <si>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</si>
  <si>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</si>
  <si>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</si>
  <si>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Butlin, Roger/F-7709-2013; Ritchie, Michael/F-7055-2013; Slate, Jon/D-2925-2012</t>
  </si>
  <si>
    <t>Butlin, Roger/0000-0003-4736-0954; Ritchie, Michael/0000-0001-7913-8675; Slate, Jon/0000-0003-3356-5123; Tyukmaeva, Venera/0000-0002-1864-5101; Veltsos, Paris/0000-0002-8872-6281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</si>
  <si>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</si>
  <si>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</si>
  <si>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</si>
  <si>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</si>
  <si>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</si>
  <si>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</si>
  <si>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Xie, W; Zhang, CL; Ma, CL</t>
  </si>
  <si>
    <t>Xie, Wei; Zhang, Chuanlun; Ma, Cenling</t>
  </si>
  <si>
    <t>Temporal variation in community structure and lipid composition of Thaumarchaeota from subtropical soil: Insight into proposing a new soil pH proxy</t>
  </si>
  <si>
    <t>Crenarchaeol is a unique glycerol dialkyl glycerol tetraether (GDGT) lipid specific to Thaumarchaeota, which play an important role in the global C and N cycles. GDGTs from Thaumarchaeota have been used to develop proxies for paleoclimate or paleoenvironment studies in aquatic environments. However, our understanding of their response to environmental change in soil remains poor. We addressed this question by investigating the change in archaeal lipid composition and community structure in the context of other environmental variables over a period of 12 months in a subtropical soil from Chongming Island, China. The results showed that Nitrososphaera spp. were the dominant archaeal population producing crenarchaeol in the soil. The relative abundance of GDGTs with one and three cyclopentane moieties, and crenarchaeol and its isomer in the core lipid (CL) fraction correlated with seasonal pH change in the soil. We therefore propose a molecular fossil proxy, the thaumarchaeota index (TI), which significantly related to pH in not only Chongming Island soil (R-2 0.56, RMSE 0.14, P &lt; 0.05), but also global soils (R-2 0.51, RMSE 1.39, P &lt; 0.001) and five thaumarchaeotal enrichments (R-2 0.99, RMSE 0.04, P &lt; 0.001). This suggests that TI could be a useful proxy for soil pH, which may corroborate the use of the bacterial GDGT proxy for soil pH, the cyclisation ratio of branched tetraethers (CBT). (C) 2015 Elsevier Ltd. All rights reserved.</t>
  </si>
  <si>
    <t>83-84</t>
  </si>
  <si>
    <t>10.1016/j.orggeochem.2015.02.009</t>
  </si>
  <si>
    <t>WOS:000354555600004</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</si>
  <si>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</si>
  <si>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</si>
  <si>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</si>
  <si>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</si>
  <si>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Bart/D-3823-2012; Wertheim, Bregje/B-6436-2009</t>
  </si>
  <si>
    <t>Pannebakker, Bart/0000-0001-8503-3896;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</si>
  <si>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</si>
  <si>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</si>
  <si>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</si>
  <si>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</si>
  <si>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</si>
  <si>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</si>
  <si>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Holker, Franz/A-5683-2009; Library, Library/A-4320-2012; Visser, Marcel/A-9151-2009</t>
  </si>
  <si>
    <t>Holker, Franz/0000-0001-5932-266X; Library, Library/0000-0002-3835-159X; Visser, Marcel/0000-0002-1456-1939</t>
  </si>
  <si>
    <t>10.1098/rstb.2014.0133</t>
  </si>
  <si>
    <t>WOS:000351223400014</t>
  </si>
  <si>
    <t>Alvarez, C; Veblen, TT; Christie, DA; Gonzalez-Reyes, A</t>
  </si>
  <si>
    <t>Alvarez, Claudio; Veblen, Thomas T.; Christie, Duncan A.; Gonzalez-Reyes, Alvaro</t>
  </si>
  <si>
    <t>Relationships between climate variability and radial growth of Nothofagus pumilio near altitudinal treeline in the Andes of northern Patagonia, Chile</t>
  </si>
  <si>
    <t>Global warming is expected to enhance radial tree growth at alpine treeline sites worldwide. We developed a well-replicated tree-ring chronology from Nothofagus pumilio near treeline in a high precipitation climate on Choshuenco Volcano (40 degrees S) in Chile to examine: (a) variation in tree radial growth in relation to interannual climatic variability; and (b) relationships of radial growth to variability in El Nino Southern Oscillation (ENSO) and the Antarctic Oscillation (AAO) at interannual and decadal time scales. A tree-ring chronology based on 99 tree-ring series from 80 N. pumilio trees near treeline showed a high series intercorrelation (0.48) indicating a strong common environmental signal. Radial growth is negatively correlated with precipitation in late spring (November-December). Temperature and tree growth are positively correlated during late spring and early summer (November-January). Interannual variability in both seasonal climate and in tree growth is strongly teleconnected to ENSO and AAO variability. Radial growth of N. pumilio in this humid high-elevation forest does not show a positive trend over the past half century as predicted from global treeline theory and broadscale warming in the Patagonian-Andean region. Instead, tree growth increased sharply from the 1960s to a peak in the early 1980s but subsequently declined for c. 30 years to its lowest level in &gt;100 years. The shift to higher radial growth after c. 1976 coincides with a shift towards warmer sea surface temperatures in the tropical Pacific which in turn are associated with warmer growing season temperatures. The decline in tree growth since the mid-1990s is coincident with the increasingly positive phase of the AA0 and high spring precipitation periods associated with El Nino conditions. The recent shift towards reduced growth of N. pumilio at this humid high-elevation site coincident with rising MO mirrors the reduced tree growth beginning in the 1960s for trees growing in relatively xeric, lower elevation sites throughout the Patagonian-Andean region. The current study indicates that N. pumilio growth response in humid high-elevation environments to recent broad-scale warming has been non-linear, and that MO and ENSO are key climatic forcings of tree growth variability. (C) 2015 Elsevier B.V. All rights reserved.</t>
  </si>
  <si>
    <t>Veblen, Thomas/U-6461-2018; Christie, Duncan/Q-7114-2016</t>
  </si>
  <si>
    <t>10.1016/j.foreco.2015.01.018</t>
  </si>
  <si>
    <t>WOS:000350934800013</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</si>
  <si>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</si>
  <si>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</si>
  <si>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</si>
  <si>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</si>
  <si>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Fonseca, Dina/0000-0003-4726-7100; Fefferman, Nina H./0000-0003-0233-1404</t>
  </si>
  <si>
    <t>10.1098/rstb.2014.0136</t>
  </si>
  <si>
    <t>WOS:000350829800013</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</si>
  <si>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</si>
  <si>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</si>
  <si>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</si>
  <si>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</si>
  <si>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</si>
  <si>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</si>
  <si>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</si>
  <si>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</si>
  <si>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</si>
  <si>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</si>
  <si>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christopher/F-6241-2014</t>
  </si>
  <si>
    <t>Delzon, Sylvain/0000-0003-3442-1711; lortie, christopher/0000-0002-4291-7023</t>
  </si>
  <si>
    <t>10.1007/s10530-014-0781-3</t>
  </si>
  <si>
    <t>WOS:000351197300011</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</si>
  <si>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</si>
  <si>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</si>
  <si>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</si>
  <si>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</si>
  <si>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</si>
  <si>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</si>
  <si>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</si>
  <si>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Wear, EK; Carlson, CA; James, AK; Brzezinski, MA; Windecker, LA; Nelson, CE</t>
  </si>
  <si>
    <t>Wear, Emma K.; Carlson, Craig A.; James, Anna K.; Brzezinski, Mark A.; Windecker, Laura A.; Nelson, Craig E.</t>
  </si>
  <si>
    <t>Synchronous shifts in dissolved organic carbon bioavailability and bacterial community responses over the course of an upwelling-driven phytoplankton bloom</t>
  </si>
  <si>
    <t>Interactions between dissolved organic carbon (DOC) and bacterioplankton were examined during a diatom and Phaeocystis bloom in the Santa Barbara Channel (SBC) over five days following an upwelling event. The SBC was heterogeneous in physical state (recently upwelled vs. more stratified), nutrient concentration, and productivity, encompassing phytoplankton physiological states from a healthy bloom through the onset of silicon stress. DOC accumulated in the upper 10 m over the bloom, with compositional shifts indicated by chromophoric dissolved organic matter (CDOM) parameters. DOC bioavailability and bacterial growth and community composition responses were assessed with dilution batch-culture bioassays. In these experiments, bacterioplankton DOC usage increased over the bloom, with uptake of 1.5-5.3 mu mol L-1 over three days, 1.5-5.7 mu mol L-1 over one week, and 1.8-10.8 mu mol L-1 over 10 weeks. DOC removal was poorly correlated with traditional proxies of bioavailability (chlorophyll a concentration, elemental ratios of dissolved organic matter, and CDOM). However, bacterial growth efficiency (BGE) was strongly related to in situ conditions, with higher BGEs on fresher, late-bloom DOC. After 10 weeks, 1.6-15.7 mu mol L-1 of the DOC that accumulated during the bloom remained unutilized in the bioassays, with higher concentrations of persistent DOC in experiments from senescent bloom physiological states, supporting the putative relationship between phytoplankton blooms and seasonal DOC accumulation in the field. These experiments demonstrate that DOC released by the plankton community during a bloom fuels increased short-term and long-term bacterial activity, enhances presumed trophic transfer via increased BGEs, and leads to the accumulation of persistent, potentially exportable, DOC. (C) 2015 Association for the Sciences of Limnology and Oceanography</t>
  </si>
  <si>
    <t>Wear, Emma/0000-0002-4811-5363</t>
  </si>
  <si>
    <t>10.1002/lno.10042</t>
  </si>
  <si>
    <t>WOS:000351126500023</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</si>
  <si>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</si>
  <si>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</si>
  <si>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</si>
  <si>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</si>
  <si>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</si>
  <si>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</si>
  <si>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</si>
  <si>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</si>
  <si>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</si>
  <si>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</si>
  <si>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Macfadyen, Sarina/C-1511-2008; Hoffmann, Ary/C-2961-2011</t>
  </si>
  <si>
    <t>Macfadyen, Sarina/0000-0003-3553-4910; Umina, Paul/0000-0002-1835-3571</t>
  </si>
  <si>
    <t>10.1007/s10493-014-9876-x</t>
  </si>
  <si>
    <t>WOS:000349599200001</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</si>
  <si>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</si>
  <si>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</si>
  <si>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</si>
  <si>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</si>
  <si>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</si>
  <si>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</si>
  <si>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Zhou, YB; Chen, WW; Kaneko, Y; Newman, C; Liao, ZH; Zhu, XQ; Buesching, CD; Xie, ZQ; Macdonald, DW</t>
  </si>
  <si>
    <t>Zhou, Youbing; Chen, Wenwen; Kaneko, Yayoi; Newman, Chris; Liao, Zhonghua; Zhu, Xiaoqin; Buesching, Christina D.; Xie, Zongqiang; Macdonald, David W.</t>
  </si>
  <si>
    <t>Seasonal dietary shifts and food resource exploitation by the hog badger (Arctonyx collaris) in a Chinese subtropical forest</t>
  </si>
  <si>
    <t>Spatial and temporal fluctuations in the availability of food resources can affect adaptive foraging strategies substantially, with the potential to promote temporal dietary switching and specialisation among generalist carnivores. To understand this relationship better at the causal level, we examined spatial and temporal variation in diet composition and diversity in the hitherto little-known hog badger (Arctonyx collaris), in comparison to the environmental abundance of principal food resources, in a subtropical forest of central China. Here, hog badgers fed predominantly on earthworms and fruits, complemented with arthropod imagoes and invertebrate larvae, whereas vertebrate prey categories (mammals, birds and reptiles) were consumed infrequently. We observed strong seasonal variation in the consumption of different food categories. Earthworms predominated during spring, fruits in autumn, and earthworms, complemented by arthropods, in summer, with hog badgers apparently hibernating in winter. Fluctuation in dietary preferences between seasons and habitats correlated only partially with environmental food abundance; in autumn, when fruit abundance peaked, and despite a concomitant peak in earthworm abundance, hog badgers exhibited a dietary shift, indicating a preference for fruit, over earthworms. This resulted in autumnal minima in seasonal food niche breadth and evenness values. We conclude that, in this region, hog badgers exhibited a generalist diet but switched between food categories in response to changes in environmental seasonal abundance.</t>
  </si>
  <si>
    <t>Kaneko, Yayoi/G-1162-2013</t>
  </si>
  <si>
    <t>Kaneko, Yayoi/0000-0002-3688-4309</t>
  </si>
  <si>
    <t>1439-0574</t>
  </si>
  <si>
    <t>10.1007/s10344-014-0881-5</t>
  </si>
  <si>
    <t>WOS:000348219700013</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</si>
  <si>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</si>
  <si>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</si>
  <si>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</si>
  <si>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</si>
  <si>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</si>
  <si>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</si>
  <si>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Dolezel, D</t>
  </si>
  <si>
    <t>Dolezel, David</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</si>
  <si>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</si>
  <si>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</si>
  <si>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t>
  </si>
  <si>
    <t>10.1016/j.cois.2014.12.002</t>
  </si>
  <si>
    <t>WOS:000369016700018</t>
  </si>
  <si>
    <t>Gourdji, S; Laderach, P; Valle, AM; Martinez, CZ; Lobell, DB</t>
  </si>
  <si>
    <t>Gourdji, Sharon; Laederach, Peter; Martinez Valle, Armando; Zelaya Martinez, Carlos; Lobell, David B.</t>
  </si>
  <si>
    <t>Historical climate trends, deforestation, and maize and bean yields in Nicaragua</t>
  </si>
  <si>
    <t>Nicaragua has already experienced substantial climate change, in part due to a loss of one half of its forest cover in the last half-century. In this study, we assess the extent to which historical climate trends have contributed to stagnating yields for maize (Zen mays) and bean (Phaseolus vulgaris), the two main staple crops in the country. We first analyze 40 years of historical weather data throughout Nicaragua to estimate trends, and assess the extent to which these trends correlate with spatial deforestation patterns. Then, we create a regression model linking department-level maize and bean yields with seasonal weather conditions, and use the model to estimate the impact of historical climate trends on yields. Regressions are run for yields on both harvested and sown area, with the latter accounting for the effect of complete crop losses. Results confirm strong warming trends throughout the country, with daytime temperatures in deforested areas warming at more than double the rate of global averages in the tropics. Decreases in rainfall frequency are also seen almost everywhere, along with an earlier end to the rainy season. Regression model results show, as expected, that red bean is a highly temperature-sensitive crop, and that maize is more water-limited than bean due to its longer seasonal duration. Warming temperatures and less frequent rainfall have led to drought-related losses for both crops in the main commercial production areas, while heavier rains at planting and harvest have also negatively affected yields, especially for bean. Moreover, reduced precipitation in December and January has negatively impacted production for bean in the commercially important apante, or dry season, on the humid Atlantic side of the country. In these areas, however, substantial model uncertainty remains for maize, with an alternative model formulation showing substantial benefits from drier and sunnier conditions. At an annual, national scale, beans have been more affected by climate trends since 1970 than maize, with -5% yield declines per decade on harvested area for bean and -4% for maize, and -12% and -7% yield declines respectively on sown area (with the alternative model showing gains for maize). Climate adaptation responses include government efforts to limit bean exports to control consumer prices, a switch from red to black bean for commercial sales and export, and area expansion and migration for bean in order to maintain production levels. (C) 2014 The Authors. Published by Elsevier B.V.</t>
  </si>
  <si>
    <t>Lobell, David/0000-0002-5969-3476; Laderach, Peter/0000-0001-8708-6318</t>
  </si>
  <si>
    <t>10.1016/j.agrformet.2014.10.002</t>
  </si>
  <si>
    <t>WOS:000347582300026</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</si>
  <si>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</si>
  <si>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</si>
  <si>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</si>
  <si>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</si>
  <si>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WOS:000365332000009</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</si>
  <si>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</si>
  <si>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</si>
  <si>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</si>
  <si>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</si>
  <si>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</si>
  <si>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</si>
  <si>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</si>
  <si>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</si>
  <si>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</si>
  <si>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</si>
  <si>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Overgaard, Johannes/I-7493-2013; Sorensen, Jesper/J-3190-2013; Loeschcke, Volker/J-2527-2013; MacMillan, Heath/J-6943-2012</t>
  </si>
  <si>
    <t>Sorensen, Jesper/0000-0002-9149-3626; Loeschcke, Volker/0000-0003-1450-0754; MacMillan, Heath/0000-0001-7598-3273</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</si>
  <si>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</si>
  <si>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</si>
  <si>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</si>
  <si>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</si>
  <si>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</si>
  <si>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</si>
  <si>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Fonseca, Dina/0000-0003-4726-7100; Egizi, Andrea/0000-0002-4604-045X</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</si>
  <si>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</si>
  <si>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</si>
  <si>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</si>
  <si>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</si>
  <si>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</si>
  <si>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</si>
  <si>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Marcel/A-9151-2009; Library, Library/A-4320-2012</t>
  </si>
  <si>
    <t>Visser, Marcel/0000-0002-1456-1939; Library, Library/0000-0002-3835-159X; Gienapp, Phillip/0000-0002-9368-8769; Reed, Thomas/0000-0002-2993-0477</t>
  </si>
  <si>
    <t>10.1111/oik.01398</t>
  </si>
  <si>
    <t>WOS:000347052300010</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</si>
  <si>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</si>
  <si>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</si>
  <si>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</si>
  <si>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</si>
  <si>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</si>
  <si>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</si>
  <si>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</si>
  <si>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</si>
  <si>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</si>
  <si>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</si>
  <si>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t>
  </si>
  <si>
    <t>10.1186/s13071-014-0532-4</t>
  </si>
  <si>
    <t>WOS:000354946600001</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</si>
  <si>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</si>
  <si>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</si>
  <si>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</si>
  <si>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</si>
  <si>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</si>
  <si>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</si>
  <si>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</si>
  <si>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Atwell, JW; Cardoso, GC; Whittaker, DJ; Price, TD; Ketterson, ED</t>
  </si>
  <si>
    <t>Atwell, Jonathan W.; Cardoso, Goncalo C.; Whittaker, Danielle J.; Price, Trevor D.; Ketterson, Ellen D.</t>
  </si>
  <si>
    <t>Hormonal, Behavioral, and Life-History Traits Exhibit Correlated Shifts in Relation to Population Establishment in a Novel Environment</t>
  </si>
  <si>
    <t>Climate change, habitat alteration, range expansions, and biological invasions are all predicted to require rapid shifts in multiple traits including behavior and life history, both for initial population establishment and subsequent adaptation. Hormonal mechanisms likely play a key role in facilitating or constraining plastic and genetic responses for suites of traits, but few studies have evaluated their role in shaping contemporary adaptation or diversification. We examined multiple phenotypic adjustments and associated hormonal changes following a recent (early 1980s) colonization event, in which a temperate-breeding songbird, the dark-eyed junco (Junco hyemalis), became established in the Mediterranean climate of San Diego, California. The milder climate has led to an extended breeding season and year-round residency, and we document shifts in multiple sexually selected behaviors and plumage traits. Testosterone titers in San Diego were elevated for longer but with a lower peak value compared to a nearby native-range population, and correlations between testosterone and related traits were similar within and among populations. A common garden study indicated that changes in testosterone likely represent plastic responses to the less seasonal environment of the city, providing the context against which subsequent genetic changes in morphology likely occurred. We argue that correlated shifts in multiple traits, organized by underlying physiology, may be a generally important element of many successful adjustments to changing environments.</t>
  </si>
  <si>
    <t>Cardoso, Goncalo/A-1290-2007</t>
  </si>
  <si>
    <t>Cardoso, Goncalo/0000-0001-6258-1881</t>
  </si>
  <si>
    <t>E147</t>
  </si>
  <si>
    <t>E160</t>
  </si>
  <si>
    <t>10.1086/678398</t>
  </si>
  <si>
    <t>WOS:000345853000002</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</si>
  <si>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</si>
  <si>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</si>
  <si>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</si>
  <si>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</si>
  <si>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t>
  </si>
  <si>
    <t>Davies, Thomas/0000-0002-4673-9893; Bennie, Jonathan/0000-0003-4394-2041</t>
  </si>
  <si>
    <t>10.1007/s00442-014-3088-2</t>
  </si>
  <si>
    <t>WOS:000345146700002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</si>
  <si>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</si>
  <si>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</si>
  <si>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</si>
  <si>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</si>
  <si>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Huang, Xin/0000-0003-2466-4373; Poelchau, Monica/0000-0002-4584-6056</t>
  </si>
  <si>
    <t>e51961</t>
  </si>
  <si>
    <t>10.3791/51961</t>
  </si>
  <si>
    <t>WOS:000349311400030</t>
  </si>
  <si>
    <t>Grunst, ML; Rotenberry, JT; Grunst, AS</t>
  </si>
  <si>
    <t>Grunst, Melissa L.; Rotenberry, John T.; Grunst, Andrea S.</t>
  </si>
  <si>
    <t>Variation in adrenocortical stress physiology and condition metrics within a heterogeneous urban environment in the song sparrow Melospiza melodia</t>
  </si>
  <si>
    <t>In urban habitats, organisms face unique fitness challenges including disturbance from human activity and noise. One physiological mechanism that may be plastically or evolutionarily modified to ameliorate deleterious effects of anthropogenic disturbance is the adrenocortical stress response. Individuals in urban environments may display smaller stress responses, which may prevent pathologies associated with consistent elevation of stress hormones, and may also show differences in baseline corticosterone (CORT, the primary avian stress hormone), due to altered energetic demands or chronic stress. We examined whether stress physiology and condition metrics in male song sparrows Melospiza melodia vary as a function of discrete differences in anthropogenic disturbance level (activity centers and refuges) or with continuous variation in an urbanization score and noise environment. Males breeding in activity centers displayed lower maximal (acute) CORT levels than activity refuge males, and acute CORT also tended to negatively correlate with urbanization score. Baseline CORT did not differ between habitat types, and activity center males also showed no evidence of changes in body mass, hematocrit, or antioxidant capacity. Further, activity center males had higher quality feathers (indicative of higher condition at molt) than activity refuge males. We found no indication that the noise environment altered stress physiology or condition in song sparrows. Overall, results suggest that song sparrows are an urban adapter species, which are not detrimentally affected by unique selective pressures encountered in the urban environment.</t>
  </si>
  <si>
    <t>10.1111/jav.00459</t>
  </si>
  <si>
    <t>WOS:000345207500007</t>
  </si>
  <si>
    <t>Lagomasino, D; Price, RM; Whitman, D; Campbell, PKE; Melesse, A</t>
  </si>
  <si>
    <t>Lagomasino, David; Price, Rene M.; Whitman, Dean; Campbell, Petya K. E.; Melesse, Assefa</t>
  </si>
  <si>
    <t>Estimating major ion and nutrient concentrations in mangrove estuaries in Everglades National Park using leaf and satellite reflectance</t>
  </si>
  <si>
    <t>Coastal mangrove ecosystems are under duress worldwide because of urban development, sea-level rise, and climate change, processes that are capable of changing the salinity and nutrient concentration of the water utilized by the mangroves. This study correlates long-term water chemistry in mangrove environments, located in Everglades National Park, with mangrove spectral reflectance measurements made at both the leaf and canopy scales. Spectral reflectance measurements were collected using a handheld spectrometer for leaf-level measurements and Landsat 5TM data for regional coverage. Leaf-level reflectance data were collected from three mangrove species (i.e., red, black and white mangroves) across two regions; a tall mangrove (similar to 18 m) and dwarf mangrove (1-2 m) region. The reflectance data were then used to calculate a wide variety of biophysical reflectance indices (e.g., NDVI, EVI, SAVI) to determine signs of stress. Discrete, quarterly water samples from the surface water, groundwater, and pore water (20 and 85 cm depths) and daily autonomous surface water samples were collected at each site and analyzed for major anions (Cl- and SO42-), cations (Na+, K+, Mg2+, and Ca2+), total nitrogen (TN) and total phosphorus (TP). Mangrove sites that exhibited the highest salinity and ionic concentrations in the surface and subsurface water also had the lowest near-infrared reflectance at both the leaf and satellite levels. Seasonal reflectance responses were measured in the near-infrared (NIR) wavelengths at both the leaf and canopy scales and were strongly correlated with nutrient and ionic concentrations in the surface and subsurface water, even though there was no significant separability between the three mangrove species. Study sites that experienced the greatest variability in surface and subsurface water ionic concentrations also exhibited the greatest fluctuations in NIR spectral reflectance. Landsat 5TM images were able to detect tall and dwarf mangroves by the differences in spectral indices (e.g., NDVI, NDWI, and EVI) because of the variability in the background conditions amongst the environments. In addition, Landsat 5TM images spanning 16 years (1993-2009) were successfully used to estimate the seasonal variability in ionic concentrations in the surface water across the Florida Coastal mangrove ecotone. This study has shown that water chemistry can be estimated indirectly by measuring the change in spectral response at the leaf- or satellite-scale. Furthermore, the results of this research may be extrapolated to similar coastal mangrove systems throughout the Caribbean and world-wide wherever red, black, and white mangroves occur. (C) 2014 Elsevier Inc. All rights reserved.</t>
  </si>
  <si>
    <t>Campbell, Petya/G-4931-2013; Lagomasino, David/P-8413-2015; Melesse, Assefa/F-9931-2013; Campbell, Petya/L-7486-2013</t>
  </si>
  <si>
    <t>Campbell, Petya/0000-0002-0505-4951; Lagomasino, David/0000-0003-4008-5363; Melesse, Assefa/0000-0003-4724-9367; Campbell, Petya/0000-0002-0505-4951</t>
  </si>
  <si>
    <t>10.1016/j.rse.2014.08.022</t>
  </si>
  <si>
    <t>WOS:000345201900017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</si>
  <si>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</si>
  <si>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</si>
  <si>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</si>
  <si>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</si>
  <si>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</si>
  <si>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</si>
  <si>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</si>
  <si>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</si>
  <si>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</si>
  <si>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</si>
  <si>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</si>
  <si>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</si>
  <si>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</si>
  <si>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</si>
  <si>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</si>
  <si>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</si>
  <si>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</si>
  <si>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Bart/D-3823-2012</t>
  </si>
  <si>
    <t>Pannebakker, Bart/0000-0001-8503-3896; Schwander, Tanja/0000-0003-1945-5374; Ma, Wen-Juan/0000-0003-2585-6406</t>
  </si>
  <si>
    <t>10.1038/hdy.2014.43</t>
  </si>
  <si>
    <t>WOS:000343916000007</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</si>
  <si>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</si>
  <si>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</si>
  <si>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</si>
  <si>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</si>
  <si>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10.1111/eea.12228</t>
  </si>
  <si>
    <t>WOS:000342349300007</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</si>
  <si>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</si>
  <si>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</si>
  <si>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</si>
  <si>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</si>
  <si>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</si>
  <si>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</si>
  <si>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</si>
  <si>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</si>
  <si>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</si>
  <si>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</si>
  <si>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</si>
  <si>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</si>
  <si>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</si>
  <si>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</si>
  <si>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</si>
  <si>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</si>
  <si>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</si>
  <si>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</si>
  <si>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Matsuo, Takashi/0000-0002-4185-6740</t>
  </si>
  <si>
    <t>2193-1801</t>
  </si>
  <si>
    <t>10.1186/2193-1801-3-539</t>
  </si>
  <si>
    <t>WOS:000359092000002</t>
  </si>
  <si>
    <t>Hogstrom, E; Trofaier, AM; Gouttevin, I; Bartsch, A</t>
  </si>
  <si>
    <t>Hoegstroem, Elin; Trofaier, Anna Maria; Gouttevin, Isabelle; Bartsch, Annett</t>
  </si>
  <si>
    <t>Assessing Seasonal Backscatter Variations with Respect to Uncertainties in Soil Moisture Retrieval in Siberian Tundra Regions</t>
  </si>
  <si>
    <t>REMOTE SENSING</t>
  </si>
  <si>
    <t>Knowledge of surface hydrology is essential for many applications, including studies that aim to understand permafrost response to changing climate and the associated feedback mechanisms. Advanced remote sensing techniques make it possible to retrieve a range of land-surface variables, including radar retrieved soil moisture (SSM). It has been pointed out before that soil moisture retrieval from satellite data can be challenging at high latitudes, which correspond to remote areas where ground data are scarce and the applicability of satellite data of this type is essential. This study investigates backscatter variability other than associated with changing soil moisture in order to examine the possible impact on soil moisture retrieval. It focuses on issues specific to SSM retrieval in the Arctic, notably variations related to tundra lakes. ENVISAT Advanced Synthetic Aperture Radar (ASAR) Wide Swath (WS, 120 m) data are used to understand and quantify impacts on Metop (AAdvanced Scatterometer (ASCAT, 25 km) soil moisture retrieval during the snow free period. Sites of interest are chosen according to ASAR WS availability, high or low agreement between output from the land surface model ORCHIDEE and ASCAT derived SSM. Backscatter variations are analyzed with respect to the ASCAT footprint area. It can be shown that the low model agreement is related to water fraction in most cases. No difference could be detected between periods with floating ice (in snow off situation) and ice free periods at the chosen sites. The mean footprint backscatter is however impacted by partial short term surface roughness change. The water fraction correlates with backscatter deviations (relative to a smooth water surface reference image) within the ASCAT footprint areas (R = 0.91-0.97). Backscatter deviations of up to 5 dB can occur in areas with less than 50% water fraction and an assumed soil moisture related range (sensitivity) of 7 dB in the ASCAT data. The sensitivity is also positively correlated with water fraction in regions with low land-surface model agreement (R = 0.68). A precise quantification of the impact on soil moisture retrieval would, however, need to consider actual soil moisture changes and sensor differences. The study demonstrates that the usage of higher spatial resolution data than currently available for SSM is required in lowland permafrost environments.</t>
  </si>
  <si>
    <t>Bartsch, Annett/G-6332-2012</t>
  </si>
  <si>
    <t>Bartsch, Annett/0000-0002-3737-7931</t>
  </si>
  <si>
    <t>2072-4292</t>
  </si>
  <si>
    <t>10.3390/rs6098718</t>
  </si>
  <si>
    <t>WOS:000343093800036</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</si>
  <si>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</si>
  <si>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</si>
  <si>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</si>
  <si>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</si>
  <si>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10.1603/ME14079</t>
  </si>
  <si>
    <t>WOS:000341644600007</t>
  </si>
  <si>
    <t>Oostra, V; Mateus, ARA; van der Burg, KRL; Piessens, T; van Eijk, M; Brakefield, PM; Beldade, P; Zwaan, BJ</t>
  </si>
  <si>
    <t>Oostra, Vicencio; Mateus, Ana Rita A.; van der Burg, Karin R. L.; Piessens, Thomas; van Eijk, Marleen; Brakefield, Paul M.; Beldade, Patricia; Zwaan, Bas J.</t>
  </si>
  <si>
    <t>Ecdysteroid Hormones Link the Juvenile Environment to Alternative Adult Life Histories in a Seasonal Insect</t>
  </si>
  <si>
    <t>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</si>
  <si>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Zwaan, Bas/D-8721-2015; Beldade, Patricia/E-1970-2011</t>
  </si>
  <si>
    <t>Zwaan, Bas/0000-0002-8221-4998; Beldade, Patricia/0000-0001-7831-979X; van der Burg, Karin/0000-0002-3066-2035</t>
  </si>
  <si>
    <t>E79</t>
  </si>
  <si>
    <t>E92</t>
  </si>
  <si>
    <t>10.1086/677260</t>
  </si>
  <si>
    <t>WOS:000340844300003</t>
  </si>
  <si>
    <t>Jervis, JR; Pringle, JK</t>
  </si>
  <si>
    <t>Jervis, John R.; Pringle, Jamie K.</t>
  </si>
  <si>
    <t>A study of the effect of seasonal climatic factors on the electrical resistivity response of three experimental graves</t>
  </si>
  <si>
    <t>JOURNAL OF APPLIED GEOPHYSICS</t>
  </si>
  <si>
    <t>Electrical resistivity surveys have proven useful for locating clandestine graves in a number of forensic searches. However, some aspects of grave detection with resistivity surveys remain imperfectly understood. One such aspect is the effect of seasonal changes in climate on the resistivity response of graves. In this study, resistivity survey data collected over three years over three simulated graves were analysed in order to assess how the graves' resistivity anomalies varied seasonally and when they could most easily be detected. Thresholds were used to identify anomalies, and the 'residual volume' of grave-related anomalies was calculated as the area bounded by the relevant thresholds multiplied by the anomaly's average value above the threshold. The residual volume of a resistivity anomaly associated with a buried pig cadaver showed evidence of repeating annual patterns and was moderately correlated with the soil moisture budget. This anomaly was easiest to detect between January and April each year, after prolonged periods of high net gain in soil moisture. The resistivity response of a wrapped cadaver was more complex, although it also showed evidence of seasonal variation during the third year after burial. We suggest that the observed variation in the graves' resistivity anomalies was caused by seasonal change in survey data noise levels, which was in turn influenced by the soil moisture budget. It is possible that similar variations occur elsewhere for sites with seasonal climate variations and this could affect successful detection of other subsurface features. Further research to investigate how different climates and soil types affect seasonal variation in grave-related resistivity anomalies would be useful. (C) 2014 Elsevier B.V. All rights reserved.</t>
  </si>
  <si>
    <t>Pringle, Jamie/0000-0002-0009-361X</t>
  </si>
  <si>
    <t>0926-9851</t>
  </si>
  <si>
    <t>1879-1859</t>
  </si>
  <si>
    <t>10.1016/j.jappgeo.2014.06.008</t>
  </si>
  <si>
    <t>WOS:000340987600007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</si>
  <si>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</si>
  <si>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</si>
  <si>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</si>
  <si>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</si>
  <si>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</si>
  <si>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</si>
  <si>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</si>
  <si>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</si>
  <si>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</si>
  <si>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</si>
  <si>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</si>
  <si>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</si>
  <si>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</si>
  <si>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</si>
  <si>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</si>
  <si>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</si>
  <si>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</si>
  <si>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</si>
  <si>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</si>
  <si>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</si>
  <si>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</si>
  <si>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</si>
  <si>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</si>
  <si>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</si>
  <si>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</si>
  <si>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</si>
  <si>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</si>
  <si>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</si>
  <si>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</si>
  <si>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t>
  </si>
  <si>
    <t>10.1111/jeb.12387</t>
  </si>
  <si>
    <t>WOS:000337522700015</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</si>
  <si>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</si>
  <si>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</si>
  <si>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</si>
  <si>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</si>
  <si>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</si>
  <si>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</si>
  <si>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</si>
  <si>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</si>
  <si>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</si>
  <si>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</si>
  <si>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</si>
  <si>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</si>
  <si>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</si>
  <si>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</si>
  <si>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</si>
  <si>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</si>
  <si>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</si>
  <si>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</si>
  <si>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</si>
  <si>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</si>
  <si>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</si>
  <si>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</si>
  <si>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</si>
  <si>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</si>
  <si>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</si>
  <si>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</si>
  <si>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</si>
  <si>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</si>
  <si>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</si>
  <si>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</si>
  <si>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</si>
  <si>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</si>
  <si>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MOLECULAR ECOLOGY RESOURCES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</si>
  <si>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</si>
  <si>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Bart/D-3823-2012; van Heerwaarden, Joost/A-1424-2014</t>
  </si>
  <si>
    <t>Pannebakker, Bart/0000-0001-8503-3896; van Heerwaarden, Joost/0000-0002-4959-3914</t>
  </si>
  <si>
    <t>1755-098X</t>
  </si>
  <si>
    <t>1755-0998</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</si>
  <si>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</si>
  <si>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</si>
  <si>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</si>
  <si>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</si>
  <si>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</si>
  <si>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</si>
  <si>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Ben/A-2746-2011</t>
  </si>
  <si>
    <t>Hoffmann, Ben/0000-0002-4010-4723</t>
  </si>
  <si>
    <t>e95301</t>
  </si>
  <si>
    <t>10.1371/journal.pone.0095301</t>
  </si>
  <si>
    <t>WOS:000336922600166</t>
  </si>
  <si>
    <t>Lana-Renault, N; Regues, D; Serrano, P; Latron, J</t>
  </si>
  <si>
    <t>Lana-Renault, N.; Reguees, D.; Serrano, P.; Latron, J.</t>
  </si>
  <si>
    <t>Spatial and temporal variability of groundwater dynamics in a sub-Mediterranean mountain catchment</t>
  </si>
  <si>
    <t>The temporal and spatial dynamics of groundwater was investigated in a small catchment in the Spanish Pyrenees, which was extensively used for agriculture in the past. Analysis of the water table fluctuations at five locations over a 6-year period demonstrated that the groundwater dynamics had a marked seasonal cycle involving a wetting-up period that commenced with the first autumn rainfall events, a saturation period during winter and spring and a drying-down period from the end of spring until the end of the summer. The length of the saturation period showed great interannual variability, which was mainly influenced by the rainfall and evapotranspiration characteristics. There was marked spatial variability in the water table, especially during the wetting-up period, which could be related to differences in slope and drainage area, geomorphology, soil properties and local topography. Areas contributing to runoff generation were identified within the catchment by field mapping of moisture conditions. Areas contributing to infiltration excess runoff were correlated with former cultivated fields affected by severe sheetwash erosion. Areas contributing to saturation excess runoff were characterized by a marked spatial dynamics associated with catchment wetness conditions. The saturation spatial pattern, which was partially related to the topographic index, was very patchy throughout the catchment, suggesting the influence of other factors associated with past agricultural activities, including changes in local topography and soil properties. The relationship between water table levels and stream flow was weak, especially during the wetting-up period, suggesting little connection between ground water and the hydrological response, at least at some locations. The results suggest that in drier and human-disturbed environments, such as sub-Mediterranean mountains, saturation patterns cannot be represented only by the general topography of the catchment. They also suggest that groundwater storage and runoff is not a succession of steady-state flow conditions, as assumed in most hydrological models. Copyright (c) 2013 John Wiley &amp; Sons, Ltd.</t>
  </si>
  <si>
    <t>Latron, Jerome/L-2281-2014; Lana-Renault, Noemi/L-1913-2014</t>
  </si>
  <si>
    <t>Latron, Jerome/0000-0003-3253-6734; Lana-Renault, Noemi/0000-0002-0272-2504</t>
  </si>
  <si>
    <t>1099-1085</t>
  </si>
  <si>
    <t>10.1002/hyp.9892</t>
  </si>
  <si>
    <t>WOS:000333683100007</t>
  </si>
  <si>
    <t>Safi, LSL; Fontoura, NF; Severo, HJ; Utz, LRP</t>
  </si>
  <si>
    <t>Safi, Lucia S. L.; Fontoura, Nelson F.; Severo, Henrique J.; Utz, Laura R. P.</t>
  </si>
  <si>
    <t>Temporal structure of the peritrich ciliate assemblage in a large Neotropical lake</t>
  </si>
  <si>
    <t>Background: Periphytic communities are usually composed by prokaryotic and eukaryotic microbes and small metazoans and could be found in any submerged surface in aquatic environments. Ciliates generally are the dominant organisms in periphytic communities where they can form assemblages of complex taxonomic composition. Among these ciliate taxa, peritrichs are very common organisms found in periphyton; also, they are easy to collect, be easily recognized, and have been widely used to evaluate and monitor ecological and ecotoxicological investigations. Several studies have been focused on periphytic communities in freshwaters from the Northern Hemisphere, with very little data on similar environments in the South. In the present study, we analyzed the structure and temporal dynamics of the ciliate peritrich community in a Neotropical shallow lake, comparing the fluctuation of the peritrich community with environmental factors. Results: Peritrichia comprised a total of 22 morphospecies throughout the year with genera Epistylis and Vorticella the most diverse and abundant genera. Peritrich density was considerably higher during fall and winter, demonstrating a clear seasonal cycle. Small, solitary species showed no pattern of dominance during any particular stage of succession, reaching abundance peak any time during the sampling period. On the other hand, large colonial species were abundant only in the last half of each successional cycle. Species abundance was correlated to temporal and environmental drivers. Conclusion: Our results support the hypothesis of a temporal pattern of succession in the community of peritrich ciliates that composes the periphyton of the studied lake with different responses by individual species to successional time, year, season, and environmental factors.</t>
  </si>
  <si>
    <t>Fontoura, Nelson/I-6397-2012; Utz, Laura/P-5247-2014</t>
  </si>
  <si>
    <t>Fontoura, Nelson/0000-0001-9978-2812; Utz, Laura/0000-0002-4343-4672</t>
  </si>
  <si>
    <t>1810-522X</t>
  </si>
  <si>
    <t>10.1186/s40555-014-0017-3</t>
  </si>
  <si>
    <t>WOS:000341990100001</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</si>
  <si>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</si>
  <si>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</si>
  <si>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</si>
  <si>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</si>
  <si>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</si>
  <si>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</si>
  <si>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Linto, N; Barnes, J; Ramachandran, R; Divia, J; Ramachandran, P; Upstill-Goddard, RC</t>
  </si>
  <si>
    <t>Linto, Neetha; Barnes, J.; Ramachandran, Ramesh; Divia, Jennifer; Ramachandran, Purvaja; Upstill-Goddard, R. C.</t>
  </si>
  <si>
    <t>Carbon Dioxide and Methane Emissions from Mangrove-Associated Waters of the Andaman Islands, Bay of Bengal</t>
  </si>
  <si>
    <t>ESTUARIES AND COASTS</t>
  </si>
  <si>
    <t>We estimated CO2 and CH4 emissions from mangrove-associated waters of the Andaman Islands by sampling hourly over 24 h in two tidal mangrove creeks (Wright Myo; Kalighat) and during transects in contiguous shallow inshore waters, immediately following the northeast monsoons (dry season) and during the peak of the southwest monsoons (wet season) of 2005 and 2006. Tidal height correlated positively with dissolved O-2 and negatively with pCO(2), CH4, total alkalinity (TAlk) and dissolved inorganic carbon (DIC), and pCO(2) and CH4 were always highly supersaturated (330-1,627 % CO2; 339-26,930 % CH4). These data are consistent with a tidal pumping response to hydrostatic pressure change. There were no seasonal trends in dissolved CH4 but pCO(2) was around twice as high during the 2005 wet season than at other times, in both the tidal surveys and the inshore transects. Fourfold higher turbidity during the wet season is consistent with elevated net benthic and/or water column heterotrophy via enhanced organic matter inputs from adjacent mangrove forest and/or the flushing of CO2-enriched soil waters, which may explain these CO2 data. TAlk/DIC relationships in the tidally pumped waters were most consistent with a diagenetic origin of CO2 primarily via sulphate reduction, with additional inputs via aerobic respiration. A decrease with salinity for pCO(2), CH4, TAlk and DIC during the inshore transects reflected offshore transport of tidally pumped waters. Estimated mean tidal creek emissions were similar to 23-173 mmol m(-2) day(-1) CO2 and similar to 0.11-0.47 mmol m(-2) day(-1) CH4. The CO2 emissions are typical of mangrove-associated waters globally, while the CH4 emissions fall at the low end of the published range. Scaling to the creek open water area (2,700 km(2)) gave total annual creek water emissions similar to 3.6-9.2 x 10(10) mol CO2 and 3.7-34 x 10(7) mol CH4. We estimated emissions from contiguous inshore waters at similar to 1.5 x 10(11) mol CO2 year(-1) and 2.6 x 10(8) mol CH4 year(-1), giving total emissions of similar to 1.9 x 10(11) mol CO2 year(-1) and similar to 3.0 x 10(8) mol CH4 year(-1) from a total area of mangrove-influenced water of similar to 3 x 10(4) km(2). Evaluating such emissions in a range of mangrove environments is important to resolving the greenhouse gas balance of mangrove ecosystems globally. Future such studies should be integral to wider quantitative process studies of the mangrove carbon balance.</t>
  </si>
  <si>
    <t>Ramachandran, Purvaja/K-5522-2018; Ramachandran, Ramesh/B-4814-2018</t>
  </si>
  <si>
    <t>Ramachandran, Purvaja/0000-0001-7937-3763; Ramachandran, Ramesh/0000-0003-2471-7746; Upstill-Goddard, Robert/0000-0003-3396-284X</t>
  </si>
  <si>
    <t>1559-2723</t>
  </si>
  <si>
    <t>1559-2731</t>
  </si>
  <si>
    <t>10.1007/s12237-013-9674-4</t>
  </si>
  <si>
    <t>WOS:000334170400010</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</si>
  <si>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</si>
  <si>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</si>
  <si>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</si>
  <si>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</si>
  <si>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</si>
  <si>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</si>
  <si>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Chang, CT; Wang, HC; Huang, CY</t>
  </si>
  <si>
    <t>Chang Chung-te; Wang Hsueh-ching; Huang Cho-ying</t>
  </si>
  <si>
    <t>Retrieving multi-scale climatic variations from high dimensional time-series MODIS green vegetation cover in a tropical/subtropical mountainous island</t>
  </si>
  <si>
    <t>JOURNAL OF MOUNTAIN SCIENCE</t>
  </si>
  <si>
    <t>There are knowledge gaps in our understanding of vegetation responses to multi-scale climate-related variables in tropical/subtropical mountainous islands in the Asia-Pacific region. Therefore, this study investigated inter-annual vegetation dynamics and regular/irregular climate patterns in Taiwan. We applied principal component analysis (PCA) on 11 years (2001 similar to 2011) of high-dimensional monthly photosynthetically active vegetation cover (PV) derived from the Moderate Resolution Imaging Spectroradiometer (MODIS) and investigated the relationships between spatiotemporal patterns of the eigenvectors and loadings of each component through time and multi-scale climaterelated variations. Results showed that the first five components contributed to 96.4% of the total variance. The first component (PC1, explaining 94.5% of variance) loadings, as expected, were significantly correlated with the temporal dynamics of the PV (r = 0.94), which was mainly governed by regional climate. The temporal loadings of PC2 and PC3 (0.8% and 0.6% of variance, respectively) were significantly correlated with the temporal dynamics of the PV of forests (r = 0.72) and the farmlands (r = 0.80), respectively. The low-order components (PC4 and PC5, 0.3% and 0.2% of variance, respectively) were closely related to the occurrence of drought (r = 0.49) and to irregular ENSO associated climate anomalies (r = -0.54), respectively. Pronounced correlations were also observed between PC5 and the Southern Oscillation Index (SOI) with one to three months of time lags (r = -0.35 similar to -0.43, respectively), revealing biophysical memory effects on the time-series pattern of the vegetation through ENSO-related rainfall patterns. Our findings reveal that the sensitivity of the ecosystems in this tropical/subtropical mountainous island may not only be regulated by regional climate and human activities but also be susceptible to large-scale climate anomalies which are crucial and comparable to previous large scale analyses. This study demonstrates that PCA can be an effective tool for analyzing seasonal and inter-annual variability of vegetation dynamics across this tropical/subtropical mountainous islandin the Pacific Ocean, which provides an opportunity to forecast the responses and feedbacks of terrestrial environments to future climate scenarios.</t>
  </si>
  <si>
    <t>Huang, Cho-ying/E-6573-2012; Chang, Chung Te/M-9443-2013</t>
  </si>
  <si>
    <t>Huang, Cho-ying/0000-0002-9174-7542; Chang, Chung Te/0000-0003-0064-1935</t>
  </si>
  <si>
    <t>1672-6316</t>
  </si>
  <si>
    <t>1993-0321</t>
  </si>
  <si>
    <t>10.1007/s11629-013-2835-x</t>
  </si>
  <si>
    <t>WOS:000332968800010</t>
  </si>
  <si>
    <t>Michel, MJ; Knouft, JH</t>
  </si>
  <si>
    <t>Michel, Matt J.; Knouft, Jason H.</t>
  </si>
  <si>
    <t>The effects of environmental change on the spatial and environmental determinants of community-level traits</t>
  </si>
  <si>
    <t>An advantage of trait-based approaches to ecology is the ability to predict the response of a species assemblage to environmental change through trait-environment relationships. Because species assemblages are also known to be affected by spatial processes, variation in community-level traits may be similarly affected by spatial structure. Furthermore, the importance of spatial structure may vary with changes to the environment. Using a dataset describing a local stream fish assemblage and environmental variables, we examine the relative contribution of environmental and spatial factors in explaining variation in community-level traits across seasons. We also test for any spatial structuring of community-level traits. For most traits, seasonal environmental change did not seem to alter the relative importance of environmental factors. Traits that did not vary consistently with environmental variables across seasons exhibited significant spatial structure. Overall, relationships between traits and environmental variables seemed to operate on a continuum with 'environmental traits' (those that were strongly correlated with environmental variables in response to environmental change) at one end to 'spatial traits' (those that did not correlate with environments, but exhibited spatial structure) at the other. We suggest that the distinction between these types of traits is important, as different modeling approaches would be appropriate in using community-level traits to predict the response of species assemblages to environmental change.</t>
  </si>
  <si>
    <t>10.1007/s10980-013-9977-7</t>
  </si>
  <si>
    <t>WOS:000331935500009</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</si>
  <si>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</si>
  <si>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</si>
  <si>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</si>
  <si>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</si>
  <si>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</si>
  <si>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</si>
  <si>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</si>
  <si>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</si>
  <si>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</si>
  <si>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</si>
  <si>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</si>
  <si>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</si>
  <si>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</si>
  <si>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</si>
  <si>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</si>
  <si>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</si>
  <si>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</si>
  <si>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</si>
  <si>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Alexandre/G-6007-2012; Roque-Specht, Vania/J-1306-2014</t>
  </si>
  <si>
    <t xml:space="preserve">Specht, Alexandre/0000-0002-8921-0340; </t>
  </si>
  <si>
    <t>1519-6984</t>
  </si>
  <si>
    <t>1678-4375</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</si>
  <si>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</si>
  <si>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</si>
  <si>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</si>
  <si>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</si>
  <si>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</si>
  <si>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</si>
  <si>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</si>
  <si>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</si>
  <si>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</si>
  <si>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</si>
  <si>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</si>
  <si>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</si>
  <si>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</si>
  <si>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</si>
  <si>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</si>
  <si>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</si>
  <si>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</si>
  <si>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</si>
  <si>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</si>
  <si>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</si>
  <si>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</si>
  <si>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</si>
  <si>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</si>
  <si>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</si>
  <si>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</si>
  <si>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</si>
  <si>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</si>
  <si>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</si>
  <si>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</si>
  <si>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</si>
  <si>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</si>
  <si>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Eamus, D; Cleverly, J; Boulain, N; Grant, N; Faux, R; Villalobos-Vega, R</t>
  </si>
  <si>
    <t>Eamus, Derek; Cleverly, James; Boulain, Nicolas; Grant, Nicole; Faux, Ralph; Villalobos-Vega, Randol</t>
  </si>
  <si>
    <t>Carbon and water fluxes in an arid-zone Acacia savanna woodland: An analyses of seasonal patterns and responses to rainfall events</t>
  </si>
  <si>
    <t>The study of landscape gas exchange in arid and semi-arid regions is less common than those of more mesic environments, despite their large geographical extent, their importance to regional climate, their socioeconomic values and the carbon and water balances of such regions. In this study we used eddy covariance measurements to examine net ecosystem exchange and water fluxes of a landscape dominated by a N-fixing tree (Acacia aneura; Mulga) as a function of soil moisture content, vapour pressure deficit, leaf area index and pulses of rain. Seasonal budgets of carbon and water, ecosystem-scale water-use-efficiency (the ratio of net ecosystem exchange to evapotranspiration) and inherent water-use-efficiency (ecosystem water-use-efficiency x vapour pressure deficit) were also examined. Across the 12 month study, the landscape was a net sink for carbon, despite prolonged periods of zero rain. Changes in both net ecosystem exchange and evapotranspiration were tightly coupled to changes in the moisture content of the upper (10 cm) soil profile, but not the deeper profile and both responded rapidly to changes in soil moisture content. As vapour pressure deficit increased over the course of several consecutive days in the wet season there was no significant response of ecosystem water-use-efficiency. In contrast, in the dry season, as vapour pressure deficit increased ecosystem water-use-efficiency declined curvilinearly. However, in both wet and dry seasons, ecosystem water-use-efficiency declined with increasing soil moisture content. Daily inherent water-use-efficiency increased gradually following each rainfall event. As daily mean vapour pressure deficit increased between rain events, inherent water-use-efficiency increased in both the wet and dry seasons but with a steeper slope in the wet season. However, inherent water-use-efficiency decreased with increasing soil moisture in both seasons, and the slope of a semi-log plot of inherent water-use-efficiency versus soil moisture content decreased faster in the dry season than in the wet season. Similarly, the marginal carbon cost of water was smaller (0.3) in the wet than dry season (0.6). Variations in ecosystem leaf area index were correlated with the under storey component, which was highest in the wet season and lowest in the dry season. We therefore conclude that changes in under storey leaf area index were significant drivers of seasonal changes in canopy gas exchange. Mulga, despite maintaining leaf area index through the dry season in a semi-arid environment, supports little dry season evapotranspiration and relies, to a very large extent, on soil moisture in the upper soil profile rather than deeper stores of water. (C) 2013 Elsevier B.V. All rights reserved.</t>
  </si>
  <si>
    <t>Cleverly, James/L-2134-2016; Eamus, Derek/F-7375-2017</t>
  </si>
  <si>
    <t>Cleverly, James/0000-0002-2731-7150; Eamus, Derek/0000-0003-2765-8040</t>
  </si>
  <si>
    <t>10.1016/j.agrformet.2013.04.020</t>
  </si>
  <si>
    <t>WOS:000327000200023</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</si>
  <si>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</si>
  <si>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</si>
  <si>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</si>
  <si>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</si>
  <si>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</si>
  <si>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Khazaei, H; Street, K; Santanen, A; Bari, A; Stoddard, FL</t>
  </si>
  <si>
    <t>Khazaei, Hamid; Street, Kenneth; Santanen, Arja; Bari, Abdallah; Stoddard, Frederick L.</t>
  </si>
  <si>
    <t>Do faba bean (Vicia faba L.) accessions from environments with contrasting seasonal moisture availabilities differ in stomatal characteristics and related traits?</t>
  </si>
  <si>
    <t>Drought is a major constraint to faba bean (Vicia faba L.) production, and there are many mechanisms by which leaves can regulate water loss. Our primary objective was to test if the origin of the faba bean accessions, from drought-prone and non-drought-prone environments, was associated with differences in measurable aspects of stomatal morphology and physiology related to water use. Two sets, each consisting of 201 faba bean accessions, were chosen from environments with contrasting seasonal moisture profiles following the focused identification of germplasm strategy (FIGS), and then screened under well watered conditions. From these, two subsets of 10 accessions each were chosen to test for differences in response to drought. Parameters related to stomatal function and water status were measured. The dry-adapted set had bigger stomata, higher leaf relative water content (LRWC) and cooler leaves under well watered conditions. Stomatal density and stomatal area per unit area of leaflet were negatively correlated with gas exchange parameters and positively correlated with intrinsic water use efficiency. Drought caused stomatal densities to increase in the dry set while stomatal length decreased in both sets. The moisture deficit was sufficient to decrease gas exchange in both sets to similar levels, but the dry-adapted set maintained warmer leaves and a higher LRWC that showed no significant correlations with leaf morphology or gas exchange, demonstrating more effective stomatal regulation. The results also support that collection site data from the environment where genetic resources are collected can be used as indicators of adaptive traits in an herbaceous annual species.</t>
  </si>
  <si>
    <t>Stoddard, Fred/E-6436-2015; Khazaei, Hamid/E-8195-2018</t>
  </si>
  <si>
    <t>Stoddard, Fred/0000-0002-8097-5750; Khazaei, Hamid/0000-0002-5202-8764</t>
  </si>
  <si>
    <t>10.1007/s10722-013-0002-4</t>
  </si>
  <si>
    <t>WOS:000330297400014</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</si>
  <si>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</si>
  <si>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</si>
  <si>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</si>
  <si>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</si>
  <si>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</si>
  <si>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</si>
  <si>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</si>
  <si>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</si>
  <si>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</si>
  <si>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</si>
  <si>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</si>
  <si>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</si>
  <si>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</si>
  <si>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</si>
  <si>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</si>
  <si>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</si>
  <si>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t>
  </si>
  <si>
    <t>Kawecki, Tadeusz/0000-0002-9244-1991</t>
  </si>
  <si>
    <t>10.1111/jeb.12248</t>
  </si>
  <si>
    <t>WOS:000327115900004</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</si>
  <si>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</si>
  <si>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</si>
  <si>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</si>
  <si>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</si>
  <si>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</si>
  <si>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</si>
  <si>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</si>
  <si>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</si>
  <si>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</si>
  <si>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</si>
  <si>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</si>
  <si>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</si>
  <si>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</si>
  <si>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</si>
  <si>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</si>
  <si>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</si>
  <si>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</si>
  <si>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</si>
  <si>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Vincze, O; Vagasi, CI; Kovacs, I; Galvan, I; Pap, PL</t>
  </si>
  <si>
    <t>Vincze, Orsolya; Vagasi, Csongor I.; Kovacs, Istvan; Galvan, Ismael; Pap, Peter L.</t>
  </si>
  <si>
    <t>Sources of variation in uropygial gland size in European birds</t>
  </si>
  <si>
    <t>Defence mechanisms against parasites and pathogens are some of the most elaborate biological systems in animals. The oily secretion of the avian uropygial gland has been suggested to serve as a chemical defence against feather and eggshell bacteria. Yet, the traits associated with uropygial gland oil production are not well understood. We conducted a phylogenetic analysis comprising 132 European bird species aiming to test: (1) whether life-history and ecological traits drive gland size evolution by potentially promoting microbial infestation and (2) how these traits affects change in the gland size throughout the annual cycle. We show that the size of the uropygial gland is dynamic (i.e. increasing from the nonbreeding to the breeding season, independent of sex). Furthermore, we found that the year-round size of the gland was similar between sexes and was correlated with different ecological and life-history traits promoting microbial infection throughout the annual cycle. During the breeding season, the total eggshell surface area in a clutch correlated significantly and positively with the gland size, suggesting the importance of oil in protecting eggs from microbes. Social species exhibited a larger gland size increase during the breeding season compared to nonsocials; a change that was also predicted by the total eggshell surface area. Aquatic, riparian and non-migratory species had larger glands than terrestrials and migrants, respectively. The findings of the present study suggest that aquatic environments may promote the production of gland oil, through either the need of waterproofing the plumage and/or defending it against the intensified feather degradation in these moist conditions. Finally, we found a negative effect of the incubation period on uropygial gland size, which may suggest an energetic constraint imposed by other development-connected costly activities. Our results show that the role of the uropygial gland dynamically varies during the annual cycle, potentially in response to seasonal variation in parasitic infection risk.(c) 2013 The Linnean Society of London, Biological Journal of the Linnean Society, 2013, 110, 543-563.</t>
  </si>
  <si>
    <t>Galvan, Ismael/H-8602-2015</t>
  </si>
  <si>
    <t>Galvan, Ismael/0000-0002-6523-8592; Vincze, Orsolya/0000-0001-5789-2124; Vagasi, Csongor I./0000-0002-8736-2391</t>
  </si>
  <si>
    <t>10.1111/bij.12139</t>
  </si>
  <si>
    <t>WOS:000325979900005</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</si>
  <si>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</si>
  <si>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</si>
  <si>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</si>
  <si>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</si>
  <si>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10.1111/jeb.12227</t>
  </si>
  <si>
    <t>WOS:000325983400007</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</si>
  <si>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</si>
  <si>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</si>
  <si>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</si>
  <si>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</si>
  <si>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</si>
  <si>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</si>
  <si>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</si>
  <si>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</si>
  <si>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</si>
  <si>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</si>
  <si>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</si>
  <si>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</si>
  <si>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</si>
  <si>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</si>
  <si>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10.1111/brv.12036</t>
  </si>
  <si>
    <t>WOS:000325262600009</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</si>
  <si>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</si>
  <si>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</si>
  <si>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</si>
  <si>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</si>
  <si>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</si>
  <si>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</si>
  <si>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Stres, B; Sul, WJ; Murovec, B; Tiedje, JM</t>
  </si>
  <si>
    <t>Stres, Blaz; Sul, Woo Jun; Murovec, Bostjan; Tiedje, James M.</t>
  </si>
  <si>
    <t>Recently Deglaciated High-Altitude Soils of the Himalaya: Diverse Environments, Heterogenous Bacterial Communities and Long-Range Dust Inputs from the Upper Troposphere</t>
  </si>
  <si>
    <t>Background: The Himalaya with its altitude and geographical position forms a barrier to atmospheric transport, which produces much aqueous-particle monsoon precipitation and makes it the largest continuous ice-covered area outside polar regions. There is a paucity of data on high-altitude microbial communities, their native environments and responses to environmental-spatial variables relative to seasonal and deglaciation events. Methodology/Principal Findings: Soils were sampled along altitude transects from 5000 m to 6000 m to determine environmental, spatial and seasonal factors structuring bacterial communities characterized by 16 S rRNA gene deep sequencing. Dust traps and fresh-snow samples were used to assess dust abundance and viability, community structure and abundance of dust associated microbial communities. Significantly different habitats among the altitude-transect samples corresponded to both phylogenetically distant and closely-related communities at distances as short as 50 m showing high community spatial divergence. High within-group variability that was related to an order of magnitude higher dust deposition obscured seasonal and temporal rearrangements in microbial communities. Although dust particle and associated cell deposition rates were highly correlated, seasonal dust communities of bacteria were distinct and differed significantly from recipient soil communities. Analysis of closest relatives to dust OTUs, HYSPLIT back-calculation of airmass trajectories and small dust particle size (4-12 mu m) suggested that the deposited dust and microbes came from distant continental, lacustrine and marine sources, e. g. Sahara, India, Caspian Sea and Tibetan plateau. Cyanobacteria represented less than 0.5% of microbial communities suggesting that the microbial communities benefitted from (co)deposited carbon which was reflected in the psychrotolerant nature of dust-particle associated bacteria. Conclusions/Significance: The spatial, environmental and temporal complexity of the high-altitude soils of the Himalaya generates ongoing disturbance and colonization events that subject heterogeneous microniches to stochastic colonization by far away dust associated microbes and result in the observed spatially divergent bacterial communities.</t>
  </si>
  <si>
    <t>Sul, Woo Jun/A-9291-2012</t>
  </si>
  <si>
    <t>Sul, Woo Jun/0000-0002-7016-1454</t>
  </si>
  <si>
    <t>e76440</t>
  </si>
  <si>
    <t>10.1371/journal.pone.0076440</t>
  </si>
  <si>
    <t>WOS:000325220000066</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</si>
  <si>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</si>
  <si>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</si>
  <si>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</si>
  <si>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</si>
  <si>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</si>
  <si>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Giuliano/0000-0001-6972-8591; Bonizzoni, Mariangela/0000-0003-0568-8564</t>
  </si>
  <si>
    <t>1471-4922</t>
  </si>
  <si>
    <t>1471-5007</t>
  </si>
  <si>
    <t>10.1016/j.pt.2013.07.003</t>
  </si>
  <si>
    <t>WOS:000324969600006</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</si>
  <si>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</si>
  <si>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</si>
  <si>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</si>
  <si>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</si>
  <si>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Paunovic, Momir/0000-0002-6432-1191; Knezevic-Vukcevic, Jelena/0000-0002-8138-6579; Vukovic-Gacic, Branka/0000-0001-8767-1912</t>
  </si>
  <si>
    <t>10.1016/j.chemosphere.2013.04.073</t>
  </si>
  <si>
    <t>WOS:000324667700007</t>
  </si>
  <si>
    <t>Ouyang, JQ; Sharp, P; Quetting, M; Hau, M</t>
  </si>
  <si>
    <t>Ouyang, J. Q.; Sharp, P.; Quetting, M.; Hau, M.</t>
  </si>
  <si>
    <t>Endocrine phenotype, reproductive success and survival in the great tit, Parus major</t>
  </si>
  <si>
    <t>A central goal in evolutionary ecology is to characterize and identify selection patterns on the optimal phenotype in different environments. Physiological traits, such as hormonal responses, provide important mechanisms by which individuals can adapt to fluctuating environmental conditions. It is therefore expected that selection shapes hormonal traits, but the strength and the direction of selection on plastic hormonal signals are still under investigation. Here, we determined whether, and in which way, selection is acting on the hormones corticosterone and prolactin by characterizing endocrine phenotypes and their relationship with fitness in free-living great tits, Parus major. We quantified variation in circulating concentrations of baseline and stress-induced corticosterone and in prolactin during the prebreeding (March) and the breeding season (May) for two consecutive years, and correlated these with reproductive success (yearly fledgling number) and overwinter survival in female and male individuals. In both years, individuals with high baseline corticosterone concentrations in March had the highest yearly fledgling numbers; while in May, individuals with low baseline corticosterone had the highest yearly reproductive success. Likewise, individuals that displayed strong seasonal plasticity in baseline corticosterone concentrations (high in March and low in May) had the highest reproductive success in each year. Prolactin concentrations were not related to reproductive success, but were positively correlated to the proximity to lay. Between-year plasticity in stress-induced corticosterone concentrations of males was related to yearly variation in food abundance, but not to overall reproductive success. These findings suggest that seasonally alternating directional selection is operating on baseline corticosterone concentrations in both sexes. The observed between-year consistency in selection patterns indicates that a one-time hormone sample in a given season can allow the prediction of individual fitness.</t>
  </si>
  <si>
    <t>Ouyang, Jenny/J-2530-2014</t>
  </si>
  <si>
    <t>Ouyang, Jenny/0000-0002-5111-5145</t>
  </si>
  <si>
    <t>10.1111/jeb.12202</t>
  </si>
  <si>
    <t>WOS:000323316800014</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</si>
  <si>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</si>
  <si>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</si>
  <si>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</si>
  <si>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</si>
  <si>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</si>
  <si>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</si>
  <si>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</si>
  <si>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</si>
  <si>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</si>
  <si>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</si>
  <si>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</si>
  <si>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</si>
  <si>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</si>
  <si>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</si>
  <si>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</si>
  <si>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</si>
  <si>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</si>
  <si>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</si>
  <si>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</si>
  <si>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</si>
  <si>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</si>
  <si>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</si>
  <si>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</si>
  <si>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</si>
  <si>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</si>
  <si>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</si>
  <si>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</si>
  <si>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</si>
  <si>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</si>
  <si>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Ito, Katsura/0000-0003-4251-8505</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</si>
  <si>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</si>
  <si>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</si>
  <si>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</si>
  <si>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</si>
  <si>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</si>
  <si>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</si>
  <si>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Steven/H-3347-2011; Hoffmann, Ary/C-2961-2011</t>
  </si>
  <si>
    <t>Chown, Steven/0000-0001-6069-5105;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</si>
  <si>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</si>
  <si>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</si>
  <si>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</si>
  <si>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</si>
  <si>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</si>
  <si>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</si>
  <si>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</si>
  <si>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</si>
  <si>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</si>
  <si>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</si>
  <si>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</si>
  <si>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</si>
  <si>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</si>
  <si>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</si>
  <si>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</si>
  <si>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</si>
  <si>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</si>
  <si>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</si>
  <si>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</si>
  <si>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</si>
  <si>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</si>
  <si>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</si>
  <si>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</si>
  <si>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</si>
  <si>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</si>
  <si>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</si>
  <si>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</si>
  <si>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</si>
  <si>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</si>
  <si>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</si>
  <si>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</si>
  <si>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</si>
  <si>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</si>
  <si>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</si>
  <si>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</si>
  <si>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</si>
  <si>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</si>
  <si>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</si>
  <si>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</si>
  <si>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</si>
  <si>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</si>
  <si>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</si>
  <si>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</si>
  <si>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10.1093/aob/mct077</t>
  </si>
  <si>
    <t>WOS:000319433300014</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</si>
  <si>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</si>
  <si>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</si>
  <si>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</si>
  <si>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</si>
  <si>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</si>
  <si>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</si>
  <si>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</si>
  <si>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</si>
  <si>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</si>
  <si>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</si>
  <si>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</si>
  <si>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</si>
  <si>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</si>
  <si>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</si>
  <si>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</si>
  <si>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</si>
  <si>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</si>
  <si>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</si>
  <si>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</si>
  <si>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</si>
  <si>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Hayne, KJR; Palmer, AR</t>
  </si>
  <si>
    <t>Hayne, Kurtis J. R.; Palmer, A. Richard</t>
  </si>
  <si>
    <t>Intertidal sea stars (Pisaster ochraceus) alter body shape in response to wave action</t>
  </si>
  <si>
    <t>Sea stars are some of the largest mobile animals able to live in the harsh flow environment of wave-exposed, rocky intertidal shores. In addition, some species, such as the northeastern Pacific Pisaster ochraceus, are ecologically significant predators in a broad range of environments, from sheltered lagoons to the most wave-exposed shorelines. How they function and survive under such an extreme range of wave exposures remains a puzzle. Here we examine the ability of P. ochraceus to alter body form in response to variation in flow conditions. We found that sea stars in wave-exposed sites had narrower arms and were lighter per unit arm length than those from sheltered sites. Body form was tightly correlated with maximum velocity of breaking waves across four sites and also varied over time. In addition, field transplant experiments showed that these differences in shape were due primarily to phenotypic plasticity. Sea stars transplanted from a sheltered site to a more wave-exposed site became lighter per unit arm length, and developed narrower arms, after 3months. The tight correlation between water flow and morphology suggests that wave force must be a significant selective factor acting on body shape. On exposed shores, narrower arms probably reduce both lift and drag in breaking waves. On protected shores, fatter arms may provide more thermal inertia to resist overheating, or more body volume for gametes. Such plastic changes in body shape represent a unique method by which sea stars adapt to spatial, seasonal and possibly short-term variation in flow conditions.</t>
  </si>
  <si>
    <t>Palmer, A. Richard/A-3593-2010</t>
  </si>
  <si>
    <t>Palmer, A. Richard/0000-0002-7579-3899</t>
  </si>
  <si>
    <t>10.1242/jeb.078964</t>
  </si>
  <si>
    <t>WOS:000317722700030</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</si>
  <si>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</si>
  <si>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</si>
  <si>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</si>
  <si>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</si>
  <si>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e61129</t>
  </si>
  <si>
    <t>10.1371/journal.pone.0061129</t>
  </si>
  <si>
    <t>WOS:000319109800123</t>
  </si>
  <si>
    <t>Tozzini, ET; Dorn, A; Ng'oma, E; Polacik, M; Blazek, R; Reichwald, K; Petzold, A; Watters, B; Reichard, M; Cellerino, A</t>
  </si>
  <si>
    <t>Tozzini, Eva Terzibasi; Dorn, Alexander; Ng'oma, Enoch; Polacik, Matej; Blazek, Radim; Reichwald, Kathrin; Petzold, Andreas; Watters, Brian; Reichard, Martin; Cellerino, Alessandro</t>
  </si>
  <si>
    <t>Parallel evolution of senescence in annual fishes in response to extrinsic mortality</t>
  </si>
  <si>
    <t>Background: Early evolutionary theories of aging predict that populations which experience low extrinsic mortality evolve a retarded onset of senescence. Experimental support for this theory in vertebrates is scarce, in part for the difficulty of quantifying extrinsic mortality and its condition- and density-dependent components that -when considered- can lead to predictions markedly different to those of the "classical" theories. Here, we study annual fish of the genus Nothobranchius whose maximum lifespan is dictated by the duration of the water bodies they inhabit. Different populations of annual fish do not experience different strengths of extrinsic mortality throughout their life span, but are subject to differential timing (and predictability) of a sudden habitat cessation. In this respect, our study allows testing how aging evolves in natural environments when populations vary in the prospect of survival, but condition- dependent survival has a limited effect. We use 10 Nothobranchius populations from seasonal pools that differ in their duration to test how this parameter affects longevity and aging in two independent clades of these annual fishes. Results: We found that replicated populations from a dry region showed markedly shorter captive lifespan than populations from a humid region. Shorter lifespan correlated with accelerated accumulation of lipofuscin (an established age marker) in both clades. Analysis of wild individuals confirmed that fish from drier habitats accumulate lipofuscin faster also under natural conditions. This indicates faster physiological deterioration in shorter-lived populations. Conclusions: Our data provide a strong quantitative example of how extrinsic mortality can shape evolution of senescence in a vertebrate clade. Nothobranchius is emerging as a genomic model species. The characterization of pairs of closely related species with different longevities should provide a powerful paradigm for the identification of genetic variations responsible for evolution of senescence in natural populations.</t>
  </si>
  <si>
    <t>Cellerino, Alessandro/M-9380-2013; Polacik, Matej/A-8260-2010; TERZIBASI TOZZINI, Eva/J-9466-2016; Blazek, Radim/L-9163-2013; Reichard, Martin/C-6563-2009</t>
  </si>
  <si>
    <t>Cellerino, Alessandro/0000-0003-3834-0097; TERZIBASI TOZZINI, Eva/0000-0003-3317-1538; Blazek, Radim/0000-0003-1150-0273; Ng'oma, Enoch/0000-0002-6741-7922</t>
  </si>
  <si>
    <t>10.1186/1471-2148-13-77</t>
  </si>
  <si>
    <t>WOS:000317368800001</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</si>
  <si>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</si>
  <si>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</si>
  <si>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</si>
  <si>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</si>
  <si>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Kuijper, Bram/E-9409-2013; Wertheim, Bregje/B-6436-2009; Pannebakker, Bart/D-3823-2012; de boer, jetske/K-6827-2012</t>
  </si>
  <si>
    <t>Kuijper, Bram/0000-0002-7263-2846; Wertheim, Bregje/0000-0001-8555-1925; Pannebakker, Bart/0000-0001-8503-3896;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</si>
  <si>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</si>
  <si>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</si>
  <si>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</si>
  <si>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</si>
  <si>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</si>
  <si>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</si>
  <si>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</si>
  <si>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</si>
  <si>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</si>
  <si>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</si>
  <si>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</si>
  <si>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</si>
  <si>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</si>
  <si>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</si>
  <si>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</si>
  <si>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</si>
  <si>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</si>
  <si>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</si>
  <si>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</si>
  <si>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</si>
  <si>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Bondi, CA; Marks, SB</t>
  </si>
  <si>
    <t>Bondi, Cheryl A.; Marks, Sharyn B.</t>
  </si>
  <si>
    <t>Differences in Flow Regime Influence the Seasonal Migrations, Body Size, and Body Condition of Western Pond Turtles (Actinemys marmorata) that Inhabit Perennial and Intermittent Riverine Sites in Northern California</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</si>
  <si>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t>
  </si>
  <si>
    <t>10.1643/CH-12-049</t>
  </si>
  <si>
    <t>WOS:000411881100018</t>
  </si>
  <si>
    <t>Brady, DC; Testa, JM; Di Toro, DM; Boynton, WR; Kemp, WM</t>
  </si>
  <si>
    <t>Brady, Damian C.; Testa, Jeremy M.; Di Toro, Dominic M.; Boynton, Walter R.; Kemp, W. Michael</t>
  </si>
  <si>
    <t>Sediment flux modeling: Calibration and application for coastal systems</t>
  </si>
  <si>
    <t>Benthic-pelagic coupling in shallow estuarine and coastal environments is an important mode of particle and solute exchange and can influence lag times in the recovery of eutrophic ecosystems. Links between the water column and sediments are mediated by particulate organic matter (POM) deposition to the sediment and its subsequent decomposition. Some fraction of the regenerated nutrients are returned to the water column. A critical component in modeling sediment fluxes is the organic matter flux to the sediment. A method is presented for estimating POM deposition, which is especially difficult to measure, by using a combination of long term time series of measured inorganic nutrient fluxes and a mechanistic sediment flux model (SFM). A Hooke-Jeeves pattern search algorithm is used to adjust organic matter deposition to fit ammonium (NH4+) flux at 12 stations in Chesapeake Bay for up to 17 years. POM deposition estimates matched reasonably well with sediment trap estimates on average (within 10%) and were strongly correlated with previously published estimates based upon sediment chlorophyll-a (chl-a) distribution and degradation. Model versus field data comparisons of NH4+ flux, sediment oxygen demand (SOD), sulfate (SO42-) reduction rate, porewater NH4+, and sedimentary labile carbon concentrations further validated model results and demonstrated that SFM is a powerful tool to analyze solute fluxes. Monthly model-field data comparisons clearly revealed that POM decomposition in the original SFM calibration was too rapid, which has implications for lagged ecosystem responses to nutrient management efforts. Finally, parameter adjustments have been made that significantly improve model-field data comparisons and underscore the importance of revisiting and recalibrating models as long time series (&gt;5 years) become available. (c) 2012 Elsevier Ltd. All rights reserved.</t>
  </si>
  <si>
    <t>Testa, Jeremy/C-7189-2013; kemp, Michael/F-9955-2013</t>
  </si>
  <si>
    <t>Testa, Jeremy/0000-0003-0027-9761; Boynton, Walter/0000-0002-6516-8352</t>
  </si>
  <si>
    <t>10.1016/j.ecss.2012.11.003</t>
  </si>
  <si>
    <t>WOS:000315323600011</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</si>
  <si>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</si>
  <si>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</si>
  <si>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</si>
  <si>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</si>
  <si>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</si>
  <si>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</si>
  <si>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</si>
  <si>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</si>
  <si>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</si>
  <si>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</si>
  <si>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</si>
  <si>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</si>
  <si>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</si>
  <si>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</si>
  <si>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</si>
  <si>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</si>
  <si>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</si>
  <si>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</si>
  <si>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</si>
  <si>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</si>
  <si>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</si>
  <si>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</si>
  <si>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</si>
  <si>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</si>
  <si>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Cantacessi, Cinzia/B-7356-2014; Dantas-Torres, Filipe/G-1617-2012</t>
  </si>
  <si>
    <t>Cantacessi, Cinzia/0000-0001-6863-2950; Otranto, Domenico/0000-0002-7518-476X; Lia, Riccardo Paolo/0000-0001-7239-1694; Grunwald Kadow, Ilona/0000-0002-9085-4274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</si>
  <si>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</si>
  <si>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</si>
  <si>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</si>
  <si>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</si>
  <si>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</si>
  <si>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</si>
  <si>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t>
  </si>
  <si>
    <t>Emerson, Kevin/0000-0003-3283-0693; Cresko, William/0000-0002-3496-8074</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</si>
  <si>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</si>
  <si>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</si>
  <si>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</si>
  <si>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</si>
  <si>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</si>
  <si>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</si>
  <si>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Dina/B-9951-2011</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</si>
  <si>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</si>
  <si>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</si>
  <si>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</si>
  <si>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</si>
  <si>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</si>
  <si>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</si>
  <si>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</si>
  <si>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</si>
  <si>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</si>
  <si>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</si>
  <si>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</si>
  <si>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</si>
  <si>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</si>
  <si>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</si>
  <si>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</si>
  <si>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</si>
  <si>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</si>
  <si>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</si>
  <si>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</si>
  <si>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</si>
  <si>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</si>
  <si>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</si>
  <si>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</si>
  <si>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</si>
  <si>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</si>
  <si>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</si>
  <si>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</si>
  <si>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</si>
  <si>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</si>
  <si>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</si>
  <si>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</si>
  <si>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</si>
  <si>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</si>
  <si>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</si>
  <si>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</si>
  <si>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OCT 5</t>
  </si>
  <si>
    <t>10.14411/eje.2012.065</t>
  </si>
  <si>
    <t>WOS:000310716000006</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</si>
  <si>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</si>
  <si>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</si>
  <si>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</si>
  <si>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</si>
  <si>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</si>
  <si>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</si>
  <si>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</si>
  <si>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</si>
  <si>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</si>
  <si>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</si>
  <si>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</si>
  <si>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Park, Young-Seuk/0000-0001-7025-8945</t>
  </si>
  <si>
    <t>10.1111/j.1744-7917.2011.01480.x</t>
  </si>
  <si>
    <t>WOS:000308505000001</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</si>
  <si>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</si>
  <si>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</si>
  <si>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</si>
  <si>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</si>
  <si>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</si>
  <si>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Smith, JE; Monclus, R; Wantuck, D; Florant, GL; Blumstein, DT</t>
  </si>
  <si>
    <t>Smith, Jennifer E.; Monclus, Raquel; Wantuck, Danielle; Florant, Gregory L.; Blumstein, Daniel T.</t>
  </si>
  <si>
    <t>Fecal glucocorticoid metabolites in wild yellow-bellied marmots: Experimental validation, individual differences and ecological correlates</t>
  </si>
  <si>
    <t>Natural selection is expected to shape phenotypic traits that permit organisms to respond appropriately to the environments in which they live. One important mechanism by which animals cope with changes in their environment is through physiological responses to stressors mediated by glucocorticoid hormones. Here we perform biological and physiological validations of a minimally-invasive technique for assessing fecal corticosterone metabolites (FCMs) in captive and wild groups of yellow-bellied marmots (Marmota flaviventris). Then we draw from ten years of data on these obligate hibernators at the Rocky Mountain Biological Laboratory in Colorado. USA to assess the extent to which seasonal and daily changes explain naturalistic variation in baseline levels of FCMs. Interestingly, beyond important population-level variation with respect to year, season, time of day, sex, age and reproductive state, we found repeatable inter-individual differences in FCMs, suggesting this hormonal trait might be a meaningful target of selection. FCM levels were 68% lower in captive than wild marmots, suggesting that the natural environment in which these animals occur is generally more challenging or less predictable than life in captivity. Most live-trapping events failed to represent stressors for wild marmots such that repeated measurements of traits were possible with minimal "stress" to subjects. We also document the natural ranges of annual and seasonal variation necessary for understanding the extent to which anthropogenic assaults represent stressors for wild mammals. Taken together, this study provides a foundation for understanding the evolution of hormonal traits and has important welfare and conservation implications for field biologists. (C) 2012 Elsevier Inc. All rights reserved.</t>
  </si>
  <si>
    <t>Monclus, Raquel/B-2540-2017</t>
  </si>
  <si>
    <t>Blumstein, Daniel/0000-0001-5793-9244; Monclus Burgoa, Raquel/0000-0001-7117-3521</t>
  </si>
  <si>
    <t>10.1016/j.ygcen.2012.06.015</t>
  </si>
  <si>
    <t>WOS:000307694100029</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</si>
  <si>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</si>
  <si>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</si>
  <si>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</si>
  <si>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</si>
  <si>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</si>
  <si>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</si>
  <si>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</si>
  <si>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</si>
  <si>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</si>
  <si>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</si>
  <si>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</si>
  <si>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</si>
  <si>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</si>
  <si>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</si>
  <si>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</si>
  <si>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</si>
  <si>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</si>
  <si>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</si>
  <si>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Belles, Xavier/G-2354-2015; Piulachs, Maria-Dolors/C-3992-2011</t>
  </si>
  <si>
    <t>Belles, Xavier/0000-0002-1566-303X; Piulachs, Maria-Dolors/0000-0002-4500-2718</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</si>
  <si>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</si>
  <si>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</si>
  <si>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</si>
  <si>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</si>
  <si>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</si>
  <si>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</si>
  <si>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</si>
  <si>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</si>
  <si>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</si>
  <si>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</si>
  <si>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</si>
  <si>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</si>
  <si>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</si>
  <si>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Maini, Stefano/0000-0001-7272-1243; Bosch, Jordi/0000-0002-8088-9457</t>
  </si>
  <si>
    <t>10.1016/j.jinsphys.2012.04.008</t>
  </si>
  <si>
    <t>WOS:000306767700007</t>
  </si>
  <si>
    <t>Matsuda, Y; Shimizu, S; Mori, M; Ito, SI; Selosse, MA</t>
  </si>
  <si>
    <t>Matsuda, Yosuke; Shimizu, Shoko; Mori, Manami; Ito, Shin-Ichiro; Selosse, Marc-Andre</t>
  </si>
  <si>
    <t>SEASONAL AND ENVIRONMENTAL CHANGES OF MYCORRHIZAL ASSOCIATIONS AND HETEROTROPHY LEVELS IN MIXOTROPHIC PYROLA JAPONICA (ERICACEAE) GROWING UNDER DIFFERENT LIGHT ENVIRONMENTS</t>
  </si>
  <si>
    <t>Premise of the study: Mixotrophy is a strategy whereby plants acquire carbon both through photosynthesis and heterotrophic exploitation of mycorrhizal fungi. In Euro-American Pyroleae species studied hitherto, heterotrophy levels vary according to species, sites of study, and possibly light conditions. We investigated mycorrhizal association and mixotrophy in the Asiatic forest species Pyrola japonica, and their plasticity under different light conditions. Methods: Pyrola japonica was sampled bimonthly in sunny and shaded conditions from a deciduous broadleaf forest. We microscopically assessed the rate of fungal colonization and sequenced the ITS to identify the mycorrhizal fungi. We measured C-13 and N-15 isotopic abundances in P. japonica as compared with neighboring autotrophic and mycoheterotrophic plants, to evaluate P. japonica's heterotrophy level. Key results: Pyrola japonica formed arbutoid mycorrhizas devoid of fungal mantles, with intracellular hyphal coils and a Hartig net. It tended to be more colonized by mycorrhizal fungi in spring and summer. Most associated fungi belonged to ectomycorrhizal taxa, and 84% of identified fungi were Russula spp. Rate of mycorrhizal colonization and Russula frequency tended to be higher in shaded conditions. Both delta C-13 and delta N-15 values of P. japonica were significantly higher in autotrophic plants, showing that about half of the carbon on average was received from mycorrhizal fungi. Both isotopic values negatively correlated with light availability, suggesting higher heterotrophy levels in shaded conditions. Conclusions: The mixotrophic P. japonica undergoes changes in mycorrhizal symbionts and carbon nutrition according to light availability. Our results suggest that during Pyroleae evolution, a tendency to increased heterotrophy emerged in the Pyrola/Orthilia clade.</t>
  </si>
  <si>
    <t>10.3732/ajb.1100546</t>
  </si>
  <si>
    <t>WOS:000306505000016</t>
  </si>
  <si>
    <t>Roderick, GK; Hufbauer, R; Navajas, M</t>
  </si>
  <si>
    <t>Roderick, George K.; Hufbauer, Ruth; Navajas, Maria</t>
  </si>
  <si>
    <t>Evolution and biological control</t>
  </si>
  <si>
    <t>Roderick, George/0000-0001-7557-2415</t>
  </si>
  <si>
    <t>10.1111/j.1752-4571.2012.00281.x</t>
  </si>
  <si>
    <t>WOS:000306271700001</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</si>
  <si>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</si>
  <si>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</si>
  <si>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</si>
  <si>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</si>
  <si>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</si>
  <si>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</si>
  <si>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</si>
  <si>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</si>
  <si>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</si>
  <si>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</si>
  <si>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</si>
  <si>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10.1007/s10682-011-9547-x</t>
  </si>
  <si>
    <t>WOS:000305218900020</t>
  </si>
  <si>
    <t>Birkett, PJ; Vanak, AT; Muggeo, VMR; Ferreira, SM; Slotow, R</t>
  </si>
  <si>
    <t>Birkett, Patricia J.; Vanak, Abi T.; Muggeo, Vito M. R.; Ferreira, Salamon M.; Slotow, Rob</t>
  </si>
  <si>
    <t>Animal Perception of Seasonal Thresholds: Changes in Elephant Movement in Relation to Rainfall Patterns</t>
  </si>
  <si>
    <t>Background: The identification of temporal thresholds or shifts in animal movement informs ecologists of changes in an animal's behaviour, which contributes to an understanding of species' responses in different environments. In African savannas, rainfall, temperature and primary productivity influence the movements of large herbivores and drive changes at different scales. Here, we developed a novel approach to define seasonal shifts in movement behaviour by examining the movements of a highly mobile herbivore (elephant; Loxodonta africana), in relation to local and regional rainfall patterns. Methodology/Principal Findings: We used speed to determine movement changes of between 8 and 14 GPS-collared elephant cows, grouped into five spatial clusters, in Kruger National Park, South Africa. To detect broad-scale patterns of movement, we ran a three-year daily time-series model for each individual (2007-2009). Piecewise regression models provided the best fit for elephant movement, which exhibited a segmented, waveform pattern over time. Major breakpoints in speed occurred at the end of the dry and wet seasons of each year. During the dry season, female elephant are constrained by limited forage and thus the distances they cover are shorter and less variable. Despite the inter-annual variability of rainfall, speed breakpoints were strongly correlated with both local and regional rainfall breakpoints across all three years. Thus, at a multi-year scale, rainfall patterns significantly affect the movements of elephant. The variability of both speed and rainfall breakpoints across different years highlights the need for an objective definition of seasonal boundaries. Conclusions/Significance: By using objective criteria to determine behavioural shifts, we identified a biologically meaningful indicator of major changes in animal behaviour in different years. We recommend the use of such criteria, from an animal's perspective, for delineating seasons or other extrinsic shifts in ecological studies, rather than arbitrarily fixed definitions based on convention or common practice.</t>
  </si>
  <si>
    <t>Vanak, Abi/F-8519-2010; Muggeo, Vito/P-4864-2015</t>
  </si>
  <si>
    <t>Vanak, Abi/0000-0003-2435-4260; Muggeo, Vito/0000-0002-3386-4054; Slotow, Rob/0000-0001-9469-1508</t>
  </si>
  <si>
    <t>e38363</t>
  </si>
  <si>
    <t>10.1371/journal.pone.0038363</t>
  </si>
  <si>
    <t>WOS:000305825800012</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</si>
  <si>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</si>
  <si>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</si>
  <si>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</si>
  <si>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</si>
  <si>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</si>
  <si>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</si>
  <si>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10.1007/s10393-012-0773-7</t>
  </si>
  <si>
    <t>WOS:000307406100012</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</si>
  <si>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</si>
  <si>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</si>
  <si>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</si>
  <si>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</si>
  <si>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</si>
  <si>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</si>
  <si>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Intxausti, L; Villate, F; Uriarte, I; Iriarte, A; Ameztoy, I</t>
  </si>
  <si>
    <t>Intxausti, Lander; Villate, Fernando; Uriarte, Ibon; Iriarte, Arantza; Ameztoy, Iban</t>
  </si>
  <si>
    <t>Size-related response of zooplankton to hydroclimatic variability and water-quality in an organically polluted estuary of the Basque coast (Bay of Biscay)</t>
  </si>
  <si>
    <t>Seasonal, interannual and spatial variabilities were analysed for the &gt; 100 mu m and &gt;200 mu m zooplankton assemblages in the estuary of Bilbao throughout 1997-2000, and related to hydroclimatic and water-quality factors. Seasonal and interannual patterns of abundance differed between assemblages, and only the abundance of the &gt;100 mu m zooplankton was correlated with temperature. The large-sized zooplankton decreased more drastically than the small-sized zooplankton with decreasing salinity, and showed highest correlations with dissolved oxygen and water transparency. Seasonal changes were the major variability mode of zooplankton composition in both assemblages. Interannual changes associated to phytoplankton biomass and temperature were more evident in the small-sized zooplankton, whilst spatial differences related to oxygen depletion were more evident in the large-sized zooplankton. This indicates that small zooplankton was more sensitive to climate-related factors, while large zooplankton was more sensitive to water quality. Small copepods, cirriped larvae, appendicularians and Noctiluca were the main taxa responsible for the interannual variations in the &gt; 100 mu m assemblage. In the &gt;200 mu m assemblage, large copepods were the main zooplankton responsible for the spatial variability related to oxygen depletion. Cnidarians and cladocerans responded mainly to decreases in salinity, and polychaete larvae were found to be unaffected by the decrease in dissolved oxygen and salinity. Results suggest that size-related differential responses of zooplankton should be considered when zooplankton monitoring is performed to assess the effect of climate forcing and pollution in coastal and estuarine environments. (C) 2011 Elsevier B.V. All rights reserved.</t>
  </si>
  <si>
    <t>Villate, Fernando/I-5428-2015; Iriarte, Arantza/I-5434-2015; Intxausti, Lander/L-9806-2015; Uriarte, Ibon/I-5441-2015</t>
  </si>
  <si>
    <t>Villate, Fernando/0000-0002-2189-3931; Iriarte, Arantza/0000-0003-3821-0030; Intxausti, Lander/0000-0002-5612-0234; Uriarte, Ibon/0000-0001-5178-9812</t>
  </si>
  <si>
    <t>1879-1573</t>
  </si>
  <si>
    <t>10.1016/j.jmarsys.2011.10.015</t>
  </si>
  <si>
    <t>WOS:000300748500008</t>
  </si>
  <si>
    <t>Mackas, DL; Greve, W; Edwards, M; Chiba, S; Tadokoro, K; Eloire, D; Mazzocchi, MG; Batten, S; Richardson, AJ; Johnson, C; Head, E; Conversi, A; Peluso, T</t>
  </si>
  <si>
    <t>Mackas, D. L.; Greve, W.; Edwards, M.; Chiba, S.; Tadokoro, K.; Eloire, D.; Mazzocchi, M. G.; Batten, S.; Richardson, A. J.; Johnson, C.; Head, E.; Conversi, A.; Peluso, T.</t>
  </si>
  <si>
    <t>Changing zooplankton seasonality in a changing ocean: Comparing time series of zooplankton phenology</t>
  </si>
  <si>
    <t>PROGRESS IN OCEANOGRAPHY</t>
  </si>
  <si>
    <t>Marine zooplankton must deal with seasonal variations of the upper-ocean environment that are both intense and prolonged compared to their life spans. This leads to large seasonal fluctuations of population size, and strong evolutionary tuning of demographic processes (e.g. reproduction, somatic and population growth, and dormancy) for optimal match with the average annual alternation between good and poor growing conditions. However, neither environmental nor zooplankton seasonal cycles are exactly repetitive year-to-year. Recent analyses of several long zooplankton time series have found large (1-3 months) interannual variability of seasonal timing. In this paper, we compare and synthesize results from these studies. Variability in zooplankton phenology is often correlated with anomalies of one or more environmental variables. The most common phenology correlate is water temperature during and before the growing season, and the most common phenologic response to temperature is "earlier when and where warmer". But several species with seasonal maxima in late summer or autumn have a clear "later when warmer" response. Covariance of seasonal timing with temperature must therefore involve more than thermal acceleration of physiological rates. We suggest that water temperature (relatively slowly and smoothly varying in aquatic environments) is also used by zooplankton as a timing cue, much as terrestrial biota uses day-length. During recent warming trends, temperature-linked changes in seasonal timing may have moved some species outside their locally-optimal seasonal windows (e.g. Calanus finmarchicus in the North Sea, and Pseudocalanus elongatus in the Adriatic), and have been a major contributor to changes in community composition. Between-location similarities of zooplankton phenology and temperature anomaly time series decay with increasing site-to-site spatial separation. The decorrelation scale is several thousand kilometers in the subarctic Pacific, but a thousand kilometers or less in marginal seas of the NE Atlantic. Crown Copyright (C) 2011 Published by Elsevier Ltd. All rights reserved.</t>
  </si>
  <si>
    <t>Richardson, Anthony/B-3649-2010; CNR, Ismar/P-1247-2014</t>
  </si>
  <si>
    <t>CNR, Ismar/0000-0001-5351-1486; Johnson, Catherine/0000-0001-5291-3141; Richardson, Anthony/0000-0002-9289-7366</t>
  </si>
  <si>
    <t>0079-6611</t>
  </si>
  <si>
    <t>MAY-JUL</t>
  </si>
  <si>
    <t>10.1016/j.pocean.2011.11.005</t>
  </si>
  <si>
    <t>WOS:000303958000003</t>
  </si>
  <si>
    <t>Bode, A; Alvarez-Ossorio, MT; Miranda, A; Lopez-Urrutia, A; Valdes, L</t>
  </si>
  <si>
    <t>Bode, Antonio; Alvarez-Ossorio, Maria Teresa; Miranda, Ana; Lopez-Urrutia, Angel; Valdes, Luis</t>
  </si>
  <si>
    <t>Comparing copepod time-series in the north of Spain: Spatial autocorrelation of community composition</t>
  </si>
  <si>
    <t>Four time-series of copepod species biomass in the north of Spain were contrasted to demonstrate spatial autocorrelation of local communities and their responses to short-term local and regional variability in oceanographic conditions. The series represented coastal and oceanic environments along a marked gradient of influence of seasonal upwelling from Galicia to the Mar Cantabrico (S Bay of Biscay), and each one included at least 10 years of continuous data collected at monthly frequency. Community composition (i.e. species number and diversity) was very consistent through the region, but local variations in the presence of new species and the relative proportions of common species allowed for the characterisation of the response to the environment at each site. Small-sized species were more frequent near the coast. A few species, however, captured the main patterns of variability in all series. Calanus helgolandicus and Acartia (mainly Acartia clausi) were generally the main contributors to total biomass, while other species as Paracalanus parvus and Clausocalanus spp. were important only at some locations. Most copepod indices were positively correlated with upwelling, either considering the whole community (biomass, species richness and diversity) or individual species, but only in the coastal series analysed since 1991. Copepods in the nearby ocean, however, showed negative correlations with upwelling in the period 1960-1986. The effects of upwelling may have been modulated by local factors, as showed by the increases in biomass, number of species and diversity in associations with increases in sea surface temperature in Galicia, while in the Mar Cantabrico only the warming-tolerant species increased and those typical of upwelling decreased. Density stratification of the water column was associated with decreases in total copepod biomass in Galicia, while it favoured the increase in species richness in the Mar Cantabrico. Nearly all significant responses of copepods to environmental variability were delayed by up to 5 months, showing the importance of considering time-lags in the analysis of temporal responses of zooplankton. (C) 2011 Elsevier Ltd. All rights reserved.</t>
  </si>
  <si>
    <t>Bode, Antonio/B-7949-2009; Lopez-Urrutia, Angel/L-2636-2014; Miranda, Ana/L-2682-2014</t>
  </si>
  <si>
    <t>Bode, Antonio/0000-0002-9535-2548; Miranda, Ana/0000-0003-4872-0632</t>
  </si>
  <si>
    <t>10.1016/j.pocean.2011.11.013</t>
  </si>
  <si>
    <t>WOS:000303958000007</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</si>
  <si>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</si>
  <si>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</si>
  <si>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</si>
  <si>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</si>
  <si>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</si>
  <si>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Sun, XH; Sun, S; Li, CL; Wang, MX</t>
  </si>
  <si>
    <t>Sun Xiaohong; Sun Song; Li Chaolun; Wang Minxiao</t>
  </si>
  <si>
    <t>Seasonal change in body length of important small copepods and relationship with environmental factors in Jiaozhou Bay, China</t>
  </si>
  <si>
    <t>CHINESE JOURNAL OF OCEANOLOGY AND LIMNOLOGY</t>
  </si>
  <si>
    <t>Differences among species in prosome length and in species' response to environmental factors do exist. Therefore, it is useful to examine prosome length for different copepod species in variable environments. Seasonal variations in prosome length of four small copepods and their copepodite stages in the Jiaozhou Bay were compared and the relative influence of temperature, salinity, and chlorophyll concentration were examined. Two peaks were found in the mean prosome length of Paracalanus parvus (in early winter and May). For Acartia bifilosa, the maximum values of all copepodites occurred mainly from February to April, and decreased to the bottom in July. Prosome length of Acartia pacifica peaked when it first appeared in June, then reached to the minimum in July. Parvocalanus crassirostris only appeared from late summer to autumn and the mean prosome length showed no clear changes. Correlations of adult prosome length with environmental factors were evaluated. For the four species, temperature was negatively correlated to prosome length except for P. crassirostris. But the different species varied markedly in their responds to temperature. A. bifilosa showed a more definite trend of size variation with temperature than P. parvus and A. pacifica. Correlations of prosome length with salinity were significantly positive for almost all the small copepods. The relationship between chlorophyll concentration and prosome length was complicated for these copepods, but for P. parvus, chlorophyll concentration was also an important affecting factor. Furthermore, investigation needs to be done on food quality for some copepod. These results are essential to estimate the biomass and the production, and to understand these small copepods' population dynamics in this human-affected bay.</t>
  </si>
  <si>
    <t>0254-4059</t>
  </si>
  <si>
    <t>10.1007/s00343-012-1140-9</t>
  </si>
  <si>
    <t>WOS:000303680400006</t>
  </si>
  <si>
    <t>Metz, MC; Smith, DW; Vucetich, JA; Stahler, DR; Peterson, RO</t>
  </si>
  <si>
    <t>Metz, Matthew C.; Smith, Douglas W.; Vucetich, John A.; Stahler, Daniel R.; Peterson, Rolf O.</t>
  </si>
  <si>
    <t>Seasonal patterns of predation for gray wolves in the multi-prey system of Yellowstone National Park</t>
  </si>
  <si>
    <t>1. For large predators living in seasonal environments, patterns of predation are likely to vary among seasons because of related changes in prey vulnerability. Variation in prey vulnerability underlies the influence of predators on prey populations and the response of predators to seasonal variation in rates of biomass acquisition. Despite its importance, seasonal variation in predation is poorly understood. 2. We assessed seasonal variation in prey composition and kill rate for wolves Canis lupus living on the Northern Range (NR) of Yellowstone National Park. Our assessment was based on data collected over 14 winters (1995-2009) and five spring-summers between 2004 and 2009. 3. The species composition of wolf-killed prey and the age and sex composition of wolf-killed elk Cervus elaphus (the primary prey for NR wolves) varied among seasons. 4. One's understanding of predation depends critically on the metric used to quantify kill rate. For example, kill rate was greatest in summer when quantified as the number of ungulates acquired per wolf per day, and least during summer when kill rate was quantified as the biomass acquired per wolf per day. This finding contradicts previous research that suggests that rates of biomass acquisition for large terrestrial carnivores tend not to vary among seasons. 5. Kill rates were not well correlated among seasons. For example, knowing that early-winter kill rate is higher than average (compared with other early winters) provides little basis for anticipating whether kill rates a few months later during late winter will be higher or lower than average (compared with other late winters). This observation indicates how observing, for example, higher-than-average kill rates throughout any particular season is an unreliable basis for inferring that the year-round average kill rate would be higher than average. 6. Our work shows how a large carnivore living in a seasonal environment displays marked seasonal variation in predation because of changes in prey vulnerability. Patterns of wolf predation were influenced by the nutritional condition of adult elk and the availability of smaller prey (i.e. elk calves, deer). We discuss how these patterns affect our overall understanding of predator and prey population dynamics.</t>
  </si>
  <si>
    <t>10.1111/j.1365-2656.2011.01945.x</t>
  </si>
  <si>
    <t>WOS:000302613300006</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</si>
  <si>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</si>
  <si>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</si>
  <si>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</si>
  <si>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</si>
  <si>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</si>
  <si>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</si>
  <si>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</si>
  <si>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</si>
  <si>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Petzoldt, Thomas/C-6198-2009; Krenek, Sascha/M-7294-2015</t>
  </si>
  <si>
    <t>Petzoldt, Thomas/0000-0002-4951-6468; Krenek, Sascha/0000-0002-5062-4140</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</si>
  <si>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</si>
  <si>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</si>
  <si>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</si>
  <si>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</si>
  <si>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</si>
  <si>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</si>
  <si>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</si>
  <si>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</si>
  <si>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</si>
  <si>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</si>
  <si>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</si>
  <si>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</si>
  <si>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</si>
  <si>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</si>
  <si>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</si>
  <si>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</si>
  <si>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Lopez-Bellido, RJ; Lopez-Bellido, L; Fernandez-Garcia, P; Lopez-Bellido, JM; Munoz-Romero, V; Lopez-Bellido, PJ; Calvache, S</t>
  </si>
  <si>
    <t>Lopez-Bellido, Rafael J.; Lopez-Bellido, Luis; Fernandez-Garcia, Purificacion; Lopez-Bellido, Juan M.; Munoz-Romero, Veronica; Lopez-Bellido, Pedro J.; Calvache, Sara</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</si>
  <si>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</si>
  <si>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(C) 2011 Elsevier By. All rights reserved.</t>
  </si>
  <si>
    <t>Lopez-Bellido, Rafael/K-5698-2014</t>
  </si>
  <si>
    <t>10.1016/j.eja.2011.10.001</t>
  </si>
  <si>
    <t>WOS:000300539700003</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</si>
  <si>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</si>
  <si>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</si>
  <si>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</si>
  <si>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</si>
  <si>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</si>
  <si>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</si>
  <si>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</si>
  <si>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</si>
  <si>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</si>
  <si>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</si>
  <si>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</si>
  <si>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</si>
  <si>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</si>
  <si>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</si>
  <si>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</si>
  <si>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</si>
  <si>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</si>
  <si>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Skinner, LF; Macharet, HKL; Coutinho, R</t>
  </si>
  <si>
    <t>Skinner, Luis Felipe; Lisboa Macharet, Hariana Kelen; Coutinho, Ricardo</t>
  </si>
  <si>
    <t>INFLUENCE OF UPWELLING AND TROPICAL ENVIRONMENTS ON THE BREEDING DEVELOPMENT OF THE INTERTIDAL BARNACLE</t>
  </si>
  <si>
    <t>BRAZILIAN JOURNAL OF OCEANOGRAPHY</t>
  </si>
  <si>
    <t>Cabo Frio, with its unique oceanographic conditions, is an important biogeographical transitional region between tropical and sub-tropical waters. This is due to the presence of upwelling from the Central Water of the South Atlantic (CWSA), and the presence of tropical waters from the Brazilian Current (BC) and Coastal Water (CW). The intertidal barnacle, Tetraclita stalactifera, and its brooding stages were analyzed to correlate environmental conditions with reproductive development. Two thermal contrasting sites were chosen: Ponta da Cabeca (PC), which is under the influence of seasonal upwelling, and Ponta da Fortaleza (PF) which experiences tropical influences. At each site, T. stalactifera specimens were collected monthly and their egg lamellae conditions classified into stages from 0 (empty) to IV (ready to release). Our results show a seasonal effect on brooding at the PC site and a continuous development at the PF site. Nauplii larval availability also followed this trend. Differences between the sites could be due to ecological differences related to water temperature and the ecological-physiological response of the barnacles to these differences.</t>
  </si>
  <si>
    <t>Skinner, Luis Felipe/L-3911-2013</t>
  </si>
  <si>
    <t>1679-8759</t>
  </si>
  <si>
    <t>10.1590/S1679-87592011000400005</t>
  </si>
  <si>
    <t>WOS:000300058600005</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</si>
  <si>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</si>
  <si>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</si>
  <si>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</si>
  <si>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</si>
  <si>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</si>
  <si>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</si>
  <si>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Knott, Karelyn Emily/0000-0003-2564-1560; Salminen, Tiina Susanna/0000-0002-7232-0754; Tyukmaeva, Venera/0000-0002-1864-5101</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</si>
  <si>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</si>
  <si>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</si>
  <si>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</si>
  <si>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</si>
  <si>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</si>
  <si>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</si>
  <si>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</si>
  <si>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</si>
  <si>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</si>
  <si>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</si>
  <si>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</si>
  <si>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</si>
  <si>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</si>
  <si>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Takeshi/G-4845-2014; Ghazy, Noureldin/G-8649-2017; Ghazy, Noureldin/Q-7796-2018; Suzuki, Takeshi/F-7548-2012</t>
  </si>
  <si>
    <t>Ghazy, Noureldin/0000-0001-5911-086X; Ghazy, Noureldin/0000-0001-5911-086X; Suzuki, Takeshi/0000-0002-7930-1425</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</si>
  <si>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</si>
  <si>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</si>
  <si>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</si>
  <si>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</si>
  <si>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</si>
  <si>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</si>
  <si>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</si>
  <si>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</si>
  <si>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</si>
  <si>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</si>
  <si>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</si>
  <si>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</si>
  <si>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</si>
  <si>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</si>
  <si>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</si>
  <si>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</si>
  <si>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</si>
  <si>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</si>
  <si>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</si>
  <si>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</si>
  <si>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Ghazy, Noureldin/G-8649-2017; Suzuki, Takeshi/F-7548-2012; Suzuki, Takeshi/G-4845-2014; Ghazy, Noureldin/Q-7796-2018</t>
  </si>
  <si>
    <t>Ghazy, Noureldin/0000-0001-5911-086X; Suzuki, Takeshi/0000-0002-7930-1425; Ghazy, Noureldin/0000-0001-5911-086X</t>
  </si>
  <si>
    <t>10.1007/s13355-011-0059-5</t>
  </si>
  <si>
    <t>WOS:000293459800020</t>
  </si>
  <si>
    <t>McLane, SC; Daniels, LD; Aitken, SN</t>
  </si>
  <si>
    <t>McLane, Sierra C.; Daniels, Lori D.; Aitken, Sally N.</t>
  </si>
  <si>
    <t>Climate impacts on lodgepole pine (Pinus contorta) radial growth in a provenance experiment</t>
  </si>
  <si>
    <t>A potentially confounding radial-growth interaction exists at the intersection of two well-known principles, one in the field of dendrochronology and the other in quantitative genetics. From a dendrochronology perspective, tree populations growing in climatically marginal environments are expected to be more sensitive to seasonal and annual climate than those growing in optimal climate zones. From a genetics perspective, marginal populations may be adapted to grow a small amount each year and then shut down to prevent climate-induced mortality, or they may be adapted to respond to favourable climate conditions when available. We examined the relative strength of these forces using data from 12 populations of 34-year-old lodgepole pine (Pinus contorta) trees growing in 16 provenance-trial sites in western Canada. Growth generally correlated positively with annual temperature and negatively with summer aridity. The sensitivity of radial-growth to interannual climate fluctuations was both site and provenance-related, with the highest sensitivities occurring among populations from warm, central provenances growing at cold, marginal sites, and among populations from cold, marginal provenances growing at warm, central sites. The correlations between climate and growth varied regionally; notably, populations from warm provenances growing at warm sites responded more strongly to summer aridity, while populations from cold provenances growing at warm sites responded more to annual temperature. Our finding that sensitivity varied among populations growing under similar climate conditions indicates that sensitivity is influenced by genetics as well as by site climate, but the regional specificity of the growth responses did not support a single hypothesis for the influence of genetics on growth among populations from marginal vs. central locations. Implications of our study for forest productivity under climate change are more positive for trees growing in cool locations, where overall warmer temperatures will lead to increased growth, than in warm locations, where the negative effects of arid summers may counteract the positive effects of warmer annual temperatures. (C) 2011 Elsevier B.V. All rights reserved.</t>
  </si>
  <si>
    <t>10.1016/j.foreco.2011.03.007</t>
  </si>
  <si>
    <t>WOS:000292234900009</t>
  </si>
  <si>
    <t>Babarro, JMF; Lassudrie, M</t>
  </si>
  <si>
    <t>Babarro, Jose M. F.; Lassudrie, Malwenn</t>
  </si>
  <si>
    <t>Ecophysiological responses of invasive and indigenous mytilids in the Ria de Vigo (NW Spain)</t>
  </si>
  <si>
    <t>AQUATIC LIVING RESOURCES</t>
  </si>
  <si>
    <t>The impact of an alien species is correlated with its abundance and potential to colonise new environments. Consequently, the crucial aspects that give a mytilid species invasive potential include its strength and capacity for adhesion to a wide variety of substrates and its ecological tolerance to environmental conditions. The alien black pygmy mussel Xenostrobus securis settles together with the indigenous and raft cultured mussel Mytilus galloprovincialis on hard substrates of the inner coastline of the Ria de Vigo (Atlantic Coast NW Spain). Key parameters for the ecological success of these species could include their byssus structure and ecological plasticity. In this study, we assessed their comparative ability to attach to different substrates under different environmental conditions, using both in situ and laboratory approaches. Byssus threads secreted by X. securis were found to be extremely thin and their thickness did not vary with mussel size. This thinness of byssus filaments in X. securis was compensated by the secretion of a huge number (up to thousand of byssus filaments). Although no increase in attachment strength was found with increasing mussel size in this species, multiple byssus thread secretion might be a key factor in the successful invasion of inner areas of the estuary. Furthermore, X. securis exposes a much lower shell area to lift and drag forces in mussel conglomerates. By contrast, the indigenous species M. galloprovincialis secretes thicker byssus threads, which provide stronger in situ attachment displaying a linear increase in strength relative to the size of mussels. The exposure of both mytilid species to different abiotic factors in the laboratory confirmed the weaker byssus secretion and limited variation in attachment strength in the alien species. On one hand, X. securis seemed to be better adapted to life on soft bottoms and not capable of much plasticity when attached to different substrates. However, X. securis might be also well adapted to variable environmental conditions, e. g., salinity fluctuations, with no need to modify its byssus properties to ensure secure attachment. Attachment strength of M. galloprovincialis was higher than X. securis in all abiotic conditions tested. Results are discussed in relation to the ecological tolerance and impact of these mytilid species.</t>
  </si>
  <si>
    <t>Malwenn, Lassudrie/V-9956-2018</t>
  </si>
  <si>
    <t>Malwenn, Lassudrie/0000-0002-7004-926X</t>
  </si>
  <si>
    <t>0990-7440</t>
  </si>
  <si>
    <t>10.1051/alr/2011142</t>
  </si>
  <si>
    <t>WOS:000296576800009</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</si>
  <si>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</si>
  <si>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</si>
  <si>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</si>
  <si>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</si>
  <si>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</si>
  <si>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</si>
  <si>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Allen, JP; Fielding, CR; Gibling, MR; Rygel, MC</t>
  </si>
  <si>
    <t>Allen, Jonathan P.; Fielding, Christopher R.; Gibling, Martin R.; Rygel, Michael C.</t>
  </si>
  <si>
    <t>Fluvial response to paleo-equatorial climate fluctuations during the late Paleozoic ice age</t>
  </si>
  <si>
    <t>GEOLOGICAL SOCIETY OF AMERICA BULLETIN</t>
  </si>
  <si>
    <t>The Maritimes Basin of Atlantic Canada preserves a 12-km-thick stratigraphic succession deposited within a low-latitude, predominantly continental setting during the late Paleozoic. This paper examines the utility of using such successions for paleoclimate analysis, with specific reference to changes in fluvial style. Modern rivers in the subhumid and semiarid tropics preserve a suite of features that are distinct from those in humid and arid environments. These features include an abundance of sedimentary structures formed under Froude transcritical to supercritical flow conditions and the presence of in situ vegetation growing within the channel environment. This fluvial style is indicative of prolonged low-flow conditions punctuated by intense precipitation events in a strongly seasonal climatic setting. Fluvial channel bodies within the Maritimes Basin preserve a remarkably similar style compared with these modern systems, suggesting that a subhumid, strongly seasonal paleoclimate was the dominant imprint on parts of the preserved successions. Strongly seasonal deposits are concentrated within four discrete stratigraphic intervals (E1-E4), ranging in duration from 2 to 6 m.y. These intervals are correlated across the entire basin and between basins characterized by markedly different tectonic regimes, which suggests that a coherent regional climate signal is recorded. Intervals are separated by deposits characteristic of humid and arid river systems, and the alternation between these different fluvial styles implies that several pronounced, long-term changes in precipitation and runoff regimes occurred during the Carboniferous within the region. Furthermore, these intervals broadly coincide with major periods of Southern Hemisphere glaciation, which suggests that glaciation had a profound and controlling effect on paleotropical climate.</t>
  </si>
  <si>
    <t>0016-7606</t>
  </si>
  <si>
    <t>10.1130/B30314.1</t>
  </si>
  <si>
    <t>WOS:000291248800017</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</si>
  <si>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</si>
  <si>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</si>
  <si>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</si>
  <si>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</si>
  <si>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</si>
  <si>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</si>
  <si>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</si>
  <si>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</si>
  <si>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</si>
  <si>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</si>
  <si>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</si>
  <si>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</si>
  <si>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</si>
  <si>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</si>
  <si>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</si>
  <si>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</si>
  <si>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</si>
  <si>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</si>
  <si>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</si>
  <si>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</si>
  <si>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</si>
  <si>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</si>
  <si>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</si>
  <si>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</si>
  <si>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</si>
  <si>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</si>
  <si>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</si>
  <si>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</si>
  <si>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</si>
  <si>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</si>
  <si>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</si>
  <si>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</si>
  <si>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</si>
  <si>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Lelievre, F; Seddaiu, G; Ledda, L; Porqueddu, C; Volaire, F</t>
  </si>
  <si>
    <t>Lelievre, F.; Seddaiu, G.; Ledda, L.; Porqueddu, C.; Volaire, F.</t>
  </si>
  <si>
    <t>Water use efficiency and drought survival in Mediterranean perennial forage grasses</t>
  </si>
  <si>
    <t>In Mediterranean areas, water use efficiency (WUE) is mainly increased by maximising crop growth during the rainy seasons. Perennial forage species have a number of advantages in comparison to the predominantly used annuals. They can utilize water from autumn to spring, while annuals need to be sown or to germinate from the soil seed bank. Under Mediterranean annual rainfall pattern, perennial plants must grow from autumn to spring and survive under summer aridity. Drought survival can impact water use efficiency through plant mortality and stand recovery after autumn rainfalls. In order to enhance knowledge of physiological and agronomic traits associated with WUE and persistence, a 3-year study was conducted at two Mediterranean sites, comparing a range of accessions of two perennial species, cocksfoot (Dactylis glomerata L) and tall fescue (Lolium arundinaceum (Schreb.) Darbysh). Within the accessions of predominantly Mediterranean origin, we defined four major functional types, i.e. groups of accessions with similar response to summer drought. One type (FT1) is represented by the only cultivar of a semi-arid cocksfoot (Kasbah) that is completely summer dormant, with high persistence under the most arid situations but with low WUE. The type FT2 all cocksfoot cultivars (Currie, Delta-1, Jana, Medly, and Ottava) that are not or less summer dormant, with good perenniality and intermediate productivity at rainy seasons. The type FT3 includes the cultivars of tall fescue (Centurion, Flecha, Fraydo, and Tank) that combine an incomplete summer dormancy, a deep rooting system and the highest WUE from autumn to spring. The type FT4 is represented by a cultivar of tall fescue (Sisa) with no summer dormancy, therefore less persistent and also less productive. Dehydration avoidance in tall fescue and cocksfoot and summer dormancy in cocksfoot were the main strategies contributing to persistence under summer drought. WUE in autumn was highly correlated with sward recovery after drought. Seasonal and total WUE were also highly correlated with biomass production over the same period and with depth and density of the root system. Parameterization of functional types of the major species of forage grasses will enhance future modelling work to test the effects of a range of environments and future climate scenarios. (C) 2011 Elsevier B.V. All rights reserved.</t>
  </si>
  <si>
    <t>10.1016/j.fcr.2010.12.023</t>
  </si>
  <si>
    <t>WOS:000289399800004</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</si>
  <si>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</si>
  <si>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</si>
  <si>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</si>
  <si>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</si>
  <si>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Keszthelyi, Sandor/0000-0001-7966-1001; Pal-Fam, Ferenc/0000-0002-1545-7885</t>
  </si>
  <si>
    <t>1336-9563</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</si>
  <si>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</si>
  <si>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</si>
  <si>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</si>
  <si>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</si>
  <si>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</si>
  <si>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</si>
  <si>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</si>
  <si>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</si>
  <si>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</si>
  <si>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</si>
  <si>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</si>
  <si>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</si>
  <si>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</si>
  <si>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</si>
  <si>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</si>
  <si>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</si>
  <si>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</si>
  <si>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</si>
  <si>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</si>
  <si>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</si>
  <si>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</si>
  <si>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</si>
  <si>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</si>
  <si>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</si>
  <si>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</si>
  <si>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</si>
  <si>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</si>
  <si>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</si>
  <si>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</si>
  <si>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</si>
  <si>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</si>
  <si>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</si>
  <si>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</si>
  <si>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Bustamante-Sanchez, MA; Armesto, JJ; Halpern, CB</t>
  </si>
  <si>
    <t>Bustamante-Sanchez, Marcela A.; Armesto, Juan J.; Halpern, Charles B.</t>
  </si>
  <si>
    <t>Biotic and abiotic controls on tree colonization in three early successional communities of Chiloe Island, Chile</t>
  </si>
  <si>
    <t>P&gt;1. Most studies of tree regeneration are limited to particular environments and may not capture variation in the biotic or abiotic factors that regulate recruitment at larger spatial scales. Critical processes such as competition and facilitation can vary spatially, along gradients in resource availability and environmental stress, and temporally, with plant development. 2. We examined patterns of natural tree recruitment and experimentally followed germination and seedling survival of five tree species (pioneer to late seral) in three early successional communities of contrasting bio-physical environments in a rural landscape on Chiloe Island, Chile. 3. We quantified natural recruitment of juveniles and saplings and assessed relationships between tree density and local environment. We used a removal experiment to test the influence of early successional vegetation on seed germination and early survival of tree species. In each community, seeds and seedlings were placed in paired experimental plots from which vegetation was removed or left intact (control). To identify potential correlates of germination and seedling survival, we measured light transmittance and soil properties in each plot. 4. In all communities, established vegetation had either a positive or neutral effect on germination and/or survival although responses varied among life stages and species. Germination and survival were correlated with the lower levels of light in controls, consistent with negative correlations between natural tree densities and light. Vegetation cover was not dense enough to facilitate survival of late successional species, but not too dense to inhibit survival of shade-intolerant or mid-tolerant species. Among communities, natural densities of juveniles were greatest under conditions where experimental germination rates were highest. Seedling height growth was lowest in the community characterized by waterlogged soils, consistent with the naturally low transition rate from juveniles to saplings and a negative correlation between density of shade-intolerant trees and soil moisture. 5.Synthesis. Our experiments indicate strong, mostly positive controls (facilitation) on tree recruitment in early seral shrublands with differing bio-physical environments. Benefits of shading are manifested at different stages in the life history. However, community context is critical: variation in seasonal patterns of soil moisture may explain spatial variation in the density and size structure of natural tree recruitment.</t>
  </si>
  <si>
    <t>10.1111/j.1365-2745.2010.01737.x</t>
  </si>
  <si>
    <t>WOS:000285301100029</t>
  </si>
  <si>
    <t>Svoray, T; Karnieli, A</t>
  </si>
  <si>
    <t>Svoray, Tal; Karnieli, Arnon</t>
  </si>
  <si>
    <t>Rainfall, topography and primary production relationships in a semiarid ecosystem</t>
  </si>
  <si>
    <t>ECOHYDROLOGY</t>
  </si>
  <si>
    <t>A series of 15 Satellite Pour l'Observation de la Terra XS images, which were acquired during a single growing season, were used to study the spatial and temporal relationships between topography, rainfall and aboveground net primary production (ANPP) of annuals in a semiarid environment. A digital elevation model was used to locate five physiographic units: interfluve, shoulder, backslope, foot slope, and channel, along the slope catena. ANPP values were then surrogated by the normalized difference vegetation index (NDVI). Four phenological phases were interpreted from the seasonal NDVI profiles: germination, green-up, drying, and senescence. A significant difference between NDVI values of all physiographic units was found, mainly during the green-up phase. NDVI values at peak season were characterized as typical of semiarid ecosystems, except those of the footslope and the channel, which were found to have meaningfully high NDVI values, due to run-off distribution and a thick soil profile. The seasonal NDVI integral was related positively and linearly to model-derived water availability values for all physiographic units and the NDVI was correlated to multiple-timescale rainfall data and the length of dry spells. The 1-month rainfall data were found to have the highest correlation with the NDVI, indicating lag and cumulative effects of rainfall on production. This implies that the time required for the plants to use the water for production is around a month. It is concluded that studies of ecosystem functioning and capabilities in semiarid environments should consider not only mean annual rainfall amounts, but also the temporal rainfall distribution, mainly on a monthly scale, and the effect of physiographic units. Copyright (C) 2010 John Wiley &amp; Sons, Ltd.</t>
  </si>
  <si>
    <t>Svoray, Tal/G-5667-2012</t>
  </si>
  <si>
    <t>Svoray, Tal/0000-0003-2243-8532</t>
  </si>
  <si>
    <t>1936-0584</t>
  </si>
  <si>
    <t>10.1002/eco.123</t>
  </si>
  <si>
    <t>WOS:000287154500006</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</si>
  <si>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</si>
  <si>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</si>
  <si>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</si>
  <si>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</si>
  <si>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</si>
  <si>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</si>
  <si>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Thomas, Chris/A-1894-2012; Hill, Jane/G-5151-2011; Thomas, Chris/A-1460-2014</t>
  </si>
  <si>
    <t>Thomas, Chris/0000-0003-2822-1334; Thomas, Chris/0000-0003-2822-1334</t>
  </si>
  <si>
    <t>978-0-8243-0156-9</t>
  </si>
  <si>
    <t>10.1146/annurev-ento-120709-144746</t>
  </si>
  <si>
    <t>WOS:000286841900008</t>
  </si>
  <si>
    <t>Burshtein, N; Lang-Yona, N; Rudich, Y</t>
  </si>
  <si>
    <t>Burshtein, N.; Lang-Yona, N.; Rudich, Y.</t>
  </si>
  <si>
    <t>Ergosterol, arabitol and mannitol as tracers for biogenic aerosols in the eastern Mediterranean</t>
  </si>
  <si>
    <t>ATMOSPHERIC CHEMISTRY AND PHYSICS</t>
  </si>
  <si>
    <t>Aerosols containing biological components can have a significant effect on human health by causing primarily irritation, infection and allergies. Specifically, airborne fungi can cause a wide array of adverse responses in humans depending on the type and quantity present. In this study we used chemical biomarkers for analyzing fungi-containing aerosols in the eastern Mediterranean region during the year 2009 in order to quantify annual fungal abundances. The prime marker for fungi used in this study was ergosterol, and its concentrations were compared with those of mannitol and arabitol which were recently suggested to also correlate with fungal spores concentrations (Bauer et al., 2008a). Back trajectory analysis, inorganic ions, humidity and temperature were used in an attempt to identify sources as well as the dependence on seasonal and environmental conditions. We found that the ambient concentrations of ergosterol, arabitol and mannitol range between 0 and 2.73 ng m(-3), 1.85 and 58.27 ng m(-3), 5.57 and 138.03 ng m(-3), respectively. The highest levels for all biomarkers were during the autumn, probably from local terrestrial sources, as deduced from the inorganic ions and back trajectory analysis. Significant correlations were observed between arabitol and mannitol during the entire year except for the winter months. Both sugars correlated with ergosterol only during the spring and autumn. We conclude that mannitol and arabitol might not be specific biomarkers for fungi and that the observed correlations during spring and autumn may be attributed to high levels of vegetation during spring blossoms and autumn decomposing.</t>
  </si>
  <si>
    <t>Burshtein, Noa/B-7232-2015; Rudich, Yinon/K-1498-2012</t>
  </si>
  <si>
    <t>Burshtein, Noa/0000-0003-2910-6493; Rudich, Yinon/0000-0003-3149-0201</t>
  </si>
  <si>
    <t>1680-7316</t>
  </si>
  <si>
    <t>1680-7324</t>
  </si>
  <si>
    <t>10.5194/acp-11-829-2011</t>
  </si>
  <si>
    <t>WOS:000286722300028</t>
  </si>
  <si>
    <t>Barcenas, P; Lobo, FJ; Macias, J; Fernandez-Salas, LM; del Rio, VD</t>
  </si>
  <si>
    <t>Barcenas, P.; Lobo, F. J.; Macias, J.; Fernandez-Salas, L. M.; Diaz del Rio, V.</t>
  </si>
  <si>
    <t>Spatial variability of surficial sediments on the northern shelf of the Alboran Sea: the effects of hydrodynamic forcing and supply of sediment by rivers</t>
  </si>
  <si>
    <t>JOURNAL OF IBERIAN GEOLOGY</t>
  </si>
  <si>
    <t>Recent surficial sedimentary processes led by hydrodynamic forcing and by laterally variable fluvial supplies are investigated in the eastern shelf of the northern Alboran Sea margin. This study highlights the high spatial variability of sedimentary processes in a relatively small area with an abrupt physiography and subjected to a seasonal and strongly fluctuating climate. We correlate seafloor sediments with backscatter distributions extracted from multibeam echo sounder data; in addition, a wind-forced tidal hydrodynamic model provides flow velocity and derived bed shear-stress values under contrasting wind conditions. In the study area, the relative proportions of gravel and muds within a dominantly sandy substratum control surficial backscatter intensities. Across-shelf, the only consistent surgicial pattern is depicted by a high backscatter intensity, gravelly sandy infralittoral zone, which is subjected to periodic storm activity. Seaward, significant along-shelf changes of the sediment cover and backscatter intensities appear to be controlled at large by a major physiographic feature (the Carchuna Canyon) which separates a western shelf mostly covered by fluvially-derived sediments and an eastern current-controlled shelf. At a finer scale, the seafloor backscatter response outlines three main shelf environments: storm-dominated, mixed and fluvially-dominated. We found that storm-dominated settings are associated with maximum flow velocities and bed shear stress (during both easterlies and westerlies dominance). The distribution of mixed and fluvially-dominated environments is more complex, as it is related to the interaction of less intense hydrodynamic conditions with laterally changing fluvial supplies from mountainous, short rivers and streams. As a consequence, the surficial sedimentary fingerprints of the two most important regional rivers (Guadalfco and Adrra) are significantly different.</t>
  </si>
  <si>
    <t>Macias, Jorge/D-7542-2012; Fernandez-Salas, Luis Miguel/F-3261-2011; Lobo, Francisco Jose/J-9836-2012</t>
  </si>
  <si>
    <t>Macias, Jorge/0000-0002-3010-8050; Fernandez-Salas, Luis Miguel/0000-0001-9689-0084; Lobo, Francisco Jose/0000-0002-3294-7202; Barcenas, Patricia/0000-0001-6327-8905</t>
  </si>
  <si>
    <t>1698-6180</t>
  </si>
  <si>
    <t>10.5209/rev_JIGE.2011.v37.n2.8</t>
  </si>
  <si>
    <t>WOS:000299388600008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</si>
  <si>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</si>
  <si>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</si>
  <si>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</si>
  <si>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</si>
  <si>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</si>
  <si>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</si>
  <si>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Roth, MS; Latz, MI; Goericke, R; Deheyn, DD</t>
  </si>
  <si>
    <t>Roth, Melissa S.; Latz, Michael I.; Goericke, Ralf; Deheyn, Dimitri D.</t>
  </si>
  <si>
    <t>Green fluorescent protein regulation in the coral Acropora yongei during photoacclimation</t>
  </si>
  <si>
    <t>Reef-building corals inhabit high light environments and are dependent on photosynthetic endosymbiotic dinoflagellates for nutrition. While photoacclimation responses of the dinoflagellates to changes in illumination are well understood, host photoacclimation strategies are poorly known. This study investigated fluorescent protein expression in the shallow-water coral Acropora yongei during a 30 day laboratory photoacclimation experiment in the context of its dinoflagellate symbionts. Green fluorescent protein (GFP) concentration measured by Western blotting changed reversibly with light intensity. The first 15 days of the photoacclimation experiment led to a similar to 1.6 times increase in GFP concentration for high light corals (900 mu mol quanta m(-2) s(-1)) and a similar to 4 times decrease in GFP concentration for low light corals (30 mu mol quanta m(-2) s(-1)) compared with medium light corals (300 mu mol quanta m(-2) s(-1)). Green fluorescence increased similar to 1.9 times in high light corals and decreased similar to 1.9 times in low light corals compared with medium light corals. GFP concentration and green fluorescence intensity were significantly correlated. Typical photoacclimation responses in the dinoflagellates were observed including changes in density, photosynthetic pigment concentration and photosynthetic efficiency. Although fluorescent proteins are ubiquitous and abundant in scleractinian corals, their functions remain ambiguous. These results suggest that scleractinian corals regulate GFP to modulate the internal light environment and support the hypothesis that GFP has a photoprotective function. The success of photoprotection and photoacclimation strategies, in addition to stress responses, will be critical to the fate of scleractinian corals exposed to climate change and other stressors.</t>
  </si>
  <si>
    <t>10.1242/jeb.040881</t>
  </si>
  <si>
    <t>WOS:000283059700014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</si>
  <si>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</si>
  <si>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</si>
  <si>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</si>
  <si>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</si>
  <si>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</si>
  <si>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</si>
  <si>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</si>
  <si>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</si>
  <si>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</si>
  <si>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Gertsch, B; Adatte, T; Keller, G; Tantawy, AAAM; Berner, Z; Mort, HP; Fleitmann, D</t>
  </si>
  <si>
    <t>Gertsch, Brian; Adatte, Thierry; Keller, Gerta; Tantawy, Abdel Aziz A. M.; Berner, Zsolt; Mort, Haydon P.; Fleitmann, Dominik</t>
  </si>
  <si>
    <t>Middle and late Cenomanian oceanic anoxic events in shallow and deeper shelf environments of western Morocco</t>
  </si>
  <si>
    <t>SEDIMENTOLOGY</t>
  </si>
  <si>
    <t>The response of shallow-water sequences to oceanic anoxic event 2 and mid-Cenomanian events 1a and 1b was investigated along the west African margin of Morocco north of Agadir (Azazoul) and correlated with the deep-water sequence of the Tarfaya Basin (Mohammed Beach) based on biostratigraphy, mineralogy, phosphorus and stable isotopes. In the deeper Mohammed Beach section results show double peaks in delta 13C(org) for mid-Cenomanian events 1a and 1b (Rotalipora reicheli biozone, lower CC10a biozone), the characteristic oceanic anoxic event 2 delta 13C excursion (Rotalipora cushmani extinction, top of CC10a biozone) and laminated (anoxic) black shale. In the shallow environment north of Agadir, a fluctuating sea-level associated with dysoxic, brackish and mesotrophic conditions prevailed during the middle to late Cenomanian, as indicated by oyster biostromes, nannofossils, planktonic and benthonic foraminiferal assemblages. Anoxic conditions characteristic of oceanic anoxic event 2 (for example, laminated black shales) did not reach into shallow-water environments until the maximum transgression of the early Turonian. Climate conditions decoupled along the western margin of Morocco between mid-Cenomanian event 1b and the Cenomanian-Turonian boundary, as also observed in eastern Tethys. North of Agadir alternating humid and dry seasonal conditions prevailed, whereas in the Tarfaya Basin the climate was dry and seasonal. This climatic decoupling can be attributed to variations in the Intertropical Convergence Zone and in the intensity of the north-east trade winds in tropical areas.</t>
  </si>
  <si>
    <t>Mort, Haydon/D-9139-2013; Berner, Zsolt/H-5098-2016</t>
  </si>
  <si>
    <t>Berner, Zsolt/0000-0002-2884-2766</t>
  </si>
  <si>
    <t>0037-0746</t>
  </si>
  <si>
    <t>10.1111/j.1365-3091.2010.01151.x</t>
  </si>
  <si>
    <t>WOS:000281834900003</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</si>
  <si>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</si>
  <si>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</si>
  <si>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</si>
  <si>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</si>
  <si>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</si>
  <si>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</si>
  <si>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</si>
  <si>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</si>
  <si>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</si>
  <si>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</si>
  <si>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</si>
  <si>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</si>
  <si>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</si>
  <si>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</si>
  <si>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</si>
  <si>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</si>
  <si>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</si>
  <si>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</si>
  <si>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</si>
  <si>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</si>
  <si>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</si>
  <si>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</si>
  <si>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</si>
  <si>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</si>
  <si>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</si>
  <si>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</si>
  <si>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Yunusa, IAM; Aumann, CD; Rab, MA; Merrick, N; Fisher, PD; Eberbach, PL; Eamus, D</t>
  </si>
  <si>
    <t>Yunusa, Isa A. M.; Aumann, Colin D.; Rab, M. A.; Merrick, Noel; Fisher, Peter D.; Eberbach, Phil L.; Eamus, Derek</t>
  </si>
  <si>
    <t>Topographical and seasonal trends in transpiration by two co-occurring Eucalyptus species during two contrasting years in a low rainfall environment</t>
  </si>
  <si>
    <t>Understanding the strategies that confer resilience on natural woodlands in drought prone environments is important for the conservation of these and similar ecosystems. Our main aim in this 2-year study was to assess traits (sapwood area, sapwood density and leaf area index) that control transpiration in Eucalyptus camaldulensis and E. microcatpa in a natural forest in which topographical variation created surface soils of sandy clay in a depression (clay-zone) and of loamy sand underlain by a dense profile on the terraces (sand-zone). The clay-zone had a wetter profile due to extra water supply through subsurface lateral flow from the adjoining, topographically higher, sand-zone. In the clay-zone, the differences between the two tree species in their hydraulic attributes were large and rates of water use were widely divergent. Rates of transpiration per unit land area (E(c)) and canopy conductance of E. camaldulensis that was dominant in the clay-zone were about 50% lower than those for E. microcarpa in the same zone. This was in marked contrast to the behavior of trees growing in the sand-zone where water availability was persistently low and variations in sapwood density, sapwood area and canopy conductance were narrow. This resulted in almost identical rates of water use for the two species in the sand-zone, despite E. microcarpa dominating the stand. Contrary to many previous studies, sapwood density was positively correlated with E(c) in these eucalypt species, while the proportion of trunk area assigned to sapwood declined with sapwood density. Consequently in this low rainfall environment, with prolonged dry seasons, dense sapwood safeguards against turgor loss, and possibly xylem embolism, thereby allowing E(c) to be sustained under extremely low soil-water availability. We concluded that variation in hydraulic traits is less likely where trees are under persistent water-stress than where the stress is short and relatively mild. We developed single functions for predicting E(c) for the two species by integrating their responses to micrometeorological and soil-water conditions. Crown Copyright (C) 2010 Published by Elsevier B.V. All rights reserved.</t>
  </si>
  <si>
    <t>Eamus, Derek/F-7375-2017; Yang, Da/L-6267-2013</t>
  </si>
  <si>
    <t>Eamus, Derek/0000-0003-2765-8040; Yang, Da/0000-0001-7306-3289; Yunusa, Isa/0000-0001-7456-3293; Rab, Abdur/0000-0002-7512-2825</t>
  </si>
  <si>
    <t>10.1016/j.agrformet.2010.05.007</t>
  </si>
  <si>
    <t>WOS:000280943100009</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</si>
  <si>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</si>
  <si>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</si>
  <si>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</si>
  <si>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</si>
  <si>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</si>
  <si>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</si>
  <si>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</si>
  <si>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</si>
  <si>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</si>
  <si>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</si>
  <si>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</si>
  <si>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</si>
  <si>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</si>
  <si>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</si>
  <si>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</si>
  <si>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</si>
  <si>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</si>
  <si>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</si>
  <si>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</si>
  <si>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</si>
  <si>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</si>
  <si>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</si>
  <si>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</si>
  <si>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</si>
  <si>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</si>
  <si>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El-Sharkawy, MA; De Tafur, SM</t>
  </si>
  <si>
    <t>El-Sharkawy, M. A.; De Tafur, S. M.</t>
  </si>
  <si>
    <t>Comparative photosynthesis, growth, productivity, and nutrient use efficiency among tall- and short-stemmed rain-fed cassava cultivars</t>
  </si>
  <si>
    <t>PHOTOSYNTHETICA</t>
  </si>
  <si>
    <t>Field trials under rain-fed conditions at the International Center for Tropical Agriculture (CIAT) in Colombia were conducted to study the comparative leaf photosynthesis, growth, yield, and nutrient use efficiency in two groups of cassava cultivars representing tall (large leaf canopy and shoot biomass) and short (small leaf canopy and shoot biomass) plant types. Using the standard plant density (10,000 plants ha(-1)), tall cultivars produced higher shoot biomass, larger seasonal leaf area indices (LAIs) and greater final storage root yields than the short cultivars. At six months after planting, yields were similar in both plant types with the short ones tending to form and fill storage roots at a much earlier time in their growth stage. Root yield, shoot and total biomass in all cultivars were significantly correlated with seasonal average LAI. Short cultivars maintained lower than optimal LAI for yield. Seasonal P (N), across cultivars, was 12% greater in short types, with maximum values obtained in Brazilian genotypes. This difference in P (N) was attributed to nonstomatal factors (i.e., anatomical/biochemical mesophyll characteristics). Compared with tall cultivars, short ones had 14 to 24 % greater nutrient use efficiency (NUE) in terms of storage root production. The lesser NUE in tall plants was attributed mainly to more total nutrient uptake than in short cultivars. It was concluded that short-stemmed cultivars are superior in producing dry matter in their storage roots per unit nutrient absorbed, making them advantageous for soil fertility conservation while their yields approach those in tall types. It was recommended that breeding programs should focus on selection for more efficient short- to medium-stemmed genotypes since resource-limited cassava farmers rarely apply agrochemicals nor recycle residual parts of the crop back to the soil. Such improved short types were expected to surpass tall types in yields when grown at higher than standard plant population densities (&gt; 10,000 plants ha(-1)) in order to maximize irradiance interception. Below a certain population density (&lt; 10,000 plants ha(-1)), tall cultivars should be planted. Findings were discussed in relation to cultivation and cropping systems strategies for water and nutrient conservation and use efficiencies under stressful environments as well as under predicted water deficits in the tropics caused by trends in global climate change. Cassava is expected to play a major role in food and biofuel production due to its high photosynthetic capacity and its ability to conserve water as compared to major cereal grain crops. The interdisciplinary/interinstitutions research reported here, including an associated release of a drought-tolerant, short-stem cultivar that was eagerly accepted by cassava farmers, reflects well on the productivity of the CIAT international research in Cali, Colombia.</t>
  </si>
  <si>
    <t>Mejia de Tafur, Maria Sara/0000-0001-6115-5602</t>
  </si>
  <si>
    <t>0300-3604</t>
  </si>
  <si>
    <t>10.1007/s11099-010-0023-6</t>
  </si>
  <si>
    <t>WOS:000280947000002</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</si>
  <si>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</si>
  <si>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</si>
  <si>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</si>
  <si>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</si>
  <si>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</si>
  <si>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</si>
  <si>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</si>
  <si>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</si>
  <si>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</si>
  <si>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</si>
  <si>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</si>
  <si>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</si>
  <si>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</si>
  <si>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</si>
  <si>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</si>
  <si>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</si>
  <si>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</si>
  <si>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</si>
  <si>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</si>
  <si>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</si>
  <si>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</si>
  <si>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</si>
  <si>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</si>
  <si>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</si>
  <si>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</si>
  <si>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Palma, P; Alvarenga, P; Palma, V; Matos, C; Fernandes, RM; Soares, A; Barbosa, IR</t>
  </si>
  <si>
    <t>Palma, Patricia; Alvarenga, Paula; Palma, Vera; Matos, Claudia; Fernandes, Rosa Maria; Soares, Amadeu; Barbosa, Isabel Rita</t>
  </si>
  <si>
    <t>Evaluation of surface water quality using an ecotoxicological approach: a case study of the Alqueva Reservoir (Portugal)</t>
  </si>
  <si>
    <t>Freshwater reservoirs can be impacted by several hazardous substances through inputs from agricultural activity, sewage discharges, and groundwater leaching and runoff. The water quality assessment is very important for implementation of the monitoring and remediation programs to minimize the risk promoted by hazardous substances in aquatic ecosystems. Evaluation of the degree of contamination of aquatic environments must not take in account only its chemical characterization but it must be complemented with biological assays, which determine potential toxic effects and allows an integrated evaluation of its effects in populations and aquatic ecosystem communities. The application of this type of strategy has clear advantages allowing a general evaluation of the effects from all the water components, including those due to unknown substances and synergic, antagonistic, or additive effects. There are only a few studies that reported ecotoxicological acute end points, for the assessment of surface water quality, and the relationship among toxicity results and the anthropogenic pollution sources and the seasonal period. The aim of this study was to assess the ecotoxicological characterization of the surface water from Alqueva reservoir (South of Portugal) and to evaluate the influence of anthropogenic sources of pollution and their seasonal variation in its toxicity. The construction of Alqueva reservoir was recently finished (2002) and, to our knowledge, an ecotoxicological assessment of its surface water has not been performed. Because of that, no information is available on the possible impact of pollutants on the biota. The surface water toxicity was assessed using acute and chronic bioassays. The results are to be used for developing a monitoring program, including biological methods. Water samples were collected during 2006-2007, at each of the nine sampling sites selected in Alqueva reservoir. These sampling points allow an assessment at the upstream (Sra. Ajuda, Alcarrache, Alamos-Capta double dagger o), at the middle (Alqueva-Montante, Alqueva-Mouro, Lucefecit), and at the downstream of the water line (Alqueva-Jusante; Ardila-confluncia; Moinho das Barcas). The campaigns occurred in February, March, May, July, September, and November of 2006 and February, March, and May of 2007. The rainy season comprised November, February, and March, and the dry season included May, July, and September. A total of 81 samples were collected during the study period. The physical-chemical parameters were analyzed following standard and recommended methods of analysis (APHA et al. 1998). The pesticide analyses were performed using gas chromatography according to DIN EN ISO 6468 (1996). Surface water ecotoxicity was evaluated using the following bioassays: Vibrio fischeri luminescence inhibition, Thamnocephalus platyurus mortality, and Daphnia magna immobilization and reproduction assay. The Spearman rank correlation coefficients were used to evaluate the associations between the water sample physicochemical properties (from each sampling station in each season) and the acute and chronic toxicological effects, with a level of significance p &lt; 0.05. In the acute toxicity study, the species that was found to be the most sensitive was T. platyurus. T. platyurus detected a higher number of toxic water samples during the dry season. Concerning the luminescent inhibition of V. fischeri, the results showed that this organism detected a great number of toxic water samples in rainy seasons. The water samples, which promoted higher toxic effects towards this species, were from the north and from the middle of the reservoir. The correlation analysis showed that V. fischeri luminescent inhibition (%) was positively correlated with total phosphorus, chlorpyrifos, iron, and arsenic. T. platyurus mortality (%) was positively correlated with the water pH, 5-day biochemical oxygen demand (BOD(5)), chlorides, atrazine, simazine, terbuthylazine, and endosulfan sulfate contents. Although the surface waters did not promote acute toxicity to the crustacean D. magna, in the chronic exposure, a significant decrease in the number of juveniles per female was observed, mainly at the dry period. The number of juveniles per female, in the reproduction test of D. magna, was negatively correlated with pH, temperature, BOD(5), chloride, atrazine, simazine, terbuthylazine, and endosulfan sulfate. The water toxicity of the Alqueva water might be due principally to the intensive agriculture activities surrounding the reservoir and to the municipal wastewater discharges. The physicochemical parameters and the pesticide concentrations indicated that the water quality was worse in the north part of the reservoir system. These results are characteristic of the majority of reservoirs, once the construction of the dam promoted, by itself, the impounding of water flow and the increase of compound residence time. The toxicity tests corroborate with the chemical characterization. Acute toxicity of Alqueva water may be a result of the effect promoted by chlorpyrifos, endosulfan sulfate, phosphorus, and iron. Chronic toxicity may be a result of the effect of herbicides, arsenic, organic matter, endosulfan sulfate in mixture. Hence, the water toxicity of the Alqueva might be due principally to the intensive agriculture activities surrounding the reservoir and to the municipal wastewater discharges. This study has shown that a large number of samples from different sites of the Alqueva reservoir contained potentially toxic contaminants. The sites with impaired water quality were those located at the north of the reservoir and in the surrounding areas of intensive agricultural activity. The results demonstrated that the use of a screening of acute and chronic toxicity tests with organisms from different trophic levels and with distinct sensibilities allowed the detections of several patterns of toxicity from spatial and temporal variability promoted by natural or anthropogenic sources. The chronic responses showed, especially in the dry season, that some of the species belonging to this aquatic ecosystem might be at risk. The V. fischeri and T. platyurus are two species that should be used in the acute bioassays for the ecotoxicological monitoring programs of this reservoir. It is recommended that other species, such as a productive organism (algae), be included in the next study, once the water reservoir had high levels of herbicides. Ecotoxicological assessment of surface water must integrate initial screening based on acute tests followed always by chronic bioassays. The results implicitly suggest that the implementation of processes of remediation by reducing pollutant input into the reservoir and by the implementation of water treatment processes is important and necessary.</t>
  </si>
  <si>
    <t>Alvarenga, Paula/K-9083-2017; Soares, Amadeu/A-8304-2008</t>
  </si>
  <si>
    <t>Alvarenga, Paula/0000-0002-3225-3358; Soares, Amadeu/0000-0003-0879-9470; Barbosa, Isabel/0000-0001-5337-7280; Palma, Patricia/0000-0002-9719-079X</t>
  </si>
  <si>
    <t>10.1007/s11356-009-0143-3</t>
  </si>
  <si>
    <t>WOS:000274617600020</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</si>
  <si>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</si>
  <si>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</si>
  <si>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</si>
  <si>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</si>
  <si>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</si>
  <si>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</si>
  <si>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</si>
  <si>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</si>
  <si>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</si>
  <si>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</si>
  <si>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</si>
  <si>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</si>
  <si>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</si>
  <si>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</si>
  <si>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</si>
  <si>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</si>
  <si>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Huttunen, K; Kaarakainen, P; Meklin, T; Nevalainen, A; Hirvonen, MR</t>
  </si>
  <si>
    <t>Huttunen, Kati; Kaarakainen, Pasi; Meklin, Teija; Nevalainen, Aino; Hirvonen, Maija-Riitta</t>
  </si>
  <si>
    <t>Immunotoxicological properties of airborne particles at landfill, urban and rural sites and their relation to microbial concentrations</t>
  </si>
  <si>
    <t>JOURNAL OF ENVIRONMENTAL MONITORING</t>
  </si>
  <si>
    <t>We investigated the immunotoxicological activity of airborne particles in three different environments during 11 months. Specifically, we analyzed the relation of the immunotoxicological activity to microbial concentrations. During the study period, samples from a landfill, an urban and a rural site were collected on filters once a month. The immunotoxicological characteristics of collected particle samples were studied by exposing mouse macrophages (RAW264.7), and measuring the viability and production of inflammatory mediators i.e. nitric oxide (NO), tumor necrosis factor (TNF)-alpha and interleukin (IL)-6 after 24 hours. In addition, the results were compared to corresponding microbial concentrations measured with quantitative polymerase chain reaction (qPCR) in the same sites. The particles collected from the landfill caused significantly more toxicity and inflammatory responses than the particles from other sites. The immunotoxicological activity of the samples changed according to the season, being the lowest in all study sites in the winter. In the rural and urban sites the responses peaked during the spring, whereas at the landfill the highest responses were detected towards the fall. All immunotoxic responses correlated strongly with airborne microbial concentrations at the landfill, whereas on the other sites the correlations were weaker. These results indicate that the overall immunotoxicological activity of the particles is increased in waste handling area with a heavy microbial load. The activity of the samples collected from different sites changes according to the season being at their lowest at wintertime. At the waste center, the immunotoxicological responses are related with concentrations of microbes, whereas at rural area and city center other factors seem to govern the toxicity of the sample.</t>
  </si>
  <si>
    <t>Huttunen, Kati/D-8755-2012</t>
  </si>
  <si>
    <t>Huttunen, Kati/0000-0002-4888-9203</t>
  </si>
  <si>
    <t>1464-0325</t>
  </si>
  <si>
    <t>10.1039/c002579h</t>
  </si>
  <si>
    <t>WOS:000278588400019</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</si>
  <si>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</si>
  <si>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</si>
  <si>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</si>
  <si>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</si>
  <si>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</si>
  <si>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</si>
  <si>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</si>
  <si>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</si>
  <si>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</si>
  <si>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</si>
  <si>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10.1303/aez.2009.635</t>
  </si>
  <si>
    <t>WOS:000274003400019</t>
  </si>
  <si>
    <t>MacDougall-Shackleton, SA; Stevenson, TJ; Watts, HE; Pereyra, ME; Hahn, TP</t>
  </si>
  <si>
    <t>MacDougall-Shackleton, Scott A.; Stevenson, Tyler J.; Watts, Heather E.; Pereyra, Maria E.; Hahn, Thomas P.</t>
  </si>
  <si>
    <t>The evolution of photoperiod response systems and seasonal GnRH plasticity in birds</t>
  </si>
  <si>
    <t>JAN 03-07, 2009</t>
  </si>
  <si>
    <t>Animals' lives are typically subdivided into distinct stages, some of which (e.g. breeding) contribute to fitness through enhancing current reproductive success, and some of which (e.g. molting and migration in birds; hibernation in mammals) contribute to fitness through enhancing survival and, therefore, future reproductive opportunities. There is often a trade-off between these two kinds of processes, either because they are temporally incompatible with one another (e.g. migration precludes simultaneous nesting in birds) or because they are energetically incompatible with one another (e.g. successful molting appears to be incompatible with simultaneous nesting in many birds). Consequently, adaptations facilitating appropriate timing and coordination of different life-cycle stages are arguably as important to fitness as are more obvious adaptations such as feeding morphologies and predator avoidance. Mechanisms that facilitate coordination of life-cycle events with the annual cycle of changes in the environment are therefore expected to evolve in response to selection imposed by different environmental challenges. This article focuses on how mechanisms affecting the timing of, and transitions between, life-cycle stages, particularly breeding, have evolved in birds. Through comparative analyses, we show that photorefractoriness and one neuroendocrine correlate of it-plasticity of the gonadotropin releasing hormone system-have evolved in ways that facilitate different degrees of flexibility in timing of the transition from breeding to molting in different environments. We argue that the nature of the mechanistic adaptations will affect the capacity for adaptive adjustments to changing environmental conditions both in the short term (plasticity inherent in individuals) and in the long term (evolutionary responses of populations to selection).</t>
  </si>
  <si>
    <t>MacDougall-Shackleton, Scott/0000-0001-8518-765X; Watts, Heather/0000-0002-9888-825X; Stevenson, Tyler/0000-0003-2644-9685</t>
  </si>
  <si>
    <t>10.1093/icb/icp048</t>
  </si>
  <si>
    <t>WOS:000271946500009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</si>
  <si>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</si>
  <si>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</si>
  <si>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</si>
  <si>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</si>
  <si>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</si>
  <si>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</si>
  <si>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</si>
  <si>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</si>
  <si>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</si>
  <si>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</si>
  <si>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Sgro, Carla/A-2495-2010; Hoffmann, Ary/C-2961-2011; van Heerwaarden, Belinda/A-4515-2012; Sgro, Carla/G-5166-2010; Kellermann, Vanessa/C-3908-2011</t>
  </si>
  <si>
    <t>10.1126/science.1175443</t>
  </si>
  <si>
    <t>WOS:000269523200037</t>
  </si>
  <si>
    <t>Zhang, R; Lau, SCK; Ki, JS; Thiyagarajan, V; Qian, PY</t>
  </si>
  <si>
    <t>Zhang, Rui; Lau, Stanley C. K.; Ki, Jang-Seu; Thiyagarajan, Vengatesen; Qian, Pei-Yuan</t>
  </si>
  <si>
    <t>Response of bacterioplankton community structures to hydrological conditions and anthropogenic pollution in contrasting subtropical environments</t>
  </si>
  <si>
    <t>Bacterioplankton community structures under contrasting subtropical marine environments (Hong Kong waters) were analyzed using 16S rRNA gene denaturing gradient gel electrophoresis (DGGE) and subsequent sequencing of predominant bands for samples collected bimonthly from 2004 to 2006 at five stations. Generally, bacterial abundance was significantly higher in the summer than in the winter. The general seasonal variations of the bacterial community structure, as indicated by cluster analysis of the DGGE pattern, were best correlated with temperature at most stations, except for the station close to a sewage discharge outfall, which was best explained by pollution-indicating parameters (e.g. biochemical oxygen demand). Anthropogenic pollutions appear to have affected the presence and the intensity of DGGE bands at the stations receiving discharge of primarily treated sewage. The relative abundance of major bacterial species, calculated by the relative intensity of DGGE bands after PCR amplification, also indicated the effects of hydrological or seasonal variations and sewage discharges. For the first time, a systematic molecular fingerprinting analysis of the bacterioplankton community composition was carried out along the environmental and pollution gradient in a subtropical marine environment, and it suggests that hydrological conditions and anthropogenic pollutions altered the total bacterial community as well as the dominant bacterial groups.</t>
  </si>
  <si>
    <t>10.1111/j.1574-6941.2009.00726.x</t>
  </si>
  <si>
    <t>WOS:000268655100012</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</si>
  <si>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</si>
  <si>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</si>
  <si>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</si>
  <si>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</si>
  <si>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</si>
  <si>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</si>
  <si>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Grassini, P; Yang, HS; Cassman, KG</t>
  </si>
  <si>
    <t>Grassini, Patricio; Yang, Haishun; Cassman, Kenneth G.</t>
  </si>
  <si>
    <t>Limits to maize productivity in Western Corn-Belt: A simulation analysis for fully irrigated and rainfed conditions</t>
  </si>
  <si>
    <t>Unlike the Central and Eastern U.S. Corn-Belt where maize is grown almost entirely under rainfed conditions, maize in the Western Corn-Belt is produced under both irrigated (3.2 million ha) and rainfed (4.1 million ha) conditions. Simulation modeling, regression, and boundary-function analysis were used to assess constraints to maize productivity in the Western Corn-Belt. Aboveground biomass, grain yield, and water balance were simulated for fully irrigated and rainfed crops, using 20-year weather records from 18 locations in combination with actual soil, planting date, plant population, and hybrid-maturity data. Mean values of meteorological variables were estimated for three growth periods (pre- and post-silking, and the entire growing season) and used to identify major geospatial gradients. Linear and stepwise multiple regressions were performed to evaluate variation of potential productivity in relation to meteorological factors. Boundary functions for water productivity and water-use efficiency were derived and compared against observed data reported in the literature. Geospatial gradients of seasonal radiation, temperature, rainfall, and evaporative demand along the Western Corn-Belt were identified. Yield potential with irrigation did not exhibit any geospatial pattern, depending instead on the specific radiation/temperature regime at each location and its interaction with crop phenology. A linear and parabolic response to post-silking cumulative solar radiation and mean temperature, respectively, explained variations on yield potential. Water-limited productivity followed the longitudinal gradient in seasonal rainfall and evaporative demand. Rainfed crops grown in the Western Corn-Belt are frequently subjected to episodes of transient and unavoidable water stress, especially around and after silking. Soil water at sowing ameliorates, but does not eliminate water stress episodes. Boundary functions for water productivity had slopes of 46 and 28 kg ha(-1) mm(-1), for aboveground biomass and grain yield, respectively. At high seasonal water supply, productivity was weakly correlated with water supply because many crops did not fully utilize seasonally available water due to percolation below the root zone or water left in the ground at physiological maturity. Fitted boundary functions for water-use efficiency had slopes (approximate to seasonal transpiration-efficiency) of 54 and 37 kg ha(-1) mm(-1) for aboveground biomass and grain yield, respectively, and an x-intercept around 25-75 mm (approximate to seasonal soil evaporation). Data collected from experiments conducted in low-rainfall environments indicated that the boundary functions for water-use efficiency, derived from this study, are broadly applicable. (C) 2009 Elsevier B.V. All rights reserved.</t>
  </si>
  <si>
    <t>10.1016/j.agrformet.2009.02.012</t>
  </si>
  <si>
    <t>WOS:000267090900004</t>
  </si>
  <si>
    <t>Hahn, TP; Watts, HE; Cornelius, JM; Brazeal, KR; MacDougall-Shackleton, SA</t>
  </si>
  <si>
    <t>Hahn, Thomas P.; Watts, Heather E.; Cornelius, Jamie M.; Brazeal, Kathleen R.; MacDougall-Shackleton, Scott A.</t>
  </si>
  <si>
    <t>Evolution of environmental cue response mechanisms: Adaptive variation in photorefractoriness</t>
  </si>
  <si>
    <t>Appropriate timing of transitions between annual cycle stages (reproduction, plumage molt, migration) is critical to fitness for birds living in temporally varying environments. Environmental cue response systems permit birds to orchestrate these transitions. This paper focuses on how photorefractoriness and one neuroendocrine correlate of it (GnRH system plasticity) have evolved to permit appropriate timing of the transition from breeding to plumage molt. Photorefractoriness is defined by two criteria. Criterion 1: photoinduced gonadal regression occurs without any decline in photoperiod. Criterion 2: photoinduced gonadal regression cannot be reversed by increased photoperiod, even continuous light. Through a comparative approach we show that: (1) Loss of Refractoriness Criterion I and of GnRH system downregulation appear to represent adaptive specializations favoring highly temporally flexible or continuous breeding, (2) Reffactoriness Criteria 1 and 2 are not always concordant, and Criterion 2 in particular is not well-correlated with degree of temporal reproductive flexibility, (3) occurrence of some cue response traits are better-explained by phylogenetic relationships among taxa than by current reproductive schedules (seasonal, flexible, opportunistic), (4) substantial temporal flexibility can be achieved in a variety of ways besides adaptive modifications of refractoriness, such as relaxation of long-day requirements for reproductive development, and enhancement of non-photic cue responsiveness. These comparisons also highlight fundamental similarities between some of the most opportunistic species and seasonal breeders, such as an autumn reproductive hiatus during molt. Even in the face of substantial environmental unpredictability, selection may often strongly favor regular scheduling of particularly critical life cycle stages such as plumage molt. (C) 2009 Elsevier Inc. All rights reserved.</t>
  </si>
  <si>
    <t>MacDougall-Shackleton, Scott/0000-0001-8518-765X; Watts, Heather/0000-0002-9888-825X</t>
  </si>
  <si>
    <t>10.1016/j.ygcen.2009.04.012</t>
  </si>
  <si>
    <t>WOS:000268213200030</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</si>
  <si>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</si>
  <si>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</si>
  <si>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</si>
  <si>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</si>
  <si>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</si>
  <si>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</si>
  <si>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Siam, AMJ; Radoglou, KM; Noitsakis, B; Smiris, P</t>
  </si>
  <si>
    <t>Siam, Abubakr M. J.; Radoglou, Kalliopi M.; Noitsakis, Basilios; Smiris, Pavlos</t>
  </si>
  <si>
    <t>Differences in ecophysiological responses to summer drought between seedlings of three deciduous oak species</t>
  </si>
  <si>
    <t>Seasonal variations in water Status and gas exchange were assessed in 2-year-old seedlings of Quercus pubescens Willd., Quercus ithaburensis Decaisne subsp. macrolepis (Kotsch) Hedge &amp; Yalt, and Quercus frainetto Ten. during the 2004 growing season characterized by the typical summer drought conditions observed in Greece. The seedlings were grown under field conditions. After establishment half of the seedlings were well watered, while the rest received no irrigation other than natural rainfall. Measurements were conducted from April to October. Progressive drought reduced water potentials and gas exchange in all species. However, Q ithaburensis displayed significantly higher water and osmotic potentials and assimilation rate than the other species. In contrast, non-watered plants of Q. frainetto exhibited the lowest leaf conductance and finally leaf loss after predawn water potentials dropped to as low as -5.8 MPa. Predawn water potentials were affected by the temperature of the day before measurements and afternoon water potentials of stressed plants were controlled by humidity. Stomatal conductance correlated positively with water potentials of non-watered seedlings of Q. pubescens and Q frainetto. The results suggested that water potentials in Q. ithaburensis appeared to be independent of stomatal regulation. Based on interspecific variations in water relations and gas exchange patterns under drought, Q ithaburensis exhibits drought-avoidance characteristics and seems the most suitable candidate among studied Quercus species for growth in xerothermic environments. Despite its Substantially lower water potentials Q. pubescens also shows drought resistance potential, hence suitability for reforestation purposes by recovering to predrought patterns, which could indicate desiccation tolerance response promoted by osmotic adjustment. Finally, Q. frainetto appears to be most prone to summer drought. (C) 2009 Elsevier B.V. All rights reserved.</t>
  </si>
  <si>
    <t>10.1016/j.foreco.2009.03.048</t>
  </si>
  <si>
    <t>WOS:000266541100005</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</si>
  <si>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</si>
  <si>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</si>
  <si>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</si>
  <si>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</si>
  <si>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</si>
  <si>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</si>
  <si>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</si>
  <si>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</si>
  <si>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</si>
  <si>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</si>
  <si>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</si>
  <si>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</si>
  <si>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</si>
  <si>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</si>
  <si>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</si>
  <si>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</si>
  <si>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</si>
  <si>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</si>
  <si>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</si>
  <si>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</si>
  <si>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</si>
  <si>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</si>
  <si>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</si>
  <si>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</si>
  <si>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</si>
  <si>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</si>
  <si>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</si>
  <si>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</si>
  <si>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</si>
  <si>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</si>
  <si>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</si>
  <si>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</si>
  <si>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</si>
  <si>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</si>
  <si>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</si>
  <si>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</si>
  <si>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</si>
  <si>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</si>
  <si>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1945-3892</t>
  </si>
  <si>
    <t>PII 917917912</t>
  </si>
  <si>
    <t>10.1080/01647950903431156</t>
  </si>
  <si>
    <t>WOS:000274347200005</t>
  </si>
  <si>
    <t>Arrebola, FA; Abecia, JA; Forcada, F; Garcia, A; Martin, RA; Mesa, O</t>
  </si>
  <si>
    <t>Arrebola, F. A.; Abecia, J. A.; Forcada, F.; Garcia, A.; Martin, R. A.; Mesa, O.</t>
  </si>
  <si>
    <t>Effects of annual rainfall and farm on lamb production after treatment with melatonin implants in Merino sheep: A 4-year study</t>
  </si>
  <si>
    <t>AIM: To determine the effects of annual rainfall and farm on the efficacy of melatonin implants in improving lamb production in Merino sheep in Spain. METHODS: A study was conducted on 3,871 Merino sheep on six farms over a 4-year period (2004-2007). Melatonin implants were inserted during the second half of February or early March (winter) (Melatonin group) or not (Control group). Multinomial logistic regression was used to determine the effects of melatonin, farm and year, and their interactions, on reproductive outcomes. Regression analysis was used to examine the relationship between annual rainfall and the percentage of ewes lambing, percentage of lambs born to ewes lambing, and overall lambing percentage, for each year and treatment group within farm. RESULTS: Annual rainfall, farm and treatment with melatonin, and their interactions, had a significant effect on the reproductive performance of ewes (p&lt; 0.001). Treatment with melatonin increased the percentage of ewes lambing (Melatonin group = 77 (SEM 4)%, Control group = 44 (SEM 7)%; p&lt; 0.0001), and overall lambing percentage (Melatonin group = 109 (SEM 1)%, Control group = 59 (SEM 2)%; p&lt; 0.0001). Treatment differences were especially pronounced in 2005 and 2006, when annual rainfall was exceptionally low; ewes in the Control group had the lowest lambing rates those years. Lambing rates and overall lambing percentage were positively correlated (p&lt; 0.05) with the amount of annual rainfall but the correlation coefficients were higher in the Control than Melatonin group. CONCLUSIONS: Melatonin implants are an effective means of improving lamb production of Merino ewes, especially in harsh environments where low annual rainfall limits the availability of food. When melatonin treatment was used, however, the responses of flocks on individual farms were difficult to predict because within a year, responses did not occur on all farms.</t>
  </si>
  <si>
    <t>Abecia, Jose Alfonso/0000-0003-2827-3054; ARREBOLA, FRANCISCO ANTONIO/0000-0002-5571-7258</t>
  </si>
  <si>
    <t>1176-0710</t>
  </si>
  <si>
    <t>10.1080/00480169.2009.36893</t>
  </si>
  <si>
    <t>WOS:000266916000003</t>
  </si>
  <si>
    <t>Orrico, CM; Moline, MA; Robbins, I; Zelenke, B; Barnard, AH; Strubhar, W; Koegler, J; Moore, C</t>
  </si>
  <si>
    <t>Orrico, C. M.; Moline, M. A.; Robbins, I.; Zelenke, B.; Barnard, A. H.; Strubhar, W.; Koegler, J.; Moore, C.</t>
  </si>
  <si>
    <t>A new tool for monitoring ecosystem dynamics in coastal environments: Long-term use and servicing requirements of the commercial Underwater Bioluminescence Assessment Tool (U-BAT)</t>
  </si>
  <si>
    <t>OCEANS 2009, VOLS 1-3</t>
  </si>
  <si>
    <t>OCEANS-IEEE</t>
  </si>
  <si>
    <t>Proceedings Paper</t>
  </si>
  <si>
    <t>Oceans 2009 Conference</t>
  </si>
  <si>
    <t>OCT 26-29, 2009</t>
  </si>
  <si>
    <t>Biloxi, MS</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</si>
  <si>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t>
  </si>
  <si>
    <t>0197-7385</t>
  </si>
  <si>
    <t>978-1-4244-4960-6</t>
  </si>
  <si>
    <t>WOS:000280322600083</t>
  </si>
  <si>
    <t>Hartmann, VA; Briggs, K; Shivarudrappa, S; Yeager, KM; Diaz, R</t>
  </si>
  <si>
    <t>Hartmann, Valerie A.; Briggs, Kevin; Shivarudrappa, Shivakumar; Yeager, Kevin M.; Diaz, Robert</t>
  </si>
  <si>
    <t>The Impact of Hypoxia on Bioturbation Rates in the Louisiana Continental Shelf, Northern Gulf of Mexico</t>
  </si>
  <si>
    <t>Variation in the spatial and temporal extent of hypoxia in coastal bottom waters of the northern Gulf of Mexico leads to changes in benthic community structure and sediment physical properties. Past and present benthic community structure determines what types of biogenic structures are present in the sediment as well as faunal mixing rates. Therefore, hypoxia has an important effect upon bioturbation. This study focuses upon the effects of hypoxia on bioturbation specifically on the continental shelf of Louisiana, where hypoxia has become an important issue due to its seasonal reoccurrence and increasing expansion across the northern Gulf of Mexico over the past 30 years. In this project, characteristics of biogenic structures in the sediment including number, diameter, and depth are correlated with benthic communities dwelling in hypoxic, intermittently hypoxic, and normoxic conditions using non-destructive Computed Tomography (CT) imagery of sediment cores and Sediment Profile Imaging (SPI) photography. Biogenic structures are also correlated with sediment physical properties, bioturbation rates, and bioturbation behaviors (dilator or compactor) of benthic invertebrate fauna. Initial data for this project was collected during two cruises along the continental shelf of Louisiana, the first in April 2009 and the second in September 2009. Four different "provinces" were chosen for sampling using bottom water oxygen concentration data from the Louisiana Universities Marine Consortium (LUMCON) and archived sediment type data. These four sampling sites represent normoxic and hypoxic provinces with a consistent sediment type. The provinces consist of a normoxic site (NO) that has experienced hypoxia less than 25% of the time and briefly hypoxic (BH), frequently hypoxic (FH) and hypoxic (HO) sites that have experienced hypoxia greater than 25% of the time. We expect areas of rapid deposition (organics and inorganic sediment) and low bottom water oxygen to be colonized by a few organisms that are concentrated near the sediment-water interface, remaining above the depth of the redox potential discontinuity (RPD). In contrast, well oxygenated areas are expected to have developed diverse benthic communities that have attained the equilibrium stage of succession, which includes larger, deeper burrowing fauna. The diverse, deeper-burrowing benthos helps to create and maintain a deeper RPD. As a consequence of the vertical zonation and faunal diversity differences between stressed and recovered areas, several sediment properties may be affected. SPI photographs show that RPD depths in the four provinces vary from 2 to 6 cm below the sediment surface in the spring, before hypoxia has developed. The x-radiographs depict the extent of recent sedimentation and bioturbation at each province. Featured in the x-radiographs are: event layers, shell fragments, voids above and below event layers, vertical, horizontal, and complex burrows. Preliminary radiochemistry results for the April 2009 cruise indicate shallow depths of sediment mixing at all sites on a temporal scale of similar to 1 year (Be-7), though provinces HO and FH show a deeper mixing depth (2.25 cm) over this period than provinces BH or NO (1.25 and 1.75 cm, respectively). This may reflect a competitive advantage of discrete macrobenthic organisms who are better able to tolerate hypoxic conditions, a rapid re-colonization of previously hypoxic bottom sediments, or both. Results from the April 2009 cruise are presented as baseline data to establish benthic macrofauna densities and sediment properties before development of hypoxia. A second cruise was conducted in September to assess the effects of seasonal hypoxia at these same four provinces.</t>
  </si>
  <si>
    <t>WOS:000280322600234</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</si>
  <si>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</si>
  <si>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</si>
  <si>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</si>
  <si>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</si>
  <si>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</si>
  <si>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</si>
  <si>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</si>
  <si>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</si>
  <si>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</si>
  <si>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</si>
  <si>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</si>
  <si>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</si>
  <si>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</si>
  <si>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</si>
  <si>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Soon, YK; Malhi, SS; Wang, ZH; Brandt, S; Schoenau, JJ</t>
  </si>
  <si>
    <t>Soon, Y. K.; Malhi, S. S.; Wang, Z. H.; Brandt, S.; Schoenau, J. J.</t>
  </si>
  <si>
    <t>Effect of seasonal rainfall, N fertilizer and tillage on N utilization by dryland wheat in a semi-arid environment</t>
  </si>
  <si>
    <t>NUTRIENT CYCLING IN AGROECOSYSTEMS</t>
  </si>
  <si>
    <t>Crop yield and N uptake in semi-arid environments are typically limited by available water and/or N. Since remobilization of shoot N is a major source of grain N, an understanding of how it is influenced by soil N and water supply, and tillage, is required. In 2003, 2005 and 2006, we determined the influence of N supply (0 or 60 kg fertilizer N ha(-1)) and tillage [ no tillage (NT) or conventional tillage (CT)] on N translocation and N use efficiency of wheat (Triticum aestivum L.) at Scott, Saskatchewan, Canada. Wheat production and N use, and their response to N fertilizer or tillage, were largely influenced by water availability. Wheat N uptake and remobilization were strongly correlated with normalized rainfall in May and June (r = 0.985 and 0.935, respectively, both significant at the P = 0.01 level). In a moisture-stressed year (2003), grain yield was higher under NT than CT, and fertilizer N was ineffective due to low N demand. Nitrogen application increased shoot dry matter (DM), and N uptake and remobilization only in 2006, a year with near-average precipitation. In a wet and cool year (2005), wheat showed no response to tillage or fertilizer N as available soil N was high. Root DM and N content varied slightly only with year or treatment. When N uptake at heading was substantially greater than 100 kg ha(-1), N loss occurred during plant senescence, and it was higher with N fertilization: in 2005 and 2006, N-fertilized wheat lost 33-35 kg N ha(-1). Nitrogen use efficiency was: (1) higher under NT than CT, due to higher N utilization efficiency, (2) higher with no added N due to higher uptake and utilization efficiencies, and (3) low when water availability was low or excessive. Tillage system had little effect on the uptake, remobilization or loss of N. Fertilizer N application in a year with average rainfall increased wheat production, N accumulation and remobilization, and N loss during senescence.</t>
  </si>
  <si>
    <t>1385-1314</t>
  </si>
  <si>
    <t>10.1007/s10705-008-9176-0</t>
  </si>
  <si>
    <t>WOS:000260208600004</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</si>
  <si>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</si>
  <si>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</si>
  <si>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</si>
  <si>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</si>
  <si>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Alisha/C-1499-2008</t>
  </si>
  <si>
    <t>Anderson, Alisha/0000-0001-7013-116X;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</si>
  <si>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</si>
  <si>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</si>
  <si>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</si>
  <si>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</si>
  <si>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</si>
  <si>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</si>
  <si>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</si>
  <si>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</si>
  <si>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Cavieres, G; Sabat, P</t>
  </si>
  <si>
    <t>Cavieres, G.; Sabat, P.</t>
  </si>
  <si>
    <t>Geographic variation in the response to thermal acclimation in rufous-collared sparrows: are physiological flexibility and environmental heterogeneity correlated?</t>
  </si>
  <si>
    <t>1. It has been proposed that habitats with low productivity, and hence low resource availability, may favour individuals with lower rates of resource use and energy expenditure. In birds, some studies have shown that basal metabolic rate (BMR) and total evaporative water loss (TEWL) are reduced in desert bird species compared to those that live in more mesic areas. However, the contribution of the phenotypic plasticity of birds to this pattern has been poorly studied. 2. We evaluated the phenotypic flexibility of BMR, TEWL and organ size in sparrows (Zonotrichia capensis) from three populations along an aridity gradient that differ in environmental temperature, rainfall and seasonality. We also tested the hypothesis that populations from variable environments exhibit more physiological flexibility than populations from stable environments. 3. BMR and TEWL in Z. capensis exhibited a positive association with latitude. Additionally, the population from the more stable environment was unaffected by thermal acclimation, but birds from seasonal environments were affected. 4. Our results support the hypothesis of the existence of a correspondence between environmental variability and phenotypic flexibility; that is, birds from localities with a drastic climatic seasonality have a greater response in BMR to thermal acclimation than birds from a more stable environment.</t>
  </si>
  <si>
    <t>Sabat, Pablo/E-8829-2012</t>
  </si>
  <si>
    <t>10.1111/j.1365-2435.2008.01382.x</t>
  </si>
  <si>
    <t>WOS:000255940400015</t>
  </si>
  <si>
    <t>Pekey, H; Arslanbas, D</t>
  </si>
  <si>
    <t>Pekey, Hakan; Arslanbas, Demet</t>
  </si>
  <si>
    <t>The relationship between indoor, outdoor and personal VOC concentrations in homes, offices and schools in the metropolitan region of Kocaeli, Turkey</t>
  </si>
  <si>
    <t>WATER AIR AND SOIL POLLUTION</t>
  </si>
  <si>
    <t>Human exposure to volatile organic compounds (VOCs) and residential indoor and outdoor VOC levels had hitherto not been investigated in Turkey. This study details investigations of indoor, outdoor, and personal exposure to VOCs conducted simultaneously in 15 homes, 10 offices and 3 schools in Kocaeli during the summer of 2006 and the winter of 2006-2007. All VOC concentrations were collected by passive sampling over a 24-h period and analyzed using thermal desorption (TD) and a gas chromatography/flame ionization detector (GC/FID). Fifteen target VOCs were investigated and included benzene, toluene, m/p-xylene, o-xylene, ethylbenzene, styrene, cyclohexane, 1,2,4-trimethylbenzene, n-heptane, n-hexane, n-decane, n-nonane, n-octane and n-undecane. Toluene levels were the highest in terms of indoor, outdoor, and personal exposure, followed by m/p-xylene, o-xylene, ethylbenzene, styrene, benzene and n-hexane. In general, personal exposure concentrations appeared to be slightly higher than indoor air concentrations. Both personal exposure and indoor concentrations were generally markedly higher than those observed outdoors. Indoor target compound concentrations were generally more strongly correlated with outdoor concentrations in the summer than in winter. Indoor/outdoor ratios of target compounds were generally greater than unity, and ranged from 0.42 to 3.03 and 0.93 to 6.12 in the summer and winter, respectively. Factor analysis, correlation analyses, indoor/outdoor ratios, microenvironment characteristics, responses to questionnaires and time activity information suggested that industry, and smoking represent the main emission sources of the VOCs investigated. Compared with the findings of earlier studies, the level of target analytes in indoor air were higher for several target VOCs, indicating a possible trend toward increased inhalation exposure to these chemicals in residential environments.</t>
  </si>
  <si>
    <t>Arslanbas, Demet/F-4901-2018; Pekey, Hakan/F-4830-2018</t>
  </si>
  <si>
    <t>Pekey, Hakan/0000-0002-6135-7770</t>
  </si>
  <si>
    <t>0049-6979</t>
  </si>
  <si>
    <t>10.1007/s11270-007-9610-y</t>
  </si>
  <si>
    <t>WOS:000256011700009</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</si>
  <si>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</si>
  <si>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</si>
  <si>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</si>
  <si>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</si>
  <si>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</si>
  <si>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</si>
  <si>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</si>
  <si>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</si>
  <si>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</si>
  <si>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</si>
  <si>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</si>
  <si>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</si>
  <si>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</si>
  <si>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</si>
  <si>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</si>
  <si>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</si>
  <si>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</si>
  <si>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</si>
  <si>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</si>
  <si>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</si>
  <si>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</si>
  <si>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</si>
  <si>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</si>
  <si>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</si>
  <si>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</si>
  <si>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</si>
  <si>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</si>
  <si>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</si>
  <si>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</si>
  <si>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</si>
  <si>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</si>
  <si>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Sauman, Ivo/H-2071-2014; Zavodska, Radka/G-9303-2014; Kostal, Vladimir/G-6688-2014; Jelinek, Milan/C-8515-2011</t>
  </si>
  <si>
    <t xml:space="preserve">Kostal, Vladimir/0000-0002-4994-5123; </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</si>
  <si>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</si>
  <si>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</si>
  <si>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</si>
  <si>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</si>
  <si>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</si>
  <si>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</si>
  <si>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Li, SG; Eugster, W; Asanuma, J; Kotani, A; Davaa, G; Oyunbaatar, D; Sugita, M</t>
  </si>
  <si>
    <t>Li, Sheng-Gong; Eugster, Werner; Asanuma, Jun; Kotani, Ayumi; Davaa, Gombo; Oyunbaatar, Dambaravjaa; Sugita, Michiaki</t>
  </si>
  <si>
    <t>Response of gross ecosystem productivity, light use efficiency, and water use efficiency of Mongolian steppe to seasonal variations in soil moisture</t>
  </si>
  <si>
    <t>The examination of vegetation productivity and use of light and water resources is important for understanding the carbon and water cycles in semiarid and arid environments. We made continuous measurements of carbon dioxide and water vapor fluxes over an arid steppe ecosystem in Mongolia by using the eddy covariance (EC) technique. These measurements allow an examination of EC-estimated gross ecosystem productivity (GEP), light use efficiency (LUE), and water use efficiency (WUE) of the steppe. Daily variations of GEP, LUE, and WUE were associated with daily variations of incident photosynthetically active radiation ( PAR), ambient temperature ( T(a)), and vapor pressure deficit ( VPD). The magnitudes of these variations were also dependent on canopy development. On the daily basis, GEP linearly correlated with evapotranspiration rate and PAR. LUE correlated positively with leaf area index, Ta, and soil moisture availability but negatively with the surface reflectivity for short-wave solar radiation. Throughout the growing season, both GEP and LUE responded strongly to precipitation-fed soil moisture in the top 20 cm of the soil. An examination of the responses of LUE and WUE to PAR under different soil moisture conditions shows that when soil water availability exceeded VPD, the steppe was most efficient in light use, whereas it was less efficient in water use. The multivariate analysis of variance also suggests that soil moisture availability, especially water status in the upper 20-cm soil layer with dense distribution of grass roots, is the most significant factor that governs GEP, WUE, and LUE. This study provides a preliminary assessment of the use of available water and light by the Mongolian arid steppe ecosystems under seasonally varying soil moisture conditions. A better understanding of these functional responses is required to predict how climate change may affect arid steppe ecosystems.</t>
  </si>
  <si>
    <t>Kotani, Ayumi/A-8487-2013; Eugster, Werner/E-5116-2010; Sugita, Michiaki/L-2155-2013; Li, Sheng-Gong/H-5101-2012; Asanuma, Jun/A-2877-2008</t>
  </si>
  <si>
    <t>Eugster, Werner/0000-0001-6067-0741; Sugita, Michiaki/0000-0002-2241-9334; Asanuma, Jun/0000-0003-1258-5491</t>
  </si>
  <si>
    <t>0148-0227</t>
  </si>
  <si>
    <t>G1</t>
  </si>
  <si>
    <t>G01019</t>
  </si>
  <si>
    <t>10.1029/2006JG000349</t>
  </si>
  <si>
    <t>WOS:000254157400001</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</si>
  <si>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</si>
  <si>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</si>
  <si>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</si>
  <si>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</si>
  <si>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</si>
  <si>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</si>
  <si>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</si>
  <si>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</si>
  <si>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</si>
  <si>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</si>
  <si>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</si>
  <si>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</si>
  <si>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</si>
  <si>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</si>
  <si>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</si>
  <si>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</si>
  <si>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</si>
  <si>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</si>
  <si>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</si>
  <si>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</si>
  <si>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</si>
  <si>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</si>
  <si>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</si>
  <si>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</si>
  <si>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Ewers, RM</t>
  </si>
  <si>
    <t>Ewers, Robert M.</t>
  </si>
  <si>
    <t>Spatio-temporal variation in mortality rates of Mecodema spp. (Coleoptera: Carabidae) across a forest-grassland edge in New Zealand</t>
  </si>
  <si>
    <t>1. Edge effects are a highly cited issue in conservation biology with a wealth of empirically described impacts on invertebrates, but the mechanisms underlying the responses of individual species to habitat edges have been seldom tested. One often-raised hypothesis is that individual species vary in their ability to survive along a gradient of changing microclimatic conditions across habitat edges. 2. I used a phylogenetically controlled, translocation experiment to investigate edge-driven variation in adult mortality rate for two closely related species that have contrasting abundance patterns with respect to forest-grassland edges; the habitat generalist Mecodema fulgidum Broun ( Coleoptera: Carabidae) and the forest-dwelling Mecodema rugiceps Sharp. 3. Adult individuals of both species were live-caught and translocated into containers at varying distances along an edge gradient extending from 1024 m inside a large forest fragment and 64 m into the surrounding grassland matrix. Experimental containers were connected to the above- and below-ground environments via mesh-covered panels, and beetle mortality over a 4-month period in the 2006/2007 austral summer was recorded. 4. Overall, mortality was higher for the habitat specialist M. rugiceps than for the generalist M. fulgidum. Neither species exhibited an edge-related trend in mortality, nor were mortality rates correlated with microclimatic gradients across the edge. 5. Weather records for the summer indicated that M. rugiceps was more sensitive than M. fulgidum to a soil moisture deficit that became more pronounced as summer progressed. Analysis of a 10-year climate record shows that soil moisture deficits occur annually, suggesting that seasonal variation in soil moisture may contribute to the variation in the distribution and abundance of the two species.</t>
  </si>
  <si>
    <t>10.1111/j.1752-4598.2007.00006.x</t>
  </si>
  <si>
    <t>WOS:000262758400006</t>
  </si>
  <si>
    <t>Muldavin, EH; Moore, DI; Collins, SL; Wetherill, KR; Lightfoot, DC</t>
  </si>
  <si>
    <t>Muldavin, Esteban H.; Moore, Douglas I.; Collins, Scott L.; Wetherill, Karen R.; Lightfoot, David C.</t>
  </si>
  <si>
    <t>Aboveground net primary production dynamics in a northern Chihuahuan Desert ecosystem</t>
  </si>
  <si>
    <t>Aboveground net primary production (ANPP) dynamics are a key element in the understanding of ecosystem processes. For semiarid environments, the pulse-reserve framework links ANPP to variable and unpredictable precipitation events contingent on surficial hydrology, soil moisture dynamics, biodiversity structure, trophic dynamics, and landscape context. Consequently, ANPP may be decoupled periodically from processes such as decomposition and may be subjected to complex feedbacks and thresholds at broader scales. As currently formulated, the pulse-reserve framework may not encompass the breadth of ANPP response to seasonal patterns of precipitation and heat inputs. Accordingly, we examined a 6-year (1999-2004), seasonal record of ANPP with respect to precipitation, soil moisture dynamics, and functional groups in a black grama (Bouteloua eriopoda) grassland and a creosotebush (Larrea tridentata) shrubland in the northern Chihuahuan Desert. Annual ANPP was similar in the grassland (51.1 g/m(2)) and shrubland (59.2 g/m(2)) and positively correlated with annual precipitation. ANPP differed among communities with respect to life forms and functional groups and responses to abiotic drivers. In keeping with the pulse-reserve model, ANPP in black grama grassland was dominated by warm-season C-4 grasses and subshrubs that responded to large, transient summer storms and associated soil moisture in the upper 30 cm. In contrast, ANPP in creosotebush shrubland occasionally responded to summer moisture, but the predominant pattern was slower, non-pulsed growth of cool-season C-3 shrubs during spring, in response to winter soil moisture accumulation and the breaking of cold dormancy. Overall, production in this Chihuahuan Desert ecosystem reflected a mix of warm-temperate arid land pulse dynamics during the summer monsoon and non-pulsed dynamics in spring driven by winter soil moisture accumulation similar to that of cool-temperate regions.</t>
  </si>
  <si>
    <t>Collins, Scott/P-7742-2014</t>
  </si>
  <si>
    <t>Collins, Scott/0000-0002-0193-2892</t>
  </si>
  <si>
    <t>10.1007/s00442-007-0880-2</t>
  </si>
  <si>
    <t>WOS:000252640000013</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</si>
  <si>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</si>
  <si>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</si>
  <si>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</si>
  <si>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</si>
  <si>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</si>
  <si>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</si>
  <si>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</si>
  <si>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</si>
  <si>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</si>
  <si>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</si>
  <si>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</si>
  <si>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</si>
  <si>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</si>
  <si>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</si>
  <si>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</si>
  <si>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</si>
  <si>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</si>
  <si>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</si>
  <si>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Phillip/E-4620-2011</t>
  </si>
  <si>
    <t>Taylor, Phillip/0000-0002-7574-7737</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</si>
  <si>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</si>
  <si>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</si>
  <si>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</si>
  <si>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</si>
  <si>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</si>
  <si>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</si>
  <si>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</si>
  <si>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</si>
  <si>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</si>
  <si>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</si>
  <si>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</si>
  <si>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</si>
  <si>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</si>
  <si>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</si>
  <si>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</si>
  <si>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</si>
  <si>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</si>
  <si>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</si>
  <si>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</si>
  <si>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</si>
  <si>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</si>
  <si>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</si>
  <si>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</si>
  <si>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</si>
  <si>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</si>
  <si>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</si>
  <si>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</si>
  <si>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</si>
  <si>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</si>
  <si>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</si>
  <si>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</si>
  <si>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</si>
  <si>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</si>
  <si>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</si>
  <si>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</si>
  <si>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</si>
  <si>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</si>
  <si>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</si>
  <si>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</si>
  <si>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</si>
  <si>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</si>
  <si>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</si>
  <si>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</si>
  <si>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</si>
  <si>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</si>
  <si>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</si>
  <si>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</si>
  <si>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</si>
  <si>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</si>
  <si>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</si>
  <si>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</si>
  <si>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</si>
  <si>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</si>
  <si>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</si>
  <si>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</si>
  <si>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</si>
  <si>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</si>
  <si>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</si>
  <si>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</si>
  <si>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</si>
  <si>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Mateo, JM</t>
  </si>
  <si>
    <t>Mateo, Jill M.</t>
  </si>
  <si>
    <t>Ecological and hormonal correlates of antipredator behavior in adult Belding's ground squirrels (Spermophilus beldingi)</t>
  </si>
  <si>
    <t>Predator-prey relationships provide an excellent opportunity to study coevolved adaptations. Decades of theoretical and empirical research have illuminated the various behavioral adaptations exhibited by prey animals to avoid detection and capture, and recent work has begun to characterize physiological adaptations, such as immune reactions, metabolic changes, and hormonal responses to predators or their cues. A 2-year study quantified the activity budgets and antipredator responses of adult Belding's ground squirrels (Spermophilus beldingi) living in three different California habitats and likely experiencing different predation pressures. At one of these sites, which is visually closed and predators and escape burrows are difficult to see, animals responding to alarm calls remain alert longer and show more exaggerated responses than adults living in two populations that likely experience less intense predation pressure. They also spend more time alert and less time foraging than adults at the other two sites. A 4-year study using noninvasive fecal sampling of cortisol metabolites revealed that S. beldingi living in the closed site also have lower corticoid levels than adults at the other two sites. The lower corticoids likely reflect that predation risk at this closed site is predictable, and might allow animals to mount large acute cortisol responses, facilitating escape from predators and enhanced vigilance while also promoting glucose storage for the approaching hibernation. Collectively, these data demonstrate that local environments and perceived predation risk influence not only foraging, vigilance, and antipredator behaviors, but adrenal functioning as well, which may be especially important for obligate hibernators that face competing demands on glucose storage and mobilization.</t>
  </si>
  <si>
    <t>10.1007/s00265-007-0436-9</t>
  </si>
  <si>
    <t>WOS:000250131900004</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</si>
  <si>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</si>
  <si>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</si>
  <si>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</si>
  <si>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</si>
  <si>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</si>
  <si>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</si>
  <si>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</si>
  <si>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</si>
  <si>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</si>
  <si>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</si>
  <si>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</si>
  <si>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</si>
  <si>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</si>
  <si>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</si>
  <si>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</si>
  <si>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</si>
  <si>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</si>
  <si>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</si>
  <si>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</si>
  <si>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</si>
  <si>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</si>
  <si>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Dolezel, David/H-1467-2014; Kostal, Vladimir/G-6688-2014; Jelinek, Milan/C-8515-2011; Sauman, Ivo/H-2071-2014</t>
  </si>
  <si>
    <t>Kostal, Vladimir/0000-0002-4994-5123; Dolezel, David/0000-0001-9176-8880</t>
  </si>
  <si>
    <t>10.1177/0748730407303624</t>
  </si>
  <si>
    <t>WOS:000248334400006</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</si>
  <si>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</si>
  <si>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</si>
  <si>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</si>
  <si>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</si>
  <si>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</si>
  <si>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Dahlgren, J; Oksanen, L; Sjodin, M; Olofsson, J</t>
  </si>
  <si>
    <t>Dahlgren, Jonas; Oksanen, Lauri; Sjodin, Maria; Olofsson, Johan</t>
  </si>
  <si>
    <t>Interactions between gray-sided voles (Clethrionomys rufucanus) and bilberry (Vaccinium myrtillus), their main winter food plant</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</si>
  <si>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</si>
  <si>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Olofsson, Johan/A-9362-2009</t>
  </si>
  <si>
    <t>10.1007/s00442-007-0664-8</t>
  </si>
  <si>
    <t>WOS:000246614700013</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</si>
  <si>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</si>
  <si>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</si>
  <si>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</si>
  <si>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</si>
  <si>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</si>
  <si>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</si>
  <si>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</si>
  <si>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</si>
  <si>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</si>
  <si>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</si>
  <si>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</si>
  <si>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</si>
  <si>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</si>
  <si>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</si>
  <si>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</si>
  <si>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</si>
  <si>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</si>
  <si>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</si>
  <si>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</si>
  <si>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</si>
  <si>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</si>
  <si>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</si>
  <si>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</si>
  <si>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</si>
  <si>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</si>
  <si>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</si>
  <si>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</si>
  <si>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</si>
  <si>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</si>
  <si>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</si>
  <si>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</si>
  <si>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Pettorelli, N; Pelletier, F; von Hardenberg, A; Festa-Bianchet, M; Cote, SD</t>
  </si>
  <si>
    <t>Pettorelli, Nathalie; Pelletier, Fanie; von Hardenberg, Achaz; Festa-Bianchet, Marco; Cote, Steeve D.</t>
  </si>
  <si>
    <t>Early onset of vegetation growth vs. rapid green-up: Impacts on juvenile mountain ungulates</t>
  </si>
  <si>
    <t>Seasonal patterns of climate and vegetation growth are expected to be altered by global warming. In alpine environments, the reproduction of birds and mammals is tightly linked to seasonality; therefore such alterations may have strong repercussions on recruitment. We used the normalized difference vegetation index (NDVI), a satellite-based measurement that correlates strongly with aboveground net primary productivity, to explore how annual variations in the timing of vegetation onset and in the rate of change in primary production during green-up affected juvenile growth and survival of bighorn sheep (Ovis canadensis), Alpine ibex (Capra ibex), and mountain goats (Oreamnos americanus) in four different populations in two continents. We indexed timing of onset of vegetation growth by the integrated NDVI (INDVI) in May. The rate of change in primary production during green-up ( early May to early July) was estimated as ( 1) the maximal slope between any two successive bimonthly NDVI values during this period and ( 2) the slope in NDVI between early May and early July. The maximal slope in NDVI was negatively correlated with lamb growth and survival in both populations of bighorn sheep, growth of mountain goat kids, and survival of Alpine ibex kids, but not with survival of mountain goat kids. There was no effect of INDVI in May and of the slope in NDVI between early May and early July on juvenile growth and survival for any species. Although rapid changes in NDVI during the green-up period could translate into higher plant productivity, they may also lead to a shorter period of availability of high-quality forage over a large spatial scale, decreasing the opportunity for mountain ungulates to exploit high-quality forage. Our results suggest that attempts to forecast how warmer winters and springs will affect animal population dynamics and life histories in alpine environments should consider factors influencing the rate of changes in primary production during green-up and the timing of vegetation onset.</t>
  </si>
  <si>
    <t>von Hardenberg, Achaz/C-7313-2008</t>
  </si>
  <si>
    <t>von Hardenberg, Achaz/0000-0002-9899-1687; Festa-Bianchet, Marco/0000-0002-2352-3379</t>
  </si>
  <si>
    <t>10.1890/06-0875</t>
  </si>
  <si>
    <t>WOS:000245668400012</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</si>
  <si>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</si>
  <si>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</si>
  <si>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</si>
  <si>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</si>
  <si>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</si>
  <si>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</si>
  <si>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</si>
  <si>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</si>
  <si>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</si>
  <si>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</si>
  <si>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</si>
  <si>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</si>
  <si>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</si>
  <si>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</si>
  <si>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</si>
  <si>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</si>
  <si>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Bonier, F; Martin, PR; Sheldon, KS; Jensen, JP; Foltz, SL; Wingfield, JC</t>
  </si>
  <si>
    <t>Bonier, Frances; Martin, Paul R.; Sheldon, Kimberly S.; Jensen, Jay P.; Foltz, Sarah L.; Wingfield, John C.</t>
  </si>
  <si>
    <t>Sex-specific consequences of life in the city</t>
  </si>
  <si>
    <t>The vast majority of species are excluded from human-dominated landscapes, but some species persist and appear to thrive, despite facing challenges they would not encounter in less disturbed habitat. Corticosteroid (cort) secretion may play a significant role in enabling an animal to cope with urban breeding habitat because it helps mediate physiological and behavioral responses to environmental challenges. Here we present tests of 3 hypotheses relating to cort secretion in urban animals: 1) environmental challenges vary between urban and rural habitat, as reflected in differing levels of cort secretion in animals breeding in these habitat types, 2) there are fitness correlates associated with variation in cort levels within populations, and 3) parasite load is one of the mechanistic links between variation in cort levels and reproductive success. Male white-crowned sparrows (Zonotrichia leucophrys) in urban habitat had significantly higher baseline corticosterone levels than males in rural habitat, whereas female Z. leucophrys' hormone levels did not differ between the 2 habitat types. To assess the fitness correlates of variation in hormone levels, we monitored seasonal reproductive success in one urban population and found that baseline corticosterone levels were predictive of female, but not male, reproductive success: females with higher corticosterone fledged fewer offspring. Data do not suggest a direct relationship between corticosterone levels and fitness and instead indicate an indirect relationship between hormone secretion, territory quality, body condition, and reproductive success. Females with blood parasites had lower heterophil:lymphocyte ratios, lower body condition scores, fewer mates, and fledged fewer offspring than females without parasites. In contrast, parasites did not negatively affect reproductive success in males but were associated with reduced body condition. Corticosterone levels did not differ between birds with and without parasites. In tests of all 3 of our hypotheses, we found sex-specific effects, highlighting the importance of considering sex in investigation of physiological responses to disturbance.</t>
  </si>
  <si>
    <t>10.1093/beheco/arl050</t>
  </si>
  <si>
    <t>WOS:000243060000016</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</si>
  <si>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</si>
  <si>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</si>
  <si>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</si>
  <si>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</si>
  <si>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</si>
  <si>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</si>
  <si>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</si>
  <si>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</si>
  <si>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</si>
  <si>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</si>
  <si>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Teuschl, Y; Reim, C; Blanckenhorn, WU</t>
  </si>
  <si>
    <t>Teuschl, Y.; Reim, C.; Blanckenhorn, W. U.</t>
  </si>
  <si>
    <t>Correlated responses to artificial body size selection in growth, development, phenotypic plasticity and juvenile viability in yellow dung flies</t>
  </si>
  <si>
    <t>Most life history traits are positively influenced by body size, whereas disadvantages of large body size are poorly documented. To investigate presumed intrinsic costs of large size in the yellow dung fly (Scathophaga stercoraria; Diptera: Scathophagidae), we established two replicates each of three body size laboratory selection lines (small, control and large; selection on males only), and subjected flies of the resulting extended body size range to various abiotic stresses. Response to selection was symmetrical in the small and large lines (realized h(2) = 0.16-0.18). After 24 generations of selection body size had changed by roughly 10%. Female size showed a correlated response to selection on male size, whereas sexual size dimorphism did not change. Development time also showed a correlated response as, similar to food limited flies, small line flies emerged earlier at smaller body size. At the lowest larval food limit possible, flies of all lines emerged at the same small body size after roughly the same development time; so overall phenotypic plasticity in body size and development time strongly increased following selection. Juvenile mortality increased markedly when food was extremely limited, large line flies showing highest mortality. Winter frost disproportionately killed large (line) flies because of their longer development times. Mortality at high temperatures was high but size-selective effects were inconsistent. In all environments the larger males suffered more. Initial growth rate was higher for males and at unlimited food. Small line individuals of both sexes grew slowest at unlimited larval food but fastest at limited larval food, suggesting a physiological cost of fast growth. Overall, extension of the natural body size range by artificial selection revealed some otherwise cryptic intrinsic juvenile viability costs of large size, mediated by longer development or faster growth, but only in stressful environments.</t>
  </si>
  <si>
    <t>Teuschl, Yvonne/0000-0002-1755-7943</t>
  </si>
  <si>
    <t>10.1111/j.1420-9101.2006.01225.x</t>
  </si>
  <si>
    <t>WOS:000242904600018</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</si>
  <si>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</si>
  <si>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</si>
  <si>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</si>
  <si>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</si>
  <si>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</si>
  <si>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</si>
  <si>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</si>
  <si>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</si>
  <si>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</si>
  <si>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Bhaskar, R; Valiente-Banuet, A; Ackerly, DD</t>
  </si>
  <si>
    <t>Bhaskar, Radika; Valiente-Banuet, Alfonso; Ackerly, David D.</t>
  </si>
  <si>
    <t>Evolution of hydraulic traits in closely related species pairs from mediterranean and nonmediterranean environments of North America</t>
  </si>
  <si>
    <t>Chaparral shrubs in California experience cool, wet winters and hot, dry summers characteristic of mediterranean-type climates; by contrast, morphologically similar close relatives in central Mexico experience summer rainfall. A comparison of closely related species pairs was conducted to examine whether evolutionary divergences in plant hydraulic conductivity were associated with contrasting seasonality of precipitation. Six species pairs in Santa Barbara, California and Tehuacan, Mexico were chosen to test for repeated directional divergences across the habitat contrast. Additionally, evolutionary correlations were examined using phylogenetically independent contrasts (PICs) among a suite of hydraulic traits, including stem- and leaf-specific conductivity, resistance to embolism, wood density, inverse Huber value, and minimum seasonal water potential. Leaf-specific conductivity was generally higher in California, but for most hydraulic traits the species pairs exhibited varied evolutionary trajectories across the climate contrast. A significant correlation was found between divergences in xylem resistance to embolism and minimum seasonal water potential, but no evolutionary trade-off was found between resistance and stem conductivity. Higher leaf-specific conductivity may be adaptive in California, where soil and atmospheric droughts coincide during summer months. This response is consistent with a hydraulic strategy of high leaf water supply under high evaporative demand to prevent excessive drops in water potential.</t>
  </si>
  <si>
    <t>Ackerly, David/A-1247-2009</t>
  </si>
  <si>
    <t>Ackerly, David/0000-0002-1847-7398</t>
  </si>
  <si>
    <t>10.1111/j.1469-8137.2007.02208.x</t>
  </si>
  <si>
    <t>WOS:000250275000024</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</si>
  <si>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</si>
  <si>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</si>
  <si>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</si>
  <si>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</si>
  <si>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</si>
  <si>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</si>
  <si>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</si>
  <si>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</si>
  <si>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</si>
  <si>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</si>
  <si>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</si>
  <si>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</si>
  <si>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</si>
  <si>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</si>
  <si>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</si>
  <si>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</si>
  <si>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</si>
  <si>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</si>
  <si>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</si>
  <si>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</si>
  <si>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</si>
  <si>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</si>
  <si>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</si>
  <si>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</si>
  <si>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</si>
  <si>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</si>
  <si>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</si>
  <si>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</si>
  <si>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</si>
  <si>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</si>
  <si>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</si>
  <si>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</si>
  <si>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</si>
  <si>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</si>
  <si>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10.1016/j.jinsphvs.2006.09.003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</si>
  <si>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</si>
  <si>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</si>
  <si>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</si>
  <si>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</si>
  <si>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</si>
  <si>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</si>
  <si>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</si>
  <si>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</si>
  <si>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</si>
  <si>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</si>
  <si>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</si>
  <si>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</si>
  <si>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</si>
  <si>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</si>
  <si>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</si>
  <si>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</si>
  <si>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</si>
  <si>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</si>
  <si>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</si>
  <si>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</si>
  <si>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</si>
  <si>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</si>
  <si>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</si>
  <si>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sun, jianghua/0000-0002-9465-3672</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</si>
  <si>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</si>
  <si>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</si>
  <si>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</si>
  <si>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</si>
  <si>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</si>
  <si>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</si>
  <si>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Patricia/0000-0002-5237-8836</t>
  </si>
  <si>
    <t>10.1242/jeb.02260</t>
  </si>
  <si>
    <t>WOS:000239641100014</t>
  </si>
  <si>
    <t>Moore, SE; Collinson, AC; N'Gom, PT; Aspinall, R; Prentice, AM</t>
  </si>
  <si>
    <t>Moore, Sophie E.; Collinson, Andrew C.; N'Gom, Pa Tamba; Aspinall, Richard; Prentice, Andrew M.</t>
  </si>
  <si>
    <t>Early immunological development and mortality from infectious disease in later life</t>
  </si>
  <si>
    <t>PROCEEDINGS OF THE NUTRITION SOCIETY</t>
  </si>
  <si>
    <t>Joint Meeting of the Nutrition-Society/British-Society-for-Immunology-Development-Immunology-Group</t>
  </si>
  <si>
    <t>DEC   09, 2005</t>
  </si>
  <si>
    <t>Harogate, ENGLAND</t>
  </si>
  <si>
    <t>In rural Gambia the risk of mainly infection-related mortality is 10-fold higher for adults born in the nutritionally-debilitating 'hungry' season, suggesting that immune function may be compromised by events early in life. The current programme of research focuses on the biological mechanisms underlying this hypothesis, exploring early-life environmental influences on immune development and the long-term functional consequences these influences may have. Results obtained to date show that thymus development during infancy is critically sensitive to environmental exposures, with smaller thymuses observed in the hungry season. Measurement of the frequency of T-cell receptor excision circles indicate that thymus function is also sensitive to seasonal influences, with further studies implicating variations in breast-milk IL-7 as a possible mediator of these effects. Studies in adults have shown that size at birth is positively correlated with antibody responses to vaccination with polysaccharide antigens, thus providing evidence for long-term functional deficits. The present paper will review progress made to date within this field of research.</t>
  </si>
  <si>
    <t>Aspinall, Richard/E-4924-2013</t>
  </si>
  <si>
    <t>Aspinall, Richard/0000-0002-1648-1887</t>
  </si>
  <si>
    <t>0029-6651</t>
  </si>
  <si>
    <t>10.1079/PNS2006503</t>
  </si>
  <si>
    <t>WOS:000239971400010</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</si>
  <si>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</si>
  <si>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</si>
  <si>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</si>
  <si>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</si>
  <si>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</si>
  <si>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</si>
  <si>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</si>
  <si>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</si>
  <si>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</si>
  <si>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</si>
  <si>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</si>
  <si>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</si>
  <si>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</si>
  <si>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</si>
  <si>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</si>
  <si>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</si>
  <si>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</si>
  <si>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</si>
  <si>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</si>
  <si>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</si>
  <si>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</si>
  <si>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</si>
  <si>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</si>
  <si>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</si>
  <si>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</si>
  <si>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</si>
  <si>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</si>
  <si>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</si>
  <si>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</si>
  <si>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</si>
  <si>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</si>
  <si>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</si>
  <si>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</si>
  <si>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</si>
  <si>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</si>
  <si>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</si>
  <si>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</si>
  <si>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</si>
  <si>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</si>
  <si>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</si>
  <si>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</si>
  <si>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</si>
  <si>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</si>
  <si>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</si>
  <si>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</si>
  <si>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</si>
  <si>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</si>
  <si>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</si>
  <si>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</si>
  <si>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</si>
  <si>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El-Sharkawy, MA</t>
  </si>
  <si>
    <t>El-Sharkawy, M. A.</t>
  </si>
  <si>
    <t>International research on cassava photosynthesis, productivity, eco-physiology, and responses to environmental stresses in the tropics</t>
  </si>
  <si>
    <t>The review sums up research conducted at CIAT within a multidiscipline effort revolving around a strategy for developing improved technologies to increase and sustain cassava productivity, as well as conserving natural resources in the various eco-edaphic zones where the crop is grown, with emphasis on stressful environments. Field research has elucidated several physiological plant mechanisms underlying potentially high productivity under favourable hot-humid environments in the tropics. Most notable is cassava inherent high capacity to assimilate carbon in near optimum environments that correlates with both biological productivity and root yield across a wide range of germplasm grown in diverse environments. Cassava leaves possess elevated activities of the C-4 phosphoenolpyruvate carboxylase (PEPC) that also correlate with leaf net photosynthetic rate (P-N) in field-grown plants, indicating the importance of selection for high P-N. Under certain conditions such leaves exhibit an interesting photosynthetic C-3-C-4 intermediate behaviour which may have important implications in future selection efforts. In addition to leaf P-N, yield is correlated with seasonal mean leaf area index (i.e. leaf area duration, LAD). Under prolonged water shortages in seasonally dry and semiarid zones, the crop, once established, tolerates stress and produces reasonably well compared to other food crops (e.g. in semiarid environments with less than 700 mm of annual rain, improved cultivars can yield over 3 t ha(-1) oven-dried storage roots). The underlying mechanisms for such tolerance include stomatal sensitivity to atmospheric and edaphic water deficits, coupled with deep rooting capacities that prevent severe leaf dehydration, i.e. stress avoidance mechanisms, and reduced leaf canopy with reasonable photosynthesis over the leaf life span. Another stress-mitigating plant trait is the capacity to recover from stress, once water is available, by forming new leaves with even higher P-N, compared to those in non-stressed crops. Under extended stress, reductions are larger in shoot biomass than in storage root, resulting in higher harvest indices. Cassava conserves water by slowly depleting available water from deep soil layers, leading to higher seasonal crop water-use and nutrient-use efficiencies. In dry environments LAD and resistance to pests and diseases are critical for sustainable yields. In semiarid zones the crop survives but requires a second wet cycle to achieve high yields and high dry matter contents in storage roots. Selection and breeding for early bulking and for medium/short-stemmed cultivars is advantageous under semiarid conditions. When grown in cooler zones such as in tropical high altitudes and in low-land sub-tropics, leaf P-N is greatly reduced and growth is slower. Thus, the crop requires longer period for a reasonable productivity. There is a need to select and breed for more cold-tolerant genotypes. Selection of parental materials for tolerance to water stress and infertile soils has resulted in breeding improved germplasm adapted to both favourable and stressful environments.</t>
  </si>
  <si>
    <t>1573-9058</t>
  </si>
  <si>
    <t>10.1007/s11099-006-0063-0</t>
  </si>
  <si>
    <t>WOS:000242885600001</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</si>
  <si>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</si>
  <si>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</si>
  <si>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</si>
  <si>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</si>
  <si>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</si>
  <si>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</si>
  <si>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</si>
  <si>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</si>
  <si>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</si>
  <si>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</si>
  <si>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</si>
  <si>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Tomanek, L</t>
  </si>
  <si>
    <t>Two-dimensional gel analysis of the heat-shock response in marine snails (genus Tegula): interspecific variation in protein expression and acclimation ability</t>
  </si>
  <si>
    <t>The degree to which temperature acclimation modifies the acute synthesis of the entire heat-shock protein (Hsp) complement is still unknown, but it may constitute an important mechanism for understanding the differences in acclimation ability among closely related ectothermic species that occupy widely varying thermal environments. In general, eurythermal (heat-tolerant) species modify physiological function in response to an increase in acclimation temperature to a greater extent than stenothermal (heat-sensitive) species. In the present work I used S-35-labelled amino acids and two-dimensional gel electrophoresis to test this assumption for how acclimation affects acute Hsp expression (referred to as phenotypic plasticity) in two heat-sensitive, low-intertidal to subtidal zone turban snails, Tegula brunnea and T. montereyi, in comparison to a heat-tolerant, mid- to low-intertidal zone congener, T. funebralis. I was able (i) to detect the synthesis of over 30 proteins in gill tissue, primarily in the 70 kDa range, in response to an increase in temperature (13 degrees C, 24 degrees C, 27 degrees C and 30 degrees C), (ii) to assess the effect of acclimation (13 degrees C vs 22 degrees C) on acute Hsp synthesis, and (iii) to compare this effect among the three Tegula congeners. After increasing acclimation temperature from 13 degrees C to 22 degrees C, synthesis of the most highly expressed Hsps decreased more in T. brunnea and T. montereyi than in T. funebralis. Two highly expressed proteins of molecular mass 71 and 74 kDa, however, were also synthesized constitutively at 13 degrees C and changed with increasing acclimation temperature in all three species. Although similar in phenotypic plasticity, T. brunnea and T. montereyi synthesized either a 76 or a 72kDa cluster of proteins, respectively, and differed in how acclimation affected the acute synthesis of several 77kDa proteins. Thus, in Tegula, the effect of acclimation on Hsp expression is (i) Hsp-specific, (ii) dependent on a protein's expression pattern (constitutive and inducible vs only inducible), (iii) and is actually limited in the more eurythermal mid- to low-intertidal congener. These results contradict the general assumption that greater heat tolerance correlates with an increased ability to modify physiological function in response to acclimation.</t>
  </si>
  <si>
    <t>10.1242/jeb.01748</t>
  </si>
  <si>
    <t>WOS:000232092800015</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</si>
  <si>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</si>
  <si>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</si>
  <si>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Marion-Poll, Frederic/D-8882-2011</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</si>
  <si>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</si>
  <si>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</si>
  <si>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</si>
  <si>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</si>
  <si>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</si>
  <si>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L. Sukontason, Kabkaew/0000-0002-4820-290X; Sukontason, Kom/0000-0002-2424-956X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</si>
  <si>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</si>
  <si>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</si>
  <si>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</si>
  <si>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</si>
  <si>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</si>
  <si>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</si>
  <si>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</si>
  <si>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</si>
  <si>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</si>
  <si>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</si>
  <si>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</si>
  <si>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</si>
  <si>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</si>
  <si>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</si>
  <si>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</si>
  <si>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</si>
  <si>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Donohue, K; Dorn, L; Griffith, C; Kim, E; Aguilera, A; Polisetty, CR; Schmitt, J</t>
  </si>
  <si>
    <t>Environmental and genetic influences on the germination of Arabidopsis thaliana in the field</t>
  </si>
  <si>
    <t>Seasonal germination timing strongly influences lifetime fitness and can affect the ability of plant populations to colonize and persist in new environments. To quantify the influence of seasonal environmental factors on germination and to test whether pleiotropy or close linkage are significant constraints on the evolution of germination in different seasonal conditions, we dispersed novel recombinant genotypes of Arabidopsis thaliana into two geographic locations. To decouple the photoperiod during seed maturation from the postdispersal season that maternal photoperiod predicts, replicates of recombinant inbred lines were grown under short days and long days under controlled conditions, and their seeds were dispersed during June in Kentucky (KY) and during June and November in Rhode Island (RI). We found that postdispersal seasonal conditions influenced germination more strongly than did the photoperiod during seed maturation. Genetic variation was detected for germination responses to all environmental factors. Transgressive segregation created novel germination phenotypes, revealing a potential contribution of hybridization of ecotypes to the evolution of germination. A genetic trade-off in germination percentage across sites indicated that determinants of fitness at or before the germination stage may constrain the geographic range that a given genotype can inhabit. However, germination timing exhibited only weak pleiotropy across treatments, suggesting that different sets of genes contribute to variation in germination behavior in different seasonal conditions and geographic locations. Thus, the genetic potential exists for rapid evolution of appropriate germination responses in novel environments, facilitating colonization across a broad geographic range.</t>
  </si>
  <si>
    <t>WOS:000228734300004</t>
  </si>
  <si>
    <t>Chen, B; Kang, L</t>
  </si>
  <si>
    <t>Insect population differentiation in response to enviromental thermal stress</t>
  </si>
  <si>
    <t>PROGRESS IN NATURAL SCIENCE</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</si>
  <si>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</si>
  <si>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1002-0071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</si>
  <si>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</si>
  <si>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</si>
  <si>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</si>
  <si>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</si>
  <si>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</si>
  <si>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</si>
  <si>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</si>
  <si>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</si>
  <si>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</si>
  <si>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</si>
  <si>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</si>
  <si>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</si>
  <si>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</si>
  <si>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</si>
  <si>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</si>
  <si>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Alisha/C-1499-2008</t>
  </si>
  <si>
    <t>Anderson, Alisha/0000-0001-7013-116X</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</si>
  <si>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</si>
  <si>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</si>
  <si>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</si>
  <si>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</si>
  <si>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</si>
  <si>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</si>
  <si>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</si>
  <si>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</si>
  <si>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</si>
  <si>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</si>
  <si>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Leonard, WR; Snodgrass, JJ; Sorensen, MV</t>
  </si>
  <si>
    <t>Metabolic adaptation in indigenous Siberian populations</t>
  </si>
  <si>
    <t>ANNUAL REVIEW OF ANTHROPOLOGY</t>
  </si>
  <si>
    <t>Annual Review of Anthropology</t>
  </si>
  <si>
    <t>Article; Book Chapter</t>
  </si>
  <si>
    <t>Previous research has suggested that arctic populations have elevated metabolic rates in response to their cold, marginal climate. Recent studies of indigenous Siberian groups have confirmed these earlier findings and have shed light on the mechanisms through which northern populations adapt to their environments. Indigenous Siberians show significant elevations in basal metabolic rate compared with reference values. Total energy expenditure is variable across Siberian groups and is correlated with levels of acculturation. Siberian populations appear to have adapted to cold stress through both short-term acclimatization and genetic adaptations, with thyroid hormones playing an important role in shaping metabolic responses. Elevated metabolic rates also have important consequences for health and may contribute to the low serum lipid levels observed in Siberian groups. Further research is needed to elucidate the underlying mechanisms of metabolic adaptation and their implications for ongoing health changes among indigenous Siberians.</t>
  </si>
  <si>
    <t>Leonard, William/0000-0002-6233-604X</t>
  </si>
  <si>
    <t>0084-6570</t>
  </si>
  <si>
    <t>1545-4290</t>
  </si>
  <si>
    <t>10.1146/annurev.anthro.34.081804.120558</t>
  </si>
  <si>
    <t>WOS:000233520400024</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</si>
  <si>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</si>
  <si>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</si>
  <si>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</si>
  <si>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</si>
  <si>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</si>
  <si>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</si>
  <si>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</si>
  <si>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</si>
  <si>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</si>
  <si>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</si>
  <si>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</si>
  <si>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</si>
  <si>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</si>
  <si>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</si>
  <si>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</si>
  <si>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</si>
  <si>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</si>
  <si>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</si>
  <si>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</si>
  <si>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</si>
  <si>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</si>
  <si>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</si>
  <si>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</si>
  <si>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</si>
  <si>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</si>
  <si>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</si>
  <si>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</si>
  <si>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</si>
  <si>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</si>
  <si>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</si>
  <si>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</si>
  <si>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</si>
  <si>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</si>
  <si>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</si>
  <si>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</si>
  <si>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</si>
  <si>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</si>
  <si>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</si>
  <si>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</si>
  <si>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Dieter/B-5502-2009</t>
  </si>
  <si>
    <t>Kawecki, Tadeusz/0000-0002-9244-1991;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</si>
  <si>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</si>
  <si>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</si>
  <si>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</si>
  <si>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</si>
  <si>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</si>
  <si>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</si>
  <si>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</si>
  <si>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</si>
  <si>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</si>
  <si>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</si>
  <si>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</si>
  <si>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</si>
  <si>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</si>
  <si>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</si>
  <si>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</si>
  <si>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</si>
  <si>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</si>
  <si>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</si>
  <si>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</si>
  <si>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</si>
  <si>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</si>
  <si>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</si>
  <si>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</si>
  <si>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</si>
  <si>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</si>
  <si>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</si>
  <si>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</si>
  <si>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</si>
  <si>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Batterham, Philip/G-5914-2012</t>
  </si>
  <si>
    <t>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</si>
  <si>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</si>
  <si>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</si>
  <si>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</si>
  <si>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</si>
  <si>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</si>
  <si>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</si>
  <si>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</si>
  <si>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</si>
  <si>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</si>
  <si>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</si>
  <si>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</si>
  <si>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</si>
  <si>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</si>
  <si>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</si>
  <si>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</si>
  <si>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</si>
  <si>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</si>
  <si>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</si>
  <si>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</si>
  <si>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</si>
  <si>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</si>
  <si>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</si>
  <si>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</si>
  <si>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</si>
  <si>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Franken, RJ; Hik, DS</t>
  </si>
  <si>
    <t>Interannual variation in timing of parturition and growth of collared pikas (Ochotona collaris) in the southwest Yukon</t>
  </si>
  <si>
    <t>The length of the snow-free season has a significant influence on reproduction and growth in northern alpine environments, and these life history traits may provide sensitive indicators of the responses of organisms to climate change. We examined growth rates and timing of parturition of collared pikas (Ochotona collaris) from 1995-2002 in the Ruby Range, Yukon Territory, Canada. Growth rates were best described using a Gompertz model, in which the asymptotic mass, determined from the average male and female weights, was 157 g, the growth rate constant (K) was 0.0557, and the age at inflection (1) was 18.12 days, for a birth weight of 10 g. The maximum growth rate for North American pikas (O. collaris and O. princeps) increased with latitude, with maximum growth rates being approximately one-third greater in northern populations where the snow-free season is less than three months long. The mean parturition date varied significantly among years from 3 June to 3 July, and delayed parturition was correlated with indices of high snow accumulation and, to a lesser extent, late spring snowmelt. However, parturition date did not significantly affect the subsequent over-winter survival of juveniles in this population, suggesting that pikas are able to adjust to seasonal uncertainty associated with highly variable spring conditions.</t>
  </si>
  <si>
    <t>Hik, David/B-3462-2009</t>
  </si>
  <si>
    <t>Hik, David/0000-0002-8994-9305</t>
  </si>
  <si>
    <t>10.1093/icb/44.2.186</t>
  </si>
  <si>
    <t>WOS:000222909700011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</si>
  <si>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</si>
  <si>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</si>
  <si>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</si>
  <si>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</si>
  <si>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</si>
  <si>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</si>
  <si>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</si>
  <si>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</si>
  <si>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Triantaphyllou, MV; Ziveri, P; Tselepides, A</t>
  </si>
  <si>
    <t>Coccolithophore export production and response to seasonal surface water variability in the oligotrophic Cretan Sea (NE Mediterranean)</t>
  </si>
  <si>
    <t>MICROPALEONTOLOGY</t>
  </si>
  <si>
    <t>Workshop on Extant Coccolithophorid Research</t>
  </si>
  <si>
    <t>OCT, 2003</t>
  </si>
  <si>
    <t>Heraklion, GREECE</t>
  </si>
  <si>
    <t>A single mooring with two sediment traps (trap A at 500 and trap B at 1700 m below sea surface) was deployed at the southern margin of the Cretan Sea at a depth of 1750m.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x 10(8) coccoliths m(-2) day(-1) and 9.4 X 10(5)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x 10(10) m(-2) year(-1) at 500 m was one order of magnitude higher compared to that previously recorded in Bannock Basin at 3000 m water depth. The maximum coccosphere flux from trap B at 1700 m depth (3,9x 10(5) m(-2) day(-1)) occurred in late April, a month later compared to trap A. Apparently the magnitude of the coccosphere flux decreased with depth, but the overall seasonal pattern was preserved in the deeper environments. The annual coccosphere flux at 1700 m was 3,4x 10(7) m(-2) year(-1) and calcareous dinocysts displayed a similar trend with highest values occurring at mid April 2001. Both coccolith and coccosphere sinking assemblages at 500m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</si>
  <si>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Ziveri, Patrizia/I-3856-2015</t>
  </si>
  <si>
    <t>Ziveri, Patrizia/0000-0002-5576-0301</t>
  </si>
  <si>
    <t>0026-2803</t>
  </si>
  <si>
    <t>10.2113/50.Suppl_1.127</t>
  </si>
  <si>
    <t>WOS:000226825600011</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</si>
  <si>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</si>
  <si>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</si>
  <si>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</si>
  <si>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</si>
  <si>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</si>
  <si>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Holmden, C; Hudson, JD</t>
  </si>
  <si>
    <t>Sr-86/Sr-86 and Sr/Ca investigation of Jurassic mollusks from Scotland: Implications for paleosalinities and the Sr/Ca ratio of seawater</t>
  </si>
  <si>
    <t>Measurements of Sr-87/Sr-86, Sr/Ca, delta(81)O, and delta(13O) were performed on molluskan fossils from the Great Estuarine Group, Scotland, to deduce paleosalinity patterns and hydrodynamic environments in this classic Jurassic marginal marine succession. Fossils are found as winnowed accumulations in shell beds that bear low-diversity assemblages, consistent with deposition in a lagoonal paleoenvironment. Previous studies have concluded that estuarine mixing of seawater and freshwater took place based on correlated trends in delta(18)O and delta(13)O, most notably in the mussel Praemytilus strathairdensis from the Kildonnan Member. This interpretation is shown to be incorrect based on Sr-87/Sr-86 ratios, which reveal negligible amounts of seawater-derived strontium in the shells of Praemytilus. Furthermore, the Sr-87/Sr-86 ratios are remarkably uniform between specimens of Praemytilus from the same shell bed despite large changes in delta(18)O, delta(13)C, and the Sr/Ca ratio. This is consistent with a lagoonal hydrology controlled more by seasonal changes in evaporation, precipitation, and flooding than by direct inputs of seawater or riverine water transported over large distances. Lagoons containing the oyster Praeexogyra in the Duntulm Formation have similar inferred O and C isotope characteristics, but based on their Sr-87/Sr-86 ratios, they have a higher proportion of seawater than the Praemytilus lagoons of the Kildonnan Member. The data thus far suggest that many of the lagoonal environments in the Great Estuarine Group were nearly hydrologically closed, at least over the interval representing the molluskan invasion of these habitats, rendering O and C isotopes unreliable proxies of paleosalinity. Because strontium isotopes are not directly affected by evaporation of the lagoons, knowledge of marine and freshwater Sr-87/Sr-86 ratios, along with estimates of Sr concentration, are used to calculate the proportion of seawater in the brackish water mixture. Unio is nearly always the most radiogenic taxon compared to other genera in closely adjacent sedimentary strata, confirming its freshwater affinity. The purported marine-brackish bivalve Tancredia yields a low paleosalinity of 4parts per thousand, only slightly more saline than Unio and Praemytilus at 1-3parts per thousand. The oyster Praeexogyra hebridica yields paleosalinities between 2parts per thousand and 26parts per thousand, attesting to the wide salinity tolerance of this species. Thus far, only Neomiodon from the Duntulm and Staffin Bay formations show co-variant relationships between Sr-87/Sr-86 and Ca/Sr ratio that can be reconciled with a dynamic response to seawater-freshwater mixing. The slopes of these trends converge at 0.7068, which is close to the early Callovian seawater composition of 0.7069. Using values of DSr from modern aragonite secreting mollusks, the Sr/Ca ratio of middle Jurassic seawater is constrained from the best correlated mixing line to be 5.4 +/- 0.6 millimoles/mole. In contrast, Sr/Ca ratios in the Great Estuarine Group lagoons and continental watershed range from 5.4 to 19.0. These are much higher than the average value of 2.3 for modern rivers but typical of Sr/Ca ratios in rivers draining arid climate regions. The semirestricted hydrodynamic regime inferred from the high seawater-like delta(18)O values and high but uniform Sr/Ca ratios in many of the Great Estuarine Group mollusks is consistent with a seasonally dry, Mediterranean-style climate for the Middle Jurassic of Britain.</t>
  </si>
  <si>
    <t>Butler, Paul/D-1905-2012</t>
  </si>
  <si>
    <t>Butler, Paul/0000-0002-9924-0316</t>
  </si>
  <si>
    <t>1943-2674</t>
  </si>
  <si>
    <t>10.1130/B25204.1</t>
  </si>
  <si>
    <t>WOS:000185689700006</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</si>
  <si>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</si>
  <si>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</si>
  <si>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</si>
  <si>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</si>
  <si>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</si>
  <si>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</si>
  <si>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</si>
  <si>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</si>
  <si>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</si>
  <si>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Blows, Mark/B-6195-2008; Sgro, Carla/A-2495-2010</t>
  </si>
  <si>
    <t xml:space="preserve">Blows, Mark/0000-0002-1065-5524; </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</si>
  <si>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</si>
  <si>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</si>
  <si>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</si>
  <si>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</si>
  <si>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</si>
  <si>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</si>
  <si>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</si>
  <si>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</si>
  <si>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Benni/K-3299-2015</t>
  </si>
  <si>
    <t>Hansen, Benni/0000-0003-1145-561X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</si>
  <si>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</si>
  <si>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</si>
  <si>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</si>
  <si>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</si>
  <si>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</si>
  <si>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</si>
  <si>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</si>
  <si>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</si>
  <si>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</si>
  <si>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</si>
  <si>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Ary/C-2961-2011; Partridge, Linda/E-7342-2015; Partridge, Linda/A-5501-2010</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</si>
  <si>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</si>
  <si>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</si>
  <si>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</si>
  <si>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</si>
  <si>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</si>
  <si>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</si>
  <si>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</si>
  <si>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</si>
  <si>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</si>
  <si>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</si>
  <si>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</si>
  <si>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</si>
  <si>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</si>
  <si>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</si>
  <si>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</si>
  <si>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</si>
  <si>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</si>
  <si>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</si>
  <si>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</si>
  <si>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</si>
  <si>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</si>
  <si>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Taisma, MA; Herrera, A</t>
  </si>
  <si>
    <t>Drought under natural conditions affects leaf properties, induces CAM and promotes reproduction in plants of Talinum triangulare</t>
  </si>
  <si>
    <t>INTERCIENCIA</t>
  </si>
  <si>
    <t>Talinum triangulare is a perennial, deciduous shrub commonly found in tropical seasonally-dry environments. In this study an integrative assessment of the responses of this species to drought is provided. Water availability was manipulated under natural conditions and seasonal changes followed in a range of leaf characteristics and reproductive output. The leaf responses measured included rolling, paraheliotropic movements, increase in reflectance and induction of Crassulacean acid metabolism (CAM). Plants growing in a seasonally dry location and subjected to the natural rain regime were studied for approximately one year; 30 plants of this population were frequently watered. Nocturnal acid accumulation and leaf rolling, angle and reflectance were higher throughout the year except during the rainy season, in plants receiving the natural water supply than in watered plants. The former had a higher production of flowers and fruits than experimentally watered plants. No significant differences between the two groups of plants were found in the frequency of pollinator visits. Leaf angle, rolling and reflectance, and the ratio reproductive mass/leaf mass showed positive correlations with night-time acid accumulation (r(2) = 0.83, 0.64, 0.59 and 0.64, respectively). The reproductive mass/leaf mass ratio was positively correlated with leaf rolling (r(2) = 0.51) and leaf reflectance (r(2) = 0.79) but not with leaf angle. Results suggest that drought causes the increase in leaf angle, rolling and reflectance, as well as CAM activity, and serves as a cue for the increase in fecundity in plants of T. triangulare growing in the field.</t>
  </si>
  <si>
    <t>0378-1844</t>
  </si>
  <si>
    <t>WOS:000183665400009</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</si>
  <si>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</si>
  <si>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</si>
  <si>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</si>
  <si>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</si>
  <si>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</si>
  <si>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</si>
  <si>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</si>
  <si>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</si>
  <si>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</si>
  <si>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Jesper/J-3190-2013; Hoffmann, Ary/C-2961-2011; Loeschcke, Volker/J-2527-2013</t>
  </si>
  <si>
    <t>Sorensen, Jesper/0000-0002-9149-3626; Loeschcke, Volker/0000-0003-1450-0754</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</si>
  <si>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</si>
  <si>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</si>
  <si>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</si>
  <si>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</si>
  <si>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</si>
  <si>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</si>
  <si>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</si>
  <si>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</si>
  <si>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</si>
  <si>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</si>
  <si>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</si>
  <si>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Pereyra, ME; Wingfield, JC</t>
  </si>
  <si>
    <t>Changes in plasma corticosterone and adrenocortical response to stress during the breeding cycle in high altitude flycatchers</t>
  </si>
  <si>
    <t>Plasma corticosterone levels were monitored in a breeding population of Dusky Flycatchers (Empidonax oberholseri) at Tioga Pass, in the eastern Sierra Nevada. Seasonal changes in baseline plasma corticosterone levels were largely related to changes in reproductive status. Levels in both sexes were highest during the period preceding the female's initiation of a clutch. Females, alone, incubated, but males provided food regularly for their incubating mates. Excepting transient peaks in female corticosterone levels that immediately preceded ovipositions, steep declines in baseline levels of corticosterone in both sexes corresponded to the onset of parental attentiveness. Serial measurements of plasma corticosterone levels over a 1-h period of restraint, indicated that these declines originate at the level of the hypothalamo-pituitary-adrenal response system. Increases in stress-induced plasma corticosterone were significantly greater during the period preceding clutch initiation (prenesting) than during the nesting period (incubation and nestling periods), Despite the changes in corticosterone between prenesting and nesting periods, variability in corticosterone levels during both stages was negatively correlated with body condition (body mass and fat, corrected for size), and level of parental investment. Highest levels of plasma corticosterone were observed in lighter, leaner flycatchers, and during the hours when self-foraging activities were highest; lowest levels were seen in heavier, fatter birds, and those foraging for chicks. This relationship between corticosterone and parental care extended to a small number of accessory males that were acting as helpers at the nest. These results suggest that variation in the length of the reproductive cycle and degree of parental investment may help to explain the level of adaptive modulation of the adrenal stress response in species that breed in unpredictable environments. (C) 2003 Elsevier Science (USA). All rights reserved.</t>
  </si>
  <si>
    <t>10.1016/S0016-6480(02)00568-3</t>
  </si>
  <si>
    <t>WOS:000181417800003</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</si>
  <si>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</si>
  <si>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</si>
  <si>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</si>
  <si>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</si>
  <si>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</si>
  <si>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</si>
  <si>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</si>
  <si>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</si>
  <si>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</si>
  <si>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</si>
  <si>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</si>
  <si>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</si>
  <si>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</si>
  <si>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Syrova, Zdenka/F-7701-2017; Sauman, Ivo/H-2071-2014; Dolezel, David/H-1467-2014</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</si>
  <si>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</si>
  <si>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</si>
  <si>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</si>
  <si>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</si>
  <si>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</si>
  <si>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</si>
  <si>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</si>
  <si>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</si>
  <si>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</si>
  <si>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</si>
  <si>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</si>
  <si>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</si>
  <si>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</si>
  <si>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</si>
  <si>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</si>
  <si>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</si>
  <si>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</si>
  <si>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</si>
  <si>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</si>
  <si>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</si>
  <si>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</si>
  <si>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</si>
  <si>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</si>
  <si>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</si>
  <si>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</si>
  <si>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</si>
  <si>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</si>
  <si>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</si>
  <si>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</si>
  <si>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</si>
  <si>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</si>
  <si>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</si>
  <si>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</si>
  <si>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</si>
  <si>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</si>
  <si>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</si>
  <si>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</si>
  <si>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</si>
  <si>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</si>
  <si>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</si>
  <si>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</si>
  <si>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</si>
  <si>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</si>
  <si>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</si>
  <si>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O'Dea, A; Jackson, JBC</t>
  </si>
  <si>
    <t>Bryozoan growth mirrors contrasting seasonal regimes across the Isthmus of Panama</t>
  </si>
  <si>
    <t>Two highly environmentally contrasting localities on either side of the Isthmus of Panama were chosen to investigate the response of zooid size to differing seasonal regimes within colonies of cupuladriid bryozoans. The Bocas del Toro region in the southern Caribbean experiences a very low mean annual range of temperature (MART) while, as a result of seasonal upwelling, the Gulf of Panama in the eastern Pacific experiences a high MART. Profiles of zooid size, from ancestrula to colony margins, were made on colonies from both localities. Results reveal that in colonies from the Gulf of Panama zooid size varies cyclically, while in colonies from the Bocas del Toro region no strong trends are observed, hence paralleling the respective seasonal temperature regimes. These data support previous evidence that zooid size varies inversely with temperature. We propose that given good taxonomic understanding, profiling zooid size in this way could provide important information on aspects of life histories in both fossil and Recent cupuladriids. We were also able to show that the amount of variation in zooid size within cupuladriid colonies correlates well with the MART which the colony experiences. This approach may be used to provide data on absolute MARTs over geological time by analysing zooid sizes in fossil cupuladriids. The abundance of cupuladriids in the Neogene of Central America suggests that this technique could provide important corroborative data on regional environmental changes associated with the closure of the Central American Isthmus. (C) 2002 Published by Elsevier Science B.V.</t>
  </si>
  <si>
    <t>O'Dea, Aaron/D-4114-2011</t>
  </si>
  <si>
    <t>PII S0031-0182(02)00278-X</t>
  </si>
  <si>
    <t>10.1016/S0031-0182(02)00278-X</t>
  </si>
  <si>
    <t>WOS:000178021200005</t>
  </si>
  <si>
    <t>Cabrera, HM</t>
  </si>
  <si>
    <t>Ecophysiological responses of plants in ecosystems with Mediterranean-like climate and high mountain environments</t>
  </si>
  <si>
    <t>This review highlights the studies on plant physiological ecology of Mediterranean-like climate zones, with interest in the photosynthesis and in the multiple stress characteristics of these environments. It incorporates an eco-physiological approach to the study of the distribution of the life forms and species of Mediterranean ecosystems, particularly in the Mediterranean zone of central Chile. It is emphasized the effect of drought (water), thermal (temperatures) and luminic stress (radiation) on photosynthesis. Drought stress would be the determinant factor in the distribution in evergreen and deciduous trees at low altitudes, whereas in shrubs and cushions at intermediate altitudes -at the treeline- or higher, it would be the temperatures and/or the combination of both stresses, moreover the light stress. The photoinhibition of photosynthesis caused by the multiple stresses in Mediterranean-climate zones is also discussed, explaining the theoretical basic concepts in chlorophyll "a" fluorescence and photoprotection provided by the xanthophylls cycle. The hypotheses to explain how these multiple stresses modulate the distribution and the seasonal and annual phenological patterns of plants are postulated. Finally, in order to avoid the clear ecological differences in the ecophysiological responses of plants, comparisons are done among phylogenetically close species (i.e., congener) and interspecific differences in phenotypic characters that are correlated with environmental parameters. These aspects are explained through examing the adaptative processes and not throughout the independence of the characteristics resulting from the phylogenetic inertia.</t>
  </si>
  <si>
    <t>WOS:000178408200013</t>
  </si>
  <si>
    <t>Loeschcke, V; Hoffmann, AA</t>
  </si>
  <si>
    <t>The detrimental acclimation hypothesis</t>
  </si>
  <si>
    <t>Letter</t>
  </si>
  <si>
    <t>Hoffmann, Ary/C-2961-2011; Loeschcke, Volker/J-2527-2013</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</si>
  <si>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</si>
  <si>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</si>
  <si>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</si>
  <si>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</si>
  <si>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</si>
  <si>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</si>
  <si>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</si>
  <si>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</si>
  <si>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</si>
  <si>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</si>
  <si>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</si>
  <si>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</si>
  <si>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</si>
  <si>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</si>
  <si>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Lek-Ang, S; Deharveng, L</t>
  </si>
  <si>
    <t>Seasonal variations of Collembola (Hexapoda) assemblages in damp riparian habitats</t>
  </si>
  <si>
    <t>The changes in species richness and abundance of Collembola in two Pyrenean springs (Ruau and La Maure) were evaluated bimonthly on an annual cycle, comparing the hydrophilous and non-hydrophilous population components. Low species richness and high abundance of the hydrophilous component was a constant feature of the studied assemblages. The non-hydrophilous component (forest and meadow litter species) exhibited much higher richness and lower abundance. Seasonal fluctuations in species richness were moderate and highly correlated between the two springs for the non-hydrophilous component (discarding the aberrant April data of Ruau), but not for the hydrophilous component. A high proportion of juveniles was encountered throughout the year. Abundance peaked in June, in association with an increase in juvenile recruitment, and was minimum in August (Ruau) or December (La Maure). The observed biodiversity patterns may result from a combined effect of evolutionary and habitat-dependent factors according to the following hypotheses: (i) hydrophilous Collembola always have a lower diversity than mesophilous ones, which presumably implies that the group tends to speciate less in damp habitats, i.e. at the limit of its ecological range; (ii) the spatial configuration of the damp habitats studied (small patches around springs and narrow strips along streams), as well as the non-saturation of communities due to frequent ecological resets after flooding, determine a high permeability to outside colonizers; (iii) high fertility, in the absence of individual adaptation, acts as a population-level response to constraints imposed by periodical flooding; (iv) water acts as a thermal and humidity buffer making hydrophilous species assemblages less dependent on climatic fluctuations; (v) for the same reason, damp habitats constitute refugia for invertebrates when surrounding environments are affected by drought, warmth or cold. This last feature might give damp habitats a central function in the dynamics of the larger terrestrial ecosystems in which they are nested.</t>
  </si>
  <si>
    <t>Deharveng, Louis/D-7275-2012</t>
  </si>
  <si>
    <t>WOS:000175390600008</t>
  </si>
  <si>
    <t>Wijngaarden, PJ; Koch, PB; Brakefield, PM</t>
  </si>
  <si>
    <t>Artificial selection on the shape of reaction norms for eyespot size in the butterfly Bicyclus anynana: direct and correlated responses</t>
  </si>
  <si>
    <t>The tropical butterfly Bicyclus anynana shows phenotypic plasticity in its ventral wing pattern as an adaptive response to wet-dry seasonality. Wet season form individuals have large eyespots, whereas individuals of the dry season generation have small eyespots. In the laboratory these forms can be Obtained by rearing larvae at high and low temperatures, respectively. To study the extent to which the shape of the nearly linear reaction norms for eyespot size can be changed we applied four generations of sib selection by rearing full-sib families across three temperatures. in addition, we measured ecdysteroid titres shortly after pupation in the final generation. Although phenotypic variation in shape was present initially, the experiment yielded lines with reaction norms with similar shapes but different elevations. High, positive genetic correlation across temperatures can explain this lack of response. Differences in ecdysteroid titres did not readily relate to differences in eyespot size.</t>
  </si>
  <si>
    <t>10.1046/j.1420-9101.2002.00380.x</t>
  </si>
  <si>
    <t>WOS:000174709000012</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</si>
  <si>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</si>
  <si>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</si>
  <si>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</si>
  <si>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</si>
  <si>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1286-4579</t>
  </si>
  <si>
    <t>1769-714X</t>
  </si>
  <si>
    <t>PII S1286-4579(02)01547-2</t>
  </si>
  <si>
    <t>10.1016/S1286-4579(02)01547-2</t>
  </si>
  <si>
    <t>WOS:000174867300011</t>
  </si>
  <si>
    <t>Tieleman, BI; Williams, JB; LaCroix, F; Paillat, P</t>
  </si>
  <si>
    <t>Physiological responses of Houbara bustards to high ambient temperatures</t>
  </si>
  <si>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degreesC to 55 degreesC, well above those in most previous studies of birds. Captive-reared Houbara bustards (mass 1245 +/- 242 g, N = 7, mean +/- S.D.) in summer have a resting metabolic rate (RMR) of 261.4 kJ day(-1), 26% below allometric predictions, and a total evaporative water loss (TEWL) at 25 degreesC of 25.8 g day(-1), 31%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degreesC, T-b was on average 0.9 degreesC higher than at 25 degreesC. RMR and TEWL of captive-bred Houbara bustards were 23% and 46% higher in winter than in summer, respectively. Captive-reared Houbara bustards had a 17% lower RMR and a 28% lower TEWL than wild-born birds with similar genetic backgrounds. Differences in body composition between wild-caught and captive-reared birds were correlated with differences in physiological performance.</t>
  </si>
  <si>
    <t>WOS:000174239000008</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</si>
  <si>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</si>
  <si>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</si>
  <si>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</si>
  <si>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</si>
  <si>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</si>
  <si>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</si>
  <si>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</si>
  <si>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</si>
  <si>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</si>
  <si>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Richard/A-8538-2009; Jones, Thomas Hefin/A-4331-2010; Bezemer, Martijn/A-4068-2009; Watt, Allan/A-4301-2010</t>
  </si>
  <si>
    <t>Lindroth, Richard/0000-0003-4587-7255; Bezemer, Martijn/0000-0002-2878-3479; Watt, Allan/0000-0002-9534-728X</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</si>
  <si>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</si>
  <si>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</si>
  <si>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</si>
  <si>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</si>
  <si>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</si>
  <si>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</si>
  <si>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</si>
  <si>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</si>
  <si>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</si>
  <si>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</si>
  <si>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</si>
  <si>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</si>
  <si>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</si>
  <si>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</si>
  <si>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</si>
  <si>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</si>
  <si>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</si>
  <si>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</si>
  <si>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</si>
  <si>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</si>
  <si>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</si>
  <si>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</si>
  <si>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</si>
  <si>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</si>
  <si>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</si>
  <si>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</si>
  <si>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</si>
  <si>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</si>
  <si>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</si>
  <si>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</si>
  <si>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</si>
  <si>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</si>
  <si>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</si>
  <si>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</si>
  <si>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</si>
  <si>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</si>
  <si>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</si>
  <si>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</si>
  <si>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</si>
  <si>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</si>
  <si>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</si>
  <si>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</si>
  <si>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</si>
  <si>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</si>
  <si>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</si>
  <si>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</si>
  <si>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</si>
  <si>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</si>
  <si>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</si>
  <si>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</si>
  <si>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</si>
  <si>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</si>
  <si>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</si>
  <si>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</si>
  <si>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</si>
  <si>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</si>
  <si>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</si>
  <si>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</si>
  <si>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</si>
  <si>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</si>
  <si>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</si>
  <si>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</si>
  <si>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</si>
  <si>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</si>
  <si>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</si>
  <si>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</si>
  <si>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</si>
  <si>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</si>
  <si>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</si>
  <si>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</si>
  <si>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</si>
  <si>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</si>
  <si>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</si>
  <si>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</si>
  <si>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</si>
  <si>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</si>
  <si>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</si>
  <si>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</si>
  <si>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</si>
  <si>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</si>
  <si>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</si>
  <si>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</si>
  <si>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</si>
  <si>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</si>
  <si>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</si>
  <si>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</si>
  <si>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</si>
  <si>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</si>
  <si>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</si>
  <si>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</si>
  <si>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Iannucci, A</t>
  </si>
  <si>
    <t>Effects of harvest management on growth dynamics, forage and seed yield in berseem clover</t>
  </si>
  <si>
    <t>Berseem clover (Trifolium alexandrinum L.) is an annual forage crop widely grown in Mediterranean environments. However, there is little information available on the patterns of accumulation and partitioning of assimilate in berseem and how this varies with harvest management, plant ontogeny or is influenced by genotype. Field experiments were conducted in Foggia (Italy) during three growing seasons (1991-92, 1992-93 and 1993-94), with the aim of evaluating the effects of different harvest managements on growth dynamics, forage yield and seed yield of one population of Egyptian (cv. 'Giza 10') as well as Italian (cv. 'Sacromonte') origin. Cutting treatments were applied at three different plant ages: sixth internode elongation (A), early flowering (B), and uncut control (C). The growth and development of the shoot and root systems were followed by destructive harvests made at about 5-day intervals during 9 weeks in spring in all treatments. Seasonal growth pattern, determined as dry matter accumulation, forage yield and seed production were greatly influenced by harvest management. The maximum value (20.5 g per plant on average) of dry weight was reached at about 250 days after sowing for treatment C. Defoliation induced a decrease of crown and root dry matter, however, as shown by the allometric relationships, the growth of roots and shoots was closely correlated and in most cases, shoot growth was higher than root growth and stem relative growth rate (RGR) was higher than leaf RGR. Berseem clover is a defoliation-tolerant species because after cutting, regrowth was accompanied by higher values of leaf-stem ratio (LSR), RGR and stem elongation rate (SER) than in control plants. The highest value for total forage yield (1.6 Kg m(-2)) and seed yield (60.5 g m(-2)) were obtained in treatment B and A, respectively. Plants cut at the sixth internode elongation showed a good seed yield and a small decrease (15%) in total forage yield as regards treatment B. Therefore, treatment A appeared the most favourable for obtaining double utilization (forage and seed yield) in a berseem crop. Berseem plants were greatly influenced by harvest treatments applied, but the response did not vary according to the genetic characteristics of the two cultivars examined. (C) 2001 Elsevier Science B.V. All rights reserved.</t>
  </si>
  <si>
    <t>10.1016/S1161-0301(01)00093-4</t>
  </si>
  <si>
    <t>WOS:000169791900005</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</si>
  <si>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</si>
  <si>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</si>
  <si>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</si>
  <si>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</si>
  <si>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</si>
  <si>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</si>
  <si>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</si>
  <si>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</si>
  <si>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</si>
  <si>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</si>
  <si>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</si>
  <si>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</si>
  <si>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</si>
  <si>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</si>
  <si>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</si>
  <si>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Mendes, MM; Gazarini, LC; Rodrigues, ML</t>
  </si>
  <si>
    <t>Acclimation of Myrtus communis to contrasting Mediterranean light environments - effects on structure and chemical composition of foliage and plant water relations</t>
  </si>
  <si>
    <t>Leaf anatomical and chemical characteristics. water relations and stomatal regulation were studied in the shrub Myrtus communis growing under two contrasting Mediterranean light environments (full light versus 30% of full light) during the spring-summer period. These studies aimed to assess plant response to the combined effects of light and water availability. Foliar morphology, anatomy and chemistry composition acclimated positively to light conditions. Leaves of sun-exposed plants were thicker (38.7%) than those of shaded plants. mainly due to increased palisade parenchyma thickness. had a higher nitrogen concentration and stomatal density than the shade ones, which maximized foliar area (&gt; SLA) and Chl/N molar ratio to improve light interception. Chlorophyll concentration per leaf area (Chl(a)) was always higher in jun Leaves while. as expressed on dry mass (Chl(m)), significant differences were only apparent in September. shade leaves presenting higher values. During the summer period Chl(a). and Chl(m), markedly declined in sun leaves and remained unchanged in shade ones. The ratio of chlorophyll alb was not affected either by the light intensity or by the season. Shade leaves presented generally a higher concentration of soluble carbohydrates per dry mass. No significant differences in starch concentration were apparent between sun and shade leaves and a gradual depiction occurred during the water stress period. Maximum stomatal conductances correlated positively with predawn water potential. Throughout the season. sun plants always presented higher leaf conductance to water vapour and lower minimum leaf water potentials. indicating an interaction of light-environment on these water relation parameters. Stomatal closure constitutes a mechanism to cope with diurnal and seasonal water deficits. sun plants presenting a more efficient control of water losses during water deficiency period. In addition, both sun and shade plants evidenced leaf osmotic adjustment ability in response to water stress, which was greater in sunones. (C) 2001 Elsevier Science B.V. All rights reserved.</t>
  </si>
  <si>
    <t>Gazarini, Luiz Carlos/0000-0002-1496-7920</t>
  </si>
  <si>
    <t>10.1016/S0098-8472(01)00073-9</t>
  </si>
  <si>
    <t>WOS:000167597700006</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</si>
  <si>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</si>
  <si>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</si>
  <si>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</si>
  <si>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</si>
  <si>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</si>
  <si>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</si>
  <si>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</si>
  <si>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</si>
  <si>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</si>
  <si>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</si>
  <si>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</si>
  <si>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</si>
  <si>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</si>
  <si>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</si>
  <si>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</si>
  <si>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</si>
  <si>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Yannicelli, B; Palacios, R; Gimenez, L</t>
  </si>
  <si>
    <t>Activity rhythms of two cirolanid isopods from an exposed microtidal sandy beach in Uruguay</t>
  </si>
  <si>
    <t>Activity rhythms of two cirolanid isopods, Excirolana armata and Excirolana braziliensis, were studied based on both seasonal field observations and laboratory experiments, at an exposed microtidal sandy beach in Uruguay. The natural emergence patterns of both species were observed in the field for 1 year, twice in each season, and correlated to sea level, expected tidal cycles and diel cycles. Laboratory experiments were carried out ill order to detect endogenous rhythms of activity and observe how emergence of both species was affected by changes in light and/or sediment thixotropy. We also compared behavioral strategies of sympatric species that occupy different beach levels. Sea level land thus swash zone position) during field sampling did not follow expected tidal cycles for most sampling occasions. E. armata was observed in activity most of the time, but activity only correlated with sea level on three out of eight occasions, and only once was correlated to expected tidal cycle. Laboratory results showed that emergence under constant conditions was rare; changes in sediment thixotropy stimulated emergence, but the response was not cyclical; light had little effect on this response. On the other hand, E. braziliensis was fairly scarce in the water column, but swimming individuals were observed always during the night. They displayed an endogenous circadian activity pattern in the laboratory which augmented in response to changes in sediment thixotropy. The natural light/dark cycle modulated both spontaneous and response emergence by increasing day/night differences in activity. In this study E. armata, a midlittoral species more exposed to sea level variations, seemed to rely entirely on different physical and/or biological cues to trigger emergence at the appropriate time. E. braziliensis, found mostly in the upper intertidal zone, emerged in a circadian rhythm, which was stimulated by changes in sediment thixotropy and reinforced by light cycles. The results of this study led us to conclude that on microtidal, unpredictable beaches, local physical and biological factors can combine to determine different activity strategies in organisms from different intertidal levels.</t>
  </si>
  <si>
    <t>10.1007/s002270000451</t>
  </si>
  <si>
    <t>WOS:000166738900019</t>
  </si>
  <si>
    <t>Pepin, N</t>
  </si>
  <si>
    <t>Lapse rate changes in northern England</t>
  </si>
  <si>
    <t>THEORETICAL AND APPLIED CLIMATOLOGY</t>
  </si>
  <si>
    <t>Most GCMs indicate distinct elevational signals in temperature response to global warning, both in the free-air and at the surface, although modelled changes are spatially variable, in magnitude and in sign. In this study, daily climate observations (1968-1995) from two sites in northern England, representative of upland and lowland environments, are used to derive a regionally representative lapse rate. The lapse rates of daily maximum and minimum temperatures show strong seasonal and diurnal patterns. and relationships with synoptic conditions, classified using the Lamb classification. Synoptic types with westerly components show the most rapid decrease of temperature with elevation. Lapse rates are also steeper when there is a strong altitudinal increase in cloud cover, decrease in sunshine duration, or strong wind shear. Lapse rates are becoming steeper by day but weaker at night (p &lt; 0.1%). Such changes occur within most synoptic types, and there are not many statistically significant changes in relative airflow frequencies. Weak relationships exist between measurements of the NAO and lapse rates, but within airflow-type modification is also influential, being connected with changes in SSTs to the west of the U.K. Correlations between mean monthly lapse rates and SSTs vary spatially. Low SSTs in the north and high SSTs in the south of the region encourage steep daytime lapse rates, implying a steeper lapse rate under a stronger meridional temperature gradient. At night the opposite relationship holds. Over time there has been strengthening in the meridional SST gradient to the west of the U.K., confirmed by analysis of a SST data set from CRU (1968-1995). This correlates with the increased diurnal lapse rate signal. Changes in upland temperatures in northern England are dependent on variable lapse rate modification for individual synoptic types, in this case influenced by upwind SSTs and their meridional gradient. Thus different mountain ranges will react in contrasting ways to global warming.</t>
  </si>
  <si>
    <t>0177-798X</t>
  </si>
  <si>
    <t>10.1007/s007040170049</t>
  </si>
  <si>
    <t>WOS:000167535600001</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</si>
  <si>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</si>
  <si>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</si>
  <si>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</si>
  <si>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Mark/B-6195-2008; Hoffmann, Ary/C-2961-2011</t>
  </si>
  <si>
    <t>10.1006/bijl.2000.0447</t>
  </si>
  <si>
    <t>WOS:000165303500002</t>
  </si>
  <si>
    <t>Dyer, AR; Fenech, A; Rice, KJ</t>
  </si>
  <si>
    <t>Accelerated seedling emergence in interspecific competitive neighbourhoods</t>
  </si>
  <si>
    <t>Seed dormancy models suggest that evaluation of environmental conditions should influence the decision to germinate and that waiting for more favourable conditions may increase potential fitness. However, because rapid emergence is often positively correlated with performance and survival, an alternative strategy to accelerate the rate of emergence may increase the potential for site pre-emption. This response is more likely to be found in seasonal environments with greater potential for rapid resource depletion in which early emergence may confer a competitive advantage. The experiments reported here found more rapid emergence in a perennial grass species when it was planted in potentially highly competitive interspecific neighbourhoods. This response suggests an inherent ability in seeds of this species to sense and respond to the competitive nature of the immediate neighbourhood.</t>
  </si>
  <si>
    <t>10.1046/j.1461-0248.2000.00187.x</t>
  </si>
  <si>
    <t>WOS:000165516300011</t>
  </si>
  <si>
    <t>Hamerlynck, EP; Mcauliffe, JR; Smith, SD</t>
  </si>
  <si>
    <t>Effects of surface and sub-surface soil horizons on the seasonal performance of Larrea tridentata (creosotebush)</t>
  </si>
  <si>
    <t>1. In warm arid and semiarid environments, the accumulation of clay minerals produces increasingly well developed soil horizons with the passage of time. Differences in the strength of development of two prominent soil horizons, silt- and clay-rich surface vesicular (Av), and clay-enriched subsurface argillic (Bt), may strongly influence the amount and seasonal continuity of plant-available water and the physiological activity of long-lived desert shrubs. Three sites were selected on an alluvial piedmont (bajada) in the Mojave Desert that varied in surface and subsurface horizon development. The first site, a deep deposit of stabilized dune sand, entirely lacked soil horizon development. The second site had a well developed surface stone pavement and underlying Av horizon, but lacked an argillic horizon in the sandy subsoil. The third had a well developed surface pavement and Av horizon, and a deeper, well developed clay-rich argillic horizon. Seasonal water potential and gas-exchange responses of the evergreen desert shrub Larrea tridentata [DC.] Cov., and volumetric soil water content (theta), were measured monthly in 1996 on these three soils in order to test the hypothesis that desert pavements, Av and subsurface Bt horizons differentially affect the effectiveness and utilization of seasonal precipitation. 2. Predawn and midday water potentials (psi (pd) and psi (mid)), net photosynthetic rates (A(net)), and stomatal conductances (g(s)) in L. tridentata were highest in the deep, sandy dune soils lacking horizons that could restrict surface and subsurface infiltration. Plants growing in these soils also showed no physiological response to summer precipitation events. Following a single large precipitation event during the growing season (3.8 cm), the water potentials, A(net) and g(s) in L. tridentata were similar in the first (sand dune) and second (pavement and Av horizon) sites. However, plant performance on these soil surfaces showed marked seasonal declines, and did not respond to a small pulse of summer rainfall. Plants growing at the third site (older soils with strongly developed pavement, Av and Bt horizons) had very low gas-exchange rates and water potentials. However, following convectional summer thunderstorms L. tridentata showed improved water relations and gas exchange in these soils. 3. Midday water potentials were frequently anomalously higher than predawn water potentials, up to +6 MPa late in the growing season, especially on soil surfaces with well developed soil horizons. This anomaly was due to seasonal decreases in psi (pd) accompanied by invariant midday psi. In general, psi (pd) was correlated with theta across the depths measured. 4. Correlations between psi (mid) with theta at 35 cm increased dramatically with increasing Bt horizon development, suggesting that seasonal psi (mid) may have been due to the vertical translocation of water ('hydraulic lift'). 5. Our results show that subsurface and surficial soil horizon development differentially affects the seasonal availability of water for desert plants. During wetter parts of the season, subsurface horizons limit the degree of water availability, while surface soil characteristics have the greatest influence on the effectiveness of summer precipitation. These findings suggest that the effectiveness of climatic precipitation and attendant plant utilization of water resources in warm desert systems may depend on the physical soil condition.</t>
  </si>
  <si>
    <t>10.1046/j.1365-2435.2000.00469.x</t>
  </si>
  <si>
    <t>WOS:000165080800009</t>
  </si>
  <si>
    <t>Kitazato, H; Shirayama, Y; Nakatsuka, T; Fujiwara, S; Shimanaga, M; Kato, Y; Okada, Y; Kanda, J; Yamaoka, A; Masuzawa, T; Suzuki, K</t>
  </si>
  <si>
    <t>Seasonal phytodetritus deposition and responses of bathyal benthic foraminiferal populations in Sagami Bay, Japan: preliminary results from "Project Sagami 1996-1999"</t>
  </si>
  <si>
    <t>MARINE MICROPALEONTOLOGY</t>
  </si>
  <si>
    <t>Special Session on Foraminiferal Proxies of Paleoproductivity of the FORAMs 98 Conference</t>
  </si>
  <si>
    <t>JUL 08-10, 1998</t>
  </si>
  <si>
    <t>MONTERREY, MEXICO</t>
  </si>
  <si>
    <t>The seasonal carbon cycle was studied in the bathyal environment of Sagami Bay, Japan, to determine whether "benthic-pelagic coupling" takes place in this eutrophic marginal oceanic setting. Both Japanese sea color observation satellite (ADEOS) photography and sediment trap moorings have been used since 1996 for monitoring sea surface primary production. Video records at a real time deep-sea floor observatory off Hatsushima Island in Sagami Bay were also used to monitor the deposition of phytodetritus on the sea floor. At this location, a spring bloom starts in mid-February and ends in mid-April. About 2 weeks after the start of the spring bloom, phytodetrital material is deposited on the sea floor. Video records clearly show that phytodetritus deposition has taken place in the spring of every year since 1994, even though the exact timing is different from year to year. The population size of benthic foraminifera is highly correlated to this phytodetritus deposition. The phytodetritus triggers rapid, opportunistic reproduction of the shallow infaunal taxa, Bolivina pacifica, Stainforthia apertura and Textularia kattegatensis. Shallow infaunal species mainly occur in the phytodetrital layer or just below this layer during the spring. This indicates that such opportunistic species are key indicators of phytodetrital deposition. The deep infaunal taxa Globobulimina affinis and Chilostomella ovoidea show less pronounced seasonal fluctuations in population size, but nevertheless exhibit some response to phytodetrital deposition, Thus the seasonal flux of organic matter is the most important determinant of population size, microhabitats and reproduction of benthic foraminifera in Sagami Bay. (C) 2000 Elsevier Science B.V, All rights reserved.</t>
  </si>
  <si>
    <t>Kanda, Jota/O-1881-2014; Suzuki, Koji/A-4349-2013</t>
  </si>
  <si>
    <t>Suzuki, Koji/0000-0001-5354-1044</t>
  </si>
  <si>
    <t>0377-8398</t>
  </si>
  <si>
    <t>10.1016/S0377-8398(00)00036-0</t>
  </si>
  <si>
    <t>WOS:000090090900002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</si>
  <si>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</si>
  <si>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</si>
  <si>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</si>
  <si>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10.1007/PL00008891</t>
  </si>
  <si>
    <t>WOS:000090013100007</t>
  </si>
  <si>
    <t>Holberton, RL; Able, KP</t>
  </si>
  <si>
    <t>Differential migration and an endocrine response to stress in wintering dark-eyed juncos (Junco hyemalis)</t>
  </si>
  <si>
    <t>The dark-eyed junco (Junco hyemalis) exhibits differential migration in autumn that, in general, results in females overwintering south of males, and young within each sex overwintering north of older birds. Individuals overwintering at higher latitudes face less predictable and more challenging environmental conditions. Rapid increases in circulating levels of the energy-regulating glucocorticosteroid, corticosterone, occur in response to environmental stressors. To establish whether the strength of acute corticosterone secretion was correlated with the probability of encountering poor environmental conditions, we compared the corticosterone stress response (e.g. initial plasma concentrations at the time of capture and 30 min later) in dark-eyed juncos overwintering in Mississippi (MS), USA, near the southern limit of their wintering range, with juncos overwintering in New York (NY), USA, near the northern limit of their wintering range. During two winters, 22 males and one female were sampled in NY; 13 males, 12 females and one bird of undetermined sex were sampled in MS. Not unexpectedly NY birds carried greater fat reserves that resulted in a significantly higher value of energetic condition (mass corrected for wing cord cubed). There was no difference between the two winters sampled at either site, nor was there an effect of sex on patterns of corticosterone secretion in MS birds. With sexes pooled, MS and NY birds had similar baseline corticosterone levels. However, as predicted, NY birds exhibited significantly higher corticosterone concentrations 30 mill after capture. These results support the hypothesis that birds wintering in less predictable, more extreme environments show a higher amplitude corticosterone response, which may enable them to adjust their behaviour and physiology more rapidly in response to environmental stressors such as storms. Adrenocortical sensitivity may be a part of the physiological milieu associated with differential migration in juncos whether it results from endogenous differences in the migratory programmes of individuals or from acclimatization to local environmental conditions remains to be determined.</t>
  </si>
  <si>
    <t>10.1098/rspb.2000.1226</t>
  </si>
  <si>
    <t>WOS:000089721300012</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</si>
  <si>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</si>
  <si>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</si>
  <si>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</si>
  <si>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</si>
  <si>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</si>
  <si>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</si>
  <si>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</si>
  <si>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</si>
  <si>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</si>
  <si>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</si>
  <si>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</si>
  <si>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</si>
  <si>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</si>
  <si>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</si>
  <si>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</si>
  <si>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</si>
  <si>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</si>
  <si>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</si>
  <si>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</si>
  <si>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</si>
  <si>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</si>
  <si>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</si>
  <si>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</si>
  <si>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</si>
  <si>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</si>
  <si>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</si>
  <si>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</si>
  <si>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</si>
  <si>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</si>
  <si>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</si>
  <si>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</si>
  <si>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Gao, Y; Smith, GJ; Alberte, RS</t>
  </si>
  <si>
    <t>Temperature dependence of nitrate reductase activity in marine phytoplankton: Biochemical analysis and ecological, implications</t>
  </si>
  <si>
    <t>The temperature dependence of NADH:NR activity was examined in several marine phytoplankton species and vascular plants. These species inhabit divergent thermal environments, including the chromophytes Skeletonema costatum (12-15 degrees C), Skeletonema tropicum (18-25 degrees C), Thalassiosira antarctica (-2 to 4 degrees C), and Phaeocystis antarctica (-2 to 4 degrees C), the green alga Dunaliella tertiolecta (14-28 degrees C), and the vascular plants Cucurbita maxima (20-35 degrees C) and Zea mays (20-25 degrees C), Despite the difference in growth habitats, similar temperature response curves were observed among the chromophytic phytoplankton, with temperatures optimal for NR activity being between 10-20 degrees C. In contrast, the chlorophyll b-containing alga and vascular plants exhibited optimal temperatures for NR activity above 30 degrees C. Such dramatic differences in NR thermal characteristics from the two taxonomic groups reflect a divergence in NR structure that may be associated with the evolutionary diversification of chromophytes and chlorophytes. Further, it suggests a potential contribution of the thermal performance of NR to the geographic distributions, seasonal abundance patterns, and species composition pf phytoplankton communities. NR partial activities, which assess the individual functions of Mo-pterin and FAD domains, were evaluated on NR purified from S. costatum to determine the possible causes for high temperature (&gt;20 degrees C) inactivation of NR from chromophytes. It was found that the FAD domain and electron transport among redox centers were sensitive to elevated temperatures. S, costatum cells grown at 5, 15, and 25 degrees C exhibited an identical optimal temperature (15 degrees C) for NADH:NR activity, whereas the maximal NR activity and NR protein levels differed and were positively correlated with growth temperature and growth rate, These findings demonstrate that thermal acclimation of NO(3)(-) reduction capacity is largely at the level of NR protein expression. The consequences of these features on NO(3)(-) utilization are discussed.</t>
  </si>
  <si>
    <t>Smith, G Jason/0000-0003-1258-4800</t>
  </si>
  <si>
    <t>10.1046/j.1529-8817.2000.99195.x</t>
  </si>
  <si>
    <t>WOS:000086802300006</t>
  </si>
  <si>
    <t>Goto, SG; Kitamura, HW; Kimura, MT</t>
  </si>
  <si>
    <t>Phylogenetic relationships and climatic adaptations in the Drosophila takahashii and montium species subgroups</t>
  </si>
  <si>
    <t>MOLECULAR PHYLOGENETICS AND EVOLUTION</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</si>
  <si>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</si>
  <si>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1055-7903</t>
  </si>
  <si>
    <t>10.1006/mpev.1999.0727</t>
  </si>
  <si>
    <t>WOS:000086609600014</t>
  </si>
  <si>
    <t>Kato, M; Itioka, T; Sakai, S; Momose, K; Yamane, S; Hamid, AA; Inoue, T</t>
  </si>
  <si>
    <t>Various population fluctuation patterns of light-attracted beetles in a tropical lowland dipterocarp forest in Sarawak</t>
  </si>
  <si>
    <t>The population fluctuation pattern of light-attracted beetles was studied from August 1992 to September 1998 (for 73 months) using ultraviolet light-traps set at. three vertical levels in a tropical lowland dipterocarp forest in Sarawak, Malaysia. During our study, a general flowering occurred from April to July in 1996, and flowering on a small scale in 1997 and 1998. We analyzed the data for eight scarabaeid and six meloid species, some of which were anthophilous species. Various fluctuation patterns were observed among the beetle species in aspects of both seasonality and correlation with the supraannual phenological pattern. Three large chafer species (Scarabaeidae, Melolonthini) showed a clear seasonal fluctuation pattern with a peak once from March to May every year, the peak monthly catch greatly fluctuating annually. Other scarabaeid beetles did not show such a clear seasonal population pattern and hardly fluctuated annually. Populations of an anthophilous scarabaeid species, Parastasia bimaculata, a specific pollinator of Homalomena propinqua (Araceae), hardly fluctuated, probably because of its response to the constant flowering of its floral hosts. Monthly catches of an anthophilous scarabaeid, Anomala sp., and meloid beetles showed clear supraannual patterns in response to the general flowering and were significantly correlated with the flowering intensity with or without a lag of a month. The fluctuation pattern of meloids suggests a supraannual population fluctuation pattern of their hosts, i.e., megachilid/anthophorid bees.</t>
  </si>
  <si>
    <t>Sakai, Shoko/0000-0002-4267-8405</t>
  </si>
  <si>
    <t>10.1007/s101440050014</t>
  </si>
  <si>
    <t>WOS:000088009000014</t>
  </si>
  <si>
    <t>Shettleworth, SJ</t>
  </si>
  <si>
    <t>Cognitive ecology: field or label?</t>
  </si>
  <si>
    <t>10.1016/S0169-5347(00)01827-9</t>
  </si>
  <si>
    <t>WOS:000086146200013</t>
  </si>
  <si>
    <t>Schluter, M; Sauter, E; Hansen, HP; Suess, E</t>
  </si>
  <si>
    <t>Seasonal variations of bioirrigation in coastal sediments: Modelling of field data</t>
  </si>
  <si>
    <t>GEOCHIMICA ET COSMOCHIMICA ACTA</t>
  </si>
  <si>
    <t>In near-shore and coastal margin sediments remineralization of organic carbon is significantly affected by biologically mediated solute exchange caused by burrow-dwelling infauna. Although irrigation rates have been determined for various environments, little is known about their seasonal variations and their coupling to the food-supply or the oxygen level in bottom waters. These aspects have been investigated at two sites in the Kiel Bight by modelling pore water concentrations of Cl, which is a suitable tracer for transport processes. A very similar temporal pattern of irrigation was determined at both sites. In spring and fall the effect of bioirrigation on the pore water concentration of Cl is important at both sites, and a more than two to five fold enhancement of solute exchange, relative to diffusional transport, was calculated. The temporal pattern of bioirrigation correlates with that of the Chl.-a (eg) inventory of the surface sediments. Enhanced irrigation rates follow the settling of plankton blooms in this region. During the summer, when low oxygen levels were observed in bottom waters, overall irrigation rates are low. Furthermore, the relative importance of irrigation processes operating close to the sediment surface increases suggesting an upward movement and migration of burrow-dwelling organisms in response to low O-2-concentrations. Because bioirrigation is an important transport process coupling organic carbon flux, remineralization at the seafloor, and redox zonation in the sediment quantifying the seasonal cycle of the irrigation intensity represents a step forward in the dynamic understanding of benthic processes. Copyright (C) 2000 Elsevier Science Ltd.</t>
  </si>
  <si>
    <t>Sauter, Eberhard/0000-0001-7954-952X; Schlueter, Michael/0000-0002-4997-3802</t>
  </si>
  <si>
    <t>0016-7037</t>
  </si>
  <si>
    <t>10.1016/S0016-7037(99)00375-0</t>
  </si>
  <si>
    <t>WOS:000085630000005</t>
  </si>
  <si>
    <t>Auge, RM; Green, CD; Stodola, AJW; Saxton, AM; Olinick, JB; Evans, RM</t>
  </si>
  <si>
    <t>Correlations of stomatal conductance with hydraulic and chemical factors in several deciduous tree species in a natural habitat</t>
  </si>
  <si>
    <t>Recent research in whole-plant stomatal physiology, conducted largely with potted plants in controlled environments, suggests that stomatal conductance (g(s)) might be more closely linked to plant chemical variables than to hydraulic variables. To test this in a field situation, seasonal g(s) was examined in relation to a number of plant and environmental variables in 11 temperate, deciduous forest tree species. Stomatal conductance was generally better correlated with environmental variables (air temperature, vapor pressure deficit, PPFD) than with plant variables, and slightly better correlated with plant hydraulic variables (shoot water and osmotic potentials) than with plant chemical variables (xylem sap ABA concentration, xylem sap pH). We examined a model, developed previously for maize, which describes regulation of g(s) by xylem sap ABA concentration with leaf water status acting to modify stomatal sensitivity to the ABA signal. This model explained slightly more variation in seasonal g(s) in the forest trees than did single plant variables but not more variation than most single environmental variables. Response surface models, especially those incorporating environmental variables, were more consistently successful at explaining g(s) across species.</t>
  </si>
  <si>
    <t>Auge, Robert/0000-0001-6068-9557; Saxton, Arnold/0000-0003-3345-5127</t>
  </si>
  <si>
    <t>10.1046/j.1469-8137.2000.00604.x</t>
  </si>
  <si>
    <t>WOS:000086689900009</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</si>
  <si>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</si>
  <si>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</si>
  <si>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</si>
  <si>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</si>
  <si>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</si>
  <si>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</si>
  <si>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</si>
  <si>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Tkadlec, E</t>
  </si>
  <si>
    <t>The effects of seasonality on variation in the length of breeding season in arvicoline rodents</t>
  </si>
  <si>
    <t>Strong seasonality, coupled with long winters, has increasingly been proposed as a causal factor destabilising population dynamics in arvicolines. However, there are few empirical data demonstrating geographic variation in the length of breeding season with respect to seasonality In 78 populations of 24 vole species living in both Eurasia and North America, I explored the responses to seasonality (defined as annual temperature amplitude), maximum monthly average temperature, minimum monthly average temperature and three geographic variables represented by latitude, altitude and distance to the nearest seacoast. I assessed their effects at the level of (1) populations, by fitting generalised linear mixed models, and (2) species, by fitting standard linear models using both species means and phylogenetic independent contrasts. Populations in more seasonal environments exhibited shorter breeding seasons but the predictive power of minimum temperature was greater by far than that of temperature amplitude. The stronger seasonality in North America did not translate into shorter breeding seasons in North American arvicolines. The results indicated that annual temperature range and minimum temperature, when used as correlates of density dependence, could be of help in disentangling the potential effects of seasonality and length of breeding season on population dynamics in microtines.</t>
  </si>
  <si>
    <t>Tkadlec, Emil/A-6230-2014</t>
  </si>
  <si>
    <t>WOS:000166352100003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</si>
  <si>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</si>
  <si>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</si>
  <si>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</si>
  <si>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</si>
  <si>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</si>
  <si>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</si>
  <si>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</si>
  <si>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</si>
  <si>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</si>
  <si>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</si>
  <si>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</si>
  <si>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</si>
  <si>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10.1111/j.1095-8312.1999.tb01179.x</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</si>
  <si>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</si>
  <si>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</si>
  <si>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</si>
  <si>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</si>
  <si>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</si>
  <si>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</si>
  <si>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</si>
  <si>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</si>
  <si>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</si>
  <si>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</si>
  <si>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</si>
  <si>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</si>
  <si>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</si>
  <si>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</si>
  <si>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</si>
  <si>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</si>
  <si>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</si>
  <si>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</si>
  <si>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</si>
  <si>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</si>
  <si>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</si>
  <si>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</si>
  <si>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</si>
  <si>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</si>
  <si>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</si>
  <si>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</si>
  <si>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</si>
  <si>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</si>
  <si>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</si>
  <si>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</si>
  <si>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</si>
  <si>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Nylin, Soren/B-7375-2008; Gotthard, Karl/F-1163-2011</t>
  </si>
  <si>
    <t>Nylin, Soren/0000-0003-4195-8920; Gotthard, Karl/0000-0002-4560-6271</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</si>
  <si>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</si>
  <si>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</si>
  <si>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</si>
  <si>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</si>
  <si>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</si>
  <si>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</si>
  <si>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</si>
  <si>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</si>
  <si>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</si>
  <si>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</si>
  <si>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</si>
  <si>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</si>
  <si>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</si>
  <si>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</si>
  <si>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</si>
  <si>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</si>
  <si>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</si>
  <si>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</si>
  <si>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</si>
  <si>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</si>
  <si>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</si>
  <si>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</si>
  <si>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</si>
  <si>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</si>
  <si>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</si>
  <si>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10.2307/2411328</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</si>
  <si>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</si>
  <si>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</si>
  <si>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</si>
  <si>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</si>
  <si>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</si>
  <si>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</si>
  <si>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</si>
  <si>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</si>
  <si>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</si>
  <si>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</si>
  <si>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</si>
  <si>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</si>
  <si>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</si>
  <si>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</si>
  <si>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</si>
  <si>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</si>
  <si>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</si>
  <si>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</si>
  <si>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</si>
  <si>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</si>
  <si>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Abebe, A; Brick, MA; Kirkby, RA</t>
  </si>
  <si>
    <t>Comparison of selection indices to identify productive dry bean lines under diverse environmental conditions</t>
  </si>
  <si>
    <t>This research was designed to quantify the effect of seasonal rainfall on production of dry bean (Phaseolus vulgaris L.) in the Rift Valley of East Africa, where insufficient soil moisture often Limits productivity, and compare methods to identify productive lines. Twenty dry bean lines were evaluated for seed yield in a randomized complete-block design under soil moisture stress and nonstress environments during 1988, 1989 and 1992. Soil moisture stress levels were imposed by altering sowing dates (early vs. late) after the onset of the rainy season. Mean seed yield increased 8 kg ha(-1) for each mm of seasonal rainfall that occurred during the growing season. Lines differed in response to soil moisture stress, and their response varied with environments. Six selection indices, including arithmetic mean (AM), geometric mean (GM), drought response index (DRI), susceptibility index (S), response to drought (RD), and percent reduction (PR), were calculated for each line to determine correlations between indices and yields in stress (Y-s) and nonstress (Y-ns) environments. AM and GM were the only indices positively correlated with both Y-s and Y-ns. AM had the largest correlation with Y-ns (r=0.90) whereas GM had the largest correlation with Y-s (r=0.93). DRI, PR and S were correlated with Y-s(r=0.86, -0.82 and -0.83, respectively) but not with Y-ns. Conversely, the index RD was correlated with Y-ns (r=0.73) but not Y-s. The indices PR and S evaluated change in Line performance across environments rather than line performance in either environment. GM and AM appear to be the most useful selection indices for identifying high yielding lines for both nonstress (early sown) and stress (late sown) conditions in the Rift Valley, while DRI has potential for use as a selection criteria only for stress environments. (C) 1998 Elsevier Science B.V. All rights reserved.</t>
  </si>
  <si>
    <t>10.1016/S0378-4290(98)00082-3</t>
  </si>
  <si>
    <t>WOS:000074804700002</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</si>
  <si>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</si>
  <si>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</si>
  <si>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</si>
  <si>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</si>
  <si>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</si>
  <si>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</si>
  <si>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</si>
  <si>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</si>
  <si>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</si>
  <si>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</si>
  <si>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</si>
  <si>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</si>
  <si>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</si>
  <si>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</si>
  <si>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</si>
  <si>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</si>
  <si>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</si>
  <si>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1476-1645</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</si>
  <si>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</si>
  <si>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</si>
  <si>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</si>
  <si>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</si>
  <si>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</si>
  <si>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</si>
  <si>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</si>
  <si>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</si>
  <si>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</si>
  <si>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</si>
  <si>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Gotthard, Karl/F-1163-2011; Nylin, Soren/B-7375-2008</t>
  </si>
  <si>
    <t>10.1146/annurev.ento.43.1.63</t>
  </si>
  <si>
    <t>WOS:000071438300004</t>
  </si>
  <si>
    <t>Wei, YZ; Bell, RW; Yang, Y; Ye, ZQ; Wang, K; Huang, LB</t>
  </si>
  <si>
    <t>Prognosis of boron deficiency in oilseed rape (Brassica napus) by plant analysis</t>
  </si>
  <si>
    <t>In areas where soils are low in boron (B), the ability to predict B deficiency by plant analysis depends on the development of calibrated standards and offers the potential of preventing or minimising losses in seed yield. The present study aimed at establishing relationships between seed yield in winter oilseed rape (Brassica napus) and B concentrations in defined leaves during growth before flowering and from them to determine critical values for the prognosis of B deficiency. Oilseed rape cv. Zheyouyou 2 was grown in 10 field experiments in Zhejiang province, south-east China, with B rates from 0 to 3.3 kg/ha. At 4 of the sites, oilseed rape was resown in the following year to assess seasonal effects on critical concentrations. Experiments were conducted on the 3 main soil groups on which oilseed rape is grown in southeast China. The youngest open leaf (YOL) was selected as the sampling part because its B concentrations were strongly responsive to increasing B supply and well correlated with seed yield response. In this study, the best model of the relationship between YOL B concentration and yield was the Mitscherlich equation, which explained 68-89% of the variation in the data. The calculated critical range in the YOL at seedling stage was 20-25 mg B/kg and appeared to be valid in 2 seasons and on 3 soil types. The critical B range for prognosis of B deficiency was found to predict consistently those crops in farmers' fields that had low seed yield and low soil B, but needs to be evaluated in other growing environments especially those for spring rape.</t>
  </si>
  <si>
    <t>Huang, Longbin/F-6376-2011</t>
  </si>
  <si>
    <t>Bell, Richard/0000-0002-7756-3755</t>
  </si>
  <si>
    <t>10.1071/A97156</t>
  </si>
  <si>
    <t>WOS:000074134600012</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</si>
  <si>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</si>
  <si>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</si>
  <si>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</si>
  <si>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</si>
  <si>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Nordlie, FG; Haney, DC</t>
  </si>
  <si>
    <t>Adaptations in salt marsh teleosts to life in waters of varying salinity</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</si>
  <si>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</si>
  <si>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10.1080/11250009809386855</t>
  </si>
  <si>
    <t>WOS:000079306600069</t>
  </si>
  <si>
    <t>Melatonin and seasonal rhythms</t>
  </si>
  <si>
    <t>The pineal hormone melatonin plays a ubiquitous role in biology as a chemical mediator of the effects of season on animal physiology and behavior. Seasonal changes in night length (scotoperiod) induce parallel changes in the duration of melatonin secretion (which occurs exclusively at night), so that it is longer in winter and shorter in summer. These changes in duration of nocturnal melatonin secretion, in turn, trigger seasonal changes in behavior. The retinohypothalamic-pineal (RHP) axis's responses to light are highly conserved in humans. Like other animals, humans secrete melatonin exclusively at night, and they interrupt its secretion when they are exposed to light during the nocturnal period of its secretion. In many individuals, the RHP axis also is capable of detecting changes in the length of the night and making proportional adjustments in the duration of nocturnal melatonin secretion, producing the type of melatonin message that animals use to trigger seasonal changes in their behavior. This has been shown both in naturalistic studies in which melatonin profiles were compared in summer and winter and in experimental studies in which melatonin profiles were compared after chronic exposure to long and short artificial ''nights.'' Individuals who live in modern urban environments differ in the degree to which, or even whether, the intrinsic duration of melatonin secretion (the duration measured in constant dim Light) responds to seasonal changes in the length of the solar night. Changes in the intrinsic duration of melatonin secretion that are induced by changes in the scotoperiod are highly correlated with changes in the intrinsic timing of the morning offset of secretion and are only weakly correlated with changes in the intrinsic timing of evening onset of secretion. This finding suggests that differences in the way in which individuals are exposed to, or process, morning light may explain differences in their responsiveness to changes in duration of natural and experimental scotoperiods. Although the human RHP axis clearly is capable of detecting changes in the length of the night and in producing the melatonin message that other animals use to trigger seasonal changes in their behavior, it is not yet known whether or how the human reproductive system or other systems respond to this message.</t>
  </si>
  <si>
    <t>10.1177/074873049701200605</t>
  </si>
  <si>
    <t>WOS:A1997YJ44900005</t>
  </si>
  <si>
    <t>10.1046/j.1365-3032.1997.d01-10.x</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</si>
  <si>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</si>
  <si>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</si>
  <si>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</si>
  <si>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</si>
  <si>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</si>
  <si>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</si>
  <si>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</si>
  <si>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</si>
  <si>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</si>
  <si>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</si>
  <si>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</si>
  <si>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10.1006/bijl.1996.0133</t>
  </si>
  <si>
    <t>WOS:A1997XV52500004</t>
  </si>
  <si>
    <t>Brockman, FJ; Murray, CJ</t>
  </si>
  <si>
    <t>Subsurface microbiological heterogeneity: Current knowledge, descriptive approaches and applications</t>
  </si>
  <si>
    <t>FEMS MICROBIOLOGY REVIEWS</t>
  </si>
  <si>
    <t>Symposium on Subsurface Microbiology</t>
  </si>
  <si>
    <t>SEP 15-21, 1996</t>
  </si>
  <si>
    <t>DAVOS, SWITZERLAND</t>
  </si>
  <si>
    <t>Improved understanding of the spatial and temporal distribution of microbiological properties and processes is critical due to the relative difficulty and high cost of obtaining large numbers of subsurface samples. Quantification of spatial patterns in subsurface environments is important because it is well known that geologic, hydrologic and geochemical properties are not constant in space; rather, they are spatially autocorrelated, or related over certain length scales. Preliminary research indicates that subsurface microbiological properties have similar length scales, and the microbiological properties appear to be spatially correlated to geologic, hydrologic and/or geochemical properties. Temporal variability can also be important in subsurface systems that receive seasonal recharge. In order to better understand heterogeneous subsurface systems, it is critical to sample such that the spatial and temporal patterns are adequately captured, and understand what is causing the variability and spatial patterns. Improved understanding in these two areas will yield more efficient sampling schemes, assist in defining factors that control the distribution of microbiological properties at the field scale, and increase the ability to predict and ultimately model the distribution of microbiological properties and the responses of microbial communities to environmental perturbations such as subsurface contaminant transport and bioremediation.</t>
  </si>
  <si>
    <t>0168-6445</t>
  </si>
  <si>
    <t>10.1016/S0168-6445(97)00010-7</t>
  </si>
  <si>
    <t>WOS:A1997XV02000006</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</si>
  <si>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</si>
  <si>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</si>
  <si>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</si>
  <si>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</si>
  <si>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</si>
  <si>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</si>
  <si>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</si>
  <si>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</si>
  <si>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</si>
  <si>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</si>
  <si>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</si>
  <si>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</si>
  <si>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</si>
  <si>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</si>
  <si>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</si>
  <si>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</si>
  <si>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</si>
  <si>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</si>
  <si>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</si>
  <si>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</si>
  <si>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</si>
  <si>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</si>
  <si>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</si>
  <si>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</si>
  <si>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Silverstein, JT; Shimma, H; Ogata, H</t>
  </si>
  <si>
    <t>Early maturity in amago salmon (Oncorhynchus masu ishikawai): An association with energy storage</t>
  </si>
  <si>
    <t>Two groups of amago salmon (Oncorhynchus masu ishikawai) with large differences in incidence of early maturity were reared in similar environments and periodically sampled beginning 1 week after exogenous feeding commenced in January and ending in June when maturing individuals could be distinguished. Mean weight of fish in the two groups did not differ beyond the first month of feeding; however, the early-maturing group had significantly greater variation in weight, significantly higher triacylglycerol content in the first sample taken, and maintained higher triacylglycerol content throughout the experiment. Thus, we describe fat storage differences in early-maturing salmon and in salmon that do not mature early, at a far younger age than has been reported previously. In addition, glycogen content and the activities of several enzymes involved in energy storage were examined. Seasonal trends in energy storage show an overall reduction in fat storage in both groups and some differences in glycogen storage dynamics between the groups in late spring. Our results support a previous hypothesis that a size or energy storage threshold must be surpassed for maturation to occur and furthermore suggest that the decision to mature could be made at a very early stage of development.</t>
  </si>
  <si>
    <t>Silverstein, Jeffrey/0000-0001-8780-9491</t>
  </si>
  <si>
    <t>10.1139/cjfas-54-2-444</t>
  </si>
  <si>
    <t>WOS:A1997XB78700020</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</si>
  <si>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</si>
  <si>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</si>
  <si>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</si>
  <si>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</si>
  <si>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</si>
  <si>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</si>
  <si>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</si>
  <si>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10.1007/BF00051553</t>
  </si>
  <si>
    <t>WOS:A1996WC15300002</t>
  </si>
  <si>
    <t>Emerson, SB; Hess, DL</t>
  </si>
  <si>
    <t>The role of androgens in opportunistic breeding, tropical frogs</t>
  </si>
  <si>
    <t>In this paper we present the results of an interspecific study on the androgen levels of several species of Old World tropical frogs. These data are used to test three hypotheses: (1) in unpredictable, aseasonal environments with opportunistic breeding, gonadal hormones have a permissive rather than an activating role in the expression of mating behavior (Crews and Moore, 1986), (2) a behaviorally induced androgen response is present in opportunistic aseasonal species as well as in temperate seasonal breeders (Crews and Moore, 1986; Wingfield et al., 1990), and (3) because maintenance of high plasma testosterone levels has an associated energetic and/or fitness cost (Moore and Marler, 1987; Wingfield ct nl., 1990), continuously breeding frogs have lower testosterone levels than seasonal, discontinuous breeders. Androgen and corticosterone levels were found to vary significantly among species exhibiting the same mating behavior, providing support for the hypothesis that hormones have a permissive role. Differences in androgen level were correlated with (1) variation in level of male-male aggression, (2) relative density of male frogs, and (3) call rate and power output of male vocalization. These results indicate that a behaviorally induced androgen response is present in opportunistic, aseasonal breeders. Furthermore, tropical, aseasonal, opportunistic breeding frogs appeared to have lower androgen levels, generally, than confamilial temperate, seasonal breeders. This difference is consistent with the hypothesis that maintenance of high plasma testosterone levels is energetically expensive. (C) 1996 Academic Press, Inc.</t>
  </si>
  <si>
    <t>10.1006/gcen.1996.0113</t>
  </si>
  <si>
    <t>WOS:A1996VB04700011</t>
  </si>
  <si>
    <t>Hamerlynck, EP; Knapp, AK</t>
  </si>
  <si>
    <t>Early season cuticular conductance and gas exchange in two oaks near the western edge of their range</t>
  </si>
  <si>
    <t>Seasonal changes in minimum leaf conductance to water vapor (g(min)), an estimate of cuticular conductance, and photosynthetic gas exchange in two co-occurring oak species in north-east Kansas (USA) were examined to determine if leaf gas exchange characteristics correlated with differences in tree distribution. Bur oak (Quercus macrocarpa Michx.) is more abundant in mesic gallery forest sites, whereas chinquapin oak (Quercus muehlenbergii Englm.) is more abundant in xeric sites. Early, during leaf expansion, g(min) was significantly lower in chinquapin oak than in bur oak, though midday water potentials were similar. After leaves had fully expanded, g(min) decreased to seasonal minimum values of 4.57 (+/- 0.274) mmol m(-2) s(-1) in bur oak, and 2.66 (+/- 0.156) mmol m(-2) s(-1) in chinquapin oak. Water potentials at these times were significantly higher in chinquapin oak. As leaves were expanding, photosynthesis (A(net)) was significantly higher in chinquapin oak than in bur oak. Later in the growing season, A(net) and g(leaf) increased dramatically in both species, and were significantly higher in bur oak relative to chinquapin oak. We concluded that bur and chinquapin oak have a number of leaf gas exchange characteristics that minimize seasonal water loss. These characteristics are distinct from trees from more mesic sites, and are consistent with the distribution patterns of these tries in tall-grass prairie gallery forests.</t>
  </si>
  <si>
    <t>Knapp, Alan/A-2931-2008</t>
  </si>
  <si>
    <t>10.1007/BF02185644</t>
  </si>
  <si>
    <t>WOS:A1996VA37700007</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</si>
  <si>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</si>
  <si>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</si>
  <si>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</si>
  <si>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</si>
  <si>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</si>
  <si>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</si>
  <si>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</si>
  <si>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</si>
  <si>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</si>
  <si>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</si>
  <si>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</si>
  <si>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</si>
  <si>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</si>
  <si>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</si>
  <si>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</si>
  <si>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</si>
  <si>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</si>
  <si>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</si>
  <si>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</si>
  <si>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</si>
  <si>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</si>
  <si>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</si>
  <si>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</si>
  <si>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</si>
  <si>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</si>
  <si>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</si>
  <si>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</si>
  <si>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</si>
  <si>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</si>
  <si>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</si>
  <si>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</si>
  <si>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</si>
  <si>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</si>
  <si>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</si>
  <si>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</si>
  <si>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</si>
  <si>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</si>
  <si>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</si>
  <si>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</si>
  <si>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</si>
  <si>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</si>
  <si>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</si>
  <si>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</si>
  <si>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</si>
  <si>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</si>
  <si>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</si>
  <si>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</si>
  <si>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</si>
  <si>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</si>
  <si>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</si>
  <si>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</si>
  <si>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</si>
  <si>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</si>
  <si>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</si>
  <si>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</si>
  <si>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</si>
  <si>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Francois/D-3459-2009</t>
  </si>
  <si>
    <t>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</si>
  <si>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</si>
  <si>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</si>
  <si>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</si>
  <si>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</si>
  <si>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</si>
  <si>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</si>
  <si>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</si>
  <si>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</si>
  <si>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</si>
  <si>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</si>
  <si>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</si>
  <si>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</si>
  <si>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OCONNOR, TG; ROUX, PW</t>
  </si>
  <si>
    <t>VEGETATION CHANGES (1949-71) IN A SEMIARID, GRASSY DWARF SHRUBLAND IN THE KAROO, SOUTH-AFRICA - INFLUENCE OF RAINFALL VARIABILITY AND GRAZING BY SHEEP</t>
  </si>
  <si>
    <t>1. The influence of annual and seasonal (summer versus winter) rainfall variability and of different seasons and systems of sheep grazing, including complete protection, on the botanical species composition of a community characterized by dwarf shrubs, annual and perennial grasses, and ephemeral dicotyledons, was investigated for 23 years in the Karoo, South Africa. 2. Ordination and bivariate techniques revealed dramatic changes in response to interannual rainfall variability, mostly associated with annuals or short-lived perennials. Annual rainfall showed a pronounced temporal pattern being wetter in the 1950s and drier in the 1960s, and with annual rainfall correlated with summer rainfall. 3. Annual grasses and ephemeral dicotyledons irrupted in certain years of suitable rainfall to an extent that was influenced by grazing treatments. Perennial grasses and shrubs were strongly influenced by rainfall variation, with grazing treatments further influencing the rate and extent of change. Only perennial grasses were almost eliminated by grazing during the summer. 4. Community change was mostly driven by rainfall variation, but the influence of grazing treatments on longer-lived plants became more important over a longer time period. The community was therefore a matrix of longer-lived perennial grasses and dwarf shrubs within which dramatic variations in the abundance of annual grasses and ephemeral forbs took place. 5. The need is discussed for long-term data sets and appropriate monitoring approaches, as aids to a more complete understanding of the forces determining community structure in semi-arid environments.</t>
  </si>
  <si>
    <t>10.2307/2404657</t>
  </si>
  <si>
    <t>WOS:A1995RQ01500015</t>
  </si>
  <si>
    <t>10.1006/bijl.1995.0033</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</si>
  <si>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</si>
  <si>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</si>
  <si>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</si>
  <si>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</si>
  <si>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</si>
  <si>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BOUZERZOUR, H; DEKHILI, M</t>
  </si>
  <si>
    <t>HERITABILITIES, GAINS FROM SELECTION AND GENETIC CORRELATIONS FOR GRAIN-YIELD OF BARLEY GROWN IN 2 CONTRASTING ENVIRONMENTS</t>
  </si>
  <si>
    <t>Heritabilities and variance component estimates were,obtained from a set of 15 barley lines and cultivars grown for three consecutive years in two contrasting environments in the high plateaux of Eastern Algeria. Genotype X environment interactions, particularly related to seasonal effects, seriously limited selection for increased barley grain yield. Their effect was to reduce the genetic variance component, heritability estimates and genetic correlation coefficients. The results indicated that selection in a high-yielding location does not identify genotypes suitable for low-yielding environments, which are more representative of the production conditions of a low-input agriculture. Selection in low-yielding environments appears more efficient.</t>
  </si>
  <si>
    <t>10.1016/0378-4290(95)00005-B</t>
  </si>
  <si>
    <t>WOS:A1995RJ43000005</t>
  </si>
  <si>
    <t>JAINDL, RG; EDDLEMAN, LE; DOESCHER, PS</t>
  </si>
  <si>
    <t>INFLUENCE OF AN ENVIRONMENTAL GRADIENT ON PHYSIOLOGY OF SINGLELEAF PINYON</t>
  </si>
  <si>
    <t>The acquisition of water and regulation of its loss are important to plant 'success' in arid environments, Species existing over a range of environmental conditions should respond physiologically to varying conditions to maximize water use efficiency and avoid low tissue water potentials, Seasonal and diurnal ecophysiological responses of singleleaf pinyon (Pinus monophylla Torr, and Frem,) were investigated along an environmental gradient involving elevation, moisture and temperature in Nevada, The gradient was represented by study sites in black sagebrush (Artemisia nova A, Nels), mountain big sagebrush (Artemisia tridentata ssp, vaseyana Nutt,), and mountain mahogany (Cercocarpus ledifolius Nutt,) communities, Xylem pressure potential, conductance, and transpiration were measured over 2 growing seasons, Xylem pressure potential and leaf conductance ranged from -3.0 to -0.7 MPa and 0.01 to 0.43 cm s(-1), respectively, during the study, Carbon isotope discrimination (Delta) of needles was determined in August 1990, Differences in Delta values were not significant between sites at the lowest and highest elevations but were significant between the driest site (black sage) and the relatively wetter site (mountain mahogany), Leaf conductance was influenced by but not strongly correlated with predawn xylem pressure potentials, relative humidity, and temperature, Generally, there was little difference in water use characteristics of singleleaf pinyon along the environmental gradient in this study, Thus, it appears that singleleaf pinyon's ability to exist over a range of environmental conditions is not a function of variable ecophysiological responses but an opportunistic response to the availability of resources and conditions suitable for growth to occur.</t>
  </si>
  <si>
    <t>10.2307/4002425</t>
  </si>
  <si>
    <t>WOS:A1995QX77200007</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</si>
  <si>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</si>
  <si>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</si>
  <si>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</si>
  <si>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</si>
  <si>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</si>
  <si>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MEYER, SE; KITCHEN, SG; CARLSON, SL</t>
  </si>
  <si>
    <t>SEED-GERMINATION TIMING PATTERNS IN INTERMOUNTAIN PENSTEMON (SCROPHULARIACEAE)</t>
  </si>
  <si>
    <t>Symposium on Seed Fates - Importance for Structuring Plant Populations and Communities, at the Botanical-Society-of-America Meeting</t>
  </si>
  <si>
    <t>AUG, 1992</t>
  </si>
  <si>
    <t>HONOLULU, HI</t>
  </si>
  <si>
    <t>Regulation of seed germination timing is an important component of population persistence, especially for short-lived plants in seasonal environments with unpredictable year-to-year weather variation. Seed germination patterns were examined in the laboratory for seeds from 135 populations belonging to 38 species and 13 sections of the genus Penstemon (Scrophulariaceae), from habitats ranging from warm desert to alpine tundra. Seeds of most species were dormant at dispersal and required a period of moist chilling to become germinable. Response to chilling was related to probable chilling duration at the collection site. Populations from habitats with severe winters produced seeds with long chilling requirements, while those from habitats with mild winters produced seeds with short chilling requirements. Populations from midelevation habitats produced seeds with intermediate chilling requirements but with a sizeable fraction whose dormancy was not broken by chilling of any length. Another pattern observed mostly in warm desert populations was little primary dormancy at autumn temperatures combined with induction of a fraction into secondary dormancy by short chilling. Species with a wide habitat range included populations with contrasting germination patterns. Parallel habitat-correlated patterns were observed in different sections. Most species showed germination patterns that combined predictive mechanisms with potential for carryover of a persistent seed bank. Results of common garden experiments suggested that germination differences had a strong genetic basis both among populations and among plants in a population. Adaptive radiation in the genus Penstemon has thus included the evolution of habitat-specific germination timing strategies in multiple lineages within the genus.</t>
  </si>
  <si>
    <t>10.1002/j.1537-2197.1995.tb12643.x</t>
  </si>
  <si>
    <t>WOS:A1995QM77500011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</si>
  <si>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</si>
  <si>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</si>
  <si>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</si>
  <si>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</si>
  <si>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VOLAIRE, F</t>
  </si>
  <si>
    <t>GROWTH, CARBOHYDRATE RESERVES AND DROUGHT SURVIVAL STRATEGIES OF CONTRASTING DACTYLIS-GLOMERATA POPULATIONS IN A MEDITERRANEAN ENVIRONMENT</t>
  </si>
  <si>
    <t>1. In Mediterranean environments, the ability to survive severe summer water-stress determines the persistence, and hence the autumn yield, of temperate perennial grasses. The survival of cocksfoot swards and their changes in carbohydrate content were investigated in Corsica, France, in five contrasting populations of diverse origins: the south of France, Algeria, continental Italy, Denmark and north west France. In the summer of 1992, swards were either well-irrigated or subjected to 76 days of drought under a rain-out shelter. 2. Under drought conditions, there was no measurable summer yield of any cocksfoot population. There were large differences in recovery growth in autumn, which was highly correlated (P &lt; 0.001) with tiller density (r = 0.81), water-soluble carbohydrate (WSC) content (r = 0.82) and fructan content in leaf bases (r = 0.85) recorded in August. 3. Under irrigation conditions, no real summer dormancy was observed for any population. Summer yield varied from 13 to 244 g dry matter (DM) per mt and was highly correlated (P &lt; 0.001) with glucose and fructose contents in leaf bases in September (r = 0.65 and 0.74, respectively). 4. The experiment indicated that amongst the five cocksfoot populations examined there were two strategies for surviving summer drought. (i) 'Summer semi-dormancy' was observed in the populations from Algeria and the south of France, which are adapted to summer drought and exhibited seasonal growth patterns relatively insensitive to irrigation (summer yields &lt;110 g DM m(-2)). High tiller density was associated with accumulation in leaf bases of high levels of WSC (&gt;40% of DM) and fructans (&gt;30% of DM) in the summer, followed by rapid recovery of leaf extension after irrigation in early September. The autumn yield of water-stressed plants was only 16-24% lower than their combined summer and autumn yields when irrigated in summer. (ii) 'Summer activity' was observed in the populations from Denmark, northwest France and continental Italy, which were unadapted to long periods of drought and responded to irrigation (summer yields &gt;200 g DM m(-2)). Under long and intense drought, their tiller densities reduced significantly, and the carbohydrate reserves in leaf bases were continuously utilized and not restored (WSC amounts were 15-25% of DM in September); this was associated with high tiller mortality, low growth resumption in autumn and, therefore, lack of persistence.</t>
  </si>
  <si>
    <t>Ribeiro Campos, Gustavo/O-3981-2017</t>
  </si>
  <si>
    <t>10.2307/2404415</t>
  </si>
  <si>
    <t>WOS:A1995QL81700006</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</si>
  <si>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</si>
  <si>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</si>
  <si>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</si>
  <si>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</si>
  <si>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</si>
  <si>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</si>
  <si>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</si>
  <si>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</si>
  <si>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</si>
  <si>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</si>
  <si>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</si>
  <si>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</si>
  <si>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</si>
  <si>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</si>
  <si>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SABAT, P; BOZINOVIC, F</t>
  </si>
  <si>
    <t>SEASONAL-CHANGES IN DIGESTIVE ENZYMATIC-ACTIVITY IN THE SMALL CHILEAN MARSUPIAL THYLAMYS-ELEGANS - INTESTINAL DISACCHARIDASES</t>
  </si>
  <si>
    <t>It has been suggested that carnivorous vertebrate species are unable to regulate digestive attributes, such as nutrient transport and enzyme activities, when exposed to different diets. However, we have previously shown that the mouse-opposum Thylamys elegans, a small insectivorous marsupial inhabiting the Mediterranean environments of central Chile, is able to change its dissacharidase activity levels, in response to differences in the chemical composition of the food items. The absence of such digestive constraint suggest that T. elegans may behaves opportunistically in response to changes in the environmental availability and abundance of their trophic resources. Consequently, all else being equal, we expect that seasonal change in intestinal dissacharidases activities (i.e., sucrase, maltase and threalase) tend to be correlated with seasonal changes in fruit and insect availability. We detected significant differences between the activities of such dissacharidases between winter and summer. We hypothesize about the mechanisms of regulation and expression of such dissacharidases, and discuss the physiological, behavioral and ecological consequences of such mechanisms.</t>
  </si>
  <si>
    <t>WOS:A1994PE66400010</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</si>
  <si>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</si>
  <si>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</si>
  <si>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</si>
  <si>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</si>
  <si>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</si>
  <si>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</si>
  <si>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</si>
  <si>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</si>
  <si>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</si>
  <si>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</si>
  <si>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</si>
  <si>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</si>
  <si>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</si>
  <si>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ISMAIL, AM; HALL, AE; BRAY, EA</t>
  </si>
  <si>
    <t>DROUGHT AND POT SIZE EFFECTS ON TRANSPIRATION EFFICIENCY AND CARBON-ISOTOPE DISCRIMINATION OF COWPEA ACCESSIONS AND HYBRIDS</t>
  </si>
  <si>
    <t>Carbon isotope discrimination (Delta) has been proposed as a selection criterion for improving adaptation to water-limited environments because it provides a measure of seasonal transpiration efficiency (WUE). In cowpea (Vigna unguiculata (L.) Walp.), consistent genotypic and drought-induced differences in Delta and WUE have been observed which were correlated as expected based on theory. Values of Delta and WUE for reciprocal hybrids grown under field conditions indicated nuclear inheritance for both characters. High WUE and low Delta were partially dominant under dry field pot conditions, whereas high a was partially dominant under natural wet soil conditions. Studies were conducted to test whether differences in rooting environment and xylem ABA levels are responsible for this change in dominance relations. Cowpea accessions and hybrids were grown in the field and subjected to wet or dry treatments with three different pot sizes. The experiment was conducted twice, giving similar results. The dry treatment resulted in decreases in Delta, and increases in WUE and ABA concentration in the xylem sap. Under drought, genotypes with higher WUE had higher xylem ABA, and the hybrids exhibited greater increases in ABA concentration in response to the dry treatment than either parent. Partial confounding was present in that the hybrids had substantial leaf area and water-use rate, and may have experienced greater soil drought in some conditions than some parents, with interacting effects of pot size. Plants in larger pots produced more biomass and leaf area but with no changes in xylem ABA. Concentration of ABA in the xylem sap was correlated with Delta and WUE for genotypic and drought treatment effects but not for pot size effects. Hybrids tended to have higher a and lower WUE in relation to mid-parent means when grown in large wet pots than in small dry ones. Changes in hybrid performance with respect to Delta and WUE were more consistent with changes in xylem ABA for drought treatment effects than for pot size effects. Another chemical signal might be involved in mediating pot size effects.</t>
  </si>
  <si>
    <t>10.1071/PP9940023</t>
  </si>
  <si>
    <t>WOS:A1994MT98400003</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</si>
  <si>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</si>
  <si>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</si>
  <si>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</si>
  <si>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</si>
  <si>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</si>
  <si>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</si>
  <si>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</si>
  <si>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</si>
  <si>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</si>
  <si>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</si>
  <si>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</si>
  <si>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</si>
  <si>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</si>
  <si>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</si>
  <si>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</si>
  <si>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</si>
  <si>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VANOOSTEROM, EJ; CECCARELLI, S; PEACOCK, JM</t>
  </si>
  <si>
    <t>YIELD RESPONSE OF BARLEY TO RAINFALL AND TEMPERATURE IN MEDITERRANEAN ENVIRONMENTS</t>
  </si>
  <si>
    <t>Grain yield of barley (Hordeum vulgare L.) in northern Syria is limited by water stress and extremes of temperature. The present study compared the grain yield of two barley cultivars, Harmal (spring type, cold-sensitive, early heading) and Arabi Aswad (winter type, cold-tolerant, medium early heading), under varying rainfall and temperature. Grain yield was obtained from three sites in northern Syria for seven seasons (1984/85 to 1990/91), resulting in 18 site x season combinations, here called environments. Multiple regression models, containing one rainfall and one temperature variable, were used to quantify yield responses to environmental fluctuations. Total seasonal rainfall was the variable most strongly correlated with the grain yield of Harmal, accounting for 62.8% of the variance. For Arabi Aswad, rainfall from November to January gave the best fit, accounting for 61.8% of the variance. December and January rainfall had the highest contribution to the yield of both cultivars; the contribution of March rainfall tended to be negative. The overall yield response to seasonal rainfall was 11.89 kg/ha/mm for Harmal and 8.57 kg/ha/mm for Arabi Aswad; the expected grain yield at the driest site was c. 1270 kg/ha for both cultivars. The addition of a temperature variable gave a better fit, accounting for c. 80% of the variance in grain yield for both cultivars if winter rainfall was combined with number of night frosts in spring. It reduced the expected yields at the driest site to c. 986 kg/ha. Arabi Aswad had a lesser response to both rainfall and frost than Harmal. In environments where low yields are due to both water and temperature stress, farmers are advised to grow Arabi Aswad because its lesser sensitivity to environmental fluctuations will ensure a better yield stability.</t>
  </si>
  <si>
    <t>10.1017/S0021859600085488</t>
  </si>
  <si>
    <t>WOS:A1993MN44200002</t>
  </si>
  <si>
    <t>HEDSTROM, I</t>
  </si>
  <si>
    <t>POPULATION-DYNAMICS AND HOST RELATIONSHIPS OF NEOTROPICAL FRUIT-FLIES (DIPTERA, TEPHRITIDAE) IN SEASONAL AND NONSEASONAL ENVIRONMENTS</t>
  </si>
  <si>
    <t>Seasonal variation in abundance of the fruit flies Anastrepha striata, A. obliqua and Ceratitis capitata was determined by monitoring adults in food-baited standard McPhail traps, during 14-28 month periods at seven sites with different habitats and elevations in Costa Rica. Population fluctuations were evaluated with respect to phenology of host trees and rainfall. The peak number of fruit flies captured was significantly correlated with the fruiting peaks of their major hosts. There was no direct relationship between rainfall and variation in number of flies trapped, except for C capitata, which was more abundant in drier habitats and periods of less precipitation. The duration of the adult emergence period declined as temperatures rose. Oviposition and feeding behaviour, host infestation rates, sex ratios, and responses to coloured traps, are also presented and discussed.</t>
  </si>
  <si>
    <t>10.1080/09670879309371831</t>
  </si>
  <si>
    <t>WOS:A1993NL14300008</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</si>
  <si>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</si>
  <si>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</si>
  <si>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</si>
  <si>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</si>
  <si>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</si>
  <si>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</si>
  <si>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</si>
  <si>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</si>
  <si>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</si>
  <si>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</si>
  <si>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</si>
  <si>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</si>
  <si>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</si>
  <si>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</si>
  <si>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</si>
  <si>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</si>
  <si>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</si>
  <si>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</si>
  <si>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</si>
  <si>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</si>
  <si>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</si>
  <si>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</si>
  <si>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</si>
  <si>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</si>
  <si>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</si>
  <si>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</si>
  <si>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</si>
  <si>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</si>
  <si>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</si>
  <si>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</si>
  <si>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</si>
  <si>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KORPIMAKI, E</t>
  </si>
  <si>
    <t>REGULATION OF MULTIANNUAL VOLE CYCLES BY DENSITY-DEPENDENT AVIAN AND MAMMALIAN PREDATION</t>
  </si>
  <si>
    <t>A mortality factor should be density-dependent to regulate population density. In western Finland, vole (Microtus spp.) populations fluctuated in 3-4-yr cycles in a farmland area. During 1977-87, the mortality rate of voles by breeding avian predators was positively correlated with vole density in spring. Accordingly, vole mortality by avian predators directly depended on prey density, and avian predators have thus a potential to reduce the amplitude of the multiannual vole cycle. Vole kill rates of least weasels during six winters were significantly positively related to the prey densities in the preceding spring (3/4-vr lag). The same relationship for the stoat was als positive but not significant. In seasonal environments, 3-4-yr vole cycles might be driven by a density-dependent mechanism affecting the growth rate of vole populations with a 9-month lag (May 1981). My results suggest that one mechanism producing this critical lag could be mustelid, especially least weasel, predation.</t>
  </si>
  <si>
    <t>10.2307/3544826</t>
  </si>
  <si>
    <t>WOS:A1993KJ53500024</t>
  </si>
  <si>
    <t>KLOEPPEL, BD; ABRAMS, MD; KUBISKE, ME</t>
  </si>
  <si>
    <t>SEASONAL ECOPHYSIOLOGY AND LEAF MORPHOLOGY OF 4 SUCCESSIONAL PENNSYLVANIA BARRENS SPECIES IN OPEN VERSUS UNDERSTORY ENVIRONMENTS</t>
  </si>
  <si>
    <t>Seasonal net photosynthesis, water relations, and leaf structure were measured in co-occurring saplings of Quercus velutina Lam., Quercus prinus L., Sassafras albidum (Nutt.) Nees, and Acer rubrum L. from adjacent open and understory sites in the central Pennsylvania barrens, United States. Saplings of all species exhibited significant physiological and morphological plasticity, which included greater area-based photosynthesis, leaf conductance, water-use efficiency, stomatal density, specific leaf mass, and leaf thickness on the open site. However, only Q. velutina had greater net photosynthesis in the open versus understory when photosynthesis was expressed on a mass basis. The earlier successional Quercus spp. and S. albidum exhibited higher diurnal and seasonal gas exchange in the open than the later successional A. rubrum, although all species exhibited significant diurnal declines in photosynthesis. Quercus spp. exhibited a 56-62% greater decrease in diurnal water potential compared with S. albidum and A. rubrum in both the open and understory. Sassafras maintained high gas-exchange rates in the open without experiencing large diurnal tissue water deficits. Seasonal variations in net photosynthesis and leaf conductance were significantly correlated with each other and with specific leaf mass. Light-response curves predicted greater saturating light levels and greater rates of maximum photosynthesis in the early successional species versus A. rubrum, but similar light compensation values in all species. The results of this study suggest that each species displayed many similar and unique adaptations and responses to varying light and water availability in the barrens environment.</t>
  </si>
  <si>
    <t>10.1139/x93-025</t>
  </si>
  <si>
    <t>WOS:A1993KT10800008</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</si>
  <si>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</si>
  <si>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</si>
  <si>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</si>
  <si>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</si>
  <si>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</si>
  <si>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</si>
  <si>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</si>
  <si>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WOS:A1993KH62000052</t>
  </si>
  <si>
    <t>BOLANOS, J; EDMEADES, GO</t>
  </si>
  <si>
    <t>8 CYCLES OF SELECTION FOR DROUGHT TOLERANCE IN LOWLAND TROPICAL MAIZE .1. RESPONSES IN GRAIN-YIELD, BIOMASS, AND RADIATION UTILIZATION</t>
  </si>
  <si>
    <t>Drought is a major source of grain yield instability in maize (Zea mays L.) grown in the lowland tropics, and use of cultivars with improved drought tolerance may be the only affordable option for many small-scale farmers. Eight cycles of full-sib recurrent selection were carried out in the population 'Tuxpeno Sequia' during the rain-free winter season at Tlaltizapan, Mexico, under controlled moisture stress timed to coincide either with flowering or grain-filling. Selection was based on an index comprising gram yield and physiological and morphological traits with presumed adaptive value under drought. The objectives of this study were to evaluate direct and correlated responses to selection in grain yield and its components, total biomass, and radiation-use efficiency (RUE). Cycles 0, 2, 4, 6 and 8 of Tuxpeno Sequia, and a check cultivar representing the results of six cycles of selection based primarily on multilocation testing, were evaluated under three moisture regimes at Tlaltizapan during two consecutive winter seasons. Grain yield (GY) increased at 108 kg ha-1 cycle-1 across 12 yield environments ranging in yield potential from 1 to 8 Mg ha-1, with no significant interaction between pins and moisture environments. Yield gains resulted from an increase of 0.03 ears per plant (EPP) cycle-1 under drought, and small but significant increases in EPP, kernel number per ear and kernel weight in well-watered environments. Selection had no effect on biomass production, so yield increases were due to a gain in harvest index (HI) of 0.0058 to 0.0067 cycle-1 in either wet or dry environments. Seasonal radiation-use efficiency averaged 1.48 g MJ-1 PAR under well-watered conditions, a value lower than expected for maize. Although selection slightly reduced radiation interception and slightly increased RUE during the pre-anthesis phase, both changes were relatively unimportant. The regression of GY on biomass (B) (GY= -1.85+0.47B; R2 = 0.94**) predicted zero GY at biomass yields of less than 4 Mg ha-1. The check entry showed only limited progress in drought tolerance, EPP, HI, and GY. These results suggest that drought stress, when managed to coincide with flowering, can be an effective selection environment for increasing HI, yield stability, and GY of lowland tropical maize across a wide range of moisture environments.</t>
  </si>
  <si>
    <t>10.1016/0378-4290(93)90064-T</t>
  </si>
  <si>
    <t>WOS:A1993KC55000003</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</si>
  <si>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</si>
  <si>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</si>
  <si>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</si>
  <si>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</si>
  <si>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</si>
  <si>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</si>
  <si>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</si>
  <si>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</si>
  <si>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</si>
  <si>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</si>
  <si>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</si>
  <si>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</si>
  <si>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</si>
  <si>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</si>
  <si>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</si>
  <si>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</si>
  <si>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</si>
  <si>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Kelly, CA; Dise, NB; Martens, CS</t>
  </si>
  <si>
    <t>Kelly, Cheryl; Dise, Nancy; Martens, Christopher</t>
  </si>
  <si>
    <t>TEMPORAL VARIATIONS IN THE STABLE CARBON ISOTOPIC COMPOSMON OF METHANE EMITTED FROM MINNESOTA PEATLANDS</t>
  </si>
  <si>
    <t>GLOBAL BIOGEOCHEMICAL CYCLES</t>
  </si>
  <si>
    <t>The stable carbon isotopic composition of methane (delta C-13) emitted from two peatland sites in the Marcell Experimental Forest in northern Minnesota was investigated during the snow-free season of 1989-1990. A seasonal range in delta C-13 values of 13 %o was seen for a forested bog with heavier (C-13 enriched) methane emitted during the warmer summer months. This shift was correlated with water table level suggesting control by microbial oxidation. Methane from a nearby poor fen transitional to bog dominated by Carex oligosperma showed a similar temporal trend but with a much smaller range of 5 %o during the same time period and with no water table level correlation. The methane emitted from the fen was consistently heavier than that emitted by the bog. such as coal mining and natural seepage from gas reservoirs. Of the biogenic sources, wetlands appear to emit 13C depleted methane relative to the average delta C-13 composition of total methane emissions to the troposphere [Stevens and Engelkemeir, 1988; Cicerone and Oremland, 1988; Tyler, 1989]. Isotopic studies of methane emissions from wetlands have generally not taken into account possible seasonality in isotopic composition of the emitted methane. However, recent reports [Martens et al. 1986; Burke et al., 1988; Chanton and Martens, 1988] have shown that such seasonal changes occur in organic-rich marine and tidal freshwater sediments in temperate environments, apparently in response to variations in methane production rates and pathways. The objective of the present research was to seek evidence for similar seasonal shifts in the isotopic composition of methane emitted from two northern peatlands.</t>
  </si>
  <si>
    <t>Kelley, Cheryl/K-9392-2015</t>
  </si>
  <si>
    <t>0886-6236</t>
  </si>
  <si>
    <t>1944-9224</t>
  </si>
  <si>
    <t>10.1029/92GB01478</t>
  </si>
  <si>
    <t>WOS:000211488400004</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</si>
  <si>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</si>
  <si>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</si>
  <si>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</si>
  <si>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</si>
  <si>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</si>
  <si>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</si>
  <si>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</si>
  <si>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</si>
  <si>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10.2307/2409819</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</si>
  <si>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</si>
  <si>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</si>
  <si>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</si>
  <si>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</si>
  <si>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ELLSWORTH, DS; REICH, PB</t>
  </si>
  <si>
    <t>WATER RELATIONS AND GAS-EXCHANGE OF ACER-SACCHARUM SEEDLINGS IN CONTRASTING NATURAL LIGHT AND WATER REGIMES</t>
  </si>
  <si>
    <t>Field measurements were made of leaf photosynthesis (LAMBDA), stomatal conductance (g) and leaf water relations for sugar maple (Acer saccharum Marsh), seedlings growing in a forest understory, small gap or large clearing habitat in southwestern Wisconsin, USA. Predawn water status, leaf gas exchange and plasticity in field and laboratory water relations characteristics were compared among contrasting light environments in a wet year (1987) and a dry year (1988) to evaluate possible interactions between light and water availability in these habitats. Leaf water potentials (PSI(leaf)) at predawn and midday were lower for clearing than gap or understory seedlings. Acclimation of tissue osmotic potentials to light environment was observed among habitats but did not occur within any of the habitats in response to prolonged drought. During a summer drought in 1988, decreases in daily maximum g (g(max)) and maximum A (A(max)) in clearing seedlings were correlated with predawn PSI(leaf), which reached a seasonal minimum of -2.0 MPa. Under well-watered conditions, diurnal fluctuations in PSI(leaf) of up to 2.0 MPa in clearing seedlings occurred along with large midday depressions of LAMBDA and g. In a wet year, strong stomatal responses to leaf-to-air vapor pressure difference (VPD) in sunny habitals were observed over nine diurnal courses of gas exchange measurements on seedlings in a gap and a clearing. Increasing stomatal limitations to photosynthesis appeared to be responsible for the reduction in LAMBDA at high VPD for clearing seedlings. In understory seedlings, however, low water-use efficiency and development of leaf water deficits in sunflecks was related to reduced stomatal limitations to photosynthesis relative to seedlings in sunny habitats. Predawn PSI(leaf) and VPD appear to be important factors limiting carbon assimilation in sugar maple seedlings in light-saturating irradiances, primarily through stomatal closure. The overall results are consistent with the idea that sugar maple seedlings exhibit "conservative" water use patterns and have low drought tolerance. Leaf water relations and patterns of water use should be considered in studies of acclimation and species photosynthesis performance in contrasting light environments.</t>
  </si>
  <si>
    <t>10.1093/treephys/10.1.1</t>
  </si>
  <si>
    <t>WOS:A1992HB68600001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</si>
  <si>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</si>
  <si>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</si>
  <si>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</si>
  <si>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</si>
  <si>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</si>
  <si>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</si>
  <si>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</si>
  <si>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</si>
  <si>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</si>
  <si>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</si>
  <si>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</si>
  <si>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</si>
  <si>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</si>
  <si>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</si>
  <si>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</si>
  <si>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</si>
  <si>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</si>
  <si>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</si>
  <si>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</si>
  <si>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</si>
  <si>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</si>
  <si>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</si>
  <si>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</si>
  <si>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</si>
  <si>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</si>
  <si>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</si>
  <si>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</si>
  <si>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</si>
  <si>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</si>
  <si>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</si>
  <si>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</si>
  <si>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</si>
  <si>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</si>
  <si>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</si>
  <si>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</si>
  <si>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</si>
  <si>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</si>
  <si>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</si>
  <si>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</si>
  <si>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</si>
  <si>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</si>
  <si>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</si>
  <si>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</si>
  <si>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</si>
  <si>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</si>
  <si>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</si>
  <si>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</si>
  <si>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</si>
  <si>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</si>
  <si>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</si>
  <si>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</si>
  <si>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</si>
  <si>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</si>
  <si>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</si>
  <si>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</si>
  <si>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</si>
  <si>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</si>
  <si>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</si>
  <si>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</si>
  <si>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</si>
  <si>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</si>
  <si>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</si>
  <si>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</si>
  <si>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</si>
  <si>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</si>
  <si>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</si>
  <si>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</si>
  <si>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</si>
  <si>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</si>
  <si>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</si>
  <si>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</si>
  <si>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</si>
  <si>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</si>
  <si>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</si>
  <si>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</si>
  <si>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</si>
  <si>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</si>
  <si>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</si>
  <si>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</si>
  <si>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</si>
  <si>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</si>
  <si>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</si>
  <si>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</si>
  <si>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</si>
  <si>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</si>
  <si>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</si>
  <si>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</si>
  <si>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</si>
  <si>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</si>
  <si>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</si>
  <si>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</si>
  <si>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</si>
  <si>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</si>
  <si>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</si>
  <si>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</si>
  <si>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</si>
  <si>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</si>
  <si>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</si>
  <si>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</si>
  <si>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</si>
  <si>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</si>
  <si>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</si>
  <si>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</si>
  <si>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</si>
  <si>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</si>
  <si>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</si>
  <si>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</si>
  <si>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</si>
  <si>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</si>
  <si>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</si>
  <si>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</si>
  <si>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t>
  </si>
  <si>
    <t>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</si>
  <si>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</si>
  <si>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</si>
  <si>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</si>
  <si>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</si>
  <si>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</si>
  <si>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</si>
  <si>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</si>
  <si>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</si>
  <si>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</si>
  <si>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</si>
  <si>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</si>
  <si>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</si>
  <si>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</si>
  <si>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</si>
  <si>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</si>
  <si>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</si>
  <si>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</si>
  <si>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</si>
  <si>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</si>
  <si>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</si>
  <si>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</si>
  <si>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</si>
  <si>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</si>
  <si>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</si>
  <si>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</si>
  <si>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</si>
  <si>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</si>
  <si>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</si>
  <si>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</si>
  <si>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</si>
  <si>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</si>
  <si>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</si>
  <si>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</si>
  <si>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</si>
  <si>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</si>
  <si>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</si>
  <si>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</si>
  <si>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10.1146/annurev.ento.32.1.479</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</si>
  <si>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</si>
  <si>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</si>
  <si>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</si>
  <si>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</si>
  <si>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</si>
  <si>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</si>
  <si>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</si>
  <si>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</si>
  <si>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</si>
  <si>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</si>
  <si>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</si>
  <si>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</si>
  <si>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</si>
  <si>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</si>
  <si>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</si>
  <si>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</si>
  <si>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</si>
  <si>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</si>
  <si>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</si>
  <si>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</si>
  <si>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</si>
  <si>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</si>
  <si>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</si>
  <si>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</si>
  <si>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</si>
  <si>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Bradley/J-9181-2012</t>
  </si>
  <si>
    <t>Congdon, Bradley/0000-0002-8751-0892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</si>
  <si>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</si>
  <si>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</si>
  <si>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</si>
  <si>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</si>
  <si>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</si>
  <si>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</si>
  <si>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</si>
  <si>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</si>
  <si>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</si>
  <si>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</si>
  <si>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</si>
  <si>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</si>
  <si>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</si>
  <si>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</si>
  <si>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</si>
  <si>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</si>
  <si>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</si>
  <si>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</si>
  <si>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</si>
  <si>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</si>
  <si>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</si>
  <si>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</si>
  <si>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</si>
  <si>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</si>
  <si>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</si>
  <si>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</si>
  <si>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</si>
  <si>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</si>
  <si>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</si>
  <si>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</si>
  <si>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</si>
  <si>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</si>
  <si>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</si>
  <si>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</si>
  <si>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</si>
  <si>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</si>
  <si>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</si>
  <si>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</si>
  <si>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</si>
  <si>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</si>
  <si>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</si>
  <si>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</si>
  <si>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</si>
  <si>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</si>
  <si>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</si>
  <si>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</si>
  <si>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</si>
  <si>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</si>
  <si>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</si>
  <si>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</si>
  <si>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</si>
  <si>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</si>
  <si>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</si>
  <si>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</si>
  <si>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</si>
  <si>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</si>
  <si>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</si>
  <si>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</si>
  <si>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</si>
  <si>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</si>
  <si>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</si>
  <si>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</si>
  <si>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</si>
  <si>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</si>
  <si>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</si>
  <si>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</si>
  <si>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</si>
  <si>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</si>
  <si>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</si>
  <si>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</si>
  <si>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</si>
  <si>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</si>
  <si>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</si>
  <si>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</si>
  <si>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</si>
  <si>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</si>
  <si>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</si>
  <si>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</si>
  <si>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</si>
  <si>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</si>
  <si>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</si>
  <si>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</si>
  <si>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</si>
  <si>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</si>
  <si>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</si>
  <si>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</si>
  <si>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</si>
  <si>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</si>
  <si>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</si>
  <si>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</si>
  <si>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</si>
  <si>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</si>
  <si>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</si>
  <si>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</si>
  <si>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</si>
  <si>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</si>
  <si>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</si>
  <si>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</si>
  <si>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</si>
  <si>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</si>
  <si>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</si>
  <si>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</si>
  <si>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</si>
  <si>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</si>
  <si>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</si>
  <si>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</si>
  <si>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</si>
  <si>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</si>
  <si>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</si>
  <si>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</si>
  <si>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</si>
  <si>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</si>
  <si>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</si>
  <si>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</si>
  <si>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</si>
  <si>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</si>
  <si>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</si>
  <si>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</si>
  <si>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</si>
  <si>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</si>
  <si>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</si>
  <si>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</si>
  <si>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</si>
  <si>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</si>
  <si>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</si>
  <si>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</si>
  <si>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</si>
  <si>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</si>
  <si>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</si>
  <si>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</si>
  <si>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</si>
  <si>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</si>
  <si>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</si>
  <si>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</si>
  <si>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</si>
  <si>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</si>
  <si>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</si>
  <si>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</si>
  <si>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</si>
  <si>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</si>
  <si>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</si>
  <si>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</si>
  <si>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</si>
  <si>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</si>
  <si>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</si>
  <si>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</si>
  <si>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</si>
  <si>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</si>
  <si>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</si>
  <si>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</si>
  <si>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</si>
  <si>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</si>
  <si>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</si>
  <si>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</si>
  <si>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</si>
  <si>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</si>
  <si>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</si>
  <si>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</si>
  <si>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</si>
  <si>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</si>
  <si>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</si>
  <si>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</si>
  <si>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</si>
  <si>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</si>
  <si>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</si>
  <si>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</si>
  <si>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</si>
  <si>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1601-5223</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</si>
  <si>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</si>
  <si>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</si>
  <si>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</si>
  <si>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</si>
  <si>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</si>
  <si>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</si>
  <si>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</si>
  <si>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</si>
  <si>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</si>
  <si>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</si>
  <si>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</si>
  <si>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</si>
  <si>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</si>
  <si>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</si>
  <si>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</si>
  <si>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</si>
  <si>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</si>
  <si>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</si>
  <si>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</si>
  <si>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</si>
  <si>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</si>
  <si>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</si>
  <si>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</si>
  <si>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</si>
  <si>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</si>
  <si>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</si>
  <si>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</si>
  <si>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</si>
  <si>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</si>
  <si>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</si>
  <si>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</si>
  <si>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</si>
  <si>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</si>
  <si>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</si>
  <si>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</si>
  <si>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</si>
  <si>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</si>
  <si>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</si>
  <si>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</si>
  <si>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</si>
  <si>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</si>
  <si>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</si>
  <si>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</si>
  <si>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</si>
  <si>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</si>
  <si>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</si>
  <si>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</si>
  <si>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</si>
  <si>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</si>
  <si>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</si>
  <si>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</si>
  <si>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</si>
  <si>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</si>
  <si>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</si>
  <si>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</si>
  <si>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</si>
  <si>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no</t>
  </si>
  <si>
    <t>exists</t>
  </si>
  <si>
    <t>3 species</t>
  </si>
  <si>
    <t>uses previous data</t>
  </si>
  <si>
    <t>Ryzhkova, M. V.; Lopatina, E. B.</t>
  </si>
  <si>
    <t>Plasticity of the thermal developmental reaction norms in the european peacock butterfly Inachis io (Lepidoptera, Nymphalidae)</t>
  </si>
  <si>
    <t>10.1134/S0022093015030076</t>
  </si>
  <si>
    <t>Serruys, Melanie; Van Dyck, Hans</t>
  </si>
  <si>
    <t>Development, survival, and phenotypic plasticity in anthropogenic landscapes: trade-offs between offspring quantity and quality in the nettle-feeding peacock butterfly</t>
  </si>
  <si>
    <t>10.1007/s00442-014-3016-5</t>
  </si>
  <si>
    <t>Jung, Myung-Pyo; Kim, Kwang-Ho; Lee, Sang-Guei; Park, Hong-Hyun</t>
  </si>
  <si>
    <t>Effect of climate change on the occurrence of overwintered moths of orchards in South Korea</t>
  </si>
  <si>
    <t>10.1111/1748-5967.12016</t>
  </si>
  <si>
    <t>Westwood, A. R.; Blair, D.</t>
  </si>
  <si>
    <t>Effect of Regional Climate Warming on the Phenology of Butterflies in Boreal Forests in Manitoba, Canada</t>
  </si>
  <si>
    <t>10.1603/EN09143</t>
  </si>
  <si>
    <t>Graham-Taylor, Lyn G.; Stubbs, Alan E.; Brooke, M. de L.</t>
  </si>
  <si>
    <t>Changes in phenology of hoverflies in a central England garden</t>
  </si>
  <si>
    <t>10.1111/j.1752-4598.2008.00034.x</t>
  </si>
  <si>
    <t>Barron, MC; Wratten, SD; Barlow, ND</t>
  </si>
  <si>
    <t>Phenology and parasitism of the red admiral butterfly Bassaris gonerilla (Lepidoptera : Nymphalidae)</t>
  </si>
  <si>
    <t>Gibert, P; Huey, RB</t>
  </si>
  <si>
    <t>Chill-coma temperature in Drosophila: Effects of developmental temperature, latitude, and phylogeny</t>
  </si>
  <si>
    <t>10.1086/320429</t>
  </si>
  <si>
    <t>Roy, DB; Sparks, TH</t>
  </si>
  <si>
    <t>Phenology of British butterflies and climate change</t>
  </si>
  <si>
    <t>10.1046/j.1365-2486.2000.00322.x</t>
  </si>
  <si>
    <t>Kemp, DJ</t>
  </si>
  <si>
    <t>The basis of life-history plasticity in the tropical butterfly Hypolimnas bolina (L.) (Lepidoptera : Nymphalidae)</t>
  </si>
  <si>
    <t>10.1071/ZO99062</t>
  </si>
  <si>
    <t>Bryant, SR; Thomas, CD; Bale, JS</t>
  </si>
  <si>
    <t>Thermal ecology of gregarious and solitary nettle-feeding nymphalid butterfly larvae</t>
  </si>
  <si>
    <t>10.1007/PL00008825</t>
  </si>
  <si>
    <t>Nettle-feeding nymphalid butterflies: temperature, development and distribution</t>
  </si>
  <si>
    <t>10.1046/j.1365-2311.1997.00082.x</t>
  </si>
  <si>
    <t>THOMAS, JA; MOSS, D; POLLARD, E</t>
  </si>
  <si>
    <t>INCREASED FLUCTUATIONS OF BUTTERFLY POPULATIONS TOWARDS THE NORTHERN EDGES OF SPECIES RANGES</t>
  </si>
  <si>
    <t>10.1111/j.1600-0587.1994.tb00096.x</t>
  </si>
  <si>
    <t>ATKINSON, D</t>
  </si>
  <si>
    <t>TEMPERATURE AND ORGANISM SIZE - A BIOLOGICAL LAW FOR ECTOTHERMS</t>
  </si>
  <si>
    <t>10.1016/S0065-2504(08)60212-3</t>
  </si>
  <si>
    <t>ADVANCES IN ECOLOGICAL RESEARCH, VOL 25</t>
  </si>
  <si>
    <t>DENNIS, RLH; SHREEVE, TG</t>
  </si>
  <si>
    <t>CLIMATIC-CHANGE AND THE BRITISH BUTTERFLY FAUNA - OPPORTUNITIES AND CONSTRAINTS</t>
  </si>
  <si>
    <t>10.1016/0006-3207(91)90002-Q</t>
  </si>
  <si>
    <t>BUTTERFLY WING MORPHOLOGY VARIATION IN THE BRITISH-ISLES - THE INFLUENCE OF CLIMATE, BEHAVIORAL POSTURE AND THE HOSTPLANT-HABITAT</t>
  </si>
  <si>
    <t>10.1111/j.1095-8312.1989.tb01581.x</t>
  </si>
  <si>
    <t>PULLIN, AS; BALE, JS</t>
  </si>
  <si>
    <t>EFFECTS OF LOW-TEMPERATURE ON DIAPAUSING AGLAIS-URTICAE AND INACHIS-IO (LEPIDOPTERA, NYMPHALIDAE) - COLD HARDINESS AND OVERWINTERING SURVIVAL</t>
  </si>
  <si>
    <t>10.1016/0022-1910(89)90075-9</t>
  </si>
  <si>
    <t>ADULT FEEDING TIME, LIPID-ACCUMULATION, AND OVERWINTERING IN AGLAIS-URTICAE AND INACHIS-IO (LEPIDOPTERA, NYMPHALIDAE)</t>
  </si>
  <si>
    <t>10.1111/j.1469-7998.1987.tb04476.x</t>
  </si>
  <si>
    <t>WOS:A1994BD99C00001</t>
  </si>
  <si>
    <t>WOS:000223581700010</t>
  </si>
  <si>
    <t>Bergland, AO; Agotsch, M; Mathias, D; Bradshaw, WE; Holzapfel, CM</t>
  </si>
  <si>
    <t>Factors influencing the seasonal life history of the pitcher-plant mosquito, Wyeomyia smithii</t>
  </si>
  <si>
    <t>10.1111/j.0307-6946.2005.00687.x</t>
  </si>
  <si>
    <t>WOS:000228204900001</t>
  </si>
  <si>
    <t>WOS:000084946900001</t>
  </si>
  <si>
    <t>WOS:A1997YK36200004</t>
  </si>
  <si>
    <t>WOS:A1991EJ04500001</t>
  </si>
  <si>
    <t>WOS:A1989CG88100002</t>
  </si>
  <si>
    <t>Graham-Taylor, LG; Stubbs, AE; Brooke, MD</t>
  </si>
  <si>
    <t>WOS:000262759400005</t>
  </si>
  <si>
    <t>Jung, MP; Kim, KH; Lee, SG; Park, HH</t>
  </si>
  <si>
    <t>WOS:000319342300006</t>
  </si>
  <si>
    <t>WOS:000085861400006</t>
  </si>
  <si>
    <t>Petersen, RL; Faust, A; Nagawa, J; Thomas, C; Vilmenay, A</t>
  </si>
  <si>
    <t>Foreign mosquito survivorship in the pitcher plant Sarracenia purpurea - the role of the pitcher-plant midge Metriocnemus knabi</t>
  </si>
  <si>
    <t>10.1023/A:1004141401022</t>
  </si>
  <si>
    <t>WOS:000166501600003</t>
  </si>
  <si>
    <t>WOS:A1987H173700006</t>
  </si>
  <si>
    <t>WOS:A1989U402200003</t>
  </si>
  <si>
    <t>WOS:000087420300004</t>
  </si>
  <si>
    <t>Ryzhkova, MV; Lopatina, EB</t>
  </si>
  <si>
    <t>WOS:000358802200007</t>
  </si>
  <si>
    <t>Serruys, M; Van Dyck, H</t>
  </si>
  <si>
    <t>WOS:000342205600007</t>
  </si>
  <si>
    <t>WOS:A1994QA62800002</t>
  </si>
  <si>
    <t>Westwood, AR; Blair, D</t>
  </si>
  <si>
    <t>WOS:000280654500007</t>
  </si>
  <si>
    <t>bradshaw gives data directly</t>
  </si>
  <si>
    <t>yes</t>
  </si>
  <si>
    <t>Field, JM; Bonsall, MB</t>
  </si>
  <si>
    <t>Field, Jared M.; Bonsall, Michael B.</t>
  </si>
  <si>
    <t>The evolution of sleep is inevitable in a periodic world</t>
  </si>
  <si>
    <t>There are two contrasting explanations of sleep: as a proximate, essential physiological function or as a behavioral, adaptive state of inactivity and these hypotheses remain widely debated. To investigate the adaptive significance of sleep, we develop an evolutionary argument formulated as a tractable partial differential equation model. We allow demographic parameters such as birth and mortality rates to vary through time in both safe and vulnerable sleeping environments. From this model we analytically calculate population growth rate (fitness) for sleeping and non-sleeping strategies. We find that, in a temporally heterogeneous environment, sleep behavior always achieves a higher fitness than non-sleeping behavior. As organisms do not exist in constant environments, we conclude that the evolution of sleep is inevitable. Further, we suggest that the two contrasting theories need not be mutually exclusive.</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</si>
  <si>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</si>
  <si>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</si>
  <si>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</si>
  <si>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</si>
  <si>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</si>
  <si>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</si>
  <si>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Drosophila suzukii (Matsumura) (Diptera: Drosophilidae) is a devastating global pest of berry crops and cherries. Little is understood about its biology during the winter in northern temperate regions, including potential resources that it may utilize during this period. In this study, olfactory and behavioral responses of female D. suzukii to six volatiles (methionol, acetic acid, linalool, bornyl acetate, isoamyl acetate, and geosmin) were evaluated separately for electroantennogram (EAG) and behavioral assays between summer and winter morphs. Results of EAG indicated that isoamyl acetate, acetic acid, and geosmin elicited significantly higher olfactory responses from the antennae of female summer morph D. suzukii compared with those of female winter morph D. suzukii. Winter morph D. suzukii showed reduced antennal response to the volatiles overall. Geosmin and bornyl acetate elicited significantly different behavioral responses from the two morphs in no-choice laboratory behavioral assays. T-maze behavioral assays with geosmin further revealed that summer morphs had a significant aversion, while winter morphs showed no significant aversion to geosmin. Overall, we demonstrate that responses of the two seasonally induced morphs to environmental stimuli are different, and future studies are justified to further understand how these physiological and behavioral differences may contribute to improved pest management of D. suzukii.</t>
  </si>
  <si>
    <t>10.1093/ee/nvy046</t>
  </si>
  <si>
    <t>WOS:000434922800025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</si>
  <si>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</si>
  <si>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</si>
  <si>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</si>
  <si>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We compared climatic distribution ranges between Aedes albopictus (Skuse) (Diptera: Culicidae) and the five wild (nondomesticated) species of Albopictus Subgroup of Scutellaris Group of Aedes (Stegomyia) in southern Asia. Distribution sites of the wild species concentrate in seasonal forest and savannah climate zones in India, Indochina, and southern China. The distribution of Ae. albopictus is broader than the wild species under 1) tropical rain-forest climate, 2) steppe and temperate savannah climate, and 3) continental climate with large seasonal temperature variation (hot summer and cold winter) at temperate lowlands (northernmost sites 40 degrees N in Ae. albopictus vs 32 degrees N in the wild species). However, the distribution of Ae. albopictus is more limited at tropical and subtropical highlands where the climate is cool but less continental (small seasonal variation, mild summer, and winter). We discuss a possibility that the broader climate ranges of Ae. albopictus are ecological or eco-evolutionary consequences of adaptation to human habitats. We also propose a general scenario for the origin, dispersal, and adaptation of Ae. albopictus in Asia as a hypothesis for future research.</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</si>
  <si>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</si>
  <si>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</si>
  <si>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</si>
  <si>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</si>
  <si>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</si>
  <si>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Seasonality is a critically important aspect of environmental variability, and strongly shapes all aspects of life for organisms living in highly seasonal environments. Seasonality has played a key role in generating biodiversity, and has driven the evolution of extreme physiological adaptations and behaviors such as migration and hibernation. Fluctuating selection pressures on survival and fecundity between summer and winter provide a complex selective landscape, which can be met by a combination of three outcomes of adaptive evolution: genetic polymorphism, phenotypic plasticity, and bet-hedging. Here, we have identified four important research questions with the goal of advancing our understanding of evolutionary impacts of seasonality. First, we ask how characteristics of environments and species will determine which adaptive response occurs. Relevant characteristics include costs and limits of plasticity, predictability, and reliability of cues, and grain of environmental variation relative to generation time. A second important question is how phenological shifts will amplify or ameliorate selection on physiological hardiness. Shifts in phenology can preserve the thermal niche despite shifts in climate, but may fail to completely conserve the niche or may even expose life stages to conditions that cause mortality. Considering distinct environmental sensitivities of life history stages will be key to refining models that forecast susceptibility to climate change. Third, we must identify critical physiological phenotypes that underlie seasonal adaptation and work toward understanding the genetic architectures of these responses. These architectures are key for predicting evolutionary responses. Pleiotropic genes that regulate multiple responses to changing seasons may facilitate coordination among functionally related traits, or conversely may constrain the expression of optimal phenotypes. Finally, we must advance our understanding of how changes in seasonal fluctuations are impacting ecological interaction networks. We should move beyond simple dyadic interactions, such as predator prey dynamics, and understand how these interactions scale up to affect ecological interaction networks. As global climate change alters many aspects of seasonal variability, including extreme events and changes in mean conditions, organisms must respond appropriately or go extinct. The outcome of adaptation to seasonality will determine responses to climate change.</t>
  </si>
  <si>
    <t>Visser, Marcel/A-9151-2009; Betini, Gustavo/C-9551-2018; Library, Library/A-4320-2012; Varpe, Oystein/B-9693-2008</t>
  </si>
  <si>
    <t>Visser, Marcel/0000-0002-1456-1939; Betini, Gustavo/0000-0003-0707-4128; Library, Library/0000-0002-3835-159X; Varpe, Oystein/0000-0002-5895-6983; Williams, Caroline M./0000-0003-3112-0286</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</si>
  <si>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</si>
  <si>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</si>
  <si>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</si>
  <si>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</si>
  <si>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</si>
  <si>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Billbugs are native pests of turfgrass throughout North America, primarily managed with preventive, calendar-based insecticide applications. An existing degree-day model (lower development threshold of 10 degrees C, biofix 1 March) developed in the eastern United States for bluegrass billbug, Sphenophorus parvulus (Gyllenhal; Coleoptera: Curculionidae), may not accurately predict adult billbug activity in the western United States, where billbugs occur as a species complex. The objectives of this study were 1) to track billbug phenology and species composition in managed Utah and Idaho turfgrass and 2) to evaluate model parameters that best predict billbug activity, including those of the existing bluegrass billbug model. Tracking billbugs with linear pitfall traps at two sites each in Utah and Idaho, we confirmed a complex of three univoltine species damaging turfgrass consisting of (in descending order of abundance) bluegrass billbug, hunting billbug (Sphenophorus venatus vestitus Chittenden; Coleoptera: Curculionidae), and Rocky Mountain billbug (Sphenophorus cicatristriatus Fabraeus; Coleoptera: Curculionidae). This complex was active from February through mid-October, with peak activity in mid-June. Based on linear regression analysis, we found that the existing bluegrass billbug model was not robust in predicting billbug activity in Utah and Idaho. Instead, the model that best predicts adult activity of the billbug complex accumulates degree-days above 3 degrees C after 13 January. This model predicts adult activity levels important for management within 11 d of observed activity at 77% of sites. In conjunction with outreach and cooperative networking, this predictive degree-day model may assist end users to better time monitoring efforts and insecticide applications against billbug pests in Utah and Idaho by predicting adult activity.</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</si>
  <si>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</si>
  <si>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</si>
  <si>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</si>
  <si>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</si>
  <si>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</si>
  <si>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Metabolic cold adaptation (MCA) is a controversial hypothesis suggesting that cold adapted species display an elevated metabolic rate (MR) compared to their warm climate relatives. Here we test for the presence of MCA in 65 species of drosophilid flies reared under common garden conditions. MR was measured at both 10 and 20 C-omicron for both sexes and data were analyzed in relation to the natural thermal environment of these species. We found considerable interspecific variation in MR ranging from 1.34 to 8.99 mu W mg(-1) at 10 C-omicron. As predicted by Bergmann's rule body mass of fly species correlated negatively with annual mean temperature (AMT), such that larger species were found in colder environments. Because larger flies have a higher total MR we found MR to vary with AMT, however, after inclusion of mass as a co-variate we found no significant effect of AMT. Furthermore, we did not find that thermal sensitivity of MR (Q(10)) varied with AMT. Based on this broad collection of species we therefore conclude that there is no adaptive pattern of metabolic cold adaptation within drosophilid species ranging from sub-arctic to tropical environments. (C) 2017 Elsevier Ltd. All rights reserved.</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</si>
  <si>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</si>
  <si>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</si>
  <si>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</si>
  <si>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</si>
  <si>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</si>
  <si>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Understanding adaptations to climatic stresses has been a longstanding issue in evolutionary biology. Clinal patterns for stress tolerance traits at interspecific as well as intraspecific levels provide an opportunity to comprehend the adaptive divergence acquired in the closely related species among different geographical populations. In the present study, we investigated the geographical differences for basal as well as induced thermal tolerance (hardening) in two sympatric sibling Drosophila species (D. leontia and D. kikkawai) along a latitudinal transect (South: 8A degrees 06'N to North: 32A degrees 40'N) across India. A higher relative abundance of D. leontia was observed in the southern localities (tropical) while D. kikkawai was more abundant in the northern localities (sub-tropical). Both the species showed a negative cline for heat tolerance along the latitude i.e. following a trend of increased tolerance level in the southern populations compared to northern ones. Contrarily, a positive cline for cold tolerance was evident in D. kikkawai, while such intra-specific population differences were non-significant in D. leontia. Further, we found the evidence for heat and cold hardening effects only in D. kikkawai. In D. kikkawai, higher hardening capacity for heat as well as cold tolerance was observed in northern populations compared to southern populations, despite lower basal heat tolerance in northern populations. In conclusion, clinal patterns for hardening capacity for heat and cold tolerance in D. kikkawai while absence of the same in D. leontia suggest divergent evolutionary history of these two sympatric sibling species.</t>
  </si>
  <si>
    <t>10.1007/s10682-016-9880-1</t>
  </si>
  <si>
    <t>WOS:000394017000007</t>
  </si>
  <si>
    <t>Jakobs, R; Ahmadi, B; Houben, S; Gariepy, TD; Sinclair, BJ</t>
  </si>
  <si>
    <t>Jakobs, Ruth; Ahmadi, Banafsheh; Houben, Sarah; Gariepy, Tara D.; Sinclair, Brent J.</t>
  </si>
  <si>
    <t>Cold tolerance of third-instar Drosophila suzukii larvae</t>
  </si>
  <si>
    <t>Drosophila suzukii is an emerging global pest of soft fruit; although it likely overwinters as an adult, larval cold tolerance is important both for determining performance during spring and autumn, and for the development of temperature-based control methods aimed at larvae. We examined the low temperature biology of third instar feeding and wandering larvae in and out of food. We induced phenotypic plasticity of thermal biology by rearing under short days and fluctuating temperatures (5.5-19 degrees C). Rearing under fluctuating temperatures led to much slower development (42.1 days egg-adult) compared to control conditions (constant 21.5 degrees C; 15.7 days), and yielded larger adults of both sexes. D. suzukii larvae were chill-susceptible, being killed by low temperatures not associated with freezing, and freezing survival was not improved when ice formation was inoculated externally via food or silver iodide. Feeding larvae were more cold tolerant than wandering larvae, especially after rearing under fluctuating temperatures, and rearing under fluctuating temperatures improved survival of prolonged cold (0 degrees C) to beyond 72 h in both larval stages. There was no evidence that acute cold tolerance could be improved by rapid cold hardening. We conclude that D. suzukii has the capacity to develop at low temperatures under fluctuating temperatures, but that they have limited cold tolerance. However, phenotypic plasticity of prolonged cold tolerance must be taken into account when developing low temperature treatments for sanitation of this species. Crown Copyright (C) 2016 Published by Elsevier Ltd. All rights reserved.</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</si>
  <si>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</si>
  <si>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</si>
  <si>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</si>
  <si>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</si>
  <si>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</si>
  <si>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The duration of dormancy regulates seasonal timing in many organisms and may be modulated by day length and temperature. Though photoperiodic modulation has been well studied, temperature modulation of dormancy has received less attention. Here, we leverage genetic variation in diapause in the apple maggot fly, Rhagoletis pomonella, to test whether gene expression during winter or following spring warming regulates diapause duration. We used RNAseq to compare transcript abundance during and after simulated winter between an apple-infesting population and a hawthorn-infesting population where the apple population ends pupal diapause earlier than the hawthorn-infesting population. Marked differences in transcription between the two populations during winter suggests that the 'early' apple population is developmentally advanced compared with the 'late' hawthorn population prior to spring warming, with transcripts participating in growth and developmental processes relatively up-regulated in apple pupae during the winter cold period. Thus, regulatory differences during winter ultimately drive phenological differences that manifest themselves in the following summer. Expression and polymorphism analysis identify candidate genes in the Wnt and insulin signaling pathways that contribute to population differences in seasonality. Both populations remained in diapause and displayed a pattern of up-and then down-regulation (or vice versa) of growth-related transcripts following warming, consistent with transcriptional repression. The ability to repress growth stimulated by permissive temperatures is likely critical to avoid mismatched phenology and excessive metabolic demand. Compared with diapause studies in other insects, our results suggest some overlap in candidate genes/pathways, though the timing and direction of changes in transcription are likely species specific.</t>
  </si>
  <si>
    <t>10.1242/jeb.140566</t>
  </si>
  <si>
    <t>WOS:000384249800011</t>
  </si>
  <si>
    <t>Wallingford, AK; Loeb, GM</t>
  </si>
  <si>
    <t>Wallingford, Anna K.; Loeb, Gregory M.</t>
  </si>
  <si>
    <t>Developmental Acclimation of Drosophila suzukii (Diptera: Drosophilidae) and Its Effect on Diapause and Winter Stress Tolerance</t>
  </si>
  <si>
    <t>We investigated the influence of developmental conditions on adult morphology, reproductive arrest, and winter stress tolerance of the invasive pest of small fruit, Drosophila suzukii (Matsumura) (Diptera: Drosophilidae). Cooler rearing temperatures (15 degrees C) resulted in larger, darker "winter morph" (WM) adults than "summer morph" flies reared at optimal temperatures (25 degrees C). Abdominal pigmentation scores and body size measurements of laboratory-reared WMs were similar to those of D. suzukii females captured in late autumn in Geneva, NY. We evaluated reproductive diapause and cold hardiness in live-captured D. suzukii WMs as well as WMs reared in the laboratory from egg to adult under four developmental conditions: static cool temperatures (SWM; 15 degrees C, 12:12 h L:D), fluctuating temperatures (FWM; 20 degrees C L: 10 degrees C D, 12:12 h L: D), and static cool temperatures (15 degrees C, 12:12 h L: D) followed by posteclosion chilling (CWM; 10 degrees C) under short-day (SD; 12:12 h L: D) or long-day photoperiods (LD; 16:8 h L: D). Live-captured D. suzukii WMs and CWMs had longer preoviposition times than newly eclosed summer morph adults, indicating a reproductive diapause that was not observed in SWMs or FWMs. Additionally, recovery after acute freeze stress was not different between CWM-SD females and live captured WM females. More 7-d-old CWMs survived 0, -1, or -3 degrees C freeze stress than summer morph adults, and more CWM-SD adults survived -3 degrees C freeze stress than CWM-LD adults. Survival after -3 degrees C freeze stress was significantly higher in diapausing, CWMs than nondiapausing SWMs and FWMs.</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</si>
  <si>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</si>
  <si>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</si>
  <si>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</si>
  <si>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</si>
  <si>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</si>
  <si>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</si>
  <si>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Ometto, Lino/C-3609-2008; Rota-Stabelli, Omar/G-8477-2011</t>
  </si>
  <si>
    <t>Ometto, Lino/0000-0002-2679-625X; Rota-Stabelli, Omar/0000-0002-0030-7788; ANFORA, Gianfranco/0000-0003-2545-1409; Kaur, Rupinder/0000-0002-2132-8107</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</si>
  <si>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</si>
  <si>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</si>
  <si>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</si>
  <si>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</si>
  <si>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</si>
  <si>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Knowledge regarding the reproductive status of spotted-wing drosophila, Drosophila suzukii (Matsumura) (Diptera: Drosophilidae), is of critical importance in predicting potential infestations of this invasive pest, as eggs are laid in ripe or ripening fruit of several commercially important small-fruit crops. Token environmental stimuli for the induction of reproductive diapause and improved cold tolerance were identified for D.suzukii. Diapause induction was evaluated by assessing, via dissection, the number of mature eggs carried by field-captured D.suzukii and laboratory-reared D.suzukii held under various temperature and photoperiod regimes. Egg load decreased over time in females trapped from July to December at sites in Benton County, OR, and Ontario County, NY, both USA, and reached zero eggs by December at all sites. Photoperiods below 14h of day length led to reduced egg maturation in laboratory-reared flies held at moderate temperatures (15 or 20 degrees C). Whereas very few mature eggs were found in females held at 10 degrees C under short- or long-day photoperiods for several weeks after eclosion, a spontaneous return to ovarian maturity was observed in short-day-entrained females after 7weeks. Diapause termination was investigated by evaluatingfecundity in diapausing females returned to optimal environmental conditions. Whereas long-day-entrained flies began producing offspring immediately upon return to optimal conditions, short-day-entrained flies returned after 1 and 6weeks at 10 degrees C were slower to produce offspring than colony flies or short-day-entrained flies returned after 7weeks. Cold tolerance was evaluated by observing chill coma recovery rates after 24h exposure to -1 degrees C. Cold-acclimated (diapausing) females recovered from chill coma faster than cold-hardened or unacclimated females.</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</si>
  <si>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</si>
  <si>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</si>
  <si>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</si>
  <si>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</si>
  <si>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</si>
  <si>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1. Variation in thermal tolerance among ectotherms has often been associated with a set of structural modifications in their cell membrane that modify the membrane's physical properties to secure appropriate fluidity at different temperatures. These adaptive mechanisms have been found in some insects, including some Drosophila species, but adaptation in phospholipid fatty acid (PLFA) composition has never been examined comprehensively in a large multispecies approach that includes appropriate phylogenetic analysis. 2. Drosophila species are found in tropical, subtropical and temperate environments and display considerable interspecific variation in thermal tolerance. Here, we measured the PLFA composition of 55 Drosophila species that have previously been characterized for their critical thermal minima (CTmin) which represents a powerful correlate of drosophilids' distribution across thermal clines. All species were reared under common garden conditions, and interspecific variance in CTmin could therefore be related to the metrics of membrane PLFA composition without confounding effects of acclimation or rearing. We hypothesized that cold-adapted species would have PLFA's with (i) shorter chain length; (ii) higher proportion of unsaturated fatty acid; (iii) higher degree of unsaturation and (iv) lower mean melting point than warm-adapted species. 3. Following phylogenetic correction, the data support a highly significant correlation between cold tolerance and both the proportion of unsaturated fatty acid and the degree of unsaturation. Accordingly, we also found a highly significant negative correlation with the estimated mean melting point of PLFAs. Although there was no significant correlation between PLFA length and cold tolerance, the phylogenetically corrected model found PLFA parameters to explain &gt;20% of the variation in cold tolerance when PLFA melting point and length were included. However, further functional assays are still needed to establish how these differences in chemical composition translate into functional differences of cells at low temperature. 4. The tropical to subpolar gradient in PLFA composition found in this study suggests adaptive tuning of biological membrane function. It is noteworthy that a single measure such as PLFA composition explains more than 20% of the interspecific variance in cold tolerance. Even though PLFA composition is only one of several important physiological characteristics that relate to interspecific differences in cold tolerance, modification of membrane composition is likely an important adaptive trait in insects and perhaps invertebrates in general.</t>
  </si>
  <si>
    <t>Kostal, Vladimir/G-6688-2014; Holmstrup, Martin/E-8731-2017; Overgaard, Johannes/I-7493-2013; Sorensen, Jesper/J-3190-2013</t>
  </si>
  <si>
    <t>Kostal, Vladimir/0000-0002-4994-5123; Holmstrup, Martin/0000-0001-8395-6582; Sorensen, Jesper/0000-0002-9149-3626;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</si>
  <si>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</si>
  <si>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</si>
  <si>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</si>
  <si>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</si>
  <si>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</si>
  <si>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</si>
  <si>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</si>
  <si>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</si>
  <si>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</si>
  <si>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</si>
  <si>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</si>
  <si>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</si>
  <si>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Populations arrayed along broad latitudinal gradients often show patterns of clinal variation in phenotype and genotype. Such population differentiation can be generated and maintained by both historical demographic events and local adaptation. These evolutionary forces are not mutually exclusive and can in some cases produce nearly identical patterns of genetic differentiation among populations. Here, we investigate the evolutionary forces that generated and maintain clinal variation genome-wide among populations of Drosophila melanogaster sampled in North America and Australia. We contrast patterns of clinal variation in these continents with patterns of differentiation among ancestral European and African populations. Using established and novel methods we derive here, we show that recently derived North America and Australia populations were likely founded by both European and African lineages and that this hybridization event likely contributed to genome-wide patterns of parallel clinal variation between continents. The pervasive effects of admixture mean that differentiation at only several hundred loci can be attributed to the operation of spatially varying selection using an F-ST outlier approach. Our results provide novel insight into the well-studied system of clinal differentiation in D.melanogaster and provide a context for future studies seeking to identify loci contributing to local adaptation in a wide variety of organisms, including other invasive species as well as temperate endemics.</t>
  </si>
  <si>
    <t>Gonzalez, Josefa/0000-0001-9824-027X</t>
  </si>
  <si>
    <t>10.1111/mec.13455</t>
  </si>
  <si>
    <t>WOS:000371433400010</t>
  </si>
  <si>
    <t>Garantonakis, N; Varikou, K; Birouraki, A</t>
  </si>
  <si>
    <t>Garantonakis, N.; Varikou, K.; Birouraki, A.</t>
  </si>
  <si>
    <t>Spread of Drosophila suzukii in orchards of Crete</t>
  </si>
  <si>
    <t>This paper presents the occurrence of high populations of the spotted wing drosophila fly, Drosophila suzukii (Matsumura) (Diptera; Drosophilidae) in various regions of the Western part of Crete, Municipality of Chania. Clusters of berries of its perennial host pokeweed, Phytolacca americana (Caryophyllates: Phytolaccacae) were collected from olive and citrus orchards of several areas of Chania, in early winter of 2014. A total number of 440 D. suzukii adults were collected in 10 out of 13 studied areas. The pest was distributed along the coastland near the seaport of Souda which may represent the route of entry for this pest in Chania as well as a spreading pathway from or to the other neighboring prefectures of Crete (Rethymno, Iraklio, Lasithi). This study documents the presence and spread of high populations of D. suzukii in regions where its cultivated host plants do not exist, with its confirmed and predicted distribution.</t>
  </si>
  <si>
    <t>2363-7102</t>
  </si>
  <si>
    <t>10.1127/entomologia/2016/0261</t>
  </si>
  <si>
    <t>WOS:000382904900006</t>
  </si>
  <si>
    <t>Stephens, AR; Asplen, MK; Hutchison, WD; Venette, RC</t>
  </si>
  <si>
    <t>Stephens, A. R.; Asplen, M. K.; Hutchison, W. D.; Venette, R. C.</t>
  </si>
  <si>
    <t>Cold Hardiness of Winter-Acclimated Drosophila suzukii (Diptera: Drosophilidae) Adults</t>
  </si>
  <si>
    <t>Drosophila suzukii Matsumura, often called spotted wing drosophila, is an exotic vinegar fly that is native to Southeast Asia and was first detected in the continental United States in 2008. Previous modeling studies have suggested that D. suzukii might not survive in portions of the northern United States or southern Canada due to the effects of cold. As a result, we measured two aspects of insect cold tolerance, the supercooling point and lower lethal temperature, for D. suzukii summer-morph pupae and adults and winter-morph adults. Supercooling points were compared to adults of Drosophila melanogaster Meigen. The lower lethal temperature of D. suzukii winter-morph adults was significantly colder than that for D. suzukii summer-morph adults, while supercooling points of D. suzukii winter-morph adults were actually warmer than that for D. suzukii summer-morph adults and pupae. D. suzukii summer-morph adult supercooling points were not significantly different than those for D. melanogaster adults. These measures indicate that D. suzukii is a chill intolerant insect, and winter-morph adults are the most cold-tolerant life stage. These results can be used to improve predictions of where D. suzukii might be able to establish overwintering populations and cause extensive damage to spring fruit crops.</t>
  </si>
  <si>
    <t>10.1093/ee/nvv134</t>
  </si>
  <si>
    <t>WOS:000366838700018</t>
  </si>
  <si>
    <t>Wadsworth, CB; Dopman, EB</t>
  </si>
  <si>
    <t>Wadsworth, Crista B.; Dopman, Erik B.</t>
  </si>
  <si>
    <t>Transcriptome profiling reveals mechanisms for the evolution of insect seasonality</t>
  </si>
  <si>
    <t>Rapid evolutionary change in seasonal timing can facilitate ecological speciation and resilience to climate warming. However, the molecular mechanisms behind shifts in animal seasonality are still unclear. Evolved differences in seasonality occur in the European corn borer moth (Ostrinia nubilalis), in which early summer emergence in E-strain adults and later summer emergence in Z-strain adults is explained by a shift in the length of the termination phase of larval diapause. Here, we sample from the developmental time course of diapause in both strains and use transcriptome sequencing to profile regulatory and amino acid changes associated with timing divergence. Within a previously defined quantitative trait locus (QTL), we nominate 48 candidate genes, including several in the insulin signaling and circadian rhythm pathways. Genome-wide transcriptional activity is negligible during the extended Z-strain termination, whereas shorter E-strain termination is characterized by a rapid burst of regulatory changes involved in resumption of the cell cycle, hormone production and stress response. Although gene expression during diapause termination in Ostrinia is similar to that found previously in flies, nominated genes for shifts in timing are species specific. Hence, across distant relatives the evolution of insect seasonality appears to involve unique genetic switches that direct organisms into distinct phases of the diapause pathway through wholesale restructuring of conserved gene regulatory networks.</t>
  </si>
  <si>
    <t>10.1242/jeb.126136</t>
  </si>
  <si>
    <t>WOS:000365342100015</t>
  </si>
  <si>
    <t>Michels-Boyce, M; Zani, PA</t>
  </si>
  <si>
    <t>Michels-Boyce, Madeline; Zani, Peter A.</t>
  </si>
  <si>
    <t>Lack of supercooling evolution related to winter severity in a lizard</t>
  </si>
  <si>
    <t>As organisms move into higher latitudes, they may evolve physiological mechanisms to survive in harsher climates. One such mechanism is supercooling, the capacity to survive at subzero temperatures without freezing. While interspecific comparisons reveal greater thermal tolerances at higher latitudes in insects and vertebrates, evidence for intraspecific evolution in supercooling related to latitude is only evident in insects. We measured the supercooling points of lizards from 12 populations reared from hatch in common laboratory conditions to test for evolved differences in supercooling related to winter. Results indicate that winter harshness (depth or length) cannot explain supercooling points regardless of how data are analyzed, which suggests that populations have not evolved greater supercooling capacity. While our results are consistent with the idea that thermal physiology is evolutionarily conserved in vertebrates, we cannot reject several alternatives including the possibility that lizards are able to behaviorally avoid the extreme temperatures that would select for thermal evolution. (C) 2015 Elsevier Ltd. All rights reserved.</t>
  </si>
  <si>
    <t>10.1016/j.jtherbio.2015.08.007</t>
  </si>
  <si>
    <t>WOS:000366342200010</t>
  </si>
  <si>
    <t>The goal of the study was to analyze the plasticity of the developmental thermal reaction norms in the peacock butterfly Inachis io as affected by different photoperiodic conditions and group versus individual keeping. Overwintered imagoes were collected in Stariy Peterhof (Saint-Petersburg, Russia) in May 2010 and 2012-2013. Twelve experimental regimes were used: 4 thermal (16, 18, 20 and 22A degrees C) and 3 photoperiodic (12, 18 and 22 h of light per day). Under short-daylight conditions (12 h), the larvae were shown to develop a little faster than under long-day conditions (22 h), although the thermal developmental thresholds were invariable in both cases. The linear regression coefficient characterizing developmental thermolability was significantly higher only in males more affected during their development by the short-day photoperiod than females. Under the 18-h daylight regime, larval development was less thermolabile and characterized by a lower thermal threshold than under the shorter or longer photoperiod. The influence of the short-day photoperiod on the larval development manifested itself most distinctly in the body mass changes in emerging pupae: under all thermal regimes, the pupae were lighter under the short-than long-day photoperiod. The pupal body mass grew with the rise in temperature, contrary to the temperature-size rule. Individual keeping led to the longer duration and lower thermolability of larval and pupal development, as well as to a reduced pupal body mass. Individual keeping exerted a stronger influence on females than on males.</t>
  </si>
  <si>
    <t>Habitats selected for development may have important fitness consequences. This is relevant within the framework of niche shifts in human-dominated landscapes. Currently, the peacock butterfly (Aglais io) occurs ubiquitously, covering many habitat types, whereas its distribution used to be much more restricted. Indeed, its host plant (stinging nettle Urtica dioica) was limited to natural forest gaps on relatively nitrogen-rich soil, but due to land use changes and eutrophication, host plants are now quasi-omnipresent in Western Europe. In order to assess the impact of specific anthropogenic habitat types on host plant quality and environmental conditions for phenotypic trait values, an experiment was conducted in woodlands, field margins, and urban gardens. Larval development was studied in field enclosures, and adult traits were analyzed to test predicted effects of warmer and more nitrogen-rich conditions in field margins compared to woodlands and urban gardens. Survival to the adult stage was highest in woodlands and lowest in field margins, and whilst development time did not differ amongst habitat types, butterflies that developed in field margins were larger and had higher lipid content and wing loadings than conspecifics from woodlands and urban gardens. Nettles in field margins provided warmer microclimates. However, and contrary to predictions, the nitrogen level within host plant leaves was highest in woodlands. Hence, anthropogenic landscapes may pose a conflict for choosing what is ultimately the best breeding habitat, as survival was highest in woodlands (followed by urban gardens), but adults with highest fitness predictions were produced in field margins (and secondarily urban gardens).</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</si>
  <si>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</si>
  <si>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</si>
  <si>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</si>
  <si>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</si>
  <si>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Substantial genetic variation in development time is known to exist among mountain pine beetle (Dendroctonus ponderosae Hopkins) populations across the western United States. The effect of this variation on geographic patterns in voltinism (generation time) and thermal requirements to produce specific voltinism pathways have not been investigated. The influence of voltinism on fitness traits, body size, and sex ratio is also unclear. We monitored mountain pine beetle voltinism, adult body size, sex ratio, and air temperatures at sites across latitudinal and elevational gradients in the western United States. With the exception of two sites at the coolest and warmest locations, the number of days required to complete a generation was similar. Thermal units required to achieve a generation, however, were significantly less for individuals at the coolest sites. Evolved adaptations explain this pattern, including developmental rates and thresholds that serve to synchronize cohorts and minimize cold-sensitive life stages in winter. These same adaptations reduce the capacity of mountain pine beetle at the warmest sites to take full advantage of increased thermal units, limiting the capacity for bivoltinism within the current realized distribution. Temperature was not correlated with adult size and sex ratio, and size was greatest in host trees other than lodgepole pine (Pinus contorta Dougl.). Our results provide baseline information for evaluating population responses in a changing climate.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</si>
  <si>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</si>
  <si>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</si>
  <si>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</si>
  <si>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</si>
  <si>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</si>
  <si>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</si>
  <si>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</si>
  <si>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Climatic factors influence the distribution of ectotherms, raising the possibility that distributions of many species will shift rapidly under climate change and/or that species will become locally extinct. Recent studies have compared performance curves of species from different climate zones and suggested that tropical species may be more susceptible to climate change than those from temperate environments. However, in other comparisons involving responses to thermal extremes it has been suggested that mid-latitude populations are more susceptible. Using a group of 10 closely related Drosophila species with known tropical or widespread distribution, we undertake a detailed investigation of their growth performance curves and their tolerance to thermal extremes. Thermal sensitivity of life history traits (fecundity, developmental success, and developmental time) and adult heat resistance were similar in tropical and widespread species groups, while widespread species had higher adult cold tolerance under all acclimation regimes. Laboratory measurements of either population growth capacity or acute tolerance to heat and cold extremes were compared to daily air temperature under current (2002-2007) and future (2100) conditions to investigate if these traits could explain current distributions and, therefore, also forecast future effects of climate change. Life history traits examining the thermal sensitivity of population growth proved to be a poor predictor of current species distributions. In contrast, we validate that adult tolerance to thermal extremes provides a good correlate of current distributions. Thus, in their current distribution range, most of the examined species experience heat exposure close to, but rarely above, the functional heat resistance limit. Similarly, adult functional cold resistance proved a good predictor of species distribution in cooler climates. When using the species' functional tolerance limits under a global warming scenario, we find that both tropical and widespread Drosophila species will face a similar proportional reduction in distribution range under future warming.</t>
  </si>
  <si>
    <t>Kearney, Michael/R-3404-2017; Overgaard, Johannes/I-7493-2013; Hoffmann, Ary/C-2961-2011</t>
  </si>
  <si>
    <t xml:space="preserve">Kearney, Michael/0000-0002-3349-8744; </t>
  </si>
  <si>
    <t>10.1111/gcb.12521</t>
  </si>
  <si>
    <t>WOS:000336482700004</t>
  </si>
  <si>
    <t>Mockett, RJ; Matsumoto, Y</t>
  </si>
  <si>
    <t>Mockett, Robin J.; Matsumoto, Yuri</t>
  </si>
  <si>
    <t>Effect of Prolonged Coldness on Survival and Fertility of Drosophila melanogaster</t>
  </si>
  <si>
    <t>The laboratory fruit fly, Drosophila melanogaster, is used widely in biological research, but the requirement to maintain stocks with a roughly biweekly generation time imposes substantial burdens of labor, potential cross-contamination and mutation accumulation. The purpose of this study was to assess the impact of prolonged cold stress or milder cooling on survivorship and fertility. The hypothesis was that cold storage would result in postponement of reproduction and a longer generation time. Flies of several genotypes were maintained continuously at 4-11 degrees C; recovery rates and subsequent yields of adult progeny were recorded. Adults and pupae of a relatively long-lived y w lineage were more resistant to severe cold stress than embryos and larvae. Adults exhibited minimal mortality up to at least 5 d at 4 degrees C, 20 d at 8 degrees C and 12 weeks at 11 degrees C. Reproduction did not occur at these temperatures, but progeny were obtained after recovery at 25 degrees C. At all temperatures, chilling caused a rapid, severe and progressive decrease in fertility during the first 2 d of recovery. The impact on fertility during the subsequent 2-4 d was much milder and it occurred only after prolonged incubation at low temperatures. The total reproductive output during the first 6 d of recovery was sufficient to replace the parental population after 12 weeks at 11 degrees C. Food spoilage had an unexpectedly low impact on survivorship and fertility, and the reproductive output of F1 progeny was not affected by storing parental flies at 11 degrees C for 8-10 weeks. In the case of w(1118) flies, replacement of the parents within 6 d of recovery was possible for up to 60 d at 11 degrees C. Among less fertile genotypes, replacement of the parents was possible within 18 d after 4-10 weeks at 11 degrees C. These results show that the 2-week maintenance interval of stocks of D. melanogaster can be extended 3-7 fold, at least for 1 generation, by storing adult flies at 11 degrees C.</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</si>
  <si>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</si>
  <si>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</si>
  <si>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</si>
  <si>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</si>
  <si>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</si>
  <si>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</si>
  <si>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Cold acclimation is one of the important factors in temperature adaptation for insects needing to make rapid adjustment to the seasonal temperature changes in their living environment. In a fruit fly species, Drosophila albomicans, which has a tropical origin and currently has a wide geographic distribution extended into Asian temperate regions, cold tolerance in terms of survival time at 1 degrees C of adult flies reared at 25 degrees C was substantially improved by a cold acclimation at 20 degrees C for several days. Examining 29 isofemale lines from widely distributed natural populations, we observed a substantial variation in their acclimation response. However, the acclimation response was not necessarily stronger in the strains from the recently colonized temperate regions. A significantly stronger acclimation response was detected in male flies of the temperate strains when compared to those of the tropical strains. D. albomicans also showed stronger cold tolerance compared to its closely related species belonging to the D. nasuta subgroup. Among these strains, we detected a strong positive correlation between the cold tolerance change and the metabolic rate change upon the cold acclimation, suggesting their strong physiological association regulated by common genetic factors, which may have been the target of natural selection for the temperature adaptation. The response to deacclimation and reacclimation suggested that a systematic change in gene expressions is the main molecular mechanism for the cold acclimation to have effects on the cold tolerance and metabolic rate changes.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</si>
  <si>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</si>
  <si>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</si>
  <si>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</si>
  <si>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</si>
  <si>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</si>
  <si>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</si>
  <si>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</si>
  <si>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We investigated associations of the species specific divergence of thermal adaptations of Drosophila nasuta and Drosophila immigrans with seasonal as well as geographical changes in the relative abundance. In D. immigrans, cold resistance and egg-to-adult viability after a cold-shock have shown a positive dine with latitude, whereas no such clinal patterns were evident for heat resistance as well as egg-to-adult viability after heat stress. In contrast, basal heat tolerance and egg-to-adult viability after a heat-shock increased towards the equator i.e. from north to south in D. nasuta. Further, we also found species-specific divergence in seasonal climatic selection responses for heat as well as cold resistance i.e. warmer and higher humidity conditions of the rainy season have evidenced similar to 2-fold higher heat tolerance of D. nasuta, but lower temperature as well as lower humidity conditions of the autumn significantly increased (similar to 3-fold) cold tolerance of D. immigrans. Geographical variations were significant for the absolute and relative hardening capacity for cold tolerance in D. immigrans, but for heat resistance of D. nasuta. Results of multiple regression analysis of changes in thermal tolerance level in latitudinal populations as a simultaneous function of climatic variables ( T-ave and RH) have shown that average yearly relative humidity levels significantly affect heat tolerance of D. nasuta, but both T-ave and RH contribute to changes in the cold tolerance of D. immigrans. Thus, our results suggest that climatic selection responses for basal and hardened thermo-tolerance levels affect relative abundance of D. nasuta and D. immigrans across a latitudinal transect as well as seasons. (C) 2013 Elsevier Ltd. All rights reserved.</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</si>
  <si>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</si>
  <si>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</si>
  <si>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</si>
  <si>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</si>
  <si>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</si>
  <si>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</si>
  <si>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e72262</t>
  </si>
  <si>
    <t>10.1371/journal.pone.0072262</t>
  </si>
  <si>
    <t>WOS:000324856500015</t>
  </si>
  <si>
    <t>Flatt, T; Amdam, GV; Kirkwood, TBL; Omholt, SW</t>
  </si>
  <si>
    <t>Flatt, Thomas; Amdam, Gro V.; Kirkwood, Thomas B. L.; Omholt, Stig W.</t>
  </si>
  <si>
    <t>LIFE-HISTORY EVOLUTION AND THE POLYPHENIC REGULATION OF SOMATIC MAINTENANCE AND SURVIVAL</t>
  </si>
  <si>
    <t>Here we discuss life-history evolution from the perspective of adaptive phenotypic plasticity, with a focus on polyphenisms for somatic maintenance and survival. Polyphenisms are adaptive discrete alternative phenotypes that develop in response to changes in the environment. We suggest that dauer larval diapause and its associated adult phenotypes in the nematode (Caenorhabditis elegans), reproductive dormancy in the fruit fly (Drosophila melanogaster) and other insects, and the worker castes of the honey bee (Apis mellifera) are examples of what may be viewed as the polyphenic regulation of somatic maintenance and survival. In these and other cases, the same genotype candepending upon its environmentexpress either of two alternative sets of life-history phenotypes that differ markedly with respect to somatic maintenance, survival ability, and thus life span. This plastic modulation of somatic maintenance and survival has traditionally been underappreciated by researchers working on aging and life history. We review the current evidence for such adaptive life-history switches and their molecular regulation and suggest that they are caused by temporally and/or spatially varying, stressful environments that impose diversifying selection, thereby favoring the evolution of plasticity of somatic maintenance and survival under strong regulatory control. By considering somatic maintenance and survivorship from the perspective of adaptive life-history switches, we may gain novel insights into the mechanisms and evolution of aging.</t>
  </si>
  <si>
    <t>Flatt, Thomas/0000-0002-5990-1503</t>
  </si>
  <si>
    <t>1539-7718</t>
  </si>
  <si>
    <t>10.1086/671484</t>
  </si>
  <si>
    <t>WOS:000330033600002</t>
  </si>
  <si>
    <t>Fox, AF; Reberg-Horton, SC; Orr, DB; Moorman, CE; Frank, SD</t>
  </si>
  <si>
    <t>Fox, Aaron F.; Reberg-Horton, S. Chris; Orr, David B.; Moorman, Christopher E.; Frank, Steven D.</t>
  </si>
  <si>
    <t>Crop and field border effects on weed seed predation in the southeastern US coastal plain</t>
  </si>
  <si>
    <t>Weed seed predation was studied in nine organic crop fields (three each of maize, soybeans and hay; 2.5-4.0 ha each) surrounded by four experimental field border types (planted native grass and prairie flowers, planted prairie flowers only, fallow vegetation, or mowed vegetation) during the fall of 2009 and 2010 in eastern North Carolina. We used predator exclusion cages to determine the amount of weed seed removal caused by invertebrates and vertebrates. Three common agricultural weed species, redroot pigweed (Amaranthus retroflexus), broadleaf signalgrass (Urochloa platyphylla), and sicklepod (Senna obtusifolia), were adhered to individual cards and placed inside the exclosure cages once a month for two weeks. Activity-density of invertebrate weed seed predators was measured with pitfall traps. Results show that field border type had no effect on seed removal rates, but that crop type heavily influenced both weed seed predation and invertebrate seed predator activity-density. Weed seed predation was highest in the dense, perennial hay fields and lowest in the more open harvested maize fields. Activity-densities for field crickets (Gryllus sp.) and the ground beetle Harpalus pennsylvanicus were also high in the hay fields and low in the maize fields, while the red imported fire ant (Solenopsis invicta) seemed to prefer the open maize fields. These results show that increasing vegetative diversity in field borders is not always an effective method for conserving weed seed predators, but that higher quality habitat inside the crop field can be achieved by increasing ground cover. (c) 2013 Published by Elsevier B.V.</t>
  </si>
  <si>
    <t>10.1016/j.agee.2013.06.006</t>
  </si>
  <si>
    <t>WOS:000325122700008</t>
  </si>
  <si>
    <t>According to the Intergovernmental Panel on Climate Change (IPCC), the global mean surface temperature increased by 0.74 degrees C between 1906 and 2005, and is expected to continue rising. In Korea, the temperature increased rapidly by 1.8 degrees C between 1912 and 2010. The effect of global warming are expected to cause phenological changes in exothermic organisms such as insect pests which are highly dependent on temperature. In present study, we estimated the emergence time of three lepidopteran pests (Carposina sasakii, Grapholita molesta, and Phyllonorycter ringoniella) in apple orchards during 2000, 2020s, 2050s, and 2090s, by means of Representative Concentration Pathway (RCP) 8.5 climate change scenario. In comparison with 2000, the emergence of C.sasakii is predicted to occur 5.5 +/- 0.49 days earlier in 2020s, 14.9 +/- 0.40 days earlier in 2050s, and 40.0 +/- 0.75 days earlier in 2090s; the emergence of G.molesta is predicted to occur 8.2 +/- 0.36 days earlier in 2020s, 16.9 +/- 0.40 days earlier in 2050s, and 49.7 +/- 0.61 days earlier in 2090s; and the emergence of P.ringoniella is predicted to occur 9.0 +/- 0.34 days earlier in 2020s, 20.5 +/- 0.58 days earlier in 2050s, and 52.5 +/- 0.63 days earlier in 2090s. The number of generations a year is expected to increase by 0.52.8 generations in 2050s, 1.36.7 in 2090s. Our predictions provide basic data for the development of insect pest management strategies in spring under conditions of global warming.</t>
  </si>
  <si>
    <t>Cini, A; Ioriatti, C; Anfora, G</t>
  </si>
  <si>
    <t>Cini, Alessandro; Ioriatti, Claudio; Anfora, Gianfranco</t>
  </si>
  <si>
    <t>A review of the invasion of Drosophila suzukii in Europe and a draft research agenda for integrated pest management</t>
  </si>
  <si>
    <t>The vinegar fly Drosophila suzukii (Matsumura) (Diptera Drosophilidae), spotted wing drosophila, is a highly polyphagous invasive pest endemic to South East Asia, which has recently invaded western countries. Its serrated ovipositor allows this fly to lay eggs on and damage unwounded ripening fruits, thus heavily threatening fruit production. D. suzukii is spreading rapidly and economic losses are severe, thus it is rapidly becoming a pest of great concern. This paper reviews the existing knowledge on the pest life history and updates its current distribution across Europe. D. suzukii presence has now been reported in nine European countries. Nonetheless, several knowledge gaps about this pest still exist and no efficient monitoring tools have been developed yet. This review is aimed at highlighting the possible research approach which may hopefully provide management solutions to the expanding challenge that D. suzukii poses to European fruit production.</t>
  </si>
  <si>
    <t>Cini, Alessandro/A-4156-2009</t>
  </si>
  <si>
    <t>Cini, Alessandro/0000-0003-0355-2188; ANFORA, Gianfranco/0000-0003-2545-1409</t>
  </si>
  <si>
    <t>WOS:000304223700022</t>
  </si>
  <si>
    <t>Naya, DE; Spangenberg, L; Naya, H; Bozinovic, F</t>
  </si>
  <si>
    <t>Naya, Daniel E.; Spangenberg, Lucia; Naya, Hugo; Bozinovic, Francisco</t>
  </si>
  <si>
    <t>Latitudinal Patterns in Rodent Metabolic Flexibility</t>
  </si>
  <si>
    <t>Macrophysiology is defined as the study of variation in physiological traits-including physiological trait flexibility-over large geographical and temporal scales, and the ecological implications of this variation. A classic example of a macrophysiological trend is the one emerging from the climatic variability hypothesis, which states that as the range of climatic fluctuation experienced by terrestrial animals increases with latitude, individuals at higher latitudes should be more plastic than individuals inhabiting lower latitudes. In this context, we evaluate the correlation between absolute metabolic scope during cold exposure (an instantaneous measure of metabolic flexibility) and different geographic and climatic variables for 48 rodent species. Conventional and phylogenetic informed analyses indicated a positive correlation between metabolic scope and geographic latitude. These findings, together with previous reports on latitudinal pattern in phenotypic flexibility, suggest that an increase in physiological flexibility with latitude may hold for many phenotypic traits.</t>
  </si>
  <si>
    <t>E172</t>
  </si>
  <si>
    <t>E179</t>
  </si>
  <si>
    <t>10.1086/665646</t>
  </si>
  <si>
    <t>WOS:000304354600001</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</si>
  <si>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</si>
  <si>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</si>
  <si>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</si>
  <si>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The timing of dormancy is a rapidly evolving life-history trait playing a crucial role in the synchronization of seasonal life cycles and adaptation to environmental change. But the physiological mechanisms regulating dormancy in animals remain poorly understood. In insects, dormancy (diapause) is a developmentally dynamic state, and the mechanisms that control diapause transitions affect seasonal timing. Here we used microarrays to examine patterns of gene expression during dormancy termination: a crucial life-history transition in the apple maggot fly Rhagoletis pomonella (Walsh). This species is a model system for host race formation and ecological speciation via changes in diapause regulation of seasonality. Our goal was to pinpoint the timing of the transition from diapause to post-diapause development and to identify candidate genes and pathways for regulation of diapause termination. Samples were taken at six metabolically defined developmental landmarks, and time-series analysis suggests that release from metabolic depression coincides with preparation for or resumption of active cell cycling and morphogenesis, defining the 'end' of diapause. However, marked changes in expression, including members of pathways such as Wnt and TOR signaling, also occur prior to the metabolic rate increase, electing these pathways as candidates for early regulation of diapause termination. We discuss these results with respect to generalities in insect diapause physiology and to our long-term goal of identifying mechanisms of diapause adaptation in the Rhagoletis system.</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</si>
  <si>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</si>
  <si>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</si>
  <si>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</si>
  <si>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</si>
  <si>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</si>
  <si>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BACKGROUND: Drosophila suzukii was first found in Oregon in August 2009. The threat of this pest to regional small and stone fruit production industries led to investigations on its overwintering capabilities in fruit-growing regions in the Pacific Northwest. Knowledge of its cold tolerance will help in the development of computer models to forecast seasonal population growth and decline. RESULTS: Of 1500 adults or pupae, 22 (1.4%) individuals survived the 84 day experimental chilling period. Most (86%) of the survivors were subjected to 10 degrees C temperature treatments. Survival decreased significantly at lower temperature treatments. Freezing temporarily increased the mortality rate but did not significantly affect overall mortality over the trial period. Flies that emerged from pupae are estimated to survive for up to 103-105 days at 10 degrees C and for shorter periods at lower temperatures. Field trapping in five fruit production areas has demonstrated overwintering survival in California and Oregon, but lower survival is predicted in Eastern Washington and Michigan. CONCLUSION: The experiments reported here indicate that long-term survival of D. suzukii is unlikely at temperatures below 10 degrees C. Field data from five climatic regions indicated extended low initial D. suzukii field presence in 2010 in all regions except California, where field presence was recorded earlier. (C) 2011 Society of Chemical Industry</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</si>
  <si>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</si>
  <si>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</si>
  <si>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</si>
  <si>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</si>
  <si>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</si>
  <si>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The distribution of insects can often be related to variation in their response to thermal extremes, which in turn may reflect differences in plastic responses or innate variation in resistance. Species with widespread distributions are expected to have evolved higher levels of plasticity than those from restricted tropical areas. This study compares adult thermal limits across five widespread species and five restricted tropical species of Drosophila from eastern Australia and investigates how these limits are affected by developmental acclimation and hardening after controlling for environmental variation and phylogeny. Irrespective of acclimation, cold resistance was higher in the widespread species. Developmental cold acclimation simulating temperate conditions extended cold limits by 2 degrees-4 degrees C, whereas developmental heat acclimation under simulated tropical conditions increased upper thermal limits by &lt;1 degrees C. The response to adult heat-hardening was weak, whereas widespread species tended to have a larger cold-hardening response that increased cold tolerance by 2 degrees-5 degrees C. These patterns persisted after phylogenetic correction and when flies were reared under high and low constant temperatures. The results do not support the hypothesis that widely distributed species have larger phenotypic plasticity for thermal tolerance limits, and Drosophila species distributions are therefore more closely linked to differences in innate thermal tolerance limits.</t>
  </si>
  <si>
    <t>Overgaard, Johannes/I-7493-2013; Hoffmann, Ary/C-2961-2011; Mitchell, Katherine/K-4725-2012; Kristensen, Torsten/C-5031-2015</t>
  </si>
  <si>
    <t>Mitchell, Katherine/0000-0001-7049-0680; Kristensen, Torsten/0000-0001-6204-8753</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</si>
  <si>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</si>
  <si>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</si>
  <si>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</si>
  <si>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</si>
  <si>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</si>
  <si>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</si>
  <si>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</si>
  <si>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Background: The climatic variability hypothesis states that, as the range of climatic fluctuation experienced by terrestrial animals increases with latitude, individuals at higher latitudes should be more plastic than individuals inhabiting lower latitudes. However, it is unclear whether comparatively high flexibility at higher latitudes is due to the direct effect of climatic variability or to other factors associated with latitude. Aim: To investigate the relationship between phenotypic flexibility, geographical latitude, and climatic variability using a dataset where latitude and climatic variability are inversely related. Methods: We assessed the physiological plasticity to cope with thermal change (10 degrees C vs. 20 degrees C), at the level of metabolic rate and organ dry weight, in three populations of the brown garden snail (Cornu aspersum): Villa del Mar (33 degrees 20'S, 71 degrees 32'W), with high temperature and rainfall variability; Concepcion (36 degrees 47'S, 73 degrees 7'W), with a narrow range of temperature variability and intermediate rainfall variability; and Valdivia (39 degrees 38'S, 73 degrees 5'W), with low temperature and rainfall variability. Results: Standard metabolic rate was higher at 20 degrees C than at 10 degrees C, but did not differ between populations. Intestine dry weight did not differ among populations but it was higher at 20 degrees C than at 10 degrees C, particularly for individuals from the Villa del Mar and Concepcion populations. Hepatopancreas and kidney dry weight differed between populations, which was due to higher values in Villa del Mar at 20 degrees C. Conclusions: Flexibility in the weight of the organs analysed changed in a similar fashion to annual temperature variation at each locality, suggesting that, as stated by the climatic variability hypothesis, climatic variability is the main force behind physiological plasticity.</t>
  </si>
  <si>
    <t>Gaitan-Espitia, Juan Diego/A-9945-2012; Nespolo, Roberto/D-5601-2015</t>
  </si>
  <si>
    <t>Gaitan-Espitia, Juan Diego/0000-0001-8781-5736; Nespolo, Roberto/0000-0001-9337-0606; Nespolo, Roberto/0000-0003-0825-9618</t>
  </si>
  <si>
    <t>WOS:000302441700007</t>
  </si>
  <si>
    <t>Strachan, LA; Tarnowski-Garner, HE; Marshall, KE; Sinclair, BJ</t>
  </si>
  <si>
    <t>Strachan, Lauren A.; Tarnowski-Garner, Heather E.; Marshall, Katie E.; Sinclair, Brent J.</t>
  </si>
  <si>
    <t>The Evolution of Cold Tolerance in Drosophila Larvae</t>
  </si>
  <si>
    <t>Temperature is a primary determinant of insect and other ectotherm distribution and activity. Physiological and behavioral adaptations allow many insects to survive at subzero temperatures, yet the evolutionary influences on insect cold tolerance are unclear. Supercooling points, basal cold tolerance, cold-tolerance strategy, and inducible cold tolerance from rapid cold-hardening or acclimation were measured in a phylogenetically independent context in larvae of 27 phylogenetically diverse Drosophila species acquired from stock collections. Supercooling capacity is attributed primarily to physical factors, such as dry mass and water mass. Species of the obscura group were more resistant to acute cold tolerance than species of other groups within the genus, and plasticity in cold tolerance is constrained by phylogeny rather than by basal cold tolerance. The more cold-tolerant freeze-avoiding species appear to have arisen multiple times in Drosophila and are distinct from chill-susceptible species, which likely indicate the ancestral state. A phylogenetic influence is apparent on several measures of cold tolerance, which show considerable interspecific variation and indicate varying physiological mechanisms among Drosophila species when temperature limits are met.</t>
  </si>
  <si>
    <t>Marshall, Katie/A-8200-2013</t>
  </si>
  <si>
    <t>Marshall, Katie/0000-0002-6991-4957; Sinclair, Brent/0000-0002-8191-9910</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</si>
  <si>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</si>
  <si>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</si>
  <si>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</si>
  <si>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</si>
  <si>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</si>
  <si>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 P. The RAD tag method can be used to identify detailed patterns of phylogeography in any organism regardless of existing genomic data, and, more broadly, to identify incipient speciation and genome-wide variation in natural populations ingeneral.</t>
  </si>
  <si>
    <t>Cresko, William/0000-0002-3496-8074; Emerson, Kevin/0000-0003-3283-0693</t>
  </si>
  <si>
    <t>10.1073/pnas.1006538107</t>
  </si>
  <si>
    <t>WOS:000281799000041</t>
  </si>
  <si>
    <t>We examined the effect of regional climate warming on the phenology of butterfly species in boreal forest ecosystems in Manitoba, Canada. For the period 1971-2004, the mean monthly temperatures in January, September, and December increased significantly, as did the mean temperatures for several concurrent monthly periods The mean annual temperature increased approximate to 0.05 degrees C/yr over the study period. The annual number of frost-free days and degree-day accumulations increased as well. We measured the response of 19 common butterfly species to these temperature changes with the date of first appearance, week of peak abundance, and the length of flight period over the 33-yr period of 1972-2004. Although adult butterfly response was variable for spring and summer months, 13 of 19 species showed a significant (P &lt; 0.05) increase in flight period extending longer into the autumn Flight period extensions increased by 31 5 +/- 13.9 (SD) clover the study period for 13 butterfly species significantly affected by the warming trend. The early autumn and winter months warmed significantly, and butterflies seem to be responding to this warming trend with a change in the length of certain life stages Two species, Junonia coenia and Enphydryas phaeton, increased their northerly ranges by 150 and 70 km, respectively Warmer autumns and winters may be providing opportunities for range extensions of more southerly butterfly species held at bay by past climatic conditions.</t>
  </si>
  <si>
    <t>Mitsui, H; Beppu, K; Kimura, MT</t>
  </si>
  <si>
    <t>Mitsui, Hideyuki; Beppu, Katsura; Kimura, Masahito T.</t>
  </si>
  <si>
    <t>Seasonal life cycles and resource uses of flower- and fruit-feeding drosophilid flies (Diptera: Drosophilidae) in central Japan</t>
  </si>
  <si>
    <t>Seasonal life cycles and resource uses of flower- and fruit-feeding drosophilids (Diptera: Drosophilidae) were studied from low to high altitudes in central Japan to understand their adaptation to seasonal changes of environmental conditions. Drosophila unipectinata and D. oshimai specialized to flowers, D. suzukii and D. subpulchrella depended almost on fruits, while D. lutescens, D. rufa, D. auraria, D. biauraria and D. sternopleuralis used both of them. It was assumed that D. unipectinata moved from low to high altitudes in June while D. oshimai, D. suzukii and D. subpulchrella in July. Migration of D. unipectinata is considered as a means to avoid summer heat or exploit early-summer resources at high altitudes. On the other hand, D. oshimai, D. suzukii and D. subpulchrella have the capacity to pass the summer at low altitudes, and therefore their migration is assumed as a means to escape from resource-poor conditions in summer at low altitudes or exploit resources at high altitudes. The generalist species, D. lutescens, D. rufa, D. auraria, D. biauraria and D. sternopleuralis, would not perform such extensive movements between low and high altitudes. They may pass the summer at low or mid altitudes depending on accidentally fallen immature fruits and/or some other resources such as decayed leaves.</t>
  </si>
  <si>
    <t>10.1111/j.1479-8298.2010.00372.x</t>
  </si>
  <si>
    <t>WOS:000275917900007</t>
  </si>
  <si>
    <t>1. Hoverfly data, obtained from 20 species during 1991-2007 from a single garden in Peterborough, England, were analysed to test for temporal trends in timing of first and last appearance, flight-period length and maximum number. 2. During this period of climate warming, first appearance in spring has become significantly earlier for three species and flight period longer for a different set of three species. 3. Key correlates of first appearance date and flight-period length were winter temperature, which increased over the study period, and spring temperature which showed a non-significant warming trend. Wetter summers also marginally lengthened the flight period. In addition, there were significant year effects, suggestive of population responses to changing climate independent of prevailing temperature. 4. However, there was little evidence that last appearances in autumn have become later, and maximum numbers have not increased. 5. These trends match those reported from other, better-studied taxa.</t>
  </si>
  <si>
    <t>Naya, DE; Bozinovic, F; Karasov, WH</t>
  </si>
  <si>
    <t>Naya, Daniel E.; Bozinovic, Francisco; Karasov, William H.</t>
  </si>
  <si>
    <t>Latitudinal trends in digestive flexibility: Testing the climatic variability hypothesis with data on the intestinal length of rodents</t>
  </si>
  <si>
    <t>Flexibility of digestive features can be understood considering the benefits of digestion, which links animal foraging to metabolizable energy and nutrient gain, and its costs, which are partly indexed by digestive tract tissue mass, one of the most expensive to maintain in terms of energy and protein metabolism. In this article, we applied a meta-analytical approach to current data on rodents' small intestine length flexibility to evaluate the climatic variability hypothesis (CVH). This hypothesis states the following: (1) as the range of climatic fluctuation experienced by terrestrial animals increases with latitude, individuals at higher latitudes should be more flexible to persist at a site; (2) the greater phenotypic flexibility allows species to occupy more habitats and to become more widely distributed. We compiled data from 25 articles, which provided a total of 86 estimations of flexibility involving 20 rodent species. Consistent with CVH predictions, we found a positive correlation between small intestine length flexibility and latitude and between small intestine length flexibility and the number of habitats occupied by different species. When seen from the perspective of digestive physiology, our analysis is an important piece of evidence on the adaptive value of digestive flexibility in small mammals.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</si>
  <si>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</si>
  <si>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</si>
  <si>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</si>
  <si>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</si>
  <si>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</si>
  <si>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</si>
  <si>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</si>
  <si>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We report the expansion of the invasive container mosquito, Aedes alboapictus, into pitchers of the carnivorous pitcher plant, Sarracenia purpurea, in southeastern Virginia. The community of aquatic Dipteran larvae commonly associated within S. purpurea pitchers was not present at our research site, creating an unoccupied rearing habitat. We monitored mosquito presence and development within pitchers through two growing seasons. Oviposition traps placed near pitchers confirmed the abundance of gravid A. albopictus in the study area. Females oviposited in both newly opened and in senescing pitchers and larvae matured to adulthood in S. purpurea. Successful development of an exotic mosquito species within unoccupied pitchers of S. purpurea reinforces the hypothesis that invasive species may invade natural communities and occupy vacant niches.</t>
  </si>
  <si>
    <t>10.1674/0003-0031(2008)160[110:CADOTA]2.0.CO;2</t>
  </si>
  <si>
    <t>WOS:000257553400010</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</si>
  <si>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</si>
  <si>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</si>
  <si>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</si>
  <si>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</si>
  <si>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The effect of fluctuating temperatures on ectotherm life-history traits: comparisons among geographic populations of Wyeomyia smithii</t>
  </si>
  <si>
    <t>Hypothesis: The effects of temperature variation on life-history traits depend on both mean developmental temperature and geographic population of origin. Organism: Pitcher plant mosquitoes, Wyeomyia smithii. Field sites: We established laboratory colonies from three geographic populations spanning a latitudinal and altitudinal gradient in eastern North America. Sites at lower latitudes or altitudes experience both higher mean temperatures and greater thermal variability during the growing season. Methods: For each of the three sampled populations we analysed the effects of rearing temperature, population, and sex on survival, development time, and mass at pupation for mosquito larvae reared at 16, 20, and 27 degrees C constant temperatures. We also measured the same variables in two fluctuating temperature treatments with means of 20 and 27 degrees C. Using mixed linear models, we tested for the effects of mean temperature, temperature variation, population, and sex including all data except those from 16 degrees C constant. Results: Temperature variation did not have a significant effect on survival to pupation at 20 or 27 degrees C constant. However, low survival at 16 degrees C constant compared with high survival after transient exposure to the same temperature implies that duration of exposure may affect survival to pupation. The effects of temperature variation on both development time and pupal mass depended on mean temperature. Differences between constant and fluctuating temperatures for both these traits were predicted by the non-linear relationship between development rate and temperature (the Kaufmann effect). Moreover, this effect appears to explain geographic variation in the relationship between temperature variation and the measured life-history traits.</t>
  </si>
  <si>
    <t>WOS:000253464000003</t>
  </si>
  <si>
    <t>Milton, CC; Partridge, L</t>
  </si>
  <si>
    <t>Milton, Claire C.; Partridge, Linda</t>
  </si>
  <si>
    <t>Brief carbon dioxide exposure blocks heat hardening but not cold acclimation in Drosophila melanogaster</t>
  </si>
  <si>
    <t>Carbon dioxide is a commonly used anaesthetic in Drosophila research. While any detrimental effects of CO(2) exposure on behaviour or traits are largely unknown, a recent study observed significant effects of CO(2) exposure on rapid cold hardening and chill-coma recovery in Drosophila melanogaster. In this study we investigated the effect of a brief CO, exposure on heat hardening and cold acclimation in D. melanogaster, measuring heat knockdown and chill-coma recovery times of flies exposed to CO(2) for 1 min after hardening or acclimation. CO(2) anaesthesia had a significant negative effect on heat hardening, with heat knockdown rates in hardened flies completely reduced to those of controls after CO(2) exposure. Chill-coma recovery rates also significantly increased in acclimated flies that were exposed to CO(2) although not to the same extent seen in the heat populations. CO(2) exposure had no impact on heat knockdown rates of control flies, while there was a significant negative effect of the anaesthetic on chill-coma recovery rates of control flies. In light of these results, we suggest that CO(2) should not be used after hardening in heat resistance assays due to the complete reversal of the heat hardening process upon exposure to CO(2). (c) 2007 Elsevier Ltd. All rights reserved.</t>
  </si>
  <si>
    <t>Partridge, Linda/A-5501-2010; Partridge, Linda/E-7342-2015</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</si>
  <si>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</si>
  <si>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</si>
  <si>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</si>
  <si>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</si>
  <si>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</si>
  <si>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Seasonal maturation of the gonad (hermaphrodic gland) was examined in the terrestrial slug Lehmannia valentiana in Osaka, Japan. The ratio of the gonad weight to body weight was low in June-September, rapidly increased in October, and gradually decreased thereafter. In May-September, most slugs had only spermatogonia and spermatocytes, and all slugs had mature sperms in October-April. The oocyte size increased in September and large oocytes were observed In late October April. Under natural temperature and photoperiodic conditions in Osaka, slugs laid eggs in early November May. Therefore, this species reproduces from late autumn to spring, in contrast to many terrestrial slugs. In January-early February, however, the number of laid eggs was small and oviposition activity showed a bimodal seasonal pattern. In contrast, the hatching pattern was unimodal and most hatching was observed in spring. After a I-h exposure to 33 degrees C, the survival rate was 100% in juvenile slugs but 0% in eggs. Although hatching success was &gt;85% at 15 degrees-20 degrees C, no eggs hatched when they were maintained at 25 degrees C. The heat susceptibility of eggs in this species may be one of the key factors restricting oviposition from late autumn to spring.</t>
  </si>
  <si>
    <t>10.1111/j.1744-7410.2007.00085.x</t>
  </si>
  <si>
    <t>WOS:000248912400005</t>
  </si>
  <si>
    <t>Zani, PA; Swanson, SET; Corbin, D; Cohnstaedt, LW; Agotsch, MD; Bradshaw, WE; Holzapfel, CM</t>
  </si>
  <si>
    <t>Geographic variation in tolerance of transient thermal stress in the mosquito Wyeomyia smithiii</t>
  </si>
  <si>
    <t>Environmental temperature can modify not only rates of ectotherm growth, development, and reproduction, but also, at the extremes, temperature can limit survivorship and ultimately fitness. We: studied ectotherm populations from a latitudinal gradient to understand how alterations in the thermal environment (e.g., rapid climate change) may affect the persistence of populations experiencing stress-induced mortality. Populations of the mosquito, Wyeomyia smithii, from 30-50 degrees N in North America were subjected to heat and cold stress based on observed field temperatures during the simulated passage of a typical 4-5 d warm- or cold-weather front. Cold but not heat tolerance corresponded to latitude of origin, reflecting previously observed patterns in year-long fitness. Both heat and cold stress resulted in an average of 44% mortality relative to unstressed controls but did not result in a significant loss of fitness (R-0) at the population level. We conclude that individuals most likely to survive during periods of stress are also the individuals most likely to make the greatest contribution to the next generation in the absence of stress. Since individual survivorship must, at some level, become limiting to population viability, these results imply that apparently viable populations may be pushed rapidly to extinction by a small increment in environmental stress.</t>
  </si>
  <si>
    <t>10.1890/04-1248</t>
  </si>
  <si>
    <t>WOS:000228960000016</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</si>
  <si>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</si>
  <si>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Population densities of the endemic red admiral butterfly, Bassaris gonerilla, were monitored over two summers on Banks Peninsula, New Zealand. Egg-laying usually begins in September and ends in late May. Peaks in egg, larval and adult densities suggest that B. gonerilla completes two full generations per season and in favourable years, a third generation is started but not completed. Population density was lower in a low-rainfall season probably because of the lower survival and nutritional quality of the host plant, Urtica ferox. "Non-target" parasitism levels by Pteromalus puparum (introduced to manage populations of the small white butterfly Pieris rapae) were low at 3.5-16.9% of pupae collected from the field. However, parasitism by the self-introduced pupal parasitoid Echthromorpha intricatoria was very high at 67.5-82.3%. Echthromorpha intricatoria can overwinter in B. gonerilla pupae and is thus capable of attacking all generations of B. gonerilla. More long-term data are needed to determine the status of, and regulatory mechanisms affecting B. gonerilla populations.</t>
  </si>
  <si>
    <t>Wratten, Steve/J-3467-2013</t>
  </si>
  <si>
    <t>Wratten, Steve/0000-0002-5168-8277</t>
  </si>
  <si>
    <t>Greenberg, AJ; Moran, JR; Coyne, JA; Wu, CI</t>
  </si>
  <si>
    <t>Ecological adaptation during incipient speciation revealed by precise gene replacement</t>
  </si>
  <si>
    <t>To understand the role of adaptation in speciation, one must characterize the ecologically relevant phenotypic effects of naturally occurring alleles at loci potentially causing reproductive isolation. The desaturase2 gene of Drosophila melanogaster is such a locus. Two geographically differentiated ds2 alleles underlie a pheromonal difference between the Zimbabwe and Cosmopolitan races. We used a site-directed gene replacement technique to introduce an allele of ds2 from the Zimbabwe population into Cosmopolitan flies. We show that the Cosmopolitan allele confers resistance to cold as well as susceptibility to starvation when the entire genetic background is otherwise identical. We conclude that ecological adaptation likely accompanies sexual isolation between the two behavioral races of D. melanogaster.</t>
  </si>
  <si>
    <t>Greenberg, Anthony/0000-0003-3296-5811</t>
  </si>
  <si>
    <t>10.1126/science.1090432</t>
  </si>
  <si>
    <t>WOS:000186970100045</t>
  </si>
  <si>
    <t>Prigent, S; Renard, E; Cariou, ML</t>
  </si>
  <si>
    <t>Electrophoretic mobility of amylase in Drosophilids indicates adaptation to ecological diversity</t>
  </si>
  <si>
    <t>Understanding the significance of electrophoretic variation is of interest for both ecological and evolutionary genetics. Although there has been a very active neutralist - selectionist debate about the patterns of electrophoretic variation in natural populations, it is only recently that charged amino acids have been shown to be important in enzyme adaptation. In this study we carried out a broad electrophoretic survey of amylase variation in 150 species of Drosophilids. The distribution of amylase electromorphs was found to be correlated with the geographical origin of the flies. Generally the faster migrating variants are found in warmer temperatures. There is also a correlation with the feeding habits of the species, in particular, fungus feeders consistently showed a deviating pattern of electrophoretic mobility. These correlations between ecological diversity and electrophoretic patterns indicate that at least some of the changes in charged amino acids are adaptive, and result from selection to cope with specific environments.</t>
  </si>
  <si>
    <t>10.1023/A:1026071317995</t>
  </si>
  <si>
    <t>WOS:000185826700004</t>
  </si>
  <si>
    <t>Hoffmann, Ary/C-2961-2011; Sorensen, Jesper/J-3190-2013; Loeschcke, Volker/J-2527-2013</t>
  </si>
  <si>
    <t>Anderson, AR; Collinge, JE; Hoffmann, AA; Kellett, M; McKechnie, SW</t>
  </si>
  <si>
    <t>Thermal tolerance trade-offs associated with the right arm of chromosome 3 and marked by the hsr-omega gene in Drosophila melanogaster</t>
  </si>
  <si>
    <t>Drosophila melanogaster occurs in diverse climatic regions and shows opposing clinal changes in resistance to heat and resistance to cold along a 3000 km latitudinal transect on the eastern coast of Australia. We report here on variation at a polymorphic 8 bp-indel site in the heat shock hsr-omega gene that maps to the right arm of chromosome 3. The frequency of the genetic element marked by the L form of the gene was strongly and positively associated with latitude along this transect, and latitudinal differences in L frequency were robustly associated with latitudinal differences in maximum temperature for the hottest month. On a genetic background mixed for genes from each end of the cline a set of 10 lines was derived, five of which were fixed for the L marker, the absence of ln(3R)P and 12 kb of repeats at a second polymorphic site at the 3' end of hsr-omega, and five that were fixed for the S marker, ln(3R)P and 15 kb of hsr-omega repeats. For two different measures of heat tolerance S lines outperformed L lines, and for two different measures of cold tolerance L lines outperformed S lines. These data suggest that an element on the right arm of chromosome 3, possibly ln(3R)P, confers heat resistance but carries the trade-off of also conferring susceptibility to cold. This element occurs at high frequency near the equator. The alternate element on the other hand, at high frequency at temperate latitudes, confers cold resistance at the cost of heat susceptibility.</t>
  </si>
  <si>
    <t>Anderson, Alisha/C-1499-2008; Hoffmann, Ary/C-2961-2011</t>
  </si>
  <si>
    <t xml:space="preserve">Anderson, Alisha/0000-0001-7013-116X;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</si>
  <si>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</si>
  <si>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</si>
  <si>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</si>
  <si>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</si>
  <si>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</si>
  <si>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</si>
  <si>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</si>
  <si>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</si>
  <si>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</si>
  <si>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</si>
  <si>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</si>
  <si>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</si>
  <si>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</si>
  <si>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The two sibling species D. /melanogaster and D. simulans adopt different overwintering strategies in northern border areas situated in France. If the winter is mild, both species reappear in early spring to refound the population. If the winter is cold, with several weeks of temperatures below 0degreesC, D. melanogaster leave their shelters in April whereas D. simulans, which do not use shelters, reappear in late June, probably after returning from further south. Here, we tried to identify life-history characteristics responsible for this difference. For this, we studied developmental duration, viability, fecundity, fertility and longevity, and compared the abilities of French and African populations to survive when food supplies were inadequate, at different temperatures (14, 11, 7degreesC). These temperatures are lower than those commonly used in the laboratory but closer to real conditions encountered in the wild. When the temperature was mild (14 or 11degreesC) and the food supply was adequate, D. simulans performed better than D. melanogaster: it had a higher fecundity, a longer life expectancy and the males remained fertile, allowing outdoor reproduction late in winter. However, D. simulans was less resistant in more extreme conditions. At 7degreesC D. simulans survived shorter on normal medium and its ability to survive when food supplies were inadequate was insufficient to allow outdoor overwintering. In contrast, D. melanogaster could not reproduce during winter: its fecundity was low and males were sterile at 11degreesC. Nevertheless, if only protein-deficient resources were available, temperate D. melanogaster could survive for longer than D. simulans at all the temperatures tested. This greater resistance to underfeeding allows the species to survive until spring, in shelters for several months. A comparison of French and African population performances showed differences in the evolution of the two species during the colonization of more northern areas. African D. simulans, which are efficient at mild temperatures, underwent few modi. cations. In contrast, the viability of D. melanogaster improved at low developmental temperatures. This species also displayed higher fecundity, longer survival and higher underfeeding resistance at low temperatures. The relationship between the long retention genotype and underfeeding resistance or survival ability observed in French D. melanogaster populations may not exist in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</si>
  <si>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</si>
  <si>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</si>
  <si>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</si>
  <si>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</si>
  <si>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</si>
  <si>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Variation in cold resistance was examined in cold acclimated and non-acclimated Drosophila melanogaster from three geographical strains representing Morocco, France and Finland. Resistance was estimated as survival of adults at 0 degreesC; the acclimation treatment involved a long-term exposure to 11 degreesC starting from the late pupal stage and continuing with adults. After the cold stress, two fitness traits, percentage of fertile individuals and the number of adult progeny, were scored in both acclimated and non-acclimated flies. Acclimation dramatically increased survival in all strains, but did not affect the pattern of geographic variation in cold resistance. The European flies tended to be more resistant than the African ones and the ranking from most to least resistant strain was France &gt; Finland &gt; Morocco. In the absence of acclimation, females showed a higher survival than males. Percentage of fertile males in all strains and the number of progeny in the Finnish and French strains were decreased after acclimation. Without cold acclimation, the number of progeny was higher in the European flies as compared with the African ones. The results suggest that populations of D. melanogaster from cold climates are better adapted to low stressful temperatures and among-population variation in cold resistance may be due to non-plastic rather than plastic genetic changes. The deleterious effects of cold pretreatment on the life-history parameters indicate a possibility for acclimation costs in reproduction. (C) 2002 Elsevier Science Ltd. All rights reserved.</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</si>
  <si>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</si>
  <si>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</si>
  <si>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</si>
  <si>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</si>
  <si>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</si>
  <si>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</si>
  <si>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</si>
  <si>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Vertical zonation of intertidal organisms, from the shallow subtidal to the supralittoral zones, is a ubiquitous feature of temperate and tropical rocky shores. Organisms that live higher oil the shore experience larger daily and seasonal fluctuations in microhabitat conditions, due to their greater exposure to terrestrial conditions during emersion. Comparative analyses of the adaptive linkage between physiological tolerance limits and vertical distribution are the most powerful when the study species are closely related and occur in discrete vertical zones throughout the intertidal range. Here, I summarize work on (lie physiological tolerance limits of rocky intertidal zone porcelain crab species of the genus Petrolisthes to emersion-related heat stress. In the eastern Pacific, Petrolisthes species live throughout temperate and tropical regions, and are found in discrete vertical intertidal zones in each region. Whole organism thermal tolerance limits of Petrolisthes species, and thermal limits of heart and nerve function reflect microhabitat conditions. Species living higher in the intertidal zone are more eurythermal than low-intertidal congeners, tropical species have the highest thermal limits, and the differences in thermal tolerance between low- and high-intertidal species is greatest for temperate crabs. Acclimation of thermal limits of high-intertidal species is restricted as compared to low-intertidal species. Thus, because thermal limits of high-intertidal species are near current habitat temperature maxima, global warming could most strongly impact intertidal species.</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</si>
  <si>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</si>
  <si>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</si>
  <si>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</si>
  <si>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</si>
  <si>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This paper provides lists of the mosquitoes collected around the North Carolina and Virginia sides of the Great Dismal Swamp National Wildlife Refuge in 1998; the first collection records for Ochlerotatus aurifer and Oc. j. japonicus in Virginia; notes on Aedes albopictus, Oc. grossbecki, Oc. infirmatus, Oc. thibaulti, Oc. trivittatus, and Wyeomyia smithii; an up-dating of recent publications that affect the Virginia faunal list; and a revised checklist of the mosquitoes of Virginia. The record of Oc. flavescens is deleted from the Virginia checklist.</t>
  </si>
  <si>
    <t>WOS:000176642900013</t>
  </si>
  <si>
    <t>Holzapfel, CM; Bradshaw, WE</t>
  </si>
  <si>
    <t>Protandry: The relationship between emergence time and male fitness in the pitcher-plant mosquito</t>
  </si>
  <si>
    <t>Protandry is the emergence or arrival into a seasonal population of males before females and is widespread among both plants and animals. Conceptually, protandry should be subject to stabilizing selection because early emerging males risk death before mating and late-emerging males miss opportunities to mate. However, for any given male, the optimal emergence time may depend upon the mean and distribution of emergence of other males in the population. Using lifetime offspring sired as our criterion of reproductive success, we found that, in laboratory populations of the pitcher-plant mosquito, Wyeomyia smithii, there is, indeed, stabilizing selection acting on the optimal time for male emergence, and that the specific optimum does depend upon emergence time of other males in the population. In addition, male cohorts achieved greater reproductive success when their emergence was spread over several days rather than occurring in a single day. However, reproductive success did not differ between normal and superdispersed emergence distributions, suggesting that, under more variable, natural conditions, the specific pattern of male emergence may be far less important than variation in emergence time, per se.</t>
  </si>
  <si>
    <t>10.1890/0012-9658(2002)083[0607:PTRBET]2.0.CO;2</t>
  </si>
  <si>
    <t>WOS:000173967500003</t>
  </si>
  <si>
    <t>Bouletreau-Merle, J; Fouillet, P</t>
  </si>
  <si>
    <t>How to overwinter and be a founder: egg-retention phenotypes and mating status in Drosophila melanogaster</t>
  </si>
  <si>
    <t>In temperate regions, Drosophila melanogaster has perennial overwintering populations. These populations present seasonal variations, under the influence of developmental temperature, for several genetically determined physiological traits. The capacity of virgin females to control ovulation is one of these characteristics. Phenotypes able to postpone egg-laying in the absence of insemination are favored under low temperature development and are numerous in Autumn generations. Moreover, a shift between Autumn and the following Spring has often been observed in favor of these phenotypes. The aim of the present study is to determine the characteristics and situations which confer an advantage on long as compared with short-retention phenotypes, during this non-reproductive period. Several traits were studied: resistance to cold shocks, resistance to long cold periods, developmental duration and viability, longevity and starvation resistance. Long-retention phenotypes (LL) had a longer life expectancy than short-retention phenotypes (ss) under virgin or mated status and greater resistance to starvation, by avoiding waste material (eggs). At 14 degreesC, flies that had mated once survived for several months on normal substrate with live spermatozoa, and flies on deficient medium (without proteins) survived for more than 3 months varying with phenotype. Flies with the best chance of overwintering are the long-retention phenotypes and some hybrids. The most favorable situation for population restoration is when flies are inseminated once in Autumn rather than when they remain virgin until Spring, because males die sooner than females.</t>
  </si>
  <si>
    <t>10.1023/A:1020216230976</t>
  </si>
  <si>
    <t>WOS:000177983000001</t>
  </si>
  <si>
    <t>Lindroth, Richard/A-8538-2009; Bezemer, Martijn/A-4068-2009; Jones, Thomas Hefin/A-4331-2010; Watt, Allan/A-4301-2010</t>
  </si>
  <si>
    <t>Gibert, P; Moreteau, B; Petavy, G; Karan, D; David, JR</t>
  </si>
  <si>
    <t>Chill-coma tolerance, a major climatic adaptation among Drosophila species</t>
  </si>
  <si>
    <t>Most drosophilid species can be classified either as temperate or tropical. Adults of species were submitted to a cold treatment (0 degreesC) and then brought back to ambient temperature. They generally exhibited a chill coma and the time needed to recover was measured. We found in a set of 26 temperate species that recovery was rapid (average 1.8 min, range 0.15-4.9). In contrast, a long recovery time (average 56 min, range 24-120) was observed for 48 tropical species. A few species, like Drosophila melanogaster, are cosmopolitan and can proliferate under temperate and tropical climates. In 9 of 10 such species, slight genetic differences were found: a shorter recovery in temperate than in tropical populations. Comparing physiological data to phylogeny suggests that chill-coma tolerance has been a recurrent adaptation that is selected for in cold climates but tends to disappear under a permanently warm environment. This major climatic adaptation, evidenced in drosophilids, seems to occur in other insect groups also.</t>
  </si>
  <si>
    <t>10.1554/0014-3820(2001)055[1063:CCTAMC]2.0.CO;2</t>
  </si>
  <si>
    <t>WOS:000169403100022</t>
  </si>
  <si>
    <t>We modify and apply a nonlethal technique for rapidly quantifying the cold tolerance of large numbers of Drosophila and other small insects. Flies are transferred to individual vials, cooled in groups in progressive 0.5 degreesC steps, and checked for loss of righting response (chill-coma temperature [T-cc]). Flies recover quickly when transferred to ambient temperature, and thus this technique potentially can be used in selection experiments. We applied this technique in several experiments. First, we examined the sensitivity of T-cc to developmental temperature. Drosophila melanogaster (Congo, France), Drosophila subobscura (Spain, Denmark), and Drosophila ananassae (India) were reared from egg to adult at 15 degrees, 18 degrees, 25 degrees, or 29 degreesC, transferred to 15 degreesC for several days, and then progressively chilled: T-cc was positively related to developmental temperature, inversely related to latitude of the population, but independent of sex. The sensitivity of T-cc to developmental temperature (acclimation flexibility) was marked: T-cc shifted on average 1 degrees for each 4 degreesC shift in developmental temperature. Among 15 species of the obscura group of Drosophila, T-cc varied from -0.1 degrees to 4.5 degreesC; T-cc was inversely related to latitude in both nonphylogenetic and phylogenetically based ANCOVA (standardized independent contrasts) and was unrelated to body size.</t>
  </si>
  <si>
    <t>Huey, Raymond/F-1597-2010</t>
  </si>
  <si>
    <t>Gibert, Patricia/0000-0002-9461-6820; Huey, Raymond/0000-0002-4962-8670</t>
  </si>
  <si>
    <t>WOS:000169015000014</t>
  </si>
  <si>
    <t>Misener, SR; Chen, CP; Walker, VK</t>
  </si>
  <si>
    <t>Cold tolerance and proline metabolic gene expression in Drosophila melanogaster</t>
  </si>
  <si>
    <t>Treatment of Drosophila melanogaster adults with an inhibitor of protein synthesis led to a decrease in intrinsic cold-shock tolerance, but no difference in the rapid cold hardening response, which is apparent only if a period at 4 degreesC precedes the cold stress. Increases in energy reserves, including proline, were found in lines of flies selected for resistance to chilling injury. Since an increase in proline levels has been associated with overwintering in insects, and for salt and cold tolerance in plants, an RNase protection assay was developed to assess changes in transcript abundance for two genes encoding enzymes important for proline metabolism, pyrroline 5-carboxylate reductase and proline oxidase. The mRNA levels did not change in response to low temperature, but the high level of pyrroline 5-carboxylate reductase transcript is consistent with the interpretation that a large proline pool is important for Drosophila metabolism and survival during cold stress. (C) 2001 Elsevier Science Ltd. All rights reserved.</t>
  </si>
  <si>
    <t>APR-MAY</t>
  </si>
  <si>
    <t>10.1016/S0022-1910(00)00141-4</t>
  </si>
  <si>
    <t>WOS:000167513900010</t>
  </si>
  <si>
    <t>There are few reports of mosquito larvae other than those of the species-specific mosquito Wyeomyia smithii (Coq.) in leaves of Sarracenia purpurea L. We investigate why this might be so in two sets of experiments. In the first set, we compare the percent survivorship of W. smithii, Aedes aegypti (L.) and Anopheles stephensi Liston larvae when reared in intact pitcher plant leaves to in vitro rearings and we found that the survivorship of the Aedes and Anopheles larvae was close to zero when reared in the intact pitcher plant leaves compared to 37% and 64%, respectively, when reared in fish-food medium and 78% and 82%, respectively, when reared in pitcher-plant liquid. Wyeomyia smithii larvae had high percent survivorships under all three rearing conditions. In the second set of in vitro experiments, we compared the percent survivorship of W. smithii and Ae. aegypti larvae when reared in pitcher-plant liquid in the presence and absence of the larvae of the pitcher-plant midge, Metriocnemus knabi (Coq.) and found that the percent survivorship for W. smithii was high (90%) whether M. knabi larvae were present or absent. We also found that Ae. aegypti larval survivorship was 82% when M. knabi larvae were absent and less then 2% when present in the culture plates. Based on these findings, we suggest that M. knabi larvae prevent non-Wyeomyia mosquito taxa from exploiting the resources of S. purpurea leaves, thereby maintaining it as an exclusive mosquito niche for W. smithii. This is confirmed by visual observation of M. knabi attacking and devouring Aedes and Anopheles larvae, while at the same time leaving W. smithii larvae unharmed. Possibly the long setae of the W. smithii larva may prevent access to its body wall by the mandibles of the M. knabi larva. Application of these findings to other mosquito-plant associations is suggested.</t>
  </si>
  <si>
    <t>Data from a national butterfly monitoring scheme were analysed to test for relationships between temperature and three phenological measures, duration of flight period and timing of both first and peak appearance. First appearances of most British butterflies has advanced in the last two decades and is strongly related to earlier peak appearance and, for multibrooded species, longer flight period. Mean dates of first and peak appearance are examined in relation to Manley's central England temperatures, using regression techniques. We predict that, in the absence of confounding factors, such as interactions with other organisms and land-use change, climate warming of the order of 1 degrees C could advance first and peak appearance of most butterflies by 2-10 days.</t>
  </si>
  <si>
    <t>Roy, David/A-6619-2009</t>
  </si>
  <si>
    <t>Roy, David/0000-0002-5147-0331; Sparks, Tim/0000-0003-4382-7051</t>
  </si>
  <si>
    <t>The common eggfly, Hypolimnas bolina (L.) (Lepidoptera : Nymphalidae), is an adult-diapausing tropical and sub-tropical species that exhibits seasonal plasticity in adult body size. Here I investigated (a) whether size plasticity in this species is due solely to variations in rearing temperature, or whether photoperiod is also involved, and (b) whether rearing photoperiod affects the timing of ovarian development in adults. Individuals were cultured at temperatures ranging from 21 degrees C to 30 degrees C, and under daylengths of 11.5, 12.5 and 13.5 h in two separate experiments. Significant plasticity in juvenile developmental traits was detected in response to both variables, with cooler temperatures and shorter daylengths both leading to decreased developmental rates and increased size at maturity. Although juveniles grew more slowly with decreasing temperature, they grew faster with decreasing daylength. The timing of ovarian maturation was also related to rearing photoperiod; whereas 'long day' adults (13.5-h photoperiod) had gravid ovaries after 10 days, the ovaries of 'short day' adults (11.5-h photoperiod) were either regressed or nearly so. These preliminary results suggest that size variation observed in field populations of H. bolina may not be wholly accounted for by variations in developmental temperature and, furthermore, that photoperiod may be used by this tropical species as an environmental cue for the seasonal timing of reproduction.</t>
  </si>
  <si>
    <t>Kemp, Darrell/0000-0002-5845-5513</t>
  </si>
  <si>
    <t>Group-living in animal populations has many possible ecological and evolutionary explanations, including predator evasion and feeding facilitation. In insects, the thermal balance of solitary and gregarious larvae is likely to differ and may thus have important ecological consequences. The abilities of the larvae of four species of nettle-feeding nymphalid butterflies to thermoregulate were quantified in the field. Larval surface body temperatures of the gregarious Aglais urticae (small tortoiseshell) and Inachis io (peacock) and the solitary Polygonia c-album (comma) and Vanessa atalanta (red admiral) were measured for each instar, in both sunny and overcast conditions, over a seasonal range of temperatures. The results suggested two distinct larval thermal strategies. In the presence of direct sunlight, the exposed gregarious larvae of A. urticae and I. io regulated body temperatures at 32.5 and 31.5 degrees C, respectively, while the temperatures of concealed larvae of P. c-album and V. atalanta were largely dependent on ambient temperatures. In the sun, the range of body temperatures recorded for A. urticae and I. io larvae was fairly narrow relative to ambient temperatures. This suggests a high degree of thermal control in these species. Modal body temperatures coincided with the temperature at which development rate is maximal. Regardless of whether changes in thermoregulation are a cause or consequence of the evolution of gregariousness, the combination of behavioural thermoregulation and gregariousness in larval insects has important implications for voltinism patterns and range extension (via increased development rates). Distributional responses of gregarious and solitary larvae to climatic warming may differ as a result of changes in cloud cover as well as changes in temperature.</t>
  </si>
  <si>
    <t>Thomas, Chris/A-1894-2012; Thomas, Chris/A-1460-2014</t>
  </si>
  <si>
    <t>Jenkins, NL; Hoffmann, AA</t>
  </si>
  <si>
    <t>Limits to the southern border of Drosophila serrata: Cold resistance, heritable variation, and trade-offs</t>
  </si>
  <si>
    <t>There are a number of evolutionary hypotheses about why species distributions are limited, but very little empirical information to test them. We present data examining whether the southern distribution of Drosophila serrata is limited by cold responses. Species comparisons were undertaken for cold resistance, development time, and viability at 15 degrees C and 25 degrees C for D. serrata and other species with a more southerly distribution (D. melanogaster, D. simulans, and D. immigrans). Relative to the other species, D. serrata had a long development time at both temperatures and a low level of cold resistance. Using isofemale lines collected in different seasons, central and marginal populations were compared for cold resistance, as well as development time and viability at 14 degrees C. The border population had a relatively higher resistance to cold shock in postwinter collections, but there was no population differentiation for prewinter collections or for the other traits. The presence of variation among isofemale lines within the border populations suggests that genetic variation as measured in the laboratory is unlikely to limit range expansion. Population cages were used in the field to determine if D. serrata persisted over winter at borders. Although all cages yielded adult offspring at northern sites, only a few produced offspring at or just south of the border. In contrast, all cages with D. simulans produced adult offspring, suggesting that climatic factors limited D. serrata numbers. Offspring from surviving adults showed a phenotypic trade-off between fecundity and cold resistance. Comparisons of the cold resistance of field males and females with their laboratory-reared offspring provided evidence for heritable variation in field-reared flies. Overall, the results suggest that cold stress is important in limiting the southern distribution of D serrata but it seems unlikely that a lack of genetic variation restricts range expansion.</t>
  </si>
  <si>
    <t>10.1111/j.1558-5646.1999.tb04565.x</t>
  </si>
  <si>
    <t>WOS:000084703100016</t>
  </si>
  <si>
    <t>Mahmood, F; Crans, WJ</t>
  </si>
  <si>
    <t>Life history characteristics of Wyeomyia smithii from New Jersey</t>
  </si>
  <si>
    <t>We colonized Wyeomyia smithii (Coquillett) from southern New Jersey and studied life history characteristics in the laboratory. Males and females showed no significant difference in time spent from first to third instar, but female larvae remained in fourth instar 2.1 days longer than males. At 22+/-2 degrees C females emerged 22.6+/-3 days after egg hatch; males emerged approximately two days earlier. Male emergence peaked five hours after dawn; females showed a trend to emerge late in the day. Rotation of male terminalia was completed 9 to 11 hours after emergence. Females were capable of mating immediately after emergence. Wyeomyia smithii females laid their first egg batch four to six days after emergence. Females were capable of laying up to seven batches of eggs, however the mean number of eggs per oviposition decreased significantly as the number of oviposition cycles increased.</t>
  </si>
  <si>
    <t>WOS:000081229700005</t>
  </si>
  <si>
    <t>Goto, SG; Yoshida, KM; Kimura, MT</t>
  </si>
  <si>
    <t>Accumulation of Hsp70 mRNA under environmental stresses in diapausing and nondiapausing adults of Drosophila triauraria</t>
  </si>
  <si>
    <t>Drosophila triauraria entered reproductive diapause in response to short daylengths and acquired tolerance to heat, cold and desiccation. In this species, the heat-shock response (accumulation of Hsp70 mRNA in response to heat) occurred at 27-41 degrees C, and the level of Hsp70 mRNA did not differ between diapausing and nondiapausing individuals. Hsp70 mRNA was also induced by exposure to -4 or -8 degrees C. However, it was scarcely detected just after the exposure to cold, but accumulated when flies were maintained at normal temperature following the exposure to cold. The level of Hsp70 mRNA was lower in diapausing individuals than in nondiapausing ones when exposed to -4 degrees C, but was not different between them when exposed to -8 degrees C. This species did not synthesize Hsp70 mRNA under desiccation stress irrespective of the diapause state. These results suggest that diapausing individuals of this species acquired tolerance to heat, cold and desiccation independent of the transcriptional regulation of the hsp70 gene. (C) 1998 Elsevier Science Ltd. All rights reserved.</t>
  </si>
  <si>
    <t>10.1016/S0022-1910(97)00143-1</t>
  </si>
  <si>
    <t>WOS:000075268800016</t>
  </si>
  <si>
    <t>Berrigan, D; Hoffmann, AA</t>
  </si>
  <si>
    <t>Correlations between measures of heat resistance and acclimation in two species of Drosophila and their hybrids</t>
  </si>
  <si>
    <t>Associations between traits may differ at the interspecific and intraspecific levels, making it difficult to predict long term evolutionary constraints. In this study we used replicate hybrid lines generated from crosses between Drosophila serrata and D. birchii to investigate correlations between measures of heat resistance and acclimation responses. Within each species, knockdown heat resistance was uncorrelated with heat resistance as measured by mortality. In contrast, D. serrata was more resistant than D. birchii for both measures of heat resistance. Thus, inter- and intraspecific correlations between measures of heat resistance differ. In the hybrids, there was no evidence for a correlation between knockdown time and heat induced mortality. Hybrid data did suggest a trade-off between acclimation for knockdown heat resistance and heat resistance as measured by mortality. We argue that hybrids between species are a potentially useful tool for studying traits such as acclimation responses that show little genetic variation within species. (C) 1998 The Linnean Society of London.</t>
  </si>
  <si>
    <t>10.1111/j.1095-8312.1998.tb00343.x</t>
  </si>
  <si>
    <t>WOS:000075640000002</t>
  </si>
  <si>
    <t>Bradshaw, WE; Armbruster, PA; Holzapfel, CM</t>
  </si>
  <si>
    <t>Fitness consequences of hibernal diapause in the pitcher-plant mosquito, Wyeomyia smithii</t>
  </si>
  <si>
    <t>The mosquito, Wyeomyia smithii, develops only within the water-filled leaves of the purple Ditcher plant, Sarracenia purpurea, where it overwinters in larval diapause. We reared uniform-aged cohorts in the leaves of intact plants in three environments: near-optimal summer conditions, intentionally stressful summer conditions, and a 23-wk simulated winter. Overwintering W. smithii suffered a 60% loss in fitness (R-0), comparable to the 68% loss in fitness imposed by the summer stress. Overwintering cohorts lost fitness through reduced survivorship, fecundity, fertility, adult longevity, and mass-specific fecundity. We argue that very real trade-offs occur between summer performance and winter performance among temperate insects in general. Survivorship and reproduction of the overwintering generation should therefore be an important source of selection shaping not only the seasonal expression of dormancy, but also the evolution of summer life-history syndromes as well.</t>
  </si>
  <si>
    <t>10.2307/176758</t>
  </si>
  <si>
    <t>WOS:000073841800028</t>
  </si>
  <si>
    <t>Lounibos, LP; Martin, EA; Duzak, D; Escher, RL</t>
  </si>
  <si>
    <t>Daylength and temperature control of predation, body size, and rate of increase in Toxorhynchites rutilus (Diptera : Culicidae)</t>
  </si>
  <si>
    <t>Subtropical Toxorhynchites rutilus (Coquillett) frequently overwinter as 4th instars in treeholes of peninsular Florida. Exposure from hatch to short daylengths induced 4th instar diapause in over 50% of wild T. rutilus from southern Florida. Short daylengths and lower temperatures significantly reduced prey consumption rates. At a low frequency, diapausing larvae killed prey without consuming, which behavior increased with time in the 4th instar and was distinct from killing by prepupae. Termination of diapause by transfer of 4th instars to long daylengths was accompanied by an increase in prey consumption rate prior to pupation. Mean pupal masses were significantly affected by photoperiod and temperature treatments, confirming a correlation between heavier pupae and colder temperatures in the field. At 25 degrees C and 21 degrees C, female pupae were significantly larger than males, in contrast to no sexual size difference observed for continuous development at 27 degrees C. The composite index of performance (r'), an analog of the the per capita rate of increase, for diapausing cohorts was one-half to two-thirds of that estimated for non-diapausing cohorts, but temperature alone did not affect r' between 25 and 21 degrees C. Low rates of prey consumption during winter diapause may contribute to the relatively modest, albeit significant, effect of T. rutilus predation on mosquito abundance as estimated from long-term censuses of treeholes.</t>
  </si>
  <si>
    <t>10.1093/aesa/91.3.308</t>
  </si>
  <si>
    <t>WOS:000074002600009</t>
  </si>
  <si>
    <t>Ohtsu, T; Kimura, MT; Katagiri, C</t>
  </si>
  <si>
    <t>How Drosophila species acquire cold tolerance - Qualitative changes of phospholipids</t>
  </si>
  <si>
    <t>EUROPEAN JOURNAL OF BIOCHEMISTRY</t>
  </si>
  <si>
    <t>Phospholipids of many cold-tolerant organisms have been reported to contain more unsaturated fatty acids than cold-susceptible organisms, a phenomenon known to maintain membrane fluidity at low temperature. However, we have obtained results to the contrary through a comparison of the membrane phospholipids of six temperate and subtropical species belonging to the Drosophila melanogaster species group. With enhancement of cold tolerance, the percentages of monoenoic acids increased but the percentages of dienoic acids decreased, that is, the number of double bonds in the phospholipid decreased without a marked variation in the percentages of unsaturated fatty acids. Concomitantly, the percentage of fatty acids containing 16 carbon atoms increased, while that of fatty acids with 18 carbon atoms decreased. Since phosphatidylethanolamine is a dominant phospholipid in Drosophila, these changes probably contribute to keeping the homeoviscosity of the cellular membranes in a manner different to that in phosphatidylcholine-rich membranes, thereby increasing cold tolerance.</t>
  </si>
  <si>
    <t>0014-2956</t>
  </si>
  <si>
    <t>10.1046/j.1432-1327.1998.2520608.x</t>
  </si>
  <si>
    <t>WOS:000072617700034</t>
  </si>
  <si>
    <t>1. Four nymphalid butterflies, Aglais urticae L., Inachis io L., Polygonia c-album L. and Vanessa atalanta L., share the same primary host plant, Urtica dioica L., but have different margins to their U.K, and European ranges. Their developmental responses to a series of constant temperatures were measured. 2. Degree-day requirements were found broadly to explain the relative distributions and differences in voltinism of A. urticae, P. c-album and I. io. The migrant V. atalanta did not fit into the predicted pattern, and this species may be more limited by its ability to overwinter. 3. Although the most northerly distributed species, A. urticae, had the lowest degree-day requirement, it had the highest developmental threshold and performed best (for mortality, pupal weight and relative growth rate) at high experimental temperatures. It is suggested that this may be due to the gregarious nature of its larvae and their possible ability to thermoregulate. 4. At southern margins, different distributional limits may be explained partly by larval gregariousness (a more northern trait) and maximum temperatures at which development is possible. 5. Limits to the distributions of these mobile species are at least partially explicable by the interaction of climatic patterns and thermal biology A rapid response to climate change is predicted, and has already been observed in two of the species.</t>
  </si>
  <si>
    <t>Thomas, Chris/A-1460-2014; Thomas, Chris/A-1894-2012</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</si>
  <si>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</si>
  <si>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</si>
  <si>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</si>
  <si>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</si>
  <si>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</si>
  <si>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</si>
  <si>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</si>
  <si>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</si>
  <si>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</si>
  <si>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</si>
  <si>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 Adult face flies, Musca autumnalis De Geer, respond to short photoperiods by entering diapause. Diapause responses to different photoperiods at a mean temperature of 17 degrees C varied among seven laboratory face fly strains. Old strains lost much of their diapause responses. 2. To analyse the nature of diapause inheritance, hybrids and their back-crosses were made between two strains that showed the greatest difference in diapause introduction at 10:14 h (L:D), and 17 degrees C. 3. Responses of hybrids to the short photoperiod were intermediate to those of their parents. Joint scaling tests showed that diapause did not fit an additive model and the lack of fit was attributed to incomplete dominance. No cytoplasmic effect was detected, but diapause was partially sex linked. 4. Diapause heritabilities were 47% and 30% in the broad and narrow senses, respectively. 5. Estimates of the minimum number of diapause genes suggested a small number. 6. Developmental rates of egg to adult, ovarian follicle growth, and pterin accumulation were inversely correlated with diapause propensities, suggesting pleiotropy or linkage.</t>
  </si>
  <si>
    <t>10.1111/j.1365-2311.1995.tb00468.x</t>
  </si>
  <si>
    <t>WOS:A1995TM08600008</t>
  </si>
  <si>
    <t>THE INFLUENCE OF ECLOSION TIMING ON WINTER SURVIVAL AND TRIACYLGLYCEROL ACCUMULATION IN 4 TEMPERATE SPECIES OF DROSOPHILA</t>
  </si>
  <si>
    <t>Diapause incidence, winter survival and triacylglycerol content were studied in temperate species of Drosophila by outdoor rearing in Sapporo (a cool-temperate region), northern Japan. In strains of D.subauraria and D.triauraria (cool-temperate species) from northern Japan, diapause was induced in adults having eclosed after early September, but in those having eclosed after mid October in strains of D.rufa and D.lutescens (warm-temperate species) from southern Japan. A subtropical strain of D.triauraria did not enter diapause. In the strains of cool-temperate species from northern Japan, about 70% survived until spring when eclosed in mid autumn, whereas when eclosed earlier and later flies had a lower ability to overwinter. The warm-temperate species and a subtropical strain of D.triauraria also survived longer when eclosed in mid autumn than when eclosed later, but they were unable to survive until spring. The triacylglycerol content was higher in the cool-temperate species from northern Japan than in the warm-temperate species and a subtropical strain of D.trauraria. In each species the triacylglycerol content of adults was higher when they eclosed in early and mid than in late autumn. It is assumed that triacylglycerol plays an important role in overwintering of these Drosophila species and the low triacylglycerol level is the primary cause of the low overwintering capacity of individuals eclosing in late autumn.</t>
  </si>
  <si>
    <t>10.1111/j.1365-3032.1995.tb00008.x</t>
  </si>
  <si>
    <t>WOS:A1995TH68100008</t>
  </si>
  <si>
    <t>PETERSON, MA</t>
  </si>
  <si>
    <t>PHENOLOGICAL ISOLATION, GENE FLOW AND DEVELOPMENTAL DIFFERENCES AMONG LOW-ELEVATION AND HIGH-ELEVATION POPULATIONS OF EUPHILOTES-ENOPTES (LEPIDOPTERA, LYCAENIDAE)</t>
  </si>
  <si>
    <t>Populations of the specialist herbivore, Euphilotes enoptes (Lepidoptera: Lycaenidae), along three elevational transects in the mountains of central Washington state, differed markedly in the phenology of adult flight. In spite of this apparent limitation to gene flow, six allozyme loci revealed substantial gene exchange among populations along these gradients. The elevational difference, and thus the phenological difference, between populations has not influenced the extent of gene flow between them. Because the direct exchange of genes between low- and high-elevation populations is very unlikely, gene flow between them has probably occurred in a stepwise fashion via intermediate populations. It is hypothesized that such gene flow has been biased in an uphill direction due to the combined effects of source size and oviposition behavior. Adult emergence times of populations in the same region are positively correlated with elevation in a nonlinear fashion, consistent with the hypothesis that gene How from low-elevation populations has been swamping selection at higher altitudes.</t>
  </si>
  <si>
    <t>10.2307/2410269</t>
  </si>
  <si>
    <t>WOS:A1995RU67800006</t>
  </si>
  <si>
    <t>MATSUNAGA, K; TAKAHASHI, H; YOSHIDA, T; KIMURA, MT</t>
  </si>
  <si>
    <t>FEEDING, REPRODUCTIVE AND LOCOMOTOR ACTIVITIES IN DIAPAUSING AND NONDIAPAUSING ADULTS OF DROSOPHILA</t>
  </si>
  <si>
    <t>Feeding, reproductive and locomotor activities of four Drosophila species were studied under short and long daylengths at 15-degrees-C. A short daylength induced firm reproductive diapause in experimental strains of D. subauraria and D. triauraria from northern Japan, but very shallow diapause in those of D. lutescens and D. rufa from southern Japan. A subtropical strain of D. triauraria had no diapause. The influence of diapause on feeding activity was detected only in aged (&gt; 12 day old) females; that is, the feeding activity was lower in diapausing females than in non-diapausing ones. Females that do not produce eggs would not require so much energy. On the other hand, young adults of the study species exhibited a high feed activity and rapidly increased bodyweight irrespective of sex and the diapause state. They would need nutrition to build up their adult body. In males, the feeding activity decreased with age irrespective of the diapause state. Males would not require so much energy for reproductive activity. Diapausing males became heavier than non-diapausing males, perhaps because they accumulated triacylglycerols in fat bodies. However, female bodyweight did not differ by the diapause state, perhaps because diapausing females accumulated triacylglycerols and reproducing females had eggs in their ovaries. In D. triauraria, diapausing individuals exhibited somewhat lower locomotor activity than non-diapausing ones.</t>
  </si>
  <si>
    <t>10.1007/BF02347658</t>
  </si>
  <si>
    <t>WOS:A1995QR17000009</t>
  </si>
  <si>
    <t>FINCH, CE; ROSE, MR</t>
  </si>
  <si>
    <t>HORMONES AND THE PHYSIOLOGICAL ARCHITECTURE OF LIFE-HISTORY EVOLUTION</t>
  </si>
  <si>
    <t>Hormones play key roles in the regulation of animal and plant life histories, particularly in the timing of transitions between prematurational stages and in the scheduling of reproduction. Furthermore, hormonal mechanisms are subject to information about the external and internal environment of the the individual. Within an evolutionary radiation, the same hormone subsets often regulate the schedules of development as well as adult reproduction and related activities end, moreover, are involved in mechanisms of senescence. We propose that the pleiotropic and epistatic effects from hormonal and neural mechanisms are an important substratum for life history evolution. This analysis of hormonal mechanisms in senescence implicates a role for antagonistic pleiotropy in selection for particular subsets of hormonal mechanisms that can be traced throughout prematurational and postmaturational stages. In the example of the vertebrate MHC (major histocompatibility complex), polymorphic loci have been assembled with pleiotropic actions on several regulatory axes affecting reproduction and other fitness components. We argue that the MHC and other complex loci may be considered as life history gene complexes, with pleiotropic influences throughout the lifespan. While analyses of this kind might suggest that life histories could be evolutionarily rigid in our interpretation the population genetics that is involved Provides a theoretical basis for great flexibility in hormonal regulation during life history evolution. It is possible that life history evolution among taxonomic groups may sometimes be chaotic, which would frustrate strong inferences by the comparative method in the study of life histories between taxonomic groups.</t>
  </si>
  <si>
    <t>10.1086/418864</t>
  </si>
  <si>
    <t>WOS:A1995QR89100001</t>
  </si>
  <si>
    <t>Data from a national butterfly monitoring scheme were analysed to test the theory that animal populations are more variable towards the edges of species' ranges. Nine of the 24 species tested fluctuated with significantly greater amplitude nearer their northern limits, providing the first clear evidence of this phenomenon among ectotherms. With some species, the pattern of fluctuations also varied across ranges, with populations increasing and decreasing more gradually, and perhaps cyclically, over several generations in the north.</t>
  </si>
  <si>
    <t>HEARD, SB</t>
  </si>
  <si>
    <t>PITCHER-PLANT MIDGES AND MOSQUITOS - A PROCESSING CHAIN COMMENSALISM</t>
  </si>
  <si>
    <t>Larvae of the midge Metriocnemus knabi and of the mosquito Wyeomyia smithii are found only inside the water-filled leaves of the carnivorous pitcher plant, Sarracenia purpurea, where they feed on decaying invertebrate carcasses. I examined the interaction between the two species in a natural population in western Newfoundland, Canada. Experimental manipulations of rates of prey capture by pitcher-plant leaves indicated that both insect species are limited by carcass supply. However, the interaction between them is commensal rather than competitive. Midge growth was unaffected by experimental quadrupling of mosquito density in otherwise unmanipulated leaves. Mosquito growth, on the other hand, increased with midge density in both natural leaves and artificial leaf microcosms. This interaction is an example of a processing chain commensalism. Although both species feed on carcass material, they use it in different stages of decay: midges feed by chewing on solid material, while mosquitoes filter-feed on particles derived from the decaying matter. Consumption of particles by mosquitoes does not affect resource availability for midges, but feeding by midges does influence particle availability. In artificial leaf microcosms, high bacterial densities occurred sooner in artificial leaves with midges present than in identical leaves without them. Bacteria are a direct food source for mosquitoes, and high bacterial densities also indicate that other organic material is being comminuted, providing particles for mosquitoes and surface area for bacterial growth. Although midges remove some of the carcass resource that also limits mosquitoes, their net effect on mosquitoes is positive because they accelerate conversion of the remaining resource to particles.</t>
  </si>
  <si>
    <t>Heard, Stephen/C-2737-2012</t>
  </si>
  <si>
    <t>10.2307/1939625</t>
  </si>
  <si>
    <t>WOS:A1994PE26700013</t>
  </si>
  <si>
    <t>CHEN, CP; WALKER, VK</t>
  </si>
  <si>
    <t>COLD-SHOCK AND CHILLING TOLERANCE IN DROSOPHILA</t>
  </si>
  <si>
    <t>Adult flies of Drosophila melanogaster were examined for their tolerance to direct (cold-shock) and indirect chilling (chilling) injury. An exponential increase in mortality with low temperatures occurs. Chilling tolerance (T-ch) at 4 or 0 degrees C was 6.3 days or 37.91 h for 50% survival (LT(50)), respectively, while the cold-shock tolerance (LT(50) of T-cs) at -7 degrees C was only 1.5 h. The increase in cold-shock tolerance (T-cs) at -7 degrees C by acclimation at 4, or 0 degrees C was rapid: the LT(50) increased about 50% with only 2 h of treatment in comparison with the highest LT(50) obtained by acclimation. An equilibrium point (T-eq), the optimal acclimation time for maximal survival of chilling and/or cold-shock, was calculated from the survival data of experiments designed to assess T-ch and T-cs The T-eq was found to be the half time of the acclimation period which resulted in 90% mortality at the chilling temperature (LT(90) of T-ch). Selection for tolerance to cold-shock or chilling over several generations resulted in a significant increase in T-cs or T-ch, respectively. Higher contents of glycogen and total proteins were observed in the cold selected lines than in the control line. Exposure to chilling temperatures eventually depleted the energy reserves, but the highest concentrations of triacylglycerols and proteins were observed at the acclimation time with the highest T-cs. This suggests that systemic regulation in these energetic reserves may be an important part of the cold-hardening mechanisms to cope with the fluctuations of low temperatures causing cold-shock or chilling injury.</t>
  </si>
  <si>
    <t>10.1016/0022-1910(94)90093-0</t>
  </si>
  <si>
    <t>WOS:A1994PC51600003</t>
  </si>
  <si>
    <t>BENJAMIN, SN; BRADSHAW, WE</t>
  </si>
  <si>
    <t>BODY-SIZE AND FLIGHT ACTIVITY EFFECTS ON MALE REPRODUCTIVE SUCCESS IN THE PITCHERPLANT MOSQUITO (DIPTERA, CULICIDAE)</t>
  </si>
  <si>
    <t>We investigated effects of body size and flight activity (cage size) on male reproductive success in the pitcherplant mosquito, Wyeomyia smithii (Coquillett). Small males were more likely to experience reproductive failure than large males; but, among reproducing males, there was no significant difference in longevity, lifetime offspring sired, or cost of reproduction between small and large males. Regardless of size, individual males in large cages experienced decreased longevity, decreased lifetime offspring sired, and increased cost of reproduction compared with males in small cages, suggesting an energetic trade-off between flight and reproductive success. Size is a less important determinant of fitness in males than in females, and this difference may underlie size dimorphism.</t>
  </si>
  <si>
    <t>10.1093/aesa/87.3.331</t>
  </si>
  <si>
    <t>WOS:A1994NN19300009</t>
  </si>
  <si>
    <t>Begon, M; Fitter, AH</t>
  </si>
  <si>
    <t>Atkinson, David/D-4664-2009</t>
  </si>
  <si>
    <t>Atkinson, David/0000-0002-9956-2454</t>
  </si>
  <si>
    <t>0-12-013925-1</t>
  </si>
  <si>
    <t>MALE REPRODUCTIVE SUCCESS IN WYEOMYIA-SMITHII (DIPTERA, CULICIDAE)</t>
  </si>
  <si>
    <t>Lifetime offspring sired by males increases with both male longevity and the rate of female availability. High rates of female availability saturate male ability to sire increasing offspring but do not affect male survivorship. When presented with a saturating number of females in two sequential, 24-h bouts, offspring sired in the second bout is independent of offspring sired in the first bout and is independent of recovery time between bouts. Our results suggest that males will pass up the opportunity to mate and, in so doing, avoid a physiological cost to future reproductive effort or to residual longevity.</t>
  </si>
  <si>
    <t>10.1093/aesa/86.5.594</t>
  </si>
  <si>
    <t>WOS:A1993MC44600008</t>
  </si>
  <si>
    <t>INCREASE IN COLD-SHOCK TOLERANCE BY SELECTION OF COLD RESISTANT LINES IN DROSOPHILA-MELANOGASTER</t>
  </si>
  <si>
    <t>1. In Drosophila melanogaster, the cold-shock tolerance of adult flies at -7-degrees-C increased 22% after a prior 2 h exposure to 4-degrees-C as measured by LD50, the dose (degree minutes of exposure to subzero temperature) which resulted in 50% mortality. 2. Cold-shock tolerance was further significantly increased by selecting cold resistant lines by exposure of adults (1) to 4-degrees-C for 2 h (short-term chilling), or (2) to -7-degrees-C for 80-120 min (cold shock), or (3) to short-term chilling followed by cold-shock. 3. After ten generations of selection, the greatest increase in cold-shock tolerance was found in flies selected using the combined exposure of short-term chilling and cold shock. LD50s increased 33% in comparison with the unselected control strain when no chilling pre-treatment was given prior to cold shock at -7-degrees-C. 4. The rapid cold-hardening response increased 82% in the line selected by the short-term chilling and cold-shock regime. 5. The enhanced cold-shock tolerance was relatively stable since no decrease was observed after four generations without selection. 6. This report shows the role of short-term adaptation as well as selection in the capacity to survive low temperatures in non-diapausing stages of insects.</t>
  </si>
  <si>
    <t>10.1111/j.1365-2311.1993.tb01088.x</t>
  </si>
  <si>
    <t>WOS:A1993LX97400002</t>
  </si>
  <si>
    <t>HOFFMANN, AA; WATSON, M</t>
  </si>
  <si>
    <t>GEOGRAPHICAL VARIATION IN THE ACCLIMATION RESPONSES OF DROSOPHILA TO TEMPERATURE EXTREMES</t>
  </si>
  <si>
    <t>Populations may adapt to climatic stresses by nonplastic or plastic changes in stress resistance. Plastic changes include a range of different acclimation mechanisms. A few previous studies with Drosophila suggest interspecific variation in plastic responses to climatic stresses, but there is not much evidence for variation within species. Tropical and temperate populations of Drosophila melanogaster and Drosophila simulans were compared for plastic responses to cold and heat stress. Tropical populations tended to be less resistant to cold stress than temperate populations. In contrast, D. melanogaster populations showed similar acclimation responses to cold stress following different acclimation treatments, which included keeping adults at low temperatures for a few hours or several days and culturing larvae at a low temperature. Populations of D. simulans also showed similar plastic responses to cold stress after adults were acclimated at a low temperature for several days. In the heat resistance experiments, there was no evidence for population differences in acclimation response in either D. melanogaster or D. simulans when adults were exposed to high and low temperatures for a few days. Genetic variation for acclimation response may therefore be mainly restricted to the interspecific level, although larger experiments are required to detect small quantitative differences between populations.</t>
  </si>
  <si>
    <t>S93</t>
  </si>
  <si>
    <t>S113</t>
  </si>
  <si>
    <t>10.1086/285525</t>
  </si>
  <si>
    <t>WOS:A1993LX94500007</t>
  </si>
  <si>
    <t>KIMURA, MT; BEPPU, K</t>
  </si>
  <si>
    <t>CLIMATIC ADAPTATIONS IN THE DROSOPHILA-IMMIGRANS SPECIES GROUP - SEASONAL MIGRATION AND THERMAL TOLERANCE</t>
  </si>
  <si>
    <t>1. In central Japan, Drosophila curviceps Okada and Kurokawa was collected in spring and autumn but not in summer at lowlands (alt. 500-1200 m), while it was collected only in summer at highlands (1500-2000 m). Experiments on its thermal tolerance suggested that summer heat at the lowlands and winter low temperatures at the highlands were adverse to this species. It is considered that this species escapes from these extreme temperatures by undergoing seasonal migration between the lowlands and the highlands. This species had no photoperiodic diapause and bred at both lowlands and highlands. 2. D.immigrans Sturtevant was less cold-hardy but more heat-tolerant than D.curviceps. It is considered that this species is unable to overwinter outdoors at least in the study areas (i.e. alt. 500 m or higher in central Japan) and its populations in these areas originate with migrants from warmer areas. 3. D.albomicans Duda, a subtropical species, was less cold-hardy but more heat-tolerant than the above two species. 4. Climatic adaptations and distributions of these species are discussed with reference to their thermal tolerance.</t>
  </si>
  <si>
    <t>10.1111/j.1365-2311.1993.tb01195.x</t>
  </si>
  <si>
    <t>WOS:A1993LJ18200007</t>
  </si>
  <si>
    <t>KIMURA, MT; AWASAKI, T; OHTSU, T; SHIMADA, K</t>
  </si>
  <si>
    <t>SEASONAL-CHANGES IN GLYCOGEN AND TREHALOSE CONTENT IN RELATION TO WINTER SURVIVAL OF 4 TEMPERATE SPECIES OF DROSOPHILA</t>
  </si>
  <si>
    <t>Trehalose was the major sugar found in adult flies of four temperate species of Drosophila (D. subauraria, D. triauraria, D. rufa and D. lutescens) and its level rose in early winter and gradually declined thereafter. Low temperature facilitated trehalose synthesis in these species, but the diapause state did not affect the synthesis, at least in the cool-temperate species (D. subauraria and D. triauraria). In diapausing individuals of these cool-temperate species, glycogen content remained rather high even in mid-winter, but declined to low levels by spring. By contrast, the warm-temperate species (D. rufa and D. lutescens) and the non-diapause strain of D. triauraria exposed to a cool-temperate climate lost more than half of their stored glycogen by mid-winter and they did not survive to the spring. It is concluded therefore that glycogen level plays a part in winter survival in these Drosophila species.</t>
  </si>
  <si>
    <t>10.1016/0022-1910(92)90098-X</t>
  </si>
  <si>
    <t>WOS:A1992JZ89400007</t>
  </si>
  <si>
    <t>SCHNEBEL, EM; GROSSFIELD, J</t>
  </si>
  <si>
    <t>TEMPERATURE EFFECTS ON PUPATION-HEIGHT RESPONSE IN 4 DROSOPHILA SPECIES GROUP TRIADS</t>
  </si>
  <si>
    <t>A comparison of pupation-height responses among four Drosophila species group triads (virilis, repleta, melanogaster and willistoni) was carried out in the laboratory at temperatures ranging from 4.5 to 38-degrees-C and 100% r.h. The effects of temperature on pupation-height response appear complex in the species groups examined. Two-way analyses of variance (species x temperature) reveal that significant effects differ for each triad. At temperatures where at least 50% pupation success was observed, mean pupation heights are low for all species (less than 5 mm). At high-temperature extremes, all species show little or no upward movement. At low-temperature extremes, maximal height is observed in some species within the repleta and willistoni groups, and the entire melanogaster triad. However, other species within the repleta and willistoni groups, and the entire virilis triad show no upward movement at all under the same low-temperature conditions. A species' pupation-height response at one temperature extreme cannot be used to predict its response at the other temperature extreme. Temperature effects on pupation height in one species do not necessarily reflect the effects on other species within the group. Temperature effects for one species group cannot be used to predict responses for other groups from different phylogenetic and ecological backgrounds.</t>
  </si>
  <si>
    <t>10.1016/0022-1910(92)90024-8</t>
  </si>
  <si>
    <t>WOS:A1992JT79000001</t>
  </si>
  <si>
    <t>The magnitude of climatic warming, projected from increasing concentrations of infrared absorbing atmospheric gases, will have a number a direct and indirect effects on British butterflies. It is predicted that many influences will be adverse, especially those mediated through larval hostplants, but that species will be affected differently, some may benefit, and that there will be regional contrasts in impact. A scheme is discussed for assessing the vulnerability of species on their hostplant and habitat associations. Also considered is the potential for species to adapt to changing conditions. Climatic warming may reduce the regional contrasts in species diversity and population status between northern and southern Britain, as range expansions and upland colonization are predicted for the north and reduced populations and population extinctions for the south. However, climatic warming offers potential for new residents and migrants in southern Britain.</t>
  </si>
  <si>
    <t>YOON, JS; GAGEN, KP; ZHU, DL</t>
  </si>
  <si>
    <t>LONGEVITY OF 68 SPECIES OF DROSOPHILA</t>
  </si>
  <si>
    <t>WOS:A1990CX22100003</t>
  </si>
  <si>
    <t>WESTEBERHARD, MJ</t>
  </si>
  <si>
    <t>PHENOTYPIC PLASTICITY AND THE ORIGINS OF DIVERSITY</t>
  </si>
  <si>
    <t>10.1146/annurev.es.20.110189.001341</t>
  </si>
  <si>
    <t>WOS:A1989CA83100011</t>
  </si>
  <si>
    <t>NAEEM, S</t>
  </si>
  <si>
    <t>RESOURCE HETEROGENEITY FOSTERS COEXISTENCE OF A MITE AND A MIDGE IN PITCHER PLANTS</t>
  </si>
  <si>
    <t>10.2307/2937026</t>
  </si>
  <si>
    <t>WOS:A1988P973000004</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</si>
  <si>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</si>
  <si>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</si>
  <si>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</si>
  <si>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</si>
  <si>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</si>
  <si>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</si>
  <si>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</si>
  <si>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</si>
  <si>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</si>
  <si>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</si>
  <si>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</si>
  <si>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</si>
  <si>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</si>
  <si>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</si>
  <si>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</si>
  <si>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</si>
  <si>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</si>
  <si>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</si>
  <si>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</si>
  <si>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</si>
  <si>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</si>
  <si>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</si>
  <si>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</si>
  <si>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</si>
  <si>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</si>
  <si>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</si>
  <si>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</si>
  <si>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</si>
  <si>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</si>
  <si>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</si>
  <si>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</si>
  <si>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</si>
  <si>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</si>
  <si>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</si>
  <si>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</si>
  <si>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</si>
  <si>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</si>
  <si>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</si>
  <si>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</si>
  <si>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</si>
  <si>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</si>
  <si>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</si>
  <si>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</si>
  <si>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</si>
  <si>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</si>
  <si>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</si>
  <si>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</si>
  <si>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</si>
  <si>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</si>
  <si>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</si>
  <si>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</si>
  <si>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</si>
  <si>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</si>
  <si>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</si>
  <si>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</si>
  <si>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</si>
  <si>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</si>
  <si>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</si>
  <si>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</si>
  <si>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</si>
  <si>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</si>
  <si>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</si>
  <si>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</si>
  <si>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</si>
  <si>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</si>
  <si>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</si>
  <si>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</si>
  <si>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</si>
  <si>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</si>
  <si>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</si>
  <si>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</si>
  <si>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 xml:space="preserve"> all pops from same ancestor, 7 years old</t>
  </si>
  <si>
    <t>2 species; data needed</t>
  </si>
  <si>
    <t>2prcs incomplete</t>
  </si>
  <si>
    <t>exclude_drc</t>
  </si>
  <si>
    <t>pops_left_drc</t>
  </si>
  <si>
    <t>inclusion_drc</t>
  </si>
  <si>
    <t>UM,KT,SO</t>
  </si>
  <si>
    <t>no_data</t>
  </si>
  <si>
    <t>YK</t>
  </si>
  <si>
    <t>2 prcs incomplete</t>
  </si>
  <si>
    <t>remove dl &lt;=4</t>
  </si>
  <si>
    <t>one prc incomplete</t>
  </si>
  <si>
    <t>remove dl=4</t>
  </si>
  <si>
    <t>4 isofemale lines per pop</t>
  </si>
  <si>
    <t xml:space="preserve">up to 5 lines per location </t>
  </si>
  <si>
    <t>5 lines per pop</t>
  </si>
  <si>
    <t>only 1 pop&gt;3dl</t>
  </si>
  <si>
    <t>east china sea removed;remove&lt;=8</t>
  </si>
  <si>
    <t>IG</t>
  </si>
  <si>
    <t>O</t>
  </si>
  <si>
    <t>aizuwakamatsu</t>
  </si>
  <si>
    <t>28°N-27°S</t>
  </si>
  <si>
    <t>remove dl&lt;=4</t>
  </si>
  <si>
    <t>prcs potentially incomplete</t>
  </si>
  <si>
    <t>4 species, raw data received</t>
  </si>
  <si>
    <t>up to 3 lines per location</t>
  </si>
  <si>
    <t>1 prc incomplete</t>
  </si>
  <si>
    <t>1 prc incomplete; use 22deg</t>
  </si>
  <si>
    <t>2 pops with 3 dl, others incomplete</t>
  </si>
  <si>
    <t>adult beetles</t>
  </si>
  <si>
    <t>larvae</t>
  </si>
  <si>
    <t>lubbock3dl, saltillo incomplete</t>
  </si>
  <si>
    <t>2 pops incomplete</t>
  </si>
  <si>
    <t>only auraria (others are incomplete)</t>
  </si>
  <si>
    <t>remove 8dl</t>
  </si>
  <si>
    <t xml:space="preserve">y </t>
  </si>
  <si>
    <t>region</t>
  </si>
  <si>
    <t>Europe</t>
  </si>
  <si>
    <t>Japan</t>
  </si>
  <si>
    <t>2 prcs incomplete, 1 with 3 dl</t>
  </si>
  <si>
    <t>KT</t>
  </si>
  <si>
    <t>US</t>
  </si>
  <si>
    <t>all prcs incomplete?</t>
  </si>
  <si>
    <t>MA,OM,MM,MY</t>
  </si>
  <si>
    <t>raw data received; some pops 3dl, some incomplete</t>
  </si>
  <si>
    <t>4 species, raw data received; some incomplete, 2spec possible</t>
  </si>
  <si>
    <t>US,Japan</t>
  </si>
  <si>
    <t>P</t>
  </si>
  <si>
    <t>T</t>
  </si>
  <si>
    <t>auraria- SM,KT,TK; biauraria; tri-KT,TB;sub-SM</t>
  </si>
  <si>
    <t>7;0;4;4</t>
  </si>
  <si>
    <t>8;11;10;8</t>
  </si>
  <si>
    <t>genus</t>
  </si>
  <si>
    <t>spec</t>
  </si>
  <si>
    <t>order</t>
  </si>
  <si>
    <t>pop</t>
  </si>
  <si>
    <t>degN</t>
  </si>
  <si>
    <t>degE</t>
  </si>
  <si>
    <t>nmethod</t>
  </si>
  <si>
    <t>dl</t>
  </si>
  <si>
    <t>perc</t>
  </si>
  <si>
    <t>N</t>
  </si>
  <si>
    <t>n2</t>
  </si>
  <si>
    <t>dl2</t>
  </si>
  <si>
    <t xml:space="preserve"> Pudasjarvi1</t>
  </si>
  <si>
    <t xml:space="preserve"> Pudasjarvi2</t>
  </si>
  <si>
    <t xml:space="preserve"> Pudasjarvi3</t>
  </si>
  <si>
    <t xml:space="preserve"> Pudasjarvi4</t>
  </si>
  <si>
    <t xml:space="preserve"> Paltamo1</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</si>
  <si>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</si>
  <si>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</si>
  <si>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</si>
  <si>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</si>
  <si>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</si>
  <si>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</si>
  <si>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</si>
  <si>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Oulanka1</t>
  </si>
  <si>
    <t xml:space="preserve"> Oulanka2</t>
  </si>
  <si>
    <t xml:space="preserve"> Oulanka3</t>
  </si>
  <si>
    <t xml:space="preserve"> Oulanka4</t>
  </si>
  <si>
    <t xml:space="preserve"> Lathi1</t>
  </si>
  <si>
    <t xml:space="preserve"> Lathi2</t>
  </si>
  <si>
    <t xml:space="preserve"> Lathi3</t>
  </si>
  <si>
    <t xml:space="preserve"> Lathi4</t>
  </si>
  <si>
    <t xml:space="preserve"> Jyvaskyla1</t>
  </si>
  <si>
    <t xml:space="preserve"> Jyvaskyla2</t>
  </si>
  <si>
    <t xml:space="preserve"> Jyvaskyla3</t>
  </si>
  <si>
    <t xml:space="preserve"> Jyvaskyla4</t>
  </si>
  <si>
    <t>Drosophila</t>
  </si>
  <si>
    <t>montana</t>
  </si>
  <si>
    <t>Diptera</t>
  </si>
  <si>
    <t>global average</t>
  </si>
  <si>
    <t xml:space="preserve"> OUL</t>
  </si>
  <si>
    <t xml:space="preserve"> TUR</t>
  </si>
  <si>
    <t xml:space="preserve"> LAT</t>
  </si>
  <si>
    <t xml:space="preserve"> HAM</t>
  </si>
  <si>
    <t xml:space="preserve"> SCH</t>
  </si>
  <si>
    <t xml:space="preserve"> SWI</t>
  </si>
  <si>
    <t xml:space="preserve"> COR</t>
  </si>
  <si>
    <t>Nasonia</t>
  </si>
  <si>
    <t>vitripennis</t>
  </si>
  <si>
    <t>Hymenoptera</t>
  </si>
  <si>
    <t>pop level</t>
  </si>
  <si>
    <t>Hyphantria</t>
  </si>
  <si>
    <t>cunea</t>
  </si>
  <si>
    <t>Lepidoptera</t>
  </si>
  <si>
    <t xml:space="preserve"> AT</t>
  </si>
  <si>
    <t xml:space="preserve"> UM</t>
  </si>
  <si>
    <t xml:space="preserve"> MB</t>
  </si>
  <si>
    <t xml:space="preserve"> FI</t>
  </si>
  <si>
    <t xml:space="preserve"> UW</t>
  </si>
  <si>
    <t xml:space="preserve"> KT</t>
  </si>
  <si>
    <t xml:space="preserve"> SO</t>
  </si>
  <si>
    <t>include</t>
  </si>
  <si>
    <t>m</t>
  </si>
  <si>
    <t>3dl</t>
  </si>
  <si>
    <t>takahashii</t>
  </si>
  <si>
    <t xml:space="preserve"> FT</t>
  </si>
  <si>
    <t xml:space="preserve"> SN</t>
  </si>
  <si>
    <t xml:space="preserve"> KS</t>
  </si>
  <si>
    <t xml:space="preserve"> CH</t>
  </si>
  <si>
    <t xml:space="preserve"> KG</t>
  </si>
  <si>
    <t xml:space="preserve"> Asa</t>
  </si>
  <si>
    <t xml:space="preserve"> Uppland</t>
  </si>
  <si>
    <t xml:space="preserve"> Vindeln</t>
  </si>
  <si>
    <t xml:space="preserve"> Kalix</t>
  </si>
  <si>
    <t>Ips</t>
  </si>
  <si>
    <t>typographus</t>
  </si>
  <si>
    <t>Coleoptera</t>
  </si>
  <si>
    <t>Aedes</t>
  </si>
  <si>
    <t>triseriatus</t>
  </si>
  <si>
    <t>UNDERCIV</t>
  </si>
  <si>
    <t>ORONOIII</t>
  </si>
  <si>
    <t>KRAMERI</t>
  </si>
  <si>
    <t>BURDETTE</t>
  </si>
  <si>
    <t>TOPSY</t>
  </si>
  <si>
    <t>VEROIV</t>
  </si>
  <si>
    <t>WALTON</t>
  </si>
  <si>
    <t>Alabama</t>
  </si>
  <si>
    <t>littoralis</t>
  </si>
  <si>
    <t>C</t>
  </si>
  <si>
    <t>Z</t>
  </si>
  <si>
    <t>Ku</t>
  </si>
  <si>
    <t>R</t>
  </si>
  <si>
    <t>Ki</t>
  </si>
  <si>
    <t>Orius</t>
  </si>
  <si>
    <t>sauteri</t>
  </si>
  <si>
    <t>Hemiptera</t>
  </si>
  <si>
    <t>OBH</t>
  </si>
  <si>
    <t>HRS</t>
  </si>
  <si>
    <t>TKB</t>
  </si>
  <si>
    <t>KCH</t>
  </si>
  <si>
    <t>Tetranychus</t>
  </si>
  <si>
    <t>pueraricola</t>
  </si>
  <si>
    <t>Trombidiformes</t>
  </si>
  <si>
    <t>3 prc incomplete</t>
  </si>
  <si>
    <t>Haplothrips</t>
  </si>
  <si>
    <t>brevitubus</t>
  </si>
  <si>
    <t>Thysanoptera</t>
  </si>
  <si>
    <t>Kagoshima</t>
  </si>
  <si>
    <t>Helicoverpa</t>
  </si>
  <si>
    <t>armigera</t>
  </si>
  <si>
    <t>KZ</t>
  </si>
  <si>
    <t>LF</t>
  </si>
  <si>
    <t>TA</t>
  </si>
  <si>
    <t>YX</t>
  </si>
  <si>
    <t>GZ</t>
  </si>
  <si>
    <t>Sericinus</t>
  </si>
  <si>
    <t>montelus</t>
  </si>
  <si>
    <t>JMS</t>
  </si>
  <si>
    <t>BJ</t>
  </si>
  <si>
    <t>ZB</t>
  </si>
  <si>
    <t>WH</t>
  </si>
  <si>
    <t>HH</t>
  </si>
  <si>
    <t>Pieris</t>
  </si>
  <si>
    <t>rapae</t>
  </si>
  <si>
    <t>Iwamizawa</t>
  </si>
  <si>
    <t>Matsuyama</t>
  </si>
  <si>
    <t>Sendai</t>
  </si>
  <si>
    <t>Nagaoka</t>
  </si>
  <si>
    <t>Naze</t>
  </si>
  <si>
    <t>Okayama</t>
  </si>
  <si>
    <t>Atrophaneura</t>
  </si>
  <si>
    <t>alcinous</t>
  </si>
  <si>
    <t>Yamagata</t>
  </si>
  <si>
    <t>Fuchu</t>
  </si>
  <si>
    <t>Gotemba</t>
  </si>
  <si>
    <t>Yokosuka</t>
  </si>
  <si>
    <t>Kashihara</t>
  </si>
  <si>
    <t>Kiire</t>
  </si>
  <si>
    <t>Ishigaki</t>
  </si>
  <si>
    <t>sierrensis</t>
  </si>
  <si>
    <t xml:space="preserve"> HN</t>
  </si>
  <si>
    <t xml:space="preserve"> JY</t>
  </si>
  <si>
    <t xml:space="preserve"> CC</t>
  </si>
  <si>
    <t xml:space="preserve">Laodelphax </t>
  </si>
  <si>
    <t>striatellus</t>
  </si>
  <si>
    <t xml:space="preserve"> Akita</t>
  </si>
  <si>
    <t xml:space="preserve"> Oyama</t>
  </si>
  <si>
    <t xml:space="preserve"> Ayabe</t>
  </si>
  <si>
    <t xml:space="preserve"> Ino</t>
  </si>
  <si>
    <t xml:space="preserve"> Naze</t>
  </si>
  <si>
    <t xml:space="preserve"> Ishigaki</t>
  </si>
  <si>
    <t>Psacothea</t>
  </si>
  <si>
    <t>hilaris</t>
  </si>
  <si>
    <t>melanogaster</t>
  </si>
  <si>
    <t xml:space="preserve"> SP22</t>
  </si>
  <si>
    <t xml:space="preserve"> MREN</t>
  </si>
  <si>
    <t xml:space="preserve"> SAL</t>
  </si>
  <si>
    <t xml:space="preserve"> BOL</t>
  </si>
  <si>
    <t xml:space="preserve"> HU</t>
  </si>
  <si>
    <t xml:space="preserve"> KOR</t>
  </si>
  <si>
    <t xml:space="preserve"> Oulu1</t>
  </si>
  <si>
    <t xml:space="preserve"> Oulu7</t>
  </si>
  <si>
    <t xml:space="preserve"> Oulu8</t>
  </si>
  <si>
    <t xml:space="preserve"> Kuopio3</t>
  </si>
  <si>
    <t xml:space="preserve"> Hollola1</t>
  </si>
  <si>
    <t xml:space="preserve"> Moscow2</t>
  </si>
  <si>
    <t xml:space="preserve"> Dietikon1</t>
  </si>
  <si>
    <t xml:space="preserve"> Dietikon2</t>
  </si>
  <si>
    <t xml:space="preserve"> Ticino4</t>
  </si>
  <si>
    <t xml:space="preserve"> Ticino2</t>
  </si>
  <si>
    <t xml:space="preserve"> Biograd</t>
  </si>
  <si>
    <t xml:space="preserve"> Krasnodar</t>
  </si>
  <si>
    <t xml:space="preserve"> Kutaisi2</t>
  </si>
  <si>
    <t xml:space="preserve"> Kutaisi4</t>
  </si>
  <si>
    <t xml:space="preserve"> Kutaisi5</t>
  </si>
  <si>
    <t xml:space="preserve"> Kutaisi7</t>
  </si>
  <si>
    <t xml:space="preserve"> Tbilisi</t>
  </si>
  <si>
    <t>urticae</t>
  </si>
  <si>
    <t xml:space="preserve"> a</t>
  </si>
  <si>
    <t xml:space="preserve"> f</t>
  </si>
  <si>
    <t xml:space="preserve"> b</t>
  </si>
  <si>
    <t xml:space="preserve"> g</t>
  </si>
  <si>
    <t xml:space="preserve"> c</t>
  </si>
  <si>
    <t xml:space="preserve"> h</t>
  </si>
  <si>
    <t xml:space="preserve"> d</t>
  </si>
  <si>
    <t xml:space="preserve"> i</t>
  </si>
  <si>
    <t xml:space="preserve"> e</t>
  </si>
  <si>
    <t xml:space="preserve"> j</t>
  </si>
  <si>
    <t>japan</t>
  </si>
  <si>
    <t>Bruchidius</t>
  </si>
  <si>
    <t>dorsalis</t>
  </si>
  <si>
    <t>Sagamihara</t>
  </si>
  <si>
    <t>Tatsuno</t>
  </si>
  <si>
    <t>Ninohe</t>
  </si>
  <si>
    <t>accurate</t>
  </si>
  <si>
    <t>Chymomyza</t>
  </si>
  <si>
    <t>costata</t>
  </si>
  <si>
    <t xml:space="preserve"> Ivalo1</t>
  </si>
  <si>
    <t xml:space="preserve"> Ivalo2</t>
  </si>
  <si>
    <t xml:space="preserve"> Sodankyla</t>
  </si>
  <si>
    <t xml:space="preserve"> Oulo1</t>
  </si>
  <si>
    <t xml:space="preserve"> Oulo2</t>
  </si>
  <si>
    <t xml:space="preserve"> Kuopio</t>
  </si>
  <si>
    <t xml:space="preserve"> Varkaus</t>
  </si>
  <si>
    <t xml:space="preserve"> Sapporo</t>
  </si>
  <si>
    <t>Kuusamo1</t>
  </si>
  <si>
    <t>Kuusamo2</t>
  </si>
  <si>
    <t>Kuusamo3</t>
  </si>
  <si>
    <t>Kuusamo4</t>
  </si>
  <si>
    <t>Kuusamo5</t>
  </si>
  <si>
    <t xml:space="preserve"> Punkaharju</t>
  </si>
  <si>
    <t>Europe,Japan</t>
  </si>
  <si>
    <t>WA</t>
  </si>
  <si>
    <t>EN</t>
  </si>
  <si>
    <t>KU</t>
  </si>
  <si>
    <t>SA</t>
  </si>
  <si>
    <t>ME</t>
  </si>
  <si>
    <t>MO</t>
  </si>
  <si>
    <t>HA</t>
  </si>
  <si>
    <t>TU</t>
  </si>
  <si>
    <t xml:space="preserve"> Abashiri</t>
  </si>
  <si>
    <t xml:space="preserve"> Kyoto</t>
  </si>
  <si>
    <t xml:space="preserve"> Nagasaki</t>
  </si>
  <si>
    <t xml:space="preserve"> Naha</t>
  </si>
  <si>
    <t xml:space="preserve"> Wakkanai</t>
  </si>
  <si>
    <t>nigropilosus</t>
  </si>
  <si>
    <t>Thrips</t>
  </si>
  <si>
    <t>Wakayama</t>
  </si>
  <si>
    <t>5 pops come from nakao 1997; tropical pops disregarded</t>
  </si>
  <si>
    <t xml:space="preserve"> Wakayama</t>
  </si>
  <si>
    <t>NA</t>
  </si>
  <si>
    <t>Papilio</t>
  </si>
  <si>
    <t>memnon</t>
  </si>
  <si>
    <t xml:space="preserve"> Kagoshima</t>
  </si>
  <si>
    <t xml:space="preserve"> Mino</t>
  </si>
  <si>
    <t>Laodelphax</t>
  </si>
  <si>
    <t>Homoptera</t>
  </si>
  <si>
    <t>Kamikawa</t>
  </si>
  <si>
    <t>Tsukuba</t>
  </si>
  <si>
    <t>Odawara</t>
  </si>
  <si>
    <t>Tsu</t>
  </si>
  <si>
    <t>Izumu</t>
  </si>
  <si>
    <t>east china sea removed;remove&lt;=8; potentially incomplete</t>
  </si>
  <si>
    <t>Rhopalosiphum</t>
  </si>
  <si>
    <t>padi</t>
  </si>
  <si>
    <t>Leptinotarsa</t>
  </si>
  <si>
    <t>decemlineata</t>
  </si>
  <si>
    <t>Padua_A</t>
  </si>
  <si>
    <t>Emmen</t>
  </si>
  <si>
    <t>petroskoi_E</t>
  </si>
  <si>
    <t>padua_B</t>
  </si>
  <si>
    <t>Belchow</t>
  </si>
  <si>
    <t>petroskoi_F</t>
  </si>
  <si>
    <t xml:space="preserve"> KA</t>
  </si>
  <si>
    <t xml:space="preserve"> F</t>
  </si>
  <si>
    <t xml:space="preserve"> A</t>
  </si>
  <si>
    <t xml:space="preserve"> KY</t>
  </si>
  <si>
    <t xml:space="preserve"> O</t>
  </si>
  <si>
    <t xml:space="preserve"> Takaoka</t>
  </si>
  <si>
    <t xml:space="preserve"> Kanazawa</t>
  </si>
  <si>
    <t xml:space="preserve"> Fukui</t>
  </si>
  <si>
    <t>Leucoma</t>
  </si>
  <si>
    <t>candida</t>
  </si>
  <si>
    <t xml:space="preserve"> Himeji</t>
  </si>
  <si>
    <t xml:space="preserve"> Kurashiki</t>
  </si>
  <si>
    <t xml:space="preserve"> Okayama</t>
  </si>
  <si>
    <t xml:space="preserve"> Matsumoto</t>
  </si>
  <si>
    <t>Nezara</t>
  </si>
  <si>
    <t>viridula</t>
  </si>
  <si>
    <t>Okinawa</t>
  </si>
  <si>
    <t>Amami</t>
  </si>
  <si>
    <t>Kochi</t>
  </si>
  <si>
    <t>Osaka</t>
  </si>
  <si>
    <t>albopictus</t>
  </si>
  <si>
    <t>BRU</t>
  </si>
  <si>
    <t>HIR</t>
  </si>
  <si>
    <t>JACK</t>
  </si>
  <si>
    <t>KHO</t>
  </si>
  <si>
    <t>MAN</t>
  </si>
  <si>
    <t>MEL</t>
  </si>
  <si>
    <t>NEW</t>
  </si>
  <si>
    <t>NVA</t>
  </si>
  <si>
    <t>OKI</t>
  </si>
  <si>
    <t>SHI</t>
  </si>
  <si>
    <t>UTS</t>
  </si>
  <si>
    <t>AIZ</t>
  </si>
  <si>
    <t>BER</t>
  </si>
  <si>
    <t>FAY</t>
  </si>
  <si>
    <t>KAG</t>
  </si>
  <si>
    <t>OAK</t>
  </si>
  <si>
    <t>SAK</t>
  </si>
  <si>
    <t>TAN</t>
  </si>
  <si>
    <t>TOK</t>
  </si>
  <si>
    <t>WAV</t>
  </si>
  <si>
    <t>ZIO</t>
  </si>
  <si>
    <t xml:space="preserve"> Kobe</t>
  </si>
  <si>
    <t xml:space="preserve"> Itakura</t>
  </si>
  <si>
    <t xml:space="preserve"> Owani</t>
  </si>
  <si>
    <t>Acanthoscelides</t>
  </si>
  <si>
    <t>pallidipennis</t>
  </si>
  <si>
    <t>triauraria</t>
  </si>
  <si>
    <t>onuma</t>
  </si>
  <si>
    <t>oita</t>
  </si>
  <si>
    <t>yakushima</t>
  </si>
  <si>
    <t>Phyllonorycter</t>
  </si>
  <si>
    <t>ringoniella</t>
  </si>
  <si>
    <t xml:space="preserve"> Asahikawa</t>
  </si>
  <si>
    <t xml:space="preserve"> Suzaka</t>
  </si>
  <si>
    <t xml:space="preserve"> Hammamatsu</t>
  </si>
  <si>
    <t xml:space="preserve"> Nimi</t>
  </si>
  <si>
    <t xml:space="preserve"> Amagi</t>
  </si>
  <si>
    <t>auraria</t>
  </si>
  <si>
    <t>Wakkanai</t>
  </si>
  <si>
    <t>Haboro</t>
  </si>
  <si>
    <t>Sapporo</t>
  </si>
  <si>
    <t>Kikonai</t>
  </si>
  <si>
    <t>Imabetsu</t>
  </si>
  <si>
    <t>Yagishiri</t>
  </si>
  <si>
    <t>biauraria</t>
  </si>
  <si>
    <t>Setana</t>
  </si>
  <si>
    <t>Oma</t>
  </si>
  <si>
    <t>Futatsui</t>
  </si>
  <si>
    <t>Sakata</t>
  </si>
  <si>
    <t>Murakami</t>
  </si>
  <si>
    <t>Okushiri</t>
  </si>
  <si>
    <t>Tobishima</t>
  </si>
  <si>
    <t>Sado</t>
  </si>
  <si>
    <t>Iwanuma</t>
  </si>
  <si>
    <t>Beijing</t>
  </si>
  <si>
    <t>Baoding</t>
  </si>
  <si>
    <t>Heze</t>
  </si>
  <si>
    <t>Shanghai</t>
  </si>
  <si>
    <t>subauraria</t>
  </si>
  <si>
    <t>Sarobetsu</t>
  </si>
  <si>
    <t>Rishiri</t>
  </si>
  <si>
    <t>ON</t>
  </si>
  <si>
    <t>OM</t>
  </si>
  <si>
    <t>MM</t>
  </si>
  <si>
    <t>MY</t>
  </si>
  <si>
    <t>lacertosa</t>
  </si>
  <si>
    <t>Awashima</t>
  </si>
  <si>
    <t>Onuma</t>
  </si>
  <si>
    <t>Oita</t>
  </si>
  <si>
    <t>glaucus</t>
  </si>
  <si>
    <t>leningrad</t>
  </si>
  <si>
    <t>padua</t>
  </si>
  <si>
    <t>warsaw</t>
  </si>
  <si>
    <t>Aile-froide</t>
  </si>
  <si>
    <t>Voorne</t>
  </si>
  <si>
    <t>Thessaloniki1</t>
  </si>
  <si>
    <t>Susch</t>
  </si>
  <si>
    <t>Thessaloniki2</t>
  </si>
  <si>
    <t xml:space="preserve"> Tsunan</t>
  </si>
  <si>
    <t xml:space="preserve"> Minakami</t>
  </si>
  <si>
    <t xml:space="preserve"> Komoro</t>
  </si>
  <si>
    <t xml:space="preserve"> Yokokawa</t>
  </si>
  <si>
    <t xml:space="preserve"> Nirasaki1</t>
  </si>
  <si>
    <t xml:space="preserve"> Nirasaki2</t>
  </si>
  <si>
    <t xml:space="preserve"> Nirasaki3</t>
  </si>
  <si>
    <t xml:space="preserve"> Hatsukari1</t>
  </si>
  <si>
    <t xml:space="preserve"> Hatsukari2</t>
  </si>
  <si>
    <t xml:space="preserve"> Sagamihara</t>
  </si>
  <si>
    <t xml:space="preserve"> Irkutsk</t>
  </si>
  <si>
    <t xml:space="preserve"> Sochi</t>
  </si>
  <si>
    <t xml:space="preserve"> Pardubice</t>
  </si>
  <si>
    <t xml:space="preserve"> Daegu</t>
  </si>
  <si>
    <t>Harmonia</t>
  </si>
  <si>
    <t>axyridis</t>
  </si>
  <si>
    <t>atropalpus</t>
  </si>
  <si>
    <t xml:space="preserve"> Morioka</t>
  </si>
  <si>
    <t xml:space="preserve"> Fukushima</t>
  </si>
  <si>
    <t xml:space="preserve"> Ishikawa</t>
  </si>
  <si>
    <t xml:space="preserve"> Fukuoka</t>
  </si>
  <si>
    <t>KO</t>
  </si>
  <si>
    <t>IW</t>
  </si>
  <si>
    <t>TS</t>
  </si>
  <si>
    <t>KG</t>
  </si>
  <si>
    <t>Boettcherisca</t>
  </si>
  <si>
    <t>peregrina</t>
  </si>
  <si>
    <t xml:space="preserve"> Omiya</t>
  </si>
  <si>
    <t xml:space="preserve"> Hachijo</t>
  </si>
  <si>
    <t xml:space="preserve"> Tokunoshima</t>
  </si>
  <si>
    <t xml:space="preserve"> Lae</t>
  </si>
  <si>
    <t xml:space="preserve"> Wau</t>
  </si>
  <si>
    <t xml:space="preserve"> Okinawa</t>
  </si>
  <si>
    <t xml:space="preserve"> Iriomote</t>
  </si>
  <si>
    <t xml:space="preserve"> Fiji</t>
  </si>
  <si>
    <t>Fiji</t>
  </si>
  <si>
    <t xml:space="preserve"> Singapore</t>
  </si>
  <si>
    <t xml:space="preserve"> NC</t>
  </si>
  <si>
    <t>only peregrina; southern hemisphere removed</t>
  </si>
  <si>
    <t xml:space="preserve"> Tatsuno</t>
  </si>
  <si>
    <t xml:space="preserve"> Ninohe</t>
  </si>
  <si>
    <t>Asobara</t>
  </si>
  <si>
    <t>japonica</t>
  </si>
  <si>
    <t xml:space="preserve"> Ogasawara</t>
  </si>
  <si>
    <t xml:space="preserve"> Matsuyama</t>
  </si>
  <si>
    <t xml:space="preserve"> Tokyo</t>
  </si>
  <si>
    <t xml:space="preserve"> Hirosaki</t>
  </si>
  <si>
    <t xml:space="preserve"> Sendai</t>
  </si>
  <si>
    <t xml:space="preserve"> Amami</t>
  </si>
  <si>
    <t>lubock</t>
  </si>
  <si>
    <t>Chrysopa</t>
  </si>
  <si>
    <t>oculata</t>
  </si>
  <si>
    <t>Neuroptera</t>
  </si>
  <si>
    <t>grand_beach</t>
  </si>
  <si>
    <t>brownstown</t>
  </si>
  <si>
    <t>ithaca</t>
  </si>
  <si>
    <t>dinosaur</t>
  </si>
  <si>
    <t>loveland</t>
  </si>
  <si>
    <t>manhattan</t>
  </si>
  <si>
    <t>lubbock</t>
  </si>
  <si>
    <t>college</t>
  </si>
  <si>
    <t>quincy</t>
  </si>
  <si>
    <t>saltillo</t>
  </si>
  <si>
    <t>wrong negative</t>
  </si>
  <si>
    <t>wrong negative, added 2019-01-16</t>
  </si>
  <si>
    <t>coordinates not given</t>
  </si>
  <si>
    <t>Zygaena</t>
  </si>
  <si>
    <t>trifolii</t>
  </si>
  <si>
    <t xml:space="preserve"> SD</t>
  </si>
  <si>
    <t xml:space="preserve"> NR</t>
  </si>
  <si>
    <t xml:space="preserve"> ST</t>
  </si>
  <si>
    <t>Inachis</t>
  </si>
  <si>
    <t>io</t>
  </si>
  <si>
    <t>oxford</t>
  </si>
  <si>
    <t>southampton</t>
  </si>
  <si>
    <t>obernai</t>
  </si>
  <si>
    <t>Diatraea grandiosella</t>
  </si>
  <si>
    <t>missouri</t>
  </si>
  <si>
    <t>kansas</t>
  </si>
  <si>
    <t>mississippi</t>
  </si>
  <si>
    <t>Asia</t>
  </si>
  <si>
    <t>Europe, Asia</t>
  </si>
  <si>
    <t>data received 2019-01-10</t>
  </si>
  <si>
    <t>Wyeomyia</t>
  </si>
  <si>
    <t>smithii</t>
  </si>
  <si>
    <t>30.1</t>
  </si>
  <si>
    <t>WI</t>
  </si>
  <si>
    <t>LI</t>
  </si>
  <si>
    <t>30.4</t>
  </si>
  <si>
    <t>30.8</t>
  </si>
  <si>
    <t>GS</t>
  </si>
  <si>
    <t>34.1</t>
  </si>
  <si>
    <t>35.1</t>
  </si>
  <si>
    <t>CB</t>
  </si>
  <si>
    <t>DB</t>
  </si>
  <si>
    <t>HK</t>
  </si>
  <si>
    <t>NP</t>
  </si>
  <si>
    <t>38.3</t>
  </si>
  <si>
    <t>HV</t>
  </si>
  <si>
    <t>39.6</t>
  </si>
  <si>
    <t>39.8</t>
  </si>
  <si>
    <t>PB</t>
  </si>
  <si>
    <t>40.3</t>
  </si>
  <si>
    <t>TH</t>
  </si>
  <si>
    <t>41.2</t>
  </si>
  <si>
    <t>KC</t>
  </si>
  <si>
    <t>46.2</t>
  </si>
  <si>
    <t>ML</t>
  </si>
  <si>
    <t>DL</t>
  </si>
  <si>
    <t>49.5</t>
  </si>
  <si>
    <t>pops removed</t>
  </si>
  <si>
    <t>beach</t>
  </si>
  <si>
    <t>bradshaw</t>
  </si>
  <si>
    <t>chen</t>
  </si>
  <si>
    <t>fimmuro</t>
  </si>
  <si>
    <t>gomi</t>
  </si>
  <si>
    <t>gomi_1996</t>
  </si>
  <si>
    <t>gomi_1981</t>
  </si>
  <si>
    <t>hashimoto</t>
  </si>
  <si>
    <t>hou</t>
  </si>
  <si>
    <t>ichijo</t>
  </si>
  <si>
    <t>ito</t>
  </si>
  <si>
    <t>jordan</t>
  </si>
  <si>
    <t>kato</t>
  </si>
  <si>
    <t>kimura</t>
  </si>
  <si>
    <t>kimura_1988</t>
  </si>
  <si>
    <t>kimura_1993</t>
  </si>
  <si>
    <t>kimura_1994</t>
  </si>
  <si>
    <t>koveos</t>
  </si>
  <si>
    <t>kurahashi</t>
  </si>
  <si>
    <t>kurota</t>
  </si>
  <si>
    <t>kurota_larvae</t>
  </si>
  <si>
    <t>kuwana</t>
  </si>
  <si>
    <t>lankinen</t>
  </si>
  <si>
    <t>lehmann</t>
  </si>
  <si>
    <t>lumme</t>
  </si>
  <si>
    <t>lushai</t>
  </si>
  <si>
    <t>murata</t>
  </si>
  <si>
    <t>musolin</t>
  </si>
  <si>
    <t>nakao</t>
  </si>
  <si>
    <t>nechols</t>
  </si>
  <si>
    <t>noda</t>
  </si>
  <si>
    <t>paolucci</t>
  </si>
  <si>
    <t>pegoraro</t>
  </si>
  <si>
    <t>pullin</t>
  </si>
  <si>
    <t>qureshi</t>
  </si>
  <si>
    <t>reznik</t>
  </si>
  <si>
    <t>riihimaa</t>
  </si>
  <si>
    <t>ryan</t>
  </si>
  <si>
    <t>sadakiyo</t>
  </si>
  <si>
    <t>schroeder</t>
  </si>
  <si>
    <t>shimizu</t>
  </si>
  <si>
    <t>shimizu_2006</t>
  </si>
  <si>
    <t>shimizu_2001</t>
  </si>
  <si>
    <t>shintani</t>
  </si>
  <si>
    <t>shintani_1996</t>
  </si>
  <si>
    <t>shroyer</t>
  </si>
  <si>
    <t>so</t>
  </si>
  <si>
    <t>suwa</t>
  </si>
  <si>
    <t>takeda</t>
  </si>
  <si>
    <t>tyukmaeva</t>
  </si>
  <si>
    <t>ujiye</t>
  </si>
  <si>
    <t>urbanski</t>
  </si>
  <si>
    <t>vaznunes</t>
  </si>
  <si>
    <t>wang</t>
  </si>
  <si>
    <t>wipking</t>
  </si>
  <si>
    <t>yoshida</t>
  </si>
  <si>
    <t>yoshio</t>
  </si>
  <si>
    <t>Iwate1</t>
  </si>
  <si>
    <t>Iwate2</t>
  </si>
  <si>
    <t>Iwate3</t>
  </si>
  <si>
    <t>Iwate4</t>
  </si>
  <si>
    <t>Iwate5</t>
  </si>
  <si>
    <t>Kagoshima1</t>
  </si>
  <si>
    <t>Kagoshima2</t>
  </si>
  <si>
    <t>Kagoshima3</t>
  </si>
  <si>
    <t>Kagoshima4</t>
  </si>
  <si>
    <t>Kagoshima5</t>
  </si>
  <si>
    <t>Kyoto1</t>
  </si>
  <si>
    <t>Kyoto2</t>
  </si>
  <si>
    <t>Kyoto3</t>
  </si>
  <si>
    <t>4-6</t>
  </si>
  <si>
    <t>reaction_norms</t>
  </si>
  <si>
    <t>4-5</t>
  </si>
  <si>
    <t>pops_left</t>
  </si>
  <si>
    <t>exclude_pops</t>
  </si>
  <si>
    <t>16-21</t>
  </si>
  <si>
    <t>7-11</t>
  </si>
  <si>
    <t>6-8</t>
  </si>
  <si>
    <t>5-8</t>
  </si>
  <si>
    <t>4-7</t>
  </si>
  <si>
    <t>5-6</t>
  </si>
  <si>
    <t>5-9</t>
  </si>
  <si>
    <t>7-9</t>
  </si>
  <si>
    <t>8-11</t>
  </si>
  <si>
    <t>7-12</t>
  </si>
  <si>
    <t>5-7</t>
  </si>
  <si>
    <t>5-11</t>
  </si>
  <si>
    <t>YK removed</t>
  </si>
  <si>
    <t>removed dl &lt;=4</t>
  </si>
  <si>
    <t>gives mean and se of slope estimates, but not credible interval</t>
  </si>
  <si>
    <t>several</t>
  </si>
  <si>
    <t>4 species, raw data received; some incomplete, some 3dl</t>
  </si>
  <si>
    <t>yokokawa,hatsukari, Uenohara</t>
  </si>
  <si>
    <t xml:space="preserve"> Annaka</t>
  </si>
  <si>
    <t xml:space="preserve"> Oyama1</t>
  </si>
  <si>
    <t xml:space="preserve"> Oyama2</t>
  </si>
  <si>
    <t>yokokawa,hatsukari, uenohara</t>
  </si>
  <si>
    <t>NC</t>
  </si>
  <si>
    <t>lubbock3dl</t>
  </si>
  <si>
    <t xml:space="preserve">lubbock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</si>
</sst>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color theme="1"/>
      <name val="Calibri"/>
      <family val="2"/>
      <scheme val="minor"/>
    </font>
    <font>
      <sz val="11"/>
      <color rgb="FF000000"/>
      <name val="Calibri"/>
      <family val="2"/>
    </font>
    <font>
      <sz val="10"/>
      <color theme="1"/>
      <name val="Liberation Sans"/>
    </font>
    <font>
      <b/>
      <sz val="9"/>
      <color rgb="FF000000"/>
      <name val="Liberation Sans"/>
      <family val="2"/>
    </font>
    <font>
      <sz val="9"/>
      <color rgb="FF000000"/>
      <name val="Liberation Sans"/>
      <family val="2"/>
    </font>
    <font>
      <sz val="11"/>
      <color theme="1"/>
      <name val="Calibri"/>
      <family val="2"/>
    </font>
    <font>
      <sz val="11"/>
      <color rgb="FF000000"/>
      <name val="Times New Roman"/>
      <family val="1"/>
    </font>
    <font>
      <sz val="11"/>
      <color rgb="FF000000"/>
      <name val="Times New Roman"/>
      <family val="1"/>
      <charset val="1"/>
    </font>
    <font>
      <sz val="11"/>
      <color theme="1"/>
      <name val="Times New Roman"/>
      <family val="1"/>
    </font>
    <font>
      <sz val="11"/>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6" fontId="0" fillId="0" borderId="0" xfId="0" applyNumberFormat="1"/>
    <xf numFmtId="17" fontId="0" fillId="0" borderId="0" xfId="0" applyNumberFormat="1"/>
    <xf numFmtId="0" fontId="5" fillId="0" borderId="0" xfId="0" applyFont="1" applyBorder="1" applyAlignment="1">
      <alignment horizontal="center" vertical="center" wrapText="1"/>
    </xf>
    <xf numFmtId="0" fontId="0" fillId="0" borderId="0" xfId="0" applyFont="1"/>
    <xf numFmtId="0" fontId="0" fillId="0" borderId="0" xfId="0" applyFont="1" applyBorder="1"/>
    <xf numFmtId="0" fontId="6" fillId="0" borderId="0" xfId="0" applyFont="1"/>
    <xf numFmtId="0" fontId="7"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0" fillId="0" borderId="0" xfId="0" applyFont="1" applyBorder="1" applyAlignment="1">
      <alignment horizontal="center"/>
    </xf>
    <xf numFmtId="164" fontId="9" fillId="0" borderId="0" xfId="0" applyNumberFormat="1" applyFont="1" applyBorder="1" applyAlignment="1">
      <alignment horizontal="center"/>
    </xf>
    <xf numFmtId="164" fontId="0" fillId="0" borderId="0" xfId="0" applyNumberFormat="1" applyFont="1" applyBorder="1"/>
    <xf numFmtId="0" fontId="0" fillId="0" borderId="0" xfId="0" applyFont="1" applyFill="1" applyBorder="1"/>
    <xf numFmtId="0" fontId="0" fillId="0" borderId="0" xfId="0" quotePrefix="1" applyAlignment="1">
      <alignment horizontal="center"/>
    </xf>
    <xf numFmtId="0" fontId="0" fillId="0" borderId="0" xfId="0" applyAlignment="1">
      <alignment horizontal="center"/>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001CA-716A-4904-990C-DEF77C615E5F}">
  <dimension ref="A1:BX1684"/>
  <sheetViews>
    <sheetView zoomScaleNormal="100" workbookViewId="0"/>
  </sheetViews>
  <sheetFormatPr defaultColWidth="9.109375" defaultRowHeight="14.4"/>
  <cols>
    <col min="2" max="2" width="22.6640625" customWidth="1"/>
    <col min="3" max="8" width="9.109375" customWidth="1"/>
    <col min="9" max="9" width="53.44140625" customWidth="1"/>
    <col min="10" max="54" width="9.109375" customWidth="1"/>
    <col min="56" max="68" width="9.109375" customWidth="1"/>
  </cols>
  <sheetData>
    <row r="1" spans="1:7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68</v>
      </c>
      <c r="BR1" s="1" t="s">
        <v>69</v>
      </c>
      <c r="BS1" s="1" t="s">
        <v>70</v>
      </c>
      <c r="BT1" s="1" t="s">
        <v>71</v>
      </c>
      <c r="BU1" s="1" t="s">
        <v>72</v>
      </c>
      <c r="BV1" s="1" t="s">
        <v>73</v>
      </c>
      <c r="BW1" s="1" t="s">
        <v>74</v>
      </c>
      <c r="BX1" s="1" t="s">
        <v>75</v>
      </c>
    </row>
    <row r="2" spans="1:76">
      <c r="A2" t="s">
        <v>76</v>
      </c>
      <c r="B2" t="s">
        <v>77</v>
      </c>
      <c r="F2" t="s">
        <v>77</v>
      </c>
      <c r="I2" t="s">
        <v>78</v>
      </c>
      <c r="J2">
        <v>1994</v>
      </c>
      <c r="K2" t="s">
        <v>79</v>
      </c>
      <c r="W2" t="s">
        <v>80</v>
      </c>
      <c r="AN2" t="s">
        <v>81</v>
      </c>
      <c r="AS2" t="s">
        <v>82</v>
      </c>
      <c r="AT2">
        <v>9</v>
      </c>
      <c r="AU2" s="2">
        <v>43193</v>
      </c>
      <c r="AZ2">
        <v>283</v>
      </c>
      <c r="BA2">
        <v>293</v>
      </c>
      <c r="BC2" t="s">
        <v>83</v>
      </c>
      <c r="BK2" t="s">
        <v>84</v>
      </c>
      <c r="BL2">
        <v>7772796</v>
      </c>
      <c r="BQ2" t="s">
        <v>85</v>
      </c>
      <c r="BR2" t="s">
        <v>86</v>
      </c>
    </row>
    <row r="3" spans="1:76">
      <c r="A3" t="s">
        <v>76</v>
      </c>
      <c r="B3" t="s">
        <v>87</v>
      </c>
      <c r="F3" t="s">
        <v>88</v>
      </c>
      <c r="I3" t="s">
        <v>89</v>
      </c>
      <c r="J3">
        <v>2008</v>
      </c>
      <c r="K3" t="s">
        <v>90</v>
      </c>
      <c r="W3" t="s">
        <v>91</v>
      </c>
      <c r="AB3" t="s">
        <v>92</v>
      </c>
      <c r="AN3" t="s">
        <v>93</v>
      </c>
      <c r="AS3" t="s">
        <v>94</v>
      </c>
      <c r="AT3">
        <v>86</v>
      </c>
      <c r="AU3">
        <v>1</v>
      </c>
      <c r="AZ3">
        <v>202</v>
      </c>
      <c r="BA3">
        <v>207</v>
      </c>
      <c r="BC3" t="s">
        <v>95</v>
      </c>
      <c r="BK3" t="s">
        <v>96</v>
      </c>
      <c r="BL3">
        <v>17722070</v>
      </c>
      <c r="BQ3" t="s">
        <v>85</v>
      </c>
      <c r="BR3" t="s">
        <v>86</v>
      </c>
    </row>
    <row r="4" spans="1:76">
      <c r="A4" t="s">
        <v>76</v>
      </c>
      <c r="B4" t="s">
        <v>97</v>
      </c>
      <c r="F4" t="s">
        <v>98</v>
      </c>
      <c r="I4" t="s">
        <v>99</v>
      </c>
      <c r="J4">
        <v>2011</v>
      </c>
      <c r="K4" t="s">
        <v>100</v>
      </c>
      <c r="W4" t="s">
        <v>101</v>
      </c>
      <c r="AB4" t="s">
        <v>102</v>
      </c>
      <c r="AN4" t="s">
        <v>103</v>
      </c>
      <c r="AS4" t="s">
        <v>104</v>
      </c>
      <c r="AT4">
        <v>6</v>
      </c>
      <c r="AU4">
        <v>10</v>
      </c>
      <c r="BB4" t="s">
        <v>105</v>
      </c>
      <c r="BC4" t="s">
        <v>106</v>
      </c>
      <c r="BK4" t="s">
        <v>107</v>
      </c>
      <c r="BL4">
        <v>22022521</v>
      </c>
      <c r="BQ4" t="s">
        <v>85</v>
      </c>
      <c r="BR4" t="s">
        <v>108</v>
      </c>
      <c r="BS4" t="s">
        <v>109</v>
      </c>
    </row>
    <row r="5" spans="1:76">
      <c r="A5" t="s">
        <v>76</v>
      </c>
      <c r="B5" t="s">
        <v>110</v>
      </c>
      <c r="F5" t="s">
        <v>111</v>
      </c>
      <c r="I5" t="s">
        <v>112</v>
      </c>
      <c r="J5">
        <v>2010</v>
      </c>
      <c r="K5" t="s">
        <v>113</v>
      </c>
      <c r="W5" t="s">
        <v>114</v>
      </c>
      <c r="AN5" t="s">
        <v>115</v>
      </c>
      <c r="AS5" t="s">
        <v>116</v>
      </c>
      <c r="AT5">
        <v>20</v>
      </c>
      <c r="AU5">
        <v>6</v>
      </c>
      <c r="AZ5">
        <v>533</v>
      </c>
      <c r="BA5">
        <v>537</v>
      </c>
      <c r="BC5" t="s">
        <v>117</v>
      </c>
      <c r="BK5" t="s">
        <v>118</v>
      </c>
      <c r="BL5">
        <v>20226667</v>
      </c>
      <c r="BQ5" t="s">
        <v>85</v>
      </c>
      <c r="BR5" t="s">
        <v>86</v>
      </c>
    </row>
    <row r="6" spans="1:76">
      <c r="A6" t="s">
        <v>76</v>
      </c>
      <c r="B6" t="s">
        <v>119</v>
      </c>
      <c r="F6" t="s">
        <v>120</v>
      </c>
      <c r="I6" t="s">
        <v>121</v>
      </c>
      <c r="J6">
        <v>2017</v>
      </c>
      <c r="K6" t="s">
        <v>122</v>
      </c>
      <c r="W6" t="s">
        <v>123</v>
      </c>
      <c r="AA6" t="s">
        <v>124</v>
      </c>
      <c r="AB6" t="s">
        <v>125</v>
      </c>
      <c r="AN6" t="s">
        <v>126</v>
      </c>
      <c r="AO6" t="s">
        <v>127</v>
      </c>
      <c r="AS6" t="s">
        <v>128</v>
      </c>
      <c r="AT6">
        <v>23</v>
      </c>
      <c r="AU6">
        <v>12</v>
      </c>
      <c r="AZ6">
        <v>5069</v>
      </c>
      <c r="BA6">
        <v>5082</v>
      </c>
      <c r="BC6" t="s">
        <v>129</v>
      </c>
      <c r="BK6" t="s">
        <v>130</v>
      </c>
      <c r="BL6">
        <v>28544671</v>
      </c>
      <c r="BQ6" t="s">
        <v>131</v>
      </c>
    </row>
    <row r="7" spans="1:76">
      <c r="A7" t="s">
        <v>76</v>
      </c>
      <c r="B7" t="s">
        <v>132</v>
      </c>
      <c r="F7" t="s">
        <v>133</v>
      </c>
      <c r="I7" t="s">
        <v>134</v>
      </c>
      <c r="J7">
        <v>2012</v>
      </c>
      <c r="K7" t="s">
        <v>135</v>
      </c>
      <c r="W7" t="s">
        <v>136</v>
      </c>
      <c r="AA7" t="s">
        <v>137</v>
      </c>
      <c r="AB7" t="s">
        <v>138</v>
      </c>
      <c r="AN7" t="s">
        <v>139</v>
      </c>
      <c r="AT7">
        <v>21</v>
      </c>
      <c r="AU7">
        <v>4</v>
      </c>
      <c r="AZ7">
        <v>384</v>
      </c>
      <c r="BA7">
        <v>408</v>
      </c>
      <c r="BC7" t="s">
        <v>140</v>
      </c>
      <c r="BK7" t="s">
        <v>141</v>
      </c>
      <c r="BQ7" t="s">
        <v>131</v>
      </c>
    </row>
    <row r="8" spans="1:76">
      <c r="A8" t="s">
        <v>76</v>
      </c>
      <c r="B8" t="s">
        <v>142</v>
      </c>
      <c r="F8" t="s">
        <v>143</v>
      </c>
      <c r="I8" t="s">
        <v>144</v>
      </c>
      <c r="J8">
        <v>2008</v>
      </c>
      <c r="K8" t="s">
        <v>145</v>
      </c>
      <c r="W8" t="s">
        <v>146</v>
      </c>
      <c r="AN8" t="s">
        <v>147</v>
      </c>
      <c r="AS8" t="s">
        <v>148</v>
      </c>
      <c r="AT8">
        <v>54</v>
      </c>
      <c r="AU8">
        <v>5</v>
      </c>
      <c r="AZ8">
        <v>755</v>
      </c>
      <c r="BA8">
        <v>764</v>
      </c>
      <c r="BC8" t="s">
        <v>149</v>
      </c>
      <c r="BK8" t="s">
        <v>150</v>
      </c>
      <c r="BL8">
        <v>18440018</v>
      </c>
      <c r="BQ8" t="s">
        <v>85</v>
      </c>
      <c r="BR8" t="s">
        <v>108</v>
      </c>
      <c r="BT8" t="s">
        <v>109</v>
      </c>
      <c r="BU8">
        <v>1</v>
      </c>
    </row>
    <row r="9" spans="1:76">
      <c r="A9" t="s">
        <v>76</v>
      </c>
      <c r="B9" t="s">
        <v>151</v>
      </c>
      <c r="F9" t="s">
        <v>151</v>
      </c>
      <c r="I9" t="s">
        <v>152</v>
      </c>
      <c r="J9">
        <v>2003</v>
      </c>
      <c r="K9" t="s">
        <v>153</v>
      </c>
      <c r="W9" t="s">
        <v>154</v>
      </c>
      <c r="AN9" t="s">
        <v>155</v>
      </c>
      <c r="AS9" t="s">
        <v>156</v>
      </c>
      <c r="AT9">
        <v>82</v>
      </c>
      <c r="AU9">
        <v>1</v>
      </c>
      <c r="AZ9">
        <v>27</v>
      </c>
      <c r="BA9">
        <v>35</v>
      </c>
      <c r="BC9" t="s">
        <v>157</v>
      </c>
      <c r="BK9" t="s">
        <v>158</v>
      </c>
      <c r="BQ9" t="s">
        <v>131</v>
      </c>
    </row>
    <row r="10" spans="1:76">
      <c r="A10" t="s">
        <v>76</v>
      </c>
      <c r="B10" t="s">
        <v>159</v>
      </c>
      <c r="F10" t="s">
        <v>160</v>
      </c>
      <c r="I10" t="s">
        <v>161</v>
      </c>
      <c r="J10">
        <v>2010</v>
      </c>
      <c r="K10" t="s">
        <v>162</v>
      </c>
      <c r="W10" t="s">
        <v>163</v>
      </c>
      <c r="AA10" t="s">
        <v>164</v>
      </c>
      <c r="AB10" t="s">
        <v>165</v>
      </c>
      <c r="AN10" t="s">
        <v>166</v>
      </c>
      <c r="AO10" t="s">
        <v>167</v>
      </c>
      <c r="AS10" t="s">
        <v>168</v>
      </c>
      <c r="AT10">
        <v>127</v>
      </c>
      <c r="AU10">
        <v>4</v>
      </c>
      <c r="AZ10">
        <v>773</v>
      </c>
      <c r="BA10">
        <v>780</v>
      </c>
      <c r="BC10" t="s">
        <v>169</v>
      </c>
      <c r="BK10" t="s">
        <v>170</v>
      </c>
      <c r="BQ10" t="s">
        <v>85</v>
      </c>
      <c r="BR10" t="s">
        <v>86</v>
      </c>
    </row>
    <row r="11" spans="1:76">
      <c r="A11" t="s">
        <v>76</v>
      </c>
      <c r="B11" t="s">
        <v>171</v>
      </c>
      <c r="F11" t="s">
        <v>172</v>
      </c>
      <c r="I11" t="s">
        <v>173</v>
      </c>
      <c r="J11">
        <v>2014</v>
      </c>
      <c r="K11" t="s">
        <v>174</v>
      </c>
      <c r="W11" t="s">
        <v>175</v>
      </c>
      <c r="AN11" t="s">
        <v>176</v>
      </c>
      <c r="AO11" t="s">
        <v>177</v>
      </c>
      <c r="AS11" t="s">
        <v>168</v>
      </c>
      <c r="AT11">
        <v>104</v>
      </c>
      <c r="AU11">
        <v>5</v>
      </c>
      <c r="AZ11">
        <v>586</v>
      </c>
      <c r="BA11">
        <v>591</v>
      </c>
      <c r="BC11" t="s">
        <v>178</v>
      </c>
      <c r="BK11" t="s">
        <v>179</v>
      </c>
      <c r="BL11">
        <v>24818998</v>
      </c>
      <c r="BQ11" t="s">
        <v>85</v>
      </c>
      <c r="BR11" t="s">
        <v>108</v>
      </c>
      <c r="BT11" t="s">
        <v>109</v>
      </c>
      <c r="BU11">
        <v>2</v>
      </c>
    </row>
    <row r="12" spans="1:76">
      <c r="A12" t="s">
        <v>76</v>
      </c>
      <c r="B12" t="s">
        <v>180</v>
      </c>
      <c r="F12" t="s">
        <v>180</v>
      </c>
      <c r="I12" t="s">
        <v>181</v>
      </c>
      <c r="J12">
        <v>1995</v>
      </c>
      <c r="K12" t="s">
        <v>182</v>
      </c>
      <c r="W12" t="s">
        <v>183</v>
      </c>
      <c r="AN12" t="s">
        <v>184</v>
      </c>
      <c r="AS12" t="s">
        <v>185</v>
      </c>
      <c r="AT12">
        <v>20</v>
      </c>
      <c r="AU12">
        <v>3</v>
      </c>
      <c r="AZ12">
        <v>253</v>
      </c>
      <c r="BA12">
        <v>256</v>
      </c>
      <c r="BC12" t="s">
        <v>186</v>
      </c>
      <c r="BK12" t="s">
        <v>187</v>
      </c>
      <c r="BQ12" t="s">
        <v>85</v>
      </c>
      <c r="BR12" t="s">
        <v>108</v>
      </c>
      <c r="BT12" t="s">
        <v>109</v>
      </c>
      <c r="BU12">
        <v>2</v>
      </c>
    </row>
    <row r="13" spans="1:76">
      <c r="A13" t="s">
        <v>76</v>
      </c>
      <c r="B13" t="s">
        <v>188</v>
      </c>
      <c r="F13" t="s">
        <v>189</v>
      </c>
      <c r="I13" t="s">
        <v>190</v>
      </c>
      <c r="J13">
        <v>2014</v>
      </c>
      <c r="K13" t="s">
        <v>191</v>
      </c>
      <c r="W13" t="s">
        <v>192</v>
      </c>
      <c r="AA13" t="s">
        <v>193</v>
      </c>
      <c r="AB13" t="s">
        <v>194</v>
      </c>
      <c r="AN13" t="s">
        <v>195</v>
      </c>
      <c r="AO13" t="s">
        <v>196</v>
      </c>
      <c r="AS13" s="3">
        <v>42095</v>
      </c>
      <c r="AT13">
        <v>187</v>
      </c>
      <c r="AZ13">
        <v>1</v>
      </c>
      <c r="BA13">
        <v>13</v>
      </c>
      <c r="BC13" t="s">
        <v>197</v>
      </c>
      <c r="BK13" t="s">
        <v>198</v>
      </c>
      <c r="BQ13" t="s">
        <v>131</v>
      </c>
    </row>
    <row r="14" spans="1:76">
      <c r="A14" t="s">
        <v>76</v>
      </c>
      <c r="B14" t="s">
        <v>199</v>
      </c>
      <c r="F14" t="s">
        <v>199</v>
      </c>
      <c r="I14" t="s">
        <v>200</v>
      </c>
      <c r="J14">
        <v>2006</v>
      </c>
      <c r="K14" t="s">
        <v>201</v>
      </c>
      <c r="W14" t="s">
        <v>202</v>
      </c>
      <c r="AN14" t="s">
        <v>203</v>
      </c>
      <c r="AS14" t="s">
        <v>204</v>
      </c>
      <c r="AT14">
        <v>49</v>
      </c>
      <c r="AU14">
        <v>2</v>
      </c>
      <c r="AZ14">
        <v>168</v>
      </c>
      <c r="BA14">
        <v>180</v>
      </c>
      <c r="BC14" t="s">
        <v>205</v>
      </c>
      <c r="BK14" t="s">
        <v>206</v>
      </c>
      <c r="BL14">
        <v>16498467</v>
      </c>
      <c r="BQ14" t="s">
        <v>131</v>
      </c>
    </row>
    <row r="15" spans="1:76">
      <c r="A15" t="s">
        <v>76</v>
      </c>
      <c r="B15" t="s">
        <v>207</v>
      </c>
      <c r="F15" t="s">
        <v>208</v>
      </c>
      <c r="I15" t="s">
        <v>209</v>
      </c>
      <c r="J15">
        <v>2016</v>
      </c>
      <c r="K15" t="s">
        <v>210</v>
      </c>
      <c r="W15" t="s">
        <v>211</v>
      </c>
      <c r="AA15" t="s">
        <v>212</v>
      </c>
      <c r="AB15" t="s">
        <v>213</v>
      </c>
      <c r="AN15" t="s">
        <v>214</v>
      </c>
      <c r="AO15" t="s">
        <v>215</v>
      </c>
      <c r="AS15" t="s">
        <v>216</v>
      </c>
      <c r="AT15">
        <v>41</v>
      </c>
      <c r="AU15">
        <v>4</v>
      </c>
      <c r="AZ15">
        <v>459</v>
      </c>
      <c r="BA15">
        <v>472</v>
      </c>
      <c r="BC15" t="s">
        <v>217</v>
      </c>
      <c r="BK15" t="s">
        <v>218</v>
      </c>
      <c r="BQ15" t="s">
        <v>85</v>
      </c>
      <c r="BR15" t="s">
        <v>108</v>
      </c>
      <c r="BT15" t="s">
        <v>109</v>
      </c>
      <c r="BV15">
        <v>0</v>
      </c>
    </row>
    <row r="16" spans="1:76">
      <c r="A16" t="s">
        <v>76</v>
      </c>
      <c r="B16" t="s">
        <v>219</v>
      </c>
      <c r="F16" t="s">
        <v>219</v>
      </c>
      <c r="I16" t="s">
        <v>220</v>
      </c>
      <c r="J16">
        <v>2004</v>
      </c>
      <c r="K16" t="s">
        <v>221</v>
      </c>
      <c r="W16" t="s">
        <v>222</v>
      </c>
      <c r="AA16" t="s">
        <v>223</v>
      </c>
      <c r="AB16" t="s">
        <v>224</v>
      </c>
      <c r="AN16" t="s">
        <v>225</v>
      </c>
      <c r="AS16" t="s">
        <v>226</v>
      </c>
      <c r="AT16">
        <v>101</v>
      </c>
      <c r="AU16">
        <v>13</v>
      </c>
      <c r="AZ16">
        <v>4712</v>
      </c>
      <c r="BA16">
        <v>4717</v>
      </c>
      <c r="BC16" t="s">
        <v>227</v>
      </c>
      <c r="BK16" t="s">
        <v>228</v>
      </c>
      <c r="BL16">
        <v>15070783</v>
      </c>
      <c r="BQ16" t="s">
        <v>131</v>
      </c>
    </row>
    <row r="17" spans="1:72">
      <c r="A17" t="s">
        <v>76</v>
      </c>
      <c r="B17" t="s">
        <v>229</v>
      </c>
      <c r="F17" t="s">
        <v>230</v>
      </c>
      <c r="I17" t="s">
        <v>231</v>
      </c>
      <c r="J17">
        <v>2008</v>
      </c>
      <c r="K17" t="s">
        <v>232</v>
      </c>
      <c r="W17" t="s">
        <v>233</v>
      </c>
      <c r="AN17" t="s">
        <v>234</v>
      </c>
      <c r="AS17" t="s">
        <v>235</v>
      </c>
      <c r="AT17">
        <v>275</v>
      </c>
      <c r="AU17">
        <v>1653</v>
      </c>
      <c r="AZ17">
        <v>2813</v>
      </c>
      <c r="BA17">
        <v>2821</v>
      </c>
      <c r="BC17" t="s">
        <v>236</v>
      </c>
      <c r="BK17" t="s">
        <v>237</v>
      </c>
      <c r="BL17">
        <v>18713722</v>
      </c>
      <c r="BQ17" t="s">
        <v>85</v>
      </c>
      <c r="BR17" t="s">
        <v>86</v>
      </c>
    </row>
    <row r="18" spans="1:72">
      <c r="A18" t="s">
        <v>76</v>
      </c>
      <c r="B18" t="s">
        <v>238</v>
      </c>
      <c r="F18" t="s">
        <v>238</v>
      </c>
      <c r="I18" t="s">
        <v>239</v>
      </c>
      <c r="J18">
        <v>2000</v>
      </c>
      <c r="K18" t="s">
        <v>232</v>
      </c>
      <c r="W18" t="s">
        <v>240</v>
      </c>
      <c r="AN18" t="s">
        <v>234</v>
      </c>
      <c r="AS18" t="s">
        <v>241</v>
      </c>
      <c r="AT18">
        <v>267</v>
      </c>
      <c r="AU18">
        <v>1443</v>
      </c>
      <c r="AZ18">
        <v>585</v>
      </c>
      <c r="BA18">
        <v>588</v>
      </c>
      <c r="BC18" t="s">
        <v>242</v>
      </c>
      <c r="BK18" t="s">
        <v>243</v>
      </c>
      <c r="BL18">
        <v>10787162</v>
      </c>
      <c r="BQ18" t="s">
        <v>85</v>
      </c>
      <c r="BR18" t="s">
        <v>86</v>
      </c>
    </row>
    <row r="19" spans="1:72">
      <c r="A19" t="s">
        <v>76</v>
      </c>
      <c r="B19" t="s">
        <v>244</v>
      </c>
      <c r="F19" t="s">
        <v>245</v>
      </c>
      <c r="I19" t="s">
        <v>246</v>
      </c>
      <c r="J19">
        <v>2018</v>
      </c>
      <c r="K19" t="s">
        <v>247</v>
      </c>
      <c r="W19" t="s">
        <v>248</v>
      </c>
      <c r="AB19" t="s">
        <v>249</v>
      </c>
      <c r="AN19" t="s">
        <v>250</v>
      </c>
      <c r="AO19" t="s">
        <v>251</v>
      </c>
      <c r="AT19">
        <v>35</v>
      </c>
      <c r="AU19">
        <v>7</v>
      </c>
      <c r="AZ19">
        <v>933</v>
      </c>
      <c r="BA19">
        <v>945</v>
      </c>
      <c r="BC19" t="s">
        <v>252</v>
      </c>
      <c r="BK19" t="s">
        <v>253</v>
      </c>
      <c r="BL19">
        <v>29589960</v>
      </c>
      <c r="BQ19" t="s">
        <v>85</v>
      </c>
      <c r="BR19" t="s">
        <v>86</v>
      </c>
    </row>
    <row r="20" spans="1:72">
      <c r="A20" t="s">
        <v>76</v>
      </c>
      <c r="B20" t="s">
        <v>254</v>
      </c>
      <c r="F20" t="s">
        <v>255</v>
      </c>
      <c r="I20" t="s">
        <v>256</v>
      </c>
      <c r="J20">
        <v>2008</v>
      </c>
      <c r="K20" t="s">
        <v>257</v>
      </c>
      <c r="W20" t="s">
        <v>258</v>
      </c>
      <c r="AB20" t="s">
        <v>259</v>
      </c>
      <c r="AN20" t="s">
        <v>260</v>
      </c>
      <c r="AO20" t="s">
        <v>261</v>
      </c>
      <c r="AS20" t="s">
        <v>148</v>
      </c>
      <c r="AT20">
        <v>227</v>
      </c>
      <c r="AU20">
        <v>6</v>
      </c>
      <c r="AZ20">
        <v>1377</v>
      </c>
      <c r="BA20">
        <v>1388</v>
      </c>
      <c r="BC20" t="s">
        <v>262</v>
      </c>
      <c r="BK20" t="s">
        <v>263</v>
      </c>
      <c r="BL20">
        <v>18301915</v>
      </c>
      <c r="BQ20" t="s">
        <v>131</v>
      </c>
    </row>
    <row r="21" spans="1:72">
      <c r="A21" t="s">
        <v>76</v>
      </c>
      <c r="B21" t="s">
        <v>264</v>
      </c>
      <c r="F21" t="s">
        <v>264</v>
      </c>
      <c r="I21" t="s">
        <v>265</v>
      </c>
      <c r="J21">
        <v>1999</v>
      </c>
      <c r="K21" t="s">
        <v>266</v>
      </c>
      <c r="W21" t="s">
        <v>267</v>
      </c>
      <c r="AN21" t="s">
        <v>268</v>
      </c>
      <c r="AS21" t="s">
        <v>269</v>
      </c>
      <c r="AT21">
        <v>39</v>
      </c>
      <c r="AU21">
        <v>2</v>
      </c>
      <c r="AZ21">
        <v>315</v>
      </c>
      <c r="BA21">
        <v>322</v>
      </c>
      <c r="BK21" t="s">
        <v>270</v>
      </c>
      <c r="BQ21" t="s">
        <v>131</v>
      </c>
    </row>
    <row r="22" spans="1:72">
      <c r="A22" t="s">
        <v>76</v>
      </c>
      <c r="B22" t="s">
        <v>271</v>
      </c>
      <c r="F22" t="s">
        <v>272</v>
      </c>
      <c r="I22" t="s">
        <v>273</v>
      </c>
      <c r="J22">
        <v>2014</v>
      </c>
      <c r="K22" t="s">
        <v>274</v>
      </c>
      <c r="W22" t="s">
        <v>275</v>
      </c>
      <c r="AN22" t="s">
        <v>276</v>
      </c>
      <c r="AO22" t="s">
        <v>277</v>
      </c>
      <c r="AS22" t="s">
        <v>128</v>
      </c>
      <c r="AT22">
        <v>62</v>
      </c>
      <c r="AZ22">
        <v>465</v>
      </c>
      <c r="BA22">
        <v>477</v>
      </c>
      <c r="BC22" t="s">
        <v>278</v>
      </c>
      <c r="BK22" t="s">
        <v>279</v>
      </c>
      <c r="BQ22" t="s">
        <v>131</v>
      </c>
    </row>
    <row r="23" spans="1:72">
      <c r="A23" t="s">
        <v>76</v>
      </c>
      <c r="B23" t="s">
        <v>280</v>
      </c>
      <c r="F23" t="s">
        <v>281</v>
      </c>
      <c r="I23" t="s">
        <v>282</v>
      </c>
      <c r="J23">
        <v>2013</v>
      </c>
      <c r="K23" t="s">
        <v>283</v>
      </c>
      <c r="W23" t="s">
        <v>284</v>
      </c>
      <c r="AB23" t="s">
        <v>285</v>
      </c>
      <c r="AN23" t="s">
        <v>286</v>
      </c>
      <c r="AO23" t="s">
        <v>287</v>
      </c>
      <c r="AS23" t="s">
        <v>148</v>
      </c>
      <c r="AT23">
        <v>138</v>
      </c>
      <c r="AU23">
        <v>3</v>
      </c>
      <c r="AZ23">
        <v>167</v>
      </c>
      <c r="BA23">
        <v>172</v>
      </c>
      <c r="BK23" t="s">
        <v>288</v>
      </c>
      <c r="BQ23" t="s">
        <v>131</v>
      </c>
    </row>
    <row r="24" spans="1:72">
      <c r="A24" t="s">
        <v>76</v>
      </c>
      <c r="B24" t="s">
        <v>289</v>
      </c>
      <c r="F24" t="s">
        <v>290</v>
      </c>
      <c r="I24" t="s">
        <v>291</v>
      </c>
      <c r="J24">
        <v>2017</v>
      </c>
      <c r="K24" t="s">
        <v>182</v>
      </c>
      <c r="W24" t="s">
        <v>292</v>
      </c>
      <c r="AN24" t="s">
        <v>184</v>
      </c>
      <c r="AO24" t="s">
        <v>293</v>
      </c>
      <c r="AS24" t="s">
        <v>185</v>
      </c>
      <c r="AT24">
        <v>42</v>
      </c>
      <c r="AU24">
        <v>3</v>
      </c>
      <c r="AZ24">
        <v>211</v>
      </c>
      <c r="BA24">
        <v>224</v>
      </c>
      <c r="BC24" t="s">
        <v>294</v>
      </c>
      <c r="BK24" t="s">
        <v>295</v>
      </c>
      <c r="BQ24" t="s">
        <v>85</v>
      </c>
      <c r="BR24" t="s">
        <v>108</v>
      </c>
      <c r="BT24" t="s">
        <v>296</v>
      </c>
    </row>
    <row r="25" spans="1:72">
      <c r="A25" t="s">
        <v>76</v>
      </c>
      <c r="B25" t="s">
        <v>297</v>
      </c>
      <c r="F25" t="s">
        <v>297</v>
      </c>
      <c r="I25" t="s">
        <v>298</v>
      </c>
      <c r="J25">
        <v>2006</v>
      </c>
      <c r="K25" t="s">
        <v>299</v>
      </c>
      <c r="W25" t="s">
        <v>300</v>
      </c>
      <c r="AA25" t="s">
        <v>301</v>
      </c>
      <c r="AB25" t="s">
        <v>302</v>
      </c>
      <c r="AN25" t="s">
        <v>303</v>
      </c>
      <c r="AS25" s="3">
        <v>40360</v>
      </c>
      <c r="AT25">
        <v>196</v>
      </c>
      <c r="AU25" s="2">
        <v>43132</v>
      </c>
      <c r="AZ25">
        <v>1</v>
      </c>
      <c r="BA25">
        <v>31</v>
      </c>
      <c r="BC25" t="s">
        <v>304</v>
      </c>
      <c r="BK25" t="s">
        <v>305</v>
      </c>
      <c r="BQ25" t="s">
        <v>131</v>
      </c>
    </row>
    <row r="26" spans="1:72">
      <c r="A26" t="s">
        <v>76</v>
      </c>
      <c r="B26" t="s">
        <v>306</v>
      </c>
      <c r="F26" t="s">
        <v>306</v>
      </c>
      <c r="I26" t="s">
        <v>307</v>
      </c>
      <c r="J26">
        <v>1998</v>
      </c>
      <c r="K26" t="s">
        <v>232</v>
      </c>
      <c r="W26" t="s">
        <v>308</v>
      </c>
      <c r="AN26" t="s">
        <v>234</v>
      </c>
      <c r="AS26" s="3">
        <v>44562</v>
      </c>
      <c r="AT26">
        <v>265</v>
      </c>
      <c r="AU26">
        <v>1391</v>
      </c>
      <c r="AZ26">
        <v>89</v>
      </c>
      <c r="BA26">
        <v>95</v>
      </c>
      <c r="BC26" t="s">
        <v>309</v>
      </c>
      <c r="BK26" t="s">
        <v>310</v>
      </c>
      <c r="BQ26" t="s">
        <v>85</v>
      </c>
      <c r="BR26" t="s">
        <v>86</v>
      </c>
    </row>
    <row r="27" spans="1:72">
      <c r="A27" t="s">
        <v>76</v>
      </c>
      <c r="B27" t="s">
        <v>311</v>
      </c>
      <c r="F27" t="s">
        <v>312</v>
      </c>
      <c r="I27" t="s">
        <v>313</v>
      </c>
      <c r="J27">
        <v>2014</v>
      </c>
      <c r="K27" t="s">
        <v>266</v>
      </c>
      <c r="W27" t="s">
        <v>314</v>
      </c>
      <c r="AB27" t="s">
        <v>315</v>
      </c>
      <c r="AN27" t="s">
        <v>268</v>
      </c>
      <c r="AO27" t="s">
        <v>316</v>
      </c>
      <c r="AS27" t="s">
        <v>317</v>
      </c>
      <c r="AT27">
        <v>54</v>
      </c>
      <c r="AU27">
        <v>6</v>
      </c>
      <c r="AZ27">
        <v>2529</v>
      </c>
      <c r="BA27">
        <v>2535</v>
      </c>
      <c r="BC27" t="s">
        <v>318</v>
      </c>
      <c r="BK27" t="s">
        <v>319</v>
      </c>
      <c r="BQ27" t="s">
        <v>131</v>
      </c>
    </row>
    <row r="28" spans="1:72">
      <c r="A28" t="s">
        <v>76</v>
      </c>
      <c r="B28" t="s">
        <v>320</v>
      </c>
      <c r="F28" t="s">
        <v>321</v>
      </c>
      <c r="I28" t="s">
        <v>322</v>
      </c>
      <c r="J28">
        <v>2007</v>
      </c>
      <c r="K28" t="s">
        <v>323</v>
      </c>
      <c r="W28" t="s">
        <v>324</v>
      </c>
      <c r="AB28" t="s">
        <v>325</v>
      </c>
      <c r="AN28" t="s">
        <v>326</v>
      </c>
      <c r="AS28" t="s">
        <v>148</v>
      </c>
      <c r="AT28">
        <v>144</v>
      </c>
      <c r="AU28">
        <v>1</v>
      </c>
      <c r="AZ28">
        <v>248</v>
      </c>
      <c r="BA28">
        <v>257</v>
      </c>
      <c r="BC28" t="s">
        <v>327</v>
      </c>
      <c r="BK28" t="s">
        <v>328</v>
      </c>
      <c r="BL28">
        <v>17369429</v>
      </c>
      <c r="BQ28" t="s">
        <v>131</v>
      </c>
    </row>
    <row r="29" spans="1:72">
      <c r="A29" t="s">
        <v>76</v>
      </c>
      <c r="B29" t="s">
        <v>329</v>
      </c>
      <c r="F29" t="s">
        <v>329</v>
      </c>
      <c r="I29" t="s">
        <v>330</v>
      </c>
      <c r="J29">
        <v>2002</v>
      </c>
      <c r="K29" t="s">
        <v>266</v>
      </c>
      <c r="W29" t="s">
        <v>331</v>
      </c>
      <c r="AN29" t="s">
        <v>268</v>
      </c>
      <c r="AS29" t="s">
        <v>269</v>
      </c>
      <c r="AT29">
        <v>42</v>
      </c>
      <c r="AU29">
        <v>2</v>
      </c>
      <c r="AZ29">
        <v>348</v>
      </c>
      <c r="BA29">
        <v>354</v>
      </c>
      <c r="BC29" t="s">
        <v>332</v>
      </c>
      <c r="BK29" t="s">
        <v>333</v>
      </c>
      <c r="BQ29" t="s">
        <v>131</v>
      </c>
    </row>
    <row r="30" spans="1:72">
      <c r="A30" t="s">
        <v>76</v>
      </c>
      <c r="B30" t="s">
        <v>334</v>
      </c>
      <c r="F30" t="s">
        <v>335</v>
      </c>
      <c r="I30" t="s">
        <v>336</v>
      </c>
      <c r="J30">
        <v>2016</v>
      </c>
      <c r="K30" t="s">
        <v>337</v>
      </c>
      <c r="W30" t="s">
        <v>338</v>
      </c>
      <c r="AA30" t="s">
        <v>339</v>
      </c>
      <c r="AB30" t="s">
        <v>340</v>
      </c>
      <c r="AN30" t="s">
        <v>341</v>
      </c>
      <c r="AO30" t="s">
        <v>342</v>
      </c>
      <c r="AS30" t="s">
        <v>128</v>
      </c>
      <c r="AT30">
        <v>33</v>
      </c>
      <c r="AU30">
        <v>12</v>
      </c>
      <c r="AZ30">
        <v>3194</v>
      </c>
      <c r="BA30">
        <v>3204</v>
      </c>
      <c r="BC30" t="s">
        <v>343</v>
      </c>
      <c r="BK30" t="s">
        <v>344</v>
      </c>
      <c r="BL30">
        <v>27660296</v>
      </c>
      <c r="BQ30" t="s">
        <v>85</v>
      </c>
      <c r="BR30" t="s">
        <v>108</v>
      </c>
      <c r="BS30" t="s">
        <v>109</v>
      </c>
    </row>
    <row r="31" spans="1:72">
      <c r="A31" t="s">
        <v>76</v>
      </c>
      <c r="B31" t="s">
        <v>345</v>
      </c>
      <c r="F31" t="s">
        <v>346</v>
      </c>
      <c r="I31" t="s">
        <v>347</v>
      </c>
      <c r="J31">
        <v>2013</v>
      </c>
      <c r="K31" t="s">
        <v>348</v>
      </c>
      <c r="W31" t="s">
        <v>349</v>
      </c>
      <c r="AN31" t="s">
        <v>350</v>
      </c>
      <c r="AO31" t="s">
        <v>351</v>
      </c>
      <c r="AT31">
        <v>6</v>
      </c>
      <c r="BB31">
        <v>24</v>
      </c>
      <c r="BC31" t="s">
        <v>352</v>
      </c>
      <c r="BK31" t="s">
        <v>353</v>
      </c>
      <c r="BL31">
        <v>24280027</v>
      </c>
      <c r="BQ31" t="s">
        <v>131</v>
      </c>
    </row>
    <row r="32" spans="1:72">
      <c r="A32" t="s">
        <v>76</v>
      </c>
      <c r="B32" t="s">
        <v>354</v>
      </c>
      <c r="F32" t="s">
        <v>354</v>
      </c>
      <c r="I32" t="s">
        <v>355</v>
      </c>
      <c r="J32">
        <v>1992</v>
      </c>
      <c r="K32" t="s">
        <v>356</v>
      </c>
      <c r="W32" t="s">
        <v>357</v>
      </c>
      <c r="AN32" t="s">
        <v>358</v>
      </c>
      <c r="AS32" t="s">
        <v>148</v>
      </c>
      <c r="AT32">
        <v>95</v>
      </c>
      <c r="AU32">
        <v>1</v>
      </c>
      <c r="AZ32">
        <v>57</v>
      </c>
      <c r="BA32">
        <v>67</v>
      </c>
      <c r="BK32" t="s">
        <v>359</v>
      </c>
      <c r="BL32">
        <v>1625250</v>
      </c>
      <c r="BQ32" t="s">
        <v>85</v>
      </c>
      <c r="BR32" t="s">
        <v>86</v>
      </c>
    </row>
    <row r="33" spans="1:74">
      <c r="A33" t="s">
        <v>76</v>
      </c>
      <c r="B33" t="s">
        <v>360</v>
      </c>
      <c r="F33" t="s">
        <v>360</v>
      </c>
      <c r="I33" t="s">
        <v>361</v>
      </c>
      <c r="J33">
        <v>2001</v>
      </c>
      <c r="K33" t="s">
        <v>362</v>
      </c>
      <c r="W33" t="s">
        <v>363</v>
      </c>
      <c r="AA33" t="s">
        <v>364</v>
      </c>
      <c r="AB33" t="s">
        <v>365</v>
      </c>
      <c r="AN33" t="s">
        <v>366</v>
      </c>
      <c r="AO33" t="s">
        <v>367</v>
      </c>
      <c r="AS33" t="s">
        <v>128</v>
      </c>
      <c r="AT33">
        <v>29</v>
      </c>
      <c r="AU33">
        <v>4</v>
      </c>
      <c r="AZ33">
        <v>435</v>
      </c>
      <c r="BA33">
        <v>440</v>
      </c>
      <c r="BC33" t="s">
        <v>368</v>
      </c>
      <c r="BK33" t="s">
        <v>369</v>
      </c>
      <c r="BL33">
        <v>11726930</v>
      </c>
      <c r="BQ33" t="s">
        <v>131</v>
      </c>
    </row>
    <row r="34" spans="1:74">
      <c r="A34" t="s">
        <v>76</v>
      </c>
      <c r="B34" t="s">
        <v>370</v>
      </c>
      <c r="F34" t="s">
        <v>371</v>
      </c>
      <c r="I34" t="s">
        <v>372</v>
      </c>
      <c r="J34">
        <v>2007</v>
      </c>
      <c r="K34" t="s">
        <v>373</v>
      </c>
      <c r="W34" t="s">
        <v>374</v>
      </c>
      <c r="AN34" t="s">
        <v>375</v>
      </c>
      <c r="AS34" t="s">
        <v>376</v>
      </c>
      <c r="AT34">
        <v>273</v>
      </c>
      <c r="AU34">
        <v>4</v>
      </c>
      <c r="AZ34">
        <v>721</v>
      </c>
      <c r="BA34">
        <v>728</v>
      </c>
      <c r="BC34" t="s">
        <v>377</v>
      </c>
      <c r="BK34" t="s">
        <v>378</v>
      </c>
      <c r="BQ34" t="s">
        <v>85</v>
      </c>
      <c r="BR34" t="s">
        <v>86</v>
      </c>
    </row>
    <row r="35" spans="1:74">
      <c r="A35" t="s">
        <v>76</v>
      </c>
      <c r="B35" t="s">
        <v>379</v>
      </c>
      <c r="F35" t="s">
        <v>380</v>
      </c>
      <c r="I35" t="s">
        <v>381</v>
      </c>
      <c r="J35">
        <v>2016</v>
      </c>
      <c r="K35" t="s">
        <v>382</v>
      </c>
      <c r="W35" t="s">
        <v>383</v>
      </c>
      <c r="AB35" t="s">
        <v>384</v>
      </c>
      <c r="AN35" t="s">
        <v>385</v>
      </c>
      <c r="AS35" s="3">
        <v>43466</v>
      </c>
      <c r="AT35">
        <v>16</v>
      </c>
      <c r="BB35">
        <v>20</v>
      </c>
      <c r="BC35" t="s">
        <v>386</v>
      </c>
      <c r="BK35" t="s">
        <v>387</v>
      </c>
      <c r="BL35">
        <v>26786479</v>
      </c>
      <c r="BQ35" t="s">
        <v>131</v>
      </c>
    </row>
    <row r="36" spans="1:74">
      <c r="A36" t="s">
        <v>76</v>
      </c>
      <c r="B36" t="s">
        <v>388</v>
      </c>
      <c r="F36" t="s">
        <v>388</v>
      </c>
      <c r="I36" t="s">
        <v>389</v>
      </c>
      <c r="J36">
        <v>1993</v>
      </c>
      <c r="K36" t="s">
        <v>390</v>
      </c>
      <c r="P36" t="s">
        <v>391</v>
      </c>
      <c r="Q36" t="s">
        <v>392</v>
      </c>
      <c r="R36" t="s">
        <v>393</v>
      </c>
      <c r="T36" t="s">
        <v>394</v>
      </c>
      <c r="W36" t="s">
        <v>395</v>
      </c>
      <c r="AN36" t="s">
        <v>396</v>
      </c>
      <c r="AS36" t="s">
        <v>397</v>
      </c>
      <c r="AT36">
        <v>53</v>
      </c>
      <c r="AU36">
        <v>1</v>
      </c>
      <c r="AZ36">
        <v>180</v>
      </c>
      <c r="BA36">
        <v>193</v>
      </c>
      <c r="BK36" t="s">
        <v>398</v>
      </c>
      <c r="BQ36" t="s">
        <v>85</v>
      </c>
      <c r="BR36" t="s">
        <v>108</v>
      </c>
      <c r="BS36" t="s">
        <v>109</v>
      </c>
    </row>
    <row r="37" spans="1:74">
      <c r="A37" t="s">
        <v>76</v>
      </c>
      <c r="B37" t="s">
        <v>399</v>
      </c>
      <c r="F37" t="s">
        <v>400</v>
      </c>
      <c r="I37" t="s">
        <v>401</v>
      </c>
      <c r="J37">
        <v>2010</v>
      </c>
      <c r="K37" t="s">
        <v>402</v>
      </c>
      <c r="W37" t="s">
        <v>403</v>
      </c>
      <c r="AN37" t="s">
        <v>404</v>
      </c>
      <c r="AT37">
        <v>29</v>
      </c>
      <c r="AU37">
        <v>1</v>
      </c>
      <c r="AZ37">
        <v>1</v>
      </c>
      <c r="BA37">
        <v>13</v>
      </c>
      <c r="BB37" t="s">
        <v>405</v>
      </c>
      <c r="BC37" t="s">
        <v>406</v>
      </c>
      <c r="BK37" t="s">
        <v>407</v>
      </c>
      <c r="BQ37" t="s">
        <v>131</v>
      </c>
    </row>
    <row r="38" spans="1:74">
      <c r="A38" t="s">
        <v>76</v>
      </c>
      <c r="B38" t="s">
        <v>408</v>
      </c>
      <c r="F38" t="s">
        <v>409</v>
      </c>
      <c r="I38" t="s">
        <v>410</v>
      </c>
      <c r="J38">
        <v>2011</v>
      </c>
      <c r="K38" t="s">
        <v>323</v>
      </c>
      <c r="W38" t="s">
        <v>411</v>
      </c>
      <c r="AN38" t="s">
        <v>326</v>
      </c>
      <c r="AO38" t="s">
        <v>412</v>
      </c>
      <c r="AS38" t="s">
        <v>413</v>
      </c>
      <c r="AT38">
        <v>157</v>
      </c>
      <c r="AU38">
        <v>3</v>
      </c>
      <c r="AZ38">
        <v>1537</v>
      </c>
      <c r="BA38">
        <v>1545</v>
      </c>
      <c r="BC38" t="s">
        <v>414</v>
      </c>
      <c r="BK38" t="s">
        <v>415</v>
      </c>
      <c r="BL38">
        <v>21900482</v>
      </c>
      <c r="BQ38" t="s">
        <v>131</v>
      </c>
    </row>
    <row r="39" spans="1:74">
      <c r="A39" t="s">
        <v>76</v>
      </c>
      <c r="B39" t="s">
        <v>416</v>
      </c>
      <c r="F39" t="s">
        <v>416</v>
      </c>
      <c r="I39" t="s">
        <v>417</v>
      </c>
      <c r="J39">
        <v>2004</v>
      </c>
      <c r="K39" t="s">
        <v>418</v>
      </c>
      <c r="W39" t="s">
        <v>419</v>
      </c>
      <c r="AN39" t="s">
        <v>420</v>
      </c>
      <c r="AS39" t="s">
        <v>168</v>
      </c>
      <c r="AT39">
        <v>122</v>
      </c>
      <c r="AU39">
        <v>2</v>
      </c>
      <c r="AZ39">
        <v>127</v>
      </c>
      <c r="BA39">
        <v>140</v>
      </c>
      <c r="BC39" t="s">
        <v>421</v>
      </c>
      <c r="BK39" t="s">
        <v>422</v>
      </c>
      <c r="BL39">
        <v>15609572</v>
      </c>
      <c r="BQ39" t="s">
        <v>131</v>
      </c>
    </row>
    <row r="40" spans="1:74">
      <c r="A40" t="s">
        <v>76</v>
      </c>
      <c r="B40" t="s">
        <v>423</v>
      </c>
      <c r="F40" t="s">
        <v>423</v>
      </c>
      <c r="I40" t="s">
        <v>424</v>
      </c>
      <c r="J40">
        <v>1992</v>
      </c>
      <c r="K40" t="s">
        <v>425</v>
      </c>
      <c r="W40" t="s">
        <v>426</v>
      </c>
      <c r="AA40" t="s">
        <v>427</v>
      </c>
      <c r="AB40" t="s">
        <v>428</v>
      </c>
      <c r="AN40" t="s">
        <v>429</v>
      </c>
      <c r="AT40">
        <v>43</v>
      </c>
      <c r="AU40">
        <v>7</v>
      </c>
      <c r="AZ40">
        <v>1501</v>
      </c>
      <c r="BA40">
        <v>1513</v>
      </c>
      <c r="BC40" t="s">
        <v>430</v>
      </c>
      <c r="BK40" t="s">
        <v>431</v>
      </c>
      <c r="BQ40" t="s">
        <v>131</v>
      </c>
    </row>
    <row r="41" spans="1:74">
      <c r="A41" t="s">
        <v>76</v>
      </c>
      <c r="B41" t="s">
        <v>432</v>
      </c>
      <c r="F41" t="s">
        <v>433</v>
      </c>
      <c r="I41" t="s">
        <v>434</v>
      </c>
      <c r="J41">
        <v>2016</v>
      </c>
      <c r="K41" t="s">
        <v>435</v>
      </c>
      <c r="W41" t="s">
        <v>436</v>
      </c>
      <c r="AB41" t="s">
        <v>437</v>
      </c>
      <c r="AN41" t="s">
        <v>438</v>
      </c>
      <c r="AO41" t="s">
        <v>439</v>
      </c>
      <c r="AS41" t="s">
        <v>185</v>
      </c>
      <c r="AT41">
        <v>67</v>
      </c>
      <c r="AU41">
        <v>17</v>
      </c>
      <c r="AZ41">
        <v>5247</v>
      </c>
      <c r="BA41">
        <v>5258</v>
      </c>
      <c r="BC41" t="s">
        <v>440</v>
      </c>
      <c r="BK41" t="s">
        <v>441</v>
      </c>
      <c r="BL41">
        <v>27422993</v>
      </c>
      <c r="BQ41" t="s">
        <v>131</v>
      </c>
    </row>
    <row r="42" spans="1:74">
      <c r="A42" t="s">
        <v>76</v>
      </c>
      <c r="B42" t="s">
        <v>442</v>
      </c>
      <c r="F42" t="s">
        <v>443</v>
      </c>
      <c r="I42" t="s">
        <v>444</v>
      </c>
      <c r="J42">
        <v>2012</v>
      </c>
      <c r="K42" t="s">
        <v>232</v>
      </c>
      <c r="W42" t="s">
        <v>445</v>
      </c>
      <c r="AA42" t="s">
        <v>446</v>
      </c>
      <c r="AB42" t="s">
        <v>447</v>
      </c>
      <c r="AN42" t="s">
        <v>234</v>
      </c>
      <c r="AS42" s="3">
        <v>39326</v>
      </c>
      <c r="AT42">
        <v>279</v>
      </c>
      <c r="AU42">
        <v>1742</v>
      </c>
      <c r="AZ42">
        <v>3527</v>
      </c>
      <c r="BA42">
        <v>3534</v>
      </c>
      <c r="BC42" t="s">
        <v>448</v>
      </c>
      <c r="BK42" t="s">
        <v>449</v>
      </c>
      <c r="BL42">
        <v>22648153</v>
      </c>
      <c r="BQ42" t="s">
        <v>85</v>
      </c>
      <c r="BR42" t="s">
        <v>86</v>
      </c>
    </row>
    <row r="43" spans="1:74">
      <c r="A43" t="s">
        <v>76</v>
      </c>
      <c r="B43" t="s">
        <v>450</v>
      </c>
      <c r="F43" t="s">
        <v>450</v>
      </c>
      <c r="I43" t="s">
        <v>451</v>
      </c>
      <c r="J43">
        <v>1997</v>
      </c>
      <c r="K43" t="s">
        <v>452</v>
      </c>
      <c r="W43" t="s">
        <v>453</v>
      </c>
      <c r="AN43" t="s">
        <v>454</v>
      </c>
      <c r="AS43" t="s">
        <v>216</v>
      </c>
      <c r="AT43">
        <v>32</v>
      </c>
      <c r="AU43">
        <v>3</v>
      </c>
      <c r="AZ43">
        <v>471</v>
      </c>
      <c r="BA43">
        <v>476</v>
      </c>
      <c r="BC43" t="s">
        <v>455</v>
      </c>
      <c r="BK43" t="s">
        <v>456</v>
      </c>
      <c r="BQ43" t="s">
        <v>85</v>
      </c>
      <c r="BR43" t="s">
        <v>108</v>
      </c>
      <c r="BT43" t="s">
        <v>109</v>
      </c>
      <c r="BU43">
        <v>1</v>
      </c>
    </row>
    <row r="44" spans="1:74">
      <c r="A44" t="s">
        <v>76</v>
      </c>
      <c r="B44" t="s">
        <v>457</v>
      </c>
      <c r="F44" t="s">
        <v>458</v>
      </c>
      <c r="I44" t="s">
        <v>459</v>
      </c>
      <c r="J44">
        <v>2016</v>
      </c>
      <c r="K44" t="s">
        <v>460</v>
      </c>
      <c r="W44" t="s">
        <v>461</v>
      </c>
      <c r="AA44" t="s">
        <v>462</v>
      </c>
      <c r="AB44" t="s">
        <v>463</v>
      </c>
      <c r="AN44" t="s">
        <v>464</v>
      </c>
      <c r="AO44" t="s">
        <v>465</v>
      </c>
      <c r="AS44" t="s">
        <v>466</v>
      </c>
      <c r="AT44">
        <v>546</v>
      </c>
      <c r="AZ44">
        <v>277</v>
      </c>
      <c r="BA44">
        <v>282</v>
      </c>
      <c r="BC44" t="s">
        <v>467</v>
      </c>
      <c r="BK44" t="s">
        <v>468</v>
      </c>
      <c r="BS44" t="s">
        <v>109</v>
      </c>
    </row>
    <row r="45" spans="1:74">
      <c r="A45" t="s">
        <v>76</v>
      </c>
      <c r="B45" t="s">
        <v>469</v>
      </c>
      <c r="F45" t="s">
        <v>470</v>
      </c>
      <c r="I45" t="s">
        <v>471</v>
      </c>
      <c r="J45">
        <v>2007</v>
      </c>
      <c r="K45" t="s">
        <v>472</v>
      </c>
      <c r="W45" t="s">
        <v>473</v>
      </c>
      <c r="AN45" t="s">
        <v>474</v>
      </c>
      <c r="AS45" t="s">
        <v>148</v>
      </c>
      <c r="AT45">
        <v>114</v>
      </c>
      <c r="AU45">
        <v>8</v>
      </c>
      <c r="AZ45">
        <v>1457</v>
      </c>
      <c r="BA45">
        <v>1466</v>
      </c>
      <c r="BC45" t="s">
        <v>475</v>
      </c>
      <c r="BK45" t="s">
        <v>476</v>
      </c>
      <c r="BL45">
        <v>17406851</v>
      </c>
      <c r="BQ45" t="s">
        <v>131</v>
      </c>
    </row>
    <row r="46" spans="1:74">
      <c r="A46" t="s">
        <v>76</v>
      </c>
      <c r="B46" t="s">
        <v>477</v>
      </c>
      <c r="F46" t="s">
        <v>477</v>
      </c>
      <c r="I46" t="s">
        <v>478</v>
      </c>
      <c r="J46">
        <v>1994</v>
      </c>
      <c r="K46" t="s">
        <v>145</v>
      </c>
      <c r="W46" t="s">
        <v>479</v>
      </c>
      <c r="AN46" t="s">
        <v>147</v>
      </c>
      <c r="AS46" t="s">
        <v>216</v>
      </c>
      <c r="AT46">
        <v>40</v>
      </c>
      <c r="AU46">
        <v>8</v>
      </c>
      <c r="AZ46">
        <v>701</v>
      </c>
      <c r="BA46">
        <v>707</v>
      </c>
      <c r="BC46" t="s">
        <v>480</v>
      </c>
      <c r="BK46" t="s">
        <v>481</v>
      </c>
      <c r="BQ46" t="s">
        <v>85</v>
      </c>
      <c r="BR46" t="s">
        <v>108</v>
      </c>
      <c r="BT46" t="s">
        <v>109</v>
      </c>
      <c r="BV46">
        <v>2</v>
      </c>
    </row>
    <row r="47" spans="1:74">
      <c r="A47" t="s">
        <v>76</v>
      </c>
      <c r="B47" t="s">
        <v>482</v>
      </c>
      <c r="F47" t="s">
        <v>483</v>
      </c>
      <c r="I47" t="s">
        <v>484</v>
      </c>
      <c r="J47">
        <v>2013</v>
      </c>
      <c r="K47" t="s">
        <v>485</v>
      </c>
      <c r="W47" t="s">
        <v>486</v>
      </c>
      <c r="AN47" t="s">
        <v>487</v>
      </c>
      <c r="AS47" t="s">
        <v>397</v>
      </c>
      <c r="AT47">
        <v>16</v>
      </c>
      <c r="AU47">
        <v>3</v>
      </c>
      <c r="AZ47">
        <v>247</v>
      </c>
      <c r="BA47">
        <v>254</v>
      </c>
      <c r="BC47" t="s">
        <v>488</v>
      </c>
      <c r="BK47" t="s">
        <v>489</v>
      </c>
      <c r="BQ47" t="s">
        <v>131</v>
      </c>
    </row>
    <row r="48" spans="1:74">
      <c r="A48" t="s">
        <v>76</v>
      </c>
      <c r="B48" t="s">
        <v>490</v>
      </c>
      <c r="F48" t="s">
        <v>491</v>
      </c>
      <c r="I48" t="s">
        <v>492</v>
      </c>
      <c r="J48">
        <v>2015</v>
      </c>
      <c r="K48" t="s">
        <v>493</v>
      </c>
      <c r="W48" t="s">
        <v>494</v>
      </c>
      <c r="AN48" t="s">
        <v>495</v>
      </c>
      <c r="AO48" t="s">
        <v>496</v>
      </c>
      <c r="AS48" t="s">
        <v>497</v>
      </c>
      <c r="AT48">
        <v>63</v>
      </c>
      <c r="AU48">
        <v>4</v>
      </c>
      <c r="AZ48">
        <v>819</v>
      </c>
      <c r="BA48">
        <v>827</v>
      </c>
      <c r="BC48" t="s">
        <v>498</v>
      </c>
      <c r="BK48" t="s">
        <v>499</v>
      </c>
      <c r="BQ48" t="s">
        <v>131</v>
      </c>
    </row>
    <row r="49" spans="1:76">
      <c r="A49" t="s">
        <v>76</v>
      </c>
      <c r="B49" t="s">
        <v>500</v>
      </c>
      <c r="F49" t="s">
        <v>501</v>
      </c>
      <c r="I49" t="s">
        <v>502</v>
      </c>
      <c r="J49">
        <v>2009</v>
      </c>
      <c r="K49" t="s">
        <v>503</v>
      </c>
      <c r="W49" t="s">
        <v>504</v>
      </c>
      <c r="AA49" t="s">
        <v>505</v>
      </c>
      <c r="AB49" t="s">
        <v>506</v>
      </c>
      <c r="AN49" t="s">
        <v>507</v>
      </c>
      <c r="AO49" t="s">
        <v>508</v>
      </c>
      <c r="AS49" t="s">
        <v>509</v>
      </c>
      <c r="AT49">
        <v>85</v>
      </c>
      <c r="AU49">
        <v>1</v>
      </c>
      <c r="AZ49">
        <v>214</v>
      </c>
      <c r="BA49">
        <v>219</v>
      </c>
      <c r="BC49" t="s">
        <v>510</v>
      </c>
      <c r="BK49" t="s">
        <v>511</v>
      </c>
      <c r="BL49">
        <v>18764905</v>
      </c>
      <c r="BQ49" t="s">
        <v>85</v>
      </c>
      <c r="BR49" t="s">
        <v>108</v>
      </c>
      <c r="BT49" t="s">
        <v>296</v>
      </c>
    </row>
    <row r="50" spans="1:76">
      <c r="A50" t="s">
        <v>76</v>
      </c>
      <c r="B50" t="s">
        <v>512</v>
      </c>
      <c r="F50" t="s">
        <v>513</v>
      </c>
      <c r="I50" t="s">
        <v>514</v>
      </c>
      <c r="J50">
        <v>2014</v>
      </c>
      <c r="K50" t="s">
        <v>100</v>
      </c>
      <c r="W50" t="s">
        <v>515</v>
      </c>
      <c r="AA50" t="s">
        <v>516</v>
      </c>
      <c r="AB50" t="s">
        <v>517</v>
      </c>
      <c r="AN50" t="s">
        <v>103</v>
      </c>
      <c r="AS50" t="s">
        <v>518</v>
      </c>
      <c r="AT50">
        <v>9</v>
      </c>
      <c r="AU50">
        <v>12</v>
      </c>
      <c r="BB50" t="s">
        <v>519</v>
      </c>
      <c r="BC50" t="s">
        <v>520</v>
      </c>
      <c r="BK50" t="s">
        <v>521</v>
      </c>
      <c r="BL50">
        <v>25517902</v>
      </c>
      <c r="BQ50" t="s">
        <v>85</v>
      </c>
      <c r="BR50" t="s">
        <v>86</v>
      </c>
    </row>
    <row r="51" spans="1:76">
      <c r="A51" t="s">
        <v>76</v>
      </c>
      <c r="B51" t="s">
        <v>522</v>
      </c>
      <c r="F51" t="s">
        <v>523</v>
      </c>
      <c r="I51" t="s">
        <v>524</v>
      </c>
      <c r="J51">
        <v>2009</v>
      </c>
      <c r="K51" t="s">
        <v>525</v>
      </c>
      <c r="W51" t="s">
        <v>526</v>
      </c>
      <c r="AA51" t="s">
        <v>527</v>
      </c>
      <c r="AB51" t="s">
        <v>528</v>
      </c>
      <c r="AN51" t="s">
        <v>529</v>
      </c>
      <c r="AT51">
        <v>74</v>
      </c>
      <c r="AU51">
        <v>3</v>
      </c>
      <c r="AZ51">
        <v>222</v>
      </c>
      <c r="BA51">
        <v>231</v>
      </c>
      <c r="BC51" t="s">
        <v>530</v>
      </c>
      <c r="BK51" t="s">
        <v>531</v>
      </c>
      <c r="BQ51" t="s">
        <v>85</v>
      </c>
      <c r="BR51" t="s">
        <v>86</v>
      </c>
    </row>
    <row r="52" spans="1:76">
      <c r="A52" t="s">
        <v>76</v>
      </c>
      <c r="B52" t="s">
        <v>532</v>
      </c>
      <c r="F52" t="s">
        <v>533</v>
      </c>
      <c r="I52" t="s">
        <v>534</v>
      </c>
      <c r="J52">
        <v>2007</v>
      </c>
      <c r="K52" t="s">
        <v>535</v>
      </c>
      <c r="W52" t="s">
        <v>536</v>
      </c>
      <c r="AA52" t="s">
        <v>537</v>
      </c>
      <c r="AB52" t="s">
        <v>538</v>
      </c>
      <c r="AN52" t="s">
        <v>539</v>
      </c>
      <c r="AS52" t="s">
        <v>128</v>
      </c>
      <c r="AT52">
        <v>148</v>
      </c>
      <c r="AW52">
        <v>2</v>
      </c>
      <c r="AZ52" t="s">
        <v>540</v>
      </c>
      <c r="BA52" t="s">
        <v>541</v>
      </c>
      <c r="BC52" t="s">
        <v>542</v>
      </c>
      <c r="BK52" t="s">
        <v>543</v>
      </c>
      <c r="BQ52" t="s">
        <v>85</v>
      </c>
      <c r="BR52" t="s">
        <v>86</v>
      </c>
    </row>
    <row r="53" spans="1:76">
      <c r="A53" t="s">
        <v>76</v>
      </c>
      <c r="B53" t="s">
        <v>544</v>
      </c>
      <c r="F53" t="s">
        <v>545</v>
      </c>
      <c r="I53" t="s">
        <v>546</v>
      </c>
      <c r="J53">
        <v>2017</v>
      </c>
      <c r="K53" t="s">
        <v>113</v>
      </c>
      <c r="W53" t="s">
        <v>547</v>
      </c>
      <c r="AA53" t="s">
        <v>548</v>
      </c>
      <c r="AB53" t="s">
        <v>549</v>
      </c>
      <c r="AN53" t="s">
        <v>115</v>
      </c>
      <c r="AO53" t="s">
        <v>550</v>
      </c>
      <c r="AS53" t="s">
        <v>156</v>
      </c>
      <c r="AT53">
        <v>27</v>
      </c>
      <c r="AU53">
        <v>6</v>
      </c>
      <c r="AZ53">
        <v>833</v>
      </c>
      <c r="BA53">
        <v>839</v>
      </c>
      <c r="BC53" t="s">
        <v>551</v>
      </c>
      <c r="BK53" t="s">
        <v>552</v>
      </c>
      <c r="BL53">
        <v>28262491</v>
      </c>
      <c r="BQ53" t="s">
        <v>85</v>
      </c>
      <c r="BR53" t="s">
        <v>108</v>
      </c>
      <c r="BT53" t="s">
        <v>296</v>
      </c>
    </row>
    <row r="54" spans="1:76">
      <c r="A54" t="s">
        <v>76</v>
      </c>
      <c r="B54" t="s">
        <v>553</v>
      </c>
      <c r="F54" t="s">
        <v>554</v>
      </c>
      <c r="I54" t="s">
        <v>555</v>
      </c>
      <c r="J54">
        <v>2007</v>
      </c>
      <c r="K54" t="s">
        <v>435</v>
      </c>
      <c r="W54" t="s">
        <v>556</v>
      </c>
      <c r="AN54" t="s">
        <v>438</v>
      </c>
      <c r="AS54" t="s">
        <v>168</v>
      </c>
      <c r="AT54">
        <v>58</v>
      </c>
      <c r="AU54">
        <v>12</v>
      </c>
      <c r="AZ54">
        <v>3091</v>
      </c>
      <c r="BA54">
        <v>3097</v>
      </c>
      <c r="BC54" t="s">
        <v>557</v>
      </c>
      <c r="BK54" t="s">
        <v>558</v>
      </c>
      <c r="BL54">
        <v>17693414</v>
      </c>
      <c r="BQ54" t="s">
        <v>131</v>
      </c>
    </row>
    <row r="55" spans="1:76">
      <c r="A55" t="s">
        <v>76</v>
      </c>
      <c r="B55" t="s">
        <v>559</v>
      </c>
      <c r="F55" t="s">
        <v>560</v>
      </c>
      <c r="I55" t="s">
        <v>561</v>
      </c>
      <c r="J55">
        <v>2008</v>
      </c>
      <c r="K55" t="s">
        <v>562</v>
      </c>
      <c r="W55" t="s">
        <v>563</v>
      </c>
      <c r="AB55" t="s">
        <v>564</v>
      </c>
      <c r="AN55" t="s">
        <v>565</v>
      </c>
      <c r="AS55" t="s">
        <v>269</v>
      </c>
      <c r="AT55">
        <v>17</v>
      </c>
      <c r="AU55">
        <v>2</v>
      </c>
      <c r="AZ55">
        <v>95</v>
      </c>
      <c r="BA55">
        <v>100</v>
      </c>
      <c r="BK55" t="s">
        <v>566</v>
      </c>
      <c r="BQ55" t="s">
        <v>131</v>
      </c>
    </row>
    <row r="56" spans="1:76">
      <c r="A56" t="s">
        <v>76</v>
      </c>
      <c r="B56" t="s">
        <v>567</v>
      </c>
      <c r="F56" t="s">
        <v>568</v>
      </c>
      <c r="I56" t="s">
        <v>569</v>
      </c>
      <c r="J56">
        <v>2011</v>
      </c>
      <c r="K56" t="s">
        <v>570</v>
      </c>
      <c r="W56" t="s">
        <v>571</v>
      </c>
      <c r="AA56" t="s">
        <v>572</v>
      </c>
      <c r="AN56" t="s">
        <v>573</v>
      </c>
      <c r="AO56" t="s">
        <v>574</v>
      </c>
      <c r="AS56" t="s">
        <v>575</v>
      </c>
      <c r="AT56">
        <v>53</v>
      </c>
      <c r="BB56">
        <v>17</v>
      </c>
      <c r="BC56" t="s">
        <v>576</v>
      </c>
      <c r="BK56" t="s">
        <v>577</v>
      </c>
      <c r="BL56">
        <v>21392401</v>
      </c>
      <c r="BQ56" t="s">
        <v>85</v>
      </c>
      <c r="BR56" t="s">
        <v>86</v>
      </c>
    </row>
    <row r="57" spans="1:76">
      <c r="A57" t="s">
        <v>76</v>
      </c>
      <c r="B57" t="s">
        <v>578</v>
      </c>
      <c r="F57" t="s">
        <v>578</v>
      </c>
      <c r="I57" t="s">
        <v>579</v>
      </c>
      <c r="J57">
        <v>1999</v>
      </c>
      <c r="K57" t="s">
        <v>472</v>
      </c>
      <c r="W57" t="s">
        <v>580</v>
      </c>
      <c r="AA57" t="s">
        <v>581</v>
      </c>
      <c r="AB57" t="s">
        <v>582</v>
      </c>
      <c r="AN57" t="s">
        <v>474</v>
      </c>
      <c r="AS57" t="s">
        <v>185</v>
      </c>
      <c r="AT57">
        <v>99</v>
      </c>
      <c r="AU57">
        <v>5</v>
      </c>
      <c r="AZ57">
        <v>900</v>
      </c>
      <c r="BA57">
        <v>911</v>
      </c>
      <c r="BC57" t="s">
        <v>583</v>
      </c>
      <c r="BK57" t="s">
        <v>584</v>
      </c>
      <c r="BQ57" t="s">
        <v>131</v>
      </c>
    </row>
    <row r="58" spans="1:76">
      <c r="A58" t="s">
        <v>76</v>
      </c>
      <c r="B58" t="s">
        <v>585</v>
      </c>
      <c r="F58" t="s">
        <v>586</v>
      </c>
      <c r="I58" t="s">
        <v>587</v>
      </c>
      <c r="J58">
        <v>2011</v>
      </c>
      <c r="K58" t="s">
        <v>588</v>
      </c>
      <c r="W58" t="s">
        <v>589</v>
      </c>
      <c r="AB58" t="s">
        <v>590</v>
      </c>
      <c r="AN58" t="s">
        <v>591</v>
      </c>
      <c r="AS58" t="s">
        <v>168</v>
      </c>
      <c r="AT58">
        <v>1</v>
      </c>
      <c r="AU58">
        <v>2</v>
      </c>
      <c r="AZ58">
        <v>160</v>
      </c>
      <c r="BA58">
        <v>168</v>
      </c>
      <c r="BC58" t="s">
        <v>592</v>
      </c>
      <c r="BK58" t="s">
        <v>593</v>
      </c>
      <c r="BL58">
        <v>22393492</v>
      </c>
      <c r="BQ58" t="s">
        <v>85</v>
      </c>
      <c r="BR58" t="s">
        <v>108</v>
      </c>
      <c r="BT58" t="s">
        <v>109</v>
      </c>
      <c r="BU58">
        <v>6</v>
      </c>
      <c r="BV58">
        <v>4</v>
      </c>
      <c r="BW58" t="s">
        <v>33775</v>
      </c>
      <c r="BX58" t="s">
        <v>594</v>
      </c>
    </row>
    <row r="59" spans="1:76">
      <c r="A59" t="s">
        <v>76</v>
      </c>
      <c r="B59" t="s">
        <v>595</v>
      </c>
      <c r="F59" t="s">
        <v>595</v>
      </c>
      <c r="I59" t="s">
        <v>596</v>
      </c>
      <c r="J59">
        <v>1998</v>
      </c>
      <c r="K59" t="s">
        <v>597</v>
      </c>
      <c r="W59" t="s">
        <v>598</v>
      </c>
      <c r="AN59" t="s">
        <v>599</v>
      </c>
      <c r="AS59" t="s">
        <v>600</v>
      </c>
      <c r="AT59">
        <v>34</v>
      </c>
      <c r="AU59">
        <v>2</v>
      </c>
      <c r="AZ59">
        <v>153</v>
      </c>
      <c r="BA59">
        <v>170</v>
      </c>
      <c r="BC59" t="s">
        <v>601</v>
      </c>
      <c r="BK59" t="s">
        <v>602</v>
      </c>
      <c r="BQ59" t="s">
        <v>131</v>
      </c>
    </row>
    <row r="60" spans="1:76">
      <c r="A60" t="s">
        <v>76</v>
      </c>
      <c r="B60" t="s">
        <v>603</v>
      </c>
      <c r="F60" t="s">
        <v>603</v>
      </c>
      <c r="I60" t="s">
        <v>604</v>
      </c>
      <c r="J60">
        <v>2004</v>
      </c>
      <c r="K60" t="s">
        <v>605</v>
      </c>
      <c r="W60" t="s">
        <v>606</v>
      </c>
      <c r="AN60" t="s">
        <v>607</v>
      </c>
      <c r="AO60" t="s">
        <v>608</v>
      </c>
      <c r="AS60" t="s">
        <v>216</v>
      </c>
      <c r="AT60">
        <v>58</v>
      </c>
      <c r="AU60">
        <v>8</v>
      </c>
      <c r="AZ60">
        <v>1748</v>
      </c>
      <c r="BA60">
        <v>1762</v>
      </c>
      <c r="BK60" t="s">
        <v>609</v>
      </c>
      <c r="BL60">
        <v>15446427</v>
      </c>
      <c r="BQ60" t="s">
        <v>296</v>
      </c>
      <c r="BT60" t="s">
        <v>109</v>
      </c>
      <c r="BV60">
        <v>0</v>
      </c>
    </row>
    <row r="61" spans="1:76">
      <c r="A61" t="s">
        <v>76</v>
      </c>
      <c r="B61" t="s">
        <v>610</v>
      </c>
      <c r="F61" t="s">
        <v>611</v>
      </c>
      <c r="I61" t="s">
        <v>612</v>
      </c>
      <c r="J61">
        <v>2015</v>
      </c>
      <c r="K61" t="s">
        <v>613</v>
      </c>
      <c r="W61" t="s">
        <v>614</v>
      </c>
      <c r="AA61" t="s">
        <v>615</v>
      </c>
      <c r="AN61" t="s">
        <v>616</v>
      </c>
      <c r="AO61" t="s">
        <v>617</v>
      </c>
      <c r="AS61" t="s">
        <v>600</v>
      </c>
      <c r="AT61">
        <v>56</v>
      </c>
      <c r="AU61">
        <v>4</v>
      </c>
      <c r="AX61" t="s">
        <v>49</v>
      </c>
      <c r="AZ61">
        <v>594</v>
      </c>
      <c r="BA61">
        <v>604</v>
      </c>
      <c r="BC61" t="s">
        <v>618</v>
      </c>
      <c r="BK61" t="s">
        <v>619</v>
      </c>
      <c r="BL61">
        <v>25432974</v>
      </c>
      <c r="BQ61" t="s">
        <v>131</v>
      </c>
    </row>
    <row r="62" spans="1:76">
      <c r="A62" t="s">
        <v>76</v>
      </c>
      <c r="B62" t="s">
        <v>620</v>
      </c>
      <c r="F62" t="s">
        <v>621</v>
      </c>
      <c r="I62" t="s">
        <v>622</v>
      </c>
      <c r="J62">
        <v>2008</v>
      </c>
      <c r="K62" t="s">
        <v>623</v>
      </c>
      <c r="W62" t="s">
        <v>624</v>
      </c>
      <c r="AB62" t="s">
        <v>625</v>
      </c>
      <c r="AN62" t="s">
        <v>626</v>
      </c>
      <c r="AS62" t="s">
        <v>148</v>
      </c>
      <c r="AT62">
        <v>77</v>
      </c>
      <c r="AU62">
        <v>3</v>
      </c>
      <c r="AZ62">
        <v>585</v>
      </c>
      <c r="BA62">
        <v>596</v>
      </c>
      <c r="BC62" t="s">
        <v>627</v>
      </c>
      <c r="BK62" t="s">
        <v>628</v>
      </c>
      <c r="BL62">
        <v>18266693</v>
      </c>
      <c r="BQ62" t="s">
        <v>85</v>
      </c>
      <c r="BR62" t="s">
        <v>108</v>
      </c>
      <c r="BT62" t="s">
        <v>296</v>
      </c>
    </row>
    <row r="63" spans="1:76">
      <c r="A63" t="s">
        <v>76</v>
      </c>
      <c r="B63" t="s">
        <v>629</v>
      </c>
      <c r="F63" t="s">
        <v>629</v>
      </c>
      <c r="I63" t="s">
        <v>630</v>
      </c>
      <c r="J63">
        <v>2000</v>
      </c>
      <c r="K63" t="s">
        <v>631</v>
      </c>
      <c r="W63" t="s">
        <v>632</v>
      </c>
      <c r="AN63" t="s">
        <v>633</v>
      </c>
      <c r="AS63" t="s">
        <v>148</v>
      </c>
      <c r="AT63">
        <v>81</v>
      </c>
      <c r="AU63">
        <v>5</v>
      </c>
      <c r="AZ63">
        <v>1262</v>
      </c>
      <c r="BA63">
        <v>1272</v>
      </c>
      <c r="BK63" t="s">
        <v>634</v>
      </c>
      <c r="BQ63" t="s">
        <v>85</v>
      </c>
      <c r="BR63" t="s">
        <v>108</v>
      </c>
      <c r="BT63" t="s">
        <v>109</v>
      </c>
      <c r="BV63">
        <v>0</v>
      </c>
    </row>
    <row r="64" spans="1:76">
      <c r="A64" t="s">
        <v>76</v>
      </c>
      <c r="B64" t="s">
        <v>635</v>
      </c>
      <c r="F64" t="s">
        <v>636</v>
      </c>
      <c r="I64" t="s">
        <v>637</v>
      </c>
      <c r="J64">
        <v>2007</v>
      </c>
      <c r="K64" t="s">
        <v>638</v>
      </c>
      <c r="W64" t="s">
        <v>639</v>
      </c>
      <c r="AN64" t="s">
        <v>640</v>
      </c>
      <c r="AS64" t="s">
        <v>168</v>
      </c>
      <c r="AT64">
        <v>43</v>
      </c>
      <c r="AU64">
        <v>3</v>
      </c>
      <c r="AZ64">
        <v>289</v>
      </c>
      <c r="BA64">
        <v>293</v>
      </c>
      <c r="BC64" t="s">
        <v>641</v>
      </c>
      <c r="BK64" t="s">
        <v>642</v>
      </c>
      <c r="BL64">
        <v>17803527</v>
      </c>
      <c r="BQ64" t="s">
        <v>85</v>
      </c>
      <c r="BR64" t="s">
        <v>86</v>
      </c>
    </row>
    <row r="65" spans="1:76">
      <c r="A65" t="s">
        <v>76</v>
      </c>
      <c r="B65" t="s">
        <v>643</v>
      </c>
      <c r="F65" t="s">
        <v>644</v>
      </c>
      <c r="I65" t="s">
        <v>645</v>
      </c>
      <c r="J65">
        <v>2016</v>
      </c>
      <c r="K65" t="s">
        <v>646</v>
      </c>
      <c r="W65" t="s">
        <v>647</v>
      </c>
      <c r="AN65" t="s">
        <v>648</v>
      </c>
      <c r="AO65" t="s">
        <v>649</v>
      </c>
      <c r="AS65" s="3">
        <v>42095</v>
      </c>
      <c r="AT65">
        <v>219</v>
      </c>
      <c r="AU65">
        <v>8</v>
      </c>
      <c r="AZ65">
        <v>1093</v>
      </c>
      <c r="BA65">
        <v>1105</v>
      </c>
      <c r="BC65" t="s">
        <v>650</v>
      </c>
      <c r="BK65" t="s">
        <v>651</v>
      </c>
      <c r="BL65">
        <v>27103673</v>
      </c>
      <c r="BQ65" t="s">
        <v>85</v>
      </c>
      <c r="BR65" t="s">
        <v>86</v>
      </c>
    </row>
    <row r="66" spans="1:76">
      <c r="A66" t="s">
        <v>76</v>
      </c>
      <c r="B66" t="s">
        <v>652</v>
      </c>
      <c r="F66" t="s">
        <v>653</v>
      </c>
      <c r="I66" t="s">
        <v>654</v>
      </c>
      <c r="J66">
        <v>2009</v>
      </c>
      <c r="K66" t="s">
        <v>655</v>
      </c>
      <c r="W66" t="s">
        <v>656</v>
      </c>
      <c r="AA66" t="s">
        <v>657</v>
      </c>
      <c r="AB66" t="s">
        <v>658</v>
      </c>
      <c r="AN66" t="s">
        <v>659</v>
      </c>
      <c r="AO66" t="s">
        <v>660</v>
      </c>
      <c r="AS66" t="s">
        <v>216</v>
      </c>
      <c r="AT66">
        <v>69</v>
      </c>
      <c r="AU66">
        <v>2</v>
      </c>
      <c r="AZ66">
        <v>164</v>
      </c>
      <c r="BA66">
        <v>175</v>
      </c>
      <c r="BC66" t="s">
        <v>661</v>
      </c>
      <c r="BK66" t="s">
        <v>662</v>
      </c>
      <c r="BL66">
        <v>19629571</v>
      </c>
      <c r="BQ66" t="s">
        <v>131</v>
      </c>
    </row>
    <row r="67" spans="1:76">
      <c r="A67" t="s">
        <v>76</v>
      </c>
      <c r="B67" t="s">
        <v>663</v>
      </c>
      <c r="F67" t="s">
        <v>664</v>
      </c>
      <c r="I67" t="s">
        <v>665</v>
      </c>
      <c r="J67">
        <v>2011</v>
      </c>
      <c r="K67" t="s">
        <v>666</v>
      </c>
      <c r="W67" t="s">
        <v>667</v>
      </c>
      <c r="AA67" t="s">
        <v>668</v>
      </c>
      <c r="AB67" t="s">
        <v>669</v>
      </c>
      <c r="AN67" t="s">
        <v>670</v>
      </c>
      <c r="AO67" t="s">
        <v>671</v>
      </c>
      <c r="AS67" t="s">
        <v>600</v>
      </c>
      <c r="AT67">
        <v>20</v>
      </c>
      <c r="AU67">
        <v>7</v>
      </c>
      <c r="AZ67">
        <v>1463</v>
      </c>
      <c r="BA67">
        <v>1474</v>
      </c>
      <c r="BC67" t="s">
        <v>672</v>
      </c>
      <c r="BK67" t="s">
        <v>673</v>
      </c>
      <c r="BL67">
        <v>21309875</v>
      </c>
      <c r="BQ67" t="s">
        <v>131</v>
      </c>
    </row>
    <row r="68" spans="1:76">
      <c r="A68" t="s">
        <v>76</v>
      </c>
      <c r="B68" t="s">
        <v>674</v>
      </c>
      <c r="F68" t="s">
        <v>675</v>
      </c>
      <c r="I68" t="s">
        <v>676</v>
      </c>
      <c r="J68">
        <v>2013</v>
      </c>
      <c r="K68" t="s">
        <v>677</v>
      </c>
      <c r="W68" t="s">
        <v>678</v>
      </c>
      <c r="AN68" t="s">
        <v>679</v>
      </c>
      <c r="AS68" t="s">
        <v>600</v>
      </c>
      <c r="AT68">
        <v>26</v>
      </c>
      <c r="AU68">
        <v>4</v>
      </c>
      <c r="AZ68">
        <v>705</v>
      </c>
      <c r="BA68">
        <v>718</v>
      </c>
      <c r="BC68" t="s">
        <v>680</v>
      </c>
      <c r="BK68" t="s">
        <v>681</v>
      </c>
      <c r="BL68">
        <v>23496837</v>
      </c>
      <c r="BQ68" t="s">
        <v>85</v>
      </c>
      <c r="BR68" t="s">
        <v>108</v>
      </c>
      <c r="BT68" t="s">
        <v>109</v>
      </c>
      <c r="BU68">
        <v>7</v>
      </c>
      <c r="BV68">
        <v>8</v>
      </c>
      <c r="BX68" t="s">
        <v>594</v>
      </c>
    </row>
    <row r="69" spans="1:76">
      <c r="A69" t="s">
        <v>76</v>
      </c>
      <c r="B69" t="s">
        <v>682</v>
      </c>
      <c r="F69" t="s">
        <v>683</v>
      </c>
      <c r="I69" t="s">
        <v>684</v>
      </c>
      <c r="J69">
        <v>2017</v>
      </c>
      <c r="K69" t="s">
        <v>605</v>
      </c>
      <c r="W69" t="s">
        <v>685</v>
      </c>
      <c r="AN69" t="s">
        <v>607</v>
      </c>
      <c r="AO69" t="s">
        <v>608</v>
      </c>
      <c r="AS69" t="s">
        <v>204</v>
      </c>
      <c r="AT69">
        <v>71</v>
      </c>
      <c r="AU69">
        <v>2</v>
      </c>
      <c r="AZ69">
        <v>465</v>
      </c>
      <c r="BA69">
        <v>474</v>
      </c>
      <c r="BC69" t="s">
        <v>686</v>
      </c>
      <c r="BK69" t="s">
        <v>687</v>
      </c>
      <c r="BL69">
        <v>27925178</v>
      </c>
      <c r="BQ69" t="s">
        <v>85</v>
      </c>
      <c r="BR69" t="s">
        <v>108</v>
      </c>
      <c r="BT69" t="s">
        <v>109</v>
      </c>
      <c r="BU69">
        <v>4</v>
      </c>
      <c r="BV69">
        <v>2</v>
      </c>
    </row>
    <row r="70" spans="1:76">
      <c r="A70" t="s">
        <v>76</v>
      </c>
      <c r="B70" t="s">
        <v>688</v>
      </c>
      <c r="F70" t="s">
        <v>689</v>
      </c>
      <c r="I70" t="s">
        <v>690</v>
      </c>
      <c r="J70">
        <v>2006</v>
      </c>
      <c r="K70" t="s">
        <v>425</v>
      </c>
      <c r="W70" t="s">
        <v>691</v>
      </c>
      <c r="AA70" t="s">
        <v>692</v>
      </c>
      <c r="AB70" t="s">
        <v>693</v>
      </c>
      <c r="AN70" t="s">
        <v>429</v>
      </c>
      <c r="AT70">
        <v>57</v>
      </c>
      <c r="AU70">
        <v>8</v>
      </c>
      <c r="AZ70">
        <v>917</v>
      </c>
      <c r="BA70">
        <v>928</v>
      </c>
      <c r="BC70" t="s">
        <v>694</v>
      </c>
      <c r="BK70" t="s">
        <v>695</v>
      </c>
      <c r="BQ70" t="s">
        <v>131</v>
      </c>
    </row>
    <row r="71" spans="1:76">
      <c r="A71" t="s">
        <v>76</v>
      </c>
      <c r="B71" t="s">
        <v>696</v>
      </c>
      <c r="F71" t="s">
        <v>697</v>
      </c>
      <c r="I71" t="s">
        <v>698</v>
      </c>
      <c r="J71">
        <v>2008</v>
      </c>
      <c r="K71" t="s">
        <v>699</v>
      </c>
      <c r="W71" t="s">
        <v>700</v>
      </c>
      <c r="AA71" t="s">
        <v>537</v>
      </c>
      <c r="AB71" t="s">
        <v>538</v>
      </c>
      <c r="AN71" t="s">
        <v>701</v>
      </c>
      <c r="AS71" s="3">
        <v>46388</v>
      </c>
      <c r="AT71">
        <v>363</v>
      </c>
      <c r="AU71">
        <v>1490</v>
      </c>
      <c r="AZ71">
        <v>267</v>
      </c>
      <c r="BA71">
        <v>286</v>
      </c>
      <c r="BC71" t="s">
        <v>702</v>
      </c>
      <c r="BK71" t="s">
        <v>703</v>
      </c>
      <c r="BL71">
        <v>17686737</v>
      </c>
      <c r="BQ71" t="s">
        <v>85</v>
      </c>
      <c r="BR71" t="s">
        <v>86</v>
      </c>
    </row>
    <row r="72" spans="1:76">
      <c r="A72" t="s">
        <v>76</v>
      </c>
      <c r="B72" t="s">
        <v>704</v>
      </c>
      <c r="F72" t="s">
        <v>704</v>
      </c>
      <c r="I72" t="s">
        <v>705</v>
      </c>
      <c r="J72">
        <v>2005</v>
      </c>
      <c r="K72" t="s">
        <v>706</v>
      </c>
      <c r="W72" t="s">
        <v>707</v>
      </c>
      <c r="AN72" t="s">
        <v>708</v>
      </c>
      <c r="AS72" t="s">
        <v>600</v>
      </c>
      <c r="AT72">
        <v>35</v>
      </c>
      <c r="AU72">
        <v>4</v>
      </c>
      <c r="AZ72">
        <v>910</v>
      </c>
      <c r="BA72">
        <v>917</v>
      </c>
      <c r="BC72" t="s">
        <v>709</v>
      </c>
      <c r="BK72" t="s">
        <v>710</v>
      </c>
      <c r="BQ72" t="s">
        <v>131</v>
      </c>
    </row>
    <row r="73" spans="1:76">
      <c r="A73" t="s">
        <v>76</v>
      </c>
      <c r="B73" t="s">
        <v>711</v>
      </c>
      <c r="F73" t="s">
        <v>711</v>
      </c>
      <c r="I73" t="s">
        <v>712</v>
      </c>
      <c r="J73">
        <v>1994</v>
      </c>
      <c r="K73" t="s">
        <v>713</v>
      </c>
      <c r="W73" t="s">
        <v>714</v>
      </c>
      <c r="AA73" t="s">
        <v>715</v>
      </c>
      <c r="AB73" t="s">
        <v>716</v>
      </c>
      <c r="AN73" t="s">
        <v>717</v>
      </c>
      <c r="AS73" t="s">
        <v>94</v>
      </c>
      <c r="AT73">
        <v>232</v>
      </c>
      <c r="AV73">
        <v>1</v>
      </c>
      <c r="AZ73">
        <v>109</v>
      </c>
      <c r="BA73">
        <v>116</v>
      </c>
      <c r="BC73" t="s">
        <v>718</v>
      </c>
      <c r="BK73" t="s">
        <v>719</v>
      </c>
      <c r="BQ73" t="s">
        <v>85</v>
      </c>
      <c r="BR73" t="s">
        <v>108</v>
      </c>
      <c r="BS73" t="s">
        <v>109</v>
      </c>
    </row>
    <row r="74" spans="1:76">
      <c r="A74" t="s">
        <v>76</v>
      </c>
      <c r="B74" t="s">
        <v>720</v>
      </c>
      <c r="F74" t="s">
        <v>721</v>
      </c>
      <c r="I74" t="s">
        <v>722</v>
      </c>
      <c r="J74">
        <v>2007</v>
      </c>
      <c r="K74" t="s">
        <v>723</v>
      </c>
      <c r="W74" t="s">
        <v>724</v>
      </c>
      <c r="AN74" t="s">
        <v>725</v>
      </c>
      <c r="AS74" t="s">
        <v>148</v>
      </c>
      <c r="AT74">
        <v>39</v>
      </c>
      <c r="AU74">
        <v>3</v>
      </c>
      <c r="AZ74">
        <v>383</v>
      </c>
      <c r="BA74">
        <v>396</v>
      </c>
      <c r="BC74" t="s">
        <v>726</v>
      </c>
      <c r="BK74" t="s">
        <v>727</v>
      </c>
      <c r="BL74">
        <v>16911810</v>
      </c>
      <c r="BQ74" t="s">
        <v>85</v>
      </c>
      <c r="BR74" t="s">
        <v>86</v>
      </c>
    </row>
    <row r="75" spans="1:76">
      <c r="A75" t="s">
        <v>76</v>
      </c>
      <c r="B75" t="s">
        <v>728</v>
      </c>
      <c r="F75" t="s">
        <v>729</v>
      </c>
      <c r="I75" t="s">
        <v>730</v>
      </c>
      <c r="J75">
        <v>2016</v>
      </c>
      <c r="K75" t="s">
        <v>731</v>
      </c>
      <c r="W75" t="s">
        <v>732</v>
      </c>
      <c r="AA75" t="s">
        <v>733</v>
      </c>
      <c r="AN75" t="s">
        <v>734</v>
      </c>
      <c r="AO75" t="s">
        <v>735</v>
      </c>
      <c r="AT75">
        <v>35</v>
      </c>
      <c r="BB75">
        <v>29383</v>
      </c>
      <c r="BC75" t="s">
        <v>736</v>
      </c>
      <c r="BK75" t="s">
        <v>737</v>
      </c>
      <c r="BQ75" t="s">
        <v>131</v>
      </c>
    </row>
    <row r="76" spans="1:76">
      <c r="A76" t="s">
        <v>76</v>
      </c>
      <c r="B76" t="s">
        <v>738</v>
      </c>
      <c r="F76" t="s">
        <v>739</v>
      </c>
      <c r="I76" t="s">
        <v>740</v>
      </c>
      <c r="J76">
        <v>2010</v>
      </c>
      <c r="K76" t="s">
        <v>666</v>
      </c>
      <c r="W76" t="s">
        <v>741</v>
      </c>
      <c r="AA76" t="s">
        <v>742</v>
      </c>
      <c r="AB76" t="s">
        <v>743</v>
      </c>
      <c r="AN76" t="s">
        <v>670</v>
      </c>
      <c r="AS76" t="s">
        <v>600</v>
      </c>
      <c r="AT76">
        <v>19</v>
      </c>
      <c r="AU76">
        <v>8</v>
      </c>
      <c r="AZ76">
        <v>1638</v>
      </c>
      <c r="BA76">
        <v>1650</v>
      </c>
      <c r="BC76" t="s">
        <v>744</v>
      </c>
      <c r="BK76" t="s">
        <v>745</v>
      </c>
      <c r="BL76">
        <v>20345678</v>
      </c>
      <c r="BQ76" t="s">
        <v>131</v>
      </c>
    </row>
    <row r="77" spans="1:76">
      <c r="A77" t="s">
        <v>76</v>
      </c>
      <c r="B77" t="s">
        <v>746</v>
      </c>
      <c r="F77" t="s">
        <v>746</v>
      </c>
      <c r="I77" t="s">
        <v>747</v>
      </c>
      <c r="J77">
        <v>1991</v>
      </c>
      <c r="K77" t="s">
        <v>79</v>
      </c>
      <c r="W77" t="s">
        <v>748</v>
      </c>
      <c r="AN77" t="s">
        <v>81</v>
      </c>
      <c r="AS77" t="s">
        <v>749</v>
      </c>
      <c r="AT77">
        <v>6</v>
      </c>
      <c r="AU77">
        <v>3</v>
      </c>
      <c r="AZ77">
        <v>217</v>
      </c>
      <c r="BA77">
        <v>233</v>
      </c>
      <c r="BC77" t="s">
        <v>750</v>
      </c>
      <c r="BK77" t="s">
        <v>751</v>
      </c>
      <c r="BL77">
        <v>1773093</v>
      </c>
      <c r="BQ77" t="s">
        <v>85</v>
      </c>
      <c r="BR77" t="s">
        <v>108</v>
      </c>
      <c r="BT77" t="s">
        <v>109</v>
      </c>
      <c r="BV77">
        <v>1</v>
      </c>
    </row>
    <row r="78" spans="1:76">
      <c r="A78" t="s">
        <v>752</v>
      </c>
      <c r="B78" t="s">
        <v>753</v>
      </c>
      <c r="D78" t="s">
        <v>754</v>
      </c>
      <c r="F78" t="s">
        <v>753</v>
      </c>
      <c r="I78" t="s">
        <v>755</v>
      </c>
      <c r="J78">
        <v>2001</v>
      </c>
      <c r="K78" t="s">
        <v>756</v>
      </c>
      <c r="P78" t="s">
        <v>757</v>
      </c>
      <c r="Q78" t="s">
        <v>758</v>
      </c>
      <c r="R78" t="s">
        <v>759</v>
      </c>
      <c r="S78" t="s">
        <v>760</v>
      </c>
      <c r="W78" t="s">
        <v>761</v>
      </c>
      <c r="AP78" t="s">
        <v>762</v>
      </c>
      <c r="AZ78">
        <v>482</v>
      </c>
      <c r="BA78">
        <v>487</v>
      </c>
      <c r="BK78" t="s">
        <v>763</v>
      </c>
      <c r="BQ78" t="s">
        <v>131</v>
      </c>
    </row>
    <row r="79" spans="1:76">
      <c r="A79" t="s">
        <v>76</v>
      </c>
      <c r="B79" t="s">
        <v>764</v>
      </c>
      <c r="F79" t="s">
        <v>764</v>
      </c>
      <c r="I79" t="s">
        <v>765</v>
      </c>
      <c r="J79">
        <v>1994</v>
      </c>
      <c r="K79" t="s">
        <v>766</v>
      </c>
      <c r="W79" t="s">
        <v>767</v>
      </c>
      <c r="AN79" t="s">
        <v>768</v>
      </c>
      <c r="AS79" t="s">
        <v>769</v>
      </c>
      <c r="AT79">
        <v>31</v>
      </c>
      <c r="AU79">
        <v>2</v>
      </c>
      <c r="AZ79">
        <v>278</v>
      </c>
      <c r="BA79">
        <v>286</v>
      </c>
      <c r="BC79" t="s">
        <v>770</v>
      </c>
      <c r="BK79" t="s">
        <v>771</v>
      </c>
      <c r="BL79">
        <v>8189418</v>
      </c>
      <c r="BQ79" t="s">
        <v>85</v>
      </c>
      <c r="BR79" t="s">
        <v>108</v>
      </c>
      <c r="BT79" t="s">
        <v>109</v>
      </c>
      <c r="BV79">
        <v>0</v>
      </c>
    </row>
    <row r="80" spans="1:76">
      <c r="A80" t="s">
        <v>76</v>
      </c>
      <c r="B80" t="s">
        <v>772</v>
      </c>
      <c r="F80" t="s">
        <v>773</v>
      </c>
      <c r="I80" t="s">
        <v>774</v>
      </c>
      <c r="J80">
        <v>2008</v>
      </c>
      <c r="K80" t="s">
        <v>775</v>
      </c>
      <c r="W80" t="s">
        <v>776</v>
      </c>
      <c r="AB80" t="s">
        <v>777</v>
      </c>
      <c r="AN80" t="s">
        <v>778</v>
      </c>
      <c r="AS80" t="s">
        <v>204</v>
      </c>
      <c r="AT80">
        <v>20</v>
      </c>
      <c r="AU80">
        <v>2</v>
      </c>
      <c r="AZ80">
        <v>261</v>
      </c>
      <c r="BA80">
        <v>267</v>
      </c>
      <c r="BC80" t="s">
        <v>779</v>
      </c>
      <c r="BK80" t="s">
        <v>780</v>
      </c>
      <c r="BL80">
        <v>18047552</v>
      </c>
      <c r="BQ80" t="s">
        <v>85</v>
      </c>
      <c r="BR80" t="s">
        <v>86</v>
      </c>
    </row>
    <row r="81" spans="1:73">
      <c r="A81" t="s">
        <v>76</v>
      </c>
      <c r="B81" t="s">
        <v>781</v>
      </c>
      <c r="F81" t="s">
        <v>781</v>
      </c>
      <c r="I81" t="s">
        <v>782</v>
      </c>
      <c r="J81">
        <v>1996</v>
      </c>
      <c r="K81" t="s">
        <v>783</v>
      </c>
      <c r="W81" t="s">
        <v>784</v>
      </c>
      <c r="AA81" t="s">
        <v>785</v>
      </c>
      <c r="AB81" t="s">
        <v>786</v>
      </c>
      <c r="AN81" t="s">
        <v>787</v>
      </c>
      <c r="AS81" t="s">
        <v>413</v>
      </c>
      <c r="AT81">
        <v>15</v>
      </c>
      <c r="AU81">
        <v>5</v>
      </c>
      <c r="AZ81">
        <v>401</v>
      </c>
      <c r="BA81">
        <v>411</v>
      </c>
      <c r="BC81" t="s">
        <v>788</v>
      </c>
      <c r="BK81" t="s">
        <v>789</v>
      </c>
      <c r="BL81">
        <v>24194300</v>
      </c>
      <c r="BQ81" t="s">
        <v>85</v>
      </c>
      <c r="BR81" t="s">
        <v>86</v>
      </c>
    </row>
    <row r="82" spans="1:73">
      <c r="A82" t="s">
        <v>76</v>
      </c>
      <c r="B82" t="s">
        <v>790</v>
      </c>
      <c r="F82" t="s">
        <v>790</v>
      </c>
      <c r="I82" t="s">
        <v>791</v>
      </c>
      <c r="J82">
        <v>2003</v>
      </c>
      <c r="K82" t="s">
        <v>792</v>
      </c>
      <c r="W82" t="s">
        <v>793</v>
      </c>
      <c r="AN82" t="s">
        <v>794</v>
      </c>
      <c r="AS82" t="s">
        <v>397</v>
      </c>
      <c r="AT82">
        <v>97</v>
      </c>
      <c r="AU82" s="2">
        <v>43160</v>
      </c>
      <c r="AZ82">
        <v>1</v>
      </c>
      <c r="BA82">
        <v>20</v>
      </c>
      <c r="BC82" t="s">
        <v>795</v>
      </c>
      <c r="BK82" t="s">
        <v>796</v>
      </c>
      <c r="BQ82" t="s">
        <v>296</v>
      </c>
      <c r="BT82" t="s">
        <v>296</v>
      </c>
    </row>
    <row r="83" spans="1:73">
      <c r="A83" t="s">
        <v>76</v>
      </c>
      <c r="B83" t="s">
        <v>797</v>
      </c>
      <c r="F83" t="s">
        <v>797</v>
      </c>
      <c r="I83" t="s">
        <v>798</v>
      </c>
      <c r="J83">
        <v>2004</v>
      </c>
      <c r="K83" t="s">
        <v>266</v>
      </c>
      <c r="W83" t="s">
        <v>799</v>
      </c>
      <c r="AN83" t="s">
        <v>268</v>
      </c>
      <c r="AS83" t="s">
        <v>317</v>
      </c>
      <c r="AT83">
        <v>44</v>
      </c>
      <c r="AU83">
        <v>6</v>
      </c>
      <c r="AZ83">
        <v>1976</v>
      </c>
      <c r="BA83">
        <v>1981</v>
      </c>
      <c r="BC83" t="s">
        <v>800</v>
      </c>
      <c r="BK83" t="s">
        <v>801</v>
      </c>
      <c r="BQ83" t="s">
        <v>131</v>
      </c>
    </row>
    <row r="84" spans="1:73">
      <c r="A84" t="s">
        <v>76</v>
      </c>
      <c r="B84" t="s">
        <v>802</v>
      </c>
      <c r="F84" t="s">
        <v>803</v>
      </c>
      <c r="I84" t="s">
        <v>804</v>
      </c>
      <c r="J84">
        <v>2011</v>
      </c>
      <c r="K84" t="s">
        <v>805</v>
      </c>
      <c r="W84" t="s">
        <v>806</v>
      </c>
      <c r="AA84" t="s">
        <v>807</v>
      </c>
      <c r="AB84" t="s">
        <v>808</v>
      </c>
      <c r="AN84" t="s">
        <v>809</v>
      </c>
      <c r="AT84">
        <v>62</v>
      </c>
      <c r="AU84">
        <v>12</v>
      </c>
      <c r="AZ84">
        <v>1056</v>
      </c>
      <c r="BA84">
        <v>1066</v>
      </c>
      <c r="BC84" t="s">
        <v>810</v>
      </c>
      <c r="BK84" t="s">
        <v>811</v>
      </c>
      <c r="BQ84" t="s">
        <v>131</v>
      </c>
    </row>
    <row r="85" spans="1:73">
      <c r="A85" t="s">
        <v>76</v>
      </c>
      <c r="B85" t="s">
        <v>812</v>
      </c>
      <c r="F85" t="s">
        <v>813</v>
      </c>
      <c r="I85" t="s">
        <v>814</v>
      </c>
      <c r="J85">
        <v>2014</v>
      </c>
      <c r="K85" t="s">
        <v>100</v>
      </c>
      <c r="W85" t="s">
        <v>815</v>
      </c>
      <c r="AB85" t="s">
        <v>658</v>
      </c>
      <c r="AN85" t="s">
        <v>103</v>
      </c>
      <c r="AS85" s="3">
        <v>46600</v>
      </c>
      <c r="AT85">
        <v>9</v>
      </c>
      <c r="AU85">
        <v>8</v>
      </c>
      <c r="BB85" t="s">
        <v>816</v>
      </c>
      <c r="BC85" t="s">
        <v>817</v>
      </c>
      <c r="BK85" t="s">
        <v>818</v>
      </c>
      <c r="BL85">
        <v>25162675</v>
      </c>
      <c r="BQ85" t="s">
        <v>131</v>
      </c>
    </row>
    <row r="86" spans="1:73">
      <c r="A86" t="s">
        <v>76</v>
      </c>
      <c r="B86" t="s">
        <v>819</v>
      </c>
      <c r="F86" t="s">
        <v>820</v>
      </c>
      <c r="I86" t="s">
        <v>821</v>
      </c>
      <c r="J86">
        <v>2018</v>
      </c>
      <c r="K86" t="s">
        <v>822</v>
      </c>
      <c r="W86" t="s">
        <v>823</v>
      </c>
      <c r="AB86" t="s">
        <v>824</v>
      </c>
      <c r="AN86" t="s">
        <v>825</v>
      </c>
      <c r="AS86" s="3">
        <v>38231</v>
      </c>
      <c r="AT86">
        <v>9</v>
      </c>
      <c r="BB86">
        <v>1286</v>
      </c>
      <c r="BC86" t="s">
        <v>826</v>
      </c>
      <c r="BK86" t="s">
        <v>827</v>
      </c>
      <c r="BL86">
        <v>30233624</v>
      </c>
      <c r="BQ86" t="s">
        <v>131</v>
      </c>
    </row>
    <row r="87" spans="1:73">
      <c r="A87" t="s">
        <v>76</v>
      </c>
      <c r="B87" t="s">
        <v>828</v>
      </c>
      <c r="F87" t="s">
        <v>829</v>
      </c>
      <c r="I87" t="s">
        <v>830</v>
      </c>
      <c r="J87">
        <v>2011</v>
      </c>
      <c r="K87" t="s">
        <v>323</v>
      </c>
      <c r="W87" t="s">
        <v>831</v>
      </c>
      <c r="AB87" t="s">
        <v>832</v>
      </c>
      <c r="AN87" t="s">
        <v>326</v>
      </c>
      <c r="AS87" t="s">
        <v>204</v>
      </c>
      <c r="AT87">
        <v>155</v>
      </c>
      <c r="AU87">
        <v>2</v>
      </c>
      <c r="AZ87">
        <v>1013</v>
      </c>
      <c r="BA87">
        <v>1022</v>
      </c>
      <c r="BC87" t="s">
        <v>833</v>
      </c>
      <c r="BK87" t="s">
        <v>834</v>
      </c>
      <c r="BL87">
        <v>21115808</v>
      </c>
      <c r="BQ87" t="s">
        <v>131</v>
      </c>
    </row>
    <row r="88" spans="1:73">
      <c r="A88" t="s">
        <v>76</v>
      </c>
      <c r="B88" t="s">
        <v>835</v>
      </c>
      <c r="F88" t="s">
        <v>836</v>
      </c>
      <c r="I88" t="s">
        <v>837</v>
      </c>
      <c r="J88">
        <v>2018</v>
      </c>
      <c r="K88" t="s">
        <v>100</v>
      </c>
      <c r="W88" t="s">
        <v>838</v>
      </c>
      <c r="AB88" t="s">
        <v>839</v>
      </c>
      <c r="AN88" t="s">
        <v>103</v>
      </c>
      <c r="AS88" s="3">
        <v>11171</v>
      </c>
      <c r="AT88">
        <v>13</v>
      </c>
      <c r="AU88">
        <v>8</v>
      </c>
      <c r="BB88" t="s">
        <v>840</v>
      </c>
      <c r="BC88" t="s">
        <v>841</v>
      </c>
      <c r="BK88" t="s">
        <v>842</v>
      </c>
      <c r="BL88">
        <v>30161188</v>
      </c>
      <c r="BQ88" t="s">
        <v>131</v>
      </c>
    </row>
    <row r="89" spans="1:73">
      <c r="A89" t="s">
        <v>76</v>
      </c>
      <c r="B89" t="s">
        <v>843</v>
      </c>
      <c r="F89" t="s">
        <v>844</v>
      </c>
      <c r="I89" t="s">
        <v>845</v>
      </c>
      <c r="J89">
        <v>2014</v>
      </c>
      <c r="K89" t="s">
        <v>100</v>
      </c>
      <c r="W89" t="s">
        <v>846</v>
      </c>
      <c r="AN89" t="s">
        <v>103</v>
      </c>
      <c r="AS89" t="s">
        <v>847</v>
      </c>
      <c r="AT89">
        <v>9</v>
      </c>
      <c r="AU89">
        <v>5</v>
      </c>
      <c r="BB89" t="s">
        <v>848</v>
      </c>
      <c r="BC89" t="s">
        <v>849</v>
      </c>
      <c r="BK89" t="s">
        <v>850</v>
      </c>
      <c r="BL89">
        <v>24830458</v>
      </c>
      <c r="BQ89" t="s">
        <v>131</v>
      </c>
    </row>
    <row r="90" spans="1:73">
      <c r="A90" t="s">
        <v>76</v>
      </c>
      <c r="B90" t="s">
        <v>851</v>
      </c>
      <c r="F90" t="s">
        <v>852</v>
      </c>
      <c r="I90" t="s">
        <v>853</v>
      </c>
      <c r="J90">
        <v>2015</v>
      </c>
      <c r="K90" t="s">
        <v>122</v>
      </c>
      <c r="W90" t="s">
        <v>854</v>
      </c>
      <c r="AA90" t="s">
        <v>855</v>
      </c>
      <c r="AB90" t="s">
        <v>856</v>
      </c>
      <c r="AN90" t="s">
        <v>126</v>
      </c>
      <c r="AO90" t="s">
        <v>127</v>
      </c>
      <c r="AS90" t="s">
        <v>769</v>
      </c>
      <c r="AT90">
        <v>21</v>
      </c>
      <c r="AU90">
        <v>3</v>
      </c>
      <c r="AZ90">
        <v>1005</v>
      </c>
      <c r="BA90">
        <v>1017</v>
      </c>
      <c r="BC90" t="s">
        <v>857</v>
      </c>
      <c r="BK90" t="s">
        <v>858</v>
      </c>
      <c r="BL90">
        <v>25384459</v>
      </c>
      <c r="BQ90" t="s">
        <v>131</v>
      </c>
    </row>
    <row r="91" spans="1:73">
      <c r="A91" t="s">
        <v>76</v>
      </c>
      <c r="B91" t="s">
        <v>859</v>
      </c>
      <c r="F91" t="s">
        <v>859</v>
      </c>
      <c r="I91" t="s">
        <v>860</v>
      </c>
      <c r="J91">
        <v>2001</v>
      </c>
      <c r="K91" t="s">
        <v>861</v>
      </c>
      <c r="W91" t="s">
        <v>862</v>
      </c>
      <c r="AN91" t="s">
        <v>863</v>
      </c>
      <c r="AO91" t="s">
        <v>864</v>
      </c>
      <c r="AS91" t="s">
        <v>413</v>
      </c>
      <c r="AT91">
        <v>82</v>
      </c>
      <c r="AU91">
        <v>4</v>
      </c>
      <c r="AZ91">
        <v>1034</v>
      </c>
      <c r="BA91">
        <v>1046</v>
      </c>
      <c r="BC91" t="s">
        <v>865</v>
      </c>
      <c r="BK91" t="s">
        <v>866</v>
      </c>
      <c r="BQ91" t="s">
        <v>85</v>
      </c>
      <c r="BR91" t="s">
        <v>86</v>
      </c>
    </row>
    <row r="92" spans="1:73">
      <c r="A92" t="s">
        <v>867</v>
      </c>
      <c r="B92" t="s">
        <v>868</v>
      </c>
      <c r="D92" t="s">
        <v>869</v>
      </c>
      <c r="F92" t="s">
        <v>868</v>
      </c>
      <c r="I92" t="s">
        <v>870</v>
      </c>
      <c r="J92">
        <v>1997</v>
      </c>
      <c r="K92" t="s">
        <v>871</v>
      </c>
      <c r="L92" t="s">
        <v>872</v>
      </c>
      <c r="P92" t="s">
        <v>873</v>
      </c>
      <c r="Q92" t="s">
        <v>874</v>
      </c>
      <c r="R92" t="s">
        <v>875</v>
      </c>
      <c r="W92" t="s">
        <v>876</v>
      </c>
      <c r="AN92" t="s">
        <v>877</v>
      </c>
      <c r="AP92" t="s">
        <v>878</v>
      </c>
      <c r="AU92">
        <v>418</v>
      </c>
      <c r="AZ92">
        <v>119</v>
      </c>
      <c r="BA92">
        <v>125</v>
      </c>
      <c r="BC92" t="s">
        <v>879</v>
      </c>
      <c r="BK92" t="s">
        <v>880</v>
      </c>
      <c r="BQ92" t="s">
        <v>131</v>
      </c>
    </row>
    <row r="93" spans="1:73">
      <c r="A93" t="s">
        <v>76</v>
      </c>
      <c r="B93" t="s">
        <v>881</v>
      </c>
      <c r="F93" t="s">
        <v>882</v>
      </c>
      <c r="I93" t="s">
        <v>883</v>
      </c>
      <c r="J93">
        <v>2008</v>
      </c>
      <c r="K93" t="s">
        <v>884</v>
      </c>
      <c r="W93" t="s">
        <v>885</v>
      </c>
      <c r="AN93" t="s">
        <v>886</v>
      </c>
      <c r="AS93" t="s">
        <v>887</v>
      </c>
      <c r="AT93">
        <v>54</v>
      </c>
      <c r="AU93">
        <v>1</v>
      </c>
      <c r="AZ93">
        <v>60</v>
      </c>
      <c r="BA93">
        <v>68</v>
      </c>
      <c r="BC93" t="s">
        <v>888</v>
      </c>
      <c r="BK93" t="s">
        <v>889</v>
      </c>
      <c r="BL93">
        <v>18402961</v>
      </c>
      <c r="BQ93" t="s">
        <v>85</v>
      </c>
      <c r="BR93" t="s">
        <v>86</v>
      </c>
    </row>
    <row r="94" spans="1:73">
      <c r="A94" t="s">
        <v>76</v>
      </c>
      <c r="B94" t="s">
        <v>890</v>
      </c>
      <c r="F94" t="s">
        <v>891</v>
      </c>
      <c r="I94" t="s">
        <v>892</v>
      </c>
      <c r="J94">
        <v>2013</v>
      </c>
      <c r="K94" t="s">
        <v>893</v>
      </c>
      <c r="W94" t="s">
        <v>894</v>
      </c>
      <c r="AB94" t="s">
        <v>895</v>
      </c>
      <c r="AN94" t="s">
        <v>896</v>
      </c>
      <c r="AO94" t="s">
        <v>897</v>
      </c>
      <c r="AS94" t="s">
        <v>168</v>
      </c>
      <c r="AT94">
        <v>16</v>
      </c>
      <c r="AU94">
        <v>5</v>
      </c>
      <c r="AZ94">
        <v>661</v>
      </c>
      <c r="BA94">
        <v>666</v>
      </c>
      <c r="BC94" t="s">
        <v>898</v>
      </c>
      <c r="BK94" t="s">
        <v>899</v>
      </c>
      <c r="BL94">
        <v>24021869</v>
      </c>
      <c r="BQ94" t="s">
        <v>131</v>
      </c>
    </row>
    <row r="95" spans="1:73">
      <c r="A95" t="s">
        <v>76</v>
      </c>
      <c r="B95" t="s">
        <v>900</v>
      </c>
      <c r="F95" t="s">
        <v>900</v>
      </c>
      <c r="I95" t="s">
        <v>901</v>
      </c>
      <c r="J95">
        <v>1996</v>
      </c>
      <c r="K95" t="s">
        <v>902</v>
      </c>
      <c r="P95" t="s">
        <v>903</v>
      </c>
      <c r="Q95" t="s">
        <v>904</v>
      </c>
      <c r="R95" t="s">
        <v>905</v>
      </c>
      <c r="S95" t="s">
        <v>906</v>
      </c>
      <c r="W95" t="s">
        <v>907</v>
      </c>
      <c r="AN95" t="s">
        <v>908</v>
      </c>
      <c r="AT95">
        <v>93</v>
      </c>
      <c r="AU95">
        <v>3</v>
      </c>
      <c r="AZ95">
        <v>319</v>
      </c>
      <c r="BA95">
        <v>324</v>
      </c>
      <c r="BK95" t="s">
        <v>909</v>
      </c>
      <c r="BQ95" t="s">
        <v>85</v>
      </c>
      <c r="BR95" t="s">
        <v>108</v>
      </c>
      <c r="BT95" t="s">
        <v>109</v>
      </c>
      <c r="BU95">
        <v>1</v>
      </c>
    </row>
    <row r="96" spans="1:73">
      <c r="A96" t="s">
        <v>76</v>
      </c>
      <c r="B96" t="s">
        <v>910</v>
      </c>
      <c r="F96" t="s">
        <v>911</v>
      </c>
      <c r="I96" t="s">
        <v>912</v>
      </c>
      <c r="J96">
        <v>2011</v>
      </c>
      <c r="K96" t="s">
        <v>913</v>
      </c>
      <c r="W96" t="s">
        <v>914</v>
      </c>
      <c r="AN96" t="s">
        <v>915</v>
      </c>
      <c r="AS96" t="s">
        <v>148</v>
      </c>
      <c r="AT96">
        <v>107</v>
      </c>
      <c r="AU96">
        <v>6</v>
      </c>
      <c r="AZ96">
        <v>1017</v>
      </c>
      <c r="BA96">
        <v>1027</v>
      </c>
      <c r="BC96" t="s">
        <v>916</v>
      </c>
      <c r="BK96" t="s">
        <v>917</v>
      </c>
      <c r="BL96">
        <v>21367754</v>
      </c>
      <c r="BQ96" t="s">
        <v>131</v>
      </c>
    </row>
    <row r="97" spans="1:74">
      <c r="A97" t="s">
        <v>76</v>
      </c>
      <c r="B97" t="s">
        <v>918</v>
      </c>
      <c r="F97" t="s">
        <v>918</v>
      </c>
      <c r="I97" t="s">
        <v>919</v>
      </c>
      <c r="J97">
        <v>1967</v>
      </c>
      <c r="K97" t="s">
        <v>920</v>
      </c>
      <c r="AT97">
        <v>19</v>
      </c>
      <c r="AU97">
        <v>3</v>
      </c>
      <c r="AZ97">
        <v>353</v>
      </c>
      <c r="BA97" t="s">
        <v>921</v>
      </c>
      <c r="BK97" t="s">
        <v>922</v>
      </c>
      <c r="BQ97" t="s">
        <v>131</v>
      </c>
    </row>
    <row r="98" spans="1:74">
      <c r="A98" t="s">
        <v>76</v>
      </c>
      <c r="B98" t="s">
        <v>923</v>
      </c>
      <c r="F98" t="s">
        <v>923</v>
      </c>
      <c r="I98" t="s">
        <v>924</v>
      </c>
      <c r="J98">
        <v>1993</v>
      </c>
      <c r="K98" t="s">
        <v>925</v>
      </c>
      <c r="W98" t="s">
        <v>926</v>
      </c>
      <c r="AN98" t="s">
        <v>927</v>
      </c>
      <c r="AS98" t="s">
        <v>216</v>
      </c>
      <c r="AT98">
        <v>95</v>
      </c>
      <c r="AU98">
        <v>3</v>
      </c>
      <c r="AZ98">
        <v>580</v>
      </c>
      <c r="BA98">
        <v>587</v>
      </c>
      <c r="BC98" t="s">
        <v>928</v>
      </c>
      <c r="BK98" t="s">
        <v>929</v>
      </c>
      <c r="BQ98" t="s">
        <v>85</v>
      </c>
      <c r="BR98" t="s">
        <v>86</v>
      </c>
    </row>
    <row r="99" spans="1:74">
      <c r="A99" t="s">
        <v>76</v>
      </c>
      <c r="B99" t="s">
        <v>354</v>
      </c>
      <c r="F99" t="s">
        <v>354</v>
      </c>
      <c r="I99" t="s">
        <v>930</v>
      </c>
      <c r="J99">
        <v>1994</v>
      </c>
      <c r="K99" t="s">
        <v>931</v>
      </c>
      <c r="W99" t="s">
        <v>932</v>
      </c>
      <c r="AN99" t="s">
        <v>933</v>
      </c>
      <c r="AS99" t="s">
        <v>769</v>
      </c>
      <c r="AT99">
        <v>50</v>
      </c>
      <c r="AU99">
        <v>3</v>
      </c>
      <c r="AZ99">
        <v>607</v>
      </c>
      <c r="BA99">
        <v>614</v>
      </c>
      <c r="BC99" t="s">
        <v>934</v>
      </c>
      <c r="BK99" t="s">
        <v>935</v>
      </c>
      <c r="BL99">
        <v>8167232</v>
      </c>
      <c r="BQ99" t="s">
        <v>85</v>
      </c>
      <c r="BR99" t="s">
        <v>86</v>
      </c>
    </row>
    <row r="100" spans="1:74">
      <c r="A100" t="s">
        <v>76</v>
      </c>
      <c r="B100" t="s">
        <v>936</v>
      </c>
      <c r="F100" t="s">
        <v>936</v>
      </c>
      <c r="I100" t="s">
        <v>937</v>
      </c>
      <c r="J100">
        <v>2006</v>
      </c>
      <c r="K100" t="s">
        <v>323</v>
      </c>
      <c r="W100" t="s">
        <v>938</v>
      </c>
      <c r="AA100" t="s">
        <v>939</v>
      </c>
      <c r="AB100" t="s">
        <v>940</v>
      </c>
      <c r="AN100" t="s">
        <v>326</v>
      </c>
      <c r="AS100" t="s">
        <v>600</v>
      </c>
      <c r="AT100">
        <v>140</v>
      </c>
      <c r="AU100">
        <v>4</v>
      </c>
      <c r="AZ100">
        <v>1464</v>
      </c>
      <c r="BA100">
        <v>1474</v>
      </c>
      <c r="BC100" t="s">
        <v>941</v>
      </c>
      <c r="BK100" t="s">
        <v>942</v>
      </c>
      <c r="BL100">
        <v>16461388</v>
      </c>
      <c r="BQ100" t="s">
        <v>131</v>
      </c>
    </row>
    <row r="101" spans="1:74">
      <c r="A101" t="s">
        <v>76</v>
      </c>
      <c r="B101" t="s">
        <v>943</v>
      </c>
      <c r="F101" t="s">
        <v>943</v>
      </c>
      <c r="I101" t="s">
        <v>944</v>
      </c>
      <c r="J101">
        <v>2002</v>
      </c>
      <c r="K101" t="s">
        <v>945</v>
      </c>
      <c r="W101" t="s">
        <v>946</v>
      </c>
      <c r="AN101" t="s">
        <v>947</v>
      </c>
      <c r="AO101" t="s">
        <v>948</v>
      </c>
      <c r="AS101" t="s">
        <v>168</v>
      </c>
      <c r="AT101">
        <v>49</v>
      </c>
      <c r="AU101">
        <v>5</v>
      </c>
      <c r="AZ101">
        <v>471</v>
      </c>
      <c r="BA101">
        <v>481</v>
      </c>
      <c r="BC101" t="s">
        <v>949</v>
      </c>
      <c r="BK101" t="s">
        <v>950</v>
      </c>
      <c r="BQ101" t="s">
        <v>131</v>
      </c>
    </row>
    <row r="102" spans="1:74">
      <c r="A102" t="s">
        <v>76</v>
      </c>
      <c r="B102" t="s">
        <v>951</v>
      </c>
      <c r="F102" t="s">
        <v>951</v>
      </c>
      <c r="I102" t="s">
        <v>952</v>
      </c>
      <c r="J102">
        <v>2002</v>
      </c>
      <c r="K102" t="s">
        <v>953</v>
      </c>
      <c r="W102" t="s">
        <v>954</v>
      </c>
      <c r="AN102" t="s">
        <v>955</v>
      </c>
      <c r="AS102" t="s">
        <v>769</v>
      </c>
      <c r="AT102">
        <v>48</v>
      </c>
      <c r="AU102">
        <v>5</v>
      </c>
      <c r="AZ102">
        <v>511</v>
      </c>
      <c r="BA102">
        <v>527</v>
      </c>
      <c r="BC102" t="s">
        <v>956</v>
      </c>
      <c r="BK102" t="s">
        <v>957</v>
      </c>
      <c r="BL102">
        <v>11999832</v>
      </c>
      <c r="BQ102" t="s">
        <v>131</v>
      </c>
    </row>
    <row r="103" spans="1:74">
      <c r="A103" t="s">
        <v>76</v>
      </c>
      <c r="B103" t="s">
        <v>958</v>
      </c>
      <c r="F103" t="s">
        <v>959</v>
      </c>
      <c r="I103" t="s">
        <v>960</v>
      </c>
      <c r="J103">
        <v>2015</v>
      </c>
      <c r="K103" t="s">
        <v>961</v>
      </c>
      <c r="W103" t="s">
        <v>962</v>
      </c>
      <c r="AN103" t="s">
        <v>963</v>
      </c>
      <c r="AT103">
        <v>14</v>
      </c>
      <c r="AU103">
        <v>4</v>
      </c>
      <c r="AZ103">
        <v>622</v>
      </c>
      <c r="BA103">
        <v>632</v>
      </c>
      <c r="BC103" t="s">
        <v>964</v>
      </c>
      <c r="BK103" t="s">
        <v>965</v>
      </c>
      <c r="BQ103" t="s">
        <v>131</v>
      </c>
    </row>
    <row r="104" spans="1:74">
      <c r="A104" t="s">
        <v>76</v>
      </c>
      <c r="B104" t="s">
        <v>966</v>
      </c>
      <c r="F104" t="s">
        <v>967</v>
      </c>
      <c r="I104" t="s">
        <v>968</v>
      </c>
      <c r="J104">
        <v>2006</v>
      </c>
      <c r="K104" t="s">
        <v>969</v>
      </c>
      <c r="W104" t="s">
        <v>970</v>
      </c>
      <c r="AN104" t="s">
        <v>971</v>
      </c>
      <c r="AO104" t="s">
        <v>972</v>
      </c>
      <c r="AS104" t="s">
        <v>128</v>
      </c>
      <c r="AT104">
        <v>31</v>
      </c>
      <c r="AU104">
        <v>2</v>
      </c>
      <c r="AZ104">
        <v>292</v>
      </c>
      <c r="BA104">
        <v>304</v>
      </c>
      <c r="BC104" t="s">
        <v>973</v>
      </c>
      <c r="BK104" t="s">
        <v>974</v>
      </c>
      <c r="BL104">
        <v>17249347</v>
      </c>
      <c r="BQ104" t="s">
        <v>85</v>
      </c>
      <c r="BR104" t="s">
        <v>108</v>
      </c>
      <c r="BT104" t="s">
        <v>109</v>
      </c>
      <c r="BV104">
        <v>0</v>
      </c>
    </row>
    <row r="105" spans="1:74">
      <c r="A105" t="s">
        <v>76</v>
      </c>
      <c r="B105" t="s">
        <v>975</v>
      </c>
      <c r="F105" t="s">
        <v>976</v>
      </c>
      <c r="I105" t="s">
        <v>977</v>
      </c>
      <c r="J105">
        <v>2015</v>
      </c>
      <c r="K105" t="s">
        <v>247</v>
      </c>
      <c r="W105" t="s">
        <v>978</v>
      </c>
      <c r="AA105" t="s">
        <v>979</v>
      </c>
      <c r="AB105" t="s">
        <v>980</v>
      </c>
      <c r="AN105" t="s">
        <v>250</v>
      </c>
      <c r="AO105" t="s">
        <v>251</v>
      </c>
      <c r="AS105" t="s">
        <v>216</v>
      </c>
      <c r="AT105">
        <v>32</v>
      </c>
      <c r="AU105">
        <v>7</v>
      </c>
      <c r="AZ105">
        <v>889</v>
      </c>
      <c r="BA105">
        <v>902</v>
      </c>
      <c r="BC105" t="s">
        <v>981</v>
      </c>
      <c r="BK105" t="s">
        <v>982</v>
      </c>
      <c r="BL105">
        <v>26171989</v>
      </c>
      <c r="BQ105" t="s">
        <v>85</v>
      </c>
      <c r="BR105" t="s">
        <v>86</v>
      </c>
    </row>
    <row r="106" spans="1:74">
      <c r="A106" t="s">
        <v>76</v>
      </c>
      <c r="B106" t="s">
        <v>983</v>
      </c>
      <c r="F106" t="s">
        <v>983</v>
      </c>
      <c r="I106" t="s">
        <v>984</v>
      </c>
      <c r="J106">
        <v>1992</v>
      </c>
      <c r="K106" t="s">
        <v>985</v>
      </c>
      <c r="W106" t="s">
        <v>986</v>
      </c>
      <c r="AN106" t="s">
        <v>987</v>
      </c>
      <c r="AS106" t="s">
        <v>269</v>
      </c>
      <c r="AT106">
        <v>37</v>
      </c>
      <c r="AU106">
        <v>2</v>
      </c>
      <c r="AZ106">
        <v>74</v>
      </c>
      <c r="BA106">
        <v>81</v>
      </c>
      <c r="BK106" t="s">
        <v>988</v>
      </c>
      <c r="BL106">
        <v>1349594</v>
      </c>
      <c r="BQ106" t="s">
        <v>85</v>
      </c>
      <c r="BR106" t="s">
        <v>86</v>
      </c>
    </row>
    <row r="107" spans="1:74">
      <c r="A107" t="s">
        <v>76</v>
      </c>
      <c r="B107" t="s">
        <v>989</v>
      </c>
      <c r="F107" t="s">
        <v>990</v>
      </c>
      <c r="I107" t="s">
        <v>991</v>
      </c>
      <c r="J107">
        <v>2018</v>
      </c>
      <c r="K107" t="s">
        <v>992</v>
      </c>
      <c r="W107" t="s">
        <v>993</v>
      </c>
      <c r="AN107" t="s">
        <v>994</v>
      </c>
      <c r="AS107" t="s">
        <v>148</v>
      </c>
      <c r="AT107">
        <v>97</v>
      </c>
      <c r="AU107">
        <v>5</v>
      </c>
      <c r="AZ107">
        <v>559</v>
      </c>
      <c r="BA107">
        <v>571</v>
      </c>
      <c r="BC107" t="s">
        <v>995</v>
      </c>
      <c r="BK107" t="s">
        <v>996</v>
      </c>
      <c r="BQ107" t="s">
        <v>85</v>
      </c>
      <c r="BR107" t="s">
        <v>86</v>
      </c>
    </row>
    <row r="108" spans="1:74">
      <c r="A108" t="s">
        <v>76</v>
      </c>
      <c r="B108" t="s">
        <v>997</v>
      </c>
      <c r="F108" t="s">
        <v>998</v>
      </c>
      <c r="I108" t="s">
        <v>999</v>
      </c>
      <c r="J108">
        <v>2015</v>
      </c>
      <c r="K108" t="s">
        <v>1000</v>
      </c>
      <c r="W108" t="s">
        <v>1001</v>
      </c>
      <c r="AA108" t="s">
        <v>1002</v>
      </c>
      <c r="AB108" t="s">
        <v>1003</v>
      </c>
      <c r="AN108" t="s">
        <v>1004</v>
      </c>
      <c r="AO108" t="s">
        <v>1005</v>
      </c>
      <c r="AS108" t="s">
        <v>600</v>
      </c>
      <c r="AT108">
        <v>37</v>
      </c>
      <c r="AZ108">
        <v>52</v>
      </c>
      <c r="BA108">
        <v>64</v>
      </c>
      <c r="BC108" t="s">
        <v>1006</v>
      </c>
      <c r="BK108" t="s">
        <v>1007</v>
      </c>
      <c r="BL108">
        <v>25194876</v>
      </c>
      <c r="BQ108" t="s">
        <v>85</v>
      </c>
      <c r="BR108" t="s">
        <v>86</v>
      </c>
    </row>
    <row r="109" spans="1:74">
      <c r="A109" t="s">
        <v>76</v>
      </c>
      <c r="B109" t="s">
        <v>1008</v>
      </c>
      <c r="F109" t="s">
        <v>1009</v>
      </c>
      <c r="I109" t="s">
        <v>1010</v>
      </c>
      <c r="J109">
        <v>2013</v>
      </c>
      <c r="K109" t="s">
        <v>1011</v>
      </c>
      <c r="W109" t="s">
        <v>1012</v>
      </c>
      <c r="AN109" t="s">
        <v>1013</v>
      </c>
      <c r="AS109" s="3">
        <v>37135</v>
      </c>
      <c r="AT109">
        <v>28</v>
      </c>
      <c r="AU109">
        <v>6</v>
      </c>
      <c r="AZ109">
        <v>518</v>
      </c>
      <c r="BA109">
        <v>532</v>
      </c>
      <c r="BC109" t="s">
        <v>1014</v>
      </c>
      <c r="BK109" t="s">
        <v>1015</v>
      </c>
      <c r="BQ109" t="s">
        <v>131</v>
      </c>
    </row>
    <row r="110" spans="1:74">
      <c r="A110" t="s">
        <v>76</v>
      </c>
      <c r="B110" t="s">
        <v>1016</v>
      </c>
      <c r="F110" t="s">
        <v>1017</v>
      </c>
      <c r="I110" t="s">
        <v>1018</v>
      </c>
      <c r="J110">
        <v>2015</v>
      </c>
      <c r="K110" t="s">
        <v>1019</v>
      </c>
      <c r="W110" t="s">
        <v>1020</v>
      </c>
      <c r="AN110" t="s">
        <v>1021</v>
      </c>
      <c r="AO110" t="s">
        <v>1022</v>
      </c>
      <c r="AS110" t="s">
        <v>413</v>
      </c>
      <c r="AT110">
        <v>46</v>
      </c>
      <c r="AU110">
        <v>6</v>
      </c>
      <c r="AZ110">
        <v>579</v>
      </c>
      <c r="BA110">
        <v>584</v>
      </c>
      <c r="BC110" t="s">
        <v>1023</v>
      </c>
      <c r="BK110" t="s">
        <v>1024</v>
      </c>
      <c r="BQ110" t="s">
        <v>85</v>
      </c>
      <c r="BR110" t="s">
        <v>86</v>
      </c>
    </row>
    <row r="111" spans="1:74">
      <c r="A111" t="s">
        <v>76</v>
      </c>
      <c r="B111" t="s">
        <v>1025</v>
      </c>
      <c r="F111" t="s">
        <v>1026</v>
      </c>
      <c r="I111" t="s">
        <v>1027</v>
      </c>
      <c r="J111">
        <v>2006</v>
      </c>
      <c r="K111" t="s">
        <v>638</v>
      </c>
      <c r="W111" t="s">
        <v>1028</v>
      </c>
      <c r="AA111" t="s">
        <v>1029</v>
      </c>
      <c r="AB111" t="s">
        <v>1030</v>
      </c>
      <c r="AN111" t="s">
        <v>640</v>
      </c>
      <c r="AS111" t="s">
        <v>185</v>
      </c>
      <c r="AT111">
        <v>41</v>
      </c>
      <c r="AU111">
        <v>2</v>
      </c>
      <c r="AZ111">
        <v>101</v>
      </c>
      <c r="BA111">
        <v>107</v>
      </c>
      <c r="BC111" t="s">
        <v>1031</v>
      </c>
      <c r="BK111" t="s">
        <v>1032</v>
      </c>
      <c r="BL111">
        <v>16879314</v>
      </c>
      <c r="BQ111" t="s">
        <v>85</v>
      </c>
      <c r="BR111" t="s">
        <v>86</v>
      </c>
    </row>
    <row r="112" spans="1:74">
      <c r="A112" t="s">
        <v>76</v>
      </c>
      <c r="B112" t="s">
        <v>1033</v>
      </c>
      <c r="F112" t="s">
        <v>1034</v>
      </c>
      <c r="I112" t="s">
        <v>1035</v>
      </c>
      <c r="J112">
        <v>2010</v>
      </c>
      <c r="K112" t="s">
        <v>1036</v>
      </c>
      <c r="W112" t="s">
        <v>1037</v>
      </c>
      <c r="AA112" t="s">
        <v>1038</v>
      </c>
      <c r="AB112" t="s">
        <v>1039</v>
      </c>
      <c r="AN112" t="s">
        <v>1040</v>
      </c>
      <c r="AS112" t="s">
        <v>1041</v>
      </c>
      <c r="AT112">
        <v>166</v>
      </c>
      <c r="AU112">
        <v>1</v>
      </c>
      <c r="AZ112">
        <v>94</v>
      </c>
      <c r="BA112">
        <v>103</v>
      </c>
      <c r="BC112" t="s">
        <v>1042</v>
      </c>
      <c r="BK112" t="s">
        <v>1043</v>
      </c>
      <c r="BL112">
        <v>20026334</v>
      </c>
      <c r="BQ112" t="s">
        <v>85</v>
      </c>
      <c r="BR112" t="s">
        <v>86</v>
      </c>
    </row>
    <row r="113" spans="1:74">
      <c r="A113" t="s">
        <v>76</v>
      </c>
      <c r="B113" t="s">
        <v>1044</v>
      </c>
      <c r="F113" t="s">
        <v>1045</v>
      </c>
      <c r="I113" t="s">
        <v>1046</v>
      </c>
      <c r="J113">
        <v>2017</v>
      </c>
      <c r="K113" t="s">
        <v>1047</v>
      </c>
      <c r="W113" t="s">
        <v>1048</v>
      </c>
      <c r="AB113" t="s">
        <v>1049</v>
      </c>
      <c r="AN113" t="s">
        <v>1050</v>
      </c>
      <c r="AO113" t="s">
        <v>1051</v>
      </c>
      <c r="AS113" t="s">
        <v>600</v>
      </c>
      <c r="AT113">
        <v>149</v>
      </c>
      <c r="AZ113">
        <v>196</v>
      </c>
      <c r="BA113">
        <v>201</v>
      </c>
      <c r="BC113" t="s">
        <v>1052</v>
      </c>
      <c r="BK113" t="s">
        <v>1053</v>
      </c>
      <c r="BQ113" t="s">
        <v>85</v>
      </c>
      <c r="BR113" t="s">
        <v>86</v>
      </c>
    </row>
    <row r="114" spans="1:74">
      <c r="A114" t="s">
        <v>76</v>
      </c>
      <c r="B114" t="s">
        <v>1054</v>
      </c>
      <c r="F114" t="s">
        <v>1054</v>
      </c>
      <c r="I114" t="s">
        <v>1055</v>
      </c>
      <c r="J114">
        <v>1998</v>
      </c>
      <c r="K114" t="s">
        <v>247</v>
      </c>
      <c r="W114" t="s">
        <v>1056</v>
      </c>
      <c r="AB114" t="s">
        <v>1057</v>
      </c>
      <c r="AN114" t="s">
        <v>250</v>
      </c>
      <c r="AT114">
        <v>15</v>
      </c>
      <c r="AU114">
        <v>6</v>
      </c>
      <c r="AZ114">
        <v>607</v>
      </c>
      <c r="BA114">
        <v>622</v>
      </c>
      <c r="BC114" t="s">
        <v>1058</v>
      </c>
      <c r="BK114" t="s">
        <v>1059</v>
      </c>
      <c r="BL114">
        <v>9844749</v>
      </c>
      <c r="BQ114" t="s">
        <v>85</v>
      </c>
      <c r="BR114" t="s">
        <v>86</v>
      </c>
    </row>
    <row r="115" spans="1:74">
      <c r="A115" t="s">
        <v>76</v>
      </c>
      <c r="B115" t="s">
        <v>1060</v>
      </c>
      <c r="F115" t="s">
        <v>1061</v>
      </c>
      <c r="I115" t="s">
        <v>1062</v>
      </c>
      <c r="J115">
        <v>2016</v>
      </c>
      <c r="K115" t="s">
        <v>1063</v>
      </c>
      <c r="W115" t="s">
        <v>1064</v>
      </c>
      <c r="AN115" t="s">
        <v>1065</v>
      </c>
      <c r="AS115" s="3">
        <v>43647</v>
      </c>
      <c r="AT115">
        <v>36</v>
      </c>
      <c r="BB115">
        <v>6</v>
      </c>
      <c r="BC115" t="s">
        <v>1066</v>
      </c>
      <c r="BK115" t="s">
        <v>1067</v>
      </c>
      <c r="BL115">
        <v>27435153</v>
      </c>
      <c r="BQ115" t="s">
        <v>296</v>
      </c>
      <c r="BT115" t="s">
        <v>109</v>
      </c>
      <c r="BV115">
        <v>0</v>
      </c>
    </row>
    <row r="116" spans="1:74">
      <c r="A116" t="s">
        <v>76</v>
      </c>
      <c r="B116" t="s">
        <v>1068</v>
      </c>
      <c r="F116" t="s">
        <v>1069</v>
      </c>
      <c r="I116" t="s">
        <v>1070</v>
      </c>
      <c r="J116">
        <v>2015</v>
      </c>
      <c r="K116" t="s">
        <v>113</v>
      </c>
      <c r="W116" t="s">
        <v>1071</v>
      </c>
      <c r="AB116" t="s">
        <v>1072</v>
      </c>
      <c r="AN116" t="s">
        <v>115</v>
      </c>
      <c r="AO116" t="s">
        <v>550</v>
      </c>
      <c r="AS116" s="3">
        <v>42675</v>
      </c>
      <c r="AT116">
        <v>25</v>
      </c>
      <c r="AU116">
        <v>22</v>
      </c>
      <c r="AZ116">
        <v>2997</v>
      </c>
      <c r="BA116">
        <v>3003</v>
      </c>
      <c r="BC116" t="s">
        <v>1073</v>
      </c>
      <c r="BK116" t="s">
        <v>1074</v>
      </c>
      <c r="BL116">
        <v>26549257</v>
      </c>
      <c r="BQ116" t="s">
        <v>85</v>
      </c>
      <c r="BR116" t="s">
        <v>86</v>
      </c>
    </row>
    <row r="117" spans="1:74">
      <c r="A117" t="s">
        <v>76</v>
      </c>
      <c r="B117" t="s">
        <v>1075</v>
      </c>
      <c r="F117" t="s">
        <v>1075</v>
      </c>
      <c r="I117" t="s">
        <v>1076</v>
      </c>
      <c r="J117">
        <v>2001</v>
      </c>
      <c r="K117" t="s">
        <v>145</v>
      </c>
      <c r="W117" t="s">
        <v>1077</v>
      </c>
      <c r="AN117" t="s">
        <v>147</v>
      </c>
      <c r="AS117" s="3">
        <v>42186</v>
      </c>
      <c r="AT117">
        <v>47</v>
      </c>
      <c r="AU117">
        <v>8</v>
      </c>
      <c r="AZ117">
        <v>821</v>
      </c>
      <c r="BA117">
        <v>832</v>
      </c>
      <c r="BC117" t="s">
        <v>1078</v>
      </c>
      <c r="BK117" t="s">
        <v>1079</v>
      </c>
      <c r="BQ117" t="s">
        <v>85</v>
      </c>
      <c r="BR117" t="s">
        <v>108</v>
      </c>
      <c r="BT117" t="s">
        <v>296</v>
      </c>
    </row>
    <row r="118" spans="1:74">
      <c r="A118" t="s">
        <v>76</v>
      </c>
      <c r="B118" t="s">
        <v>1080</v>
      </c>
      <c r="F118" t="s">
        <v>1081</v>
      </c>
      <c r="I118" t="s">
        <v>1082</v>
      </c>
      <c r="J118">
        <v>2011</v>
      </c>
      <c r="K118" t="s">
        <v>805</v>
      </c>
      <c r="W118" t="s">
        <v>1083</v>
      </c>
      <c r="AA118" t="s">
        <v>807</v>
      </c>
      <c r="AB118" t="s">
        <v>808</v>
      </c>
      <c r="AN118" t="s">
        <v>1084</v>
      </c>
      <c r="AT118">
        <v>62</v>
      </c>
      <c r="AU118">
        <v>1</v>
      </c>
      <c r="AZ118">
        <v>1</v>
      </c>
      <c r="BA118">
        <v>11</v>
      </c>
      <c r="BC118" t="s">
        <v>1085</v>
      </c>
      <c r="BK118" t="s">
        <v>1086</v>
      </c>
      <c r="BQ118" t="s">
        <v>131</v>
      </c>
    </row>
    <row r="119" spans="1:74">
      <c r="A119" t="s">
        <v>76</v>
      </c>
      <c r="B119" t="s">
        <v>1087</v>
      </c>
      <c r="F119" t="s">
        <v>1088</v>
      </c>
      <c r="I119" t="s">
        <v>1089</v>
      </c>
      <c r="J119">
        <v>2011</v>
      </c>
      <c r="K119" t="s">
        <v>805</v>
      </c>
      <c r="W119" t="s">
        <v>1090</v>
      </c>
      <c r="AA119" t="s">
        <v>1091</v>
      </c>
      <c r="AB119" t="s">
        <v>1092</v>
      </c>
      <c r="AN119" t="s">
        <v>1084</v>
      </c>
      <c r="AT119">
        <v>62</v>
      </c>
      <c r="AU119">
        <v>1</v>
      </c>
      <c r="AZ119">
        <v>12</v>
      </c>
      <c r="BA119">
        <v>24</v>
      </c>
      <c r="BC119" t="s">
        <v>1093</v>
      </c>
      <c r="BK119" t="s">
        <v>1094</v>
      </c>
      <c r="BQ119" t="s">
        <v>131</v>
      </c>
    </row>
    <row r="120" spans="1:74">
      <c r="A120" t="s">
        <v>76</v>
      </c>
      <c r="B120" t="s">
        <v>1095</v>
      </c>
      <c r="F120" t="s">
        <v>1095</v>
      </c>
      <c r="I120" t="s">
        <v>1096</v>
      </c>
      <c r="J120">
        <v>1998</v>
      </c>
      <c r="K120" t="s">
        <v>1097</v>
      </c>
      <c r="W120" t="s">
        <v>1098</v>
      </c>
      <c r="AN120" t="s">
        <v>1099</v>
      </c>
      <c r="AS120" t="s">
        <v>769</v>
      </c>
      <c r="AT120">
        <v>81</v>
      </c>
      <c r="AU120">
        <v>2</v>
      </c>
      <c r="AZ120">
        <v>279</v>
      </c>
      <c r="BA120">
        <v>288</v>
      </c>
      <c r="BC120" t="s">
        <v>1100</v>
      </c>
      <c r="BK120" t="s">
        <v>1101</v>
      </c>
      <c r="BQ120" t="s">
        <v>131</v>
      </c>
    </row>
    <row r="121" spans="1:74">
      <c r="A121" t="s">
        <v>76</v>
      </c>
      <c r="B121" t="s">
        <v>1102</v>
      </c>
      <c r="F121" t="s">
        <v>1103</v>
      </c>
      <c r="I121" t="s">
        <v>1104</v>
      </c>
      <c r="J121">
        <v>2012</v>
      </c>
      <c r="K121" t="s">
        <v>232</v>
      </c>
      <c r="W121" t="s">
        <v>1105</v>
      </c>
      <c r="AN121" t="s">
        <v>234</v>
      </c>
      <c r="AS121" s="3">
        <v>44652</v>
      </c>
      <c r="AT121">
        <v>279</v>
      </c>
      <c r="AU121">
        <v>1733</v>
      </c>
      <c r="AZ121">
        <v>1515</v>
      </c>
      <c r="BA121">
        <v>1521</v>
      </c>
      <c r="BC121" t="s">
        <v>1106</v>
      </c>
      <c r="BK121" t="s">
        <v>1107</v>
      </c>
      <c r="BL121">
        <v>22072610</v>
      </c>
      <c r="BQ121" t="s">
        <v>131</v>
      </c>
    </row>
    <row r="122" spans="1:74">
      <c r="A122" t="s">
        <v>76</v>
      </c>
      <c r="B122" t="s">
        <v>1108</v>
      </c>
      <c r="F122" t="s">
        <v>1108</v>
      </c>
      <c r="I122" t="s">
        <v>1109</v>
      </c>
      <c r="J122">
        <v>2004</v>
      </c>
      <c r="K122" t="s">
        <v>79</v>
      </c>
      <c r="W122" t="s">
        <v>1110</v>
      </c>
      <c r="AA122" t="s">
        <v>1111</v>
      </c>
      <c r="AN122" t="s">
        <v>81</v>
      </c>
      <c r="AS122" t="s">
        <v>887</v>
      </c>
      <c r="AT122">
        <v>19</v>
      </c>
      <c r="AU122">
        <v>3</v>
      </c>
      <c r="AZ122">
        <v>180</v>
      </c>
      <c r="BA122">
        <v>192</v>
      </c>
      <c r="BC122" t="s">
        <v>1112</v>
      </c>
      <c r="BK122" t="s">
        <v>1113</v>
      </c>
      <c r="BL122">
        <v>15155003</v>
      </c>
      <c r="BQ122" t="s">
        <v>85</v>
      </c>
      <c r="BR122" t="s">
        <v>86</v>
      </c>
    </row>
    <row r="123" spans="1:74">
      <c r="A123" t="s">
        <v>76</v>
      </c>
      <c r="B123" t="s">
        <v>1114</v>
      </c>
      <c r="F123" t="s">
        <v>1115</v>
      </c>
      <c r="I123" t="s">
        <v>1116</v>
      </c>
      <c r="J123">
        <v>2007</v>
      </c>
      <c r="K123" t="s">
        <v>1117</v>
      </c>
      <c r="W123" t="s">
        <v>1118</v>
      </c>
      <c r="AN123" t="s">
        <v>1119</v>
      </c>
      <c r="AS123" t="s">
        <v>1120</v>
      </c>
      <c r="AT123">
        <v>41</v>
      </c>
      <c r="AU123">
        <v>5</v>
      </c>
      <c r="AZ123">
        <v>513</v>
      </c>
      <c r="BA123">
        <v>519</v>
      </c>
      <c r="BK123" t="s">
        <v>1121</v>
      </c>
      <c r="BQ123" t="s">
        <v>85</v>
      </c>
      <c r="BR123" t="s">
        <v>86</v>
      </c>
    </row>
    <row r="124" spans="1:74">
      <c r="A124" t="s">
        <v>76</v>
      </c>
      <c r="B124" t="s">
        <v>1122</v>
      </c>
      <c r="F124" t="s">
        <v>1123</v>
      </c>
      <c r="I124" t="s">
        <v>1124</v>
      </c>
      <c r="J124">
        <v>2017</v>
      </c>
      <c r="K124" t="s">
        <v>1125</v>
      </c>
      <c r="W124" t="s">
        <v>1126</v>
      </c>
      <c r="AB124" t="s">
        <v>1127</v>
      </c>
      <c r="AN124" t="s">
        <v>1128</v>
      </c>
      <c r="AO124" t="s">
        <v>1129</v>
      </c>
      <c r="AS124" t="s">
        <v>148</v>
      </c>
      <c r="AT124">
        <v>42</v>
      </c>
      <c r="AU124">
        <v>3</v>
      </c>
      <c r="AZ124">
        <v>341</v>
      </c>
      <c r="BA124">
        <v>353</v>
      </c>
      <c r="BC124" t="s">
        <v>1130</v>
      </c>
      <c r="BK124" t="s">
        <v>1131</v>
      </c>
      <c r="BQ124" t="s">
        <v>131</v>
      </c>
    </row>
    <row r="125" spans="1:74">
      <c r="A125" t="s">
        <v>76</v>
      </c>
      <c r="B125" t="s">
        <v>1132</v>
      </c>
      <c r="F125" t="s">
        <v>1133</v>
      </c>
      <c r="I125" t="s">
        <v>1134</v>
      </c>
      <c r="J125">
        <v>2015</v>
      </c>
      <c r="K125" t="s">
        <v>1135</v>
      </c>
      <c r="W125" t="s">
        <v>1136</v>
      </c>
      <c r="AA125" t="s">
        <v>1137</v>
      </c>
      <c r="AN125" t="s">
        <v>1138</v>
      </c>
      <c r="AO125" t="s">
        <v>1139</v>
      </c>
      <c r="AS125" t="s">
        <v>216</v>
      </c>
      <c r="AT125">
        <v>108</v>
      </c>
      <c r="AU125">
        <v>4</v>
      </c>
      <c r="AZ125">
        <v>1708</v>
      </c>
      <c r="BA125">
        <v>1719</v>
      </c>
      <c r="BC125" t="s">
        <v>1140</v>
      </c>
      <c r="BK125" t="s">
        <v>1141</v>
      </c>
      <c r="BL125">
        <v>26470312</v>
      </c>
      <c r="BQ125" t="s">
        <v>85</v>
      </c>
      <c r="BR125" t="s">
        <v>108</v>
      </c>
      <c r="BT125" t="s">
        <v>296</v>
      </c>
    </row>
    <row r="126" spans="1:74">
      <c r="A126" t="s">
        <v>76</v>
      </c>
      <c r="B126" t="s">
        <v>1142</v>
      </c>
      <c r="F126" t="s">
        <v>1143</v>
      </c>
      <c r="I126" t="s">
        <v>1144</v>
      </c>
      <c r="J126">
        <v>2011</v>
      </c>
      <c r="K126" t="s">
        <v>100</v>
      </c>
      <c r="W126" t="s">
        <v>1145</v>
      </c>
      <c r="AN126" t="s">
        <v>103</v>
      </c>
      <c r="AS126" t="s">
        <v>1146</v>
      </c>
      <c r="AT126">
        <v>6</v>
      </c>
      <c r="AU126">
        <v>12</v>
      </c>
      <c r="BB126" t="s">
        <v>1147</v>
      </c>
      <c r="BC126" t="s">
        <v>1148</v>
      </c>
      <c r="BK126" t="s">
        <v>1149</v>
      </c>
      <c r="BL126">
        <v>22164210</v>
      </c>
      <c r="BQ126" t="s">
        <v>85</v>
      </c>
      <c r="BR126" t="s">
        <v>108</v>
      </c>
      <c r="BT126" t="s">
        <v>109</v>
      </c>
      <c r="BV126">
        <v>2</v>
      </c>
    </row>
    <row r="127" spans="1:74">
      <c r="A127" t="s">
        <v>76</v>
      </c>
      <c r="B127" t="s">
        <v>1150</v>
      </c>
      <c r="F127" t="s">
        <v>1151</v>
      </c>
      <c r="I127" t="s">
        <v>1152</v>
      </c>
      <c r="J127">
        <v>2016</v>
      </c>
      <c r="K127" t="s">
        <v>1153</v>
      </c>
      <c r="W127" t="s">
        <v>1154</v>
      </c>
      <c r="AB127" t="s">
        <v>1155</v>
      </c>
      <c r="AN127" t="s">
        <v>1156</v>
      </c>
      <c r="AO127" t="s">
        <v>1157</v>
      </c>
      <c r="AS127" t="s">
        <v>413</v>
      </c>
      <c r="AT127">
        <v>36</v>
      </c>
      <c r="AU127">
        <v>11</v>
      </c>
      <c r="BB127">
        <v>156</v>
      </c>
      <c r="BC127" t="s">
        <v>1158</v>
      </c>
      <c r="BK127" t="s">
        <v>1159</v>
      </c>
      <c r="BQ127" t="s">
        <v>131</v>
      </c>
    </row>
    <row r="128" spans="1:74">
      <c r="A128" t="s">
        <v>76</v>
      </c>
      <c r="B128" t="s">
        <v>1160</v>
      </c>
      <c r="F128" t="s">
        <v>1161</v>
      </c>
      <c r="I128" t="s">
        <v>1162</v>
      </c>
      <c r="J128">
        <v>2008</v>
      </c>
      <c r="K128" t="s">
        <v>1163</v>
      </c>
      <c r="W128" t="s">
        <v>1164</v>
      </c>
      <c r="AN128" t="s">
        <v>1165</v>
      </c>
      <c r="AT128">
        <v>31</v>
      </c>
      <c r="AU128" s="2">
        <v>43382</v>
      </c>
      <c r="AZ128">
        <v>281</v>
      </c>
      <c r="BA128">
        <v>283</v>
      </c>
      <c r="BK128" t="s">
        <v>1166</v>
      </c>
      <c r="BQ128" t="s">
        <v>131</v>
      </c>
    </row>
    <row r="129" spans="1:74">
      <c r="A129" t="s">
        <v>76</v>
      </c>
      <c r="B129" t="s">
        <v>1167</v>
      </c>
      <c r="F129" t="s">
        <v>1168</v>
      </c>
      <c r="I129" t="s">
        <v>1169</v>
      </c>
      <c r="J129">
        <v>2014</v>
      </c>
      <c r="K129" t="s">
        <v>1170</v>
      </c>
      <c r="W129" t="s">
        <v>1171</v>
      </c>
      <c r="AA129" t="s">
        <v>1172</v>
      </c>
      <c r="AB129" t="s">
        <v>1173</v>
      </c>
      <c r="AN129" t="s">
        <v>1174</v>
      </c>
      <c r="AO129" t="s">
        <v>1175</v>
      </c>
      <c r="AS129" t="s">
        <v>168</v>
      </c>
      <c r="AT129">
        <v>204</v>
      </c>
      <c r="AU129">
        <v>1</v>
      </c>
      <c r="AZ129">
        <v>159</v>
      </c>
      <c r="BA129">
        <v>170</v>
      </c>
      <c r="BC129" t="s">
        <v>1176</v>
      </c>
      <c r="BK129" t="s">
        <v>1177</v>
      </c>
      <c r="BL129">
        <v>24942643</v>
      </c>
      <c r="BQ129" t="s">
        <v>131</v>
      </c>
    </row>
    <row r="130" spans="1:74">
      <c r="A130" t="s">
        <v>76</v>
      </c>
      <c r="B130" t="s">
        <v>1178</v>
      </c>
      <c r="F130" t="s">
        <v>1179</v>
      </c>
      <c r="I130" t="s">
        <v>1180</v>
      </c>
      <c r="J130">
        <v>2008</v>
      </c>
      <c r="K130" t="s">
        <v>221</v>
      </c>
      <c r="W130" t="s">
        <v>1181</v>
      </c>
      <c r="AB130" t="s">
        <v>1182</v>
      </c>
      <c r="AN130" t="s">
        <v>225</v>
      </c>
      <c r="AS130" t="s">
        <v>1183</v>
      </c>
      <c r="AT130">
        <v>105</v>
      </c>
      <c r="AU130">
        <v>52</v>
      </c>
      <c r="AZ130">
        <v>21028</v>
      </c>
      <c r="BA130">
        <v>21033</v>
      </c>
      <c r="BC130" t="s">
        <v>1184</v>
      </c>
      <c r="BK130" t="s">
        <v>1185</v>
      </c>
      <c r="BL130">
        <v>19106300</v>
      </c>
      <c r="BQ130" t="s">
        <v>131</v>
      </c>
    </row>
    <row r="131" spans="1:74">
      <c r="A131" t="s">
        <v>76</v>
      </c>
      <c r="B131" t="s">
        <v>1186</v>
      </c>
      <c r="F131" t="s">
        <v>1187</v>
      </c>
      <c r="I131" t="s">
        <v>1188</v>
      </c>
      <c r="J131">
        <v>2012</v>
      </c>
      <c r="K131" t="s">
        <v>1189</v>
      </c>
      <c r="W131" t="s">
        <v>1190</v>
      </c>
      <c r="AN131" t="s">
        <v>1191</v>
      </c>
      <c r="AS131" t="s">
        <v>600</v>
      </c>
      <c r="AT131">
        <v>21</v>
      </c>
      <c r="AU131">
        <v>2</v>
      </c>
      <c r="AZ131">
        <v>176</v>
      </c>
      <c r="BA131">
        <v>184</v>
      </c>
      <c r="BC131" t="s">
        <v>1192</v>
      </c>
      <c r="BK131" t="s">
        <v>1193</v>
      </c>
      <c r="BL131">
        <v>22074234</v>
      </c>
      <c r="BQ131" t="s">
        <v>85</v>
      </c>
      <c r="BR131" t="s">
        <v>86</v>
      </c>
    </row>
    <row r="132" spans="1:74">
      <c r="A132" t="s">
        <v>76</v>
      </c>
      <c r="B132" t="s">
        <v>1194</v>
      </c>
      <c r="F132" t="s">
        <v>1194</v>
      </c>
      <c r="I132" t="s">
        <v>1195</v>
      </c>
      <c r="J132">
        <v>2003</v>
      </c>
      <c r="K132" t="s">
        <v>1196</v>
      </c>
      <c r="W132" t="s">
        <v>1197</v>
      </c>
      <c r="AN132" t="s">
        <v>1198</v>
      </c>
      <c r="AS132" t="s">
        <v>397</v>
      </c>
      <c r="AT132">
        <v>96</v>
      </c>
      <c r="AU132">
        <v>4</v>
      </c>
      <c r="AZ132">
        <v>512</v>
      </c>
      <c r="BA132">
        <v>518</v>
      </c>
      <c r="BC132" t="s">
        <v>1199</v>
      </c>
      <c r="BK132" t="s">
        <v>1200</v>
      </c>
      <c r="BQ132" t="s">
        <v>85</v>
      </c>
      <c r="BR132" t="s">
        <v>108</v>
      </c>
      <c r="BT132" t="s">
        <v>109</v>
      </c>
      <c r="BV132">
        <v>1</v>
      </c>
    </row>
    <row r="133" spans="1:74">
      <c r="A133" t="s">
        <v>76</v>
      </c>
      <c r="B133" t="s">
        <v>1201</v>
      </c>
      <c r="F133" t="s">
        <v>1201</v>
      </c>
      <c r="I133" t="s">
        <v>1202</v>
      </c>
      <c r="J133">
        <v>1991</v>
      </c>
      <c r="K133" t="s">
        <v>1203</v>
      </c>
      <c r="W133" t="s">
        <v>1204</v>
      </c>
      <c r="AN133" t="s">
        <v>1205</v>
      </c>
      <c r="AS133" t="s">
        <v>94</v>
      </c>
      <c r="AT133">
        <v>49</v>
      </c>
      <c r="AU133">
        <v>1</v>
      </c>
      <c r="AZ133">
        <v>47</v>
      </c>
      <c r="BA133">
        <v>52</v>
      </c>
      <c r="BC133" t="s">
        <v>1206</v>
      </c>
      <c r="BK133" t="s">
        <v>1207</v>
      </c>
      <c r="BL133">
        <v>2017479</v>
      </c>
      <c r="BQ133" t="s">
        <v>85</v>
      </c>
      <c r="BR133" t="s">
        <v>86</v>
      </c>
    </row>
    <row r="134" spans="1:74">
      <c r="A134" t="s">
        <v>76</v>
      </c>
      <c r="B134" t="s">
        <v>1208</v>
      </c>
      <c r="F134" t="s">
        <v>1208</v>
      </c>
      <c r="I134" t="s">
        <v>1209</v>
      </c>
      <c r="J134">
        <v>2004</v>
      </c>
      <c r="K134" t="s">
        <v>1210</v>
      </c>
      <c r="W134" t="s">
        <v>1211</v>
      </c>
      <c r="AN134" t="s">
        <v>1212</v>
      </c>
      <c r="AT134">
        <v>52</v>
      </c>
      <c r="AU134">
        <v>1</v>
      </c>
      <c r="AZ134">
        <v>35</v>
      </c>
      <c r="BA134">
        <v>42</v>
      </c>
      <c r="BK134" t="s">
        <v>1213</v>
      </c>
      <c r="BQ134" t="s">
        <v>85</v>
      </c>
      <c r="BR134" t="s">
        <v>86</v>
      </c>
    </row>
    <row r="135" spans="1:74">
      <c r="A135" t="s">
        <v>76</v>
      </c>
      <c r="B135" t="s">
        <v>1214</v>
      </c>
      <c r="F135" t="s">
        <v>1215</v>
      </c>
      <c r="I135" t="s">
        <v>1216</v>
      </c>
      <c r="J135">
        <v>2017</v>
      </c>
      <c r="K135" t="s">
        <v>1217</v>
      </c>
      <c r="W135" t="s">
        <v>1218</v>
      </c>
      <c r="AA135" t="s">
        <v>1219</v>
      </c>
      <c r="AB135" t="s">
        <v>1220</v>
      </c>
      <c r="AN135" t="s">
        <v>1221</v>
      </c>
      <c r="AO135" t="s">
        <v>1222</v>
      </c>
      <c r="AS135" t="s">
        <v>216</v>
      </c>
      <c r="AT135">
        <v>40</v>
      </c>
      <c r="AU135">
        <v>8</v>
      </c>
      <c r="AZ135">
        <v>1296</v>
      </c>
      <c r="BA135">
        <v>1316</v>
      </c>
      <c r="BC135" t="s">
        <v>1223</v>
      </c>
      <c r="BK135" t="s">
        <v>1224</v>
      </c>
      <c r="BL135">
        <v>28102913</v>
      </c>
      <c r="BQ135" t="s">
        <v>131</v>
      </c>
    </row>
    <row r="136" spans="1:74">
      <c r="A136" t="s">
        <v>76</v>
      </c>
      <c r="B136" t="s">
        <v>1225</v>
      </c>
      <c r="F136" t="s">
        <v>1225</v>
      </c>
      <c r="I136" t="s">
        <v>1226</v>
      </c>
      <c r="J136">
        <v>1997</v>
      </c>
      <c r="K136" t="s">
        <v>1011</v>
      </c>
      <c r="W136" t="s">
        <v>1227</v>
      </c>
      <c r="AN136" t="s">
        <v>1013</v>
      </c>
      <c r="AT136">
        <v>12</v>
      </c>
      <c r="AU136">
        <v>1</v>
      </c>
      <c r="AZ136">
        <v>11</v>
      </c>
      <c r="BA136">
        <v>16</v>
      </c>
      <c r="BC136" t="s">
        <v>1228</v>
      </c>
      <c r="BK136" t="s">
        <v>1229</v>
      </c>
      <c r="BQ136" t="s">
        <v>131</v>
      </c>
    </row>
    <row r="137" spans="1:74">
      <c r="A137" t="s">
        <v>76</v>
      </c>
      <c r="B137" t="s">
        <v>1230</v>
      </c>
      <c r="F137" t="s">
        <v>1231</v>
      </c>
      <c r="I137" t="s">
        <v>1232</v>
      </c>
      <c r="J137">
        <v>2008</v>
      </c>
      <c r="K137" t="s">
        <v>699</v>
      </c>
      <c r="W137" t="s">
        <v>1233</v>
      </c>
      <c r="AA137" t="s">
        <v>1234</v>
      </c>
      <c r="AB137" t="s">
        <v>1235</v>
      </c>
      <c r="AN137" t="s">
        <v>701</v>
      </c>
      <c r="AS137" s="3">
        <v>46388</v>
      </c>
      <c r="AT137">
        <v>363</v>
      </c>
      <c r="AU137">
        <v>1490</v>
      </c>
      <c r="AZ137">
        <v>411</v>
      </c>
      <c r="BA137">
        <v>423</v>
      </c>
      <c r="BC137" t="s">
        <v>1236</v>
      </c>
      <c r="BK137" t="s">
        <v>1237</v>
      </c>
      <c r="BL137">
        <v>17638688</v>
      </c>
      <c r="BQ137" t="s">
        <v>85</v>
      </c>
      <c r="BR137" t="s">
        <v>86</v>
      </c>
    </row>
    <row r="138" spans="1:74">
      <c r="A138" t="s">
        <v>76</v>
      </c>
      <c r="B138" t="s">
        <v>1238</v>
      </c>
      <c r="F138" t="s">
        <v>1239</v>
      </c>
      <c r="I138" t="s">
        <v>1240</v>
      </c>
      <c r="J138">
        <v>2007</v>
      </c>
      <c r="K138" t="s">
        <v>666</v>
      </c>
      <c r="W138" t="s">
        <v>1241</v>
      </c>
      <c r="AA138" t="s">
        <v>1242</v>
      </c>
      <c r="AB138" t="s">
        <v>1243</v>
      </c>
      <c r="AN138" t="s">
        <v>670</v>
      </c>
      <c r="AS138" t="s">
        <v>413</v>
      </c>
      <c r="AT138">
        <v>16</v>
      </c>
      <c r="AU138">
        <v>22</v>
      </c>
      <c r="AZ138">
        <v>4867</v>
      </c>
      <c r="BA138">
        <v>4880</v>
      </c>
      <c r="BC138" t="s">
        <v>1244</v>
      </c>
      <c r="BK138" t="s">
        <v>1245</v>
      </c>
      <c r="BL138">
        <v>17927702</v>
      </c>
      <c r="BQ138" t="s">
        <v>85</v>
      </c>
      <c r="BR138" t="s">
        <v>86</v>
      </c>
    </row>
    <row r="139" spans="1:74">
      <c r="A139" t="s">
        <v>76</v>
      </c>
      <c r="B139" t="s">
        <v>1246</v>
      </c>
      <c r="F139" t="s">
        <v>1247</v>
      </c>
      <c r="I139" t="s">
        <v>1248</v>
      </c>
      <c r="J139">
        <v>2017</v>
      </c>
      <c r="K139" t="s">
        <v>1249</v>
      </c>
      <c r="W139" t="s">
        <v>1250</v>
      </c>
      <c r="AN139" t="s">
        <v>1251</v>
      </c>
      <c r="AO139" t="s">
        <v>1252</v>
      </c>
      <c r="AS139" t="s">
        <v>94</v>
      </c>
      <c r="AT139">
        <v>52</v>
      </c>
      <c r="AU139">
        <v>1</v>
      </c>
      <c r="AZ139">
        <v>54</v>
      </c>
      <c r="BA139">
        <v>59</v>
      </c>
      <c r="BC139" t="s">
        <v>1253</v>
      </c>
      <c r="BK139" t="s">
        <v>1254</v>
      </c>
      <c r="BQ139" t="s">
        <v>131</v>
      </c>
    </row>
    <row r="140" spans="1:74">
      <c r="A140" t="s">
        <v>76</v>
      </c>
      <c r="B140" t="s">
        <v>1255</v>
      </c>
      <c r="F140" t="s">
        <v>1255</v>
      </c>
      <c r="I140" t="s">
        <v>1256</v>
      </c>
      <c r="J140">
        <v>1999</v>
      </c>
      <c r="K140" t="s">
        <v>1257</v>
      </c>
      <c r="W140" t="s">
        <v>1258</v>
      </c>
      <c r="AN140" t="s">
        <v>1259</v>
      </c>
      <c r="AO140" t="s">
        <v>1260</v>
      </c>
      <c r="AS140" t="s">
        <v>769</v>
      </c>
      <c r="AT140">
        <v>26</v>
      </c>
      <c r="AU140">
        <v>2</v>
      </c>
      <c r="AZ140">
        <v>275</v>
      </c>
      <c r="BA140">
        <v>283</v>
      </c>
      <c r="BC140" t="s">
        <v>1261</v>
      </c>
      <c r="BK140" t="s">
        <v>1262</v>
      </c>
      <c r="BQ140" t="s">
        <v>85</v>
      </c>
      <c r="BR140" t="s">
        <v>108</v>
      </c>
      <c r="BT140" t="s">
        <v>296</v>
      </c>
    </row>
    <row r="141" spans="1:74">
      <c r="A141" t="s">
        <v>76</v>
      </c>
      <c r="B141" t="s">
        <v>1263</v>
      </c>
      <c r="F141" t="s">
        <v>1264</v>
      </c>
      <c r="I141" t="s">
        <v>1265</v>
      </c>
      <c r="J141">
        <v>2014</v>
      </c>
      <c r="K141" t="s">
        <v>1266</v>
      </c>
      <c r="W141" t="s">
        <v>1267</v>
      </c>
      <c r="AN141" t="s">
        <v>1268</v>
      </c>
      <c r="AO141" t="s">
        <v>1269</v>
      </c>
      <c r="AS141" t="s">
        <v>168</v>
      </c>
      <c r="AT141">
        <v>24</v>
      </c>
      <c r="AU141">
        <v>7</v>
      </c>
      <c r="AZ141">
        <v>1793</v>
      </c>
      <c r="BA141">
        <v>1802</v>
      </c>
      <c r="BC141" t="s">
        <v>1270</v>
      </c>
      <c r="BK141" t="s">
        <v>1271</v>
      </c>
      <c r="BL141">
        <v>29210238</v>
      </c>
      <c r="BQ141" t="s">
        <v>296</v>
      </c>
      <c r="BT141" t="s">
        <v>296</v>
      </c>
    </row>
    <row r="142" spans="1:74">
      <c r="A142" t="s">
        <v>76</v>
      </c>
      <c r="B142" t="s">
        <v>1272</v>
      </c>
      <c r="F142" t="s">
        <v>1273</v>
      </c>
      <c r="I142" t="s">
        <v>1274</v>
      </c>
      <c r="J142">
        <v>2016</v>
      </c>
      <c r="K142" t="s">
        <v>1275</v>
      </c>
      <c r="W142" t="s">
        <v>1276</v>
      </c>
      <c r="AN142" t="s">
        <v>1277</v>
      </c>
      <c r="AO142" t="s">
        <v>1278</v>
      </c>
      <c r="AS142" t="s">
        <v>128</v>
      </c>
      <c r="AT142">
        <v>40</v>
      </c>
      <c r="AU142">
        <v>6</v>
      </c>
      <c r="AZ142">
        <v>811</v>
      </c>
      <c r="BA142">
        <v>834</v>
      </c>
      <c r="BC142" t="s">
        <v>1279</v>
      </c>
      <c r="BK142" t="s">
        <v>1280</v>
      </c>
      <c r="BQ142" t="s">
        <v>131</v>
      </c>
    </row>
    <row r="143" spans="1:74">
      <c r="A143" t="s">
        <v>76</v>
      </c>
      <c r="B143" t="s">
        <v>1281</v>
      </c>
      <c r="F143" t="s">
        <v>1282</v>
      </c>
      <c r="I143" t="s">
        <v>1283</v>
      </c>
      <c r="J143">
        <v>2014</v>
      </c>
      <c r="K143" t="s">
        <v>1284</v>
      </c>
      <c r="W143" t="s">
        <v>1285</v>
      </c>
      <c r="AN143" t="s">
        <v>1286</v>
      </c>
      <c r="AO143" t="s">
        <v>1287</v>
      </c>
      <c r="AS143" t="s">
        <v>216</v>
      </c>
      <c r="AT143">
        <v>19</v>
      </c>
      <c r="AU143">
        <v>8</v>
      </c>
      <c r="AZ143">
        <v>538</v>
      </c>
      <c r="BA143">
        <v>545</v>
      </c>
      <c r="BC143" t="s">
        <v>1288</v>
      </c>
      <c r="BK143" t="s">
        <v>1289</v>
      </c>
      <c r="BL143">
        <v>24768209</v>
      </c>
      <c r="BQ143" t="s">
        <v>296</v>
      </c>
      <c r="BT143" t="s">
        <v>296</v>
      </c>
    </row>
    <row r="144" spans="1:74">
      <c r="A144" t="s">
        <v>76</v>
      </c>
      <c r="B144" t="s">
        <v>1290</v>
      </c>
      <c r="F144" t="s">
        <v>1290</v>
      </c>
      <c r="I144" t="s">
        <v>1291</v>
      </c>
      <c r="J144">
        <v>2005</v>
      </c>
      <c r="K144" t="s">
        <v>1292</v>
      </c>
      <c r="W144" t="s">
        <v>1293</v>
      </c>
      <c r="AA144" t="s">
        <v>1294</v>
      </c>
      <c r="AB144" t="s">
        <v>1295</v>
      </c>
      <c r="AN144" t="s">
        <v>1296</v>
      </c>
      <c r="AO144" t="s">
        <v>1297</v>
      </c>
      <c r="AT144">
        <v>12</v>
      </c>
      <c r="AU144">
        <v>1</v>
      </c>
      <c r="AZ144">
        <v>47</v>
      </c>
      <c r="BA144">
        <v>52</v>
      </c>
      <c r="BK144" t="s">
        <v>1298</v>
      </c>
      <c r="BL144">
        <v>16028866</v>
      </c>
      <c r="BQ144" t="s">
        <v>131</v>
      </c>
    </row>
    <row r="145" spans="1:74">
      <c r="A145" t="s">
        <v>76</v>
      </c>
      <c r="B145" t="s">
        <v>1299</v>
      </c>
      <c r="F145" t="s">
        <v>1299</v>
      </c>
      <c r="I145" t="s">
        <v>1300</v>
      </c>
      <c r="J145">
        <v>1998</v>
      </c>
      <c r="K145" t="s">
        <v>1301</v>
      </c>
      <c r="P145" t="s">
        <v>1302</v>
      </c>
      <c r="Q145" t="s">
        <v>1303</v>
      </c>
      <c r="R145" t="s">
        <v>1304</v>
      </c>
      <c r="S145" t="s">
        <v>1305</v>
      </c>
      <c r="T145" t="s">
        <v>1306</v>
      </c>
      <c r="W145" t="s">
        <v>1307</v>
      </c>
      <c r="AA145" t="s">
        <v>1308</v>
      </c>
      <c r="AB145" t="s">
        <v>1309</v>
      </c>
      <c r="AN145" t="s">
        <v>1310</v>
      </c>
      <c r="AS145" t="s">
        <v>94</v>
      </c>
      <c r="AT145">
        <v>41</v>
      </c>
      <c r="AU145">
        <v>1</v>
      </c>
      <c r="AZ145">
        <v>113</v>
      </c>
      <c r="BA145">
        <v>123</v>
      </c>
      <c r="BC145" t="s">
        <v>1311</v>
      </c>
      <c r="BK145" t="s">
        <v>1312</v>
      </c>
      <c r="BQ145" t="s">
        <v>131</v>
      </c>
    </row>
    <row r="146" spans="1:74">
      <c r="A146" t="s">
        <v>752</v>
      </c>
      <c r="B146" t="s">
        <v>1313</v>
      </c>
      <c r="D146" t="s">
        <v>1314</v>
      </c>
      <c r="F146" t="s">
        <v>1313</v>
      </c>
      <c r="I146" t="s">
        <v>1315</v>
      </c>
      <c r="J146">
        <v>2004</v>
      </c>
      <c r="K146" t="s">
        <v>1316</v>
      </c>
      <c r="P146" t="s">
        <v>1317</v>
      </c>
      <c r="Q146" t="s">
        <v>1318</v>
      </c>
      <c r="R146" t="s">
        <v>1319</v>
      </c>
      <c r="S146" t="s">
        <v>1320</v>
      </c>
      <c r="T146" t="s">
        <v>1321</v>
      </c>
      <c r="W146" t="s">
        <v>1322</v>
      </c>
      <c r="AP146" t="s">
        <v>1323</v>
      </c>
      <c r="AZ146">
        <v>47</v>
      </c>
      <c r="BA146">
        <v>59</v>
      </c>
      <c r="BK146" t="s">
        <v>1324</v>
      </c>
      <c r="BQ146" t="s">
        <v>131</v>
      </c>
    </row>
    <row r="147" spans="1:74">
      <c r="A147" t="s">
        <v>76</v>
      </c>
      <c r="B147" t="s">
        <v>1325</v>
      </c>
      <c r="F147" t="s">
        <v>1326</v>
      </c>
      <c r="I147" t="s">
        <v>1327</v>
      </c>
      <c r="J147">
        <v>2015</v>
      </c>
      <c r="K147" t="s">
        <v>100</v>
      </c>
      <c r="W147" t="s">
        <v>1328</v>
      </c>
      <c r="AN147" t="s">
        <v>103</v>
      </c>
      <c r="AS147" s="3">
        <v>42826</v>
      </c>
      <c r="AT147">
        <v>10</v>
      </c>
      <c r="AU147">
        <v>4</v>
      </c>
      <c r="BB147" t="s">
        <v>1329</v>
      </c>
      <c r="BC147" t="s">
        <v>1330</v>
      </c>
      <c r="BK147" t="s">
        <v>1331</v>
      </c>
      <c r="BL147">
        <v>25885545</v>
      </c>
      <c r="BQ147" t="s">
        <v>85</v>
      </c>
      <c r="BR147" t="s">
        <v>296</v>
      </c>
      <c r="BT147" t="s">
        <v>296</v>
      </c>
    </row>
    <row r="148" spans="1:74">
      <c r="A148" t="s">
        <v>76</v>
      </c>
      <c r="B148" t="s">
        <v>1332</v>
      </c>
      <c r="F148" t="s">
        <v>1332</v>
      </c>
      <c r="I148" t="s">
        <v>1333</v>
      </c>
      <c r="J148">
        <v>1992</v>
      </c>
      <c r="K148" t="s">
        <v>1334</v>
      </c>
      <c r="W148" t="s">
        <v>1335</v>
      </c>
      <c r="AN148" t="s">
        <v>1336</v>
      </c>
      <c r="AS148" t="s">
        <v>847</v>
      </c>
      <c r="AT148">
        <v>13</v>
      </c>
      <c r="AU148" s="2">
        <v>43193</v>
      </c>
      <c r="AZ148">
        <v>201</v>
      </c>
      <c r="BA148">
        <v>217</v>
      </c>
      <c r="BC148" t="s">
        <v>1337</v>
      </c>
      <c r="BK148" t="s">
        <v>1338</v>
      </c>
      <c r="BL148">
        <v>1506991</v>
      </c>
      <c r="BQ148" t="s">
        <v>296</v>
      </c>
      <c r="BT148" t="s">
        <v>296</v>
      </c>
    </row>
    <row r="149" spans="1:74">
      <c r="A149" t="s">
        <v>76</v>
      </c>
      <c r="B149" t="s">
        <v>1339</v>
      </c>
      <c r="F149" t="s">
        <v>1339</v>
      </c>
      <c r="I149" t="s">
        <v>1340</v>
      </c>
      <c r="J149">
        <v>2006</v>
      </c>
      <c r="K149" t="s">
        <v>535</v>
      </c>
      <c r="P149" t="s">
        <v>1341</v>
      </c>
      <c r="Q149" t="s">
        <v>1342</v>
      </c>
      <c r="R149" t="s">
        <v>1343</v>
      </c>
      <c r="S149" t="s">
        <v>1344</v>
      </c>
      <c r="W149" t="s">
        <v>1345</v>
      </c>
      <c r="AN149" t="s">
        <v>539</v>
      </c>
      <c r="AS149" t="s">
        <v>600</v>
      </c>
      <c r="AT149">
        <v>147</v>
      </c>
      <c r="AU149">
        <v>2</v>
      </c>
      <c r="AZ149">
        <v>281</v>
      </c>
      <c r="BA149">
        <v>286</v>
      </c>
      <c r="BC149" t="s">
        <v>1346</v>
      </c>
      <c r="BK149" t="s">
        <v>1347</v>
      </c>
      <c r="BQ149" t="s">
        <v>85</v>
      </c>
      <c r="BR149" t="s">
        <v>86</v>
      </c>
    </row>
    <row r="150" spans="1:74">
      <c r="A150" t="s">
        <v>76</v>
      </c>
      <c r="B150" t="s">
        <v>1348</v>
      </c>
      <c r="F150" t="s">
        <v>1349</v>
      </c>
      <c r="I150" t="s">
        <v>1350</v>
      </c>
      <c r="J150">
        <v>2012</v>
      </c>
      <c r="K150" t="s">
        <v>247</v>
      </c>
      <c r="W150" t="s">
        <v>1351</v>
      </c>
      <c r="AN150" t="s">
        <v>250</v>
      </c>
      <c r="AO150" t="s">
        <v>251</v>
      </c>
      <c r="AT150">
        <v>29</v>
      </c>
      <c r="AU150">
        <v>4</v>
      </c>
      <c r="AZ150">
        <v>379</v>
      </c>
      <c r="BA150">
        <v>394</v>
      </c>
      <c r="BC150" t="s">
        <v>1352</v>
      </c>
      <c r="BK150" t="s">
        <v>1353</v>
      </c>
      <c r="BL150">
        <v>22497433</v>
      </c>
      <c r="BQ150" t="s">
        <v>85</v>
      </c>
      <c r="BR150" t="s">
        <v>86</v>
      </c>
    </row>
    <row r="151" spans="1:74">
      <c r="A151" t="s">
        <v>867</v>
      </c>
      <c r="B151" t="s">
        <v>1354</v>
      </c>
      <c r="D151" t="s">
        <v>1355</v>
      </c>
      <c r="F151" t="s">
        <v>1356</v>
      </c>
      <c r="I151" t="s">
        <v>1357</v>
      </c>
      <c r="J151">
        <v>2009</v>
      </c>
      <c r="K151" t="s">
        <v>1358</v>
      </c>
      <c r="L151" t="s">
        <v>1359</v>
      </c>
      <c r="P151" t="s">
        <v>1360</v>
      </c>
      <c r="Q151" t="s">
        <v>1361</v>
      </c>
      <c r="R151" t="s">
        <v>1362</v>
      </c>
      <c r="S151" t="s">
        <v>1363</v>
      </c>
      <c r="W151" t="s">
        <v>1364</v>
      </c>
      <c r="AN151" t="s">
        <v>1365</v>
      </c>
      <c r="AP151" t="s">
        <v>1366</v>
      </c>
      <c r="AT151">
        <v>66</v>
      </c>
      <c r="AZ151">
        <v>1</v>
      </c>
      <c r="BA151" t="s">
        <v>1367</v>
      </c>
      <c r="BK151" t="s">
        <v>1368</v>
      </c>
      <c r="BQ151" t="s">
        <v>85</v>
      </c>
      <c r="BR151" t="s">
        <v>86</v>
      </c>
    </row>
    <row r="152" spans="1:74">
      <c r="A152" t="s">
        <v>76</v>
      </c>
      <c r="B152" t="s">
        <v>1369</v>
      </c>
      <c r="F152" t="s">
        <v>1369</v>
      </c>
      <c r="I152" t="s">
        <v>1370</v>
      </c>
      <c r="J152">
        <v>2002</v>
      </c>
      <c r="K152" t="s">
        <v>266</v>
      </c>
      <c r="W152" t="s">
        <v>1371</v>
      </c>
      <c r="AN152" t="s">
        <v>268</v>
      </c>
      <c r="AS152" t="s">
        <v>1372</v>
      </c>
      <c r="AT152">
        <v>42</v>
      </c>
      <c r="AU152">
        <v>5</v>
      </c>
      <c r="AZ152">
        <v>1709</v>
      </c>
      <c r="BA152">
        <v>1718</v>
      </c>
      <c r="BC152" t="s">
        <v>1373</v>
      </c>
      <c r="BK152" t="s">
        <v>1374</v>
      </c>
      <c r="BQ152" t="s">
        <v>131</v>
      </c>
    </row>
    <row r="153" spans="1:74">
      <c r="A153" t="s">
        <v>76</v>
      </c>
      <c r="B153" t="s">
        <v>1375</v>
      </c>
      <c r="F153" t="s">
        <v>1375</v>
      </c>
      <c r="I153" t="s">
        <v>1376</v>
      </c>
      <c r="J153">
        <v>2005</v>
      </c>
      <c r="K153" t="s">
        <v>1377</v>
      </c>
      <c r="W153" t="s">
        <v>1378</v>
      </c>
      <c r="AA153" t="s">
        <v>1379</v>
      </c>
      <c r="AB153" t="s">
        <v>1380</v>
      </c>
      <c r="AN153" t="s">
        <v>1381</v>
      </c>
      <c r="AO153" t="s">
        <v>1382</v>
      </c>
      <c r="AS153" t="s">
        <v>204</v>
      </c>
      <c r="AT153">
        <v>65</v>
      </c>
      <c r="AU153">
        <v>2</v>
      </c>
      <c r="AZ153">
        <v>141</v>
      </c>
      <c r="BA153">
        <v>147</v>
      </c>
      <c r="BC153" t="s">
        <v>1383</v>
      </c>
      <c r="BK153" t="s">
        <v>1384</v>
      </c>
      <c r="BL153">
        <v>15706590</v>
      </c>
      <c r="BQ153" t="s">
        <v>85</v>
      </c>
      <c r="BR153" t="s">
        <v>86</v>
      </c>
    </row>
    <row r="154" spans="1:74">
      <c r="A154" t="s">
        <v>76</v>
      </c>
      <c r="B154" t="s">
        <v>1385</v>
      </c>
      <c r="F154" t="s">
        <v>1385</v>
      </c>
      <c r="I154" t="s">
        <v>1386</v>
      </c>
      <c r="J154">
        <v>1991</v>
      </c>
      <c r="K154" t="s">
        <v>1387</v>
      </c>
      <c r="W154" t="s">
        <v>1388</v>
      </c>
      <c r="AN154" t="s">
        <v>1389</v>
      </c>
      <c r="AO154" t="s">
        <v>1390</v>
      </c>
      <c r="AS154" t="s">
        <v>185</v>
      </c>
      <c r="AT154">
        <v>19</v>
      </c>
      <c r="AU154">
        <v>3</v>
      </c>
      <c r="AZ154">
        <v>287</v>
      </c>
      <c r="BA154">
        <v>321</v>
      </c>
      <c r="BC154" t="s">
        <v>1391</v>
      </c>
      <c r="BK154" t="s">
        <v>1392</v>
      </c>
      <c r="BL154">
        <v>12345165</v>
      </c>
      <c r="BQ154" t="s">
        <v>85</v>
      </c>
      <c r="BR154" t="s">
        <v>86</v>
      </c>
    </row>
    <row r="155" spans="1:74">
      <c r="A155" t="s">
        <v>867</v>
      </c>
      <c r="B155" t="s">
        <v>1393</v>
      </c>
      <c r="D155" t="s">
        <v>1394</v>
      </c>
      <c r="F155" t="s">
        <v>1395</v>
      </c>
      <c r="I155" t="s">
        <v>1396</v>
      </c>
      <c r="J155">
        <v>2016</v>
      </c>
      <c r="K155" t="s">
        <v>1397</v>
      </c>
      <c r="L155" t="s">
        <v>1398</v>
      </c>
      <c r="P155" t="s">
        <v>1399</v>
      </c>
      <c r="Q155" t="s">
        <v>1400</v>
      </c>
      <c r="R155" t="s">
        <v>1401</v>
      </c>
      <c r="S155" t="s">
        <v>1402</v>
      </c>
      <c r="W155" t="s">
        <v>1403</v>
      </c>
      <c r="AN155" t="s">
        <v>877</v>
      </c>
      <c r="AP155" t="s">
        <v>1404</v>
      </c>
      <c r="AT155">
        <v>1133</v>
      </c>
      <c r="AZ155">
        <v>159</v>
      </c>
      <c r="BA155">
        <v>170</v>
      </c>
      <c r="BC155" t="s">
        <v>1405</v>
      </c>
      <c r="BK155" t="s">
        <v>1406</v>
      </c>
      <c r="BQ155" t="s">
        <v>131</v>
      </c>
    </row>
    <row r="156" spans="1:74">
      <c r="A156" t="s">
        <v>76</v>
      </c>
      <c r="B156" t="s">
        <v>1407</v>
      </c>
      <c r="F156" t="s">
        <v>1408</v>
      </c>
      <c r="I156" t="s">
        <v>1409</v>
      </c>
      <c r="J156">
        <v>2017</v>
      </c>
      <c r="K156" t="s">
        <v>588</v>
      </c>
      <c r="W156" t="s">
        <v>1410</v>
      </c>
      <c r="AB156" t="s">
        <v>1411</v>
      </c>
      <c r="AN156" t="s">
        <v>591</v>
      </c>
      <c r="AS156" t="s">
        <v>94</v>
      </c>
      <c r="AT156">
        <v>7</v>
      </c>
      <c r="AU156">
        <v>1</v>
      </c>
      <c r="AZ156">
        <v>390</v>
      </c>
      <c r="BA156">
        <v>398</v>
      </c>
      <c r="BC156" t="s">
        <v>1412</v>
      </c>
      <c r="BK156" t="s">
        <v>1413</v>
      </c>
      <c r="BL156">
        <v>28070301</v>
      </c>
      <c r="BQ156" t="s">
        <v>85</v>
      </c>
      <c r="BR156" t="s">
        <v>86</v>
      </c>
    </row>
    <row r="157" spans="1:74">
      <c r="A157" t="s">
        <v>76</v>
      </c>
      <c r="B157" t="s">
        <v>1414</v>
      </c>
      <c r="F157" t="s">
        <v>1414</v>
      </c>
      <c r="I157" t="s">
        <v>1415</v>
      </c>
      <c r="J157">
        <v>2002</v>
      </c>
      <c r="K157" t="s">
        <v>1416</v>
      </c>
      <c r="W157" t="s">
        <v>1417</v>
      </c>
      <c r="AN157" t="s">
        <v>1418</v>
      </c>
      <c r="AS157" t="s">
        <v>413</v>
      </c>
      <c r="AT157">
        <v>10</v>
      </c>
      <c r="AU157">
        <v>11</v>
      </c>
      <c r="AZ157">
        <v>1180</v>
      </c>
      <c r="BA157">
        <v>1187</v>
      </c>
      <c r="BC157" t="s">
        <v>1419</v>
      </c>
      <c r="BK157" t="s">
        <v>1420</v>
      </c>
      <c r="BL157">
        <v>12429883</v>
      </c>
      <c r="BQ157" t="s">
        <v>296</v>
      </c>
      <c r="BT157" t="s">
        <v>296</v>
      </c>
    </row>
    <row r="158" spans="1:74">
      <c r="A158" t="s">
        <v>76</v>
      </c>
      <c r="B158" t="s">
        <v>1421</v>
      </c>
      <c r="F158" t="s">
        <v>1422</v>
      </c>
      <c r="I158" t="s">
        <v>1423</v>
      </c>
      <c r="J158">
        <v>2017</v>
      </c>
      <c r="K158" t="s">
        <v>1424</v>
      </c>
      <c r="W158" t="s">
        <v>1425</v>
      </c>
      <c r="AN158" t="s">
        <v>1426</v>
      </c>
      <c r="AO158" t="s">
        <v>1427</v>
      </c>
      <c r="AS158" s="3">
        <v>42370</v>
      </c>
      <c r="AT158">
        <v>22</v>
      </c>
      <c r="AU158">
        <v>1</v>
      </c>
      <c r="AZ158">
        <v>2</v>
      </c>
      <c r="BA158">
        <v>7</v>
      </c>
      <c r="BC158" t="s">
        <v>1428</v>
      </c>
      <c r="BK158" t="s">
        <v>1429</v>
      </c>
      <c r="BQ158" t="s">
        <v>85</v>
      </c>
      <c r="BR158" t="s">
        <v>108</v>
      </c>
      <c r="BT158" t="s">
        <v>109</v>
      </c>
      <c r="BV158">
        <v>0</v>
      </c>
    </row>
    <row r="159" spans="1:74">
      <c r="A159" t="s">
        <v>76</v>
      </c>
      <c r="B159" t="s">
        <v>1430</v>
      </c>
      <c r="F159" t="s">
        <v>1431</v>
      </c>
      <c r="I159" t="s">
        <v>1432</v>
      </c>
      <c r="J159">
        <v>2012</v>
      </c>
      <c r="K159" t="s">
        <v>266</v>
      </c>
      <c r="W159" t="s">
        <v>1433</v>
      </c>
      <c r="AN159" t="s">
        <v>268</v>
      </c>
      <c r="AS159" t="s">
        <v>317</v>
      </c>
      <c r="AT159">
        <v>52</v>
      </c>
      <c r="AU159">
        <v>6</v>
      </c>
      <c r="AZ159">
        <v>2507</v>
      </c>
      <c r="BA159">
        <v>2516</v>
      </c>
      <c r="BC159" t="s">
        <v>1434</v>
      </c>
      <c r="BK159" t="s">
        <v>1435</v>
      </c>
      <c r="BQ159" t="s">
        <v>131</v>
      </c>
    </row>
    <row r="160" spans="1:74">
      <c r="A160" t="s">
        <v>76</v>
      </c>
      <c r="B160" t="s">
        <v>1436</v>
      </c>
      <c r="F160" t="s">
        <v>1436</v>
      </c>
      <c r="I160" t="s">
        <v>1437</v>
      </c>
      <c r="J160">
        <v>2005</v>
      </c>
      <c r="K160" t="s">
        <v>1249</v>
      </c>
      <c r="P160" t="s">
        <v>1438</v>
      </c>
      <c r="Q160" t="s">
        <v>1439</v>
      </c>
      <c r="R160" t="s">
        <v>1440</v>
      </c>
      <c r="S160" t="s">
        <v>1441</v>
      </c>
      <c r="W160" t="s">
        <v>1442</v>
      </c>
      <c r="AN160" t="s">
        <v>1251</v>
      </c>
      <c r="AS160" t="s">
        <v>128</v>
      </c>
      <c r="AT160">
        <v>40</v>
      </c>
      <c r="AU160">
        <v>7</v>
      </c>
      <c r="AZ160">
        <v>1947</v>
      </c>
      <c r="BA160">
        <v>1949</v>
      </c>
      <c r="BK160" t="s">
        <v>1443</v>
      </c>
      <c r="BQ160" t="s">
        <v>131</v>
      </c>
    </row>
    <row r="161" spans="1:74">
      <c r="A161" t="s">
        <v>76</v>
      </c>
      <c r="B161" t="s">
        <v>1444</v>
      </c>
      <c r="F161" t="s">
        <v>1444</v>
      </c>
      <c r="I161" t="s">
        <v>1445</v>
      </c>
      <c r="J161">
        <v>1996</v>
      </c>
      <c r="K161" t="s">
        <v>1446</v>
      </c>
      <c r="W161" t="s">
        <v>1447</v>
      </c>
      <c r="AN161" t="s">
        <v>1448</v>
      </c>
      <c r="AO161" t="s">
        <v>1449</v>
      </c>
      <c r="AT161">
        <v>92</v>
      </c>
      <c r="AU161" s="2">
        <v>43132</v>
      </c>
      <c r="AZ161">
        <v>235</v>
      </c>
      <c r="BA161">
        <v>239</v>
      </c>
      <c r="BC161" t="s">
        <v>1450</v>
      </c>
      <c r="BK161" t="s">
        <v>1451</v>
      </c>
      <c r="BQ161" t="s">
        <v>296</v>
      </c>
      <c r="BT161" t="s">
        <v>296</v>
      </c>
    </row>
    <row r="162" spans="1:74">
      <c r="A162" t="s">
        <v>76</v>
      </c>
      <c r="B162" t="s">
        <v>1452</v>
      </c>
      <c r="F162" t="s">
        <v>1453</v>
      </c>
      <c r="I162" t="s">
        <v>1454</v>
      </c>
      <c r="J162">
        <v>2016</v>
      </c>
      <c r="K162" t="s">
        <v>1455</v>
      </c>
      <c r="W162" t="s">
        <v>1456</v>
      </c>
      <c r="AN162" t="s">
        <v>1457</v>
      </c>
      <c r="AO162" t="s">
        <v>1458</v>
      </c>
      <c r="AS162" t="s">
        <v>216</v>
      </c>
      <c r="AT162">
        <v>51</v>
      </c>
      <c r="AU162">
        <v>2</v>
      </c>
      <c r="AZ162">
        <v>241</v>
      </c>
      <c r="BA162">
        <v>253</v>
      </c>
      <c r="BC162" t="s">
        <v>1459</v>
      </c>
      <c r="BK162" t="s">
        <v>1460</v>
      </c>
      <c r="BQ162" t="s">
        <v>85</v>
      </c>
      <c r="BR162" t="s">
        <v>86</v>
      </c>
    </row>
    <row r="163" spans="1:74">
      <c r="A163" t="s">
        <v>76</v>
      </c>
      <c r="B163" t="s">
        <v>1461</v>
      </c>
      <c r="F163" t="s">
        <v>1462</v>
      </c>
      <c r="I163" t="s">
        <v>1463</v>
      </c>
      <c r="J163">
        <v>2006</v>
      </c>
      <c r="K163" t="s">
        <v>1464</v>
      </c>
      <c r="W163" t="s">
        <v>1465</v>
      </c>
      <c r="AN163" t="s">
        <v>1466</v>
      </c>
      <c r="AS163" t="s">
        <v>185</v>
      </c>
      <c r="AT163">
        <v>114</v>
      </c>
      <c r="AU163">
        <v>3</v>
      </c>
      <c r="AZ163">
        <v>216</v>
      </c>
      <c r="BA163">
        <v>218</v>
      </c>
      <c r="BC163" t="s">
        <v>1467</v>
      </c>
      <c r="BK163" t="s">
        <v>1468</v>
      </c>
      <c r="BL163">
        <v>16889593</v>
      </c>
      <c r="BQ163" t="s">
        <v>85</v>
      </c>
      <c r="BR163" t="s">
        <v>86</v>
      </c>
    </row>
    <row r="164" spans="1:74">
      <c r="A164" t="s">
        <v>76</v>
      </c>
      <c r="B164" t="s">
        <v>1469</v>
      </c>
      <c r="F164" t="s">
        <v>1470</v>
      </c>
      <c r="I164" t="s">
        <v>1471</v>
      </c>
      <c r="J164">
        <v>2016</v>
      </c>
      <c r="K164" t="s">
        <v>588</v>
      </c>
      <c r="W164" t="s">
        <v>1472</v>
      </c>
      <c r="AB164" t="s">
        <v>1473</v>
      </c>
      <c r="AN164" t="s">
        <v>591</v>
      </c>
      <c r="AS164" t="s">
        <v>397</v>
      </c>
      <c r="AT164">
        <v>6</v>
      </c>
      <c r="AU164">
        <v>13</v>
      </c>
      <c r="AZ164">
        <v>4565</v>
      </c>
      <c r="BA164">
        <v>4581</v>
      </c>
      <c r="BC164" t="s">
        <v>1474</v>
      </c>
      <c r="BK164" t="s">
        <v>1475</v>
      </c>
      <c r="BL164">
        <v>27386097</v>
      </c>
      <c r="BQ164" t="s">
        <v>131</v>
      </c>
    </row>
    <row r="165" spans="1:74">
      <c r="A165" t="s">
        <v>76</v>
      </c>
      <c r="B165" t="s">
        <v>1476</v>
      </c>
      <c r="F165" t="s">
        <v>1476</v>
      </c>
      <c r="I165" t="s">
        <v>1477</v>
      </c>
      <c r="J165">
        <v>2003</v>
      </c>
      <c r="K165" t="s">
        <v>1478</v>
      </c>
      <c r="W165" t="s">
        <v>1479</v>
      </c>
      <c r="AN165" t="s">
        <v>1480</v>
      </c>
      <c r="AO165" t="s">
        <v>1481</v>
      </c>
      <c r="AS165" t="s">
        <v>94</v>
      </c>
      <c r="AT165">
        <v>72</v>
      </c>
      <c r="AU165">
        <v>1</v>
      </c>
      <c r="AZ165">
        <v>69</v>
      </c>
      <c r="BA165">
        <v>74</v>
      </c>
      <c r="BK165" t="s">
        <v>1482</v>
      </c>
      <c r="BQ165" t="s">
        <v>131</v>
      </c>
    </row>
    <row r="166" spans="1:74">
      <c r="A166" t="s">
        <v>76</v>
      </c>
      <c r="B166" t="s">
        <v>1483</v>
      </c>
      <c r="F166" t="s">
        <v>1483</v>
      </c>
      <c r="I166" t="s">
        <v>1484</v>
      </c>
      <c r="J166">
        <v>1995</v>
      </c>
      <c r="K166" t="s">
        <v>1485</v>
      </c>
      <c r="W166" t="s">
        <v>1486</v>
      </c>
      <c r="AN166" t="s">
        <v>1487</v>
      </c>
      <c r="AS166" t="s">
        <v>600</v>
      </c>
      <c r="AT166">
        <v>11</v>
      </c>
      <c r="AU166">
        <v>2</v>
      </c>
      <c r="AZ166">
        <v>133</v>
      </c>
      <c r="BA166">
        <v>139</v>
      </c>
      <c r="BK166" t="s">
        <v>1488</v>
      </c>
      <c r="BL166">
        <v>7620984</v>
      </c>
      <c r="BQ166" t="s">
        <v>296</v>
      </c>
      <c r="BT166" t="s">
        <v>296</v>
      </c>
    </row>
    <row r="167" spans="1:74">
      <c r="A167" t="s">
        <v>76</v>
      </c>
      <c r="B167" t="s">
        <v>1489</v>
      </c>
      <c r="F167" t="s">
        <v>1489</v>
      </c>
      <c r="I167" t="s">
        <v>1490</v>
      </c>
      <c r="J167">
        <v>1997</v>
      </c>
      <c r="K167" t="s">
        <v>182</v>
      </c>
      <c r="W167" t="s">
        <v>1491</v>
      </c>
      <c r="AA167" t="s">
        <v>1492</v>
      </c>
      <c r="AB167" t="s">
        <v>1493</v>
      </c>
      <c r="AN167" t="s">
        <v>184</v>
      </c>
      <c r="AS167" t="s">
        <v>769</v>
      </c>
      <c r="AT167">
        <v>22</v>
      </c>
      <c r="AU167">
        <v>1</v>
      </c>
      <c r="AZ167">
        <v>20</v>
      </c>
      <c r="BA167">
        <v>28</v>
      </c>
      <c r="BK167" t="s">
        <v>1494</v>
      </c>
      <c r="BQ167" t="s">
        <v>85</v>
      </c>
      <c r="BR167" t="s">
        <v>108</v>
      </c>
      <c r="BT167" t="s">
        <v>109</v>
      </c>
      <c r="BV167">
        <v>2</v>
      </c>
    </row>
    <row r="168" spans="1:74">
      <c r="A168" t="s">
        <v>76</v>
      </c>
      <c r="B168" t="s">
        <v>1495</v>
      </c>
      <c r="F168" t="s">
        <v>1496</v>
      </c>
      <c r="I168" t="s">
        <v>1497</v>
      </c>
      <c r="J168">
        <v>2008</v>
      </c>
      <c r="K168" t="s">
        <v>122</v>
      </c>
      <c r="W168" t="s">
        <v>1498</v>
      </c>
      <c r="AA168" t="s">
        <v>1499</v>
      </c>
      <c r="AB168" t="s">
        <v>1500</v>
      </c>
      <c r="AN168" t="s">
        <v>126</v>
      </c>
      <c r="AO168" t="s">
        <v>127</v>
      </c>
      <c r="AS168" t="s">
        <v>413</v>
      </c>
      <c r="AT168">
        <v>14</v>
      </c>
      <c r="AU168">
        <v>11</v>
      </c>
      <c r="AZ168">
        <v>2516</v>
      </c>
      <c r="BA168">
        <v>2522</v>
      </c>
      <c r="BC168" t="s">
        <v>1501</v>
      </c>
      <c r="BK168" t="s">
        <v>1502</v>
      </c>
      <c r="BQ168" t="s">
        <v>85</v>
      </c>
      <c r="BR168" t="s">
        <v>86</v>
      </c>
    </row>
    <row r="169" spans="1:74">
      <c r="A169" t="s">
        <v>76</v>
      </c>
      <c r="B169" t="s">
        <v>1503</v>
      </c>
      <c r="F169" t="s">
        <v>1504</v>
      </c>
      <c r="I169" t="s">
        <v>1505</v>
      </c>
      <c r="J169">
        <v>2011</v>
      </c>
      <c r="K169" t="s">
        <v>79</v>
      </c>
      <c r="W169" t="s">
        <v>1506</v>
      </c>
      <c r="AN169" t="s">
        <v>81</v>
      </c>
      <c r="AS169" t="s">
        <v>216</v>
      </c>
      <c r="AT169">
        <v>26</v>
      </c>
      <c r="AU169">
        <v>4</v>
      </c>
      <c r="AZ169">
        <v>345</v>
      </c>
      <c r="BA169">
        <v>352</v>
      </c>
      <c r="BC169" t="s">
        <v>1507</v>
      </c>
      <c r="BK169" t="s">
        <v>1508</v>
      </c>
      <c r="BL169">
        <v>21775293</v>
      </c>
      <c r="BQ169" t="s">
        <v>85</v>
      </c>
      <c r="BR169" t="s">
        <v>86</v>
      </c>
    </row>
    <row r="170" spans="1:74">
      <c r="A170" t="s">
        <v>76</v>
      </c>
      <c r="B170" t="s">
        <v>1095</v>
      </c>
      <c r="F170" t="s">
        <v>1095</v>
      </c>
      <c r="I170" t="s">
        <v>1509</v>
      </c>
      <c r="J170">
        <v>1999</v>
      </c>
      <c r="K170" t="s">
        <v>1510</v>
      </c>
      <c r="W170" t="s">
        <v>1511</v>
      </c>
      <c r="AN170" t="s">
        <v>1512</v>
      </c>
      <c r="AS170" t="s">
        <v>216</v>
      </c>
      <c r="AT170">
        <v>87</v>
      </c>
      <c r="AU170">
        <v>4</v>
      </c>
      <c r="AZ170">
        <v>697</v>
      </c>
      <c r="BA170">
        <v>712</v>
      </c>
      <c r="BC170" t="s">
        <v>1513</v>
      </c>
      <c r="BK170" t="s">
        <v>1514</v>
      </c>
      <c r="BQ170" t="s">
        <v>131</v>
      </c>
    </row>
    <row r="171" spans="1:74">
      <c r="A171" t="s">
        <v>76</v>
      </c>
      <c r="B171" t="s">
        <v>207</v>
      </c>
      <c r="F171" t="s">
        <v>208</v>
      </c>
      <c r="I171" t="s">
        <v>1515</v>
      </c>
      <c r="J171">
        <v>2017</v>
      </c>
      <c r="K171" t="s">
        <v>1516</v>
      </c>
      <c r="W171" t="s">
        <v>1517</v>
      </c>
      <c r="AN171" t="s">
        <v>1518</v>
      </c>
      <c r="AS171" s="3">
        <v>41821</v>
      </c>
      <c r="AT171">
        <v>17</v>
      </c>
      <c r="BB171">
        <v>167</v>
      </c>
      <c r="BC171" t="s">
        <v>1519</v>
      </c>
      <c r="BK171" t="s">
        <v>1520</v>
      </c>
      <c r="BL171">
        <v>28709398</v>
      </c>
      <c r="BQ171" t="s">
        <v>85</v>
      </c>
      <c r="BR171" t="s">
        <v>108</v>
      </c>
      <c r="BT171" t="s">
        <v>109</v>
      </c>
      <c r="BV171">
        <v>0</v>
      </c>
    </row>
    <row r="172" spans="1:74">
      <c r="A172" t="s">
        <v>76</v>
      </c>
      <c r="B172" t="s">
        <v>1521</v>
      </c>
      <c r="F172" t="s">
        <v>1521</v>
      </c>
      <c r="I172" t="s">
        <v>1522</v>
      </c>
      <c r="J172">
        <v>2003</v>
      </c>
      <c r="K172" t="s">
        <v>1523</v>
      </c>
      <c r="W172" t="s">
        <v>1524</v>
      </c>
      <c r="AA172" t="s">
        <v>1525</v>
      </c>
      <c r="AB172" t="s">
        <v>1526</v>
      </c>
      <c r="AN172" t="s">
        <v>1527</v>
      </c>
      <c r="AS172" s="3">
        <v>37803</v>
      </c>
      <c r="AT172">
        <v>424</v>
      </c>
      <c r="AU172">
        <v>6944</v>
      </c>
      <c r="AZ172">
        <v>60</v>
      </c>
      <c r="BA172">
        <v>62</v>
      </c>
      <c r="BC172" t="s">
        <v>1528</v>
      </c>
      <c r="BK172" t="s">
        <v>1529</v>
      </c>
      <c r="BL172">
        <v>12840757</v>
      </c>
      <c r="BQ172" t="s">
        <v>131</v>
      </c>
    </row>
    <row r="173" spans="1:74">
      <c r="A173" t="s">
        <v>76</v>
      </c>
      <c r="B173" t="s">
        <v>1530</v>
      </c>
      <c r="F173" t="s">
        <v>1531</v>
      </c>
      <c r="I173" t="s">
        <v>1532</v>
      </c>
      <c r="J173">
        <v>2017</v>
      </c>
      <c r="K173" t="s">
        <v>1533</v>
      </c>
      <c r="W173" t="s">
        <v>1534</v>
      </c>
      <c r="AN173" t="s">
        <v>1535</v>
      </c>
      <c r="AO173" t="s">
        <v>1536</v>
      </c>
      <c r="AS173" t="s">
        <v>94</v>
      </c>
      <c r="AT173">
        <v>40</v>
      </c>
      <c r="AU173">
        <v>1</v>
      </c>
      <c r="AZ173">
        <v>65</v>
      </c>
      <c r="BA173">
        <v>71</v>
      </c>
      <c r="BC173" t="s">
        <v>1537</v>
      </c>
      <c r="BK173" t="s">
        <v>1538</v>
      </c>
      <c r="BL173">
        <v>27260260</v>
      </c>
      <c r="BQ173" t="s">
        <v>85</v>
      </c>
      <c r="BR173" t="s">
        <v>86</v>
      </c>
    </row>
    <row r="174" spans="1:74">
      <c r="A174" t="s">
        <v>76</v>
      </c>
      <c r="B174" t="s">
        <v>1539</v>
      </c>
      <c r="F174" t="s">
        <v>1540</v>
      </c>
      <c r="I174" t="s">
        <v>1541</v>
      </c>
      <c r="J174">
        <v>2009</v>
      </c>
      <c r="K174" t="s">
        <v>1542</v>
      </c>
      <c r="W174" t="s">
        <v>1543</v>
      </c>
      <c r="AN174" t="s">
        <v>1544</v>
      </c>
      <c r="AO174" t="s">
        <v>1545</v>
      </c>
      <c r="AS174" t="s">
        <v>769</v>
      </c>
      <c r="AT174">
        <v>29</v>
      </c>
      <c r="AU174" s="2">
        <v>43161</v>
      </c>
      <c r="AZ174">
        <v>316</v>
      </c>
      <c r="BA174">
        <v>319</v>
      </c>
      <c r="BC174" t="s">
        <v>1546</v>
      </c>
      <c r="BK174" t="s">
        <v>1547</v>
      </c>
      <c r="BQ174" t="s">
        <v>131</v>
      </c>
    </row>
    <row r="175" spans="1:74">
      <c r="A175" t="s">
        <v>76</v>
      </c>
      <c r="B175" t="s">
        <v>1548</v>
      </c>
      <c r="F175" t="s">
        <v>1548</v>
      </c>
      <c r="I175" t="s">
        <v>1549</v>
      </c>
      <c r="J175">
        <v>1991</v>
      </c>
      <c r="K175" t="s">
        <v>257</v>
      </c>
      <c r="W175" t="s">
        <v>1550</v>
      </c>
      <c r="AA175" t="s">
        <v>1551</v>
      </c>
      <c r="AB175" t="s">
        <v>1552</v>
      </c>
      <c r="AN175" t="s">
        <v>260</v>
      </c>
      <c r="AT175">
        <v>185</v>
      </c>
      <c r="AU175">
        <v>4</v>
      </c>
      <c r="AZ175">
        <v>487</v>
      </c>
      <c r="BA175">
        <v>493</v>
      </c>
      <c r="BK175" t="s">
        <v>1553</v>
      </c>
      <c r="BL175">
        <v>24186525</v>
      </c>
      <c r="BQ175" t="s">
        <v>131</v>
      </c>
    </row>
    <row r="176" spans="1:74">
      <c r="A176" t="s">
        <v>76</v>
      </c>
      <c r="B176" t="s">
        <v>1554</v>
      </c>
      <c r="F176" t="s">
        <v>1554</v>
      </c>
      <c r="I176" t="s">
        <v>1555</v>
      </c>
      <c r="J176">
        <v>2003</v>
      </c>
      <c r="K176" t="s">
        <v>145</v>
      </c>
      <c r="W176" t="s">
        <v>1556</v>
      </c>
      <c r="AN176" t="s">
        <v>147</v>
      </c>
      <c r="AO176" t="s">
        <v>1557</v>
      </c>
      <c r="AS176" t="s">
        <v>168</v>
      </c>
      <c r="AT176">
        <v>49</v>
      </c>
      <c r="AU176">
        <v>10</v>
      </c>
      <c r="AZ176">
        <v>975</v>
      </c>
      <c r="BA176">
        <v>981</v>
      </c>
      <c r="BC176" t="s">
        <v>1558</v>
      </c>
      <c r="BK176" t="s">
        <v>1559</v>
      </c>
      <c r="BL176">
        <v>14511830</v>
      </c>
      <c r="BQ176" t="s">
        <v>85</v>
      </c>
      <c r="BR176" t="s">
        <v>108</v>
      </c>
      <c r="BT176" t="s">
        <v>109</v>
      </c>
      <c r="BU176">
        <v>1</v>
      </c>
    </row>
    <row r="177" spans="1:76">
      <c r="A177" t="s">
        <v>76</v>
      </c>
      <c r="B177" t="s">
        <v>1560</v>
      </c>
      <c r="F177" t="s">
        <v>1561</v>
      </c>
      <c r="I177" t="s">
        <v>1562</v>
      </c>
      <c r="J177">
        <v>2015</v>
      </c>
      <c r="K177" t="s">
        <v>913</v>
      </c>
      <c r="W177" t="s">
        <v>1563</v>
      </c>
      <c r="AB177" t="s">
        <v>1564</v>
      </c>
      <c r="AN177" t="s">
        <v>915</v>
      </c>
      <c r="AO177" t="s">
        <v>1565</v>
      </c>
      <c r="AS177" t="s">
        <v>413</v>
      </c>
      <c r="AT177">
        <v>116</v>
      </c>
      <c r="AU177">
        <v>6</v>
      </c>
      <c r="AX177" t="s">
        <v>49</v>
      </c>
      <c r="AZ177">
        <v>875</v>
      </c>
      <c r="BA177">
        <v>888</v>
      </c>
      <c r="BC177" t="s">
        <v>1566</v>
      </c>
      <c r="BK177" t="s">
        <v>1567</v>
      </c>
      <c r="BL177">
        <v>25968905</v>
      </c>
      <c r="BQ177" t="s">
        <v>131</v>
      </c>
    </row>
    <row r="178" spans="1:76">
      <c r="A178" t="s">
        <v>76</v>
      </c>
      <c r="B178" t="s">
        <v>1568</v>
      </c>
      <c r="F178" t="s">
        <v>1569</v>
      </c>
      <c r="I178" t="s">
        <v>1570</v>
      </c>
      <c r="J178">
        <v>2016</v>
      </c>
      <c r="K178" t="s">
        <v>1036</v>
      </c>
      <c r="W178" t="s">
        <v>1571</v>
      </c>
      <c r="AN178" t="s">
        <v>1040</v>
      </c>
      <c r="AO178" t="s">
        <v>1572</v>
      </c>
      <c r="AS178" t="s">
        <v>1573</v>
      </c>
      <c r="AT178">
        <v>230</v>
      </c>
      <c r="AZ178">
        <v>67</v>
      </c>
      <c r="BA178">
        <v>75</v>
      </c>
      <c r="BC178" t="s">
        <v>1574</v>
      </c>
      <c r="BK178" t="s">
        <v>1575</v>
      </c>
      <c r="BL178">
        <v>27038875</v>
      </c>
      <c r="BQ178" t="s">
        <v>85</v>
      </c>
      <c r="BR178" t="s">
        <v>86</v>
      </c>
    </row>
    <row r="179" spans="1:76">
      <c r="A179" t="s">
        <v>76</v>
      </c>
      <c r="B179" t="s">
        <v>1576</v>
      </c>
      <c r="F179" t="s">
        <v>1576</v>
      </c>
      <c r="I179" t="s">
        <v>1577</v>
      </c>
      <c r="J179">
        <v>1996</v>
      </c>
      <c r="K179" t="s">
        <v>1578</v>
      </c>
      <c r="W179" t="s">
        <v>1579</v>
      </c>
      <c r="AN179" t="s">
        <v>1580</v>
      </c>
      <c r="AS179" t="s">
        <v>887</v>
      </c>
      <c r="AT179">
        <v>10</v>
      </c>
      <c r="AU179">
        <v>3</v>
      </c>
      <c r="AZ179">
        <v>384</v>
      </c>
      <c r="BA179">
        <v>389</v>
      </c>
      <c r="BC179" t="s">
        <v>1581</v>
      </c>
      <c r="BK179" t="s">
        <v>1582</v>
      </c>
      <c r="BQ179" t="s">
        <v>85</v>
      </c>
      <c r="BR179" t="s">
        <v>108</v>
      </c>
      <c r="BT179" t="s">
        <v>109</v>
      </c>
      <c r="BU179">
        <v>7</v>
      </c>
      <c r="BV179">
        <v>5</v>
      </c>
      <c r="BX179" t="s">
        <v>594</v>
      </c>
    </row>
    <row r="180" spans="1:76">
      <c r="A180" t="s">
        <v>76</v>
      </c>
      <c r="B180" t="s">
        <v>1583</v>
      </c>
      <c r="F180" t="s">
        <v>1583</v>
      </c>
      <c r="I180" t="s">
        <v>1584</v>
      </c>
      <c r="J180">
        <v>2002</v>
      </c>
      <c r="K180" t="s">
        <v>1585</v>
      </c>
      <c r="W180" t="s">
        <v>1586</v>
      </c>
      <c r="AA180" t="s">
        <v>1587</v>
      </c>
      <c r="AB180" t="s">
        <v>1588</v>
      </c>
      <c r="AN180" t="s">
        <v>1589</v>
      </c>
      <c r="AS180" t="s">
        <v>600</v>
      </c>
      <c r="AT180">
        <v>48</v>
      </c>
      <c r="AU180">
        <v>4</v>
      </c>
      <c r="AZ180">
        <v>148</v>
      </c>
      <c r="BA180">
        <v>153</v>
      </c>
      <c r="BK180" t="s">
        <v>1590</v>
      </c>
      <c r="BQ180" t="s">
        <v>131</v>
      </c>
    </row>
    <row r="181" spans="1:76">
      <c r="A181" t="s">
        <v>76</v>
      </c>
      <c r="B181" t="s">
        <v>1591</v>
      </c>
      <c r="F181" t="s">
        <v>1592</v>
      </c>
      <c r="I181" t="s">
        <v>1593</v>
      </c>
      <c r="J181">
        <v>2014</v>
      </c>
      <c r="K181" t="s">
        <v>1594</v>
      </c>
      <c r="W181" t="s">
        <v>1595</v>
      </c>
      <c r="AB181" t="s">
        <v>1596</v>
      </c>
      <c r="AN181" t="s">
        <v>1597</v>
      </c>
      <c r="AO181" t="s">
        <v>1598</v>
      </c>
      <c r="AS181" t="s">
        <v>397</v>
      </c>
      <c r="AT181">
        <v>36</v>
      </c>
      <c r="AU181">
        <v>7</v>
      </c>
      <c r="AZ181">
        <v>1771</v>
      </c>
      <c r="BA181">
        <v>1780</v>
      </c>
      <c r="BC181" t="s">
        <v>1599</v>
      </c>
      <c r="BK181" t="s">
        <v>1600</v>
      </c>
      <c r="BQ181" t="s">
        <v>131</v>
      </c>
    </row>
    <row r="182" spans="1:76">
      <c r="A182" t="s">
        <v>76</v>
      </c>
      <c r="B182" t="s">
        <v>1601</v>
      </c>
      <c r="F182" t="s">
        <v>1602</v>
      </c>
      <c r="I182" t="s">
        <v>1603</v>
      </c>
      <c r="J182">
        <v>2016</v>
      </c>
      <c r="K182" t="s">
        <v>623</v>
      </c>
      <c r="W182" t="s">
        <v>1604</v>
      </c>
      <c r="AA182" t="s">
        <v>1605</v>
      </c>
      <c r="AB182" t="s">
        <v>1606</v>
      </c>
      <c r="AN182" t="s">
        <v>626</v>
      </c>
      <c r="AO182" t="s">
        <v>1607</v>
      </c>
      <c r="AS182" t="s">
        <v>769</v>
      </c>
      <c r="AT182">
        <v>85</v>
      </c>
      <c r="AU182">
        <v>2</v>
      </c>
      <c r="AZ182">
        <v>559</v>
      </c>
      <c r="BA182">
        <v>569</v>
      </c>
      <c r="BC182" t="s">
        <v>1608</v>
      </c>
      <c r="BK182" t="s">
        <v>1609</v>
      </c>
      <c r="BL182">
        <v>26590065</v>
      </c>
      <c r="BQ182" t="s">
        <v>85</v>
      </c>
      <c r="BR182" t="s">
        <v>108</v>
      </c>
      <c r="BS182" t="s">
        <v>109</v>
      </c>
    </row>
    <row r="183" spans="1:76">
      <c r="A183" t="s">
        <v>76</v>
      </c>
      <c r="B183" t="s">
        <v>1610</v>
      </c>
      <c r="F183" t="s">
        <v>1611</v>
      </c>
      <c r="I183" t="s">
        <v>1612</v>
      </c>
      <c r="J183">
        <v>2018</v>
      </c>
      <c r="K183" t="s">
        <v>145</v>
      </c>
      <c r="W183" t="s">
        <v>1613</v>
      </c>
      <c r="AA183" t="s">
        <v>1614</v>
      </c>
      <c r="AB183" t="s">
        <v>1615</v>
      </c>
      <c r="AN183" t="s">
        <v>147</v>
      </c>
      <c r="AO183" t="s">
        <v>1557</v>
      </c>
      <c r="AS183" t="s">
        <v>94</v>
      </c>
      <c r="AT183">
        <v>104</v>
      </c>
      <c r="AZ183">
        <v>48</v>
      </c>
      <c r="BA183">
        <v>59</v>
      </c>
      <c r="BC183" t="s">
        <v>1616</v>
      </c>
      <c r="BK183" t="s">
        <v>1617</v>
      </c>
      <c r="BL183">
        <v>29203177</v>
      </c>
      <c r="BQ183" t="s">
        <v>85</v>
      </c>
      <c r="BR183" t="s">
        <v>108</v>
      </c>
      <c r="BT183" t="s">
        <v>296</v>
      </c>
    </row>
    <row r="184" spans="1:76">
      <c r="A184" t="s">
        <v>76</v>
      </c>
      <c r="B184" t="s">
        <v>1618</v>
      </c>
      <c r="F184" t="s">
        <v>1618</v>
      </c>
      <c r="I184" t="s">
        <v>1619</v>
      </c>
      <c r="J184">
        <v>2005</v>
      </c>
      <c r="K184" t="s">
        <v>1620</v>
      </c>
      <c r="W184" t="s">
        <v>1621</v>
      </c>
      <c r="AA184" t="s">
        <v>1622</v>
      </c>
      <c r="AN184" t="s">
        <v>1623</v>
      </c>
      <c r="AS184" t="s">
        <v>204</v>
      </c>
      <c r="AT184">
        <v>18</v>
      </c>
      <c r="AU184">
        <v>1</v>
      </c>
      <c r="AZ184">
        <v>3</v>
      </c>
      <c r="BA184">
        <v>25</v>
      </c>
      <c r="BK184" t="s">
        <v>1624</v>
      </c>
      <c r="BQ184" t="s">
        <v>85</v>
      </c>
      <c r="BR184" t="s">
        <v>86</v>
      </c>
    </row>
    <row r="185" spans="1:76">
      <c r="A185" t="s">
        <v>76</v>
      </c>
      <c r="B185" t="s">
        <v>1625</v>
      </c>
      <c r="F185" t="s">
        <v>1626</v>
      </c>
      <c r="I185" t="s">
        <v>1627</v>
      </c>
      <c r="J185">
        <v>2012</v>
      </c>
      <c r="K185" t="s">
        <v>1628</v>
      </c>
      <c r="W185" t="s">
        <v>1629</v>
      </c>
      <c r="AA185" t="s">
        <v>1630</v>
      </c>
      <c r="AB185" t="s">
        <v>1631</v>
      </c>
      <c r="AN185" t="s">
        <v>1632</v>
      </c>
      <c r="AS185" t="s">
        <v>397</v>
      </c>
      <c r="AT185">
        <v>92</v>
      </c>
      <c r="AU185">
        <v>4</v>
      </c>
      <c r="AZ185">
        <v>293</v>
      </c>
      <c r="BA185">
        <v>300</v>
      </c>
      <c r="BC185" t="s">
        <v>1633</v>
      </c>
      <c r="BK185" t="s">
        <v>1634</v>
      </c>
      <c r="BL185">
        <v>22503371</v>
      </c>
      <c r="BQ185" t="s">
        <v>85</v>
      </c>
      <c r="BR185" t="s">
        <v>86</v>
      </c>
    </row>
    <row r="186" spans="1:76">
      <c r="A186" t="s">
        <v>76</v>
      </c>
      <c r="B186" t="s">
        <v>1635</v>
      </c>
      <c r="F186" t="s">
        <v>1636</v>
      </c>
      <c r="I186" t="s">
        <v>1637</v>
      </c>
      <c r="J186">
        <v>2016</v>
      </c>
      <c r="K186" t="s">
        <v>323</v>
      </c>
      <c r="W186" t="s">
        <v>1638</v>
      </c>
      <c r="AB186" t="s">
        <v>1639</v>
      </c>
      <c r="AN186" t="s">
        <v>326</v>
      </c>
      <c r="AO186" t="s">
        <v>412</v>
      </c>
      <c r="AS186" t="s">
        <v>887</v>
      </c>
      <c r="AT186">
        <v>171</v>
      </c>
      <c r="AU186">
        <v>2</v>
      </c>
      <c r="AZ186">
        <v>1392</v>
      </c>
      <c r="BA186">
        <v>1406</v>
      </c>
      <c r="BC186" t="s">
        <v>1640</v>
      </c>
      <c r="BK186" t="s">
        <v>1641</v>
      </c>
      <c r="BL186">
        <v>27208227</v>
      </c>
      <c r="BQ186" t="s">
        <v>131</v>
      </c>
    </row>
    <row r="187" spans="1:76">
      <c r="A187" t="s">
        <v>76</v>
      </c>
      <c r="B187" t="s">
        <v>1642</v>
      </c>
      <c r="F187" t="s">
        <v>1642</v>
      </c>
      <c r="I187" t="s">
        <v>1643</v>
      </c>
      <c r="J187">
        <v>1998</v>
      </c>
      <c r="K187" t="s">
        <v>992</v>
      </c>
      <c r="W187" t="s">
        <v>1644</v>
      </c>
      <c r="AN187" t="s">
        <v>994</v>
      </c>
      <c r="AS187" t="s">
        <v>204</v>
      </c>
      <c r="AT187">
        <v>77</v>
      </c>
      <c r="AU187">
        <v>2</v>
      </c>
      <c r="AZ187">
        <v>252</v>
      </c>
      <c r="BA187">
        <v>254</v>
      </c>
      <c r="BK187" t="s">
        <v>1645</v>
      </c>
      <c r="BQ187" t="s">
        <v>85</v>
      </c>
      <c r="BR187" t="s">
        <v>86</v>
      </c>
    </row>
    <row r="188" spans="1:76">
      <c r="A188" t="s">
        <v>76</v>
      </c>
      <c r="B188" t="s">
        <v>1646</v>
      </c>
      <c r="F188" t="s">
        <v>1647</v>
      </c>
      <c r="I188" t="s">
        <v>1648</v>
      </c>
      <c r="J188">
        <v>2016</v>
      </c>
      <c r="K188" t="s">
        <v>145</v>
      </c>
      <c r="W188" t="s">
        <v>1649</v>
      </c>
      <c r="AN188" t="s">
        <v>147</v>
      </c>
      <c r="AO188" t="s">
        <v>1557</v>
      </c>
      <c r="AS188" t="s">
        <v>887</v>
      </c>
      <c r="AT188">
        <v>89</v>
      </c>
      <c r="AZ188">
        <v>9</v>
      </c>
      <c r="BA188">
        <v>18</v>
      </c>
      <c r="BC188" t="s">
        <v>1650</v>
      </c>
      <c r="BK188" t="s">
        <v>1651</v>
      </c>
      <c r="BL188">
        <v>26993661</v>
      </c>
      <c r="BQ188" t="s">
        <v>85</v>
      </c>
      <c r="BR188" t="s">
        <v>108</v>
      </c>
      <c r="BT188" t="s">
        <v>109</v>
      </c>
      <c r="BU188">
        <v>1</v>
      </c>
    </row>
    <row r="189" spans="1:76">
      <c r="A189" t="s">
        <v>76</v>
      </c>
      <c r="B189" t="s">
        <v>1652</v>
      </c>
      <c r="F189" t="s">
        <v>1653</v>
      </c>
      <c r="I189" t="s">
        <v>1654</v>
      </c>
      <c r="J189">
        <v>2013</v>
      </c>
      <c r="K189" t="s">
        <v>1655</v>
      </c>
      <c r="W189" t="s">
        <v>1656</v>
      </c>
      <c r="AN189" t="s">
        <v>1657</v>
      </c>
      <c r="AS189" t="s">
        <v>148</v>
      </c>
      <c r="AT189">
        <v>24</v>
      </c>
      <c r="AU189">
        <v>5</v>
      </c>
      <c r="AZ189">
        <v>407</v>
      </c>
      <c r="BA189">
        <v>413</v>
      </c>
      <c r="BC189" t="s">
        <v>1658</v>
      </c>
      <c r="BK189" t="s">
        <v>1659</v>
      </c>
      <c r="BL189">
        <v>23435352</v>
      </c>
      <c r="BQ189" t="s">
        <v>296</v>
      </c>
      <c r="BT189" t="s">
        <v>109</v>
      </c>
      <c r="BU189">
        <v>0</v>
      </c>
    </row>
    <row r="190" spans="1:76">
      <c r="A190" t="s">
        <v>76</v>
      </c>
      <c r="B190" t="s">
        <v>1660</v>
      </c>
      <c r="F190" t="s">
        <v>1661</v>
      </c>
      <c r="I190" t="s">
        <v>1662</v>
      </c>
      <c r="J190">
        <v>2011</v>
      </c>
      <c r="K190" t="s">
        <v>1663</v>
      </c>
      <c r="W190" t="s">
        <v>1664</v>
      </c>
      <c r="AB190" t="s">
        <v>1665</v>
      </c>
      <c r="AN190" t="s">
        <v>1666</v>
      </c>
      <c r="AO190" t="s">
        <v>1667</v>
      </c>
      <c r="AS190" t="s">
        <v>128</v>
      </c>
      <c r="AT190">
        <v>77</v>
      </c>
      <c r="AU190">
        <v>6</v>
      </c>
      <c r="AZ190">
        <v>1139</v>
      </c>
      <c r="BA190">
        <v>1144</v>
      </c>
      <c r="BC190" t="s">
        <v>1668</v>
      </c>
      <c r="BK190" t="s">
        <v>1669</v>
      </c>
      <c r="BL190">
        <v>21983352</v>
      </c>
      <c r="BQ190" t="s">
        <v>85</v>
      </c>
      <c r="BR190" t="s">
        <v>86</v>
      </c>
    </row>
    <row r="191" spans="1:76">
      <c r="A191" t="s">
        <v>76</v>
      </c>
      <c r="B191" t="s">
        <v>1670</v>
      </c>
      <c r="F191" t="s">
        <v>1671</v>
      </c>
      <c r="I191" t="s">
        <v>1672</v>
      </c>
      <c r="J191">
        <v>2018</v>
      </c>
      <c r="K191" t="s">
        <v>713</v>
      </c>
      <c r="W191" t="s">
        <v>1673</v>
      </c>
      <c r="AA191" t="s">
        <v>1674</v>
      </c>
      <c r="AB191" t="s">
        <v>1675</v>
      </c>
      <c r="AN191" t="s">
        <v>717</v>
      </c>
      <c r="AO191" t="s">
        <v>1676</v>
      </c>
      <c r="AS191" t="s">
        <v>204</v>
      </c>
      <c r="AT191">
        <v>304</v>
      </c>
      <c r="AU191">
        <v>2</v>
      </c>
      <c r="AZ191">
        <v>117</v>
      </c>
      <c r="BA191">
        <v>123</v>
      </c>
      <c r="BC191" t="s">
        <v>1677</v>
      </c>
      <c r="BK191" t="s">
        <v>1678</v>
      </c>
      <c r="BQ191" t="s">
        <v>85</v>
      </c>
      <c r="BR191" t="s">
        <v>86</v>
      </c>
    </row>
    <row r="192" spans="1:76">
      <c r="A192" t="s">
        <v>76</v>
      </c>
      <c r="B192" t="s">
        <v>1679</v>
      </c>
      <c r="F192" t="s">
        <v>1680</v>
      </c>
      <c r="I192" t="s">
        <v>1681</v>
      </c>
      <c r="J192">
        <v>2015</v>
      </c>
      <c r="K192" t="s">
        <v>822</v>
      </c>
      <c r="W192" t="s">
        <v>1682</v>
      </c>
      <c r="AB192" t="s">
        <v>1683</v>
      </c>
      <c r="AN192" t="s">
        <v>825</v>
      </c>
      <c r="AS192" s="3">
        <v>46600</v>
      </c>
      <c r="AT192">
        <v>6</v>
      </c>
      <c r="BB192">
        <v>648</v>
      </c>
      <c r="BC192" t="s">
        <v>1684</v>
      </c>
      <c r="BK192" t="s">
        <v>1685</v>
      </c>
      <c r="BL192">
        <v>26379680</v>
      </c>
      <c r="BQ192" t="s">
        <v>131</v>
      </c>
    </row>
    <row r="193" spans="1:76">
      <c r="A193" t="s">
        <v>76</v>
      </c>
      <c r="B193" t="s">
        <v>1686</v>
      </c>
      <c r="F193" t="s">
        <v>1687</v>
      </c>
      <c r="I193" t="s">
        <v>1688</v>
      </c>
      <c r="J193">
        <v>2016</v>
      </c>
      <c r="K193" t="s">
        <v>1689</v>
      </c>
      <c r="W193" t="s">
        <v>1690</v>
      </c>
      <c r="AN193" t="s">
        <v>1691</v>
      </c>
      <c r="AO193" t="s">
        <v>1692</v>
      </c>
      <c r="AS193" t="s">
        <v>128</v>
      </c>
      <c r="AT193">
        <v>27</v>
      </c>
      <c r="AU193">
        <v>4</v>
      </c>
      <c r="AZ193">
        <v>458</v>
      </c>
      <c r="BA193">
        <v>467</v>
      </c>
      <c r="BC193" t="s">
        <v>1693</v>
      </c>
      <c r="BK193" t="s">
        <v>1694</v>
      </c>
      <c r="BL193">
        <v>27912863</v>
      </c>
      <c r="BQ193" t="s">
        <v>85</v>
      </c>
      <c r="BR193" t="s">
        <v>86</v>
      </c>
    </row>
    <row r="194" spans="1:76">
      <c r="A194" t="s">
        <v>76</v>
      </c>
      <c r="B194" t="s">
        <v>1695</v>
      </c>
      <c r="F194" t="s">
        <v>1695</v>
      </c>
      <c r="I194" t="s">
        <v>1696</v>
      </c>
      <c r="J194">
        <v>2003</v>
      </c>
      <c r="K194" t="s">
        <v>1697</v>
      </c>
      <c r="W194" t="s">
        <v>1698</v>
      </c>
      <c r="AN194" t="s">
        <v>1699</v>
      </c>
      <c r="AO194" t="s">
        <v>1700</v>
      </c>
      <c r="AS194" t="s">
        <v>148</v>
      </c>
      <c r="AT194">
        <v>161</v>
      </c>
      <c r="AU194">
        <v>5</v>
      </c>
      <c r="AZ194">
        <v>735</v>
      </c>
      <c r="BA194">
        <v>748</v>
      </c>
      <c r="BC194" t="s">
        <v>1701</v>
      </c>
      <c r="BK194" t="s">
        <v>1702</v>
      </c>
      <c r="BL194">
        <v>12858281</v>
      </c>
      <c r="BQ194" t="s">
        <v>85</v>
      </c>
      <c r="BR194" t="s">
        <v>108</v>
      </c>
      <c r="BT194" t="s">
        <v>109</v>
      </c>
      <c r="BU194">
        <v>14</v>
      </c>
      <c r="BV194">
        <v>23</v>
      </c>
      <c r="BW194" t="s">
        <v>1703</v>
      </c>
      <c r="BX194" t="s">
        <v>594</v>
      </c>
    </row>
    <row r="195" spans="1:76">
      <c r="A195" t="s">
        <v>76</v>
      </c>
      <c r="B195" t="s">
        <v>1704</v>
      </c>
      <c r="F195" t="s">
        <v>1705</v>
      </c>
      <c r="I195" t="s">
        <v>1706</v>
      </c>
      <c r="J195">
        <v>2013</v>
      </c>
      <c r="K195" t="s">
        <v>1707</v>
      </c>
      <c r="W195" t="s">
        <v>1708</v>
      </c>
      <c r="AN195" t="s">
        <v>1709</v>
      </c>
      <c r="AS195" s="3">
        <v>37104</v>
      </c>
      <c r="AT195">
        <v>44</v>
      </c>
      <c r="AU195">
        <v>4</v>
      </c>
      <c r="AZ195">
        <v>589</v>
      </c>
      <c r="BA195">
        <v>600</v>
      </c>
      <c r="BC195" t="s">
        <v>1710</v>
      </c>
      <c r="BK195" t="s">
        <v>1711</v>
      </c>
      <c r="BQ195" t="s">
        <v>85</v>
      </c>
      <c r="BR195" t="s">
        <v>86</v>
      </c>
    </row>
    <row r="196" spans="1:76">
      <c r="A196" t="s">
        <v>76</v>
      </c>
      <c r="B196" t="s">
        <v>1712</v>
      </c>
      <c r="F196" t="s">
        <v>1713</v>
      </c>
      <c r="I196" t="s">
        <v>1714</v>
      </c>
      <c r="J196">
        <v>2009</v>
      </c>
      <c r="K196" t="s">
        <v>182</v>
      </c>
      <c r="W196" t="s">
        <v>1715</v>
      </c>
      <c r="AN196" t="s">
        <v>184</v>
      </c>
      <c r="AS196" t="s">
        <v>128</v>
      </c>
      <c r="AT196">
        <v>34</v>
      </c>
      <c r="AU196">
        <v>4</v>
      </c>
      <c r="AZ196">
        <v>301</v>
      </c>
      <c r="BA196">
        <v>308</v>
      </c>
      <c r="BC196" t="s">
        <v>1716</v>
      </c>
      <c r="BK196" t="s">
        <v>1717</v>
      </c>
      <c r="BQ196" t="s">
        <v>85</v>
      </c>
      <c r="BR196" t="s">
        <v>108</v>
      </c>
      <c r="BT196" t="s">
        <v>296</v>
      </c>
    </row>
    <row r="197" spans="1:76">
      <c r="A197" t="s">
        <v>76</v>
      </c>
      <c r="B197" t="s">
        <v>1718</v>
      </c>
      <c r="F197" t="s">
        <v>1718</v>
      </c>
      <c r="I197" t="s">
        <v>1719</v>
      </c>
      <c r="J197">
        <v>1996</v>
      </c>
      <c r="K197" t="s">
        <v>1707</v>
      </c>
      <c r="P197" t="s">
        <v>1720</v>
      </c>
      <c r="Q197" t="s">
        <v>1721</v>
      </c>
      <c r="R197" t="s">
        <v>1722</v>
      </c>
      <c r="S197" t="s">
        <v>1723</v>
      </c>
      <c r="W197" t="s">
        <v>1724</v>
      </c>
      <c r="AA197" t="s">
        <v>1725</v>
      </c>
      <c r="AB197" t="s">
        <v>1726</v>
      </c>
      <c r="AN197" t="s">
        <v>1709</v>
      </c>
      <c r="AS197" t="s">
        <v>216</v>
      </c>
      <c r="AT197">
        <v>27</v>
      </c>
      <c r="AU197">
        <v>3</v>
      </c>
      <c r="AZ197">
        <v>281</v>
      </c>
      <c r="BA197">
        <v>290</v>
      </c>
      <c r="BC197" t="s">
        <v>1727</v>
      </c>
      <c r="BK197" t="s">
        <v>1728</v>
      </c>
      <c r="BQ197" t="s">
        <v>131</v>
      </c>
    </row>
    <row r="198" spans="1:76">
      <c r="A198" t="s">
        <v>76</v>
      </c>
      <c r="B198" t="s">
        <v>1729</v>
      </c>
      <c r="F198" t="s">
        <v>1729</v>
      </c>
      <c r="I198" t="s">
        <v>1730</v>
      </c>
      <c r="J198">
        <v>1992</v>
      </c>
      <c r="K198" t="s">
        <v>356</v>
      </c>
      <c r="W198" t="s">
        <v>1731</v>
      </c>
      <c r="AN198" t="s">
        <v>358</v>
      </c>
      <c r="AS198" t="s">
        <v>148</v>
      </c>
      <c r="AT198">
        <v>95</v>
      </c>
      <c r="AU198">
        <v>1</v>
      </c>
      <c r="AZ198">
        <v>159</v>
      </c>
      <c r="BA198">
        <v>165</v>
      </c>
      <c r="BK198" t="s">
        <v>1732</v>
      </c>
      <c r="BL198">
        <v>1625231</v>
      </c>
      <c r="BQ198" t="s">
        <v>85</v>
      </c>
      <c r="BR198" t="s">
        <v>86</v>
      </c>
    </row>
    <row r="199" spans="1:76">
      <c r="A199" t="s">
        <v>76</v>
      </c>
      <c r="B199" t="s">
        <v>1733</v>
      </c>
      <c r="F199" t="s">
        <v>1734</v>
      </c>
      <c r="I199" t="s">
        <v>1735</v>
      </c>
      <c r="J199">
        <v>2009</v>
      </c>
      <c r="K199" t="s">
        <v>646</v>
      </c>
      <c r="W199" t="s">
        <v>1736</v>
      </c>
      <c r="AN199" t="s">
        <v>648</v>
      </c>
      <c r="AO199" t="s">
        <v>649</v>
      </c>
      <c r="AS199" t="s">
        <v>1573</v>
      </c>
      <c r="AT199">
        <v>212</v>
      </c>
      <c r="AU199">
        <v>9</v>
      </c>
      <c r="AZ199">
        <v>1259</v>
      </c>
      <c r="BA199">
        <v>1269</v>
      </c>
      <c r="BC199" t="s">
        <v>1737</v>
      </c>
      <c r="BK199" t="s">
        <v>1738</v>
      </c>
      <c r="BL199">
        <v>19376946</v>
      </c>
      <c r="BQ199" t="s">
        <v>85</v>
      </c>
      <c r="BR199" t="s">
        <v>86</v>
      </c>
    </row>
    <row r="200" spans="1:76">
      <c r="A200" t="s">
        <v>76</v>
      </c>
      <c r="B200" t="s">
        <v>1739</v>
      </c>
      <c r="F200" t="s">
        <v>1739</v>
      </c>
      <c r="I200" t="s">
        <v>1740</v>
      </c>
      <c r="J200">
        <v>1996</v>
      </c>
      <c r="K200" t="s">
        <v>1741</v>
      </c>
      <c r="P200" t="s">
        <v>1742</v>
      </c>
      <c r="Q200" t="s">
        <v>1743</v>
      </c>
      <c r="R200" t="s">
        <v>1744</v>
      </c>
      <c r="W200" t="s">
        <v>1745</v>
      </c>
      <c r="AN200" t="s">
        <v>1746</v>
      </c>
      <c r="AS200" t="s">
        <v>94</v>
      </c>
      <c r="AT200">
        <v>138</v>
      </c>
      <c r="AU200">
        <v>1</v>
      </c>
      <c r="AZ200">
        <v>47</v>
      </c>
      <c r="BA200">
        <v>63</v>
      </c>
      <c r="BC200" t="s">
        <v>1747</v>
      </c>
      <c r="BK200" t="s">
        <v>1748</v>
      </c>
      <c r="BQ200" t="s">
        <v>85</v>
      </c>
      <c r="BR200" t="s">
        <v>86</v>
      </c>
    </row>
    <row r="201" spans="1:76">
      <c r="A201" t="s">
        <v>76</v>
      </c>
      <c r="B201" t="s">
        <v>1749</v>
      </c>
      <c r="F201" t="s">
        <v>1749</v>
      </c>
      <c r="I201" t="s">
        <v>1750</v>
      </c>
      <c r="J201">
        <v>1993</v>
      </c>
      <c r="K201" t="s">
        <v>356</v>
      </c>
      <c r="W201" t="s">
        <v>1751</v>
      </c>
      <c r="AN201" t="s">
        <v>358</v>
      </c>
      <c r="AS201" t="s">
        <v>397</v>
      </c>
      <c r="AT201">
        <v>98</v>
      </c>
      <c r="AU201">
        <v>2</v>
      </c>
      <c r="AZ201">
        <v>471</v>
      </c>
      <c r="BA201">
        <v>480</v>
      </c>
      <c r="BK201" t="s">
        <v>1752</v>
      </c>
      <c r="BL201">
        <v>8410813</v>
      </c>
      <c r="BQ201" t="s">
        <v>85</v>
      </c>
      <c r="BR201" t="s">
        <v>86</v>
      </c>
    </row>
    <row r="202" spans="1:76">
      <c r="A202" t="s">
        <v>76</v>
      </c>
      <c r="B202" t="s">
        <v>1753</v>
      </c>
      <c r="F202" t="s">
        <v>1754</v>
      </c>
      <c r="I202" t="s">
        <v>1755</v>
      </c>
      <c r="J202">
        <v>2013</v>
      </c>
      <c r="K202" t="s">
        <v>775</v>
      </c>
      <c r="W202" t="s">
        <v>1756</v>
      </c>
      <c r="AB202" t="s">
        <v>1757</v>
      </c>
      <c r="AN202" t="s">
        <v>778</v>
      </c>
      <c r="AO202" t="s">
        <v>1758</v>
      </c>
      <c r="AS202" t="s">
        <v>600</v>
      </c>
      <c r="AT202">
        <v>25</v>
      </c>
      <c r="AU202">
        <v>4</v>
      </c>
      <c r="AZ202">
        <v>412</v>
      </c>
      <c r="BA202">
        <v>421</v>
      </c>
      <c r="BC202" t="s">
        <v>1759</v>
      </c>
      <c r="BK202" t="s">
        <v>1760</v>
      </c>
      <c r="BL202">
        <v>23282080</v>
      </c>
      <c r="BQ202" t="s">
        <v>85</v>
      </c>
      <c r="BR202" t="s">
        <v>86</v>
      </c>
    </row>
    <row r="203" spans="1:76">
      <c r="A203" t="s">
        <v>76</v>
      </c>
      <c r="B203" t="s">
        <v>1761</v>
      </c>
      <c r="F203" t="s">
        <v>1761</v>
      </c>
      <c r="I203" t="s">
        <v>1762</v>
      </c>
      <c r="J203">
        <v>1996</v>
      </c>
      <c r="K203" t="s">
        <v>1707</v>
      </c>
      <c r="P203" t="s">
        <v>1720</v>
      </c>
      <c r="Q203" t="s">
        <v>1721</v>
      </c>
      <c r="R203" t="s">
        <v>1722</v>
      </c>
      <c r="S203" t="s">
        <v>1723</v>
      </c>
      <c r="W203" t="s">
        <v>1763</v>
      </c>
      <c r="AA203" t="s">
        <v>1764</v>
      </c>
      <c r="AB203" t="s">
        <v>1765</v>
      </c>
      <c r="AN203" t="s">
        <v>1709</v>
      </c>
      <c r="AS203" t="s">
        <v>216</v>
      </c>
      <c r="AT203">
        <v>27</v>
      </c>
      <c r="AU203">
        <v>3</v>
      </c>
      <c r="AZ203">
        <v>343</v>
      </c>
      <c r="BA203">
        <v>350</v>
      </c>
      <c r="BC203" t="s">
        <v>1766</v>
      </c>
      <c r="BK203" t="s">
        <v>1767</v>
      </c>
      <c r="BQ203" t="s">
        <v>85</v>
      </c>
      <c r="BR203" t="s">
        <v>86</v>
      </c>
    </row>
    <row r="204" spans="1:76">
      <c r="A204" t="s">
        <v>76</v>
      </c>
      <c r="B204" t="s">
        <v>1768</v>
      </c>
      <c r="F204" t="s">
        <v>1769</v>
      </c>
      <c r="I204" t="s">
        <v>1770</v>
      </c>
      <c r="J204">
        <v>2017</v>
      </c>
      <c r="K204" t="s">
        <v>122</v>
      </c>
      <c r="W204" t="s">
        <v>1771</v>
      </c>
      <c r="AA204" t="s">
        <v>1772</v>
      </c>
      <c r="AB204" t="s">
        <v>1773</v>
      </c>
      <c r="AN204" t="s">
        <v>126</v>
      </c>
      <c r="AO204" t="s">
        <v>127</v>
      </c>
      <c r="AS204" t="s">
        <v>600</v>
      </c>
      <c r="AT204">
        <v>23</v>
      </c>
      <c r="AU204">
        <v>4</v>
      </c>
      <c r="AZ204">
        <v>1540</v>
      </c>
      <c r="BA204">
        <v>1551</v>
      </c>
      <c r="BC204" t="s">
        <v>1774</v>
      </c>
      <c r="BK204" t="s">
        <v>1775</v>
      </c>
      <c r="BL204">
        <v>27391174</v>
      </c>
      <c r="BQ204" t="s">
        <v>131</v>
      </c>
    </row>
    <row r="205" spans="1:76">
      <c r="A205" t="s">
        <v>76</v>
      </c>
      <c r="B205" t="s">
        <v>1776</v>
      </c>
      <c r="F205" t="s">
        <v>1776</v>
      </c>
      <c r="I205" t="s">
        <v>1777</v>
      </c>
      <c r="J205">
        <v>1991</v>
      </c>
      <c r="K205" t="s">
        <v>1778</v>
      </c>
      <c r="W205" t="s">
        <v>1779</v>
      </c>
      <c r="AA205" t="s">
        <v>1780</v>
      </c>
      <c r="AN205" t="s">
        <v>1781</v>
      </c>
      <c r="AT205">
        <v>23</v>
      </c>
      <c r="AU205">
        <v>1</v>
      </c>
      <c r="AZ205">
        <v>37</v>
      </c>
      <c r="BA205">
        <v>56</v>
      </c>
      <c r="BC205" t="s">
        <v>1782</v>
      </c>
      <c r="BK205" t="s">
        <v>1783</v>
      </c>
      <c r="BQ205" t="s">
        <v>131</v>
      </c>
    </row>
    <row r="206" spans="1:76">
      <c r="A206" t="s">
        <v>76</v>
      </c>
      <c r="B206" t="s">
        <v>1784</v>
      </c>
      <c r="F206" t="s">
        <v>1785</v>
      </c>
      <c r="I206" t="s">
        <v>1786</v>
      </c>
      <c r="J206">
        <v>2009</v>
      </c>
      <c r="K206" t="s">
        <v>699</v>
      </c>
      <c r="W206" t="s">
        <v>1787</v>
      </c>
      <c r="AN206" t="s">
        <v>701</v>
      </c>
      <c r="AO206" t="s">
        <v>1788</v>
      </c>
      <c r="AS206" s="3">
        <v>46692</v>
      </c>
      <c r="AT206">
        <v>364</v>
      </c>
      <c r="AU206">
        <v>1534</v>
      </c>
      <c r="AZ206">
        <v>3331</v>
      </c>
      <c r="BA206">
        <v>3340</v>
      </c>
      <c r="BC206" t="s">
        <v>1789</v>
      </c>
      <c r="BK206" t="s">
        <v>1790</v>
      </c>
      <c r="BL206">
        <v>19833645</v>
      </c>
      <c r="BQ206" t="s">
        <v>85</v>
      </c>
      <c r="BR206" t="s">
        <v>86</v>
      </c>
    </row>
    <row r="207" spans="1:76">
      <c r="A207" t="s">
        <v>76</v>
      </c>
      <c r="B207" t="s">
        <v>1791</v>
      </c>
      <c r="F207" t="s">
        <v>1792</v>
      </c>
      <c r="I207" t="s">
        <v>1793</v>
      </c>
      <c r="J207">
        <v>2012</v>
      </c>
      <c r="K207" t="s">
        <v>1794</v>
      </c>
      <c r="W207" t="s">
        <v>1795</v>
      </c>
      <c r="AB207" t="s">
        <v>1796</v>
      </c>
      <c r="AN207" t="s">
        <v>1797</v>
      </c>
      <c r="AS207" t="s">
        <v>600</v>
      </c>
      <c r="AT207">
        <v>2</v>
      </c>
      <c r="AU207">
        <v>4</v>
      </c>
      <c r="AZ207">
        <v>239</v>
      </c>
      <c r="BA207">
        <v>242</v>
      </c>
      <c r="BC207" t="s">
        <v>1798</v>
      </c>
      <c r="BK207" t="s">
        <v>1799</v>
      </c>
      <c r="BQ207" t="s">
        <v>131</v>
      </c>
    </row>
    <row r="208" spans="1:76">
      <c r="A208" t="s">
        <v>76</v>
      </c>
      <c r="B208" t="s">
        <v>1800</v>
      </c>
      <c r="F208" t="s">
        <v>1800</v>
      </c>
      <c r="I208" t="s">
        <v>1801</v>
      </c>
      <c r="J208">
        <v>2004</v>
      </c>
      <c r="K208" t="s">
        <v>1802</v>
      </c>
      <c r="W208" t="s">
        <v>1803</v>
      </c>
      <c r="AN208" t="s">
        <v>1804</v>
      </c>
      <c r="AS208" t="s">
        <v>413</v>
      </c>
      <c r="AT208">
        <v>36</v>
      </c>
      <c r="AU208">
        <v>4</v>
      </c>
      <c r="AZ208">
        <v>390</v>
      </c>
      <c r="BA208">
        <v>394</v>
      </c>
      <c r="BC208" t="s">
        <v>1805</v>
      </c>
      <c r="BK208" t="s">
        <v>1806</v>
      </c>
      <c r="BQ208" t="s">
        <v>296</v>
      </c>
      <c r="BT208" t="s">
        <v>296</v>
      </c>
    </row>
    <row r="209" spans="1:76">
      <c r="A209" t="s">
        <v>76</v>
      </c>
      <c r="B209" t="s">
        <v>1807</v>
      </c>
      <c r="F209" t="s">
        <v>1808</v>
      </c>
      <c r="I209" t="s">
        <v>1809</v>
      </c>
      <c r="J209">
        <v>2011</v>
      </c>
      <c r="K209" t="s">
        <v>1810</v>
      </c>
      <c r="W209" t="s">
        <v>1811</v>
      </c>
      <c r="AA209" t="s">
        <v>1812</v>
      </c>
      <c r="AB209" t="s">
        <v>1813</v>
      </c>
      <c r="AN209" t="s">
        <v>1814</v>
      </c>
      <c r="AS209" t="s">
        <v>769</v>
      </c>
      <c r="AT209">
        <v>20</v>
      </c>
      <c r="AU209">
        <v>2</v>
      </c>
      <c r="AZ209">
        <v>289</v>
      </c>
      <c r="BA209">
        <v>298</v>
      </c>
      <c r="BC209" t="s">
        <v>1815</v>
      </c>
      <c r="BK209" t="s">
        <v>1816</v>
      </c>
      <c r="BQ209" t="s">
        <v>85</v>
      </c>
      <c r="BR209" t="s">
        <v>108</v>
      </c>
      <c r="BT209" t="s">
        <v>109</v>
      </c>
      <c r="BV209">
        <v>0</v>
      </c>
    </row>
    <row r="210" spans="1:76">
      <c r="A210" t="s">
        <v>76</v>
      </c>
      <c r="B210" t="s">
        <v>1817</v>
      </c>
      <c r="F210" t="s">
        <v>1817</v>
      </c>
      <c r="I210" t="s">
        <v>1818</v>
      </c>
      <c r="J210">
        <v>1994</v>
      </c>
      <c r="K210" t="s">
        <v>1819</v>
      </c>
      <c r="W210" t="s">
        <v>1820</v>
      </c>
      <c r="AN210" t="s">
        <v>1821</v>
      </c>
      <c r="AS210" t="s">
        <v>269</v>
      </c>
      <c r="AT210">
        <v>28</v>
      </c>
      <c r="AU210">
        <v>2</v>
      </c>
      <c r="AZ210">
        <v>401</v>
      </c>
      <c r="BA210">
        <v>409</v>
      </c>
      <c r="BC210" t="s">
        <v>1822</v>
      </c>
      <c r="BK210" t="s">
        <v>1823</v>
      </c>
      <c r="BQ210" t="s">
        <v>85</v>
      </c>
      <c r="BR210" t="s">
        <v>108</v>
      </c>
      <c r="BT210" t="s">
        <v>109</v>
      </c>
      <c r="BU210">
        <v>6</v>
      </c>
      <c r="BV210">
        <v>4</v>
      </c>
      <c r="BX210" t="s">
        <v>594</v>
      </c>
    </row>
    <row r="211" spans="1:76">
      <c r="A211" t="s">
        <v>76</v>
      </c>
      <c r="B211" t="s">
        <v>1824</v>
      </c>
      <c r="F211" t="s">
        <v>1825</v>
      </c>
      <c r="I211" t="s">
        <v>1826</v>
      </c>
      <c r="J211">
        <v>2008</v>
      </c>
      <c r="K211" t="s">
        <v>1827</v>
      </c>
      <c r="W211" t="s">
        <v>1828</v>
      </c>
      <c r="AN211" t="s">
        <v>1829</v>
      </c>
      <c r="AS211" t="s">
        <v>204</v>
      </c>
      <c r="AT211">
        <v>28</v>
      </c>
      <c r="AU211">
        <v>2</v>
      </c>
      <c r="AZ211">
        <v>311</v>
      </c>
      <c r="BA211">
        <v>320</v>
      </c>
      <c r="BC211" t="s">
        <v>1830</v>
      </c>
      <c r="BK211" t="s">
        <v>1831</v>
      </c>
      <c r="BL211">
        <v>18055441</v>
      </c>
      <c r="BQ211" t="s">
        <v>131</v>
      </c>
    </row>
    <row r="212" spans="1:76">
      <c r="A212" t="s">
        <v>76</v>
      </c>
      <c r="B212" t="s">
        <v>1832</v>
      </c>
      <c r="F212" t="s">
        <v>1833</v>
      </c>
      <c r="I212" t="s">
        <v>1834</v>
      </c>
      <c r="J212">
        <v>2013</v>
      </c>
      <c r="K212" t="s">
        <v>1835</v>
      </c>
      <c r="W212" t="s">
        <v>1836</v>
      </c>
      <c r="AA212" t="s">
        <v>1837</v>
      </c>
      <c r="AB212" t="s">
        <v>1838</v>
      </c>
      <c r="AN212" t="s">
        <v>1839</v>
      </c>
      <c r="AS212" t="s">
        <v>94</v>
      </c>
      <c r="AT212">
        <v>116</v>
      </c>
      <c r="AU212">
        <v>2</v>
      </c>
      <c r="AZ212">
        <v>263</v>
      </c>
      <c r="BA212">
        <v>284</v>
      </c>
      <c r="BC212" t="s">
        <v>1840</v>
      </c>
      <c r="BK212" t="s">
        <v>1841</v>
      </c>
      <c r="BQ212" t="s">
        <v>131</v>
      </c>
    </row>
    <row r="213" spans="1:76">
      <c r="A213" t="s">
        <v>76</v>
      </c>
      <c r="B213" t="s">
        <v>1842</v>
      </c>
      <c r="F213" t="s">
        <v>1843</v>
      </c>
      <c r="I213" t="s">
        <v>1844</v>
      </c>
      <c r="J213">
        <v>2014</v>
      </c>
      <c r="K213" t="s">
        <v>1845</v>
      </c>
      <c r="W213" t="s">
        <v>1846</v>
      </c>
      <c r="AA213" t="s">
        <v>1847</v>
      </c>
      <c r="AB213" t="s">
        <v>1848</v>
      </c>
      <c r="AN213" t="s">
        <v>1849</v>
      </c>
      <c r="AO213" t="s">
        <v>1850</v>
      </c>
      <c r="AS213" t="s">
        <v>397</v>
      </c>
      <c r="AT213">
        <v>197</v>
      </c>
      <c r="AU213">
        <v>3</v>
      </c>
      <c r="AZ213">
        <v>1025</v>
      </c>
      <c r="BA213" t="s">
        <v>1367</v>
      </c>
      <c r="BC213" t="s">
        <v>1851</v>
      </c>
      <c r="BK213" t="s">
        <v>1852</v>
      </c>
      <c r="BL213">
        <v>24814465</v>
      </c>
      <c r="BQ213" t="s">
        <v>131</v>
      </c>
    </row>
    <row r="214" spans="1:76">
      <c r="A214" t="s">
        <v>76</v>
      </c>
      <c r="B214" t="s">
        <v>1853</v>
      </c>
      <c r="F214" t="s">
        <v>1853</v>
      </c>
      <c r="I214" t="s">
        <v>1854</v>
      </c>
      <c r="J214">
        <v>2006</v>
      </c>
      <c r="K214" t="s">
        <v>1845</v>
      </c>
      <c r="W214" t="s">
        <v>1855</v>
      </c>
      <c r="AA214" t="s">
        <v>1856</v>
      </c>
      <c r="AB214" t="s">
        <v>1857</v>
      </c>
      <c r="AN214" t="s">
        <v>1849</v>
      </c>
      <c r="AS214" t="s">
        <v>769</v>
      </c>
      <c r="AT214">
        <v>172</v>
      </c>
      <c r="AU214">
        <v>3</v>
      </c>
      <c r="AZ214">
        <v>1845</v>
      </c>
      <c r="BA214">
        <v>1853</v>
      </c>
      <c r="BC214" t="s">
        <v>1858</v>
      </c>
      <c r="BK214" t="s">
        <v>1859</v>
      </c>
      <c r="BL214">
        <v>16361240</v>
      </c>
      <c r="BQ214" t="s">
        <v>131</v>
      </c>
    </row>
    <row r="215" spans="1:76">
      <c r="A215" t="s">
        <v>76</v>
      </c>
      <c r="B215" t="s">
        <v>1860</v>
      </c>
      <c r="F215" t="s">
        <v>1861</v>
      </c>
      <c r="I215" t="s">
        <v>1862</v>
      </c>
      <c r="J215">
        <v>2011</v>
      </c>
      <c r="K215" t="s">
        <v>1863</v>
      </c>
      <c r="W215" t="s">
        <v>1864</v>
      </c>
      <c r="AA215" t="s">
        <v>1865</v>
      </c>
      <c r="AB215" t="s">
        <v>1866</v>
      </c>
      <c r="AN215" t="s">
        <v>1867</v>
      </c>
      <c r="AS215" t="s">
        <v>216</v>
      </c>
      <c r="AT215">
        <v>77</v>
      </c>
      <c r="AU215">
        <v>3</v>
      </c>
      <c r="AZ215">
        <v>618</v>
      </c>
      <c r="BA215">
        <v>630</v>
      </c>
      <c r="BC215" t="s">
        <v>1868</v>
      </c>
      <c r="BK215" t="s">
        <v>1869</v>
      </c>
      <c r="BQ215" t="s">
        <v>131</v>
      </c>
    </row>
    <row r="216" spans="1:76">
      <c r="A216" t="s">
        <v>76</v>
      </c>
      <c r="B216" t="s">
        <v>1870</v>
      </c>
      <c r="F216" t="s">
        <v>1870</v>
      </c>
      <c r="I216" t="s">
        <v>1871</v>
      </c>
      <c r="J216">
        <v>1991</v>
      </c>
      <c r="K216" t="s">
        <v>713</v>
      </c>
      <c r="W216" t="s">
        <v>1872</v>
      </c>
      <c r="AA216" t="s">
        <v>1873</v>
      </c>
      <c r="AB216" t="s">
        <v>1874</v>
      </c>
      <c r="AN216" t="s">
        <v>717</v>
      </c>
      <c r="AS216" t="s">
        <v>216</v>
      </c>
      <c r="AT216">
        <v>224</v>
      </c>
      <c r="AV216">
        <v>4</v>
      </c>
      <c r="AZ216">
        <v>617</v>
      </c>
      <c r="BA216">
        <v>632</v>
      </c>
      <c r="BC216" t="s">
        <v>1875</v>
      </c>
      <c r="BK216" t="s">
        <v>1876</v>
      </c>
      <c r="BQ216" t="s">
        <v>85</v>
      </c>
      <c r="BR216" t="s">
        <v>86</v>
      </c>
    </row>
    <row r="217" spans="1:76">
      <c r="A217" t="s">
        <v>76</v>
      </c>
      <c r="B217" t="s">
        <v>1877</v>
      </c>
      <c r="F217" t="s">
        <v>1878</v>
      </c>
      <c r="I217" t="s">
        <v>1879</v>
      </c>
      <c r="J217">
        <v>2015</v>
      </c>
      <c r="K217" t="s">
        <v>1880</v>
      </c>
      <c r="W217" t="s">
        <v>1881</v>
      </c>
      <c r="AA217" t="s">
        <v>1882</v>
      </c>
      <c r="AB217" t="s">
        <v>1883</v>
      </c>
      <c r="AN217" t="s">
        <v>1884</v>
      </c>
      <c r="AS217" s="3">
        <v>44743</v>
      </c>
      <c r="AT217">
        <v>5</v>
      </c>
      <c r="BB217">
        <v>12443</v>
      </c>
      <c r="BC217" t="s">
        <v>1885</v>
      </c>
      <c r="BK217" t="s">
        <v>1886</v>
      </c>
      <c r="BL217">
        <v>26197782</v>
      </c>
      <c r="BQ217" t="s">
        <v>85</v>
      </c>
      <c r="BR217" t="s">
        <v>86</v>
      </c>
    </row>
    <row r="218" spans="1:76">
      <c r="A218" t="s">
        <v>76</v>
      </c>
      <c r="B218" t="s">
        <v>1887</v>
      </c>
      <c r="F218" t="s">
        <v>1888</v>
      </c>
      <c r="I218" t="s">
        <v>1889</v>
      </c>
      <c r="J218">
        <v>2016</v>
      </c>
      <c r="K218" t="s">
        <v>666</v>
      </c>
      <c r="W218" t="s">
        <v>1890</v>
      </c>
      <c r="AA218" t="s">
        <v>1891</v>
      </c>
      <c r="AB218" t="s">
        <v>1892</v>
      </c>
      <c r="AN218" t="s">
        <v>670</v>
      </c>
      <c r="AO218" t="s">
        <v>671</v>
      </c>
      <c r="AS218" t="s">
        <v>128</v>
      </c>
      <c r="AT218">
        <v>25</v>
      </c>
      <c r="AU218">
        <v>24</v>
      </c>
      <c r="AZ218">
        <v>6077</v>
      </c>
      <c r="BA218">
        <v>6091</v>
      </c>
      <c r="BC218" t="s">
        <v>1893</v>
      </c>
      <c r="BK218" t="s">
        <v>1894</v>
      </c>
      <c r="BL218">
        <v>27862517</v>
      </c>
      <c r="BQ218" t="s">
        <v>85</v>
      </c>
      <c r="BR218" t="s">
        <v>86</v>
      </c>
    </row>
    <row r="219" spans="1:76">
      <c r="A219" t="s">
        <v>76</v>
      </c>
      <c r="B219" t="s">
        <v>1895</v>
      </c>
      <c r="F219" t="s">
        <v>1896</v>
      </c>
      <c r="I219" t="s">
        <v>1897</v>
      </c>
      <c r="J219">
        <v>2012</v>
      </c>
      <c r="K219" t="s">
        <v>588</v>
      </c>
      <c r="W219" t="s">
        <v>1898</v>
      </c>
      <c r="AA219" t="s">
        <v>1899</v>
      </c>
      <c r="AB219" t="s">
        <v>1900</v>
      </c>
      <c r="AN219" t="s">
        <v>591</v>
      </c>
      <c r="AS219" t="s">
        <v>94</v>
      </c>
      <c r="AT219">
        <v>2</v>
      </c>
      <c r="AU219">
        <v>1</v>
      </c>
      <c r="AZ219">
        <v>95</v>
      </c>
      <c r="BA219">
        <v>105</v>
      </c>
      <c r="BC219" t="s">
        <v>1901</v>
      </c>
      <c r="BK219" t="s">
        <v>1902</v>
      </c>
      <c r="BL219">
        <v>22408729</v>
      </c>
      <c r="BQ219" t="s">
        <v>85</v>
      </c>
      <c r="BR219" t="s">
        <v>86</v>
      </c>
    </row>
    <row r="220" spans="1:76">
      <c r="A220" t="s">
        <v>76</v>
      </c>
      <c r="B220" t="s">
        <v>1903</v>
      </c>
      <c r="F220" t="s">
        <v>1904</v>
      </c>
      <c r="I220" t="s">
        <v>1905</v>
      </c>
      <c r="J220">
        <v>2012</v>
      </c>
      <c r="K220" t="s">
        <v>100</v>
      </c>
      <c r="W220" t="s">
        <v>1906</v>
      </c>
      <c r="AA220" t="s">
        <v>1907</v>
      </c>
      <c r="AB220" t="s">
        <v>1908</v>
      </c>
      <c r="AN220" t="s">
        <v>103</v>
      </c>
      <c r="AS220" s="3">
        <v>40269</v>
      </c>
      <c r="AT220">
        <v>7</v>
      </c>
      <c r="AU220">
        <v>4</v>
      </c>
      <c r="BB220" t="s">
        <v>1909</v>
      </c>
      <c r="BC220" t="s">
        <v>1910</v>
      </c>
      <c r="BK220" t="s">
        <v>1911</v>
      </c>
      <c r="BL220">
        <v>22506071</v>
      </c>
      <c r="BQ220" t="s">
        <v>85</v>
      </c>
      <c r="BR220" t="s">
        <v>86</v>
      </c>
    </row>
    <row r="221" spans="1:76">
      <c r="A221" t="s">
        <v>76</v>
      </c>
      <c r="B221" t="s">
        <v>1912</v>
      </c>
      <c r="F221" t="s">
        <v>1912</v>
      </c>
      <c r="I221" t="s">
        <v>1913</v>
      </c>
      <c r="J221">
        <v>2003</v>
      </c>
      <c r="K221" t="s">
        <v>1914</v>
      </c>
      <c r="W221" t="s">
        <v>1915</v>
      </c>
      <c r="AN221" t="s">
        <v>1916</v>
      </c>
      <c r="AO221" t="s">
        <v>1917</v>
      </c>
      <c r="AS221" t="s">
        <v>168</v>
      </c>
      <c r="AT221">
        <v>179</v>
      </c>
      <c r="AU221">
        <v>1</v>
      </c>
      <c r="AZ221">
        <v>1</v>
      </c>
      <c r="BA221">
        <v>13</v>
      </c>
      <c r="BC221" t="s">
        <v>1918</v>
      </c>
      <c r="BK221" t="s">
        <v>1919</v>
      </c>
      <c r="BL221">
        <v>14529560</v>
      </c>
      <c r="BQ221" t="s">
        <v>85</v>
      </c>
      <c r="BR221" t="s">
        <v>86</v>
      </c>
    </row>
    <row r="222" spans="1:76">
      <c r="A222" t="s">
        <v>76</v>
      </c>
      <c r="B222" t="s">
        <v>1920</v>
      </c>
      <c r="F222" t="s">
        <v>1921</v>
      </c>
      <c r="I222" t="s">
        <v>1922</v>
      </c>
      <c r="J222">
        <v>2010</v>
      </c>
      <c r="K222" t="s">
        <v>232</v>
      </c>
      <c r="W222" t="s">
        <v>1923</v>
      </c>
      <c r="AA222" t="s">
        <v>1924</v>
      </c>
      <c r="AN222" t="s">
        <v>234</v>
      </c>
      <c r="AS222" t="s">
        <v>235</v>
      </c>
      <c r="AT222">
        <v>277</v>
      </c>
      <c r="AU222">
        <v>1701</v>
      </c>
      <c r="AZ222">
        <v>3703</v>
      </c>
      <c r="BA222">
        <v>3714</v>
      </c>
      <c r="BC222" t="s">
        <v>1925</v>
      </c>
      <c r="BK222" t="s">
        <v>1926</v>
      </c>
      <c r="BL222">
        <v>20610428</v>
      </c>
      <c r="BQ222" t="s">
        <v>85</v>
      </c>
      <c r="BR222" t="s">
        <v>86</v>
      </c>
    </row>
    <row r="223" spans="1:76">
      <c r="A223" t="s">
        <v>76</v>
      </c>
      <c r="B223" t="s">
        <v>1927</v>
      </c>
      <c r="F223" t="s">
        <v>1927</v>
      </c>
      <c r="I223" t="s">
        <v>1928</v>
      </c>
      <c r="J223">
        <v>1993</v>
      </c>
      <c r="K223" t="s">
        <v>1929</v>
      </c>
      <c r="W223" t="s">
        <v>1930</v>
      </c>
      <c r="AN223" t="s">
        <v>1931</v>
      </c>
      <c r="AS223" t="s">
        <v>148</v>
      </c>
      <c r="AT223">
        <v>7</v>
      </c>
      <c r="AU223">
        <v>4</v>
      </c>
      <c r="AZ223">
        <v>242</v>
      </c>
      <c r="BA223">
        <v>249</v>
      </c>
      <c r="BK223" t="s">
        <v>1932</v>
      </c>
      <c r="BQ223" t="s">
        <v>131</v>
      </c>
    </row>
    <row r="224" spans="1:76">
      <c r="A224" t="s">
        <v>76</v>
      </c>
      <c r="B224" t="s">
        <v>1933</v>
      </c>
      <c r="F224" t="s">
        <v>1933</v>
      </c>
      <c r="I224" t="s">
        <v>1934</v>
      </c>
      <c r="J224">
        <v>2002</v>
      </c>
      <c r="K224" t="s">
        <v>1510</v>
      </c>
      <c r="W224" t="s">
        <v>1935</v>
      </c>
      <c r="AA224" t="s">
        <v>1936</v>
      </c>
      <c r="AB224" t="s">
        <v>1937</v>
      </c>
      <c r="AN224" t="s">
        <v>1512</v>
      </c>
      <c r="AS224" t="s">
        <v>168</v>
      </c>
      <c r="AT224">
        <v>90</v>
      </c>
      <c r="AU224">
        <v>5</v>
      </c>
      <c r="AZ224">
        <v>859</v>
      </c>
      <c r="BA224">
        <v>870</v>
      </c>
      <c r="BC224" t="s">
        <v>1938</v>
      </c>
      <c r="BK224" t="s">
        <v>1939</v>
      </c>
      <c r="BQ224" t="s">
        <v>131</v>
      </c>
    </row>
    <row r="225" spans="1:73">
      <c r="A225" t="s">
        <v>76</v>
      </c>
      <c r="B225" t="s">
        <v>1940</v>
      </c>
      <c r="F225" t="s">
        <v>1941</v>
      </c>
      <c r="I225" t="s">
        <v>1942</v>
      </c>
      <c r="J225">
        <v>2017</v>
      </c>
      <c r="K225" t="s">
        <v>1943</v>
      </c>
      <c r="W225" t="s">
        <v>1944</v>
      </c>
      <c r="AA225" t="s">
        <v>1945</v>
      </c>
      <c r="AB225" t="s">
        <v>1946</v>
      </c>
      <c r="AN225" t="s">
        <v>1947</v>
      </c>
      <c r="AO225" t="s">
        <v>1948</v>
      </c>
      <c r="AS225" t="s">
        <v>397</v>
      </c>
      <c r="AT225">
        <v>160</v>
      </c>
      <c r="AU225">
        <v>3</v>
      </c>
      <c r="AZ225">
        <v>266</v>
      </c>
      <c r="BA225">
        <v>281</v>
      </c>
      <c r="BC225" t="s">
        <v>1949</v>
      </c>
      <c r="BK225" t="s">
        <v>1950</v>
      </c>
      <c r="BL225">
        <v>28144950</v>
      </c>
      <c r="BQ225" t="s">
        <v>131</v>
      </c>
    </row>
    <row r="226" spans="1:73">
      <c r="A226" t="s">
        <v>76</v>
      </c>
      <c r="B226" t="s">
        <v>1951</v>
      </c>
      <c r="F226" t="s">
        <v>1951</v>
      </c>
      <c r="I226" t="s">
        <v>1952</v>
      </c>
      <c r="J226">
        <v>2003</v>
      </c>
      <c r="K226" t="s">
        <v>783</v>
      </c>
      <c r="P226" t="s">
        <v>1953</v>
      </c>
      <c r="Q226">
        <v>2003</v>
      </c>
      <c r="R226" t="s">
        <v>1954</v>
      </c>
      <c r="W226" t="s">
        <v>1955</v>
      </c>
      <c r="AN226" t="s">
        <v>787</v>
      </c>
      <c r="AT226">
        <v>28</v>
      </c>
      <c r="AU226" s="2">
        <v>43191</v>
      </c>
      <c r="AZ226">
        <v>385</v>
      </c>
      <c r="BA226">
        <v>389</v>
      </c>
      <c r="BC226" t="s">
        <v>1956</v>
      </c>
      <c r="BK226" t="s">
        <v>1957</v>
      </c>
      <c r="BQ226" t="s">
        <v>296</v>
      </c>
      <c r="BT226" t="s">
        <v>109</v>
      </c>
      <c r="BU226">
        <v>0</v>
      </c>
    </row>
    <row r="227" spans="1:73">
      <c r="A227" t="s">
        <v>76</v>
      </c>
      <c r="B227" t="s">
        <v>1958</v>
      </c>
      <c r="F227" t="s">
        <v>1959</v>
      </c>
      <c r="I227" t="s">
        <v>1960</v>
      </c>
      <c r="J227">
        <v>2018</v>
      </c>
      <c r="K227" t="s">
        <v>646</v>
      </c>
      <c r="W227" t="s">
        <v>1961</v>
      </c>
      <c r="AB227" t="s">
        <v>1962</v>
      </c>
      <c r="AN227" t="s">
        <v>648</v>
      </c>
      <c r="AO227" t="s">
        <v>649</v>
      </c>
      <c r="AS227" t="s">
        <v>769</v>
      </c>
      <c r="AT227">
        <v>221</v>
      </c>
      <c r="AU227">
        <v>5</v>
      </c>
      <c r="BB227" t="s">
        <v>1963</v>
      </c>
      <c r="BC227" t="s">
        <v>1964</v>
      </c>
      <c r="BK227" t="s">
        <v>1965</v>
      </c>
      <c r="BL227">
        <v>29361589</v>
      </c>
      <c r="BQ227" t="s">
        <v>85</v>
      </c>
      <c r="BR227" t="s">
        <v>86</v>
      </c>
    </row>
    <row r="228" spans="1:73">
      <c r="A228" t="s">
        <v>76</v>
      </c>
      <c r="B228" t="s">
        <v>1966</v>
      </c>
      <c r="F228" t="s">
        <v>1966</v>
      </c>
      <c r="I228" t="s">
        <v>1967</v>
      </c>
      <c r="J228">
        <v>1999</v>
      </c>
      <c r="K228" t="s">
        <v>1968</v>
      </c>
      <c r="W228" t="s">
        <v>1969</v>
      </c>
      <c r="AB228" t="s">
        <v>285</v>
      </c>
      <c r="AN228" t="s">
        <v>1970</v>
      </c>
      <c r="AS228" s="3">
        <v>39904</v>
      </c>
      <c r="AT228">
        <v>80</v>
      </c>
      <c r="AU228" s="2">
        <v>43193</v>
      </c>
      <c r="AZ228">
        <v>247</v>
      </c>
      <c r="BA228">
        <v>258</v>
      </c>
      <c r="BC228" t="s">
        <v>1971</v>
      </c>
      <c r="BK228" t="s">
        <v>1972</v>
      </c>
      <c r="BQ228" t="s">
        <v>131</v>
      </c>
    </row>
    <row r="229" spans="1:73">
      <c r="A229" t="s">
        <v>76</v>
      </c>
      <c r="B229" t="s">
        <v>1973</v>
      </c>
      <c r="F229" t="s">
        <v>1973</v>
      </c>
      <c r="I229" t="s">
        <v>1974</v>
      </c>
      <c r="J229">
        <v>1992</v>
      </c>
      <c r="K229" t="s">
        <v>1663</v>
      </c>
      <c r="W229" t="s">
        <v>1975</v>
      </c>
      <c r="AN229" t="s">
        <v>1666</v>
      </c>
      <c r="AS229" t="s">
        <v>397</v>
      </c>
      <c r="AT229">
        <v>38</v>
      </c>
      <c r="AU229">
        <v>3</v>
      </c>
      <c r="AZ229">
        <v>224</v>
      </c>
      <c r="BA229">
        <v>228</v>
      </c>
      <c r="BC229" t="s">
        <v>1976</v>
      </c>
      <c r="BK229" t="s">
        <v>1977</v>
      </c>
      <c r="BL229">
        <v>1513278</v>
      </c>
      <c r="BQ229" t="s">
        <v>85</v>
      </c>
      <c r="BR229" t="s">
        <v>86</v>
      </c>
    </row>
    <row r="230" spans="1:73">
      <c r="A230" t="s">
        <v>867</v>
      </c>
      <c r="B230" t="s">
        <v>1978</v>
      </c>
      <c r="D230" t="s">
        <v>1979</v>
      </c>
      <c r="F230" t="s">
        <v>1980</v>
      </c>
      <c r="I230" t="s">
        <v>1981</v>
      </c>
      <c r="J230">
        <v>2012</v>
      </c>
      <c r="K230" t="s">
        <v>1982</v>
      </c>
      <c r="L230" t="s">
        <v>1398</v>
      </c>
      <c r="P230" t="s">
        <v>1983</v>
      </c>
      <c r="Q230" t="s">
        <v>1984</v>
      </c>
      <c r="R230" t="s">
        <v>1985</v>
      </c>
      <c r="W230" t="s">
        <v>1986</v>
      </c>
      <c r="AA230" t="s">
        <v>1987</v>
      </c>
      <c r="AB230" t="s">
        <v>1988</v>
      </c>
      <c r="AN230" t="s">
        <v>877</v>
      </c>
      <c r="AP230" t="s">
        <v>1989</v>
      </c>
      <c r="AT230">
        <v>952</v>
      </c>
      <c r="AZ230">
        <v>201</v>
      </c>
      <c r="BA230">
        <v>208</v>
      </c>
      <c r="BK230" t="s">
        <v>1990</v>
      </c>
      <c r="BQ230" t="s">
        <v>131</v>
      </c>
    </row>
    <row r="231" spans="1:73">
      <c r="A231" t="s">
        <v>76</v>
      </c>
      <c r="B231" t="s">
        <v>1991</v>
      </c>
      <c r="F231" t="s">
        <v>1992</v>
      </c>
      <c r="I231" t="s">
        <v>1993</v>
      </c>
      <c r="J231">
        <v>2015</v>
      </c>
      <c r="K231" t="s">
        <v>1170</v>
      </c>
      <c r="W231" t="s">
        <v>1994</v>
      </c>
      <c r="AN231" t="s">
        <v>1174</v>
      </c>
      <c r="AO231" t="s">
        <v>1175</v>
      </c>
      <c r="AS231" t="s">
        <v>128</v>
      </c>
      <c r="AT231">
        <v>208</v>
      </c>
      <c r="AU231">
        <v>4</v>
      </c>
      <c r="AZ231">
        <v>1056</v>
      </c>
      <c r="BA231">
        <v>1066</v>
      </c>
      <c r="BC231" t="s">
        <v>1995</v>
      </c>
      <c r="BK231" t="s">
        <v>1996</v>
      </c>
      <c r="BL231">
        <v>26147403</v>
      </c>
      <c r="BQ231" t="s">
        <v>131</v>
      </c>
    </row>
    <row r="232" spans="1:73">
      <c r="A232" t="s">
        <v>76</v>
      </c>
      <c r="B232" t="s">
        <v>1214</v>
      </c>
      <c r="F232" t="s">
        <v>1215</v>
      </c>
      <c r="I232" t="s">
        <v>1997</v>
      </c>
      <c r="J232">
        <v>2014</v>
      </c>
      <c r="K232" t="s">
        <v>1998</v>
      </c>
      <c r="W232" t="s">
        <v>1999</v>
      </c>
      <c r="AA232" t="s">
        <v>2000</v>
      </c>
      <c r="AB232" t="s">
        <v>1220</v>
      </c>
      <c r="AN232" t="s">
        <v>2001</v>
      </c>
      <c r="AO232" t="s">
        <v>2002</v>
      </c>
      <c r="AS232" t="s">
        <v>887</v>
      </c>
      <c r="AT232">
        <v>92</v>
      </c>
      <c r="AU232">
        <v>6</v>
      </c>
      <c r="AZ232">
        <v>425</v>
      </c>
      <c r="BA232">
        <v>436</v>
      </c>
      <c r="BC232" t="s">
        <v>2003</v>
      </c>
      <c r="BK232" t="s">
        <v>2004</v>
      </c>
      <c r="BQ232" t="s">
        <v>131</v>
      </c>
    </row>
    <row r="233" spans="1:73">
      <c r="A233" t="s">
        <v>76</v>
      </c>
      <c r="B233" t="s">
        <v>2005</v>
      </c>
      <c r="F233" t="s">
        <v>2006</v>
      </c>
      <c r="I233" t="s">
        <v>2007</v>
      </c>
      <c r="J233">
        <v>2017</v>
      </c>
      <c r="K233" t="s">
        <v>2008</v>
      </c>
      <c r="W233" t="s">
        <v>2009</v>
      </c>
      <c r="AN233" t="s">
        <v>2010</v>
      </c>
      <c r="AS233" t="s">
        <v>204</v>
      </c>
      <c r="AT233">
        <v>10</v>
      </c>
      <c r="AZ233">
        <v>242</v>
      </c>
      <c r="BA233">
        <v>249</v>
      </c>
      <c r="BC233" t="s">
        <v>2011</v>
      </c>
      <c r="BK233" t="s">
        <v>2012</v>
      </c>
      <c r="BQ233" t="s">
        <v>131</v>
      </c>
    </row>
    <row r="234" spans="1:73">
      <c r="A234" t="s">
        <v>76</v>
      </c>
      <c r="B234" t="s">
        <v>2013</v>
      </c>
      <c r="F234" t="s">
        <v>2014</v>
      </c>
      <c r="I234" t="s">
        <v>2015</v>
      </c>
      <c r="J234">
        <v>2009</v>
      </c>
      <c r="K234" t="s">
        <v>2016</v>
      </c>
      <c r="W234" t="s">
        <v>2017</v>
      </c>
      <c r="AN234" t="s">
        <v>2018</v>
      </c>
      <c r="AO234" t="s">
        <v>2019</v>
      </c>
      <c r="AT234">
        <v>16</v>
      </c>
      <c r="AU234">
        <v>4</v>
      </c>
      <c r="AZ234">
        <v>563</v>
      </c>
      <c r="BA234">
        <v>576</v>
      </c>
      <c r="BC234" t="s">
        <v>2020</v>
      </c>
      <c r="BK234" t="s">
        <v>2021</v>
      </c>
      <c r="BQ234" t="s">
        <v>85</v>
      </c>
      <c r="BR234" t="s">
        <v>86</v>
      </c>
    </row>
    <row r="235" spans="1:73">
      <c r="A235" t="s">
        <v>76</v>
      </c>
      <c r="B235" t="s">
        <v>2022</v>
      </c>
      <c r="F235" t="s">
        <v>2023</v>
      </c>
      <c r="I235" t="s">
        <v>2024</v>
      </c>
      <c r="J235">
        <v>2013</v>
      </c>
      <c r="K235" t="s">
        <v>902</v>
      </c>
      <c r="W235" t="s">
        <v>2025</v>
      </c>
      <c r="AB235" t="s">
        <v>2026</v>
      </c>
      <c r="AN235" t="s">
        <v>908</v>
      </c>
      <c r="AT235">
        <v>110</v>
      </c>
      <c r="AU235">
        <v>3</v>
      </c>
      <c r="AZ235">
        <v>451</v>
      </c>
      <c r="BA235">
        <v>460</v>
      </c>
      <c r="BC235" t="s">
        <v>2027</v>
      </c>
      <c r="BK235" t="s">
        <v>2028</v>
      </c>
      <c r="BQ235" t="s">
        <v>85</v>
      </c>
      <c r="BR235" t="s">
        <v>108</v>
      </c>
      <c r="BT235" t="s">
        <v>109</v>
      </c>
      <c r="BU235">
        <v>1</v>
      </c>
    </row>
    <row r="236" spans="1:73">
      <c r="A236" t="s">
        <v>76</v>
      </c>
      <c r="B236" t="s">
        <v>2029</v>
      </c>
      <c r="F236" t="s">
        <v>2030</v>
      </c>
      <c r="I236" t="s">
        <v>2031</v>
      </c>
      <c r="J236">
        <v>2007</v>
      </c>
      <c r="K236" t="s">
        <v>613</v>
      </c>
      <c r="W236" t="s">
        <v>2032</v>
      </c>
      <c r="AN236" t="s">
        <v>616</v>
      </c>
      <c r="AO236" t="s">
        <v>617</v>
      </c>
      <c r="AS236" t="s">
        <v>94</v>
      </c>
      <c r="AT236">
        <v>48</v>
      </c>
      <c r="AU236">
        <v>1</v>
      </c>
      <c r="AZ236">
        <v>110</v>
      </c>
      <c r="BA236">
        <v>121</v>
      </c>
      <c r="BC236" t="s">
        <v>2033</v>
      </c>
      <c r="BK236" t="s">
        <v>2034</v>
      </c>
      <c r="BL236">
        <v>17132630</v>
      </c>
      <c r="BQ236" t="s">
        <v>131</v>
      </c>
    </row>
    <row r="237" spans="1:73">
      <c r="A237" t="s">
        <v>76</v>
      </c>
      <c r="B237" t="s">
        <v>2035</v>
      </c>
      <c r="F237" t="s">
        <v>2036</v>
      </c>
      <c r="I237" t="s">
        <v>2037</v>
      </c>
      <c r="J237">
        <v>2015</v>
      </c>
      <c r="K237" t="s">
        <v>822</v>
      </c>
      <c r="W237" t="s">
        <v>2038</v>
      </c>
      <c r="AA237" t="s">
        <v>2039</v>
      </c>
      <c r="AB237" t="s">
        <v>2040</v>
      </c>
      <c r="AN237" t="s">
        <v>825</v>
      </c>
      <c r="AS237" s="3">
        <v>41821</v>
      </c>
      <c r="AT237">
        <v>6</v>
      </c>
      <c r="BB237">
        <v>528</v>
      </c>
      <c r="BC237" t="s">
        <v>2041</v>
      </c>
      <c r="BK237" t="s">
        <v>2042</v>
      </c>
      <c r="BL237">
        <v>26236324</v>
      </c>
      <c r="BQ237" t="s">
        <v>131</v>
      </c>
    </row>
    <row r="238" spans="1:73">
      <c r="A238" t="s">
        <v>76</v>
      </c>
      <c r="B238" t="s">
        <v>2043</v>
      </c>
      <c r="F238" t="s">
        <v>2044</v>
      </c>
      <c r="I238" t="s">
        <v>2045</v>
      </c>
      <c r="J238">
        <v>2015</v>
      </c>
      <c r="K238" t="s">
        <v>1594</v>
      </c>
      <c r="W238" t="s">
        <v>2046</v>
      </c>
      <c r="AN238" t="s">
        <v>1597</v>
      </c>
      <c r="AO238" t="s">
        <v>1598</v>
      </c>
      <c r="AS238" t="s">
        <v>94</v>
      </c>
      <c r="AT238">
        <v>37</v>
      </c>
      <c r="AU238">
        <v>1</v>
      </c>
      <c r="BB238">
        <v>1705</v>
      </c>
      <c r="BC238" t="s">
        <v>2047</v>
      </c>
      <c r="BK238" t="s">
        <v>2048</v>
      </c>
      <c r="BQ238" t="s">
        <v>131</v>
      </c>
    </row>
    <row r="239" spans="1:73">
      <c r="A239" t="s">
        <v>752</v>
      </c>
      <c r="B239" t="s">
        <v>2049</v>
      </c>
      <c r="D239" t="s">
        <v>2050</v>
      </c>
      <c r="F239" t="s">
        <v>2049</v>
      </c>
      <c r="I239" t="s">
        <v>2051</v>
      </c>
      <c r="J239">
        <v>1997</v>
      </c>
      <c r="K239" t="s">
        <v>2052</v>
      </c>
      <c r="P239" t="s">
        <v>2053</v>
      </c>
      <c r="Q239" t="s">
        <v>2054</v>
      </c>
      <c r="R239" t="s">
        <v>2055</v>
      </c>
      <c r="S239" t="s">
        <v>2056</v>
      </c>
      <c r="W239" t="s">
        <v>2057</v>
      </c>
      <c r="AZ239">
        <v>951</v>
      </c>
      <c r="BA239">
        <v>955</v>
      </c>
      <c r="BK239" t="s">
        <v>2058</v>
      </c>
      <c r="BQ239" t="s">
        <v>85</v>
      </c>
      <c r="BR239" t="s">
        <v>86</v>
      </c>
    </row>
    <row r="240" spans="1:73">
      <c r="A240" t="s">
        <v>76</v>
      </c>
      <c r="B240" t="s">
        <v>2059</v>
      </c>
      <c r="F240" t="s">
        <v>2059</v>
      </c>
      <c r="I240" t="s">
        <v>2060</v>
      </c>
      <c r="J240">
        <v>1993</v>
      </c>
      <c r="K240" t="s">
        <v>2061</v>
      </c>
      <c r="W240" t="s">
        <v>2062</v>
      </c>
      <c r="AN240" t="s">
        <v>2063</v>
      </c>
      <c r="AT240">
        <v>78</v>
      </c>
      <c r="AU240" s="2">
        <v>43193</v>
      </c>
      <c r="AZ240">
        <v>265</v>
      </c>
      <c r="BA240">
        <v>272</v>
      </c>
      <c r="BK240" t="s">
        <v>2064</v>
      </c>
      <c r="BQ240" t="s">
        <v>131</v>
      </c>
    </row>
    <row r="241" spans="1:72">
      <c r="A241" t="s">
        <v>76</v>
      </c>
      <c r="B241" t="s">
        <v>2065</v>
      </c>
      <c r="F241" t="s">
        <v>2065</v>
      </c>
      <c r="I241" t="s">
        <v>2066</v>
      </c>
      <c r="J241">
        <v>2001</v>
      </c>
      <c r="K241" t="s">
        <v>2067</v>
      </c>
      <c r="W241" t="s">
        <v>2068</v>
      </c>
      <c r="AN241" t="s">
        <v>2069</v>
      </c>
      <c r="AO241" t="s">
        <v>2070</v>
      </c>
      <c r="AS241" t="s">
        <v>204</v>
      </c>
      <c r="AT241">
        <v>3</v>
      </c>
      <c r="AU241">
        <v>2</v>
      </c>
      <c r="AZ241">
        <v>129</v>
      </c>
      <c r="BA241">
        <v>155</v>
      </c>
      <c r="BK241" t="s">
        <v>2071</v>
      </c>
      <c r="BQ241" t="s">
        <v>131</v>
      </c>
    </row>
    <row r="242" spans="1:72">
      <c r="A242" t="s">
        <v>76</v>
      </c>
      <c r="B242" t="s">
        <v>2072</v>
      </c>
      <c r="F242" t="s">
        <v>2072</v>
      </c>
      <c r="I242" t="s">
        <v>2073</v>
      </c>
      <c r="J242">
        <v>1999</v>
      </c>
      <c r="K242" t="s">
        <v>299</v>
      </c>
      <c r="W242" t="s">
        <v>2074</v>
      </c>
      <c r="AN242" t="s">
        <v>303</v>
      </c>
      <c r="AS242" s="3">
        <v>42156</v>
      </c>
      <c r="AT242">
        <v>118</v>
      </c>
      <c r="AU242" s="2">
        <v>43161</v>
      </c>
      <c r="AZ242">
        <v>213</v>
      </c>
      <c r="BA242">
        <v>226</v>
      </c>
      <c r="BC242" t="s">
        <v>2075</v>
      </c>
      <c r="BK242" t="s">
        <v>2076</v>
      </c>
      <c r="BQ242" t="s">
        <v>131</v>
      </c>
    </row>
    <row r="243" spans="1:72">
      <c r="A243" t="s">
        <v>76</v>
      </c>
      <c r="B243" t="s">
        <v>2077</v>
      </c>
      <c r="F243" t="s">
        <v>2078</v>
      </c>
      <c r="I243" t="s">
        <v>2079</v>
      </c>
      <c r="J243">
        <v>2011</v>
      </c>
      <c r="K243" t="s">
        <v>2080</v>
      </c>
      <c r="W243" t="s">
        <v>2081</v>
      </c>
      <c r="AN243" t="s">
        <v>2082</v>
      </c>
      <c r="AS243" t="s">
        <v>128</v>
      </c>
      <c r="AT243">
        <v>33</v>
      </c>
      <c r="AU243">
        <v>4</v>
      </c>
      <c r="AZ243">
        <v>1055</v>
      </c>
      <c r="BA243">
        <v>1065</v>
      </c>
      <c r="BC243" t="s">
        <v>2083</v>
      </c>
      <c r="BK243" t="s">
        <v>2084</v>
      </c>
      <c r="BQ243" t="s">
        <v>131</v>
      </c>
    </row>
    <row r="244" spans="1:72">
      <c r="A244" t="s">
        <v>76</v>
      </c>
      <c r="B244" t="s">
        <v>2085</v>
      </c>
      <c r="F244" t="s">
        <v>2085</v>
      </c>
      <c r="I244" t="s">
        <v>2086</v>
      </c>
      <c r="J244">
        <v>1995</v>
      </c>
      <c r="K244" t="s">
        <v>2087</v>
      </c>
      <c r="W244" t="s">
        <v>2088</v>
      </c>
      <c r="AA244" t="s">
        <v>2089</v>
      </c>
      <c r="AB244" t="s">
        <v>2090</v>
      </c>
      <c r="AN244" t="s">
        <v>2091</v>
      </c>
      <c r="AT244">
        <v>4</v>
      </c>
      <c r="AU244">
        <v>1</v>
      </c>
      <c r="AZ244">
        <v>15</v>
      </c>
      <c r="BA244">
        <v>25</v>
      </c>
      <c r="BC244" t="s">
        <v>2092</v>
      </c>
      <c r="BK244" t="s">
        <v>2093</v>
      </c>
      <c r="BQ244" t="s">
        <v>131</v>
      </c>
    </row>
    <row r="245" spans="1:72">
      <c r="A245" t="s">
        <v>76</v>
      </c>
      <c r="B245" t="s">
        <v>2094</v>
      </c>
      <c r="F245" t="s">
        <v>2095</v>
      </c>
      <c r="I245" t="s">
        <v>2096</v>
      </c>
      <c r="J245">
        <v>2014</v>
      </c>
      <c r="K245" t="s">
        <v>1249</v>
      </c>
      <c r="W245" t="s">
        <v>2097</v>
      </c>
      <c r="AN245" t="s">
        <v>1251</v>
      </c>
      <c r="AO245" t="s">
        <v>1252</v>
      </c>
      <c r="AS245" t="s">
        <v>148</v>
      </c>
      <c r="AT245">
        <v>49</v>
      </c>
      <c r="AU245">
        <v>5</v>
      </c>
      <c r="AZ245">
        <v>589</v>
      </c>
      <c r="BA245">
        <v>595</v>
      </c>
      <c r="BK245" t="s">
        <v>2098</v>
      </c>
      <c r="BQ245" t="s">
        <v>131</v>
      </c>
    </row>
    <row r="246" spans="1:72">
      <c r="A246" t="s">
        <v>76</v>
      </c>
      <c r="B246" t="s">
        <v>2099</v>
      </c>
      <c r="F246" t="s">
        <v>2099</v>
      </c>
      <c r="I246" t="s">
        <v>2100</v>
      </c>
      <c r="J246">
        <v>2005</v>
      </c>
      <c r="K246" t="s">
        <v>153</v>
      </c>
      <c r="W246" t="s">
        <v>2101</v>
      </c>
      <c r="AA246" t="s">
        <v>2102</v>
      </c>
      <c r="AN246" t="s">
        <v>155</v>
      </c>
      <c r="AS246" s="3">
        <v>41730</v>
      </c>
      <c r="AT246">
        <v>92</v>
      </c>
      <c r="AU246">
        <v>1</v>
      </c>
      <c r="AZ246">
        <v>53</v>
      </c>
      <c r="BA246">
        <v>59</v>
      </c>
      <c r="BC246" t="s">
        <v>2103</v>
      </c>
      <c r="BK246" t="s">
        <v>2104</v>
      </c>
      <c r="BQ246" t="s">
        <v>131</v>
      </c>
    </row>
    <row r="247" spans="1:72">
      <c r="A247" t="s">
        <v>76</v>
      </c>
      <c r="B247" t="s">
        <v>2105</v>
      </c>
      <c r="F247" t="s">
        <v>2106</v>
      </c>
      <c r="I247" t="s">
        <v>2107</v>
      </c>
      <c r="J247">
        <v>2012</v>
      </c>
      <c r="K247" t="s">
        <v>2108</v>
      </c>
      <c r="W247" t="s">
        <v>2109</v>
      </c>
      <c r="AN247" t="s">
        <v>2110</v>
      </c>
      <c r="AT247">
        <v>74</v>
      </c>
      <c r="AU247">
        <v>1</v>
      </c>
      <c r="AZ247">
        <v>7</v>
      </c>
      <c r="BA247">
        <v>17</v>
      </c>
      <c r="BC247" t="s">
        <v>2111</v>
      </c>
      <c r="BK247" t="s">
        <v>2112</v>
      </c>
      <c r="BQ247" t="s">
        <v>131</v>
      </c>
    </row>
    <row r="248" spans="1:72">
      <c r="A248" t="s">
        <v>76</v>
      </c>
      <c r="B248" t="s">
        <v>2113</v>
      </c>
      <c r="F248" t="s">
        <v>2114</v>
      </c>
      <c r="I248" t="s">
        <v>2115</v>
      </c>
      <c r="J248">
        <v>2017</v>
      </c>
      <c r="K248" t="s">
        <v>588</v>
      </c>
      <c r="W248" t="s">
        <v>2116</v>
      </c>
      <c r="AN248" t="s">
        <v>591</v>
      </c>
      <c r="AS248" t="s">
        <v>887</v>
      </c>
      <c r="AT248">
        <v>7</v>
      </c>
      <c r="AU248">
        <v>12</v>
      </c>
      <c r="AZ248">
        <v>4507</v>
      </c>
      <c r="BA248">
        <v>4517</v>
      </c>
      <c r="BC248" t="s">
        <v>2117</v>
      </c>
      <c r="BK248" t="s">
        <v>2118</v>
      </c>
      <c r="BL248">
        <v>28649360</v>
      </c>
      <c r="BQ248" t="s">
        <v>131</v>
      </c>
    </row>
    <row r="249" spans="1:72">
      <c r="A249" t="s">
        <v>76</v>
      </c>
      <c r="B249" t="s">
        <v>2119</v>
      </c>
      <c r="F249" t="s">
        <v>2119</v>
      </c>
      <c r="I249" t="s">
        <v>2120</v>
      </c>
      <c r="J249">
        <v>2004</v>
      </c>
      <c r="K249" t="s">
        <v>605</v>
      </c>
      <c r="W249" t="s">
        <v>2121</v>
      </c>
      <c r="AA249" t="s">
        <v>2122</v>
      </c>
      <c r="AB249" t="s">
        <v>2123</v>
      </c>
      <c r="AN249" t="s">
        <v>607</v>
      </c>
      <c r="AS249" t="s">
        <v>600</v>
      </c>
      <c r="AT249">
        <v>58</v>
      </c>
      <c r="AU249">
        <v>4</v>
      </c>
      <c r="AZ249">
        <v>862</v>
      </c>
      <c r="BA249">
        <v>869</v>
      </c>
      <c r="BK249" t="s">
        <v>2124</v>
      </c>
      <c r="BL249">
        <v>15154560</v>
      </c>
      <c r="BQ249" t="s">
        <v>296</v>
      </c>
      <c r="BT249" t="s">
        <v>296</v>
      </c>
    </row>
    <row r="250" spans="1:72">
      <c r="A250" t="s">
        <v>76</v>
      </c>
      <c r="B250" t="s">
        <v>2125</v>
      </c>
      <c r="F250" t="s">
        <v>2126</v>
      </c>
      <c r="I250" t="s">
        <v>2127</v>
      </c>
      <c r="J250">
        <v>2011</v>
      </c>
      <c r="K250" t="s">
        <v>2128</v>
      </c>
      <c r="W250" t="s">
        <v>2129</v>
      </c>
      <c r="AN250" t="s">
        <v>2130</v>
      </c>
      <c r="AS250" t="s">
        <v>216</v>
      </c>
      <c r="AT250">
        <v>40</v>
      </c>
      <c r="AU250">
        <v>4</v>
      </c>
      <c r="AZ250">
        <v>777</v>
      </c>
      <c r="BA250">
        <v>781</v>
      </c>
      <c r="BC250" t="s">
        <v>2131</v>
      </c>
      <c r="BK250" t="s">
        <v>2132</v>
      </c>
      <c r="BL250">
        <v>22251677</v>
      </c>
      <c r="BQ250" t="s">
        <v>85</v>
      </c>
      <c r="BR250" t="s">
        <v>108</v>
      </c>
      <c r="BT250" t="s">
        <v>296</v>
      </c>
    </row>
    <row r="251" spans="1:72">
      <c r="A251" t="s">
        <v>76</v>
      </c>
      <c r="B251" t="s">
        <v>2133</v>
      </c>
      <c r="F251" t="s">
        <v>2134</v>
      </c>
      <c r="I251" t="s">
        <v>2135</v>
      </c>
      <c r="J251">
        <v>2010</v>
      </c>
      <c r="K251" t="s">
        <v>613</v>
      </c>
      <c r="W251" t="s">
        <v>2136</v>
      </c>
      <c r="AA251" t="s">
        <v>2137</v>
      </c>
      <c r="AB251" t="s">
        <v>2138</v>
      </c>
      <c r="AN251" t="s">
        <v>616</v>
      </c>
      <c r="AS251" t="s">
        <v>168</v>
      </c>
      <c r="AT251">
        <v>51</v>
      </c>
      <c r="AU251">
        <v>10</v>
      </c>
      <c r="AZ251">
        <v>1638</v>
      </c>
      <c r="BA251">
        <v>1647</v>
      </c>
      <c r="BC251" t="s">
        <v>2139</v>
      </c>
      <c r="BK251" t="s">
        <v>2140</v>
      </c>
      <c r="BL251">
        <v>20709686</v>
      </c>
      <c r="BQ251" t="s">
        <v>131</v>
      </c>
    </row>
    <row r="252" spans="1:72">
      <c r="A252" t="s">
        <v>76</v>
      </c>
      <c r="B252" t="s">
        <v>2141</v>
      </c>
      <c r="F252" t="s">
        <v>2142</v>
      </c>
      <c r="I252" t="s">
        <v>2143</v>
      </c>
      <c r="J252">
        <v>2017</v>
      </c>
      <c r="K252" t="s">
        <v>597</v>
      </c>
      <c r="W252" t="s">
        <v>2144</v>
      </c>
      <c r="AB252" t="s">
        <v>2145</v>
      </c>
      <c r="AN252" t="s">
        <v>599</v>
      </c>
      <c r="AO252" t="s">
        <v>2146</v>
      </c>
      <c r="AS252" t="s">
        <v>397</v>
      </c>
      <c r="AT252">
        <v>53</v>
      </c>
      <c r="AU252">
        <v>3</v>
      </c>
      <c r="AZ252">
        <v>375</v>
      </c>
      <c r="BA252">
        <v>395</v>
      </c>
      <c r="BC252" t="s">
        <v>2147</v>
      </c>
      <c r="BK252" t="s">
        <v>2148</v>
      </c>
      <c r="BQ252" t="s">
        <v>131</v>
      </c>
    </row>
    <row r="253" spans="1:72">
      <c r="A253" t="s">
        <v>76</v>
      </c>
      <c r="B253" t="s">
        <v>2149</v>
      </c>
      <c r="F253" t="s">
        <v>2150</v>
      </c>
      <c r="I253" t="s">
        <v>2151</v>
      </c>
      <c r="J253">
        <v>2017</v>
      </c>
      <c r="K253" t="s">
        <v>2152</v>
      </c>
      <c r="W253" t="s">
        <v>2153</v>
      </c>
      <c r="AA253" t="s">
        <v>2154</v>
      </c>
      <c r="AB253" t="s">
        <v>2155</v>
      </c>
      <c r="AN253" t="s">
        <v>2156</v>
      </c>
      <c r="AO253" t="s">
        <v>2157</v>
      </c>
      <c r="AS253" t="s">
        <v>94</v>
      </c>
      <c r="AT253">
        <v>148</v>
      </c>
      <c r="AZ253">
        <v>227</v>
      </c>
      <c r="BA253">
        <v>241</v>
      </c>
      <c r="BC253" t="s">
        <v>2158</v>
      </c>
      <c r="BK253" t="s">
        <v>2159</v>
      </c>
      <c r="BQ253" t="s">
        <v>131</v>
      </c>
    </row>
    <row r="254" spans="1:72">
      <c r="A254" t="s">
        <v>76</v>
      </c>
      <c r="B254" t="s">
        <v>2160</v>
      </c>
      <c r="F254" t="s">
        <v>2161</v>
      </c>
      <c r="I254" t="s">
        <v>2162</v>
      </c>
      <c r="J254">
        <v>2017</v>
      </c>
      <c r="K254" t="s">
        <v>2163</v>
      </c>
      <c r="W254" t="s">
        <v>2164</v>
      </c>
      <c r="AN254" t="s">
        <v>2165</v>
      </c>
      <c r="AO254" t="s">
        <v>2166</v>
      </c>
      <c r="AS254" t="s">
        <v>397</v>
      </c>
      <c r="AT254">
        <v>11</v>
      </c>
      <c r="AU254">
        <v>7</v>
      </c>
      <c r="AZ254">
        <v>1189</v>
      </c>
      <c r="BA254">
        <v>1195</v>
      </c>
      <c r="BC254" t="s">
        <v>2167</v>
      </c>
      <c r="BK254" t="s">
        <v>2168</v>
      </c>
      <c r="BL254">
        <v>27890022</v>
      </c>
      <c r="BQ254" t="s">
        <v>85</v>
      </c>
      <c r="BR254" t="s">
        <v>86</v>
      </c>
    </row>
    <row r="255" spans="1:72">
      <c r="A255" t="s">
        <v>76</v>
      </c>
      <c r="B255" t="s">
        <v>2169</v>
      </c>
      <c r="F255" t="s">
        <v>2170</v>
      </c>
      <c r="I255" t="s">
        <v>2171</v>
      </c>
      <c r="J255">
        <v>2013</v>
      </c>
      <c r="K255" t="s">
        <v>100</v>
      </c>
      <c r="W255" t="s">
        <v>2172</v>
      </c>
      <c r="AA255" t="s">
        <v>2173</v>
      </c>
      <c r="AN255" t="s">
        <v>103</v>
      </c>
      <c r="AS255" s="3">
        <v>46753</v>
      </c>
      <c r="AT255">
        <v>8</v>
      </c>
      <c r="AU255">
        <v>1</v>
      </c>
      <c r="BB255" t="s">
        <v>2174</v>
      </c>
      <c r="BC255" t="s">
        <v>2175</v>
      </c>
      <c r="BK255" t="s">
        <v>2176</v>
      </c>
      <c r="BL255">
        <v>23383018</v>
      </c>
      <c r="BQ255" t="s">
        <v>85</v>
      </c>
      <c r="BR255" t="s">
        <v>86</v>
      </c>
    </row>
    <row r="256" spans="1:72">
      <c r="A256" t="s">
        <v>76</v>
      </c>
      <c r="B256" t="s">
        <v>2177</v>
      </c>
      <c r="F256" t="s">
        <v>2178</v>
      </c>
      <c r="I256" t="s">
        <v>2179</v>
      </c>
      <c r="J256">
        <v>2015</v>
      </c>
      <c r="K256" t="s">
        <v>435</v>
      </c>
      <c r="W256" t="s">
        <v>2180</v>
      </c>
      <c r="AA256" t="s">
        <v>2181</v>
      </c>
      <c r="AB256" t="s">
        <v>2182</v>
      </c>
      <c r="AN256" t="s">
        <v>438</v>
      </c>
      <c r="AO256" t="s">
        <v>439</v>
      </c>
      <c r="AS256" t="s">
        <v>397</v>
      </c>
      <c r="AT256">
        <v>66</v>
      </c>
      <c r="AU256">
        <v>14</v>
      </c>
      <c r="AX256" t="s">
        <v>49</v>
      </c>
      <c r="AZ256">
        <v>4227</v>
      </c>
      <c r="BA256">
        <v>4237</v>
      </c>
      <c r="BC256" t="s">
        <v>2183</v>
      </c>
      <c r="BK256" t="s">
        <v>2184</v>
      </c>
      <c r="BL256">
        <v>26089536</v>
      </c>
      <c r="BQ256" t="s">
        <v>131</v>
      </c>
    </row>
    <row r="257" spans="1:74">
      <c r="A257" t="s">
        <v>76</v>
      </c>
      <c r="B257" t="s">
        <v>2185</v>
      </c>
      <c r="F257" t="s">
        <v>2185</v>
      </c>
      <c r="I257" t="s">
        <v>2186</v>
      </c>
      <c r="J257">
        <v>2000</v>
      </c>
      <c r="K257" t="s">
        <v>2187</v>
      </c>
      <c r="W257" t="s">
        <v>2188</v>
      </c>
      <c r="AA257" t="s">
        <v>2189</v>
      </c>
      <c r="AB257" t="s">
        <v>2190</v>
      </c>
      <c r="AN257" t="s">
        <v>2191</v>
      </c>
      <c r="AS257" t="s">
        <v>397</v>
      </c>
      <c r="AT257">
        <v>67</v>
      </c>
      <c r="AU257">
        <v>3</v>
      </c>
      <c r="AZ257">
        <v>179</v>
      </c>
      <c r="BA257">
        <v>189</v>
      </c>
      <c r="BC257" t="s">
        <v>2192</v>
      </c>
      <c r="BK257" t="s">
        <v>2193</v>
      </c>
      <c r="BQ257" t="s">
        <v>131</v>
      </c>
    </row>
    <row r="258" spans="1:74">
      <c r="A258" t="s">
        <v>76</v>
      </c>
      <c r="B258" t="s">
        <v>2194</v>
      </c>
      <c r="F258" t="s">
        <v>2194</v>
      </c>
      <c r="I258" t="s">
        <v>2195</v>
      </c>
      <c r="J258">
        <v>1996</v>
      </c>
      <c r="K258" t="s">
        <v>425</v>
      </c>
      <c r="W258" t="s">
        <v>2196</v>
      </c>
      <c r="AN258" t="s">
        <v>429</v>
      </c>
      <c r="AT258">
        <v>47</v>
      </c>
      <c r="AU258">
        <v>5</v>
      </c>
      <c r="AZ258">
        <v>739</v>
      </c>
      <c r="BA258">
        <v>755</v>
      </c>
      <c r="BC258" t="s">
        <v>2197</v>
      </c>
      <c r="BK258" t="s">
        <v>2198</v>
      </c>
      <c r="BQ258" t="s">
        <v>131</v>
      </c>
    </row>
    <row r="259" spans="1:74">
      <c r="A259" t="s">
        <v>76</v>
      </c>
      <c r="B259" t="s">
        <v>2199</v>
      </c>
      <c r="F259" t="s">
        <v>2199</v>
      </c>
      <c r="I259" t="s">
        <v>2200</v>
      </c>
      <c r="J259">
        <v>1996</v>
      </c>
      <c r="K259" t="s">
        <v>2201</v>
      </c>
      <c r="P259" t="s">
        <v>2202</v>
      </c>
      <c r="Q259" t="s">
        <v>2203</v>
      </c>
      <c r="R259" t="s">
        <v>2204</v>
      </c>
      <c r="S259" t="s">
        <v>1723</v>
      </c>
      <c r="W259" t="s">
        <v>2205</v>
      </c>
      <c r="AA259" t="s">
        <v>1725</v>
      </c>
      <c r="AB259" t="s">
        <v>1726</v>
      </c>
      <c r="AN259" t="s">
        <v>2206</v>
      </c>
      <c r="AS259" t="s">
        <v>94</v>
      </c>
      <c r="AT259">
        <v>29</v>
      </c>
      <c r="AU259">
        <v>1</v>
      </c>
      <c r="AZ259">
        <v>141</v>
      </c>
      <c r="BA259">
        <v>145</v>
      </c>
      <c r="BK259" t="s">
        <v>2207</v>
      </c>
      <c r="BL259">
        <v>8731344</v>
      </c>
      <c r="BQ259" t="s">
        <v>296</v>
      </c>
      <c r="BT259" t="s">
        <v>109</v>
      </c>
      <c r="BV259">
        <v>0</v>
      </c>
    </row>
    <row r="260" spans="1:74">
      <c r="A260" t="s">
        <v>76</v>
      </c>
      <c r="B260" t="s">
        <v>2208</v>
      </c>
      <c r="F260" t="s">
        <v>2208</v>
      </c>
      <c r="I260" t="s">
        <v>2209</v>
      </c>
      <c r="J260">
        <v>1994</v>
      </c>
      <c r="K260" t="s">
        <v>1170</v>
      </c>
      <c r="W260" t="s">
        <v>2210</v>
      </c>
      <c r="AN260" t="s">
        <v>1174</v>
      </c>
      <c r="AS260" t="s">
        <v>168</v>
      </c>
      <c r="AT260">
        <v>128</v>
      </c>
      <c r="AU260">
        <v>2</v>
      </c>
      <c r="AZ260">
        <v>347</v>
      </c>
      <c r="BA260">
        <v>362</v>
      </c>
      <c r="BC260" t="s">
        <v>2211</v>
      </c>
      <c r="BK260" t="s">
        <v>2212</v>
      </c>
      <c r="BQ260" t="s">
        <v>131</v>
      </c>
    </row>
    <row r="261" spans="1:74">
      <c r="A261" t="s">
        <v>76</v>
      </c>
      <c r="B261" t="s">
        <v>2213</v>
      </c>
      <c r="F261" t="s">
        <v>2214</v>
      </c>
      <c r="I261" t="s">
        <v>2215</v>
      </c>
      <c r="J261">
        <v>2011</v>
      </c>
      <c r="K261" t="s">
        <v>1523</v>
      </c>
      <c r="W261" t="s">
        <v>2216</v>
      </c>
      <c r="AA261" t="s">
        <v>2217</v>
      </c>
      <c r="AB261" t="s">
        <v>2218</v>
      </c>
      <c r="AN261" t="s">
        <v>1527</v>
      </c>
      <c r="AS261" t="s">
        <v>2219</v>
      </c>
      <c r="AT261">
        <v>478</v>
      </c>
      <c r="AU261">
        <v>7367</v>
      </c>
      <c r="AZ261">
        <v>119</v>
      </c>
      <c r="BA261" t="s">
        <v>2220</v>
      </c>
      <c r="BC261" t="s">
        <v>2221</v>
      </c>
      <c r="BK261" t="s">
        <v>2222</v>
      </c>
      <c r="BL261">
        <v>21947007</v>
      </c>
      <c r="BQ261" t="s">
        <v>131</v>
      </c>
    </row>
    <row r="262" spans="1:74">
      <c r="A262" t="s">
        <v>76</v>
      </c>
      <c r="B262" t="s">
        <v>2223</v>
      </c>
      <c r="F262" t="s">
        <v>2224</v>
      </c>
      <c r="I262" t="s">
        <v>2225</v>
      </c>
      <c r="J262">
        <v>2018</v>
      </c>
      <c r="K262" t="s">
        <v>1968</v>
      </c>
      <c r="W262" t="s">
        <v>2226</v>
      </c>
      <c r="AN262" t="s">
        <v>1970</v>
      </c>
      <c r="AO262" t="s">
        <v>2227</v>
      </c>
      <c r="AS262" t="s">
        <v>2228</v>
      </c>
      <c r="AT262">
        <v>233</v>
      </c>
      <c r="AZ262">
        <v>412</v>
      </c>
      <c r="BA262">
        <v>420</v>
      </c>
      <c r="BC262" t="s">
        <v>2229</v>
      </c>
      <c r="BK262" t="s">
        <v>2230</v>
      </c>
      <c r="BQ262" t="s">
        <v>131</v>
      </c>
    </row>
    <row r="263" spans="1:74">
      <c r="A263" t="s">
        <v>76</v>
      </c>
      <c r="B263" t="s">
        <v>2231</v>
      </c>
      <c r="F263" t="s">
        <v>2231</v>
      </c>
      <c r="I263" t="s">
        <v>2232</v>
      </c>
      <c r="J263">
        <v>1998</v>
      </c>
      <c r="K263" t="s">
        <v>2233</v>
      </c>
      <c r="W263" t="s">
        <v>2234</v>
      </c>
      <c r="AN263" t="s">
        <v>2235</v>
      </c>
      <c r="AS263" t="s">
        <v>509</v>
      </c>
      <c r="AT263">
        <v>38</v>
      </c>
      <c r="AU263">
        <v>1</v>
      </c>
      <c r="AZ263">
        <v>3</v>
      </c>
      <c r="BA263">
        <v>15</v>
      </c>
      <c r="BC263" t="s">
        <v>2236</v>
      </c>
      <c r="BK263" t="s">
        <v>2237</v>
      </c>
      <c r="BL263">
        <v>9606745</v>
      </c>
      <c r="BQ263" t="s">
        <v>85</v>
      </c>
      <c r="BR263" t="s">
        <v>86</v>
      </c>
    </row>
    <row r="264" spans="1:74">
      <c r="A264" t="s">
        <v>76</v>
      </c>
      <c r="B264" t="s">
        <v>2238</v>
      </c>
      <c r="F264" t="s">
        <v>2238</v>
      </c>
      <c r="I264" t="s">
        <v>2239</v>
      </c>
      <c r="J264">
        <v>1999</v>
      </c>
      <c r="K264" t="s">
        <v>1203</v>
      </c>
      <c r="W264" t="s">
        <v>2240</v>
      </c>
      <c r="AN264" t="s">
        <v>1205</v>
      </c>
      <c r="AS264" t="s">
        <v>887</v>
      </c>
      <c r="AT264">
        <v>66</v>
      </c>
      <c r="AU264">
        <v>4</v>
      </c>
      <c r="AZ264">
        <v>657</v>
      </c>
      <c r="BA264">
        <v>666</v>
      </c>
      <c r="BC264" t="s">
        <v>2241</v>
      </c>
      <c r="BK264" t="s">
        <v>2242</v>
      </c>
      <c r="BL264">
        <v>10386911</v>
      </c>
      <c r="BQ264" t="s">
        <v>85</v>
      </c>
      <c r="BR264" t="s">
        <v>86</v>
      </c>
    </row>
    <row r="265" spans="1:74">
      <c r="A265" t="s">
        <v>76</v>
      </c>
      <c r="B265" t="s">
        <v>2243</v>
      </c>
      <c r="F265" t="s">
        <v>2243</v>
      </c>
      <c r="I265" t="s">
        <v>2244</v>
      </c>
      <c r="J265">
        <v>1992</v>
      </c>
      <c r="K265" t="s">
        <v>2245</v>
      </c>
      <c r="W265" t="s">
        <v>2246</v>
      </c>
      <c r="AN265" t="s">
        <v>2247</v>
      </c>
      <c r="AS265" t="s">
        <v>413</v>
      </c>
      <c r="AT265">
        <v>30</v>
      </c>
      <c r="AU265" s="2">
        <v>43160</v>
      </c>
      <c r="AZ265">
        <v>157</v>
      </c>
      <c r="BA265">
        <v>184</v>
      </c>
      <c r="BC265" t="s">
        <v>2248</v>
      </c>
      <c r="BK265" t="s">
        <v>2249</v>
      </c>
      <c r="BQ265" t="s">
        <v>85</v>
      </c>
      <c r="BR265" t="s">
        <v>86</v>
      </c>
    </row>
    <row r="266" spans="1:74">
      <c r="A266" t="s">
        <v>76</v>
      </c>
      <c r="B266" t="s">
        <v>2250</v>
      </c>
      <c r="F266" t="s">
        <v>2251</v>
      </c>
      <c r="I266" t="s">
        <v>2252</v>
      </c>
      <c r="J266">
        <v>2008</v>
      </c>
      <c r="K266" t="s">
        <v>1620</v>
      </c>
      <c r="W266" t="s">
        <v>2253</v>
      </c>
      <c r="AN266" t="s">
        <v>1623</v>
      </c>
      <c r="AT266">
        <v>21</v>
      </c>
      <c r="AU266">
        <v>5</v>
      </c>
      <c r="AZ266">
        <v>391</v>
      </c>
      <c r="BA266">
        <v>402</v>
      </c>
      <c r="BK266" t="s">
        <v>2254</v>
      </c>
      <c r="BQ266" t="s">
        <v>85</v>
      </c>
      <c r="BR266" t="s">
        <v>86</v>
      </c>
    </row>
    <row r="267" spans="1:74">
      <c r="A267" t="s">
        <v>76</v>
      </c>
      <c r="B267" t="s">
        <v>2255</v>
      </c>
      <c r="F267" t="s">
        <v>2256</v>
      </c>
      <c r="I267" t="s">
        <v>2257</v>
      </c>
      <c r="J267">
        <v>2008</v>
      </c>
      <c r="K267" t="s">
        <v>2258</v>
      </c>
      <c r="W267" t="s">
        <v>2259</v>
      </c>
      <c r="AN267" t="s">
        <v>2260</v>
      </c>
      <c r="AS267" t="s">
        <v>185</v>
      </c>
      <c r="AT267">
        <v>64</v>
      </c>
      <c r="AU267">
        <v>3</v>
      </c>
      <c r="AZ267">
        <v>343</v>
      </c>
      <c r="BA267">
        <v>355</v>
      </c>
      <c r="BC267" t="s">
        <v>2261</v>
      </c>
      <c r="BK267" t="s">
        <v>2262</v>
      </c>
      <c r="BQ267" t="s">
        <v>85</v>
      </c>
      <c r="BR267" t="s">
        <v>86</v>
      </c>
    </row>
    <row r="268" spans="1:74">
      <c r="A268" t="s">
        <v>76</v>
      </c>
      <c r="B268" t="s">
        <v>2263</v>
      </c>
      <c r="F268" t="s">
        <v>2264</v>
      </c>
      <c r="I268" t="s">
        <v>2265</v>
      </c>
      <c r="J268">
        <v>2013</v>
      </c>
      <c r="K268" t="s">
        <v>2266</v>
      </c>
      <c r="W268" t="s">
        <v>2267</v>
      </c>
      <c r="AB268" t="s">
        <v>2268</v>
      </c>
      <c r="AN268" t="s">
        <v>2269</v>
      </c>
      <c r="AO268" t="s">
        <v>2270</v>
      </c>
      <c r="AS268" t="s">
        <v>769</v>
      </c>
      <c r="AT268">
        <v>36</v>
      </c>
      <c r="AU268">
        <v>3</v>
      </c>
      <c r="AZ268">
        <v>256</v>
      </c>
      <c r="BA268">
        <v>263</v>
      </c>
      <c r="BC268" t="s">
        <v>2271</v>
      </c>
      <c r="BK268" t="s">
        <v>2272</v>
      </c>
      <c r="BQ268" t="s">
        <v>85</v>
      </c>
      <c r="BR268" t="s">
        <v>86</v>
      </c>
    </row>
    <row r="269" spans="1:74">
      <c r="A269" t="s">
        <v>76</v>
      </c>
      <c r="B269" t="s">
        <v>2273</v>
      </c>
      <c r="F269" t="s">
        <v>2273</v>
      </c>
      <c r="I269" t="s">
        <v>2274</v>
      </c>
      <c r="J269">
        <v>2002</v>
      </c>
      <c r="K269" t="s">
        <v>902</v>
      </c>
      <c r="P269" t="s">
        <v>2275</v>
      </c>
      <c r="Q269" t="s">
        <v>2276</v>
      </c>
      <c r="R269" t="s">
        <v>2277</v>
      </c>
      <c r="T269" t="s">
        <v>2278</v>
      </c>
      <c r="W269" t="s">
        <v>2279</v>
      </c>
      <c r="AN269" t="s">
        <v>2280</v>
      </c>
      <c r="AT269">
        <v>99</v>
      </c>
      <c r="AU269">
        <v>2</v>
      </c>
      <c r="AZ269">
        <v>163</v>
      </c>
      <c r="BA269">
        <v>173</v>
      </c>
      <c r="BC269" t="s">
        <v>2281</v>
      </c>
      <c r="BK269" t="s">
        <v>2282</v>
      </c>
      <c r="BQ269" t="s">
        <v>296</v>
      </c>
      <c r="BT269" t="s">
        <v>296</v>
      </c>
    </row>
    <row r="270" spans="1:74">
      <c r="A270" t="s">
        <v>76</v>
      </c>
      <c r="B270" t="s">
        <v>2283</v>
      </c>
      <c r="F270" t="s">
        <v>2284</v>
      </c>
      <c r="I270" t="s">
        <v>2285</v>
      </c>
      <c r="J270">
        <v>2017</v>
      </c>
      <c r="K270" t="s">
        <v>2286</v>
      </c>
      <c r="W270" t="s">
        <v>2287</v>
      </c>
      <c r="AB270" t="s">
        <v>2288</v>
      </c>
      <c r="AN270" t="s">
        <v>2289</v>
      </c>
      <c r="AS270" t="s">
        <v>769</v>
      </c>
      <c r="AT270">
        <v>7</v>
      </c>
      <c r="AU270">
        <v>1</v>
      </c>
      <c r="BB270">
        <v>25</v>
      </c>
      <c r="BC270" t="s">
        <v>2290</v>
      </c>
      <c r="BK270" t="s">
        <v>2291</v>
      </c>
      <c r="BQ270" t="s">
        <v>131</v>
      </c>
    </row>
    <row r="271" spans="1:74">
      <c r="A271" t="s">
        <v>76</v>
      </c>
      <c r="B271" t="s">
        <v>2292</v>
      </c>
      <c r="F271" t="s">
        <v>2292</v>
      </c>
      <c r="I271" t="s">
        <v>2293</v>
      </c>
      <c r="J271">
        <v>2001</v>
      </c>
      <c r="K271" t="s">
        <v>266</v>
      </c>
      <c r="W271" t="s">
        <v>2294</v>
      </c>
      <c r="AA271" t="s">
        <v>2295</v>
      </c>
      <c r="AN271" t="s">
        <v>268</v>
      </c>
      <c r="AS271" t="s">
        <v>509</v>
      </c>
      <c r="AT271">
        <v>41</v>
      </c>
      <c r="AU271">
        <v>1</v>
      </c>
      <c r="AZ271">
        <v>234</v>
      </c>
      <c r="BA271">
        <v>240</v>
      </c>
      <c r="BC271" t="s">
        <v>2296</v>
      </c>
      <c r="BK271" t="s">
        <v>2297</v>
      </c>
      <c r="BQ271" t="s">
        <v>131</v>
      </c>
    </row>
    <row r="272" spans="1:74">
      <c r="A272" t="s">
        <v>76</v>
      </c>
      <c r="B272" t="s">
        <v>2298</v>
      </c>
      <c r="F272" t="s">
        <v>2298</v>
      </c>
      <c r="I272" t="s">
        <v>2299</v>
      </c>
      <c r="J272">
        <v>2001</v>
      </c>
      <c r="K272" t="s">
        <v>266</v>
      </c>
      <c r="W272" t="s">
        <v>2300</v>
      </c>
      <c r="AN272" t="s">
        <v>268</v>
      </c>
      <c r="AS272" t="s">
        <v>509</v>
      </c>
      <c r="AT272">
        <v>41</v>
      </c>
      <c r="AU272">
        <v>1</v>
      </c>
      <c r="AZ272">
        <v>241</v>
      </c>
      <c r="BA272">
        <v>246</v>
      </c>
      <c r="BC272" t="s">
        <v>2301</v>
      </c>
      <c r="BK272" t="s">
        <v>2302</v>
      </c>
      <c r="BQ272" t="s">
        <v>131</v>
      </c>
    </row>
    <row r="273" spans="1:74">
      <c r="A273" t="s">
        <v>76</v>
      </c>
      <c r="B273" t="s">
        <v>2303</v>
      </c>
      <c r="F273" t="s">
        <v>2304</v>
      </c>
      <c r="I273" t="s">
        <v>2305</v>
      </c>
      <c r="J273">
        <v>2017</v>
      </c>
      <c r="K273" t="s">
        <v>323</v>
      </c>
      <c r="W273" t="s">
        <v>2306</v>
      </c>
      <c r="AB273" t="s">
        <v>2307</v>
      </c>
      <c r="AN273" t="s">
        <v>326</v>
      </c>
      <c r="AO273" t="s">
        <v>412</v>
      </c>
      <c r="AS273" t="s">
        <v>769</v>
      </c>
      <c r="AT273">
        <v>173</v>
      </c>
      <c r="AU273">
        <v>3</v>
      </c>
      <c r="AZ273">
        <v>1724</v>
      </c>
      <c r="BA273">
        <v>1734</v>
      </c>
      <c r="BC273" t="s">
        <v>2308</v>
      </c>
      <c r="BK273" t="s">
        <v>2309</v>
      </c>
      <c r="BL273">
        <v>28153924</v>
      </c>
      <c r="BQ273" t="s">
        <v>296</v>
      </c>
      <c r="BT273" t="s">
        <v>296</v>
      </c>
    </row>
    <row r="274" spans="1:74">
      <c r="A274" t="s">
        <v>76</v>
      </c>
      <c r="B274" t="s">
        <v>2310</v>
      </c>
      <c r="F274" t="s">
        <v>2311</v>
      </c>
      <c r="I274" t="s">
        <v>2312</v>
      </c>
      <c r="J274">
        <v>2009</v>
      </c>
      <c r="K274" t="s">
        <v>1203</v>
      </c>
      <c r="W274" t="s">
        <v>2313</v>
      </c>
      <c r="AN274" t="s">
        <v>1205</v>
      </c>
      <c r="AS274" s="3">
        <v>39326</v>
      </c>
      <c r="AT274">
        <v>98</v>
      </c>
      <c r="AU274">
        <v>3</v>
      </c>
      <c r="AZ274">
        <v>367</v>
      </c>
      <c r="BA274">
        <v>373</v>
      </c>
      <c r="BC274" t="s">
        <v>2314</v>
      </c>
      <c r="BK274" t="s">
        <v>2315</v>
      </c>
      <c r="BL274">
        <v>19576236</v>
      </c>
      <c r="BQ274" t="s">
        <v>85</v>
      </c>
      <c r="BR274" t="s">
        <v>86</v>
      </c>
    </row>
    <row r="275" spans="1:74">
      <c r="A275" t="s">
        <v>76</v>
      </c>
      <c r="B275" t="s">
        <v>2316</v>
      </c>
      <c r="F275" t="s">
        <v>2317</v>
      </c>
      <c r="I275" t="s">
        <v>2318</v>
      </c>
      <c r="J275">
        <v>2010</v>
      </c>
      <c r="K275" t="s">
        <v>677</v>
      </c>
      <c r="W275" t="s">
        <v>2319</v>
      </c>
      <c r="AN275" t="s">
        <v>679</v>
      </c>
      <c r="AS275" t="s">
        <v>887</v>
      </c>
      <c r="AT275">
        <v>23</v>
      </c>
      <c r="AU275">
        <v>6</v>
      </c>
      <c r="AZ275">
        <v>1278</v>
      </c>
      <c r="BA275">
        <v>1285</v>
      </c>
      <c r="BC275" t="s">
        <v>2320</v>
      </c>
      <c r="BK275" t="s">
        <v>2321</v>
      </c>
      <c r="BL275">
        <v>20456566</v>
      </c>
      <c r="BQ275" t="s">
        <v>85</v>
      </c>
      <c r="BR275" t="s">
        <v>108</v>
      </c>
      <c r="BT275" t="s">
        <v>109</v>
      </c>
      <c r="BV275">
        <v>2</v>
      </c>
    </row>
    <row r="276" spans="1:74">
      <c r="A276" t="s">
        <v>76</v>
      </c>
      <c r="B276" t="s">
        <v>2322</v>
      </c>
      <c r="F276" t="s">
        <v>2322</v>
      </c>
      <c r="I276" t="s">
        <v>2323</v>
      </c>
      <c r="J276">
        <v>1994</v>
      </c>
      <c r="K276" t="s">
        <v>2324</v>
      </c>
      <c r="W276" t="s">
        <v>2325</v>
      </c>
      <c r="AN276" t="s">
        <v>2326</v>
      </c>
      <c r="AS276" t="s">
        <v>128</v>
      </c>
      <c r="AT276">
        <v>73</v>
      </c>
      <c r="AU276">
        <v>12</v>
      </c>
      <c r="AZ276">
        <v>1906</v>
      </c>
      <c r="BA276">
        <v>1913</v>
      </c>
      <c r="BC276" t="s">
        <v>2327</v>
      </c>
      <c r="BK276" t="s">
        <v>2328</v>
      </c>
      <c r="BL276">
        <v>7877947</v>
      </c>
      <c r="BQ276" t="s">
        <v>85</v>
      </c>
      <c r="BR276" t="s">
        <v>86</v>
      </c>
    </row>
    <row r="277" spans="1:74">
      <c r="A277" t="s">
        <v>76</v>
      </c>
      <c r="B277" t="s">
        <v>2329</v>
      </c>
      <c r="F277" t="s">
        <v>2329</v>
      </c>
      <c r="I277" t="s">
        <v>2330</v>
      </c>
      <c r="J277">
        <v>2002</v>
      </c>
      <c r="K277" t="s">
        <v>2331</v>
      </c>
      <c r="W277" t="s">
        <v>2332</v>
      </c>
      <c r="AN277" t="s">
        <v>2333</v>
      </c>
      <c r="AS277" t="s">
        <v>94</v>
      </c>
      <c r="AT277">
        <v>162</v>
      </c>
      <c r="AU277">
        <v>1</v>
      </c>
      <c r="AZ277">
        <v>27</v>
      </c>
      <c r="BA277">
        <v>31</v>
      </c>
      <c r="BK277" t="s">
        <v>2334</v>
      </c>
      <c r="BQ277" t="s">
        <v>131</v>
      </c>
    </row>
    <row r="278" spans="1:74">
      <c r="A278" t="s">
        <v>76</v>
      </c>
      <c r="B278" t="s">
        <v>2335</v>
      </c>
      <c r="F278" t="s">
        <v>2336</v>
      </c>
      <c r="I278" t="s">
        <v>2337</v>
      </c>
      <c r="J278">
        <v>2006</v>
      </c>
      <c r="K278" t="s">
        <v>1827</v>
      </c>
      <c r="W278" t="s">
        <v>2338</v>
      </c>
      <c r="AN278" t="s">
        <v>1829</v>
      </c>
      <c r="AS278" t="s">
        <v>216</v>
      </c>
      <c r="AT278">
        <v>26</v>
      </c>
      <c r="AU278">
        <v>8</v>
      </c>
      <c r="AZ278">
        <v>1013</v>
      </c>
      <c r="BA278">
        <v>1018</v>
      </c>
      <c r="BC278" t="s">
        <v>2339</v>
      </c>
      <c r="BK278" t="s">
        <v>2340</v>
      </c>
      <c r="BL278">
        <v>16651250</v>
      </c>
      <c r="BQ278" t="s">
        <v>131</v>
      </c>
    </row>
    <row r="279" spans="1:74">
      <c r="A279" t="s">
        <v>76</v>
      </c>
      <c r="B279" t="s">
        <v>2341</v>
      </c>
      <c r="F279" t="s">
        <v>2342</v>
      </c>
      <c r="I279" t="s">
        <v>2343</v>
      </c>
      <c r="J279">
        <v>2011</v>
      </c>
      <c r="K279" t="s">
        <v>2344</v>
      </c>
      <c r="W279" t="s">
        <v>2345</v>
      </c>
      <c r="AA279" t="s">
        <v>2346</v>
      </c>
      <c r="AB279" t="s">
        <v>2347</v>
      </c>
      <c r="AN279" t="s">
        <v>2348</v>
      </c>
      <c r="AO279" t="s">
        <v>2349</v>
      </c>
      <c r="AS279" t="s">
        <v>204</v>
      </c>
      <c r="AT279">
        <v>149</v>
      </c>
      <c r="AV279">
        <v>1</v>
      </c>
      <c r="AZ279">
        <v>49</v>
      </c>
      <c r="BA279">
        <v>62</v>
      </c>
      <c r="BC279" t="s">
        <v>2350</v>
      </c>
      <c r="BK279" t="s">
        <v>2351</v>
      </c>
      <c r="BQ279" t="s">
        <v>131</v>
      </c>
    </row>
    <row r="280" spans="1:74">
      <c r="A280" t="s">
        <v>76</v>
      </c>
      <c r="B280" t="s">
        <v>2352</v>
      </c>
      <c r="F280" t="s">
        <v>2353</v>
      </c>
      <c r="I280" t="s">
        <v>2354</v>
      </c>
      <c r="J280">
        <v>2012</v>
      </c>
      <c r="K280" t="s">
        <v>2355</v>
      </c>
      <c r="W280" t="s">
        <v>2356</v>
      </c>
      <c r="AA280" t="s">
        <v>2357</v>
      </c>
      <c r="AB280" t="s">
        <v>2358</v>
      </c>
      <c r="AN280" t="s">
        <v>2359</v>
      </c>
      <c r="AS280" t="s">
        <v>216</v>
      </c>
      <c r="AT280">
        <v>53</v>
      </c>
      <c r="AU280">
        <v>6</v>
      </c>
      <c r="AZ280">
        <v>837</v>
      </c>
      <c r="BA280">
        <v>842</v>
      </c>
      <c r="BC280" t="s">
        <v>2360</v>
      </c>
      <c r="BK280" t="s">
        <v>2361</v>
      </c>
      <c r="BL280">
        <v>22225787</v>
      </c>
      <c r="BQ280" t="s">
        <v>85</v>
      </c>
      <c r="BR280" t="s">
        <v>86</v>
      </c>
    </row>
    <row r="281" spans="1:74">
      <c r="A281" t="s">
        <v>76</v>
      </c>
      <c r="B281" t="s">
        <v>2362</v>
      </c>
      <c r="F281" t="s">
        <v>2362</v>
      </c>
      <c r="I281" t="s">
        <v>2363</v>
      </c>
      <c r="J281">
        <v>1992</v>
      </c>
      <c r="K281" t="s">
        <v>1097</v>
      </c>
      <c r="W281" t="s">
        <v>2364</v>
      </c>
      <c r="AN281" t="s">
        <v>1099</v>
      </c>
      <c r="AS281" t="s">
        <v>185</v>
      </c>
      <c r="AT281">
        <v>64</v>
      </c>
      <c r="AU281">
        <v>3</v>
      </c>
      <c r="AZ281">
        <v>489</v>
      </c>
      <c r="BA281">
        <v>497</v>
      </c>
      <c r="BC281" t="s">
        <v>2365</v>
      </c>
      <c r="BK281" t="s">
        <v>2366</v>
      </c>
      <c r="BQ281" t="s">
        <v>85</v>
      </c>
      <c r="BR281" t="s">
        <v>86</v>
      </c>
    </row>
    <row r="282" spans="1:74">
      <c r="A282" t="s">
        <v>76</v>
      </c>
      <c r="B282" t="s">
        <v>2367</v>
      </c>
      <c r="F282" t="s">
        <v>2367</v>
      </c>
      <c r="I282" t="s">
        <v>2368</v>
      </c>
      <c r="J282">
        <v>1998</v>
      </c>
      <c r="K282" t="s">
        <v>775</v>
      </c>
      <c r="W282" t="s">
        <v>2369</v>
      </c>
      <c r="AA282" t="s">
        <v>785</v>
      </c>
      <c r="AB282" t="s">
        <v>786</v>
      </c>
      <c r="AN282" t="s">
        <v>778</v>
      </c>
      <c r="AS282" t="s">
        <v>397</v>
      </c>
      <c r="AT282">
        <v>10</v>
      </c>
      <c r="AU282">
        <v>7</v>
      </c>
      <c r="AZ282">
        <v>511</v>
      </c>
      <c r="BA282">
        <v>517</v>
      </c>
      <c r="BC282" t="s">
        <v>2370</v>
      </c>
      <c r="BK282" t="s">
        <v>2371</v>
      </c>
      <c r="BL282">
        <v>9700678</v>
      </c>
      <c r="BQ282" t="s">
        <v>85</v>
      </c>
      <c r="BR282" t="s">
        <v>86</v>
      </c>
    </row>
    <row r="283" spans="1:74">
      <c r="A283" t="s">
        <v>76</v>
      </c>
      <c r="B283" t="s">
        <v>2372</v>
      </c>
      <c r="F283" t="s">
        <v>2372</v>
      </c>
      <c r="I283" t="s">
        <v>2373</v>
      </c>
      <c r="J283">
        <v>2005</v>
      </c>
      <c r="K283" t="s">
        <v>2374</v>
      </c>
      <c r="W283" t="s">
        <v>2375</v>
      </c>
      <c r="AN283" t="s">
        <v>2376</v>
      </c>
      <c r="AS283" s="3">
        <v>37073</v>
      </c>
      <c r="AT283" t="s">
        <v>2377</v>
      </c>
      <c r="AU283">
        <v>7</v>
      </c>
      <c r="AZ283">
        <v>541</v>
      </c>
      <c r="BA283">
        <v>550</v>
      </c>
      <c r="BC283" t="s">
        <v>2378</v>
      </c>
      <c r="BK283" t="s">
        <v>2379</v>
      </c>
      <c r="BL283">
        <v>15945077</v>
      </c>
      <c r="BQ283" t="s">
        <v>85</v>
      </c>
      <c r="BR283" t="s">
        <v>86</v>
      </c>
    </row>
    <row r="284" spans="1:74">
      <c r="A284" t="s">
        <v>76</v>
      </c>
      <c r="B284" t="s">
        <v>2380</v>
      </c>
      <c r="F284" t="s">
        <v>2380</v>
      </c>
      <c r="I284" t="s">
        <v>2381</v>
      </c>
      <c r="J284">
        <v>2004</v>
      </c>
      <c r="K284" t="s">
        <v>2382</v>
      </c>
      <c r="P284" t="s">
        <v>2383</v>
      </c>
      <c r="Q284" t="s">
        <v>2384</v>
      </c>
      <c r="R284" t="s">
        <v>2385</v>
      </c>
      <c r="W284" t="s">
        <v>2386</v>
      </c>
      <c r="AN284" t="s">
        <v>2387</v>
      </c>
      <c r="AS284" t="s">
        <v>497</v>
      </c>
      <c r="AT284">
        <v>29</v>
      </c>
      <c r="AU284" s="2">
        <v>43319</v>
      </c>
      <c r="AZ284">
        <v>629</v>
      </c>
      <c r="BA284">
        <v>633</v>
      </c>
      <c r="BC284" t="s">
        <v>2388</v>
      </c>
      <c r="BK284" t="s">
        <v>2389</v>
      </c>
      <c r="BQ284" t="s">
        <v>85</v>
      </c>
      <c r="BR284" t="s">
        <v>86</v>
      </c>
    </row>
    <row r="285" spans="1:74">
      <c r="A285" t="s">
        <v>76</v>
      </c>
      <c r="B285" t="s">
        <v>2390</v>
      </c>
      <c r="F285" t="s">
        <v>2390</v>
      </c>
      <c r="I285" t="s">
        <v>2391</v>
      </c>
      <c r="J285">
        <v>2005</v>
      </c>
      <c r="K285" t="s">
        <v>2382</v>
      </c>
      <c r="W285" t="s">
        <v>2392</v>
      </c>
      <c r="AA285" t="s">
        <v>2393</v>
      </c>
      <c r="AB285" t="s">
        <v>2394</v>
      </c>
      <c r="AN285" t="s">
        <v>2387</v>
      </c>
      <c r="AS285" t="s">
        <v>128</v>
      </c>
      <c r="AT285">
        <v>30</v>
      </c>
      <c r="AU285">
        <v>8</v>
      </c>
      <c r="AZ285">
        <v>574</v>
      </c>
      <c r="BA285">
        <v>579</v>
      </c>
      <c r="BC285" t="s">
        <v>2395</v>
      </c>
      <c r="BK285" t="s">
        <v>2396</v>
      </c>
      <c r="BQ285" t="s">
        <v>85</v>
      </c>
      <c r="BR285" t="s">
        <v>86</v>
      </c>
    </row>
    <row r="286" spans="1:74">
      <c r="A286" t="s">
        <v>76</v>
      </c>
      <c r="B286" t="s">
        <v>2397</v>
      </c>
      <c r="F286" t="s">
        <v>2398</v>
      </c>
      <c r="I286" t="s">
        <v>2399</v>
      </c>
      <c r="J286">
        <v>2016</v>
      </c>
      <c r="K286" t="s">
        <v>1203</v>
      </c>
      <c r="W286" t="s">
        <v>2400</v>
      </c>
      <c r="AN286" t="s">
        <v>1205</v>
      </c>
      <c r="AS286" t="s">
        <v>2228</v>
      </c>
      <c r="AT286">
        <v>156</v>
      </c>
      <c r="AZ286">
        <v>1</v>
      </c>
      <c r="BA286">
        <v>7</v>
      </c>
      <c r="BC286" t="s">
        <v>2401</v>
      </c>
      <c r="BK286" t="s">
        <v>2402</v>
      </c>
      <c r="BL286">
        <v>26752610</v>
      </c>
      <c r="BQ286" t="s">
        <v>85</v>
      </c>
      <c r="BR286" t="s">
        <v>86</v>
      </c>
    </row>
    <row r="287" spans="1:74">
      <c r="A287" t="s">
        <v>76</v>
      </c>
      <c r="B287" t="s">
        <v>2403</v>
      </c>
      <c r="F287" t="s">
        <v>2404</v>
      </c>
      <c r="I287" t="s">
        <v>2405</v>
      </c>
      <c r="J287">
        <v>2016</v>
      </c>
      <c r="K287" t="s">
        <v>1794</v>
      </c>
      <c r="W287" t="s">
        <v>2406</v>
      </c>
      <c r="AB287" t="s">
        <v>2407</v>
      </c>
      <c r="AN287" t="s">
        <v>1797</v>
      </c>
      <c r="AO287" t="s">
        <v>2408</v>
      </c>
      <c r="AS287" t="s">
        <v>128</v>
      </c>
      <c r="AT287">
        <v>6</v>
      </c>
      <c r="AU287">
        <v>12</v>
      </c>
      <c r="AZ287">
        <v>1120</v>
      </c>
      <c r="BA287" t="s">
        <v>1367</v>
      </c>
      <c r="BC287" t="s">
        <v>2409</v>
      </c>
      <c r="BK287" t="s">
        <v>2410</v>
      </c>
      <c r="BQ287" t="s">
        <v>131</v>
      </c>
    </row>
    <row r="288" spans="1:74">
      <c r="A288" t="s">
        <v>76</v>
      </c>
      <c r="B288" t="s">
        <v>2411</v>
      </c>
      <c r="F288" t="s">
        <v>2411</v>
      </c>
      <c r="I288" t="s">
        <v>2412</v>
      </c>
      <c r="J288">
        <v>2004</v>
      </c>
      <c r="K288" t="s">
        <v>2413</v>
      </c>
      <c r="W288" t="s">
        <v>2414</v>
      </c>
      <c r="AA288" t="s">
        <v>2415</v>
      </c>
      <c r="AB288" t="s">
        <v>2416</v>
      </c>
      <c r="AN288" t="s">
        <v>2417</v>
      </c>
      <c r="AS288" t="s">
        <v>600</v>
      </c>
      <c r="AT288">
        <v>34</v>
      </c>
      <c r="AU288">
        <v>1</v>
      </c>
      <c r="AZ288">
        <v>39</v>
      </c>
      <c r="BA288">
        <v>44</v>
      </c>
      <c r="BK288" t="s">
        <v>2418</v>
      </c>
      <c r="BQ288" t="s">
        <v>296</v>
      </c>
      <c r="BT288" t="s">
        <v>109</v>
      </c>
      <c r="BU288">
        <v>0</v>
      </c>
    </row>
    <row r="289" spans="1:73">
      <c r="A289" t="s">
        <v>76</v>
      </c>
      <c r="B289" t="s">
        <v>2419</v>
      </c>
      <c r="F289" t="s">
        <v>2420</v>
      </c>
      <c r="I289" t="s">
        <v>2421</v>
      </c>
      <c r="J289">
        <v>2012</v>
      </c>
      <c r="K289" t="s">
        <v>2422</v>
      </c>
      <c r="W289" t="s">
        <v>2423</v>
      </c>
      <c r="AN289" t="s">
        <v>2424</v>
      </c>
      <c r="AO289" t="s">
        <v>2425</v>
      </c>
      <c r="AS289" t="s">
        <v>2426</v>
      </c>
      <c r="AT289">
        <v>169</v>
      </c>
      <c r="AU289">
        <v>18</v>
      </c>
      <c r="AZ289">
        <v>1789</v>
      </c>
      <c r="BA289">
        <v>1796</v>
      </c>
      <c r="BC289" t="s">
        <v>2427</v>
      </c>
      <c r="BK289" t="s">
        <v>2428</v>
      </c>
      <c r="BL289">
        <v>22840324</v>
      </c>
      <c r="BQ289" t="s">
        <v>131</v>
      </c>
    </row>
    <row r="290" spans="1:73">
      <c r="A290" t="s">
        <v>76</v>
      </c>
      <c r="B290" t="s">
        <v>2429</v>
      </c>
      <c r="F290" t="s">
        <v>2430</v>
      </c>
      <c r="I290" t="s">
        <v>2431</v>
      </c>
      <c r="J290">
        <v>2015</v>
      </c>
      <c r="K290" t="s">
        <v>2432</v>
      </c>
      <c r="W290" t="s">
        <v>2433</v>
      </c>
      <c r="AN290" t="s">
        <v>2434</v>
      </c>
      <c r="AO290" t="s">
        <v>2435</v>
      </c>
      <c r="AS290" s="3">
        <v>46419</v>
      </c>
      <c r="AT290">
        <v>20</v>
      </c>
      <c r="AU290">
        <v>1</v>
      </c>
      <c r="AZ290">
        <v>90</v>
      </c>
      <c r="BA290">
        <v>104</v>
      </c>
      <c r="BK290" t="s">
        <v>2436</v>
      </c>
      <c r="BQ290" t="s">
        <v>131</v>
      </c>
    </row>
    <row r="291" spans="1:73">
      <c r="A291" t="s">
        <v>76</v>
      </c>
      <c r="B291" t="s">
        <v>2437</v>
      </c>
      <c r="F291" t="s">
        <v>2438</v>
      </c>
      <c r="I291" t="s">
        <v>2439</v>
      </c>
      <c r="J291">
        <v>2016</v>
      </c>
      <c r="K291" t="s">
        <v>2440</v>
      </c>
      <c r="W291" t="s">
        <v>2441</v>
      </c>
      <c r="AA291" t="s">
        <v>2442</v>
      </c>
      <c r="AB291" t="s">
        <v>2443</v>
      </c>
      <c r="AN291" t="s">
        <v>2444</v>
      </c>
      <c r="AO291" t="s">
        <v>2445</v>
      </c>
      <c r="AS291" t="s">
        <v>887</v>
      </c>
      <c r="AT291">
        <v>202</v>
      </c>
      <c r="AU291">
        <v>3</v>
      </c>
      <c r="AZ291">
        <v>203</v>
      </c>
      <c r="BA291">
        <v>216</v>
      </c>
      <c r="BC291" t="s">
        <v>2446</v>
      </c>
      <c r="BK291" t="s">
        <v>2447</v>
      </c>
      <c r="BQ291" t="s">
        <v>131</v>
      </c>
    </row>
    <row r="292" spans="1:73">
      <c r="A292" t="s">
        <v>76</v>
      </c>
      <c r="B292" t="s">
        <v>2448</v>
      </c>
      <c r="F292" t="s">
        <v>2449</v>
      </c>
      <c r="I292" t="s">
        <v>2450</v>
      </c>
      <c r="J292">
        <v>2017</v>
      </c>
      <c r="K292" t="s">
        <v>145</v>
      </c>
      <c r="W292" t="s">
        <v>2451</v>
      </c>
      <c r="AN292" t="s">
        <v>147</v>
      </c>
      <c r="AO292" t="s">
        <v>1557</v>
      </c>
      <c r="AS292" t="s">
        <v>317</v>
      </c>
      <c r="AT292">
        <v>103</v>
      </c>
      <c r="AZ292">
        <v>86</v>
      </c>
      <c r="BA292">
        <v>90</v>
      </c>
      <c r="BC292" t="s">
        <v>2452</v>
      </c>
      <c r="BK292" t="s">
        <v>2453</v>
      </c>
      <c r="BL292">
        <v>29061313</v>
      </c>
      <c r="BQ292" t="s">
        <v>85</v>
      </c>
      <c r="BR292" t="s">
        <v>108</v>
      </c>
      <c r="BT292" t="s">
        <v>296</v>
      </c>
    </row>
    <row r="293" spans="1:73">
      <c r="A293" t="s">
        <v>76</v>
      </c>
      <c r="B293" t="s">
        <v>2454</v>
      </c>
      <c r="F293" t="s">
        <v>2454</v>
      </c>
      <c r="I293" t="s">
        <v>2455</v>
      </c>
      <c r="J293">
        <v>2005</v>
      </c>
      <c r="K293" t="s">
        <v>2456</v>
      </c>
      <c r="P293" t="s">
        <v>2457</v>
      </c>
      <c r="Q293" t="s">
        <v>2458</v>
      </c>
      <c r="R293" t="s">
        <v>2459</v>
      </c>
      <c r="W293" t="s">
        <v>2460</v>
      </c>
      <c r="AA293" t="s">
        <v>2461</v>
      </c>
      <c r="AB293" t="s">
        <v>2462</v>
      </c>
      <c r="AN293" t="s">
        <v>2463</v>
      </c>
      <c r="AS293" t="s">
        <v>128</v>
      </c>
      <c r="AT293">
        <v>48</v>
      </c>
      <c r="AU293" s="2">
        <v>43160</v>
      </c>
      <c r="AZ293">
        <v>71</v>
      </c>
      <c r="BA293">
        <v>80</v>
      </c>
      <c r="BC293" t="s">
        <v>2464</v>
      </c>
      <c r="BK293" t="s">
        <v>2465</v>
      </c>
      <c r="BQ293" t="s">
        <v>85</v>
      </c>
      <c r="BR293" t="s">
        <v>108</v>
      </c>
      <c r="BT293" t="s">
        <v>296</v>
      </c>
    </row>
    <row r="294" spans="1:73">
      <c r="A294" t="s">
        <v>76</v>
      </c>
      <c r="B294" t="s">
        <v>2466</v>
      </c>
      <c r="F294" t="s">
        <v>2467</v>
      </c>
      <c r="I294" t="s">
        <v>2468</v>
      </c>
      <c r="J294">
        <v>2009</v>
      </c>
      <c r="K294" t="s">
        <v>1929</v>
      </c>
      <c r="W294" t="s">
        <v>2469</v>
      </c>
      <c r="AN294" t="s">
        <v>1931</v>
      </c>
      <c r="AS294" t="s">
        <v>128</v>
      </c>
      <c r="AT294">
        <v>23</v>
      </c>
      <c r="AU294">
        <v>6</v>
      </c>
      <c r="AZ294">
        <v>1247</v>
      </c>
      <c r="BA294">
        <v>1254</v>
      </c>
      <c r="BC294" t="s">
        <v>2470</v>
      </c>
      <c r="BK294" t="s">
        <v>2471</v>
      </c>
      <c r="BQ294" t="s">
        <v>131</v>
      </c>
    </row>
    <row r="295" spans="1:73">
      <c r="A295" t="s">
        <v>76</v>
      </c>
      <c r="B295" t="s">
        <v>2472</v>
      </c>
      <c r="F295" t="s">
        <v>2473</v>
      </c>
      <c r="I295" t="s">
        <v>2474</v>
      </c>
      <c r="J295">
        <v>2013</v>
      </c>
      <c r="K295" t="s">
        <v>232</v>
      </c>
      <c r="W295" t="s">
        <v>2475</v>
      </c>
      <c r="AA295" t="s">
        <v>2476</v>
      </c>
      <c r="AB295" t="s">
        <v>2477</v>
      </c>
      <c r="AN295" t="s">
        <v>234</v>
      </c>
      <c r="AO295" t="s">
        <v>2478</v>
      </c>
      <c r="AS295" t="s">
        <v>2479</v>
      </c>
      <c r="AT295">
        <v>280</v>
      </c>
      <c r="AU295">
        <v>1759</v>
      </c>
      <c r="BB295">
        <v>20130143</v>
      </c>
      <c r="BC295" t="s">
        <v>2480</v>
      </c>
      <c r="BK295" t="s">
        <v>2481</v>
      </c>
      <c r="BL295">
        <v>23516243</v>
      </c>
      <c r="BQ295" t="s">
        <v>85</v>
      </c>
      <c r="BR295" t="s">
        <v>108</v>
      </c>
      <c r="BT295" t="s">
        <v>109</v>
      </c>
      <c r="BU295">
        <v>1</v>
      </c>
    </row>
    <row r="296" spans="1:73">
      <c r="A296" t="s">
        <v>76</v>
      </c>
      <c r="B296" t="s">
        <v>2482</v>
      </c>
      <c r="F296" t="s">
        <v>2482</v>
      </c>
      <c r="I296" t="s">
        <v>2483</v>
      </c>
      <c r="J296">
        <v>1997</v>
      </c>
      <c r="K296" t="s">
        <v>706</v>
      </c>
      <c r="W296" t="s">
        <v>2484</v>
      </c>
      <c r="AN296" t="s">
        <v>708</v>
      </c>
      <c r="AS296" t="s">
        <v>216</v>
      </c>
      <c r="AT296">
        <v>27</v>
      </c>
      <c r="AU296">
        <v>8</v>
      </c>
      <c r="AZ296">
        <v>1168</v>
      </c>
      <c r="BA296">
        <v>1175</v>
      </c>
      <c r="BC296" t="s">
        <v>2485</v>
      </c>
      <c r="BK296" t="s">
        <v>2486</v>
      </c>
      <c r="BQ296" t="s">
        <v>131</v>
      </c>
    </row>
    <row r="297" spans="1:73">
      <c r="A297" t="s">
        <v>76</v>
      </c>
      <c r="B297" t="s">
        <v>2487</v>
      </c>
      <c r="F297" t="s">
        <v>2487</v>
      </c>
      <c r="I297" t="s">
        <v>2488</v>
      </c>
      <c r="J297">
        <v>2004</v>
      </c>
      <c r="K297" t="s">
        <v>1170</v>
      </c>
      <c r="W297" t="s">
        <v>2489</v>
      </c>
      <c r="AN297" t="s">
        <v>1174</v>
      </c>
      <c r="AS297" t="s">
        <v>148</v>
      </c>
      <c r="AT297">
        <v>162</v>
      </c>
      <c r="AU297">
        <v>2</v>
      </c>
      <c r="AZ297">
        <v>427</v>
      </c>
      <c r="BA297">
        <v>436</v>
      </c>
      <c r="BC297" t="s">
        <v>2490</v>
      </c>
      <c r="BK297" t="s">
        <v>2491</v>
      </c>
      <c r="BQ297" t="s">
        <v>131</v>
      </c>
    </row>
    <row r="298" spans="1:73">
      <c r="A298" t="s">
        <v>76</v>
      </c>
      <c r="B298" t="s">
        <v>2492</v>
      </c>
      <c r="F298" t="s">
        <v>2493</v>
      </c>
      <c r="I298" t="s">
        <v>2494</v>
      </c>
      <c r="J298">
        <v>2017</v>
      </c>
      <c r="K298" t="s">
        <v>2495</v>
      </c>
      <c r="W298" t="s">
        <v>2496</v>
      </c>
      <c r="AN298" t="s">
        <v>2497</v>
      </c>
      <c r="AO298" t="s">
        <v>2498</v>
      </c>
      <c r="AS298" t="s">
        <v>1120</v>
      </c>
      <c r="AT298">
        <v>109</v>
      </c>
      <c r="AU298">
        <v>4</v>
      </c>
      <c r="AZ298">
        <v>1397</v>
      </c>
      <c r="BA298">
        <v>1403</v>
      </c>
      <c r="BC298" t="s">
        <v>2499</v>
      </c>
      <c r="BK298" t="s">
        <v>2500</v>
      </c>
      <c r="BQ298" t="s">
        <v>131</v>
      </c>
    </row>
    <row r="299" spans="1:73">
      <c r="A299" t="s">
        <v>76</v>
      </c>
      <c r="B299" t="s">
        <v>2501</v>
      </c>
      <c r="F299" t="s">
        <v>2502</v>
      </c>
      <c r="I299" t="s">
        <v>2503</v>
      </c>
      <c r="J299">
        <v>2014</v>
      </c>
      <c r="K299" t="s">
        <v>2504</v>
      </c>
      <c r="W299" t="s">
        <v>2505</v>
      </c>
      <c r="AB299" t="s">
        <v>2506</v>
      </c>
      <c r="AN299" t="s">
        <v>2507</v>
      </c>
      <c r="AO299" t="s">
        <v>2508</v>
      </c>
      <c r="AS299" t="s">
        <v>128</v>
      </c>
      <c r="AT299">
        <v>22</v>
      </c>
      <c r="AU299">
        <v>4</v>
      </c>
      <c r="AZ299">
        <v>323</v>
      </c>
      <c r="BA299">
        <v>330</v>
      </c>
      <c r="BC299" t="s">
        <v>2509</v>
      </c>
      <c r="BK299" t="s">
        <v>2510</v>
      </c>
      <c r="BQ299" t="s">
        <v>85</v>
      </c>
      <c r="BR299" t="s">
        <v>296</v>
      </c>
      <c r="BT299" t="s">
        <v>296</v>
      </c>
    </row>
    <row r="300" spans="1:73">
      <c r="A300" t="s">
        <v>76</v>
      </c>
      <c r="B300" t="s">
        <v>2511</v>
      </c>
      <c r="F300" t="s">
        <v>2512</v>
      </c>
      <c r="I300" t="s">
        <v>2513</v>
      </c>
      <c r="J300">
        <v>2016</v>
      </c>
      <c r="K300" t="s">
        <v>2514</v>
      </c>
      <c r="W300" t="s">
        <v>2515</v>
      </c>
      <c r="AA300" t="s">
        <v>2516</v>
      </c>
      <c r="AB300" t="s">
        <v>2517</v>
      </c>
      <c r="AN300" t="s">
        <v>2518</v>
      </c>
      <c r="AO300" t="s">
        <v>2519</v>
      </c>
      <c r="AS300" t="s">
        <v>185</v>
      </c>
      <c r="AT300">
        <v>117</v>
      </c>
      <c r="AU300">
        <v>3</v>
      </c>
      <c r="AZ300">
        <v>165</v>
      </c>
      <c r="BA300">
        <v>172</v>
      </c>
      <c r="BC300" t="s">
        <v>2520</v>
      </c>
      <c r="BK300" t="s">
        <v>2521</v>
      </c>
      <c r="BL300">
        <v>27301334</v>
      </c>
      <c r="BQ300" t="s">
        <v>85</v>
      </c>
      <c r="BR300" t="s">
        <v>86</v>
      </c>
    </row>
    <row r="301" spans="1:73">
      <c r="A301" t="s">
        <v>76</v>
      </c>
      <c r="B301" t="s">
        <v>2522</v>
      </c>
      <c r="F301" t="s">
        <v>2523</v>
      </c>
      <c r="I301" t="s">
        <v>2524</v>
      </c>
      <c r="J301">
        <v>2015</v>
      </c>
      <c r="K301" t="s">
        <v>766</v>
      </c>
      <c r="W301" t="s">
        <v>2525</v>
      </c>
      <c r="AB301" t="s">
        <v>2526</v>
      </c>
      <c r="AN301" t="s">
        <v>768</v>
      </c>
      <c r="AO301" t="s">
        <v>2527</v>
      </c>
      <c r="AS301" t="s">
        <v>397</v>
      </c>
      <c r="AT301">
        <v>52</v>
      </c>
      <c r="AU301">
        <v>4</v>
      </c>
      <c r="AZ301">
        <v>705</v>
      </c>
      <c r="BA301">
        <v>712</v>
      </c>
      <c r="BC301" t="s">
        <v>2528</v>
      </c>
      <c r="BK301" t="s">
        <v>2529</v>
      </c>
      <c r="BL301">
        <v>26335478</v>
      </c>
      <c r="BQ301" t="s">
        <v>85</v>
      </c>
      <c r="BR301" t="s">
        <v>108</v>
      </c>
      <c r="BT301" t="s">
        <v>296</v>
      </c>
    </row>
    <row r="302" spans="1:73">
      <c r="A302" t="s">
        <v>76</v>
      </c>
      <c r="B302" t="s">
        <v>2530</v>
      </c>
      <c r="F302" t="s">
        <v>2530</v>
      </c>
      <c r="I302" t="s">
        <v>2531</v>
      </c>
      <c r="J302">
        <v>2004</v>
      </c>
      <c r="K302" t="s">
        <v>2532</v>
      </c>
      <c r="W302" t="s">
        <v>2533</v>
      </c>
      <c r="AN302" t="s">
        <v>2534</v>
      </c>
      <c r="AS302" s="3">
        <v>38384</v>
      </c>
      <c r="AT302">
        <v>188</v>
      </c>
      <c r="AU302" s="2">
        <v>43160</v>
      </c>
      <c r="AZ302">
        <v>137</v>
      </c>
      <c r="BA302">
        <v>148</v>
      </c>
      <c r="BC302" t="s">
        <v>2535</v>
      </c>
      <c r="BK302" t="s">
        <v>2536</v>
      </c>
      <c r="BQ302" t="s">
        <v>131</v>
      </c>
    </row>
    <row r="303" spans="1:73">
      <c r="A303" t="s">
        <v>76</v>
      </c>
      <c r="B303" t="s">
        <v>2537</v>
      </c>
      <c r="F303" t="s">
        <v>2538</v>
      </c>
      <c r="I303" t="s">
        <v>2539</v>
      </c>
      <c r="J303">
        <v>2007</v>
      </c>
      <c r="K303" t="s">
        <v>472</v>
      </c>
      <c r="W303" t="s">
        <v>2540</v>
      </c>
      <c r="AA303" t="s">
        <v>2541</v>
      </c>
      <c r="AB303" t="s">
        <v>2542</v>
      </c>
      <c r="AN303" t="s">
        <v>474</v>
      </c>
      <c r="AS303" t="s">
        <v>204</v>
      </c>
      <c r="AT303">
        <v>114</v>
      </c>
      <c r="AU303">
        <v>4</v>
      </c>
      <c r="AZ303">
        <v>683</v>
      </c>
      <c r="BA303">
        <v>692</v>
      </c>
      <c r="BC303" t="s">
        <v>2543</v>
      </c>
      <c r="BK303" t="s">
        <v>2544</v>
      </c>
      <c r="BL303">
        <v>17165080</v>
      </c>
      <c r="BQ303" t="s">
        <v>131</v>
      </c>
    </row>
    <row r="304" spans="1:73">
      <c r="A304" t="s">
        <v>76</v>
      </c>
      <c r="B304" t="s">
        <v>2545</v>
      </c>
      <c r="F304" t="s">
        <v>2546</v>
      </c>
      <c r="I304" t="s">
        <v>2547</v>
      </c>
      <c r="J304">
        <v>2017</v>
      </c>
      <c r="K304" t="s">
        <v>2548</v>
      </c>
      <c r="W304" t="s">
        <v>2549</v>
      </c>
      <c r="AB304" t="s">
        <v>2550</v>
      </c>
      <c r="AN304" t="s">
        <v>2551</v>
      </c>
      <c r="AO304" t="s">
        <v>2552</v>
      </c>
      <c r="AT304">
        <v>67</v>
      </c>
      <c r="AU304">
        <v>2</v>
      </c>
      <c r="AZ304">
        <v>101</v>
      </c>
      <c r="BA304">
        <v>109</v>
      </c>
      <c r="BC304" t="s">
        <v>2553</v>
      </c>
      <c r="BK304" t="s">
        <v>2554</v>
      </c>
      <c r="BL304">
        <v>28588386</v>
      </c>
      <c r="BQ304" t="s">
        <v>131</v>
      </c>
    </row>
    <row r="305" spans="1:74">
      <c r="A305" t="s">
        <v>76</v>
      </c>
      <c r="B305" t="s">
        <v>2555</v>
      </c>
      <c r="F305" t="s">
        <v>2555</v>
      </c>
      <c r="I305" t="s">
        <v>2556</v>
      </c>
      <c r="J305">
        <v>1999</v>
      </c>
      <c r="K305" t="s">
        <v>2557</v>
      </c>
      <c r="W305" t="s">
        <v>2558</v>
      </c>
      <c r="AA305" t="s">
        <v>2559</v>
      </c>
      <c r="AB305" t="s">
        <v>2560</v>
      </c>
      <c r="AN305" t="s">
        <v>2561</v>
      </c>
      <c r="AO305" t="s">
        <v>2562</v>
      </c>
      <c r="AT305">
        <v>11</v>
      </c>
      <c r="AU305">
        <v>6</v>
      </c>
      <c r="AZ305">
        <v>355</v>
      </c>
      <c r="BA305">
        <v>366</v>
      </c>
      <c r="BK305" t="s">
        <v>2563</v>
      </c>
      <c r="BL305">
        <v>10972304</v>
      </c>
      <c r="BQ305" t="s">
        <v>85</v>
      </c>
      <c r="BR305" t="s">
        <v>86</v>
      </c>
    </row>
    <row r="306" spans="1:74">
      <c r="A306" t="s">
        <v>76</v>
      </c>
      <c r="B306" t="s">
        <v>2564</v>
      </c>
      <c r="F306" t="s">
        <v>2565</v>
      </c>
      <c r="I306" t="s">
        <v>2566</v>
      </c>
      <c r="J306">
        <v>2009</v>
      </c>
      <c r="K306" t="s">
        <v>182</v>
      </c>
      <c r="W306" t="s">
        <v>2567</v>
      </c>
      <c r="AN306" t="s">
        <v>184</v>
      </c>
      <c r="AO306" t="s">
        <v>293</v>
      </c>
      <c r="AS306" t="s">
        <v>128</v>
      </c>
      <c r="AT306">
        <v>34</v>
      </c>
      <c r="AU306">
        <v>4</v>
      </c>
      <c r="AZ306">
        <v>333</v>
      </c>
      <c r="BA306">
        <v>337</v>
      </c>
      <c r="BC306" t="s">
        <v>2568</v>
      </c>
      <c r="BK306" t="s">
        <v>2569</v>
      </c>
      <c r="BQ306" t="s">
        <v>85</v>
      </c>
      <c r="BR306" t="s">
        <v>108</v>
      </c>
      <c r="BT306" t="s">
        <v>109</v>
      </c>
      <c r="BV306">
        <v>1</v>
      </c>
    </row>
    <row r="307" spans="1:74">
      <c r="A307" t="s">
        <v>76</v>
      </c>
      <c r="B307" t="s">
        <v>2570</v>
      </c>
      <c r="F307" t="s">
        <v>2571</v>
      </c>
      <c r="I307" t="s">
        <v>2572</v>
      </c>
      <c r="J307">
        <v>2008</v>
      </c>
      <c r="K307" t="s">
        <v>2573</v>
      </c>
      <c r="W307" t="s">
        <v>2574</v>
      </c>
      <c r="AN307" t="s">
        <v>2575</v>
      </c>
      <c r="AO307" t="s">
        <v>2576</v>
      </c>
      <c r="AT307">
        <v>48</v>
      </c>
      <c r="AU307">
        <v>4</v>
      </c>
      <c r="AZ307">
        <v>488</v>
      </c>
      <c r="BA307">
        <v>498</v>
      </c>
      <c r="BC307" t="s">
        <v>2577</v>
      </c>
      <c r="BK307" t="s">
        <v>2578</v>
      </c>
      <c r="BQ307" t="s">
        <v>85</v>
      </c>
      <c r="BR307" t="s">
        <v>86</v>
      </c>
    </row>
    <row r="308" spans="1:74">
      <c r="A308" t="s">
        <v>867</v>
      </c>
      <c r="B308" t="s">
        <v>2579</v>
      </c>
      <c r="D308" t="s">
        <v>2580</v>
      </c>
      <c r="F308" t="s">
        <v>2581</v>
      </c>
      <c r="I308" t="s">
        <v>2582</v>
      </c>
      <c r="J308">
        <v>2017</v>
      </c>
      <c r="K308" t="s">
        <v>2583</v>
      </c>
      <c r="L308" t="s">
        <v>2584</v>
      </c>
      <c r="P308" t="s">
        <v>2585</v>
      </c>
      <c r="Q308" t="s">
        <v>2586</v>
      </c>
      <c r="R308" t="s">
        <v>2587</v>
      </c>
      <c r="S308" t="s">
        <v>2588</v>
      </c>
      <c r="T308" t="s">
        <v>2588</v>
      </c>
      <c r="W308" t="s">
        <v>2589</v>
      </c>
      <c r="AN308" t="s">
        <v>2590</v>
      </c>
      <c r="AP308" t="s">
        <v>2591</v>
      </c>
      <c r="AT308">
        <v>457</v>
      </c>
      <c r="AZ308">
        <v>48</v>
      </c>
      <c r="BA308">
        <v>54</v>
      </c>
      <c r="BC308" t="s">
        <v>2592</v>
      </c>
      <c r="BK308" t="s">
        <v>2593</v>
      </c>
      <c r="BQ308" t="s">
        <v>131</v>
      </c>
    </row>
    <row r="309" spans="1:74">
      <c r="A309" t="s">
        <v>76</v>
      </c>
      <c r="B309" t="s">
        <v>2594</v>
      </c>
      <c r="F309" t="s">
        <v>2595</v>
      </c>
      <c r="I309" t="s">
        <v>2596</v>
      </c>
      <c r="J309">
        <v>2009</v>
      </c>
      <c r="K309" t="s">
        <v>2597</v>
      </c>
      <c r="W309" t="s">
        <v>2598</v>
      </c>
      <c r="AB309" t="s">
        <v>2599</v>
      </c>
      <c r="AN309" t="s">
        <v>2600</v>
      </c>
      <c r="AS309" t="s">
        <v>2601</v>
      </c>
      <c r="AT309">
        <v>44</v>
      </c>
      <c r="AU309">
        <v>12</v>
      </c>
      <c r="AZ309">
        <v>1367</v>
      </c>
      <c r="BA309">
        <v>1381</v>
      </c>
      <c r="BC309" t="s">
        <v>2602</v>
      </c>
      <c r="BK309" t="s">
        <v>2603</v>
      </c>
      <c r="BQ309" t="s">
        <v>131</v>
      </c>
    </row>
    <row r="310" spans="1:74">
      <c r="A310" t="s">
        <v>76</v>
      </c>
      <c r="B310" t="s">
        <v>2604</v>
      </c>
      <c r="F310" t="s">
        <v>2605</v>
      </c>
      <c r="I310" t="s">
        <v>2606</v>
      </c>
      <c r="J310">
        <v>2008</v>
      </c>
      <c r="K310" t="s">
        <v>2607</v>
      </c>
      <c r="W310" t="s">
        <v>2608</v>
      </c>
      <c r="AA310" t="s">
        <v>2609</v>
      </c>
      <c r="AN310" t="s">
        <v>2610</v>
      </c>
      <c r="AS310" t="s">
        <v>185</v>
      </c>
      <c r="AT310">
        <v>34</v>
      </c>
      <c r="AU310">
        <v>3</v>
      </c>
      <c r="AZ310">
        <v>404</v>
      </c>
      <c r="BA310">
        <v>417</v>
      </c>
      <c r="BC310" t="s">
        <v>2611</v>
      </c>
      <c r="BK310" t="s">
        <v>2612</v>
      </c>
      <c r="BQ310" t="s">
        <v>85</v>
      </c>
      <c r="BR310" t="s">
        <v>86</v>
      </c>
    </row>
    <row r="311" spans="1:74">
      <c r="A311" t="s">
        <v>76</v>
      </c>
      <c r="B311" t="s">
        <v>2613</v>
      </c>
      <c r="F311" t="s">
        <v>2613</v>
      </c>
      <c r="I311" t="s">
        <v>2614</v>
      </c>
      <c r="J311">
        <v>1996</v>
      </c>
      <c r="K311" t="s">
        <v>597</v>
      </c>
      <c r="W311" t="s">
        <v>2615</v>
      </c>
      <c r="AB311" t="s">
        <v>2616</v>
      </c>
      <c r="AN311" t="s">
        <v>599</v>
      </c>
      <c r="AS311" t="s">
        <v>94</v>
      </c>
      <c r="AT311">
        <v>32</v>
      </c>
      <c r="AU311">
        <v>1</v>
      </c>
      <c r="AZ311">
        <v>29</v>
      </c>
      <c r="BA311">
        <v>40</v>
      </c>
      <c r="BC311" t="s">
        <v>2617</v>
      </c>
      <c r="BK311" t="s">
        <v>2618</v>
      </c>
      <c r="BQ311" t="s">
        <v>131</v>
      </c>
    </row>
    <row r="312" spans="1:74">
      <c r="A312" t="s">
        <v>76</v>
      </c>
      <c r="B312" t="s">
        <v>2619</v>
      </c>
      <c r="F312" t="s">
        <v>2619</v>
      </c>
      <c r="I312" t="s">
        <v>2620</v>
      </c>
      <c r="J312">
        <v>2003</v>
      </c>
      <c r="K312" t="s">
        <v>2621</v>
      </c>
      <c r="W312" t="s">
        <v>2622</v>
      </c>
      <c r="AN312" t="s">
        <v>2623</v>
      </c>
      <c r="AT312">
        <v>47</v>
      </c>
      <c r="AU312">
        <v>2</v>
      </c>
      <c r="AZ312">
        <v>67</v>
      </c>
      <c r="BA312">
        <v>72</v>
      </c>
      <c r="BC312" t="s">
        <v>2624</v>
      </c>
      <c r="BK312" t="s">
        <v>2625</v>
      </c>
      <c r="BQ312" t="s">
        <v>85</v>
      </c>
      <c r="BR312" t="s">
        <v>108</v>
      </c>
      <c r="BT312" t="s">
        <v>296</v>
      </c>
    </row>
    <row r="313" spans="1:74">
      <c r="A313" t="s">
        <v>76</v>
      </c>
      <c r="B313" t="s">
        <v>2626</v>
      </c>
      <c r="F313" t="s">
        <v>2626</v>
      </c>
      <c r="I313" t="s">
        <v>2627</v>
      </c>
      <c r="J313">
        <v>1993</v>
      </c>
      <c r="K313" t="s">
        <v>2628</v>
      </c>
      <c r="W313" t="s">
        <v>2629</v>
      </c>
      <c r="AN313" t="s">
        <v>2630</v>
      </c>
      <c r="AS313" t="s">
        <v>185</v>
      </c>
      <c r="AT313">
        <v>43</v>
      </c>
      <c r="AU313">
        <v>3</v>
      </c>
      <c r="AZ313">
        <v>151</v>
      </c>
      <c r="BA313">
        <v>155</v>
      </c>
      <c r="BK313" t="s">
        <v>2631</v>
      </c>
      <c r="BQ313" t="s">
        <v>131</v>
      </c>
    </row>
    <row r="314" spans="1:74">
      <c r="A314" t="s">
        <v>76</v>
      </c>
      <c r="B314" t="s">
        <v>2632</v>
      </c>
      <c r="F314" t="s">
        <v>2632</v>
      </c>
      <c r="I314" t="s">
        <v>2633</v>
      </c>
      <c r="J314">
        <v>2001</v>
      </c>
      <c r="K314" t="s">
        <v>425</v>
      </c>
      <c r="W314" t="s">
        <v>2634</v>
      </c>
      <c r="AN314" t="s">
        <v>429</v>
      </c>
      <c r="AT314">
        <v>52</v>
      </c>
      <c r="AU314">
        <v>3</v>
      </c>
      <c r="AZ314">
        <v>387</v>
      </c>
      <c r="BA314">
        <v>396</v>
      </c>
      <c r="BC314" t="s">
        <v>2635</v>
      </c>
      <c r="BK314" t="s">
        <v>2636</v>
      </c>
      <c r="BQ314" t="s">
        <v>131</v>
      </c>
    </row>
    <row r="315" spans="1:74">
      <c r="A315" t="s">
        <v>76</v>
      </c>
      <c r="B315" t="s">
        <v>2637</v>
      </c>
      <c r="F315" t="s">
        <v>2638</v>
      </c>
      <c r="I315" t="s">
        <v>2639</v>
      </c>
      <c r="J315">
        <v>2014</v>
      </c>
      <c r="K315" t="s">
        <v>174</v>
      </c>
      <c r="W315" t="s">
        <v>2640</v>
      </c>
      <c r="AN315" t="s">
        <v>176</v>
      </c>
      <c r="AO315" t="s">
        <v>177</v>
      </c>
      <c r="AS315" t="s">
        <v>128</v>
      </c>
      <c r="AT315">
        <v>104</v>
      </c>
      <c r="AU315">
        <v>6</v>
      </c>
      <c r="AZ315">
        <v>751</v>
      </c>
      <c r="BA315">
        <v>764</v>
      </c>
      <c r="BC315" t="s">
        <v>2641</v>
      </c>
      <c r="BK315" t="s">
        <v>2642</v>
      </c>
      <c r="BL315">
        <v>25208831</v>
      </c>
      <c r="BQ315" t="s">
        <v>85</v>
      </c>
      <c r="BR315" t="s">
        <v>108</v>
      </c>
      <c r="BT315" t="s">
        <v>296</v>
      </c>
    </row>
    <row r="316" spans="1:74">
      <c r="A316" t="s">
        <v>76</v>
      </c>
      <c r="B316" t="s">
        <v>2643</v>
      </c>
      <c r="F316" t="s">
        <v>2643</v>
      </c>
      <c r="I316" t="s">
        <v>2644</v>
      </c>
      <c r="J316">
        <v>1991</v>
      </c>
      <c r="K316" t="s">
        <v>266</v>
      </c>
      <c r="W316" t="s">
        <v>2645</v>
      </c>
      <c r="AN316" t="s">
        <v>268</v>
      </c>
      <c r="AS316" t="s">
        <v>509</v>
      </c>
      <c r="AT316">
        <v>31</v>
      </c>
      <c r="AU316">
        <v>1</v>
      </c>
      <c r="AZ316">
        <v>8</v>
      </c>
      <c r="BA316">
        <v>13</v>
      </c>
      <c r="BC316" t="s">
        <v>2646</v>
      </c>
      <c r="BK316" t="s">
        <v>2647</v>
      </c>
      <c r="BQ316" t="s">
        <v>131</v>
      </c>
    </row>
    <row r="317" spans="1:74">
      <c r="A317" t="s">
        <v>76</v>
      </c>
      <c r="B317" t="s">
        <v>2648</v>
      </c>
      <c r="F317" t="s">
        <v>2648</v>
      </c>
      <c r="I317" t="s">
        <v>2649</v>
      </c>
      <c r="J317">
        <v>1999</v>
      </c>
      <c r="K317" t="s">
        <v>2266</v>
      </c>
      <c r="W317" t="s">
        <v>2650</v>
      </c>
      <c r="AN317" t="s">
        <v>2269</v>
      </c>
      <c r="AO317" t="s">
        <v>2270</v>
      </c>
      <c r="AS317" t="s">
        <v>128</v>
      </c>
      <c r="AT317">
        <v>22</v>
      </c>
      <c r="AU317">
        <v>6</v>
      </c>
      <c r="AZ317">
        <v>637</v>
      </c>
      <c r="BA317">
        <v>642</v>
      </c>
      <c r="BC317" t="s">
        <v>2651</v>
      </c>
      <c r="BK317" t="s">
        <v>2652</v>
      </c>
      <c r="BQ317" t="s">
        <v>131</v>
      </c>
    </row>
    <row r="318" spans="1:74">
      <c r="A318" t="s">
        <v>76</v>
      </c>
      <c r="B318" t="s">
        <v>2653</v>
      </c>
      <c r="F318" t="s">
        <v>2653</v>
      </c>
      <c r="I318" t="s">
        <v>2654</v>
      </c>
      <c r="J318">
        <v>1995</v>
      </c>
      <c r="K318" t="s">
        <v>2655</v>
      </c>
      <c r="W318" t="s">
        <v>2656</v>
      </c>
      <c r="AN318" t="s">
        <v>2657</v>
      </c>
      <c r="AS318" t="s">
        <v>397</v>
      </c>
      <c r="AT318">
        <v>156</v>
      </c>
      <c r="AU318">
        <v>4</v>
      </c>
      <c r="AZ318">
        <v>505</v>
      </c>
      <c r="BA318">
        <v>513</v>
      </c>
      <c r="BC318" t="s">
        <v>2658</v>
      </c>
      <c r="BK318" t="s">
        <v>2659</v>
      </c>
      <c r="BQ318" t="s">
        <v>131</v>
      </c>
    </row>
    <row r="319" spans="1:74">
      <c r="A319" t="s">
        <v>76</v>
      </c>
      <c r="B319" t="s">
        <v>2660</v>
      </c>
      <c r="F319" t="s">
        <v>2660</v>
      </c>
      <c r="I319" t="s">
        <v>2661</v>
      </c>
      <c r="J319">
        <v>1997</v>
      </c>
      <c r="K319" t="s">
        <v>2662</v>
      </c>
      <c r="W319" t="s">
        <v>2663</v>
      </c>
      <c r="AN319" t="s">
        <v>2664</v>
      </c>
      <c r="AS319" t="s">
        <v>168</v>
      </c>
      <c r="AT319">
        <v>85</v>
      </c>
      <c r="AU319">
        <v>1</v>
      </c>
      <c r="AZ319">
        <v>11</v>
      </c>
      <c r="BA319">
        <v>15</v>
      </c>
      <c r="BC319" t="s">
        <v>2665</v>
      </c>
      <c r="BK319" t="s">
        <v>2666</v>
      </c>
      <c r="BQ319" t="s">
        <v>85</v>
      </c>
      <c r="BR319" t="s">
        <v>108</v>
      </c>
      <c r="BT319" t="s">
        <v>296</v>
      </c>
    </row>
    <row r="320" spans="1:74">
      <c r="A320" t="s">
        <v>76</v>
      </c>
      <c r="B320" t="s">
        <v>2667</v>
      </c>
      <c r="F320" t="s">
        <v>2668</v>
      </c>
      <c r="I320" t="s">
        <v>2669</v>
      </c>
      <c r="J320">
        <v>2006</v>
      </c>
      <c r="K320" t="s">
        <v>902</v>
      </c>
      <c r="W320" t="s">
        <v>2670</v>
      </c>
      <c r="AB320" t="s">
        <v>2671</v>
      </c>
      <c r="AN320" t="s">
        <v>908</v>
      </c>
      <c r="AS320" s="3">
        <v>37803</v>
      </c>
      <c r="AT320">
        <v>103</v>
      </c>
      <c r="AU320">
        <v>3</v>
      </c>
      <c r="AZ320">
        <v>541</v>
      </c>
      <c r="BA320">
        <v>545</v>
      </c>
      <c r="BC320" t="s">
        <v>2672</v>
      </c>
      <c r="BK320" t="s">
        <v>2673</v>
      </c>
      <c r="BQ320" t="s">
        <v>85</v>
      </c>
      <c r="BR320" t="s">
        <v>108</v>
      </c>
      <c r="BT320" t="s">
        <v>109</v>
      </c>
      <c r="BV320">
        <v>2</v>
      </c>
    </row>
    <row r="321" spans="1:76">
      <c r="A321" t="s">
        <v>76</v>
      </c>
      <c r="B321" t="s">
        <v>2674</v>
      </c>
      <c r="F321" t="s">
        <v>2675</v>
      </c>
      <c r="I321" t="s">
        <v>2676</v>
      </c>
      <c r="J321">
        <v>2007</v>
      </c>
      <c r="K321" t="s">
        <v>2662</v>
      </c>
      <c r="W321" t="s">
        <v>2677</v>
      </c>
      <c r="AN321" t="s">
        <v>2664</v>
      </c>
      <c r="AS321" t="s">
        <v>887</v>
      </c>
      <c r="AT321">
        <v>123</v>
      </c>
      <c r="AU321">
        <v>3</v>
      </c>
      <c r="AZ321">
        <v>239</v>
      </c>
      <c r="BA321">
        <v>245</v>
      </c>
      <c r="BC321" t="s">
        <v>2678</v>
      </c>
      <c r="BK321" t="s">
        <v>2679</v>
      </c>
      <c r="BQ321" t="s">
        <v>85</v>
      </c>
      <c r="BR321" t="s">
        <v>108</v>
      </c>
      <c r="BT321" t="s">
        <v>109</v>
      </c>
      <c r="BU321">
        <v>1</v>
      </c>
    </row>
    <row r="322" spans="1:76">
      <c r="A322" t="s">
        <v>76</v>
      </c>
      <c r="B322" t="s">
        <v>2680</v>
      </c>
      <c r="F322" t="s">
        <v>2680</v>
      </c>
      <c r="I322" t="s">
        <v>2681</v>
      </c>
      <c r="J322">
        <v>2004</v>
      </c>
      <c r="K322" t="s">
        <v>2682</v>
      </c>
      <c r="W322" t="s">
        <v>2683</v>
      </c>
      <c r="AN322" t="s">
        <v>2684</v>
      </c>
      <c r="AS322" t="s">
        <v>600</v>
      </c>
      <c r="AT322">
        <v>21</v>
      </c>
      <c r="AU322">
        <v>2</v>
      </c>
      <c r="AZ322">
        <v>87</v>
      </c>
      <c r="BA322">
        <v>97</v>
      </c>
      <c r="BK322" t="s">
        <v>2685</v>
      </c>
      <c r="BQ322" t="s">
        <v>85</v>
      </c>
      <c r="BR322" t="s">
        <v>108</v>
      </c>
      <c r="BT322" t="s">
        <v>109</v>
      </c>
      <c r="BU322">
        <v>1</v>
      </c>
    </row>
    <row r="323" spans="1:76">
      <c r="A323" t="s">
        <v>76</v>
      </c>
      <c r="B323" t="s">
        <v>2686</v>
      </c>
      <c r="F323" t="s">
        <v>2687</v>
      </c>
      <c r="I323" t="s">
        <v>2688</v>
      </c>
      <c r="J323">
        <v>2016</v>
      </c>
      <c r="K323" t="s">
        <v>2689</v>
      </c>
      <c r="W323" t="s">
        <v>2690</v>
      </c>
      <c r="AN323" t="s">
        <v>2691</v>
      </c>
      <c r="AO323" t="s">
        <v>2692</v>
      </c>
      <c r="AT323">
        <v>7</v>
      </c>
      <c r="AU323">
        <v>5</v>
      </c>
      <c r="AZ323">
        <v>992</v>
      </c>
      <c r="BA323">
        <v>1003</v>
      </c>
      <c r="BC323" t="s">
        <v>2693</v>
      </c>
      <c r="BK323" t="s">
        <v>2694</v>
      </c>
      <c r="BL323">
        <v>27263092</v>
      </c>
      <c r="BQ323" t="s">
        <v>85</v>
      </c>
      <c r="BR323" t="s">
        <v>108</v>
      </c>
      <c r="BT323" t="s">
        <v>109</v>
      </c>
      <c r="BU323">
        <v>0</v>
      </c>
    </row>
    <row r="324" spans="1:76">
      <c r="A324" t="s">
        <v>76</v>
      </c>
      <c r="B324" t="s">
        <v>2695</v>
      </c>
      <c r="F324" t="s">
        <v>2696</v>
      </c>
      <c r="I324" t="s">
        <v>2697</v>
      </c>
      <c r="J324">
        <v>2008</v>
      </c>
      <c r="K324" t="s">
        <v>2662</v>
      </c>
      <c r="W324" t="s">
        <v>2698</v>
      </c>
      <c r="AN324" t="s">
        <v>2664</v>
      </c>
      <c r="AS324" t="s">
        <v>413</v>
      </c>
      <c r="AT324">
        <v>129</v>
      </c>
      <c r="AU324">
        <v>2</v>
      </c>
      <c r="AZ324">
        <v>117</v>
      </c>
      <c r="BA324">
        <v>123</v>
      </c>
      <c r="BC324" t="s">
        <v>2699</v>
      </c>
      <c r="BK324" t="s">
        <v>2700</v>
      </c>
      <c r="BQ324" t="s">
        <v>85</v>
      </c>
      <c r="BR324" t="s">
        <v>108</v>
      </c>
      <c r="BT324" t="s">
        <v>109</v>
      </c>
      <c r="BV324">
        <v>1</v>
      </c>
    </row>
    <row r="325" spans="1:76">
      <c r="A325" t="s">
        <v>76</v>
      </c>
      <c r="B325" t="s">
        <v>2701</v>
      </c>
      <c r="F325" t="s">
        <v>2702</v>
      </c>
      <c r="I325" t="s">
        <v>2703</v>
      </c>
      <c r="J325">
        <v>2011</v>
      </c>
      <c r="K325" t="s">
        <v>2704</v>
      </c>
      <c r="W325" t="s">
        <v>2705</v>
      </c>
      <c r="AN325" t="s">
        <v>2706</v>
      </c>
      <c r="AO325" t="s">
        <v>2707</v>
      </c>
      <c r="AS325" t="s">
        <v>216</v>
      </c>
      <c r="AT325">
        <v>18</v>
      </c>
      <c r="AU325">
        <v>4</v>
      </c>
      <c r="AZ325">
        <v>443</v>
      </c>
      <c r="BA325">
        <v>450</v>
      </c>
      <c r="BC325" t="s">
        <v>2708</v>
      </c>
      <c r="BK325" t="s">
        <v>2709</v>
      </c>
      <c r="BQ325" t="s">
        <v>85</v>
      </c>
      <c r="BR325" t="s">
        <v>108</v>
      </c>
      <c r="BT325" t="s">
        <v>109</v>
      </c>
      <c r="BU325">
        <v>1</v>
      </c>
    </row>
    <row r="326" spans="1:76">
      <c r="A326" t="s">
        <v>76</v>
      </c>
      <c r="B326" t="s">
        <v>2710</v>
      </c>
      <c r="F326" t="s">
        <v>2710</v>
      </c>
      <c r="I326" t="s">
        <v>2711</v>
      </c>
      <c r="J326">
        <v>1999</v>
      </c>
      <c r="K326" t="s">
        <v>2712</v>
      </c>
      <c r="W326" t="s">
        <v>2713</v>
      </c>
      <c r="AA326" t="s">
        <v>2714</v>
      </c>
      <c r="AB326" t="s">
        <v>2715</v>
      </c>
      <c r="AN326" t="s">
        <v>2716</v>
      </c>
      <c r="AO326" t="s">
        <v>2717</v>
      </c>
      <c r="AS326" t="s">
        <v>216</v>
      </c>
      <c r="AT326">
        <v>23</v>
      </c>
      <c r="AU326">
        <v>8</v>
      </c>
      <c r="AZ326">
        <v>669</v>
      </c>
      <c r="BA326">
        <v>679</v>
      </c>
      <c r="BC326" t="s">
        <v>2718</v>
      </c>
      <c r="BK326" t="s">
        <v>2719</v>
      </c>
      <c r="BQ326" t="s">
        <v>131</v>
      </c>
    </row>
    <row r="327" spans="1:76">
      <c r="A327" t="s">
        <v>76</v>
      </c>
      <c r="B327" t="s">
        <v>2720</v>
      </c>
      <c r="F327" t="s">
        <v>2721</v>
      </c>
      <c r="I327" t="s">
        <v>2722</v>
      </c>
      <c r="J327">
        <v>2014</v>
      </c>
      <c r="K327" t="s">
        <v>100</v>
      </c>
      <c r="W327" t="s">
        <v>2723</v>
      </c>
      <c r="AN327" t="s">
        <v>103</v>
      </c>
      <c r="AS327" t="s">
        <v>2724</v>
      </c>
      <c r="AT327">
        <v>9</v>
      </c>
      <c r="AU327">
        <v>5</v>
      </c>
      <c r="BB327" t="s">
        <v>2725</v>
      </c>
      <c r="BC327" t="s">
        <v>2726</v>
      </c>
      <c r="BK327" t="s">
        <v>2727</v>
      </c>
      <c r="BL327">
        <v>24878546</v>
      </c>
      <c r="BQ327" t="s">
        <v>85</v>
      </c>
      <c r="BR327" t="s">
        <v>108</v>
      </c>
      <c r="BT327" t="s">
        <v>109</v>
      </c>
      <c r="BU327">
        <v>1</v>
      </c>
    </row>
    <row r="328" spans="1:76">
      <c r="A328" t="s">
        <v>76</v>
      </c>
      <c r="B328" t="s">
        <v>2728</v>
      </c>
      <c r="F328" t="s">
        <v>2729</v>
      </c>
      <c r="I328" t="s">
        <v>2730</v>
      </c>
      <c r="J328">
        <v>2014</v>
      </c>
      <c r="K328" t="s">
        <v>100</v>
      </c>
      <c r="W328" t="s">
        <v>2731</v>
      </c>
      <c r="AN328" t="s">
        <v>103</v>
      </c>
      <c r="AS328" s="3">
        <v>38231</v>
      </c>
      <c r="AT328">
        <v>9</v>
      </c>
      <c r="AU328">
        <v>9</v>
      </c>
      <c r="BB328" t="s">
        <v>2732</v>
      </c>
      <c r="BC328" t="s">
        <v>2733</v>
      </c>
      <c r="BK328" t="s">
        <v>2734</v>
      </c>
      <c r="BL328">
        <v>25188306</v>
      </c>
      <c r="BQ328" t="s">
        <v>85</v>
      </c>
      <c r="BR328" t="s">
        <v>108</v>
      </c>
      <c r="BT328" t="s">
        <v>109</v>
      </c>
      <c r="BU328">
        <v>1</v>
      </c>
    </row>
    <row r="329" spans="1:76">
      <c r="A329" t="s">
        <v>76</v>
      </c>
      <c r="B329" t="s">
        <v>2735</v>
      </c>
      <c r="F329" t="s">
        <v>2736</v>
      </c>
      <c r="I329" t="s">
        <v>2737</v>
      </c>
      <c r="J329">
        <v>2012</v>
      </c>
      <c r="K329" t="s">
        <v>2128</v>
      </c>
      <c r="W329" t="s">
        <v>2738</v>
      </c>
      <c r="AN329" t="s">
        <v>2130</v>
      </c>
      <c r="AS329" t="s">
        <v>128</v>
      </c>
      <c r="AT329">
        <v>41</v>
      </c>
      <c r="AU329">
        <v>6</v>
      </c>
      <c r="AZ329">
        <v>1606</v>
      </c>
      <c r="BA329">
        <v>1611</v>
      </c>
      <c r="BC329" t="s">
        <v>2739</v>
      </c>
      <c r="BK329" t="s">
        <v>2740</v>
      </c>
      <c r="BL329">
        <v>23321109</v>
      </c>
      <c r="BQ329" t="s">
        <v>85</v>
      </c>
      <c r="BR329" t="s">
        <v>108</v>
      </c>
      <c r="BT329" t="s">
        <v>109</v>
      </c>
      <c r="BU329">
        <v>1</v>
      </c>
    </row>
    <row r="330" spans="1:76">
      <c r="A330" t="s">
        <v>76</v>
      </c>
      <c r="B330" t="s">
        <v>2741</v>
      </c>
      <c r="F330" t="s">
        <v>2741</v>
      </c>
      <c r="I330" t="s">
        <v>2742</v>
      </c>
      <c r="J330">
        <v>2005</v>
      </c>
      <c r="K330" t="s">
        <v>2743</v>
      </c>
      <c r="W330" t="s">
        <v>2744</v>
      </c>
      <c r="AN330" t="s">
        <v>2745</v>
      </c>
      <c r="AS330" t="s">
        <v>185</v>
      </c>
      <c r="AT330">
        <v>15</v>
      </c>
      <c r="AU330">
        <v>6</v>
      </c>
      <c r="AZ330">
        <v>571</v>
      </c>
      <c r="BA330">
        <v>583</v>
      </c>
      <c r="BC330" t="s">
        <v>2746</v>
      </c>
      <c r="BK330" t="s">
        <v>2747</v>
      </c>
      <c r="BQ330" t="s">
        <v>85</v>
      </c>
      <c r="BR330" t="s">
        <v>108</v>
      </c>
      <c r="BT330" t="s">
        <v>109</v>
      </c>
      <c r="BU330">
        <v>2</v>
      </c>
    </row>
    <row r="331" spans="1:76">
      <c r="A331" t="s">
        <v>76</v>
      </c>
      <c r="B331" t="s">
        <v>2748</v>
      </c>
      <c r="F331" t="s">
        <v>2749</v>
      </c>
      <c r="I331" t="s">
        <v>2750</v>
      </c>
      <c r="J331">
        <v>2010</v>
      </c>
      <c r="K331" t="s">
        <v>145</v>
      </c>
      <c r="W331" t="s">
        <v>2751</v>
      </c>
      <c r="AN331" t="s">
        <v>147</v>
      </c>
      <c r="AS331" t="s">
        <v>413</v>
      </c>
      <c r="AT331">
        <v>56</v>
      </c>
      <c r="AU331">
        <v>11</v>
      </c>
      <c r="AZ331">
        <v>1558</v>
      </c>
      <c r="BA331">
        <v>1564</v>
      </c>
      <c r="BC331" t="s">
        <v>2752</v>
      </c>
      <c r="BK331" t="s">
        <v>2753</v>
      </c>
      <c r="BL331">
        <v>20546744</v>
      </c>
      <c r="BQ331" t="s">
        <v>85</v>
      </c>
      <c r="BR331" t="s">
        <v>108</v>
      </c>
      <c r="BT331" t="s">
        <v>109</v>
      </c>
      <c r="BU331">
        <v>1</v>
      </c>
    </row>
    <row r="332" spans="1:76">
      <c r="A332" t="s">
        <v>76</v>
      </c>
      <c r="B332" t="s">
        <v>2754</v>
      </c>
      <c r="F332" t="s">
        <v>2755</v>
      </c>
      <c r="I332" t="s">
        <v>2756</v>
      </c>
      <c r="J332">
        <v>2017</v>
      </c>
      <c r="K332" t="s">
        <v>2757</v>
      </c>
      <c r="W332" t="s">
        <v>2758</v>
      </c>
      <c r="AA332" t="s">
        <v>2759</v>
      </c>
      <c r="AB332" t="s">
        <v>2760</v>
      </c>
      <c r="AN332" t="s">
        <v>2761</v>
      </c>
      <c r="AO332" t="s">
        <v>2762</v>
      </c>
      <c r="AS332" t="s">
        <v>204</v>
      </c>
      <c r="AT332">
        <v>53</v>
      </c>
      <c r="AU332">
        <v>1</v>
      </c>
      <c r="AZ332">
        <v>95</v>
      </c>
      <c r="BA332">
        <v>107</v>
      </c>
      <c r="BC332" t="s">
        <v>2763</v>
      </c>
      <c r="BK332" t="s">
        <v>2764</v>
      </c>
      <c r="BL332">
        <v>27754547</v>
      </c>
      <c r="BQ332" t="s">
        <v>131</v>
      </c>
    </row>
    <row r="333" spans="1:76">
      <c r="A333" t="s">
        <v>76</v>
      </c>
      <c r="B333" t="s">
        <v>2765</v>
      </c>
      <c r="F333" t="s">
        <v>2766</v>
      </c>
      <c r="I333" t="s">
        <v>2767</v>
      </c>
      <c r="J333">
        <v>2017</v>
      </c>
      <c r="K333" t="s">
        <v>100</v>
      </c>
      <c r="W333" t="s">
        <v>2768</v>
      </c>
      <c r="AB333" t="s">
        <v>2769</v>
      </c>
      <c r="AN333" t="s">
        <v>103</v>
      </c>
      <c r="AS333" s="3">
        <v>39295</v>
      </c>
      <c r="AT333">
        <v>12</v>
      </c>
      <c r="AU333">
        <v>8</v>
      </c>
      <c r="BB333" t="s">
        <v>2770</v>
      </c>
      <c r="BC333" t="s">
        <v>2771</v>
      </c>
      <c r="BK333" t="s">
        <v>2772</v>
      </c>
      <c r="BL333">
        <v>28787012</v>
      </c>
      <c r="BQ333" t="s">
        <v>85</v>
      </c>
      <c r="BR333" t="s">
        <v>108</v>
      </c>
      <c r="BT333" t="s">
        <v>296</v>
      </c>
    </row>
    <row r="334" spans="1:76">
      <c r="A334" t="s">
        <v>76</v>
      </c>
      <c r="B334" t="s">
        <v>2773</v>
      </c>
      <c r="F334" t="s">
        <v>2773</v>
      </c>
      <c r="I334" t="s">
        <v>2774</v>
      </c>
      <c r="J334">
        <v>1994</v>
      </c>
      <c r="K334" t="s">
        <v>2775</v>
      </c>
      <c r="W334" t="s">
        <v>2776</v>
      </c>
      <c r="AN334" t="s">
        <v>2777</v>
      </c>
      <c r="AO334" t="s">
        <v>2778</v>
      </c>
      <c r="AS334" t="s">
        <v>128</v>
      </c>
      <c r="AT334">
        <v>60</v>
      </c>
      <c r="AU334">
        <v>6</v>
      </c>
      <c r="AZ334">
        <v>589</v>
      </c>
      <c r="BA334">
        <v>600</v>
      </c>
      <c r="BK334" t="s">
        <v>2779</v>
      </c>
      <c r="BL334">
        <v>7700502</v>
      </c>
      <c r="BQ334" t="s">
        <v>85</v>
      </c>
      <c r="BR334" t="s">
        <v>86</v>
      </c>
    </row>
    <row r="335" spans="1:76">
      <c r="A335" t="s">
        <v>76</v>
      </c>
      <c r="B335" t="s">
        <v>2780</v>
      </c>
      <c r="F335" t="s">
        <v>2781</v>
      </c>
      <c r="I335" t="s">
        <v>2782</v>
      </c>
      <c r="J335">
        <v>2017</v>
      </c>
      <c r="K335" t="s">
        <v>2783</v>
      </c>
      <c r="W335" t="s">
        <v>2784</v>
      </c>
      <c r="AN335" t="s">
        <v>2785</v>
      </c>
      <c r="AO335" t="s">
        <v>2786</v>
      </c>
      <c r="AS335" t="s">
        <v>148</v>
      </c>
      <c r="AT335">
        <v>19</v>
      </c>
      <c r="AU335">
        <v>2</v>
      </c>
      <c r="AZ335">
        <v>146</v>
      </c>
      <c r="BA335">
        <v>153</v>
      </c>
      <c r="BC335" t="s">
        <v>2787</v>
      </c>
      <c r="BK335" t="s">
        <v>2788</v>
      </c>
      <c r="BQ335" t="s">
        <v>85</v>
      </c>
      <c r="BR335" t="s">
        <v>108</v>
      </c>
      <c r="BT335" t="s">
        <v>109</v>
      </c>
      <c r="BU335">
        <v>4</v>
      </c>
      <c r="BV335">
        <v>5</v>
      </c>
      <c r="BX335" t="s">
        <v>594</v>
      </c>
    </row>
    <row r="336" spans="1:76">
      <c r="A336" t="s">
        <v>76</v>
      </c>
      <c r="B336" t="s">
        <v>2789</v>
      </c>
      <c r="F336" t="s">
        <v>2790</v>
      </c>
      <c r="I336" t="s">
        <v>2791</v>
      </c>
      <c r="J336">
        <v>2017</v>
      </c>
      <c r="K336" t="s">
        <v>2792</v>
      </c>
      <c r="W336" t="s">
        <v>2793</v>
      </c>
      <c r="AN336" t="s">
        <v>2794</v>
      </c>
      <c r="AO336" t="s">
        <v>2795</v>
      </c>
      <c r="AS336" t="s">
        <v>413</v>
      </c>
      <c r="AT336">
        <v>96</v>
      </c>
      <c r="AU336">
        <v>3</v>
      </c>
      <c r="BB336" t="s">
        <v>2796</v>
      </c>
      <c r="BC336" t="s">
        <v>2797</v>
      </c>
      <c r="BK336" t="s">
        <v>2798</v>
      </c>
      <c r="BQ336" t="s">
        <v>85</v>
      </c>
      <c r="BR336" t="s">
        <v>108</v>
      </c>
      <c r="BT336" t="s">
        <v>296</v>
      </c>
    </row>
    <row r="337" spans="1:74">
      <c r="A337" t="s">
        <v>76</v>
      </c>
      <c r="B337" t="s">
        <v>2799</v>
      </c>
      <c r="F337" t="s">
        <v>2800</v>
      </c>
      <c r="I337" t="s">
        <v>2801</v>
      </c>
      <c r="J337">
        <v>2014</v>
      </c>
      <c r="K337" t="s">
        <v>2802</v>
      </c>
      <c r="W337" t="s">
        <v>2803</v>
      </c>
      <c r="AA337" t="s">
        <v>2804</v>
      </c>
      <c r="AB337" t="s">
        <v>2805</v>
      </c>
      <c r="AN337" t="s">
        <v>2806</v>
      </c>
      <c r="AO337" t="s">
        <v>2807</v>
      </c>
      <c r="AS337" t="s">
        <v>397</v>
      </c>
      <c r="AT337">
        <v>23</v>
      </c>
      <c r="AU337">
        <v>2</v>
      </c>
      <c r="AZ337">
        <v>258</v>
      </c>
      <c r="BA337">
        <v>276</v>
      </c>
      <c r="BC337" t="s">
        <v>2808</v>
      </c>
      <c r="BK337" t="s">
        <v>2809</v>
      </c>
      <c r="BQ337" t="s">
        <v>85</v>
      </c>
      <c r="BR337" t="s">
        <v>86</v>
      </c>
    </row>
    <row r="338" spans="1:74">
      <c r="A338" t="s">
        <v>76</v>
      </c>
      <c r="B338" t="s">
        <v>2810</v>
      </c>
      <c r="F338" t="s">
        <v>2811</v>
      </c>
      <c r="I338" t="s">
        <v>2812</v>
      </c>
      <c r="J338">
        <v>2013</v>
      </c>
      <c r="K338" t="s">
        <v>2548</v>
      </c>
      <c r="W338" t="s">
        <v>2813</v>
      </c>
      <c r="AN338" t="s">
        <v>2551</v>
      </c>
      <c r="AO338" t="s">
        <v>2552</v>
      </c>
      <c r="AS338" t="s">
        <v>128</v>
      </c>
      <c r="AT338">
        <v>63</v>
      </c>
      <c r="AU338">
        <v>4</v>
      </c>
      <c r="AZ338">
        <v>374</v>
      </c>
      <c r="BA338">
        <v>383</v>
      </c>
      <c r="BC338" t="s">
        <v>2814</v>
      </c>
      <c r="BK338" t="s">
        <v>2815</v>
      </c>
      <c r="BL338">
        <v>24399909</v>
      </c>
      <c r="BQ338" t="s">
        <v>131</v>
      </c>
    </row>
    <row r="339" spans="1:74">
      <c r="A339" t="s">
        <v>76</v>
      </c>
      <c r="B339" t="s">
        <v>2816</v>
      </c>
      <c r="F339" t="s">
        <v>2816</v>
      </c>
      <c r="I339" t="s">
        <v>2817</v>
      </c>
      <c r="J339">
        <v>2003</v>
      </c>
      <c r="K339" t="s">
        <v>2818</v>
      </c>
      <c r="W339" t="s">
        <v>2819</v>
      </c>
      <c r="AN339" t="s">
        <v>2820</v>
      </c>
      <c r="AS339" t="s">
        <v>2821</v>
      </c>
      <c r="AT339">
        <v>76</v>
      </c>
      <c r="AU339">
        <v>3</v>
      </c>
      <c r="AZ339">
        <v>398</v>
      </c>
      <c r="BA339">
        <v>405</v>
      </c>
      <c r="BC339" t="s">
        <v>2822</v>
      </c>
      <c r="BK339" t="s">
        <v>2823</v>
      </c>
      <c r="BL339">
        <v>12905126</v>
      </c>
      <c r="BQ339" t="s">
        <v>85</v>
      </c>
      <c r="BR339" t="s">
        <v>86</v>
      </c>
    </row>
    <row r="340" spans="1:74">
      <c r="A340" t="s">
        <v>76</v>
      </c>
      <c r="B340" t="s">
        <v>2824</v>
      </c>
      <c r="F340" t="s">
        <v>2825</v>
      </c>
      <c r="I340" t="s">
        <v>2826</v>
      </c>
      <c r="J340">
        <v>2007</v>
      </c>
      <c r="K340" t="s">
        <v>323</v>
      </c>
      <c r="W340" t="s">
        <v>2827</v>
      </c>
      <c r="AA340" t="s">
        <v>2828</v>
      </c>
      <c r="AB340" t="s">
        <v>2829</v>
      </c>
      <c r="AN340" t="s">
        <v>326</v>
      </c>
      <c r="AS340" t="s">
        <v>185</v>
      </c>
      <c r="AT340">
        <v>145</v>
      </c>
      <c r="AU340">
        <v>1</v>
      </c>
      <c r="AZ340">
        <v>160</v>
      </c>
      <c r="BA340">
        <v>173</v>
      </c>
      <c r="BC340" t="s">
        <v>2830</v>
      </c>
      <c r="BK340" t="s">
        <v>2831</v>
      </c>
      <c r="BL340">
        <v>17631524</v>
      </c>
      <c r="BQ340" t="s">
        <v>131</v>
      </c>
    </row>
    <row r="341" spans="1:74">
      <c r="A341" t="s">
        <v>76</v>
      </c>
      <c r="B341" t="s">
        <v>2832</v>
      </c>
      <c r="F341" t="s">
        <v>2832</v>
      </c>
      <c r="I341" t="s">
        <v>2833</v>
      </c>
      <c r="J341">
        <v>2005</v>
      </c>
      <c r="K341" t="s">
        <v>1827</v>
      </c>
      <c r="W341" t="s">
        <v>2834</v>
      </c>
      <c r="AA341" t="s">
        <v>2835</v>
      </c>
      <c r="AN341" t="s">
        <v>1829</v>
      </c>
      <c r="AS341" t="s">
        <v>128</v>
      </c>
      <c r="AT341">
        <v>25</v>
      </c>
      <c r="AU341">
        <v>12</v>
      </c>
      <c r="AZ341">
        <v>1563</v>
      </c>
      <c r="BA341">
        <v>1569</v>
      </c>
      <c r="BC341" t="s">
        <v>2836</v>
      </c>
      <c r="BK341" t="s">
        <v>2837</v>
      </c>
      <c r="BL341">
        <v>16137942</v>
      </c>
      <c r="BQ341" t="s">
        <v>131</v>
      </c>
    </row>
    <row r="342" spans="1:74">
      <c r="A342" t="s">
        <v>76</v>
      </c>
      <c r="B342" t="s">
        <v>2838</v>
      </c>
      <c r="F342" t="s">
        <v>2838</v>
      </c>
      <c r="I342" t="s">
        <v>2839</v>
      </c>
      <c r="J342">
        <v>1991</v>
      </c>
      <c r="K342" t="s">
        <v>766</v>
      </c>
      <c r="W342" t="s">
        <v>2840</v>
      </c>
      <c r="AN342" t="s">
        <v>768</v>
      </c>
      <c r="AS342" t="s">
        <v>94</v>
      </c>
      <c r="AT342">
        <v>28</v>
      </c>
      <c r="AU342">
        <v>1</v>
      </c>
      <c r="AZ342">
        <v>174</v>
      </c>
      <c r="BA342">
        <v>182</v>
      </c>
      <c r="BC342" t="s">
        <v>2841</v>
      </c>
      <c r="BK342" t="s">
        <v>2842</v>
      </c>
      <c r="BL342">
        <v>2033610</v>
      </c>
      <c r="BQ342" t="s">
        <v>85</v>
      </c>
      <c r="BR342" t="s">
        <v>108</v>
      </c>
      <c r="BT342" t="s">
        <v>109</v>
      </c>
      <c r="BU342">
        <v>3</v>
      </c>
      <c r="BV342">
        <v>2</v>
      </c>
    </row>
    <row r="343" spans="1:74">
      <c r="A343" t="s">
        <v>76</v>
      </c>
      <c r="B343" t="s">
        <v>2843</v>
      </c>
      <c r="F343" t="s">
        <v>2844</v>
      </c>
      <c r="I343" t="s">
        <v>2845</v>
      </c>
      <c r="J343">
        <v>2012</v>
      </c>
      <c r="K343" t="s">
        <v>1097</v>
      </c>
      <c r="W343" t="s">
        <v>2846</v>
      </c>
      <c r="AA343" t="s">
        <v>212</v>
      </c>
      <c r="AB343" t="s">
        <v>213</v>
      </c>
      <c r="AN343" t="s">
        <v>1099</v>
      </c>
      <c r="AO343" t="s">
        <v>2847</v>
      </c>
      <c r="AS343" t="s">
        <v>397</v>
      </c>
      <c r="AT343">
        <v>121</v>
      </c>
      <c r="AU343">
        <v>7</v>
      </c>
      <c r="AZ343">
        <v>1073</v>
      </c>
      <c r="BA343">
        <v>1082</v>
      </c>
      <c r="BC343" t="s">
        <v>2848</v>
      </c>
      <c r="BK343" t="s">
        <v>2849</v>
      </c>
      <c r="BQ343" t="s">
        <v>296</v>
      </c>
      <c r="BT343" t="s">
        <v>109</v>
      </c>
      <c r="BV343">
        <v>2</v>
      </c>
    </row>
    <row r="344" spans="1:74">
      <c r="A344" t="s">
        <v>76</v>
      </c>
      <c r="B344" t="s">
        <v>2850</v>
      </c>
      <c r="F344" t="s">
        <v>2851</v>
      </c>
      <c r="I344" t="s">
        <v>2852</v>
      </c>
      <c r="J344">
        <v>2008</v>
      </c>
      <c r="K344" t="s">
        <v>605</v>
      </c>
      <c r="W344" t="s">
        <v>2853</v>
      </c>
      <c r="AA344" t="s">
        <v>223</v>
      </c>
      <c r="AB344" t="s">
        <v>2854</v>
      </c>
      <c r="AN344" t="s">
        <v>607</v>
      </c>
      <c r="AS344" t="s">
        <v>128</v>
      </c>
      <c r="AT344">
        <v>62</v>
      </c>
      <c r="AU344">
        <v>12</v>
      </c>
      <c r="AZ344">
        <v>2971</v>
      </c>
      <c r="BA344">
        <v>2983</v>
      </c>
      <c r="BC344" t="s">
        <v>2855</v>
      </c>
      <c r="BK344" t="s">
        <v>2856</v>
      </c>
      <c r="BL344">
        <v>18752603</v>
      </c>
      <c r="BQ344" t="s">
        <v>131</v>
      </c>
    </row>
    <row r="345" spans="1:74">
      <c r="A345" t="s">
        <v>76</v>
      </c>
      <c r="B345" t="s">
        <v>2857</v>
      </c>
      <c r="F345" t="s">
        <v>2858</v>
      </c>
      <c r="I345" t="s">
        <v>2859</v>
      </c>
      <c r="J345">
        <v>2015</v>
      </c>
      <c r="K345" t="s">
        <v>2860</v>
      </c>
      <c r="W345" t="s">
        <v>2861</v>
      </c>
      <c r="AA345" t="s">
        <v>2862</v>
      </c>
      <c r="AB345" t="s">
        <v>2863</v>
      </c>
      <c r="AN345" t="s">
        <v>2864</v>
      </c>
      <c r="AO345" t="s">
        <v>2865</v>
      </c>
      <c r="AS345" t="s">
        <v>168</v>
      </c>
      <c r="AT345">
        <v>62</v>
      </c>
      <c r="AZ345">
        <v>128</v>
      </c>
      <c r="BA345">
        <v>136</v>
      </c>
      <c r="BC345" t="s">
        <v>2866</v>
      </c>
      <c r="BK345" t="s">
        <v>2867</v>
      </c>
      <c r="BQ345" t="s">
        <v>85</v>
      </c>
      <c r="BR345" t="s">
        <v>86</v>
      </c>
    </row>
    <row r="346" spans="1:74">
      <c r="A346" t="s">
        <v>76</v>
      </c>
      <c r="B346" t="s">
        <v>2868</v>
      </c>
      <c r="F346" t="s">
        <v>2869</v>
      </c>
      <c r="I346" t="s">
        <v>2870</v>
      </c>
      <c r="J346">
        <v>2010</v>
      </c>
      <c r="K346" t="s">
        <v>1170</v>
      </c>
      <c r="W346" t="s">
        <v>2871</v>
      </c>
      <c r="AN346" t="s">
        <v>1175</v>
      </c>
      <c r="AS346" t="s">
        <v>204</v>
      </c>
      <c r="AT346">
        <v>185</v>
      </c>
      <c r="AU346">
        <v>3</v>
      </c>
      <c r="AZ346">
        <v>841</v>
      </c>
      <c r="BA346">
        <v>851</v>
      </c>
      <c r="BC346" t="s">
        <v>2872</v>
      </c>
      <c r="BK346" t="s">
        <v>2873</v>
      </c>
      <c r="BL346">
        <v>20002313</v>
      </c>
      <c r="BQ346" t="s">
        <v>131</v>
      </c>
    </row>
    <row r="347" spans="1:74">
      <c r="A347" t="s">
        <v>76</v>
      </c>
      <c r="B347" t="s">
        <v>2874</v>
      </c>
      <c r="F347" t="s">
        <v>2875</v>
      </c>
      <c r="I347" t="s">
        <v>2876</v>
      </c>
      <c r="J347">
        <v>2018</v>
      </c>
      <c r="K347" t="s">
        <v>2877</v>
      </c>
      <c r="W347" t="s">
        <v>2878</v>
      </c>
      <c r="AB347" t="s">
        <v>2879</v>
      </c>
      <c r="AN347" t="s">
        <v>2880</v>
      </c>
      <c r="AO347" t="s">
        <v>2881</v>
      </c>
      <c r="AS347" t="s">
        <v>216</v>
      </c>
      <c r="AT347">
        <v>124</v>
      </c>
      <c r="AU347">
        <v>4</v>
      </c>
      <c r="AZ347">
        <v>756</v>
      </c>
      <c r="BA347">
        <v>764</v>
      </c>
      <c r="BC347" t="s">
        <v>2882</v>
      </c>
      <c r="BK347" t="s">
        <v>2883</v>
      </c>
      <c r="BQ347" t="s">
        <v>85</v>
      </c>
      <c r="BR347" t="s">
        <v>108</v>
      </c>
      <c r="BT347" t="s">
        <v>109</v>
      </c>
      <c r="BV347">
        <v>0</v>
      </c>
    </row>
    <row r="348" spans="1:74">
      <c r="A348" t="s">
        <v>76</v>
      </c>
      <c r="B348" t="s">
        <v>2884</v>
      </c>
      <c r="F348" t="s">
        <v>2884</v>
      </c>
      <c r="I348" t="s">
        <v>2885</v>
      </c>
      <c r="J348">
        <v>2005</v>
      </c>
      <c r="K348" t="s">
        <v>373</v>
      </c>
      <c r="W348" t="s">
        <v>2886</v>
      </c>
      <c r="AA348" t="s">
        <v>2887</v>
      </c>
      <c r="AB348" t="s">
        <v>2888</v>
      </c>
      <c r="AN348" t="s">
        <v>375</v>
      </c>
      <c r="AS348" s="3">
        <v>41153</v>
      </c>
      <c r="AT348">
        <v>249</v>
      </c>
      <c r="AU348" s="2">
        <v>43191</v>
      </c>
      <c r="AZ348">
        <v>497</v>
      </c>
      <c r="BA348">
        <v>513</v>
      </c>
      <c r="BC348" t="s">
        <v>2889</v>
      </c>
      <c r="BK348" t="s">
        <v>2890</v>
      </c>
      <c r="BQ348" t="s">
        <v>85</v>
      </c>
      <c r="BR348" t="s">
        <v>86</v>
      </c>
    </row>
    <row r="349" spans="1:74">
      <c r="A349" t="s">
        <v>76</v>
      </c>
      <c r="B349" t="s">
        <v>2891</v>
      </c>
      <c r="F349" t="s">
        <v>2892</v>
      </c>
      <c r="I349" t="s">
        <v>2893</v>
      </c>
      <c r="J349">
        <v>2017</v>
      </c>
      <c r="K349" t="s">
        <v>221</v>
      </c>
      <c r="W349" t="s">
        <v>2894</v>
      </c>
      <c r="AB349" t="s">
        <v>2895</v>
      </c>
      <c r="AN349" t="s">
        <v>225</v>
      </c>
      <c r="AS349" s="3">
        <v>43282</v>
      </c>
      <c r="AT349">
        <v>114</v>
      </c>
      <c r="AU349">
        <v>29</v>
      </c>
      <c r="AZ349" t="s">
        <v>2896</v>
      </c>
      <c r="BA349" t="s">
        <v>2897</v>
      </c>
      <c r="BC349" t="s">
        <v>2898</v>
      </c>
      <c r="BK349" t="s">
        <v>2899</v>
      </c>
      <c r="BL349">
        <v>28674017</v>
      </c>
      <c r="BQ349" t="s">
        <v>85</v>
      </c>
      <c r="BR349" t="s">
        <v>108</v>
      </c>
      <c r="BT349" t="s">
        <v>296</v>
      </c>
    </row>
    <row r="350" spans="1:74">
      <c r="A350" t="s">
        <v>76</v>
      </c>
      <c r="B350" t="s">
        <v>2900</v>
      </c>
      <c r="F350" t="s">
        <v>2901</v>
      </c>
      <c r="I350" t="s">
        <v>2902</v>
      </c>
      <c r="J350">
        <v>2010</v>
      </c>
      <c r="K350" t="s">
        <v>323</v>
      </c>
      <c r="W350" t="s">
        <v>2903</v>
      </c>
      <c r="AN350" t="s">
        <v>326</v>
      </c>
      <c r="AS350" t="s">
        <v>94</v>
      </c>
      <c r="AT350">
        <v>152</v>
      </c>
      <c r="AU350">
        <v>1</v>
      </c>
      <c r="AZ350">
        <v>177</v>
      </c>
      <c r="BA350">
        <v>191</v>
      </c>
      <c r="BC350" t="s">
        <v>2904</v>
      </c>
      <c r="BK350" t="s">
        <v>2905</v>
      </c>
      <c r="BL350">
        <v>19889880</v>
      </c>
      <c r="BQ350" t="s">
        <v>131</v>
      </c>
    </row>
    <row r="351" spans="1:74">
      <c r="A351" t="s">
        <v>76</v>
      </c>
      <c r="B351" t="s">
        <v>2906</v>
      </c>
      <c r="F351" t="s">
        <v>2907</v>
      </c>
      <c r="I351" t="s">
        <v>2908</v>
      </c>
      <c r="J351">
        <v>2009</v>
      </c>
      <c r="K351" t="s">
        <v>1446</v>
      </c>
      <c r="W351" t="s">
        <v>2909</v>
      </c>
      <c r="AA351" t="s">
        <v>2910</v>
      </c>
      <c r="AN351" t="s">
        <v>1448</v>
      </c>
      <c r="AS351" t="s">
        <v>204</v>
      </c>
      <c r="AT351">
        <v>165</v>
      </c>
      <c r="AU351">
        <v>3</v>
      </c>
      <c r="AZ351">
        <v>445</v>
      </c>
      <c r="BA351">
        <v>452</v>
      </c>
      <c r="BC351" t="s">
        <v>2911</v>
      </c>
      <c r="BK351" t="s">
        <v>2912</v>
      </c>
      <c r="BQ351" t="s">
        <v>131</v>
      </c>
    </row>
    <row r="352" spans="1:74">
      <c r="A352" t="s">
        <v>76</v>
      </c>
      <c r="B352" t="s">
        <v>2913</v>
      </c>
      <c r="F352" t="s">
        <v>2913</v>
      </c>
      <c r="I352" t="s">
        <v>2914</v>
      </c>
      <c r="J352">
        <v>1998</v>
      </c>
      <c r="K352" t="s">
        <v>1810</v>
      </c>
      <c r="W352" t="s">
        <v>2915</v>
      </c>
      <c r="AN352" t="s">
        <v>1814</v>
      </c>
      <c r="AS352" t="s">
        <v>148</v>
      </c>
      <c r="AT352">
        <v>7</v>
      </c>
      <c r="AU352">
        <v>3</v>
      </c>
      <c r="AZ352">
        <v>189</v>
      </c>
      <c r="BA352">
        <v>195</v>
      </c>
      <c r="BK352" t="s">
        <v>2916</v>
      </c>
      <c r="BQ352" t="s">
        <v>85</v>
      </c>
      <c r="BR352" t="s">
        <v>108</v>
      </c>
      <c r="BT352" t="s">
        <v>109</v>
      </c>
      <c r="BV352">
        <v>2</v>
      </c>
    </row>
    <row r="353" spans="1:74">
      <c r="A353" t="s">
        <v>76</v>
      </c>
      <c r="B353" t="s">
        <v>2917</v>
      </c>
      <c r="F353" t="s">
        <v>2918</v>
      </c>
      <c r="I353" t="s">
        <v>2919</v>
      </c>
      <c r="J353">
        <v>2011</v>
      </c>
      <c r="K353" t="s">
        <v>2920</v>
      </c>
      <c r="W353" t="s">
        <v>2921</v>
      </c>
      <c r="AN353" t="s">
        <v>2922</v>
      </c>
      <c r="AS353" t="s">
        <v>128</v>
      </c>
      <c r="AT353">
        <v>64</v>
      </c>
      <c r="AU353">
        <v>2</v>
      </c>
      <c r="AZ353">
        <v>235</v>
      </c>
      <c r="BA353">
        <v>241</v>
      </c>
      <c r="BK353" t="s">
        <v>2923</v>
      </c>
      <c r="BQ353" t="s">
        <v>85</v>
      </c>
      <c r="BR353" t="s">
        <v>108</v>
      </c>
      <c r="BT353" t="s">
        <v>109</v>
      </c>
      <c r="BV353">
        <v>0</v>
      </c>
    </row>
    <row r="354" spans="1:74">
      <c r="A354" t="s">
        <v>76</v>
      </c>
      <c r="B354" t="s">
        <v>2924</v>
      </c>
      <c r="F354" t="s">
        <v>2925</v>
      </c>
      <c r="I354" t="s">
        <v>2926</v>
      </c>
      <c r="J354">
        <v>2009</v>
      </c>
      <c r="K354" t="s">
        <v>1929</v>
      </c>
      <c r="W354" t="s">
        <v>2927</v>
      </c>
      <c r="AN354" t="s">
        <v>1931</v>
      </c>
      <c r="AO354" t="s">
        <v>2928</v>
      </c>
      <c r="AS354" t="s">
        <v>216</v>
      </c>
      <c r="AT354">
        <v>23</v>
      </c>
      <c r="AU354">
        <v>4</v>
      </c>
      <c r="AZ354">
        <v>683</v>
      </c>
      <c r="BA354">
        <v>700</v>
      </c>
      <c r="BC354" t="s">
        <v>2929</v>
      </c>
      <c r="BK354" t="s">
        <v>2930</v>
      </c>
      <c r="BQ354" t="s">
        <v>131</v>
      </c>
    </row>
    <row r="355" spans="1:74">
      <c r="A355" t="s">
        <v>76</v>
      </c>
      <c r="B355" t="s">
        <v>2931</v>
      </c>
      <c r="F355" t="s">
        <v>2932</v>
      </c>
      <c r="I355" t="s">
        <v>2933</v>
      </c>
      <c r="J355">
        <v>2010</v>
      </c>
      <c r="K355" t="s">
        <v>1249</v>
      </c>
      <c r="W355" t="s">
        <v>2934</v>
      </c>
      <c r="AN355" t="s">
        <v>1251</v>
      </c>
      <c r="AS355" t="s">
        <v>128</v>
      </c>
      <c r="AT355">
        <v>45</v>
      </c>
      <c r="AU355">
        <v>12</v>
      </c>
      <c r="AZ355">
        <v>1815</v>
      </c>
      <c r="BA355">
        <v>1818</v>
      </c>
      <c r="BK355" t="s">
        <v>2935</v>
      </c>
      <c r="BQ355" t="s">
        <v>131</v>
      </c>
    </row>
    <row r="356" spans="1:74">
      <c r="A356" t="s">
        <v>76</v>
      </c>
      <c r="B356" t="s">
        <v>2936</v>
      </c>
      <c r="F356" t="s">
        <v>2936</v>
      </c>
      <c r="I356" t="s">
        <v>2937</v>
      </c>
      <c r="J356">
        <v>2000</v>
      </c>
      <c r="K356" t="s">
        <v>1707</v>
      </c>
      <c r="W356" t="s">
        <v>2938</v>
      </c>
      <c r="AN356" t="s">
        <v>1709</v>
      </c>
      <c r="AS356" t="s">
        <v>600</v>
      </c>
      <c r="AT356">
        <v>31</v>
      </c>
      <c r="AU356">
        <v>2</v>
      </c>
      <c r="AZ356">
        <v>220</v>
      </c>
      <c r="BA356">
        <v>229</v>
      </c>
      <c r="BC356" t="s">
        <v>2939</v>
      </c>
      <c r="BK356" t="s">
        <v>2940</v>
      </c>
      <c r="BQ356" t="s">
        <v>85</v>
      </c>
      <c r="BR356" t="s">
        <v>86</v>
      </c>
    </row>
    <row r="357" spans="1:74">
      <c r="A357" t="s">
        <v>76</v>
      </c>
      <c r="B357" t="s">
        <v>2941</v>
      </c>
      <c r="F357" t="s">
        <v>2942</v>
      </c>
      <c r="I357" t="s">
        <v>2943</v>
      </c>
      <c r="J357">
        <v>2014</v>
      </c>
      <c r="K357" t="s">
        <v>2944</v>
      </c>
      <c r="W357" t="s">
        <v>2945</v>
      </c>
      <c r="AA357" t="s">
        <v>2946</v>
      </c>
      <c r="AB357" t="s">
        <v>2947</v>
      </c>
      <c r="AN357" t="s">
        <v>2948</v>
      </c>
      <c r="AS357" s="3">
        <v>38384</v>
      </c>
      <c r="AT357">
        <v>15</v>
      </c>
      <c r="BB357">
        <v>101</v>
      </c>
      <c r="BC357" t="s">
        <v>2949</v>
      </c>
      <c r="BK357" t="s">
        <v>2950</v>
      </c>
      <c r="BL357">
        <v>24498868</v>
      </c>
      <c r="BQ357" t="s">
        <v>131</v>
      </c>
    </row>
    <row r="358" spans="1:74">
      <c r="A358" t="s">
        <v>76</v>
      </c>
      <c r="B358" t="s">
        <v>2951</v>
      </c>
      <c r="F358" t="s">
        <v>2952</v>
      </c>
      <c r="I358" t="s">
        <v>2953</v>
      </c>
      <c r="J358">
        <v>2012</v>
      </c>
      <c r="K358" t="s">
        <v>247</v>
      </c>
      <c r="AB358" t="s">
        <v>2954</v>
      </c>
      <c r="AN358" t="s">
        <v>250</v>
      </c>
      <c r="AT358">
        <v>29</v>
      </c>
      <c r="AU358">
        <v>3</v>
      </c>
      <c r="AZ358">
        <v>371</v>
      </c>
      <c r="BA358">
        <v>372</v>
      </c>
      <c r="BC358" t="s">
        <v>2955</v>
      </c>
      <c r="BK358" t="s">
        <v>2956</v>
      </c>
      <c r="BL358">
        <v>22390250</v>
      </c>
      <c r="BQ358" t="s">
        <v>85</v>
      </c>
      <c r="BR358" t="s">
        <v>86</v>
      </c>
    </row>
    <row r="359" spans="1:74">
      <c r="A359" t="s">
        <v>76</v>
      </c>
      <c r="B359" t="s">
        <v>2957</v>
      </c>
      <c r="F359" t="s">
        <v>2958</v>
      </c>
      <c r="I359" t="s">
        <v>2959</v>
      </c>
      <c r="J359">
        <v>2007</v>
      </c>
      <c r="K359" t="s">
        <v>775</v>
      </c>
      <c r="W359" t="s">
        <v>2960</v>
      </c>
      <c r="AB359" t="s">
        <v>2961</v>
      </c>
      <c r="AN359" t="s">
        <v>778</v>
      </c>
      <c r="AS359" t="s">
        <v>216</v>
      </c>
      <c r="AT359">
        <v>19</v>
      </c>
      <c r="AU359">
        <v>8</v>
      </c>
      <c r="AZ359">
        <v>657</v>
      </c>
      <c r="BA359">
        <v>666</v>
      </c>
      <c r="BC359" t="s">
        <v>2962</v>
      </c>
      <c r="BK359" t="s">
        <v>2963</v>
      </c>
      <c r="BL359">
        <v>17620107</v>
      </c>
      <c r="BQ359" t="s">
        <v>85</v>
      </c>
      <c r="BR359" t="s">
        <v>86</v>
      </c>
    </row>
    <row r="360" spans="1:74">
      <c r="A360" t="s">
        <v>76</v>
      </c>
      <c r="B360" t="s">
        <v>2964</v>
      </c>
      <c r="F360" t="s">
        <v>2965</v>
      </c>
      <c r="I360" t="s">
        <v>2966</v>
      </c>
      <c r="J360">
        <v>2015</v>
      </c>
      <c r="K360" t="s">
        <v>699</v>
      </c>
      <c r="W360" t="s">
        <v>2967</v>
      </c>
      <c r="AA360" t="s">
        <v>2968</v>
      </c>
      <c r="AB360" t="s">
        <v>2969</v>
      </c>
      <c r="AN360" t="s">
        <v>701</v>
      </c>
      <c r="AO360" t="s">
        <v>1788</v>
      </c>
      <c r="AS360" t="s">
        <v>2970</v>
      </c>
      <c r="AT360">
        <v>370</v>
      </c>
      <c r="AU360">
        <v>1667</v>
      </c>
      <c r="BB360" t="s">
        <v>2971</v>
      </c>
      <c r="BC360" t="s">
        <v>2972</v>
      </c>
      <c r="BK360" t="s">
        <v>2973</v>
      </c>
      <c r="BL360">
        <v>25780232</v>
      </c>
      <c r="BQ360" t="s">
        <v>85</v>
      </c>
      <c r="BR360" t="s">
        <v>86</v>
      </c>
    </row>
    <row r="361" spans="1:74">
      <c r="A361" t="s">
        <v>76</v>
      </c>
      <c r="B361" t="s">
        <v>2974</v>
      </c>
      <c r="F361" t="s">
        <v>2975</v>
      </c>
      <c r="I361" t="s">
        <v>2976</v>
      </c>
      <c r="J361">
        <v>2011</v>
      </c>
      <c r="K361" t="s">
        <v>2977</v>
      </c>
      <c r="W361" t="s">
        <v>2978</v>
      </c>
      <c r="AN361" t="s">
        <v>2979</v>
      </c>
      <c r="AO361" t="s">
        <v>2980</v>
      </c>
      <c r="AS361" t="s">
        <v>600</v>
      </c>
      <c r="AT361">
        <v>212</v>
      </c>
      <c r="AU361">
        <v>4</v>
      </c>
      <c r="AZ361">
        <v>553</v>
      </c>
      <c r="BA361">
        <v>561</v>
      </c>
      <c r="BC361" t="s">
        <v>2981</v>
      </c>
      <c r="BK361" t="s">
        <v>2982</v>
      </c>
      <c r="BQ361" t="s">
        <v>131</v>
      </c>
    </row>
    <row r="362" spans="1:74">
      <c r="A362" t="s">
        <v>76</v>
      </c>
      <c r="B362" t="s">
        <v>2983</v>
      </c>
      <c r="F362" t="s">
        <v>2984</v>
      </c>
      <c r="I362" t="s">
        <v>2985</v>
      </c>
      <c r="J362">
        <v>2018</v>
      </c>
      <c r="K362" t="s">
        <v>2986</v>
      </c>
      <c r="W362" t="s">
        <v>2987</v>
      </c>
      <c r="AB362" t="s">
        <v>2988</v>
      </c>
      <c r="AN362" t="s">
        <v>2989</v>
      </c>
      <c r="AO362" t="s">
        <v>2990</v>
      </c>
      <c r="AS362" t="s">
        <v>94</v>
      </c>
      <c r="AT362">
        <v>80</v>
      </c>
      <c r="AU362">
        <v>1</v>
      </c>
      <c r="BB362" t="s">
        <v>2991</v>
      </c>
      <c r="BC362" t="s">
        <v>2992</v>
      </c>
      <c r="BK362" t="s">
        <v>2993</v>
      </c>
      <c r="BQ362" t="s">
        <v>85</v>
      </c>
      <c r="BR362" t="s">
        <v>108</v>
      </c>
      <c r="BT362" t="s">
        <v>296</v>
      </c>
    </row>
    <row r="363" spans="1:74">
      <c r="A363" t="s">
        <v>76</v>
      </c>
      <c r="B363" t="s">
        <v>2994</v>
      </c>
      <c r="F363" t="s">
        <v>2995</v>
      </c>
      <c r="I363" t="s">
        <v>2996</v>
      </c>
      <c r="J363">
        <v>2011</v>
      </c>
      <c r="K363" t="s">
        <v>2245</v>
      </c>
      <c r="W363" t="s">
        <v>2997</v>
      </c>
      <c r="AB363" t="s">
        <v>2998</v>
      </c>
      <c r="AN363" t="s">
        <v>2247</v>
      </c>
      <c r="AO363" t="s">
        <v>2999</v>
      </c>
      <c r="AS363" t="s">
        <v>413</v>
      </c>
      <c r="AT363">
        <v>129</v>
      </c>
      <c r="AU363" s="2">
        <v>43132</v>
      </c>
      <c r="AZ363">
        <v>78</v>
      </c>
      <c r="BA363">
        <v>81</v>
      </c>
      <c r="BC363" t="s">
        <v>3000</v>
      </c>
      <c r="BK363" t="s">
        <v>3001</v>
      </c>
      <c r="BL363">
        <v>22024367</v>
      </c>
      <c r="BQ363" t="s">
        <v>85</v>
      </c>
      <c r="BR363" t="s">
        <v>86</v>
      </c>
    </row>
    <row r="364" spans="1:74">
      <c r="A364" t="s">
        <v>76</v>
      </c>
      <c r="B364" t="s">
        <v>3002</v>
      </c>
      <c r="F364" t="s">
        <v>3002</v>
      </c>
      <c r="I364" t="s">
        <v>3003</v>
      </c>
      <c r="J364">
        <v>1999</v>
      </c>
      <c r="K364" t="s">
        <v>2792</v>
      </c>
      <c r="W364" t="s">
        <v>3004</v>
      </c>
      <c r="AA364" t="s">
        <v>3005</v>
      </c>
      <c r="AB364" t="s">
        <v>3006</v>
      </c>
      <c r="AN364" t="s">
        <v>2794</v>
      </c>
      <c r="AS364" t="s">
        <v>168</v>
      </c>
      <c r="AT364">
        <v>42</v>
      </c>
      <c r="AU364">
        <v>2</v>
      </c>
      <c r="AZ364">
        <v>147</v>
      </c>
      <c r="BA364">
        <v>162</v>
      </c>
      <c r="BC364" t="s">
        <v>3007</v>
      </c>
      <c r="BK364" t="s">
        <v>3008</v>
      </c>
      <c r="BL364">
        <v>10504208</v>
      </c>
      <c r="BQ364" t="s">
        <v>85</v>
      </c>
      <c r="BR364" t="s">
        <v>108</v>
      </c>
      <c r="BT364" t="s">
        <v>109</v>
      </c>
      <c r="BU364">
        <v>1</v>
      </c>
    </row>
    <row r="365" spans="1:74">
      <c r="A365" t="s">
        <v>76</v>
      </c>
      <c r="B365" t="s">
        <v>3009</v>
      </c>
      <c r="F365" t="s">
        <v>3010</v>
      </c>
      <c r="I365" t="s">
        <v>3011</v>
      </c>
      <c r="J365">
        <v>2017</v>
      </c>
      <c r="K365" t="s">
        <v>3012</v>
      </c>
      <c r="W365" t="s">
        <v>3013</v>
      </c>
      <c r="AN365" t="s">
        <v>3014</v>
      </c>
      <c r="AO365" t="s">
        <v>3015</v>
      </c>
      <c r="AS365" s="3">
        <v>36982</v>
      </c>
      <c r="AT365">
        <v>68</v>
      </c>
      <c r="AU365">
        <v>2</v>
      </c>
      <c r="AZ365">
        <v>195</v>
      </c>
      <c r="BA365">
        <v>202</v>
      </c>
      <c r="BC365" t="s">
        <v>3016</v>
      </c>
      <c r="BK365" t="s">
        <v>3017</v>
      </c>
      <c r="BQ365" t="s">
        <v>131</v>
      </c>
    </row>
    <row r="366" spans="1:74">
      <c r="A366" t="s">
        <v>76</v>
      </c>
      <c r="B366" t="s">
        <v>3018</v>
      </c>
      <c r="F366" t="s">
        <v>3018</v>
      </c>
      <c r="I366" t="s">
        <v>3019</v>
      </c>
      <c r="J366">
        <v>1995</v>
      </c>
      <c r="K366" t="s">
        <v>3020</v>
      </c>
      <c r="W366" t="s">
        <v>3021</v>
      </c>
      <c r="AN366" t="s">
        <v>3022</v>
      </c>
      <c r="AS366" s="3">
        <v>11110</v>
      </c>
      <c r="AT366">
        <v>306</v>
      </c>
      <c r="AU366">
        <v>3</v>
      </c>
      <c r="AZ366">
        <v>199</v>
      </c>
      <c r="BA366">
        <v>211</v>
      </c>
      <c r="BC366" t="s">
        <v>3023</v>
      </c>
      <c r="BK366" t="s">
        <v>3024</v>
      </c>
      <c r="BQ366" t="s">
        <v>85</v>
      </c>
      <c r="BR366" t="s">
        <v>108</v>
      </c>
      <c r="BT366" t="s">
        <v>296</v>
      </c>
    </row>
    <row r="367" spans="1:74">
      <c r="A367" t="s">
        <v>76</v>
      </c>
      <c r="B367" t="s">
        <v>3025</v>
      </c>
      <c r="F367" t="s">
        <v>3025</v>
      </c>
      <c r="I367" t="s">
        <v>3026</v>
      </c>
      <c r="J367">
        <v>1995</v>
      </c>
      <c r="K367" t="s">
        <v>1827</v>
      </c>
      <c r="W367" t="s">
        <v>3027</v>
      </c>
      <c r="AN367" t="s">
        <v>1829</v>
      </c>
      <c r="AS367" t="s">
        <v>413</v>
      </c>
      <c r="AT367">
        <v>15</v>
      </c>
      <c r="AU367">
        <v>11</v>
      </c>
      <c r="AZ367">
        <v>697</v>
      </c>
      <c r="BA367">
        <v>704</v>
      </c>
      <c r="BC367" t="s">
        <v>3028</v>
      </c>
      <c r="BK367" t="s">
        <v>3029</v>
      </c>
      <c r="BQ367" t="s">
        <v>131</v>
      </c>
    </row>
    <row r="368" spans="1:74">
      <c r="A368" t="s">
        <v>76</v>
      </c>
      <c r="B368" t="s">
        <v>2208</v>
      </c>
      <c r="F368" t="s">
        <v>2208</v>
      </c>
      <c r="I368" t="s">
        <v>3030</v>
      </c>
      <c r="J368">
        <v>1993</v>
      </c>
      <c r="K368" t="s">
        <v>1943</v>
      </c>
      <c r="W368" t="s">
        <v>3031</v>
      </c>
      <c r="AN368" t="s">
        <v>1947</v>
      </c>
      <c r="AS368" t="s">
        <v>185</v>
      </c>
      <c r="AT368">
        <v>89</v>
      </c>
      <c r="AU368">
        <v>1</v>
      </c>
      <c r="AZ368">
        <v>187</v>
      </c>
      <c r="BA368">
        <v>191</v>
      </c>
      <c r="BC368" t="s">
        <v>3032</v>
      </c>
      <c r="BK368" t="s">
        <v>3033</v>
      </c>
      <c r="BQ368" t="s">
        <v>131</v>
      </c>
    </row>
    <row r="369" spans="1:74">
      <c r="A369" t="s">
        <v>76</v>
      </c>
      <c r="B369" t="s">
        <v>3034</v>
      </c>
      <c r="F369" t="s">
        <v>3035</v>
      </c>
      <c r="I369" t="s">
        <v>3036</v>
      </c>
      <c r="J369">
        <v>2015</v>
      </c>
      <c r="K369" t="s">
        <v>100</v>
      </c>
      <c r="W369" t="s">
        <v>3037</v>
      </c>
      <c r="AA369" t="s">
        <v>3038</v>
      </c>
      <c r="AB369" t="s">
        <v>3039</v>
      </c>
      <c r="AN369" t="s">
        <v>103</v>
      </c>
      <c r="AS369" s="3">
        <v>45170</v>
      </c>
      <c r="AT369">
        <v>10</v>
      </c>
      <c r="AU369">
        <v>9</v>
      </c>
      <c r="BB369" t="s">
        <v>3040</v>
      </c>
      <c r="BC369" t="s">
        <v>3041</v>
      </c>
      <c r="BK369" t="s">
        <v>3042</v>
      </c>
      <c r="BL369">
        <v>26398836</v>
      </c>
      <c r="BQ369" t="s">
        <v>85</v>
      </c>
      <c r="BR369" t="s">
        <v>108</v>
      </c>
      <c r="BT369" t="s">
        <v>109</v>
      </c>
      <c r="BV369">
        <v>2</v>
      </c>
    </row>
    <row r="370" spans="1:74">
      <c r="A370" t="s">
        <v>76</v>
      </c>
      <c r="B370" t="s">
        <v>3034</v>
      </c>
      <c r="F370" t="s">
        <v>3043</v>
      </c>
      <c r="I370" t="s">
        <v>3044</v>
      </c>
      <c r="J370">
        <v>2015</v>
      </c>
      <c r="K370" t="s">
        <v>3045</v>
      </c>
      <c r="W370" t="s">
        <v>3046</v>
      </c>
      <c r="AA370" t="s">
        <v>3047</v>
      </c>
      <c r="AB370" t="s">
        <v>3048</v>
      </c>
      <c r="AN370" t="s">
        <v>103</v>
      </c>
      <c r="AS370" s="3">
        <v>39022</v>
      </c>
      <c r="AT370">
        <v>10</v>
      </c>
      <c r="AU370">
        <v>11</v>
      </c>
      <c r="BB370" t="s">
        <v>3049</v>
      </c>
      <c r="BC370" t="s">
        <v>3050</v>
      </c>
      <c r="BK370" t="s">
        <v>3051</v>
      </c>
      <c r="BQ370" t="s">
        <v>85</v>
      </c>
      <c r="BR370" t="s">
        <v>108</v>
      </c>
      <c r="BT370" t="s">
        <v>109</v>
      </c>
      <c r="BV370">
        <v>2</v>
      </c>
    </row>
    <row r="371" spans="1:74">
      <c r="A371" t="s">
        <v>76</v>
      </c>
      <c r="B371" t="s">
        <v>3052</v>
      </c>
      <c r="F371" t="s">
        <v>3053</v>
      </c>
      <c r="I371" t="s">
        <v>3054</v>
      </c>
      <c r="J371">
        <v>2016</v>
      </c>
      <c r="K371" t="s">
        <v>182</v>
      </c>
      <c r="W371" t="s">
        <v>3055</v>
      </c>
      <c r="AB371" t="s">
        <v>3056</v>
      </c>
      <c r="AN371" t="s">
        <v>184</v>
      </c>
      <c r="AO371" t="s">
        <v>293</v>
      </c>
      <c r="AS371" t="s">
        <v>128</v>
      </c>
      <c r="AT371">
        <v>41</v>
      </c>
      <c r="AU371">
        <v>4</v>
      </c>
      <c r="AZ371">
        <v>378</v>
      </c>
      <c r="BA371">
        <v>389</v>
      </c>
      <c r="BC371" t="s">
        <v>3057</v>
      </c>
      <c r="BK371" t="s">
        <v>3058</v>
      </c>
      <c r="BL371">
        <v>27867253</v>
      </c>
      <c r="BQ371" t="s">
        <v>85</v>
      </c>
      <c r="BR371" t="s">
        <v>108</v>
      </c>
      <c r="BT371" t="s">
        <v>109</v>
      </c>
      <c r="BU371">
        <v>1</v>
      </c>
    </row>
    <row r="372" spans="1:74">
      <c r="A372" t="s">
        <v>76</v>
      </c>
      <c r="B372" t="s">
        <v>3059</v>
      </c>
      <c r="F372" t="s">
        <v>3059</v>
      </c>
      <c r="I372" t="s">
        <v>3060</v>
      </c>
      <c r="J372">
        <v>1998</v>
      </c>
      <c r="K372" t="s">
        <v>79</v>
      </c>
      <c r="W372" t="s">
        <v>3061</v>
      </c>
      <c r="AN372" t="s">
        <v>81</v>
      </c>
      <c r="AS372" t="s">
        <v>168</v>
      </c>
      <c r="AT372">
        <v>13</v>
      </c>
      <c r="AU372">
        <v>5</v>
      </c>
      <c r="AZ372">
        <v>393</v>
      </c>
      <c r="BA372">
        <v>402</v>
      </c>
      <c r="BC372" t="s">
        <v>3062</v>
      </c>
      <c r="BK372" t="s">
        <v>3063</v>
      </c>
      <c r="BL372">
        <v>9783230</v>
      </c>
      <c r="BQ372" t="s">
        <v>85</v>
      </c>
      <c r="BR372" t="s">
        <v>86</v>
      </c>
    </row>
    <row r="373" spans="1:74">
      <c r="A373" t="s">
        <v>76</v>
      </c>
      <c r="B373" t="s">
        <v>3064</v>
      </c>
      <c r="F373" t="s">
        <v>3065</v>
      </c>
      <c r="I373" t="s">
        <v>3066</v>
      </c>
      <c r="J373">
        <v>2007</v>
      </c>
      <c r="K373" t="s">
        <v>153</v>
      </c>
      <c r="W373" t="s">
        <v>3067</v>
      </c>
      <c r="AN373" t="s">
        <v>155</v>
      </c>
      <c r="AS373" s="3">
        <v>43862</v>
      </c>
      <c r="AT373">
        <v>101</v>
      </c>
      <c r="AU373">
        <v>1</v>
      </c>
      <c r="AZ373">
        <v>72</v>
      </c>
      <c r="BA373">
        <v>79</v>
      </c>
      <c r="BC373" t="s">
        <v>3068</v>
      </c>
      <c r="BK373" t="s">
        <v>3069</v>
      </c>
      <c r="BQ373" t="s">
        <v>131</v>
      </c>
    </row>
    <row r="374" spans="1:74">
      <c r="A374" t="s">
        <v>76</v>
      </c>
      <c r="B374" t="s">
        <v>3070</v>
      </c>
      <c r="F374" t="s">
        <v>3070</v>
      </c>
      <c r="I374" t="s">
        <v>3071</v>
      </c>
      <c r="J374">
        <v>1999</v>
      </c>
      <c r="K374" t="s">
        <v>3072</v>
      </c>
      <c r="W374" t="s">
        <v>3073</v>
      </c>
      <c r="AA374" t="s">
        <v>3074</v>
      </c>
      <c r="AN374" t="s">
        <v>3075</v>
      </c>
      <c r="AS374" t="s">
        <v>887</v>
      </c>
      <c r="AT374">
        <v>22</v>
      </c>
      <c r="AU374">
        <v>2</v>
      </c>
      <c r="AZ374">
        <v>229</v>
      </c>
      <c r="BA374">
        <v>232</v>
      </c>
      <c r="BC374" t="s">
        <v>3076</v>
      </c>
      <c r="BK374" t="s">
        <v>3077</v>
      </c>
      <c r="BQ374" t="s">
        <v>131</v>
      </c>
    </row>
    <row r="375" spans="1:74">
      <c r="A375" t="s">
        <v>76</v>
      </c>
      <c r="B375" t="s">
        <v>3078</v>
      </c>
      <c r="F375" t="s">
        <v>3079</v>
      </c>
      <c r="I375" t="s">
        <v>3080</v>
      </c>
      <c r="J375">
        <v>2006</v>
      </c>
      <c r="K375" t="s">
        <v>3081</v>
      </c>
      <c r="P375" t="s">
        <v>3082</v>
      </c>
      <c r="Q375" t="s">
        <v>3083</v>
      </c>
      <c r="R375" t="s">
        <v>3084</v>
      </c>
      <c r="S375" t="s">
        <v>3085</v>
      </c>
      <c r="W375" t="s">
        <v>3086</v>
      </c>
      <c r="AN375" t="s">
        <v>3087</v>
      </c>
      <c r="AO375" t="s">
        <v>3088</v>
      </c>
      <c r="AS375" t="s">
        <v>128</v>
      </c>
      <c r="AT375">
        <v>56</v>
      </c>
      <c r="AU375">
        <v>4</v>
      </c>
      <c r="AZ375">
        <v>475</v>
      </c>
      <c r="BA375">
        <v>486</v>
      </c>
      <c r="BC375" t="s">
        <v>3089</v>
      </c>
      <c r="BK375" t="s">
        <v>3090</v>
      </c>
      <c r="BQ375" t="s">
        <v>85</v>
      </c>
      <c r="BR375" t="s">
        <v>86</v>
      </c>
    </row>
    <row r="376" spans="1:74">
      <c r="A376" t="s">
        <v>76</v>
      </c>
      <c r="B376" t="s">
        <v>1393</v>
      </c>
      <c r="F376" t="s">
        <v>1395</v>
      </c>
      <c r="I376" t="s">
        <v>3091</v>
      </c>
      <c r="J376">
        <v>2010</v>
      </c>
      <c r="K376" t="s">
        <v>3092</v>
      </c>
      <c r="W376" t="s">
        <v>3093</v>
      </c>
      <c r="AN376" t="s">
        <v>3094</v>
      </c>
      <c r="AS376" t="s">
        <v>397</v>
      </c>
      <c r="AT376">
        <v>85</v>
      </c>
      <c r="AU376">
        <v>4</v>
      </c>
      <c r="AZ376">
        <v>341</v>
      </c>
      <c r="BA376">
        <v>349</v>
      </c>
      <c r="BC376" t="s">
        <v>3095</v>
      </c>
      <c r="BK376" t="s">
        <v>3096</v>
      </c>
      <c r="BQ376" t="s">
        <v>131</v>
      </c>
    </row>
    <row r="377" spans="1:74">
      <c r="A377" t="s">
        <v>76</v>
      </c>
      <c r="B377" t="s">
        <v>3097</v>
      </c>
      <c r="F377" t="s">
        <v>3097</v>
      </c>
      <c r="I377" t="s">
        <v>3098</v>
      </c>
      <c r="J377">
        <v>2006</v>
      </c>
      <c r="K377" t="s">
        <v>3099</v>
      </c>
      <c r="W377" t="s">
        <v>3100</v>
      </c>
      <c r="AB377" t="s">
        <v>3101</v>
      </c>
      <c r="AN377" t="s">
        <v>3102</v>
      </c>
      <c r="AS377" t="s">
        <v>769</v>
      </c>
      <c r="AT377">
        <v>138</v>
      </c>
      <c r="AU377">
        <v>2</v>
      </c>
      <c r="AZ377">
        <v>73</v>
      </c>
      <c r="BA377">
        <v>93</v>
      </c>
      <c r="BC377" t="s">
        <v>3103</v>
      </c>
      <c r="BK377" t="s">
        <v>3104</v>
      </c>
      <c r="BQ377" t="s">
        <v>131</v>
      </c>
    </row>
    <row r="378" spans="1:74">
      <c r="A378" t="s">
        <v>76</v>
      </c>
      <c r="B378" t="s">
        <v>3105</v>
      </c>
      <c r="F378" t="s">
        <v>3106</v>
      </c>
      <c r="I378" t="s">
        <v>3107</v>
      </c>
      <c r="J378">
        <v>2016</v>
      </c>
      <c r="K378" t="s">
        <v>1036</v>
      </c>
      <c r="W378" t="s">
        <v>3108</v>
      </c>
      <c r="AB378" t="s">
        <v>3109</v>
      </c>
      <c r="AN378" t="s">
        <v>1040</v>
      </c>
      <c r="AO378" t="s">
        <v>1572</v>
      </c>
      <c r="AS378" s="3">
        <v>42248</v>
      </c>
      <c r="AT378">
        <v>236</v>
      </c>
      <c r="AZ378">
        <v>17</v>
      </c>
      <c r="BA378">
        <v>23</v>
      </c>
      <c r="BC378" t="s">
        <v>3110</v>
      </c>
      <c r="BK378" t="s">
        <v>3111</v>
      </c>
      <c r="BL378">
        <v>27374492</v>
      </c>
      <c r="BQ378" t="s">
        <v>85</v>
      </c>
      <c r="BR378" t="s">
        <v>86</v>
      </c>
    </row>
    <row r="379" spans="1:74">
      <c r="A379" t="s">
        <v>76</v>
      </c>
      <c r="B379" t="s">
        <v>3112</v>
      </c>
      <c r="F379" t="s">
        <v>3113</v>
      </c>
      <c r="I379" t="s">
        <v>3114</v>
      </c>
      <c r="J379">
        <v>2009</v>
      </c>
      <c r="K379" t="s">
        <v>266</v>
      </c>
      <c r="W379" t="s">
        <v>3115</v>
      </c>
      <c r="AN379" t="s">
        <v>268</v>
      </c>
      <c r="AS379" t="s">
        <v>2821</v>
      </c>
      <c r="AT379">
        <v>49</v>
      </c>
      <c r="AU379">
        <v>3</v>
      </c>
      <c r="AZ379">
        <v>1109</v>
      </c>
      <c r="BA379">
        <v>1115</v>
      </c>
      <c r="BC379" t="s">
        <v>3116</v>
      </c>
      <c r="BK379" t="s">
        <v>3117</v>
      </c>
      <c r="BQ379" t="s">
        <v>131</v>
      </c>
    </row>
    <row r="380" spans="1:74">
      <c r="A380" t="s">
        <v>76</v>
      </c>
      <c r="B380" t="s">
        <v>3118</v>
      </c>
      <c r="F380" t="s">
        <v>3119</v>
      </c>
      <c r="I380" t="s">
        <v>3120</v>
      </c>
      <c r="J380">
        <v>1989</v>
      </c>
      <c r="K380" t="s">
        <v>3121</v>
      </c>
      <c r="W380" t="s">
        <v>3122</v>
      </c>
      <c r="AN380" t="s">
        <v>3123</v>
      </c>
      <c r="AO380" t="s">
        <v>3124</v>
      </c>
      <c r="AS380" t="s">
        <v>216</v>
      </c>
      <c r="AT380">
        <v>1</v>
      </c>
      <c r="AU380">
        <v>2</v>
      </c>
      <c r="AZ380">
        <v>171</v>
      </c>
      <c r="BA380">
        <v>181</v>
      </c>
      <c r="BC380" t="s">
        <v>3125</v>
      </c>
      <c r="BK380" t="s">
        <v>3126</v>
      </c>
      <c r="BQ380" t="s">
        <v>131</v>
      </c>
    </row>
    <row r="381" spans="1:74">
      <c r="A381" t="s">
        <v>76</v>
      </c>
      <c r="B381" t="s">
        <v>3127</v>
      </c>
      <c r="F381" t="s">
        <v>3127</v>
      </c>
      <c r="I381" t="s">
        <v>3128</v>
      </c>
      <c r="J381">
        <v>1995</v>
      </c>
      <c r="K381" t="s">
        <v>3129</v>
      </c>
      <c r="W381" t="s">
        <v>3130</v>
      </c>
      <c r="AN381" t="s">
        <v>3131</v>
      </c>
      <c r="AT381">
        <v>15</v>
      </c>
      <c r="AU381" s="2">
        <v>43193</v>
      </c>
      <c r="AZ381">
        <v>221</v>
      </c>
      <c r="BA381">
        <v>231</v>
      </c>
      <c r="BC381" t="s">
        <v>3132</v>
      </c>
      <c r="BK381" t="s">
        <v>3133</v>
      </c>
      <c r="BQ381" t="s">
        <v>85</v>
      </c>
      <c r="BR381" t="s">
        <v>108</v>
      </c>
      <c r="BT381" t="s">
        <v>109</v>
      </c>
      <c r="BV381">
        <v>3</v>
      </c>
    </row>
    <row r="382" spans="1:74">
      <c r="A382" t="s">
        <v>76</v>
      </c>
      <c r="B382" t="s">
        <v>3134</v>
      </c>
      <c r="F382" t="s">
        <v>3134</v>
      </c>
      <c r="I382" t="s">
        <v>3135</v>
      </c>
      <c r="J382">
        <v>2002</v>
      </c>
      <c r="K382" t="s">
        <v>902</v>
      </c>
      <c r="P382" t="s">
        <v>2275</v>
      </c>
      <c r="Q382" t="s">
        <v>2276</v>
      </c>
      <c r="R382" t="s">
        <v>2277</v>
      </c>
      <c r="T382" t="s">
        <v>2278</v>
      </c>
      <c r="W382" t="s">
        <v>3136</v>
      </c>
      <c r="AN382" t="s">
        <v>908</v>
      </c>
      <c r="AT382">
        <v>99</v>
      </c>
      <c r="AU382">
        <v>2</v>
      </c>
      <c r="AZ382">
        <v>143</v>
      </c>
      <c r="BA382">
        <v>154</v>
      </c>
      <c r="BC382" t="s">
        <v>3137</v>
      </c>
      <c r="BK382" t="s">
        <v>3138</v>
      </c>
      <c r="BQ382" t="s">
        <v>296</v>
      </c>
      <c r="BT382" t="s">
        <v>109</v>
      </c>
      <c r="BU382">
        <v>0</v>
      </c>
    </row>
    <row r="383" spans="1:74">
      <c r="A383" t="s">
        <v>76</v>
      </c>
      <c r="B383" t="s">
        <v>3139</v>
      </c>
      <c r="F383" t="s">
        <v>3140</v>
      </c>
      <c r="I383" t="s">
        <v>3141</v>
      </c>
      <c r="J383">
        <v>2017</v>
      </c>
      <c r="K383" t="s">
        <v>3142</v>
      </c>
      <c r="W383" t="s">
        <v>3143</v>
      </c>
      <c r="AN383" t="s">
        <v>3144</v>
      </c>
      <c r="AO383" t="s">
        <v>3145</v>
      </c>
      <c r="AS383" t="s">
        <v>128</v>
      </c>
      <c r="AT383">
        <v>35</v>
      </c>
      <c r="AU383">
        <v>6</v>
      </c>
      <c r="AZ383">
        <v>633</v>
      </c>
      <c r="BA383">
        <v>643</v>
      </c>
      <c r="BC383" t="s">
        <v>3146</v>
      </c>
      <c r="BK383" t="s">
        <v>3147</v>
      </c>
      <c r="BQ383" t="s">
        <v>131</v>
      </c>
    </row>
    <row r="384" spans="1:74">
      <c r="A384" t="s">
        <v>76</v>
      </c>
      <c r="B384" t="s">
        <v>3148</v>
      </c>
      <c r="F384" t="s">
        <v>3148</v>
      </c>
      <c r="I384" t="s">
        <v>3149</v>
      </c>
      <c r="J384">
        <v>2001</v>
      </c>
      <c r="K384" t="s">
        <v>1827</v>
      </c>
      <c r="W384" t="s">
        <v>3150</v>
      </c>
      <c r="AA384" t="s">
        <v>3151</v>
      </c>
      <c r="AB384" t="s">
        <v>3152</v>
      </c>
      <c r="AN384" t="s">
        <v>1829</v>
      </c>
      <c r="AS384" t="s">
        <v>413</v>
      </c>
      <c r="AT384">
        <v>21</v>
      </c>
      <c r="AU384">
        <v>17</v>
      </c>
      <c r="AZ384">
        <v>1289</v>
      </c>
      <c r="BA384">
        <v>1297</v>
      </c>
      <c r="BC384" t="s">
        <v>3153</v>
      </c>
      <c r="BK384" t="s">
        <v>3154</v>
      </c>
      <c r="BL384">
        <v>11696416</v>
      </c>
      <c r="BQ384" t="s">
        <v>131</v>
      </c>
    </row>
    <row r="385" spans="1:71">
      <c r="A385" t="s">
        <v>76</v>
      </c>
      <c r="B385" t="s">
        <v>3155</v>
      </c>
      <c r="F385" t="s">
        <v>3155</v>
      </c>
      <c r="I385" t="s">
        <v>3156</v>
      </c>
      <c r="J385">
        <v>2002</v>
      </c>
      <c r="K385" t="s">
        <v>2977</v>
      </c>
      <c r="W385" t="s">
        <v>3157</v>
      </c>
      <c r="AA385" t="s">
        <v>3158</v>
      </c>
      <c r="AN385" t="s">
        <v>2979</v>
      </c>
      <c r="AS385" t="s">
        <v>600</v>
      </c>
      <c r="AT385">
        <v>159</v>
      </c>
      <c r="AU385">
        <v>2</v>
      </c>
      <c r="AZ385">
        <v>119</v>
      </c>
      <c r="BA385">
        <v>130</v>
      </c>
      <c r="BC385" t="s">
        <v>3159</v>
      </c>
      <c r="BK385" t="s">
        <v>3160</v>
      </c>
      <c r="BQ385" t="s">
        <v>131</v>
      </c>
    </row>
    <row r="386" spans="1:71">
      <c r="A386" t="s">
        <v>76</v>
      </c>
      <c r="B386" t="s">
        <v>3161</v>
      </c>
      <c r="F386" t="s">
        <v>3161</v>
      </c>
      <c r="I386" t="s">
        <v>3162</v>
      </c>
      <c r="J386">
        <v>1994</v>
      </c>
      <c r="K386" t="s">
        <v>1578</v>
      </c>
      <c r="W386" t="s">
        <v>3163</v>
      </c>
      <c r="AN386" t="s">
        <v>1580</v>
      </c>
      <c r="AS386" t="s">
        <v>887</v>
      </c>
      <c r="AT386">
        <v>8</v>
      </c>
      <c r="AU386">
        <v>3</v>
      </c>
      <c r="AZ386">
        <v>400</v>
      </c>
      <c r="BA386">
        <v>409</v>
      </c>
      <c r="BC386" t="s">
        <v>3164</v>
      </c>
      <c r="BK386" t="s">
        <v>3165</v>
      </c>
      <c r="BQ386" t="s">
        <v>131</v>
      </c>
    </row>
    <row r="387" spans="1:71">
      <c r="A387" t="s">
        <v>76</v>
      </c>
      <c r="B387" t="s">
        <v>3166</v>
      </c>
      <c r="F387" t="s">
        <v>3166</v>
      </c>
      <c r="I387" t="s">
        <v>3167</v>
      </c>
      <c r="J387">
        <v>2005</v>
      </c>
      <c r="K387" t="s">
        <v>1802</v>
      </c>
      <c r="W387" t="s">
        <v>3168</v>
      </c>
      <c r="AN387" t="s">
        <v>1804</v>
      </c>
      <c r="AS387" t="s">
        <v>148</v>
      </c>
      <c r="AT387">
        <v>37</v>
      </c>
      <c r="AU387">
        <v>2</v>
      </c>
      <c r="AZ387">
        <v>233</v>
      </c>
      <c r="BA387">
        <v>238</v>
      </c>
      <c r="BC387" t="s">
        <v>3169</v>
      </c>
      <c r="BK387" t="s">
        <v>3170</v>
      </c>
      <c r="BQ387" t="s">
        <v>131</v>
      </c>
    </row>
    <row r="388" spans="1:71">
      <c r="A388" t="s">
        <v>76</v>
      </c>
      <c r="B388" t="s">
        <v>3171</v>
      </c>
      <c r="F388" t="s">
        <v>3171</v>
      </c>
      <c r="I388" t="s">
        <v>3172</v>
      </c>
      <c r="J388">
        <v>2005</v>
      </c>
      <c r="K388" t="s">
        <v>266</v>
      </c>
      <c r="W388" t="s">
        <v>3173</v>
      </c>
      <c r="AN388" t="s">
        <v>268</v>
      </c>
      <c r="AS388" t="s">
        <v>509</v>
      </c>
      <c r="AT388">
        <v>45</v>
      </c>
      <c r="AU388">
        <v>1</v>
      </c>
      <c r="AZ388">
        <v>388</v>
      </c>
      <c r="BA388">
        <v>398</v>
      </c>
      <c r="BC388" t="s">
        <v>3174</v>
      </c>
      <c r="BK388" t="s">
        <v>3175</v>
      </c>
      <c r="BQ388" t="s">
        <v>131</v>
      </c>
    </row>
    <row r="389" spans="1:71">
      <c r="A389" t="s">
        <v>76</v>
      </c>
      <c r="B389" t="s">
        <v>3176</v>
      </c>
      <c r="F389" t="s">
        <v>3177</v>
      </c>
      <c r="I389" t="s">
        <v>3178</v>
      </c>
      <c r="J389">
        <v>2013</v>
      </c>
      <c r="K389" t="s">
        <v>1827</v>
      </c>
      <c r="W389" t="s">
        <v>3179</v>
      </c>
      <c r="AN389" t="s">
        <v>1829</v>
      </c>
      <c r="AS389" t="s">
        <v>204</v>
      </c>
      <c r="AT389">
        <v>33</v>
      </c>
      <c r="AU389">
        <v>2</v>
      </c>
      <c r="AZ389">
        <v>195</v>
      </c>
      <c r="BA389">
        <v>201</v>
      </c>
      <c r="BC389" t="s">
        <v>3180</v>
      </c>
      <c r="BK389" t="s">
        <v>3181</v>
      </c>
      <c r="BL389">
        <v>23392595</v>
      </c>
      <c r="BQ389" t="s">
        <v>131</v>
      </c>
    </row>
    <row r="390" spans="1:71">
      <c r="A390" t="s">
        <v>76</v>
      </c>
      <c r="B390" t="s">
        <v>3182</v>
      </c>
      <c r="F390" t="s">
        <v>3182</v>
      </c>
      <c r="I390" t="s">
        <v>3183</v>
      </c>
      <c r="J390">
        <v>2001</v>
      </c>
      <c r="K390" t="s">
        <v>3184</v>
      </c>
      <c r="W390" t="s">
        <v>3185</v>
      </c>
      <c r="AN390" t="s">
        <v>3186</v>
      </c>
      <c r="AS390" t="s">
        <v>204</v>
      </c>
      <c r="AT390">
        <v>22</v>
      </c>
      <c r="AU390">
        <v>1</v>
      </c>
      <c r="AZ390">
        <v>25</v>
      </c>
      <c r="BA390">
        <v>42</v>
      </c>
      <c r="BC390" t="s">
        <v>3187</v>
      </c>
      <c r="BK390" t="s">
        <v>3188</v>
      </c>
      <c r="BQ390" t="s">
        <v>85</v>
      </c>
      <c r="BR390" t="s">
        <v>86</v>
      </c>
    </row>
    <row r="391" spans="1:71">
      <c r="A391" t="s">
        <v>76</v>
      </c>
      <c r="B391" t="s">
        <v>3189</v>
      </c>
      <c r="F391" t="s">
        <v>3190</v>
      </c>
      <c r="I391" t="s">
        <v>3191</v>
      </c>
      <c r="J391">
        <v>2014</v>
      </c>
      <c r="K391" t="s">
        <v>822</v>
      </c>
      <c r="W391" t="s">
        <v>3192</v>
      </c>
      <c r="AN391" t="s">
        <v>825</v>
      </c>
      <c r="AS391" t="s">
        <v>3193</v>
      </c>
      <c r="AT391">
        <v>5</v>
      </c>
      <c r="BB391">
        <v>691</v>
      </c>
      <c r="BC391" t="s">
        <v>3194</v>
      </c>
      <c r="BK391" t="s">
        <v>3195</v>
      </c>
      <c r="BL391">
        <v>25538722</v>
      </c>
      <c r="BQ391" t="s">
        <v>131</v>
      </c>
    </row>
    <row r="392" spans="1:71">
      <c r="A392" t="s">
        <v>76</v>
      </c>
      <c r="B392" t="s">
        <v>3196</v>
      </c>
      <c r="F392" t="s">
        <v>3196</v>
      </c>
      <c r="I392" t="s">
        <v>3197</v>
      </c>
      <c r="J392">
        <v>2000</v>
      </c>
      <c r="K392" t="s">
        <v>2245</v>
      </c>
      <c r="P392" t="s">
        <v>3198</v>
      </c>
      <c r="Q392" t="s">
        <v>3199</v>
      </c>
      <c r="R392" t="s">
        <v>3200</v>
      </c>
      <c r="W392" t="s">
        <v>3201</v>
      </c>
      <c r="AB392" t="s">
        <v>3202</v>
      </c>
      <c r="AN392" t="s">
        <v>2247</v>
      </c>
      <c r="AS392" s="3">
        <v>37438</v>
      </c>
      <c r="AT392">
        <v>60</v>
      </c>
      <c r="AX392" t="s">
        <v>49</v>
      </c>
      <c r="AZ392">
        <v>511</v>
      </c>
      <c r="BA392">
        <v>525</v>
      </c>
      <c r="BC392" t="s">
        <v>3203</v>
      </c>
      <c r="BK392" t="s">
        <v>3204</v>
      </c>
      <c r="BL392">
        <v>10844220</v>
      </c>
      <c r="BQ392" t="s">
        <v>85</v>
      </c>
      <c r="BR392" t="s">
        <v>86</v>
      </c>
    </row>
    <row r="393" spans="1:71">
      <c r="A393" t="s">
        <v>76</v>
      </c>
      <c r="B393" t="s">
        <v>3205</v>
      </c>
      <c r="F393" t="s">
        <v>3205</v>
      </c>
      <c r="I393" t="s">
        <v>3206</v>
      </c>
      <c r="J393">
        <v>2002</v>
      </c>
      <c r="K393" t="s">
        <v>3207</v>
      </c>
      <c r="W393" t="s">
        <v>3208</v>
      </c>
      <c r="AN393" t="s">
        <v>3209</v>
      </c>
      <c r="AS393" t="s">
        <v>1041</v>
      </c>
      <c r="AT393">
        <v>292</v>
      </c>
      <c r="AU393">
        <v>4</v>
      </c>
      <c r="AZ393">
        <v>393</v>
      </c>
      <c r="BA393">
        <v>401</v>
      </c>
      <c r="BC393" t="s">
        <v>3210</v>
      </c>
      <c r="BK393" t="s">
        <v>3211</v>
      </c>
      <c r="BL393">
        <v>11857473</v>
      </c>
      <c r="BQ393" t="s">
        <v>85</v>
      </c>
      <c r="BR393" t="s">
        <v>86</v>
      </c>
    </row>
    <row r="394" spans="1:71">
      <c r="A394" t="s">
        <v>76</v>
      </c>
      <c r="B394" t="s">
        <v>3212</v>
      </c>
      <c r="F394" t="s">
        <v>3213</v>
      </c>
      <c r="I394" t="s">
        <v>3214</v>
      </c>
      <c r="J394">
        <v>2010</v>
      </c>
      <c r="K394" t="s">
        <v>1047</v>
      </c>
      <c r="W394" t="s">
        <v>3215</v>
      </c>
      <c r="AA394" t="s">
        <v>3216</v>
      </c>
      <c r="AB394" t="s">
        <v>3217</v>
      </c>
      <c r="AN394" t="s">
        <v>1050</v>
      </c>
      <c r="AO394" t="s">
        <v>1051</v>
      </c>
      <c r="AS394" t="s">
        <v>168</v>
      </c>
      <c r="AT394">
        <v>93</v>
      </c>
      <c r="AU394" s="2">
        <v>43161</v>
      </c>
      <c r="AZ394">
        <v>110</v>
      </c>
      <c r="BA394">
        <v>118</v>
      </c>
      <c r="BC394" t="s">
        <v>3218</v>
      </c>
      <c r="BK394" t="s">
        <v>3219</v>
      </c>
      <c r="BQ394" t="s">
        <v>85</v>
      </c>
      <c r="BR394" t="s">
        <v>86</v>
      </c>
    </row>
    <row r="395" spans="1:71">
      <c r="A395" t="s">
        <v>76</v>
      </c>
      <c r="B395" t="s">
        <v>3220</v>
      </c>
      <c r="F395" t="s">
        <v>3221</v>
      </c>
      <c r="I395" t="s">
        <v>3222</v>
      </c>
      <c r="J395">
        <v>2011</v>
      </c>
      <c r="K395" t="s">
        <v>247</v>
      </c>
      <c r="W395" t="s">
        <v>3223</v>
      </c>
      <c r="AN395" t="s">
        <v>250</v>
      </c>
      <c r="AT395">
        <v>28</v>
      </c>
      <c r="AU395">
        <v>7</v>
      </c>
      <c r="AZ395">
        <v>638</v>
      </c>
      <c r="BA395">
        <v>642</v>
      </c>
      <c r="BC395" t="s">
        <v>3224</v>
      </c>
      <c r="BK395" t="s">
        <v>3225</v>
      </c>
      <c r="BL395">
        <v>21819347</v>
      </c>
      <c r="BQ395" t="s">
        <v>85</v>
      </c>
      <c r="BR395" t="s">
        <v>86</v>
      </c>
    </row>
    <row r="396" spans="1:71">
      <c r="A396" t="s">
        <v>76</v>
      </c>
      <c r="B396" t="s">
        <v>3226</v>
      </c>
      <c r="F396" t="s">
        <v>3226</v>
      </c>
      <c r="I396" t="s">
        <v>3227</v>
      </c>
      <c r="J396">
        <v>1991</v>
      </c>
      <c r="K396" t="s">
        <v>3228</v>
      </c>
      <c r="W396" t="s">
        <v>3229</v>
      </c>
      <c r="AN396" t="s">
        <v>3230</v>
      </c>
      <c r="AS396" t="s">
        <v>769</v>
      </c>
      <c r="AT396">
        <v>29</v>
      </c>
      <c r="AU396">
        <v>3</v>
      </c>
      <c r="AZ396">
        <v>208</v>
      </c>
      <c r="BA396">
        <v>211</v>
      </c>
      <c r="BK396" t="s">
        <v>3231</v>
      </c>
      <c r="BQ396" t="s">
        <v>85</v>
      </c>
      <c r="BR396" t="s">
        <v>86</v>
      </c>
    </row>
    <row r="397" spans="1:71">
      <c r="A397" t="s">
        <v>867</v>
      </c>
      <c r="B397" t="s">
        <v>3232</v>
      </c>
      <c r="D397" t="s">
        <v>3233</v>
      </c>
      <c r="F397" t="s">
        <v>3232</v>
      </c>
      <c r="I397" t="s">
        <v>3234</v>
      </c>
      <c r="J397">
        <v>1998</v>
      </c>
      <c r="K397" t="s">
        <v>3235</v>
      </c>
      <c r="L397" t="s">
        <v>3236</v>
      </c>
      <c r="P397" t="s">
        <v>3237</v>
      </c>
      <c r="Q397" t="s">
        <v>3238</v>
      </c>
      <c r="R397" t="s">
        <v>3239</v>
      </c>
      <c r="S397" t="s">
        <v>3240</v>
      </c>
      <c r="W397" t="s">
        <v>3241</v>
      </c>
      <c r="AA397" t="s">
        <v>3242</v>
      </c>
      <c r="AB397" t="s">
        <v>3243</v>
      </c>
      <c r="AN397" t="s">
        <v>3244</v>
      </c>
      <c r="AP397" t="s">
        <v>3245</v>
      </c>
      <c r="AT397">
        <v>52</v>
      </c>
      <c r="AZ397">
        <v>229</v>
      </c>
      <c r="BA397">
        <v>236</v>
      </c>
      <c r="BK397" t="s">
        <v>3246</v>
      </c>
      <c r="BQ397" t="s">
        <v>85</v>
      </c>
      <c r="BR397" t="s">
        <v>108</v>
      </c>
      <c r="BS397" t="s">
        <v>109</v>
      </c>
    </row>
    <row r="398" spans="1:71">
      <c r="A398" t="s">
        <v>76</v>
      </c>
      <c r="B398" t="s">
        <v>3247</v>
      </c>
      <c r="F398" t="s">
        <v>3247</v>
      </c>
      <c r="I398" t="s">
        <v>3248</v>
      </c>
      <c r="J398">
        <v>1981</v>
      </c>
      <c r="K398" t="s">
        <v>931</v>
      </c>
      <c r="AN398" t="s">
        <v>933</v>
      </c>
      <c r="AT398">
        <v>25</v>
      </c>
      <c r="AU398">
        <v>3</v>
      </c>
      <c r="AZ398">
        <v>475</v>
      </c>
      <c r="BA398">
        <v>480</v>
      </c>
      <c r="BC398" t="s">
        <v>3249</v>
      </c>
      <c r="BK398" t="s">
        <v>3250</v>
      </c>
      <c r="BL398">
        <v>7306637</v>
      </c>
      <c r="BQ398" t="s">
        <v>85</v>
      </c>
      <c r="BR398" t="s">
        <v>86</v>
      </c>
    </row>
    <row r="399" spans="1:71">
      <c r="A399" t="s">
        <v>76</v>
      </c>
      <c r="B399" t="s">
        <v>3251</v>
      </c>
      <c r="F399" t="s">
        <v>3251</v>
      </c>
      <c r="I399" t="s">
        <v>3252</v>
      </c>
      <c r="J399">
        <v>1992</v>
      </c>
      <c r="K399" t="s">
        <v>3253</v>
      </c>
      <c r="W399" t="s">
        <v>3254</v>
      </c>
      <c r="AN399" t="s">
        <v>3255</v>
      </c>
      <c r="AT399">
        <v>41</v>
      </c>
      <c r="AU399">
        <v>6</v>
      </c>
      <c r="AZ399">
        <v>370</v>
      </c>
      <c r="BA399">
        <v>376</v>
      </c>
      <c r="BK399" t="s">
        <v>3256</v>
      </c>
      <c r="BQ399" t="s">
        <v>131</v>
      </c>
    </row>
    <row r="400" spans="1:71">
      <c r="A400" t="s">
        <v>76</v>
      </c>
      <c r="B400" t="s">
        <v>3257</v>
      </c>
      <c r="F400" t="s">
        <v>3258</v>
      </c>
      <c r="I400" t="s">
        <v>3259</v>
      </c>
      <c r="J400">
        <v>2010</v>
      </c>
      <c r="K400" t="s">
        <v>1217</v>
      </c>
      <c r="W400" t="s">
        <v>3260</v>
      </c>
      <c r="AN400" t="s">
        <v>1221</v>
      </c>
      <c r="AS400" t="s">
        <v>216</v>
      </c>
      <c r="AT400">
        <v>33</v>
      </c>
      <c r="AU400">
        <v>8</v>
      </c>
      <c r="AZ400">
        <v>1239</v>
      </c>
      <c r="BA400">
        <v>1247</v>
      </c>
      <c r="BC400" t="s">
        <v>3261</v>
      </c>
      <c r="BK400" t="s">
        <v>3262</v>
      </c>
      <c r="BL400">
        <v>20374534</v>
      </c>
      <c r="BQ400" t="s">
        <v>131</v>
      </c>
    </row>
    <row r="401" spans="1:74">
      <c r="A401" t="s">
        <v>76</v>
      </c>
      <c r="B401" t="s">
        <v>3263</v>
      </c>
      <c r="F401" t="s">
        <v>3263</v>
      </c>
      <c r="I401" t="s">
        <v>3264</v>
      </c>
      <c r="J401">
        <v>1983</v>
      </c>
      <c r="K401" t="s">
        <v>3265</v>
      </c>
      <c r="AN401" t="s">
        <v>3266</v>
      </c>
      <c r="AT401">
        <v>115</v>
      </c>
      <c r="AU401">
        <v>8</v>
      </c>
      <c r="AZ401">
        <v>1039</v>
      </c>
      <c r="BA401">
        <v>1042</v>
      </c>
      <c r="BC401" t="s">
        <v>3267</v>
      </c>
      <c r="BK401" t="s">
        <v>3268</v>
      </c>
      <c r="BQ401" t="s">
        <v>85</v>
      </c>
      <c r="BR401" t="s">
        <v>108</v>
      </c>
      <c r="BT401" t="s">
        <v>109</v>
      </c>
      <c r="BV401">
        <v>0</v>
      </c>
    </row>
    <row r="402" spans="1:74">
      <c r="A402" t="s">
        <v>76</v>
      </c>
      <c r="B402" t="s">
        <v>3269</v>
      </c>
      <c r="F402" t="s">
        <v>3269</v>
      </c>
      <c r="I402" t="s">
        <v>3270</v>
      </c>
      <c r="J402">
        <v>1992</v>
      </c>
      <c r="K402" t="s">
        <v>145</v>
      </c>
      <c r="W402" t="s">
        <v>3271</v>
      </c>
      <c r="AN402" t="s">
        <v>147</v>
      </c>
      <c r="AO402" t="s">
        <v>1557</v>
      </c>
      <c r="AS402" t="s">
        <v>185</v>
      </c>
      <c r="AT402">
        <v>38</v>
      </c>
      <c r="AU402">
        <v>9</v>
      </c>
      <c r="AZ402">
        <v>681</v>
      </c>
      <c r="BA402">
        <v>686</v>
      </c>
      <c r="BC402" t="s">
        <v>3272</v>
      </c>
      <c r="BK402" t="s">
        <v>3273</v>
      </c>
      <c r="BQ402" t="s">
        <v>85</v>
      </c>
      <c r="BR402" t="s">
        <v>108</v>
      </c>
      <c r="BT402" t="s">
        <v>109</v>
      </c>
      <c r="BU402">
        <v>1</v>
      </c>
    </row>
    <row r="403" spans="1:74">
      <c r="A403" t="s">
        <v>76</v>
      </c>
      <c r="B403" t="s">
        <v>3274</v>
      </c>
      <c r="F403" t="s">
        <v>3274</v>
      </c>
      <c r="I403" t="s">
        <v>3275</v>
      </c>
      <c r="J403">
        <v>1982</v>
      </c>
      <c r="K403" t="s">
        <v>3276</v>
      </c>
      <c r="AN403" t="s">
        <v>3277</v>
      </c>
      <c r="AT403">
        <v>17</v>
      </c>
      <c r="AU403" s="2">
        <v>43193</v>
      </c>
      <c r="AZ403">
        <v>285</v>
      </c>
      <c r="BA403">
        <v>290</v>
      </c>
      <c r="BK403" t="s">
        <v>3278</v>
      </c>
      <c r="BQ403" t="s">
        <v>131</v>
      </c>
    </row>
    <row r="404" spans="1:74">
      <c r="A404" t="s">
        <v>76</v>
      </c>
      <c r="B404" t="s">
        <v>3279</v>
      </c>
      <c r="F404" t="s">
        <v>3280</v>
      </c>
      <c r="I404" t="s">
        <v>3281</v>
      </c>
      <c r="J404">
        <v>1989</v>
      </c>
      <c r="K404" t="s">
        <v>1011</v>
      </c>
      <c r="W404" t="s">
        <v>3282</v>
      </c>
      <c r="AN404" t="s">
        <v>1013</v>
      </c>
      <c r="AT404">
        <v>4</v>
      </c>
      <c r="AU404" s="2">
        <v>43191</v>
      </c>
      <c r="AZ404">
        <v>163</v>
      </c>
      <c r="BA404">
        <v>173</v>
      </c>
      <c r="BC404" t="s">
        <v>3283</v>
      </c>
      <c r="BK404" t="s">
        <v>3284</v>
      </c>
      <c r="BQ404" t="s">
        <v>131</v>
      </c>
    </row>
    <row r="405" spans="1:74">
      <c r="A405" t="s">
        <v>76</v>
      </c>
      <c r="B405" t="s">
        <v>3285</v>
      </c>
      <c r="F405" t="s">
        <v>3286</v>
      </c>
      <c r="I405" t="s">
        <v>3287</v>
      </c>
      <c r="J405">
        <v>2015</v>
      </c>
      <c r="K405" t="s">
        <v>2245</v>
      </c>
      <c r="W405" t="s">
        <v>3288</v>
      </c>
      <c r="AN405" t="s">
        <v>2247</v>
      </c>
      <c r="AO405" t="s">
        <v>2999</v>
      </c>
      <c r="AS405" t="s">
        <v>204</v>
      </c>
      <c r="AT405">
        <v>153</v>
      </c>
      <c r="AZ405">
        <v>22</v>
      </c>
      <c r="BA405">
        <v>28</v>
      </c>
      <c r="BC405" t="s">
        <v>3289</v>
      </c>
      <c r="BK405" t="s">
        <v>3290</v>
      </c>
      <c r="BL405">
        <v>25578504</v>
      </c>
      <c r="BQ405" t="s">
        <v>85</v>
      </c>
      <c r="BR405" t="s">
        <v>86</v>
      </c>
    </row>
    <row r="406" spans="1:74">
      <c r="A406" t="s">
        <v>76</v>
      </c>
      <c r="B406" t="s">
        <v>3291</v>
      </c>
      <c r="F406" t="s">
        <v>3292</v>
      </c>
      <c r="I406" t="s">
        <v>3293</v>
      </c>
      <c r="J406">
        <v>2015</v>
      </c>
      <c r="K406" t="s">
        <v>3294</v>
      </c>
      <c r="W406" t="s">
        <v>3295</v>
      </c>
      <c r="AB406" t="s">
        <v>3296</v>
      </c>
      <c r="AN406" t="s">
        <v>3297</v>
      </c>
      <c r="AO406" t="s">
        <v>3298</v>
      </c>
      <c r="AT406">
        <v>60</v>
      </c>
      <c r="AU406">
        <v>1</v>
      </c>
      <c r="AZ406">
        <v>33</v>
      </c>
      <c r="BA406">
        <v>37</v>
      </c>
      <c r="BC406" t="s">
        <v>3299</v>
      </c>
      <c r="BK406" t="s">
        <v>3300</v>
      </c>
      <c r="BQ406" t="s">
        <v>85</v>
      </c>
      <c r="BR406" t="s">
        <v>86</v>
      </c>
    </row>
    <row r="407" spans="1:74">
      <c r="A407" t="s">
        <v>867</v>
      </c>
      <c r="B407" t="s">
        <v>3301</v>
      </c>
      <c r="D407" t="s">
        <v>3302</v>
      </c>
      <c r="F407" t="s">
        <v>3303</v>
      </c>
      <c r="I407" t="s">
        <v>3304</v>
      </c>
      <c r="J407">
        <v>2009</v>
      </c>
      <c r="K407" t="s">
        <v>3305</v>
      </c>
      <c r="L407" t="s">
        <v>1398</v>
      </c>
      <c r="P407" t="s">
        <v>3306</v>
      </c>
      <c r="Q407" t="s">
        <v>3307</v>
      </c>
      <c r="R407" t="s">
        <v>3308</v>
      </c>
      <c r="W407" t="s">
        <v>3309</v>
      </c>
      <c r="AA407" t="s">
        <v>3310</v>
      </c>
      <c r="AN407" t="s">
        <v>877</v>
      </c>
      <c r="AP407" t="s">
        <v>3311</v>
      </c>
      <c r="AT407">
        <v>807</v>
      </c>
      <c r="AZ407">
        <v>681</v>
      </c>
      <c r="BA407">
        <v>686</v>
      </c>
      <c r="BK407" t="s">
        <v>3312</v>
      </c>
      <c r="BQ407" t="s">
        <v>131</v>
      </c>
    </row>
    <row r="408" spans="1:74">
      <c r="A408" t="s">
        <v>76</v>
      </c>
      <c r="B408" t="s">
        <v>3313</v>
      </c>
      <c r="F408" t="s">
        <v>3313</v>
      </c>
      <c r="I408" t="s">
        <v>3314</v>
      </c>
      <c r="J408">
        <v>1993</v>
      </c>
      <c r="K408" t="s">
        <v>1446</v>
      </c>
      <c r="W408" t="s">
        <v>3315</v>
      </c>
      <c r="AN408" t="s">
        <v>1448</v>
      </c>
      <c r="AT408">
        <v>66</v>
      </c>
      <c r="AU408">
        <v>3</v>
      </c>
      <c r="AZ408">
        <v>211</v>
      </c>
      <c r="BA408">
        <v>216</v>
      </c>
      <c r="BC408" t="s">
        <v>3316</v>
      </c>
      <c r="BK408" t="s">
        <v>3317</v>
      </c>
      <c r="BQ408" t="s">
        <v>131</v>
      </c>
    </row>
    <row r="409" spans="1:74">
      <c r="A409" t="s">
        <v>76</v>
      </c>
      <c r="B409" t="s">
        <v>3318</v>
      </c>
      <c r="F409" t="s">
        <v>3319</v>
      </c>
      <c r="I409" t="s">
        <v>3320</v>
      </c>
      <c r="J409">
        <v>2013</v>
      </c>
      <c r="K409" t="s">
        <v>3321</v>
      </c>
      <c r="W409" t="s">
        <v>3322</v>
      </c>
      <c r="AN409" t="s">
        <v>3323</v>
      </c>
      <c r="AS409" t="s">
        <v>887</v>
      </c>
      <c r="AT409">
        <v>96</v>
      </c>
      <c r="AU409">
        <v>2</v>
      </c>
      <c r="AZ409">
        <v>572</v>
      </c>
      <c r="BA409">
        <v>582</v>
      </c>
      <c r="BC409" t="s">
        <v>3324</v>
      </c>
      <c r="BK409" t="s">
        <v>3325</v>
      </c>
      <c r="BQ409" t="s">
        <v>85</v>
      </c>
      <c r="BR409" t="s">
        <v>108</v>
      </c>
      <c r="BT409" t="s">
        <v>109</v>
      </c>
      <c r="BU409">
        <v>1</v>
      </c>
      <c r="BV409">
        <v>4</v>
      </c>
    </row>
    <row r="410" spans="1:74">
      <c r="A410" t="s">
        <v>76</v>
      </c>
      <c r="B410" t="s">
        <v>3326</v>
      </c>
      <c r="F410" t="s">
        <v>3327</v>
      </c>
      <c r="I410" t="s">
        <v>3328</v>
      </c>
      <c r="J410">
        <v>2014</v>
      </c>
      <c r="K410" t="s">
        <v>3329</v>
      </c>
      <c r="W410" t="s">
        <v>3330</v>
      </c>
      <c r="AN410" t="s">
        <v>3331</v>
      </c>
      <c r="AO410" t="s">
        <v>3332</v>
      </c>
      <c r="AS410" t="s">
        <v>397</v>
      </c>
      <c r="AT410">
        <v>55</v>
      </c>
      <c r="AU410">
        <v>3</v>
      </c>
      <c r="AZ410">
        <v>393</v>
      </c>
      <c r="BA410">
        <v>401</v>
      </c>
      <c r="BC410" t="s">
        <v>3333</v>
      </c>
      <c r="BK410" t="s">
        <v>3334</v>
      </c>
      <c r="BL410">
        <v>24585247</v>
      </c>
      <c r="BQ410" t="s">
        <v>85</v>
      </c>
      <c r="BR410" t="s">
        <v>86</v>
      </c>
    </row>
    <row r="411" spans="1:74">
      <c r="A411" t="s">
        <v>76</v>
      </c>
      <c r="B411" t="s">
        <v>3335</v>
      </c>
      <c r="F411" t="s">
        <v>3335</v>
      </c>
      <c r="I411" t="s">
        <v>3336</v>
      </c>
      <c r="J411">
        <v>1976</v>
      </c>
      <c r="K411" t="s">
        <v>3337</v>
      </c>
      <c r="AN411" t="s">
        <v>3338</v>
      </c>
      <c r="AT411">
        <v>83</v>
      </c>
      <c r="AU411">
        <v>1</v>
      </c>
      <c r="AZ411">
        <v>93</v>
      </c>
      <c r="BA411">
        <v>102</v>
      </c>
      <c r="BC411" t="s">
        <v>3339</v>
      </c>
      <c r="BK411" t="s">
        <v>3340</v>
      </c>
      <c r="BQ411" t="s">
        <v>131</v>
      </c>
    </row>
    <row r="412" spans="1:74">
      <c r="A412" t="s">
        <v>76</v>
      </c>
      <c r="B412" t="s">
        <v>3341</v>
      </c>
      <c r="F412" t="s">
        <v>3341</v>
      </c>
      <c r="I412" t="s">
        <v>3342</v>
      </c>
      <c r="J412">
        <v>2002</v>
      </c>
      <c r="K412" t="s">
        <v>1968</v>
      </c>
      <c r="W412" t="s">
        <v>3343</v>
      </c>
      <c r="AN412" t="s">
        <v>1970</v>
      </c>
      <c r="AS412" s="3">
        <v>38961</v>
      </c>
      <c r="AT412">
        <v>95</v>
      </c>
      <c r="AU412">
        <v>3</v>
      </c>
      <c r="AZ412">
        <v>261</v>
      </c>
      <c r="BA412">
        <v>268</v>
      </c>
      <c r="BB412" t="s">
        <v>3344</v>
      </c>
      <c r="BC412" t="s">
        <v>3345</v>
      </c>
      <c r="BK412" t="s">
        <v>3346</v>
      </c>
      <c r="BQ412" t="s">
        <v>131</v>
      </c>
    </row>
    <row r="413" spans="1:74">
      <c r="A413" t="s">
        <v>76</v>
      </c>
      <c r="B413" t="s">
        <v>3347</v>
      </c>
      <c r="F413" t="s">
        <v>3348</v>
      </c>
      <c r="I413" t="s">
        <v>3349</v>
      </c>
      <c r="J413">
        <v>2007</v>
      </c>
      <c r="K413" t="s">
        <v>3350</v>
      </c>
      <c r="W413" t="s">
        <v>3351</v>
      </c>
      <c r="AN413" t="s">
        <v>3352</v>
      </c>
      <c r="AS413" t="s">
        <v>317</v>
      </c>
      <c r="AT413">
        <v>34</v>
      </c>
      <c r="AU413">
        <v>6</v>
      </c>
      <c r="AZ413">
        <v>583</v>
      </c>
      <c r="BA413">
        <v>589</v>
      </c>
      <c r="BC413" t="s">
        <v>3353</v>
      </c>
      <c r="BK413" t="s">
        <v>3354</v>
      </c>
      <c r="BQ413" t="s">
        <v>85</v>
      </c>
      <c r="BR413" t="s">
        <v>86</v>
      </c>
    </row>
    <row r="414" spans="1:74">
      <c r="A414" t="s">
        <v>76</v>
      </c>
      <c r="B414" t="s">
        <v>3355</v>
      </c>
      <c r="F414" t="s">
        <v>3356</v>
      </c>
      <c r="I414" t="s">
        <v>3357</v>
      </c>
      <c r="J414">
        <v>2014</v>
      </c>
      <c r="K414" t="s">
        <v>3358</v>
      </c>
      <c r="W414" t="s">
        <v>3359</v>
      </c>
      <c r="AN414" t="s">
        <v>3360</v>
      </c>
      <c r="AO414" t="s">
        <v>3361</v>
      </c>
      <c r="AS414" t="s">
        <v>397</v>
      </c>
      <c r="AT414">
        <v>45</v>
      </c>
      <c r="AU414">
        <v>4</v>
      </c>
      <c r="AZ414">
        <v>359</v>
      </c>
      <c r="BA414">
        <v>364</v>
      </c>
      <c r="BC414" t="s">
        <v>3362</v>
      </c>
      <c r="BK414" t="s">
        <v>3363</v>
      </c>
      <c r="BQ414" t="s">
        <v>85</v>
      </c>
      <c r="BR414" t="s">
        <v>86</v>
      </c>
    </row>
    <row r="415" spans="1:74">
      <c r="A415" t="s">
        <v>76</v>
      </c>
      <c r="B415" t="s">
        <v>3364</v>
      </c>
      <c r="F415" t="s">
        <v>3364</v>
      </c>
      <c r="I415" t="s">
        <v>3365</v>
      </c>
      <c r="J415">
        <v>1996</v>
      </c>
      <c r="K415" t="s">
        <v>1047</v>
      </c>
      <c r="W415" t="s">
        <v>3366</v>
      </c>
      <c r="AN415" t="s">
        <v>1050</v>
      </c>
      <c r="AO415" t="s">
        <v>1051</v>
      </c>
      <c r="AS415" t="s">
        <v>413</v>
      </c>
      <c r="AT415">
        <v>23</v>
      </c>
      <c r="AU415">
        <v>1</v>
      </c>
      <c r="AZ415">
        <v>23</v>
      </c>
      <c r="BA415">
        <v>28</v>
      </c>
      <c r="BC415" t="s">
        <v>3367</v>
      </c>
      <c r="BK415" t="s">
        <v>3368</v>
      </c>
      <c r="BQ415" t="s">
        <v>85</v>
      </c>
      <c r="BR415" t="s">
        <v>86</v>
      </c>
    </row>
    <row r="416" spans="1:74">
      <c r="A416" t="s">
        <v>76</v>
      </c>
      <c r="B416" t="s">
        <v>3364</v>
      </c>
      <c r="F416" t="s">
        <v>3364</v>
      </c>
      <c r="I416" t="s">
        <v>3365</v>
      </c>
      <c r="J416">
        <v>1996</v>
      </c>
      <c r="K416" t="s">
        <v>1047</v>
      </c>
      <c r="W416" t="s">
        <v>3369</v>
      </c>
      <c r="AN416" t="s">
        <v>1050</v>
      </c>
      <c r="AO416" t="s">
        <v>1051</v>
      </c>
      <c r="AS416" t="s">
        <v>185</v>
      </c>
      <c r="AT416">
        <v>22</v>
      </c>
      <c r="AU416">
        <v>2</v>
      </c>
      <c r="AZ416">
        <v>163</v>
      </c>
      <c r="BA416">
        <v>168</v>
      </c>
      <c r="BC416" t="s">
        <v>3370</v>
      </c>
      <c r="BK416" t="s">
        <v>3371</v>
      </c>
      <c r="BQ416" t="s">
        <v>85</v>
      </c>
      <c r="BR416" t="s">
        <v>86</v>
      </c>
    </row>
    <row r="417" spans="1:74">
      <c r="A417" t="s">
        <v>76</v>
      </c>
      <c r="B417" t="s">
        <v>3372</v>
      </c>
      <c r="F417" t="s">
        <v>3373</v>
      </c>
      <c r="I417" t="s">
        <v>3374</v>
      </c>
      <c r="J417">
        <v>2006</v>
      </c>
      <c r="K417" t="s">
        <v>902</v>
      </c>
      <c r="W417" t="s">
        <v>3375</v>
      </c>
      <c r="AN417" t="s">
        <v>908</v>
      </c>
      <c r="AS417" s="3">
        <v>37803</v>
      </c>
      <c r="AT417">
        <v>103</v>
      </c>
      <c r="AU417">
        <v>3</v>
      </c>
      <c r="AZ417">
        <v>537</v>
      </c>
      <c r="BA417">
        <v>540</v>
      </c>
      <c r="BC417" t="s">
        <v>3376</v>
      </c>
      <c r="BK417" t="s">
        <v>3377</v>
      </c>
      <c r="BQ417" t="s">
        <v>85</v>
      </c>
      <c r="BR417" t="s">
        <v>108</v>
      </c>
      <c r="BT417" t="s">
        <v>109</v>
      </c>
      <c r="BU417">
        <v>1</v>
      </c>
    </row>
    <row r="418" spans="1:74">
      <c r="A418" t="s">
        <v>76</v>
      </c>
      <c r="B418" t="s">
        <v>3378</v>
      </c>
      <c r="F418" t="s">
        <v>3378</v>
      </c>
      <c r="I418" t="s">
        <v>3379</v>
      </c>
      <c r="J418">
        <v>2004</v>
      </c>
      <c r="K418" t="s">
        <v>3380</v>
      </c>
      <c r="W418" t="s">
        <v>3381</v>
      </c>
      <c r="AB418" t="s">
        <v>3382</v>
      </c>
      <c r="AN418" t="s">
        <v>3383</v>
      </c>
      <c r="AO418" t="s">
        <v>3384</v>
      </c>
      <c r="AS418" t="s">
        <v>397</v>
      </c>
      <c r="AT418">
        <v>287</v>
      </c>
      <c r="AU418">
        <v>1</v>
      </c>
      <c r="AZ418" t="s">
        <v>3385</v>
      </c>
      <c r="BA418" t="s">
        <v>3386</v>
      </c>
      <c r="BC418" t="s">
        <v>3387</v>
      </c>
      <c r="BK418" t="s">
        <v>3388</v>
      </c>
      <c r="BL418">
        <v>15031140</v>
      </c>
      <c r="BQ418" t="s">
        <v>85</v>
      </c>
      <c r="BR418" t="s">
        <v>86</v>
      </c>
    </row>
    <row r="419" spans="1:74">
      <c r="A419" t="s">
        <v>76</v>
      </c>
      <c r="B419" t="s">
        <v>3389</v>
      </c>
      <c r="F419" t="s">
        <v>3389</v>
      </c>
      <c r="I419" t="s">
        <v>3390</v>
      </c>
      <c r="J419">
        <v>1994</v>
      </c>
      <c r="K419" t="s">
        <v>3391</v>
      </c>
      <c r="W419" t="s">
        <v>3392</v>
      </c>
      <c r="AN419" t="s">
        <v>3393</v>
      </c>
      <c r="AT419">
        <v>33</v>
      </c>
      <c r="AU419">
        <v>1</v>
      </c>
      <c r="AZ419">
        <v>27</v>
      </c>
      <c r="BA419">
        <v>33</v>
      </c>
      <c r="BC419" t="s">
        <v>3394</v>
      </c>
      <c r="BK419" t="s">
        <v>3395</v>
      </c>
      <c r="BQ419" t="s">
        <v>85</v>
      </c>
      <c r="BR419" t="s">
        <v>108</v>
      </c>
      <c r="BT419" t="s">
        <v>109</v>
      </c>
      <c r="BU419">
        <v>1</v>
      </c>
    </row>
    <row r="420" spans="1:74">
      <c r="A420" t="s">
        <v>76</v>
      </c>
      <c r="B420" t="s">
        <v>3396</v>
      </c>
      <c r="F420" t="s">
        <v>3396</v>
      </c>
      <c r="I420" t="s">
        <v>3397</v>
      </c>
      <c r="J420">
        <v>1998</v>
      </c>
      <c r="K420" t="s">
        <v>775</v>
      </c>
      <c r="W420" t="s">
        <v>3398</v>
      </c>
      <c r="AN420" t="s">
        <v>778</v>
      </c>
      <c r="AS420" t="s">
        <v>204</v>
      </c>
      <c r="AT420">
        <v>10</v>
      </c>
      <c r="AU420">
        <v>2</v>
      </c>
      <c r="AZ420">
        <v>147</v>
      </c>
      <c r="BA420">
        <v>154</v>
      </c>
      <c r="BC420" t="s">
        <v>3399</v>
      </c>
      <c r="BK420" t="s">
        <v>3400</v>
      </c>
      <c r="BL420">
        <v>9535060</v>
      </c>
      <c r="BQ420" t="s">
        <v>85</v>
      </c>
      <c r="BR420" t="s">
        <v>86</v>
      </c>
    </row>
    <row r="421" spans="1:74">
      <c r="A421" t="s">
        <v>76</v>
      </c>
      <c r="B421" t="s">
        <v>3401</v>
      </c>
      <c r="F421" t="s">
        <v>3401</v>
      </c>
      <c r="I421" t="s">
        <v>3402</v>
      </c>
      <c r="J421">
        <v>2005</v>
      </c>
      <c r="K421" t="s">
        <v>2245</v>
      </c>
      <c r="W421" t="s">
        <v>3403</v>
      </c>
      <c r="AA421" t="s">
        <v>3216</v>
      </c>
      <c r="AB421" t="s">
        <v>3217</v>
      </c>
      <c r="AN421" t="s">
        <v>2247</v>
      </c>
      <c r="AO421" t="s">
        <v>2999</v>
      </c>
      <c r="AS421" t="s">
        <v>397</v>
      </c>
      <c r="AT421">
        <v>87</v>
      </c>
      <c r="AU421" s="2">
        <v>43193</v>
      </c>
      <c r="AZ421">
        <v>253</v>
      </c>
      <c r="BA421">
        <v>267</v>
      </c>
      <c r="BC421" t="s">
        <v>3404</v>
      </c>
      <c r="BK421" t="s">
        <v>3405</v>
      </c>
      <c r="BL421">
        <v>15911175</v>
      </c>
      <c r="BQ421" t="s">
        <v>85</v>
      </c>
      <c r="BR421" t="s">
        <v>86</v>
      </c>
    </row>
    <row r="422" spans="1:74">
      <c r="A422" t="s">
        <v>76</v>
      </c>
      <c r="B422" t="s">
        <v>3406</v>
      </c>
      <c r="F422" t="s">
        <v>3406</v>
      </c>
      <c r="I422" t="s">
        <v>3407</v>
      </c>
      <c r="J422">
        <v>2002</v>
      </c>
      <c r="K422" t="s">
        <v>1036</v>
      </c>
      <c r="W422" t="s">
        <v>3408</v>
      </c>
      <c r="AN422" t="s">
        <v>1040</v>
      </c>
      <c r="AO422" t="s">
        <v>1572</v>
      </c>
      <c r="AS422" t="s">
        <v>769</v>
      </c>
      <c r="AT422">
        <v>126</v>
      </c>
      <c r="AU422">
        <v>1</v>
      </c>
      <c r="AZ422">
        <v>101</v>
      </c>
      <c r="BA422">
        <v>112</v>
      </c>
      <c r="BC422" t="s">
        <v>3409</v>
      </c>
      <c r="BK422" t="s">
        <v>3410</v>
      </c>
      <c r="BL422">
        <v>11944971</v>
      </c>
      <c r="BQ422" t="s">
        <v>85</v>
      </c>
      <c r="BR422" t="s">
        <v>86</v>
      </c>
    </row>
    <row r="423" spans="1:74">
      <c r="A423" t="s">
        <v>76</v>
      </c>
      <c r="B423" t="s">
        <v>3411</v>
      </c>
      <c r="F423" t="s">
        <v>3412</v>
      </c>
      <c r="I423" t="s">
        <v>3413</v>
      </c>
      <c r="J423">
        <v>2016</v>
      </c>
      <c r="K423" t="s">
        <v>2344</v>
      </c>
      <c r="W423" t="s">
        <v>3414</v>
      </c>
      <c r="AA423" t="s">
        <v>2442</v>
      </c>
      <c r="AB423" t="s">
        <v>2443</v>
      </c>
      <c r="AN423" t="s">
        <v>2348</v>
      </c>
      <c r="AO423" t="s">
        <v>2349</v>
      </c>
      <c r="AS423" t="s">
        <v>148</v>
      </c>
      <c r="AT423">
        <v>154</v>
      </c>
      <c r="AU423">
        <v>4</v>
      </c>
      <c r="AZ423">
        <v>612</v>
      </c>
      <c r="BA423">
        <v>631</v>
      </c>
      <c r="BC423" t="s">
        <v>3415</v>
      </c>
      <c r="BK423" t="s">
        <v>3416</v>
      </c>
      <c r="BQ423" t="s">
        <v>131</v>
      </c>
    </row>
    <row r="424" spans="1:74">
      <c r="A424" t="s">
        <v>76</v>
      </c>
      <c r="B424" t="s">
        <v>3417</v>
      </c>
      <c r="F424" t="s">
        <v>3418</v>
      </c>
      <c r="I424" t="s">
        <v>3419</v>
      </c>
      <c r="J424">
        <v>2018</v>
      </c>
      <c r="K424" t="s">
        <v>153</v>
      </c>
      <c r="W424" t="s">
        <v>3420</v>
      </c>
      <c r="AN424" t="s">
        <v>155</v>
      </c>
      <c r="AO424" t="s">
        <v>3421</v>
      </c>
      <c r="AS424" t="s">
        <v>847</v>
      </c>
      <c r="AT424">
        <v>221</v>
      </c>
      <c r="AZ424">
        <v>358</v>
      </c>
      <c r="BA424">
        <v>367</v>
      </c>
      <c r="BC424" t="s">
        <v>3422</v>
      </c>
      <c r="BK424" t="s">
        <v>3423</v>
      </c>
      <c r="BQ424" t="s">
        <v>131</v>
      </c>
    </row>
    <row r="425" spans="1:74">
      <c r="A425" t="s">
        <v>76</v>
      </c>
      <c r="B425" t="s">
        <v>3424</v>
      </c>
      <c r="F425" t="s">
        <v>3425</v>
      </c>
      <c r="I425" t="s">
        <v>3426</v>
      </c>
      <c r="J425">
        <v>2018</v>
      </c>
      <c r="K425" t="s">
        <v>822</v>
      </c>
      <c r="W425" t="s">
        <v>3427</v>
      </c>
      <c r="AA425" t="s">
        <v>3428</v>
      </c>
      <c r="AB425" t="s">
        <v>3429</v>
      </c>
      <c r="AN425" t="s">
        <v>825</v>
      </c>
      <c r="AS425" s="3">
        <v>47270</v>
      </c>
      <c r="AT425">
        <v>9</v>
      </c>
      <c r="BB425">
        <v>888</v>
      </c>
      <c r="BC425" t="s">
        <v>3430</v>
      </c>
      <c r="BK425" t="s">
        <v>3431</v>
      </c>
      <c r="BL425">
        <v>30008727</v>
      </c>
      <c r="BQ425" t="s">
        <v>131</v>
      </c>
    </row>
    <row r="426" spans="1:74">
      <c r="A426" t="s">
        <v>76</v>
      </c>
      <c r="B426" t="s">
        <v>3432</v>
      </c>
      <c r="F426" t="s">
        <v>3433</v>
      </c>
      <c r="I426" t="s">
        <v>3434</v>
      </c>
      <c r="J426">
        <v>2006</v>
      </c>
      <c r="K426" t="s">
        <v>3435</v>
      </c>
      <c r="W426" t="s">
        <v>3436</v>
      </c>
      <c r="AN426" t="s">
        <v>3437</v>
      </c>
      <c r="AS426" t="s">
        <v>413</v>
      </c>
      <c r="AT426">
        <v>41</v>
      </c>
      <c r="AU426">
        <v>11</v>
      </c>
      <c r="AZ426">
        <v>1107</v>
      </c>
      <c r="BA426">
        <v>1115</v>
      </c>
      <c r="BC426" t="s">
        <v>3438</v>
      </c>
      <c r="BK426" t="s">
        <v>3439</v>
      </c>
      <c r="BL426">
        <v>17160522</v>
      </c>
      <c r="BQ426" t="s">
        <v>85</v>
      </c>
      <c r="BR426" t="s">
        <v>86</v>
      </c>
    </row>
    <row r="427" spans="1:74">
      <c r="A427" t="s">
        <v>76</v>
      </c>
      <c r="B427" t="s">
        <v>3440</v>
      </c>
      <c r="F427" t="s">
        <v>3440</v>
      </c>
      <c r="I427" t="s">
        <v>3441</v>
      </c>
      <c r="J427">
        <v>1990</v>
      </c>
      <c r="K427" t="s">
        <v>3442</v>
      </c>
      <c r="W427" t="s">
        <v>3443</v>
      </c>
      <c r="AN427" t="s">
        <v>3444</v>
      </c>
      <c r="AS427" t="s">
        <v>128</v>
      </c>
      <c r="AT427">
        <v>40</v>
      </c>
      <c r="AU427">
        <v>4</v>
      </c>
      <c r="AZ427">
        <v>521</v>
      </c>
      <c r="BA427">
        <v>529</v>
      </c>
      <c r="BK427" t="s">
        <v>3445</v>
      </c>
      <c r="BQ427" t="s">
        <v>131</v>
      </c>
    </row>
    <row r="428" spans="1:74">
      <c r="A428" t="s">
        <v>76</v>
      </c>
      <c r="B428" t="s">
        <v>3446</v>
      </c>
      <c r="F428" t="s">
        <v>3446</v>
      </c>
      <c r="I428" t="s">
        <v>3447</v>
      </c>
      <c r="J428">
        <v>1999</v>
      </c>
      <c r="K428" t="s">
        <v>153</v>
      </c>
      <c r="W428" t="s">
        <v>3448</v>
      </c>
      <c r="AA428" t="s">
        <v>3449</v>
      </c>
      <c r="AB428" t="s">
        <v>3450</v>
      </c>
      <c r="AN428" t="s">
        <v>155</v>
      </c>
      <c r="AS428" t="s">
        <v>185</v>
      </c>
      <c r="AT428">
        <v>63</v>
      </c>
      <c r="AU428">
        <v>2</v>
      </c>
      <c r="AZ428">
        <v>169</v>
      </c>
      <c r="BA428">
        <v>178</v>
      </c>
      <c r="BC428" t="s">
        <v>3451</v>
      </c>
      <c r="BK428" t="s">
        <v>3452</v>
      </c>
      <c r="BQ428" t="s">
        <v>131</v>
      </c>
    </row>
    <row r="429" spans="1:74">
      <c r="A429" t="s">
        <v>76</v>
      </c>
      <c r="B429" t="s">
        <v>3453</v>
      </c>
      <c r="F429" t="s">
        <v>3453</v>
      </c>
      <c r="I429" t="s">
        <v>3454</v>
      </c>
      <c r="J429">
        <v>1998</v>
      </c>
      <c r="K429" t="s">
        <v>2532</v>
      </c>
      <c r="W429" t="s">
        <v>3455</v>
      </c>
      <c r="AN429" t="s">
        <v>2534</v>
      </c>
      <c r="AS429" t="s">
        <v>116</v>
      </c>
      <c r="AT429">
        <v>102</v>
      </c>
      <c r="AU429" s="2">
        <v>43161</v>
      </c>
      <c r="AZ429">
        <v>323</v>
      </c>
      <c r="BA429">
        <v>332</v>
      </c>
      <c r="BC429" t="s">
        <v>3456</v>
      </c>
      <c r="BK429" t="s">
        <v>3457</v>
      </c>
      <c r="BQ429" t="s">
        <v>131</v>
      </c>
    </row>
    <row r="430" spans="1:74">
      <c r="A430" t="s">
        <v>76</v>
      </c>
      <c r="B430" t="s">
        <v>3458</v>
      </c>
      <c r="F430" t="s">
        <v>3458</v>
      </c>
      <c r="I430" t="s">
        <v>3459</v>
      </c>
      <c r="J430">
        <v>1991</v>
      </c>
      <c r="K430" t="s">
        <v>182</v>
      </c>
      <c r="W430" t="s">
        <v>3460</v>
      </c>
      <c r="AN430" t="s">
        <v>184</v>
      </c>
      <c r="AS430" t="s">
        <v>128</v>
      </c>
      <c r="AT430">
        <v>16</v>
      </c>
      <c r="AU430">
        <v>4</v>
      </c>
      <c r="AZ430">
        <v>419</v>
      </c>
      <c r="BA430">
        <v>427</v>
      </c>
      <c r="BC430" t="s">
        <v>3461</v>
      </c>
      <c r="BK430" t="s">
        <v>3462</v>
      </c>
      <c r="BQ430" t="s">
        <v>85</v>
      </c>
      <c r="BR430" t="s">
        <v>108</v>
      </c>
      <c r="BT430" t="s">
        <v>109</v>
      </c>
      <c r="BV430">
        <v>3</v>
      </c>
    </row>
    <row r="431" spans="1:74">
      <c r="A431" t="s">
        <v>76</v>
      </c>
      <c r="B431" t="s">
        <v>3463</v>
      </c>
      <c r="F431" t="s">
        <v>3463</v>
      </c>
      <c r="I431" t="s">
        <v>3464</v>
      </c>
      <c r="J431">
        <v>1995</v>
      </c>
      <c r="K431" t="s">
        <v>452</v>
      </c>
      <c r="W431" t="s">
        <v>3465</v>
      </c>
      <c r="AN431" t="s">
        <v>454</v>
      </c>
      <c r="AS431" t="s">
        <v>216</v>
      </c>
      <c r="AT431">
        <v>30</v>
      </c>
      <c r="AU431">
        <v>3</v>
      </c>
      <c r="AZ431">
        <v>490</v>
      </c>
      <c r="BA431">
        <v>492</v>
      </c>
      <c r="BC431" t="s">
        <v>3466</v>
      </c>
      <c r="BK431" t="s">
        <v>3467</v>
      </c>
      <c r="BQ431" t="s">
        <v>85</v>
      </c>
      <c r="BR431" t="s">
        <v>108</v>
      </c>
      <c r="BT431" t="s">
        <v>109</v>
      </c>
      <c r="BU431">
        <v>2</v>
      </c>
    </row>
    <row r="432" spans="1:74">
      <c r="A432" t="s">
        <v>76</v>
      </c>
      <c r="B432" t="s">
        <v>3468</v>
      </c>
      <c r="F432" t="s">
        <v>3468</v>
      </c>
      <c r="I432" t="s">
        <v>3469</v>
      </c>
      <c r="J432">
        <v>1993</v>
      </c>
      <c r="K432" t="s">
        <v>153</v>
      </c>
      <c r="W432" t="s">
        <v>3470</v>
      </c>
      <c r="AA432" t="s">
        <v>3471</v>
      </c>
      <c r="AB432" t="s">
        <v>3472</v>
      </c>
      <c r="AN432" t="s">
        <v>155</v>
      </c>
      <c r="AS432" t="s">
        <v>413</v>
      </c>
      <c r="AT432">
        <v>35</v>
      </c>
      <c r="AU432">
        <v>2</v>
      </c>
      <c r="AZ432">
        <v>135</v>
      </c>
      <c r="BA432">
        <v>145</v>
      </c>
      <c r="BC432" t="s">
        <v>3473</v>
      </c>
      <c r="BK432" t="s">
        <v>3474</v>
      </c>
      <c r="BQ432" t="s">
        <v>131</v>
      </c>
    </row>
    <row r="433" spans="1:74">
      <c r="A433" t="s">
        <v>76</v>
      </c>
      <c r="B433" t="s">
        <v>3475</v>
      </c>
      <c r="F433" t="s">
        <v>3475</v>
      </c>
      <c r="I433" t="s">
        <v>3476</v>
      </c>
      <c r="J433">
        <v>2000</v>
      </c>
      <c r="K433" t="s">
        <v>2662</v>
      </c>
      <c r="W433" t="s">
        <v>3477</v>
      </c>
      <c r="AN433" t="s">
        <v>2664</v>
      </c>
      <c r="AO433" t="s">
        <v>3478</v>
      </c>
      <c r="AS433" t="s">
        <v>397</v>
      </c>
      <c r="AT433">
        <v>96</v>
      </c>
      <c r="AU433">
        <v>1</v>
      </c>
      <c r="AZ433">
        <v>27</v>
      </c>
      <c r="BA433">
        <v>32</v>
      </c>
      <c r="BC433" t="s">
        <v>3479</v>
      </c>
      <c r="BK433" t="s">
        <v>3480</v>
      </c>
      <c r="BQ433" t="s">
        <v>85</v>
      </c>
      <c r="BR433" t="s">
        <v>108</v>
      </c>
      <c r="BT433" t="s">
        <v>109</v>
      </c>
      <c r="BV433">
        <v>2</v>
      </c>
    </row>
    <row r="434" spans="1:74">
      <c r="A434" t="s">
        <v>76</v>
      </c>
      <c r="B434" t="s">
        <v>3481</v>
      </c>
      <c r="F434" t="s">
        <v>3482</v>
      </c>
      <c r="I434" t="s">
        <v>3483</v>
      </c>
      <c r="J434">
        <v>2011</v>
      </c>
      <c r="K434" t="s">
        <v>3484</v>
      </c>
      <c r="W434" t="s">
        <v>3485</v>
      </c>
      <c r="AA434" t="s">
        <v>3486</v>
      </c>
      <c r="AB434" t="s">
        <v>3487</v>
      </c>
      <c r="AN434" t="s">
        <v>3488</v>
      </c>
      <c r="AS434" t="s">
        <v>204</v>
      </c>
      <c r="AT434">
        <v>43</v>
      </c>
      <c r="AU434">
        <v>1</v>
      </c>
      <c r="AZ434">
        <v>689</v>
      </c>
      <c r="BA434">
        <v>694</v>
      </c>
      <c r="BK434" t="s">
        <v>3489</v>
      </c>
      <c r="BQ434" t="s">
        <v>131</v>
      </c>
    </row>
    <row r="435" spans="1:74">
      <c r="A435" t="s">
        <v>76</v>
      </c>
      <c r="B435" t="s">
        <v>3490</v>
      </c>
      <c r="F435" t="s">
        <v>3491</v>
      </c>
      <c r="I435" t="s">
        <v>3492</v>
      </c>
      <c r="J435">
        <v>2017</v>
      </c>
      <c r="K435" t="s">
        <v>646</v>
      </c>
      <c r="W435" t="s">
        <v>3493</v>
      </c>
      <c r="AB435" t="s">
        <v>3494</v>
      </c>
      <c r="AN435" t="s">
        <v>648</v>
      </c>
      <c r="AO435" t="s">
        <v>649</v>
      </c>
      <c r="AS435" s="3">
        <v>42217</v>
      </c>
      <c r="AT435">
        <v>220</v>
      </c>
      <c r="AU435">
        <v>16</v>
      </c>
      <c r="AZ435">
        <v>2947</v>
      </c>
      <c r="BA435">
        <v>2956</v>
      </c>
      <c r="BC435" t="s">
        <v>3495</v>
      </c>
      <c r="BK435" t="s">
        <v>3496</v>
      </c>
      <c r="BL435">
        <v>28814612</v>
      </c>
      <c r="BQ435" t="s">
        <v>85</v>
      </c>
      <c r="BR435" t="s">
        <v>86</v>
      </c>
    </row>
    <row r="436" spans="1:74">
      <c r="A436" t="s">
        <v>76</v>
      </c>
      <c r="B436" t="s">
        <v>3497</v>
      </c>
      <c r="F436" t="s">
        <v>3498</v>
      </c>
      <c r="I436" t="s">
        <v>3499</v>
      </c>
      <c r="J436">
        <v>2008</v>
      </c>
      <c r="K436" t="s">
        <v>3500</v>
      </c>
      <c r="W436" t="s">
        <v>3501</v>
      </c>
      <c r="AA436" t="s">
        <v>3502</v>
      </c>
      <c r="AB436" t="s">
        <v>3503</v>
      </c>
      <c r="AN436" t="s">
        <v>3504</v>
      </c>
      <c r="AS436" t="s">
        <v>3505</v>
      </c>
      <c r="AT436">
        <v>36</v>
      </c>
      <c r="AU436">
        <v>1</v>
      </c>
      <c r="AZ436">
        <v>79</v>
      </c>
      <c r="BA436">
        <v>88</v>
      </c>
      <c r="BC436" t="s">
        <v>3506</v>
      </c>
      <c r="BK436" t="s">
        <v>3507</v>
      </c>
      <c r="BQ436" t="s">
        <v>131</v>
      </c>
    </row>
    <row r="437" spans="1:74">
      <c r="A437" t="s">
        <v>76</v>
      </c>
      <c r="B437" t="s">
        <v>3508</v>
      </c>
      <c r="F437" t="s">
        <v>3509</v>
      </c>
      <c r="I437" t="s">
        <v>3510</v>
      </c>
      <c r="J437">
        <v>2012</v>
      </c>
      <c r="K437" t="s">
        <v>174</v>
      </c>
      <c r="W437" t="s">
        <v>3511</v>
      </c>
      <c r="AN437" t="s">
        <v>176</v>
      </c>
      <c r="AS437" t="s">
        <v>600</v>
      </c>
      <c r="AT437">
        <v>102</v>
      </c>
      <c r="AU437">
        <v>2</v>
      </c>
      <c r="AZ437">
        <v>139</v>
      </c>
      <c r="BA437">
        <v>147</v>
      </c>
      <c r="BC437" t="s">
        <v>3512</v>
      </c>
      <c r="BK437" t="s">
        <v>3513</v>
      </c>
      <c r="BL437">
        <v>21892980</v>
      </c>
      <c r="BQ437" t="s">
        <v>85</v>
      </c>
      <c r="BR437" t="s">
        <v>108</v>
      </c>
      <c r="BT437" t="s">
        <v>109</v>
      </c>
      <c r="BU437">
        <v>1</v>
      </c>
    </row>
    <row r="438" spans="1:74">
      <c r="A438" t="s">
        <v>76</v>
      </c>
      <c r="B438" t="s">
        <v>3514</v>
      </c>
      <c r="F438" t="s">
        <v>3515</v>
      </c>
      <c r="I438" t="s">
        <v>3516</v>
      </c>
      <c r="J438">
        <v>2015</v>
      </c>
      <c r="K438" t="s">
        <v>1968</v>
      </c>
      <c r="W438" t="s">
        <v>3517</v>
      </c>
      <c r="AN438" t="s">
        <v>1970</v>
      </c>
      <c r="AO438" t="s">
        <v>2227</v>
      </c>
      <c r="AS438" t="s">
        <v>3518</v>
      </c>
      <c r="AT438">
        <v>197</v>
      </c>
      <c r="AZ438">
        <v>627</v>
      </c>
      <c r="BA438">
        <v>636</v>
      </c>
      <c r="BC438" t="s">
        <v>3519</v>
      </c>
      <c r="BK438" t="s">
        <v>3520</v>
      </c>
      <c r="BQ438" t="s">
        <v>131</v>
      </c>
    </row>
    <row r="439" spans="1:74">
      <c r="A439" t="s">
        <v>76</v>
      </c>
      <c r="B439" t="s">
        <v>3521</v>
      </c>
      <c r="F439" t="s">
        <v>3522</v>
      </c>
      <c r="I439" t="s">
        <v>3523</v>
      </c>
      <c r="J439">
        <v>2008</v>
      </c>
      <c r="K439" t="s">
        <v>1455</v>
      </c>
      <c r="W439" t="s">
        <v>3524</v>
      </c>
      <c r="AA439" t="s">
        <v>3525</v>
      </c>
      <c r="AB439" t="s">
        <v>3526</v>
      </c>
      <c r="AN439" t="s">
        <v>1457</v>
      </c>
      <c r="AS439" t="s">
        <v>600</v>
      </c>
      <c r="AT439">
        <v>43</v>
      </c>
      <c r="AU439">
        <v>1</v>
      </c>
      <c r="AZ439">
        <v>121</v>
      </c>
      <c r="BA439">
        <v>127</v>
      </c>
      <c r="BK439" t="s">
        <v>3527</v>
      </c>
      <c r="BQ439" t="s">
        <v>85</v>
      </c>
      <c r="BR439" t="s">
        <v>108</v>
      </c>
      <c r="BT439" t="s">
        <v>296</v>
      </c>
    </row>
    <row r="440" spans="1:74">
      <c r="A440" t="s">
        <v>76</v>
      </c>
      <c r="B440" t="s">
        <v>3528</v>
      </c>
      <c r="F440" t="s">
        <v>3528</v>
      </c>
      <c r="I440" t="s">
        <v>3529</v>
      </c>
      <c r="J440">
        <v>2000</v>
      </c>
      <c r="K440" t="s">
        <v>3530</v>
      </c>
      <c r="W440" t="s">
        <v>3531</v>
      </c>
      <c r="AA440" t="s">
        <v>3532</v>
      </c>
      <c r="AB440" t="s">
        <v>3533</v>
      </c>
      <c r="AN440" t="s">
        <v>3534</v>
      </c>
      <c r="AO440" t="s">
        <v>3535</v>
      </c>
      <c r="AS440" t="s">
        <v>216</v>
      </c>
      <c r="AT440">
        <v>35</v>
      </c>
      <c r="AU440">
        <v>3</v>
      </c>
      <c r="AZ440">
        <v>263</v>
      </c>
      <c r="BA440">
        <v>272</v>
      </c>
      <c r="BC440" t="s">
        <v>3536</v>
      </c>
      <c r="BK440" t="s">
        <v>3537</v>
      </c>
      <c r="BQ440" t="s">
        <v>131</v>
      </c>
    </row>
    <row r="441" spans="1:74">
      <c r="A441" t="s">
        <v>76</v>
      </c>
      <c r="B441" t="s">
        <v>3538</v>
      </c>
      <c r="F441" t="s">
        <v>3538</v>
      </c>
      <c r="I441" t="s">
        <v>3539</v>
      </c>
      <c r="J441">
        <v>2005</v>
      </c>
      <c r="K441" t="s">
        <v>452</v>
      </c>
      <c r="W441" t="s">
        <v>3540</v>
      </c>
      <c r="AN441" t="s">
        <v>454</v>
      </c>
      <c r="AS441" t="s">
        <v>216</v>
      </c>
      <c r="AT441">
        <v>40</v>
      </c>
      <c r="AU441">
        <v>3</v>
      </c>
      <c r="AZ441">
        <v>475</v>
      </c>
      <c r="BA441">
        <v>482</v>
      </c>
      <c r="BC441" t="s">
        <v>3541</v>
      </c>
      <c r="BK441" t="s">
        <v>3542</v>
      </c>
      <c r="BQ441" t="s">
        <v>85</v>
      </c>
      <c r="BR441" t="s">
        <v>108</v>
      </c>
      <c r="BT441" t="s">
        <v>296</v>
      </c>
    </row>
    <row r="442" spans="1:74">
      <c r="A442" t="s">
        <v>76</v>
      </c>
      <c r="B442" t="s">
        <v>3543</v>
      </c>
      <c r="F442" t="s">
        <v>3544</v>
      </c>
      <c r="I442" t="s">
        <v>3545</v>
      </c>
      <c r="J442">
        <v>2011</v>
      </c>
      <c r="K442" t="s">
        <v>1827</v>
      </c>
      <c r="W442" t="s">
        <v>3546</v>
      </c>
      <c r="AB442" t="s">
        <v>3547</v>
      </c>
      <c r="AN442" t="s">
        <v>1829</v>
      </c>
      <c r="AS442" t="s">
        <v>148</v>
      </c>
      <c r="AT442">
        <v>31</v>
      </c>
      <c r="AU442">
        <v>5</v>
      </c>
      <c r="AZ442">
        <v>483</v>
      </c>
      <c r="BA442">
        <v>493</v>
      </c>
      <c r="BC442" t="s">
        <v>3548</v>
      </c>
      <c r="BK442" t="s">
        <v>3549</v>
      </c>
      <c r="BL442">
        <v>21593011</v>
      </c>
      <c r="BQ442" t="s">
        <v>131</v>
      </c>
    </row>
    <row r="443" spans="1:74">
      <c r="A443" t="s">
        <v>76</v>
      </c>
      <c r="B443" t="s">
        <v>3550</v>
      </c>
      <c r="F443" t="s">
        <v>3550</v>
      </c>
      <c r="I443" t="s">
        <v>3551</v>
      </c>
      <c r="J443">
        <v>1998</v>
      </c>
      <c r="K443" t="s">
        <v>162</v>
      </c>
      <c r="W443" t="s">
        <v>3552</v>
      </c>
      <c r="AA443" t="s">
        <v>3553</v>
      </c>
      <c r="AB443" t="s">
        <v>3554</v>
      </c>
      <c r="AN443" t="s">
        <v>166</v>
      </c>
      <c r="AS443" t="s">
        <v>168</v>
      </c>
      <c r="AT443">
        <v>115</v>
      </c>
      <c r="AU443">
        <v>4</v>
      </c>
      <c r="AZ443">
        <v>1034</v>
      </c>
      <c r="BA443">
        <v>1051</v>
      </c>
      <c r="BK443" t="s">
        <v>3555</v>
      </c>
      <c r="BQ443" t="s">
        <v>85</v>
      </c>
      <c r="BR443" t="s">
        <v>86</v>
      </c>
    </row>
    <row r="444" spans="1:74">
      <c r="A444" t="s">
        <v>76</v>
      </c>
      <c r="B444" t="s">
        <v>3556</v>
      </c>
      <c r="F444" t="s">
        <v>3556</v>
      </c>
      <c r="I444" t="s">
        <v>3557</v>
      </c>
      <c r="J444">
        <v>1998</v>
      </c>
      <c r="K444" t="s">
        <v>3558</v>
      </c>
      <c r="W444" t="s">
        <v>3559</v>
      </c>
      <c r="AN444" t="s">
        <v>3560</v>
      </c>
      <c r="AT444">
        <v>21</v>
      </c>
      <c r="AU444">
        <v>6</v>
      </c>
      <c r="AZ444">
        <v>1093</v>
      </c>
      <c r="BA444">
        <v>1102</v>
      </c>
      <c r="BC444" t="s">
        <v>3561</v>
      </c>
      <c r="BK444" t="s">
        <v>3562</v>
      </c>
      <c r="BQ444" t="s">
        <v>131</v>
      </c>
    </row>
    <row r="445" spans="1:74">
      <c r="A445" t="s">
        <v>76</v>
      </c>
      <c r="B445" t="s">
        <v>3563</v>
      </c>
      <c r="F445" t="s">
        <v>3563</v>
      </c>
      <c r="I445" t="s">
        <v>3564</v>
      </c>
      <c r="J445">
        <v>1993</v>
      </c>
      <c r="K445" t="s">
        <v>247</v>
      </c>
      <c r="W445" t="s">
        <v>3565</v>
      </c>
      <c r="AN445" t="s">
        <v>250</v>
      </c>
      <c r="AS445" t="s">
        <v>128</v>
      </c>
      <c r="AT445">
        <v>10</v>
      </c>
      <c r="AU445">
        <v>6</v>
      </c>
      <c r="AZ445">
        <v>442</v>
      </c>
      <c r="BA445">
        <v>448</v>
      </c>
      <c r="BC445" t="s">
        <v>3566</v>
      </c>
      <c r="BK445" t="s">
        <v>3567</v>
      </c>
      <c r="BL445">
        <v>8111869</v>
      </c>
      <c r="BQ445" t="s">
        <v>85</v>
      </c>
      <c r="BR445" t="s">
        <v>86</v>
      </c>
    </row>
    <row r="446" spans="1:74">
      <c r="A446" t="s">
        <v>867</v>
      </c>
      <c r="B446" t="s">
        <v>3568</v>
      </c>
      <c r="D446" t="s">
        <v>3569</v>
      </c>
      <c r="F446" t="s">
        <v>3570</v>
      </c>
      <c r="I446" t="s">
        <v>3571</v>
      </c>
      <c r="J446">
        <v>2009</v>
      </c>
      <c r="K446" t="s">
        <v>3572</v>
      </c>
      <c r="L446" t="s">
        <v>1398</v>
      </c>
      <c r="P446" t="s">
        <v>3573</v>
      </c>
      <c r="Q446" t="s">
        <v>3574</v>
      </c>
      <c r="R446" t="s">
        <v>3575</v>
      </c>
      <c r="W446" t="s">
        <v>3576</v>
      </c>
      <c r="AN446" t="s">
        <v>877</v>
      </c>
      <c r="AP446" t="s">
        <v>3577</v>
      </c>
      <c r="AT446">
        <v>842</v>
      </c>
      <c r="AZ446">
        <v>711</v>
      </c>
      <c r="BA446">
        <v>714</v>
      </c>
      <c r="BK446" t="s">
        <v>3578</v>
      </c>
      <c r="BQ446" t="s">
        <v>131</v>
      </c>
    </row>
    <row r="447" spans="1:74">
      <c r="A447" t="s">
        <v>76</v>
      </c>
      <c r="B447" t="s">
        <v>3579</v>
      </c>
      <c r="F447" t="s">
        <v>3579</v>
      </c>
      <c r="I447" t="s">
        <v>3580</v>
      </c>
      <c r="J447">
        <v>1998</v>
      </c>
      <c r="K447" t="s">
        <v>2628</v>
      </c>
      <c r="W447" t="s">
        <v>3581</v>
      </c>
      <c r="AN447" t="s">
        <v>2630</v>
      </c>
      <c r="AS447" t="s">
        <v>128</v>
      </c>
      <c r="AT447">
        <v>48</v>
      </c>
      <c r="AU447">
        <v>4</v>
      </c>
      <c r="AZ447">
        <v>239</v>
      </c>
      <c r="BA447">
        <v>247</v>
      </c>
      <c r="BC447" t="s">
        <v>3582</v>
      </c>
      <c r="BK447" t="s">
        <v>3583</v>
      </c>
      <c r="BQ447" t="s">
        <v>131</v>
      </c>
    </row>
    <row r="448" spans="1:74">
      <c r="A448" t="s">
        <v>76</v>
      </c>
      <c r="B448" t="s">
        <v>3584</v>
      </c>
      <c r="F448" t="s">
        <v>3584</v>
      </c>
      <c r="I448" t="s">
        <v>3585</v>
      </c>
      <c r="J448">
        <v>2000</v>
      </c>
      <c r="K448" t="s">
        <v>861</v>
      </c>
      <c r="W448" t="s">
        <v>3586</v>
      </c>
      <c r="AN448" t="s">
        <v>863</v>
      </c>
      <c r="AS448" t="s">
        <v>148</v>
      </c>
      <c r="AT448">
        <v>81</v>
      </c>
      <c r="AU448">
        <v>2</v>
      </c>
      <c r="AZ448">
        <v>586</v>
      </c>
      <c r="BA448">
        <v>594</v>
      </c>
      <c r="BC448" t="s">
        <v>3587</v>
      </c>
      <c r="BK448" t="s">
        <v>3588</v>
      </c>
      <c r="BQ448" t="s">
        <v>85</v>
      </c>
      <c r="BR448" t="s">
        <v>86</v>
      </c>
    </row>
    <row r="449" spans="1:74">
      <c r="A449" t="s">
        <v>76</v>
      </c>
      <c r="B449" t="s">
        <v>3589</v>
      </c>
      <c r="F449" t="s">
        <v>3590</v>
      </c>
      <c r="I449" t="s">
        <v>3591</v>
      </c>
      <c r="J449">
        <v>2010</v>
      </c>
      <c r="K449" t="s">
        <v>3500</v>
      </c>
      <c r="W449" t="s">
        <v>3592</v>
      </c>
      <c r="AN449" t="s">
        <v>3504</v>
      </c>
      <c r="AO449" t="s">
        <v>3593</v>
      </c>
      <c r="AT449">
        <v>43</v>
      </c>
      <c r="AU449" s="2">
        <v>43132</v>
      </c>
      <c r="AZ449">
        <v>115</v>
      </c>
      <c r="BA449">
        <v>125</v>
      </c>
      <c r="BC449" t="s">
        <v>3594</v>
      </c>
      <c r="BK449" t="s">
        <v>3595</v>
      </c>
      <c r="BQ449" t="s">
        <v>85</v>
      </c>
      <c r="BR449" t="s">
        <v>108</v>
      </c>
      <c r="BT449" t="s">
        <v>109</v>
      </c>
      <c r="BV449">
        <v>2</v>
      </c>
    </row>
    <row r="450" spans="1:74">
      <c r="A450" t="s">
        <v>76</v>
      </c>
      <c r="B450" t="s">
        <v>3596</v>
      </c>
      <c r="F450" t="s">
        <v>3597</v>
      </c>
      <c r="I450" t="s">
        <v>3598</v>
      </c>
      <c r="J450">
        <v>2009</v>
      </c>
      <c r="K450" t="s">
        <v>3599</v>
      </c>
      <c r="W450" t="s">
        <v>3600</v>
      </c>
      <c r="AN450" t="s">
        <v>3601</v>
      </c>
      <c r="AS450" s="3">
        <v>38930</v>
      </c>
      <c r="AT450">
        <v>152</v>
      </c>
      <c r="AU450" s="2">
        <v>43193</v>
      </c>
      <c r="AZ450">
        <v>204</v>
      </c>
      <c r="BA450">
        <v>218</v>
      </c>
      <c r="BC450" t="s">
        <v>3602</v>
      </c>
      <c r="BK450" t="s">
        <v>3603</v>
      </c>
      <c r="BQ450" t="s">
        <v>131</v>
      </c>
    </row>
    <row r="451" spans="1:74">
      <c r="A451" t="s">
        <v>76</v>
      </c>
      <c r="B451" t="s">
        <v>3604</v>
      </c>
      <c r="F451" t="s">
        <v>3604</v>
      </c>
      <c r="I451" t="s">
        <v>3605</v>
      </c>
      <c r="J451">
        <v>1993</v>
      </c>
      <c r="K451" t="s">
        <v>2344</v>
      </c>
      <c r="W451" t="s">
        <v>3606</v>
      </c>
      <c r="AN451" t="s">
        <v>2348</v>
      </c>
      <c r="AS451" t="s">
        <v>887</v>
      </c>
      <c r="AT451">
        <v>120</v>
      </c>
      <c r="AV451">
        <v>3</v>
      </c>
      <c r="AZ451">
        <v>391</v>
      </c>
      <c r="BA451">
        <v>395</v>
      </c>
      <c r="BC451" t="s">
        <v>3607</v>
      </c>
      <c r="BK451" t="s">
        <v>3608</v>
      </c>
      <c r="BQ451" t="s">
        <v>85</v>
      </c>
      <c r="BR451" t="s">
        <v>86</v>
      </c>
    </row>
    <row r="452" spans="1:74">
      <c r="A452" t="s">
        <v>76</v>
      </c>
      <c r="B452" t="s">
        <v>3609</v>
      </c>
      <c r="F452" t="s">
        <v>3610</v>
      </c>
      <c r="I452" t="s">
        <v>3611</v>
      </c>
      <c r="J452">
        <v>2012</v>
      </c>
      <c r="K452" t="s">
        <v>3612</v>
      </c>
      <c r="W452" t="s">
        <v>3613</v>
      </c>
      <c r="AA452" t="s">
        <v>3614</v>
      </c>
      <c r="AB452" t="s">
        <v>3615</v>
      </c>
      <c r="AN452" t="s">
        <v>3616</v>
      </c>
      <c r="AS452" t="s">
        <v>204</v>
      </c>
      <c r="AT452">
        <v>180</v>
      </c>
      <c r="AU452">
        <v>1</v>
      </c>
      <c r="AZ452">
        <v>59</v>
      </c>
      <c r="BA452">
        <v>68</v>
      </c>
      <c r="BC452" t="s">
        <v>3617</v>
      </c>
      <c r="BK452" t="s">
        <v>3618</v>
      </c>
      <c r="BQ452" t="s">
        <v>85</v>
      </c>
      <c r="BR452" t="s">
        <v>108</v>
      </c>
      <c r="BT452" t="s">
        <v>109</v>
      </c>
      <c r="BV452">
        <v>2</v>
      </c>
    </row>
    <row r="453" spans="1:74">
      <c r="A453" t="s">
        <v>76</v>
      </c>
      <c r="B453" t="s">
        <v>3619</v>
      </c>
      <c r="F453" t="s">
        <v>3619</v>
      </c>
      <c r="I453" t="s">
        <v>3620</v>
      </c>
      <c r="J453">
        <v>1991</v>
      </c>
      <c r="K453" t="s">
        <v>775</v>
      </c>
      <c r="W453" t="s">
        <v>3621</v>
      </c>
      <c r="AN453" t="s">
        <v>778</v>
      </c>
      <c r="AT453">
        <v>3</v>
      </c>
      <c r="AU453">
        <v>5</v>
      </c>
      <c r="AZ453">
        <v>483</v>
      </c>
      <c r="BA453">
        <v>490</v>
      </c>
      <c r="BC453" t="s">
        <v>3622</v>
      </c>
      <c r="BK453" t="s">
        <v>3623</v>
      </c>
      <c r="BL453">
        <v>19215496</v>
      </c>
      <c r="BQ453" t="s">
        <v>85</v>
      </c>
      <c r="BR453" t="s">
        <v>86</v>
      </c>
    </row>
    <row r="454" spans="1:74">
      <c r="A454" t="s">
        <v>76</v>
      </c>
      <c r="B454" t="s">
        <v>3624</v>
      </c>
      <c r="F454" t="s">
        <v>3624</v>
      </c>
      <c r="I454" t="s">
        <v>3625</v>
      </c>
      <c r="J454">
        <v>1999</v>
      </c>
      <c r="K454" t="s">
        <v>3626</v>
      </c>
      <c r="W454" t="s">
        <v>3627</v>
      </c>
      <c r="AB454" t="s">
        <v>3628</v>
      </c>
      <c r="AN454" t="s">
        <v>3629</v>
      </c>
      <c r="AS454" t="s">
        <v>600</v>
      </c>
      <c r="AT454">
        <v>82</v>
      </c>
      <c r="AU454">
        <v>4</v>
      </c>
      <c r="AZ454">
        <v>810</v>
      </c>
      <c r="BA454">
        <v>816</v>
      </c>
      <c r="BC454" t="s">
        <v>3630</v>
      </c>
      <c r="BK454" t="s">
        <v>3631</v>
      </c>
      <c r="BL454">
        <v>10212469</v>
      </c>
      <c r="BQ454" t="s">
        <v>85</v>
      </c>
      <c r="BR454" t="s">
        <v>86</v>
      </c>
    </row>
    <row r="455" spans="1:74">
      <c r="A455" t="s">
        <v>76</v>
      </c>
      <c r="B455" t="s">
        <v>3632</v>
      </c>
      <c r="F455" t="s">
        <v>3632</v>
      </c>
      <c r="I455" t="s">
        <v>3633</v>
      </c>
      <c r="J455">
        <v>1997</v>
      </c>
      <c r="K455" t="s">
        <v>452</v>
      </c>
      <c r="W455" t="s">
        <v>3634</v>
      </c>
      <c r="AN455" t="s">
        <v>454</v>
      </c>
      <c r="AS455" t="s">
        <v>216</v>
      </c>
      <c r="AT455">
        <v>32</v>
      </c>
      <c r="AU455">
        <v>3</v>
      </c>
      <c r="AZ455">
        <v>453</v>
      </c>
      <c r="BA455">
        <v>458</v>
      </c>
      <c r="BC455" t="s">
        <v>3635</v>
      </c>
      <c r="BK455" t="s">
        <v>3636</v>
      </c>
      <c r="BQ455" t="s">
        <v>85</v>
      </c>
      <c r="BR455" t="s">
        <v>108</v>
      </c>
      <c r="BT455" t="s">
        <v>109</v>
      </c>
      <c r="BU455">
        <v>2</v>
      </c>
    </row>
    <row r="456" spans="1:74">
      <c r="A456" t="s">
        <v>76</v>
      </c>
      <c r="B456" t="s">
        <v>1393</v>
      </c>
      <c r="F456" t="s">
        <v>1395</v>
      </c>
      <c r="I456" t="s">
        <v>3637</v>
      </c>
      <c r="J456">
        <v>2009</v>
      </c>
      <c r="K456" t="s">
        <v>3092</v>
      </c>
      <c r="W456" t="s">
        <v>3638</v>
      </c>
      <c r="AN456" t="s">
        <v>3094</v>
      </c>
      <c r="AS456" t="s">
        <v>397</v>
      </c>
      <c r="AT456">
        <v>84</v>
      </c>
      <c r="AU456">
        <v>4</v>
      </c>
      <c r="AZ456">
        <v>439</v>
      </c>
      <c r="BA456">
        <v>446</v>
      </c>
      <c r="BC456" t="s">
        <v>3639</v>
      </c>
      <c r="BK456" t="s">
        <v>3640</v>
      </c>
      <c r="BQ456" t="s">
        <v>131</v>
      </c>
    </row>
    <row r="457" spans="1:74">
      <c r="A457" t="s">
        <v>76</v>
      </c>
      <c r="B457" t="s">
        <v>1393</v>
      </c>
      <c r="F457" t="s">
        <v>1395</v>
      </c>
      <c r="I457" t="s">
        <v>3641</v>
      </c>
      <c r="J457">
        <v>2012</v>
      </c>
      <c r="K457" t="s">
        <v>3642</v>
      </c>
      <c r="W457" t="s">
        <v>3643</v>
      </c>
      <c r="AN457" t="s">
        <v>3644</v>
      </c>
      <c r="AS457" t="s">
        <v>887</v>
      </c>
      <c r="AT457">
        <v>77</v>
      </c>
      <c r="AU457">
        <v>3</v>
      </c>
      <c r="AZ457">
        <v>97</v>
      </c>
      <c r="BA457">
        <v>108</v>
      </c>
      <c r="BK457" t="s">
        <v>3645</v>
      </c>
      <c r="BQ457" t="s">
        <v>131</v>
      </c>
    </row>
    <row r="458" spans="1:74">
      <c r="A458" t="s">
        <v>76</v>
      </c>
      <c r="B458" t="s">
        <v>3646</v>
      </c>
      <c r="F458" t="s">
        <v>3646</v>
      </c>
      <c r="I458" t="s">
        <v>3647</v>
      </c>
      <c r="J458">
        <v>1997</v>
      </c>
      <c r="K458" t="s">
        <v>452</v>
      </c>
      <c r="W458" t="s">
        <v>3648</v>
      </c>
      <c r="AN458" t="s">
        <v>454</v>
      </c>
      <c r="AS458" t="s">
        <v>204</v>
      </c>
      <c r="AT458">
        <v>32</v>
      </c>
      <c r="AU458">
        <v>1</v>
      </c>
      <c r="AZ458">
        <v>63</v>
      </c>
      <c r="BA458">
        <v>74</v>
      </c>
      <c r="BC458" t="s">
        <v>3649</v>
      </c>
      <c r="BK458" t="s">
        <v>3650</v>
      </c>
      <c r="BQ458" t="s">
        <v>85</v>
      </c>
      <c r="BR458" t="s">
        <v>108</v>
      </c>
      <c r="BT458" t="s">
        <v>109</v>
      </c>
      <c r="BU458">
        <v>2</v>
      </c>
    </row>
    <row r="459" spans="1:74">
      <c r="A459" t="s">
        <v>76</v>
      </c>
      <c r="B459" t="s">
        <v>3651</v>
      </c>
      <c r="F459" t="s">
        <v>3651</v>
      </c>
      <c r="I459" t="s">
        <v>3652</v>
      </c>
      <c r="J459">
        <v>1998</v>
      </c>
      <c r="K459" t="s">
        <v>913</v>
      </c>
      <c r="W459" t="s">
        <v>3653</v>
      </c>
      <c r="AN459" t="s">
        <v>915</v>
      </c>
      <c r="AS459" t="s">
        <v>94</v>
      </c>
      <c r="AT459">
        <v>81</v>
      </c>
      <c r="AU459">
        <v>1</v>
      </c>
      <c r="AZ459">
        <v>55</v>
      </c>
      <c r="BA459">
        <v>59</v>
      </c>
      <c r="BC459" t="s">
        <v>3654</v>
      </c>
      <c r="BK459" t="s">
        <v>3655</v>
      </c>
      <c r="BQ459" t="s">
        <v>131</v>
      </c>
    </row>
    <row r="460" spans="1:74">
      <c r="A460" t="s">
        <v>76</v>
      </c>
      <c r="B460" t="s">
        <v>3656</v>
      </c>
      <c r="F460" t="s">
        <v>3656</v>
      </c>
      <c r="I460" t="s">
        <v>3657</v>
      </c>
      <c r="J460">
        <v>1999</v>
      </c>
      <c r="K460" t="s">
        <v>1011</v>
      </c>
      <c r="W460" t="s">
        <v>3658</v>
      </c>
      <c r="AN460" t="s">
        <v>1013</v>
      </c>
      <c r="AT460">
        <v>14</v>
      </c>
      <c r="AU460">
        <v>6</v>
      </c>
      <c r="AZ460">
        <v>487</v>
      </c>
      <c r="BA460">
        <v>497</v>
      </c>
      <c r="BC460" t="s">
        <v>3659</v>
      </c>
      <c r="BK460" t="s">
        <v>3660</v>
      </c>
      <c r="BQ460" t="s">
        <v>131</v>
      </c>
    </row>
    <row r="461" spans="1:74">
      <c r="A461" t="s">
        <v>76</v>
      </c>
      <c r="B461" t="s">
        <v>3661</v>
      </c>
      <c r="F461" t="s">
        <v>3662</v>
      </c>
      <c r="I461" t="s">
        <v>3663</v>
      </c>
      <c r="J461">
        <v>2013</v>
      </c>
      <c r="K461" t="s">
        <v>3664</v>
      </c>
      <c r="W461" t="s">
        <v>3665</v>
      </c>
      <c r="AA461" t="s">
        <v>3666</v>
      </c>
      <c r="AB461" t="s">
        <v>3667</v>
      </c>
      <c r="AN461" t="s">
        <v>3668</v>
      </c>
      <c r="AO461" t="s">
        <v>3669</v>
      </c>
      <c r="AS461" t="s">
        <v>2426</v>
      </c>
      <c r="AT461">
        <v>80</v>
      </c>
      <c r="AU461">
        <v>4</v>
      </c>
      <c r="AZ461">
        <v>518</v>
      </c>
      <c r="BA461">
        <v>525</v>
      </c>
      <c r="BC461" t="s">
        <v>3670</v>
      </c>
      <c r="BK461" t="s">
        <v>3671</v>
      </c>
      <c r="BQ461" t="s">
        <v>85</v>
      </c>
      <c r="BR461" t="s">
        <v>108</v>
      </c>
      <c r="BT461" t="s">
        <v>109</v>
      </c>
      <c r="BU461">
        <v>1</v>
      </c>
    </row>
    <row r="462" spans="1:74">
      <c r="A462" t="s">
        <v>76</v>
      </c>
      <c r="B462" t="s">
        <v>3672</v>
      </c>
      <c r="F462" t="s">
        <v>3673</v>
      </c>
      <c r="I462" t="s">
        <v>3674</v>
      </c>
      <c r="J462">
        <v>2012</v>
      </c>
      <c r="K462" t="s">
        <v>3675</v>
      </c>
      <c r="W462" t="s">
        <v>3676</v>
      </c>
      <c r="AN462" t="s">
        <v>3677</v>
      </c>
      <c r="AO462" t="s">
        <v>3678</v>
      </c>
      <c r="AS462" t="s">
        <v>600</v>
      </c>
      <c r="AT462">
        <v>43</v>
      </c>
      <c r="AU462">
        <v>2</v>
      </c>
      <c r="AZ462">
        <v>278</v>
      </c>
      <c r="BA462">
        <v>285</v>
      </c>
      <c r="BC462" t="s">
        <v>3679</v>
      </c>
      <c r="BK462" t="s">
        <v>3680</v>
      </c>
      <c r="BQ462" t="s">
        <v>85</v>
      </c>
      <c r="BR462" t="s">
        <v>86</v>
      </c>
    </row>
    <row r="463" spans="1:74">
      <c r="A463" t="s">
        <v>76</v>
      </c>
      <c r="B463" t="s">
        <v>3681</v>
      </c>
      <c r="F463" t="s">
        <v>3681</v>
      </c>
      <c r="I463" t="s">
        <v>3682</v>
      </c>
      <c r="J463">
        <v>2004</v>
      </c>
      <c r="K463" t="s">
        <v>1478</v>
      </c>
      <c r="W463" t="s">
        <v>3683</v>
      </c>
      <c r="AN463" t="s">
        <v>1480</v>
      </c>
      <c r="AO463" t="s">
        <v>1481</v>
      </c>
      <c r="AS463" t="s">
        <v>397</v>
      </c>
      <c r="AT463">
        <v>73</v>
      </c>
      <c r="AU463">
        <v>4</v>
      </c>
      <c r="AZ463">
        <v>312</v>
      </c>
      <c r="BA463">
        <v>318</v>
      </c>
      <c r="BK463" t="s">
        <v>3684</v>
      </c>
      <c r="BQ463" t="s">
        <v>131</v>
      </c>
    </row>
    <row r="464" spans="1:74">
      <c r="A464" t="s">
        <v>76</v>
      </c>
      <c r="B464" t="s">
        <v>3685</v>
      </c>
      <c r="F464" t="s">
        <v>3686</v>
      </c>
      <c r="I464" t="s">
        <v>3687</v>
      </c>
      <c r="J464">
        <v>2016</v>
      </c>
      <c r="K464" t="s">
        <v>3688</v>
      </c>
      <c r="W464" t="s">
        <v>3689</v>
      </c>
      <c r="AB464" t="s">
        <v>3690</v>
      </c>
      <c r="AN464" t="s">
        <v>3691</v>
      </c>
      <c r="AO464" t="s">
        <v>3692</v>
      </c>
      <c r="AS464" t="s">
        <v>128</v>
      </c>
      <c r="AT464">
        <v>36</v>
      </c>
      <c r="AU464">
        <v>4</v>
      </c>
      <c r="AZ464">
        <v>177</v>
      </c>
      <c r="BA464">
        <v>187</v>
      </c>
      <c r="BC464" t="s">
        <v>3693</v>
      </c>
      <c r="BK464" t="s">
        <v>3694</v>
      </c>
      <c r="BQ464" t="s">
        <v>85</v>
      </c>
      <c r="BR464" t="s">
        <v>108</v>
      </c>
      <c r="BT464" t="s">
        <v>109</v>
      </c>
      <c r="BU464">
        <v>1</v>
      </c>
    </row>
    <row r="465" spans="1:74">
      <c r="A465" t="s">
        <v>76</v>
      </c>
      <c r="B465" t="s">
        <v>3695</v>
      </c>
      <c r="F465" t="s">
        <v>3695</v>
      </c>
      <c r="I465" t="s">
        <v>3696</v>
      </c>
      <c r="J465">
        <v>1995</v>
      </c>
      <c r="K465" t="s">
        <v>493</v>
      </c>
      <c r="W465" t="s">
        <v>3697</v>
      </c>
      <c r="AN465" t="s">
        <v>495</v>
      </c>
      <c r="AS465" t="s">
        <v>497</v>
      </c>
      <c r="AT465">
        <v>43</v>
      </c>
      <c r="AU465">
        <v>4</v>
      </c>
      <c r="AZ465">
        <v>627</v>
      </c>
      <c r="BA465">
        <v>633</v>
      </c>
      <c r="BK465" t="s">
        <v>3698</v>
      </c>
      <c r="BQ465" t="s">
        <v>131</v>
      </c>
    </row>
    <row r="466" spans="1:74">
      <c r="A466" t="s">
        <v>76</v>
      </c>
      <c r="B466" t="s">
        <v>3699</v>
      </c>
      <c r="F466" t="s">
        <v>3700</v>
      </c>
      <c r="I466" t="s">
        <v>3701</v>
      </c>
      <c r="J466">
        <v>2015</v>
      </c>
      <c r="K466" t="s">
        <v>3702</v>
      </c>
      <c r="W466" t="s">
        <v>3703</v>
      </c>
      <c r="AA466" t="s">
        <v>3704</v>
      </c>
      <c r="AB466" t="s">
        <v>3705</v>
      </c>
      <c r="AN466" t="s">
        <v>3706</v>
      </c>
      <c r="AO466" t="s">
        <v>3707</v>
      </c>
      <c r="AS466" t="s">
        <v>1573</v>
      </c>
      <c r="AT466">
        <v>174</v>
      </c>
      <c r="AZ466">
        <v>44</v>
      </c>
      <c r="BA466">
        <v>51</v>
      </c>
      <c r="BC466" t="s">
        <v>3708</v>
      </c>
      <c r="BK466" t="s">
        <v>3709</v>
      </c>
      <c r="BL466">
        <v>25529650</v>
      </c>
      <c r="BQ466" t="s">
        <v>131</v>
      </c>
    </row>
    <row r="467" spans="1:74">
      <c r="A467" t="s">
        <v>76</v>
      </c>
      <c r="B467" t="s">
        <v>3710</v>
      </c>
      <c r="F467" t="s">
        <v>3710</v>
      </c>
      <c r="I467" t="s">
        <v>3711</v>
      </c>
      <c r="J467">
        <v>2000</v>
      </c>
      <c r="K467" t="s">
        <v>3626</v>
      </c>
      <c r="W467" t="s">
        <v>3712</v>
      </c>
      <c r="AA467" t="s">
        <v>3713</v>
      </c>
      <c r="AB467" t="s">
        <v>3714</v>
      </c>
      <c r="AN467" t="s">
        <v>3629</v>
      </c>
      <c r="AO467" t="s">
        <v>3715</v>
      </c>
      <c r="AS467" t="s">
        <v>148</v>
      </c>
      <c r="AT467">
        <v>83</v>
      </c>
      <c r="AU467">
        <v>5</v>
      </c>
      <c r="AZ467">
        <v>962</v>
      </c>
      <c r="BA467">
        <v>967</v>
      </c>
      <c r="BC467" t="s">
        <v>3716</v>
      </c>
      <c r="BK467" t="s">
        <v>3717</v>
      </c>
      <c r="BL467">
        <v>10821571</v>
      </c>
      <c r="BQ467" t="s">
        <v>85</v>
      </c>
      <c r="BR467" t="s">
        <v>86</v>
      </c>
    </row>
    <row r="468" spans="1:74">
      <c r="A468" t="s">
        <v>76</v>
      </c>
      <c r="B468" t="s">
        <v>3718</v>
      </c>
      <c r="F468" t="s">
        <v>3719</v>
      </c>
      <c r="I468" t="s">
        <v>3720</v>
      </c>
      <c r="J468">
        <v>2011</v>
      </c>
      <c r="K468" t="s">
        <v>145</v>
      </c>
      <c r="W468" t="s">
        <v>3721</v>
      </c>
      <c r="AN468" t="s">
        <v>147</v>
      </c>
      <c r="AS468" t="s">
        <v>94</v>
      </c>
      <c r="AT468">
        <v>57</v>
      </c>
      <c r="AU468">
        <v>1</v>
      </c>
      <c r="AZ468">
        <v>46</v>
      </c>
      <c r="BA468">
        <v>51</v>
      </c>
      <c r="BC468" t="s">
        <v>3722</v>
      </c>
      <c r="BK468" t="s">
        <v>3723</v>
      </c>
      <c r="BL468">
        <v>20932841</v>
      </c>
      <c r="BQ468" t="s">
        <v>85</v>
      </c>
      <c r="BR468" t="s">
        <v>108</v>
      </c>
      <c r="BT468" t="s">
        <v>109</v>
      </c>
      <c r="BU468">
        <v>1</v>
      </c>
    </row>
    <row r="469" spans="1:74">
      <c r="A469" t="s">
        <v>76</v>
      </c>
      <c r="B469" t="s">
        <v>3724</v>
      </c>
      <c r="F469" t="s">
        <v>3724</v>
      </c>
      <c r="I469" t="s">
        <v>3725</v>
      </c>
      <c r="J469">
        <v>1998</v>
      </c>
      <c r="K469" t="s">
        <v>605</v>
      </c>
      <c r="W469" t="s">
        <v>3726</v>
      </c>
      <c r="AN469" t="s">
        <v>607</v>
      </c>
      <c r="AS469" t="s">
        <v>128</v>
      </c>
      <c r="AT469">
        <v>52</v>
      </c>
      <c r="AU469">
        <v>6</v>
      </c>
      <c r="AZ469">
        <v>1697</v>
      </c>
      <c r="BA469">
        <v>1704</v>
      </c>
      <c r="BC469" t="s">
        <v>3727</v>
      </c>
      <c r="BK469" t="s">
        <v>3728</v>
      </c>
      <c r="BL469">
        <v>28565309</v>
      </c>
      <c r="BQ469" t="s">
        <v>85</v>
      </c>
      <c r="BR469" t="s">
        <v>108</v>
      </c>
      <c r="BT469" t="s">
        <v>296</v>
      </c>
    </row>
    <row r="470" spans="1:74">
      <c r="A470" t="s">
        <v>76</v>
      </c>
      <c r="B470" t="s">
        <v>3729</v>
      </c>
      <c r="F470" t="s">
        <v>3730</v>
      </c>
      <c r="I470" t="s">
        <v>3731</v>
      </c>
      <c r="J470">
        <v>2012</v>
      </c>
      <c r="K470" t="s">
        <v>3732</v>
      </c>
      <c r="W470" t="s">
        <v>3733</v>
      </c>
      <c r="AN470" t="s">
        <v>3734</v>
      </c>
      <c r="AS470" t="s">
        <v>3735</v>
      </c>
      <c r="AT470">
        <v>12</v>
      </c>
      <c r="BB470">
        <v>119</v>
      </c>
      <c r="BK470" t="s">
        <v>3736</v>
      </c>
      <c r="BL470">
        <v>23451807</v>
      </c>
      <c r="BQ470" t="s">
        <v>85</v>
      </c>
      <c r="BR470" t="s">
        <v>108</v>
      </c>
      <c r="BT470" t="s">
        <v>109</v>
      </c>
      <c r="BV470">
        <v>2</v>
      </c>
    </row>
    <row r="471" spans="1:74">
      <c r="A471" t="s">
        <v>76</v>
      </c>
      <c r="B471" t="s">
        <v>3737</v>
      </c>
      <c r="F471" t="s">
        <v>3737</v>
      </c>
      <c r="I471" t="s">
        <v>3738</v>
      </c>
      <c r="J471">
        <v>2006</v>
      </c>
      <c r="K471" t="s">
        <v>1217</v>
      </c>
      <c r="W471" t="s">
        <v>3739</v>
      </c>
      <c r="AN471" t="s">
        <v>1221</v>
      </c>
      <c r="AS471" t="s">
        <v>204</v>
      </c>
      <c r="AT471">
        <v>29</v>
      </c>
      <c r="AU471">
        <v>2</v>
      </c>
      <c r="AZ471">
        <v>166</v>
      </c>
      <c r="BA471">
        <v>172</v>
      </c>
      <c r="BC471" t="s">
        <v>3740</v>
      </c>
      <c r="BK471" t="s">
        <v>3741</v>
      </c>
      <c r="BL471">
        <v>17080632</v>
      </c>
      <c r="BQ471" t="s">
        <v>131</v>
      </c>
    </row>
    <row r="472" spans="1:74">
      <c r="A472" t="s">
        <v>76</v>
      </c>
      <c r="B472" t="s">
        <v>3742</v>
      </c>
      <c r="F472" t="s">
        <v>3742</v>
      </c>
      <c r="I472" t="s">
        <v>3743</v>
      </c>
      <c r="J472">
        <v>2000</v>
      </c>
      <c r="K472" t="s">
        <v>2245</v>
      </c>
      <c r="W472" t="s">
        <v>3744</v>
      </c>
      <c r="AA472" t="s">
        <v>3745</v>
      </c>
      <c r="AB472" t="s">
        <v>3746</v>
      </c>
      <c r="AN472" t="s">
        <v>2247</v>
      </c>
      <c r="AO472" t="s">
        <v>2999</v>
      </c>
      <c r="AS472" t="s">
        <v>2426</v>
      </c>
      <c r="AT472">
        <v>64</v>
      </c>
      <c r="AU472" s="2">
        <v>43132</v>
      </c>
      <c r="AZ472">
        <v>89</v>
      </c>
      <c r="BA472">
        <v>96</v>
      </c>
      <c r="BC472" t="s">
        <v>3747</v>
      </c>
      <c r="BK472" t="s">
        <v>3748</v>
      </c>
      <c r="BL472">
        <v>11078969</v>
      </c>
      <c r="BQ472" t="s">
        <v>85</v>
      </c>
      <c r="BR472" t="s">
        <v>86</v>
      </c>
    </row>
    <row r="473" spans="1:74">
      <c r="A473" t="s">
        <v>76</v>
      </c>
      <c r="B473" t="s">
        <v>3749</v>
      </c>
      <c r="F473" t="s">
        <v>3749</v>
      </c>
      <c r="I473" t="s">
        <v>3750</v>
      </c>
      <c r="J473">
        <v>2004</v>
      </c>
      <c r="K473" t="s">
        <v>3751</v>
      </c>
      <c r="W473" t="s">
        <v>3752</v>
      </c>
      <c r="AA473" t="s">
        <v>3753</v>
      </c>
      <c r="AB473" t="s">
        <v>3754</v>
      </c>
      <c r="AN473" t="s">
        <v>3755</v>
      </c>
      <c r="AS473" t="s">
        <v>204</v>
      </c>
      <c r="AT473">
        <v>19</v>
      </c>
      <c r="AU473">
        <v>2</v>
      </c>
      <c r="AZ473">
        <v>445</v>
      </c>
      <c r="BA473">
        <v>447</v>
      </c>
      <c r="BC473" t="s">
        <v>3756</v>
      </c>
      <c r="BK473" t="s">
        <v>3757</v>
      </c>
      <c r="BL473">
        <v>14747195</v>
      </c>
      <c r="BQ473" t="s">
        <v>85</v>
      </c>
      <c r="BR473" t="s">
        <v>86</v>
      </c>
    </row>
    <row r="474" spans="1:74">
      <c r="A474" t="s">
        <v>76</v>
      </c>
      <c r="B474" t="s">
        <v>3758</v>
      </c>
      <c r="F474" t="s">
        <v>3758</v>
      </c>
      <c r="I474" t="s">
        <v>3759</v>
      </c>
      <c r="J474">
        <v>2005</v>
      </c>
      <c r="K474" t="s">
        <v>1827</v>
      </c>
      <c r="W474" t="s">
        <v>3760</v>
      </c>
      <c r="AN474" t="s">
        <v>1829</v>
      </c>
      <c r="AS474" t="s">
        <v>94</v>
      </c>
      <c r="AT474">
        <v>25</v>
      </c>
      <c r="AU474">
        <v>1</v>
      </c>
      <c r="AZ474">
        <v>101</v>
      </c>
      <c r="BA474">
        <v>108</v>
      </c>
      <c r="BC474" t="s">
        <v>3761</v>
      </c>
      <c r="BK474" t="s">
        <v>3762</v>
      </c>
      <c r="BL474">
        <v>15519991</v>
      </c>
      <c r="BQ474" t="s">
        <v>131</v>
      </c>
    </row>
    <row r="475" spans="1:74">
      <c r="A475" t="s">
        <v>76</v>
      </c>
      <c r="B475" t="s">
        <v>3763</v>
      </c>
      <c r="F475" t="s">
        <v>3764</v>
      </c>
      <c r="I475" t="s">
        <v>3765</v>
      </c>
      <c r="J475">
        <v>2013</v>
      </c>
      <c r="K475" t="s">
        <v>1135</v>
      </c>
      <c r="W475" t="s">
        <v>3766</v>
      </c>
      <c r="AN475" t="s">
        <v>1138</v>
      </c>
      <c r="AS475" t="s">
        <v>204</v>
      </c>
      <c r="AT475">
        <v>106</v>
      </c>
      <c r="AU475">
        <v>1</v>
      </c>
      <c r="AZ475">
        <v>520</v>
      </c>
      <c r="BA475">
        <v>523</v>
      </c>
      <c r="BC475" t="s">
        <v>3767</v>
      </c>
      <c r="BK475" t="s">
        <v>3768</v>
      </c>
      <c r="BL475">
        <v>23448069</v>
      </c>
      <c r="BQ475" t="s">
        <v>85</v>
      </c>
      <c r="BR475" t="s">
        <v>108</v>
      </c>
      <c r="BT475" t="s">
        <v>109</v>
      </c>
      <c r="BV475">
        <v>2</v>
      </c>
    </row>
    <row r="476" spans="1:74">
      <c r="A476" t="s">
        <v>76</v>
      </c>
      <c r="B476" t="s">
        <v>3769</v>
      </c>
      <c r="F476" t="s">
        <v>3769</v>
      </c>
      <c r="I476" t="s">
        <v>3770</v>
      </c>
      <c r="J476">
        <v>1992</v>
      </c>
      <c r="K476" t="s">
        <v>913</v>
      </c>
      <c r="AN476" t="s">
        <v>915</v>
      </c>
      <c r="AS476" t="s">
        <v>600</v>
      </c>
      <c r="AT476">
        <v>69</v>
      </c>
      <c r="AU476">
        <v>4</v>
      </c>
      <c r="AZ476">
        <v>289</v>
      </c>
      <c r="BA476">
        <v>296</v>
      </c>
      <c r="BC476" t="s">
        <v>3771</v>
      </c>
      <c r="BK476" t="s">
        <v>3772</v>
      </c>
      <c r="BQ476" t="s">
        <v>131</v>
      </c>
    </row>
    <row r="477" spans="1:74">
      <c r="A477" t="s">
        <v>76</v>
      </c>
      <c r="B477" t="s">
        <v>3773</v>
      </c>
      <c r="F477" t="s">
        <v>3774</v>
      </c>
      <c r="I477" t="s">
        <v>3775</v>
      </c>
      <c r="J477">
        <v>2012</v>
      </c>
      <c r="K477" t="s">
        <v>2422</v>
      </c>
      <c r="W477" t="s">
        <v>3776</v>
      </c>
      <c r="AB477" t="s">
        <v>3777</v>
      </c>
      <c r="AN477" t="s">
        <v>2424</v>
      </c>
      <c r="AS477" s="3">
        <v>42156</v>
      </c>
      <c r="AT477">
        <v>169</v>
      </c>
      <c r="AU477">
        <v>9</v>
      </c>
      <c r="AZ477">
        <v>851</v>
      </c>
      <c r="BA477">
        <v>858</v>
      </c>
      <c r="BC477" t="s">
        <v>3778</v>
      </c>
      <c r="BK477" t="s">
        <v>3779</v>
      </c>
      <c r="BL477">
        <v>22465814</v>
      </c>
      <c r="BQ477" t="s">
        <v>131</v>
      </c>
    </row>
    <row r="478" spans="1:74">
      <c r="A478" t="s">
        <v>76</v>
      </c>
      <c r="B478" t="s">
        <v>3780</v>
      </c>
      <c r="F478" t="s">
        <v>3781</v>
      </c>
      <c r="I478" t="s">
        <v>3782</v>
      </c>
      <c r="J478">
        <v>2015</v>
      </c>
      <c r="K478" t="s">
        <v>3702</v>
      </c>
      <c r="W478" t="s">
        <v>3783</v>
      </c>
      <c r="AA478" t="s">
        <v>3784</v>
      </c>
      <c r="AB478" t="s">
        <v>3785</v>
      </c>
      <c r="AN478" t="s">
        <v>3706</v>
      </c>
      <c r="AO478" t="s">
        <v>3707</v>
      </c>
      <c r="AS478" s="3">
        <v>36982</v>
      </c>
      <c r="AT478">
        <v>172</v>
      </c>
      <c r="AZ478">
        <v>47</v>
      </c>
      <c r="BA478">
        <v>55</v>
      </c>
      <c r="BC478" t="s">
        <v>3786</v>
      </c>
      <c r="BK478" t="s">
        <v>3787</v>
      </c>
      <c r="BL478">
        <v>25442522</v>
      </c>
      <c r="BQ478" t="s">
        <v>131</v>
      </c>
    </row>
    <row r="479" spans="1:74">
      <c r="A479" t="s">
        <v>76</v>
      </c>
      <c r="B479" t="s">
        <v>3788</v>
      </c>
      <c r="F479" t="s">
        <v>3788</v>
      </c>
      <c r="I479" t="s">
        <v>3789</v>
      </c>
      <c r="J479">
        <v>1993</v>
      </c>
      <c r="K479" t="s">
        <v>1478</v>
      </c>
      <c r="W479" t="s">
        <v>3790</v>
      </c>
      <c r="AN479" t="s">
        <v>1480</v>
      </c>
      <c r="AO479" t="s">
        <v>1481</v>
      </c>
      <c r="AS479" t="s">
        <v>769</v>
      </c>
      <c r="AT479">
        <v>61</v>
      </c>
      <c r="AU479">
        <v>4</v>
      </c>
      <c r="AZ479">
        <v>911</v>
      </c>
      <c r="BA479">
        <v>918</v>
      </c>
      <c r="BK479" t="s">
        <v>3791</v>
      </c>
      <c r="BQ479" t="s">
        <v>131</v>
      </c>
    </row>
    <row r="480" spans="1:74">
      <c r="A480" t="s">
        <v>752</v>
      </c>
      <c r="B480" t="s">
        <v>3792</v>
      </c>
      <c r="D480" t="s">
        <v>3793</v>
      </c>
      <c r="F480" t="s">
        <v>3792</v>
      </c>
      <c r="I480" t="s">
        <v>3794</v>
      </c>
      <c r="J480">
        <v>1996</v>
      </c>
      <c r="K480" t="s">
        <v>3795</v>
      </c>
      <c r="P480" t="s">
        <v>3796</v>
      </c>
      <c r="Q480" t="s">
        <v>3797</v>
      </c>
      <c r="R480" t="s">
        <v>3798</v>
      </c>
      <c r="S480" t="s">
        <v>3799</v>
      </c>
      <c r="W480" t="s">
        <v>3800</v>
      </c>
      <c r="AP480" t="s">
        <v>3801</v>
      </c>
      <c r="AZ480">
        <v>259</v>
      </c>
      <c r="BA480">
        <v>267</v>
      </c>
      <c r="BK480" t="s">
        <v>3802</v>
      </c>
      <c r="BQ480" t="s">
        <v>85</v>
      </c>
      <c r="BR480" t="s">
        <v>108</v>
      </c>
      <c r="BT480" t="s">
        <v>109</v>
      </c>
      <c r="BV480">
        <v>0</v>
      </c>
    </row>
    <row r="481" spans="1:76">
      <c r="A481" t="s">
        <v>76</v>
      </c>
      <c r="B481" t="s">
        <v>3803</v>
      </c>
      <c r="F481" t="s">
        <v>3804</v>
      </c>
      <c r="I481" t="s">
        <v>3805</v>
      </c>
      <c r="J481">
        <v>2013</v>
      </c>
      <c r="K481" t="s">
        <v>3806</v>
      </c>
      <c r="W481" t="s">
        <v>3807</v>
      </c>
      <c r="AB481" t="s">
        <v>3808</v>
      </c>
      <c r="AN481" t="s">
        <v>3809</v>
      </c>
      <c r="AS481" t="s">
        <v>3810</v>
      </c>
      <c r="AT481">
        <v>80</v>
      </c>
      <c r="AU481">
        <v>7</v>
      </c>
      <c r="AZ481">
        <v>800</v>
      </c>
      <c r="BA481">
        <v>804</v>
      </c>
      <c r="BC481" t="s">
        <v>3811</v>
      </c>
      <c r="BK481" t="s">
        <v>3812</v>
      </c>
      <c r="BL481">
        <v>23953691</v>
      </c>
      <c r="BQ481" t="s">
        <v>85</v>
      </c>
      <c r="BR481" t="s">
        <v>86</v>
      </c>
    </row>
    <row r="482" spans="1:76">
      <c r="A482" t="s">
        <v>76</v>
      </c>
      <c r="B482" t="s">
        <v>3813</v>
      </c>
      <c r="F482" t="s">
        <v>3814</v>
      </c>
      <c r="I482" t="s">
        <v>3815</v>
      </c>
      <c r="J482">
        <v>2009</v>
      </c>
      <c r="K482" t="s">
        <v>3816</v>
      </c>
      <c r="W482" t="s">
        <v>3817</v>
      </c>
      <c r="AN482" t="s">
        <v>3818</v>
      </c>
      <c r="AS482" t="s">
        <v>128</v>
      </c>
      <c r="AT482">
        <v>38</v>
      </c>
      <c r="AU482">
        <v>8</v>
      </c>
      <c r="AZ482">
        <v>437</v>
      </c>
      <c r="BA482">
        <v>442</v>
      </c>
      <c r="BC482" t="s">
        <v>3819</v>
      </c>
      <c r="BK482" t="s">
        <v>3820</v>
      </c>
      <c r="BL482">
        <v>20175443</v>
      </c>
      <c r="BQ482" t="s">
        <v>131</v>
      </c>
    </row>
    <row r="483" spans="1:76">
      <c r="A483" t="s">
        <v>76</v>
      </c>
      <c r="B483" t="s">
        <v>3821</v>
      </c>
      <c r="F483" t="s">
        <v>3822</v>
      </c>
      <c r="I483" t="s">
        <v>3823</v>
      </c>
      <c r="J483">
        <v>2013</v>
      </c>
      <c r="K483" t="s">
        <v>373</v>
      </c>
      <c r="W483" t="s">
        <v>3824</v>
      </c>
      <c r="AN483" t="s">
        <v>375</v>
      </c>
      <c r="AS483" s="3">
        <v>42036</v>
      </c>
      <c r="AT483">
        <v>376</v>
      </c>
      <c r="AZ483">
        <v>90</v>
      </c>
      <c r="BA483">
        <v>96</v>
      </c>
      <c r="BC483" t="s">
        <v>3825</v>
      </c>
      <c r="BK483" t="s">
        <v>3826</v>
      </c>
      <c r="BQ483" t="s">
        <v>85</v>
      </c>
      <c r="BR483" t="s">
        <v>86</v>
      </c>
    </row>
    <row r="484" spans="1:76">
      <c r="A484" t="s">
        <v>76</v>
      </c>
      <c r="B484" t="s">
        <v>3827</v>
      </c>
      <c r="F484" t="s">
        <v>3828</v>
      </c>
      <c r="I484" t="s">
        <v>3829</v>
      </c>
      <c r="J484">
        <v>2011</v>
      </c>
      <c r="K484" t="s">
        <v>2548</v>
      </c>
      <c r="W484" t="s">
        <v>3830</v>
      </c>
      <c r="AN484" t="s">
        <v>2551</v>
      </c>
      <c r="AO484" t="s">
        <v>2552</v>
      </c>
      <c r="AS484" t="s">
        <v>94</v>
      </c>
      <c r="AT484">
        <v>61</v>
      </c>
      <c r="AU484">
        <v>5</v>
      </c>
      <c r="AX484" t="s">
        <v>49</v>
      </c>
      <c r="AZ484">
        <v>653</v>
      </c>
      <c r="BA484">
        <v>660</v>
      </c>
      <c r="BC484" t="s">
        <v>3831</v>
      </c>
      <c r="BK484" t="s">
        <v>3832</v>
      </c>
      <c r="BL484">
        <v>23136505</v>
      </c>
      <c r="BQ484" t="s">
        <v>131</v>
      </c>
    </row>
    <row r="485" spans="1:76">
      <c r="A485" t="s">
        <v>76</v>
      </c>
      <c r="B485" t="s">
        <v>3833</v>
      </c>
      <c r="F485" t="s">
        <v>3834</v>
      </c>
      <c r="I485" t="s">
        <v>3835</v>
      </c>
      <c r="J485">
        <v>2018</v>
      </c>
      <c r="K485" t="s">
        <v>373</v>
      </c>
      <c r="W485" t="s">
        <v>3836</v>
      </c>
      <c r="AN485" t="s">
        <v>375</v>
      </c>
      <c r="AO485" t="s">
        <v>3837</v>
      </c>
      <c r="AS485" s="3">
        <v>36923</v>
      </c>
      <c r="AT485">
        <v>484</v>
      </c>
      <c r="AZ485">
        <v>44</v>
      </c>
      <c r="BA485">
        <v>50</v>
      </c>
      <c r="BC485" t="s">
        <v>3838</v>
      </c>
      <c r="BK485" t="s">
        <v>3839</v>
      </c>
      <c r="BQ485" t="s">
        <v>85</v>
      </c>
      <c r="BR485" t="s">
        <v>86</v>
      </c>
    </row>
    <row r="486" spans="1:76">
      <c r="A486" t="s">
        <v>76</v>
      </c>
      <c r="B486" t="s">
        <v>3840</v>
      </c>
      <c r="F486" t="s">
        <v>3840</v>
      </c>
      <c r="I486" t="s">
        <v>3841</v>
      </c>
      <c r="J486">
        <v>1983</v>
      </c>
      <c r="K486" t="s">
        <v>766</v>
      </c>
      <c r="AN486" t="s">
        <v>768</v>
      </c>
      <c r="AT486">
        <v>20</v>
      </c>
      <c r="AU486">
        <v>6</v>
      </c>
      <c r="AZ486">
        <v>601</v>
      </c>
      <c r="BA486">
        <v>607</v>
      </c>
      <c r="BC486" t="s">
        <v>3842</v>
      </c>
      <c r="BK486" t="s">
        <v>3843</v>
      </c>
      <c r="BL486">
        <v>6644756</v>
      </c>
      <c r="BQ486" t="s">
        <v>85</v>
      </c>
      <c r="BR486" t="s">
        <v>108</v>
      </c>
      <c r="BT486" t="s">
        <v>109</v>
      </c>
      <c r="BU486">
        <v>8</v>
      </c>
      <c r="BV486">
        <v>10</v>
      </c>
      <c r="BX486" t="s">
        <v>594</v>
      </c>
    </row>
    <row r="487" spans="1:76">
      <c r="A487" t="s">
        <v>76</v>
      </c>
      <c r="B487" t="s">
        <v>3844</v>
      </c>
      <c r="F487" t="s">
        <v>3844</v>
      </c>
      <c r="I487" t="s">
        <v>3845</v>
      </c>
      <c r="J487">
        <v>2005</v>
      </c>
      <c r="K487" t="s">
        <v>1827</v>
      </c>
      <c r="W487" t="s">
        <v>3846</v>
      </c>
      <c r="AN487" t="s">
        <v>1829</v>
      </c>
      <c r="AS487" t="s">
        <v>168</v>
      </c>
      <c r="AT487">
        <v>25</v>
      </c>
      <c r="AU487">
        <v>10</v>
      </c>
      <c r="AZ487">
        <v>1219</v>
      </c>
      <c r="BA487">
        <v>1227</v>
      </c>
      <c r="BC487" t="s">
        <v>3847</v>
      </c>
      <c r="BK487" t="s">
        <v>3848</v>
      </c>
      <c r="BL487">
        <v>16076771</v>
      </c>
      <c r="BQ487" t="s">
        <v>131</v>
      </c>
    </row>
    <row r="488" spans="1:76">
      <c r="A488" t="s">
        <v>76</v>
      </c>
      <c r="B488" t="s">
        <v>3849</v>
      </c>
      <c r="F488" t="s">
        <v>3849</v>
      </c>
      <c r="I488" t="s">
        <v>3850</v>
      </c>
      <c r="J488">
        <v>1970</v>
      </c>
      <c r="K488" t="s">
        <v>3851</v>
      </c>
      <c r="AT488">
        <v>270</v>
      </c>
      <c r="AU488">
        <v>1</v>
      </c>
      <c r="AZ488">
        <v>148</v>
      </c>
      <c r="BA488" t="s">
        <v>921</v>
      </c>
      <c r="BK488" t="s">
        <v>3852</v>
      </c>
      <c r="BQ488" t="s">
        <v>85</v>
      </c>
      <c r="BR488" t="s">
        <v>108</v>
      </c>
      <c r="BT488" t="s">
        <v>109</v>
      </c>
      <c r="BU488">
        <v>0</v>
      </c>
    </row>
    <row r="489" spans="1:76">
      <c r="A489" t="s">
        <v>76</v>
      </c>
      <c r="B489" t="s">
        <v>3853</v>
      </c>
      <c r="F489" t="s">
        <v>3854</v>
      </c>
      <c r="I489" t="s">
        <v>3855</v>
      </c>
      <c r="J489">
        <v>2014</v>
      </c>
      <c r="K489" t="s">
        <v>145</v>
      </c>
      <c r="W489" t="s">
        <v>3856</v>
      </c>
      <c r="AN489" t="s">
        <v>147</v>
      </c>
      <c r="AO489" t="s">
        <v>1557</v>
      </c>
      <c r="AS489" t="s">
        <v>413</v>
      </c>
      <c r="AT489">
        <v>70</v>
      </c>
      <c r="AZ489">
        <v>1</v>
      </c>
      <c r="BA489">
        <v>7</v>
      </c>
      <c r="BC489" t="s">
        <v>3857</v>
      </c>
      <c r="BK489" t="s">
        <v>3858</v>
      </c>
      <c r="BL489">
        <v>25158025</v>
      </c>
      <c r="BQ489" t="s">
        <v>85</v>
      </c>
      <c r="BR489" t="s">
        <v>108</v>
      </c>
      <c r="BT489" t="s">
        <v>109</v>
      </c>
      <c r="BU489">
        <v>1</v>
      </c>
    </row>
    <row r="490" spans="1:76">
      <c r="A490" t="s">
        <v>76</v>
      </c>
      <c r="B490" t="s">
        <v>3859</v>
      </c>
      <c r="F490" t="s">
        <v>3860</v>
      </c>
      <c r="I490" t="s">
        <v>3861</v>
      </c>
      <c r="J490">
        <v>2010</v>
      </c>
      <c r="K490" t="s">
        <v>3862</v>
      </c>
      <c r="W490" t="s">
        <v>3863</v>
      </c>
      <c r="AA490" t="s">
        <v>212</v>
      </c>
      <c r="AB490" t="s">
        <v>213</v>
      </c>
      <c r="AN490" t="s">
        <v>3864</v>
      </c>
      <c r="AS490" s="3">
        <v>37043</v>
      </c>
      <c r="AT490">
        <v>39</v>
      </c>
      <c r="AU490">
        <v>2</v>
      </c>
      <c r="AZ490">
        <v>97</v>
      </c>
      <c r="BA490">
        <v>106</v>
      </c>
      <c r="BK490" t="s">
        <v>3865</v>
      </c>
      <c r="BQ490" t="s">
        <v>85</v>
      </c>
      <c r="BR490" t="s">
        <v>108</v>
      </c>
      <c r="BT490" t="s">
        <v>296</v>
      </c>
    </row>
    <row r="491" spans="1:76">
      <c r="A491" t="s">
        <v>76</v>
      </c>
      <c r="B491" t="s">
        <v>3866</v>
      </c>
      <c r="F491" t="s">
        <v>3866</v>
      </c>
      <c r="I491" t="s">
        <v>3867</v>
      </c>
      <c r="J491">
        <v>1995</v>
      </c>
      <c r="K491" t="s">
        <v>3868</v>
      </c>
      <c r="P491" t="s">
        <v>3869</v>
      </c>
      <c r="Q491" t="s">
        <v>3870</v>
      </c>
      <c r="R491" t="s">
        <v>3871</v>
      </c>
      <c r="S491" t="s">
        <v>3872</v>
      </c>
      <c r="W491" t="s">
        <v>3873</v>
      </c>
      <c r="AN491" t="s">
        <v>3874</v>
      </c>
      <c r="AS491" t="s">
        <v>887</v>
      </c>
      <c r="AT491">
        <v>35</v>
      </c>
      <c r="AU491">
        <v>3</v>
      </c>
      <c r="AZ491">
        <v>246</v>
      </c>
      <c r="BA491">
        <v>258</v>
      </c>
      <c r="BK491" t="s">
        <v>3875</v>
      </c>
      <c r="BQ491" t="s">
        <v>85</v>
      </c>
      <c r="BR491" t="s">
        <v>86</v>
      </c>
    </row>
    <row r="492" spans="1:76">
      <c r="A492" t="s">
        <v>76</v>
      </c>
      <c r="B492" t="s">
        <v>3876</v>
      </c>
      <c r="F492" t="s">
        <v>3877</v>
      </c>
      <c r="I492" t="s">
        <v>3878</v>
      </c>
      <c r="J492">
        <v>2010</v>
      </c>
      <c r="K492" t="s">
        <v>3879</v>
      </c>
      <c r="W492" t="s">
        <v>3880</v>
      </c>
      <c r="AB492" t="s">
        <v>3881</v>
      </c>
      <c r="AN492" t="s">
        <v>3882</v>
      </c>
      <c r="AO492" t="s">
        <v>3883</v>
      </c>
      <c r="AS492" t="s">
        <v>168</v>
      </c>
      <c r="AT492">
        <v>180</v>
      </c>
      <c r="AU492">
        <v>7</v>
      </c>
      <c r="AZ492">
        <v>935</v>
      </c>
      <c r="BA492">
        <v>952</v>
      </c>
      <c r="BC492" t="s">
        <v>3884</v>
      </c>
      <c r="BK492" t="s">
        <v>3885</v>
      </c>
      <c r="BL492">
        <v>20640428</v>
      </c>
      <c r="BQ492" t="s">
        <v>85</v>
      </c>
      <c r="BR492" t="s">
        <v>86</v>
      </c>
    </row>
    <row r="493" spans="1:76">
      <c r="A493" t="s">
        <v>76</v>
      </c>
      <c r="B493" t="s">
        <v>3886</v>
      </c>
      <c r="F493" t="s">
        <v>3887</v>
      </c>
      <c r="I493" t="s">
        <v>3888</v>
      </c>
      <c r="J493">
        <v>2009</v>
      </c>
      <c r="K493" t="s">
        <v>3889</v>
      </c>
      <c r="W493" t="s">
        <v>3890</v>
      </c>
      <c r="AN493" t="s">
        <v>3891</v>
      </c>
      <c r="AS493" t="s">
        <v>3892</v>
      </c>
      <c r="AT493">
        <v>367</v>
      </c>
      <c r="AU493">
        <v>1908</v>
      </c>
      <c r="AZ493">
        <v>4759</v>
      </c>
      <c r="BA493">
        <v>4777</v>
      </c>
      <c r="BC493" t="s">
        <v>3893</v>
      </c>
      <c r="BK493" t="s">
        <v>3894</v>
      </c>
      <c r="BL493">
        <v>19884179</v>
      </c>
      <c r="BQ493" t="s">
        <v>85</v>
      </c>
      <c r="BR493" t="s">
        <v>86</v>
      </c>
    </row>
    <row r="494" spans="1:76">
      <c r="A494" t="s">
        <v>76</v>
      </c>
      <c r="B494" t="s">
        <v>3895</v>
      </c>
      <c r="F494" t="s">
        <v>3895</v>
      </c>
      <c r="I494" t="s">
        <v>3896</v>
      </c>
      <c r="J494">
        <v>2004</v>
      </c>
      <c r="K494" t="s">
        <v>3897</v>
      </c>
      <c r="W494" t="s">
        <v>3898</v>
      </c>
      <c r="AN494" t="s">
        <v>3899</v>
      </c>
      <c r="AS494" t="s">
        <v>887</v>
      </c>
      <c r="AT494">
        <v>67</v>
      </c>
      <c r="AV494">
        <v>6</v>
      </c>
      <c r="AZ494">
        <v>1141</v>
      </c>
      <c r="BA494">
        <v>1149</v>
      </c>
      <c r="BC494" t="s">
        <v>3900</v>
      </c>
      <c r="BK494" t="s">
        <v>3901</v>
      </c>
      <c r="BQ494" t="s">
        <v>85</v>
      </c>
      <c r="BR494" t="s">
        <v>86</v>
      </c>
    </row>
    <row r="495" spans="1:76">
      <c r="A495" t="s">
        <v>76</v>
      </c>
      <c r="B495" t="s">
        <v>3902</v>
      </c>
      <c r="F495" t="s">
        <v>3902</v>
      </c>
      <c r="I495" t="s">
        <v>3903</v>
      </c>
      <c r="J495">
        <v>2006</v>
      </c>
      <c r="K495" t="s">
        <v>3904</v>
      </c>
      <c r="W495" t="s">
        <v>3905</v>
      </c>
      <c r="AA495" t="s">
        <v>3906</v>
      </c>
      <c r="AN495" t="s">
        <v>3907</v>
      </c>
      <c r="AS495" t="s">
        <v>887</v>
      </c>
      <c r="AT495">
        <v>29</v>
      </c>
      <c r="AU495">
        <v>7</v>
      </c>
      <c r="AZ495">
        <v>585</v>
      </c>
      <c r="BA495">
        <v>594</v>
      </c>
      <c r="BC495" t="s">
        <v>3908</v>
      </c>
      <c r="BK495" t="s">
        <v>3909</v>
      </c>
      <c r="BQ495" t="s">
        <v>85</v>
      </c>
      <c r="BR495" t="s">
        <v>86</v>
      </c>
    </row>
    <row r="496" spans="1:76">
      <c r="A496" t="s">
        <v>76</v>
      </c>
      <c r="B496" t="s">
        <v>3910</v>
      </c>
      <c r="F496" t="s">
        <v>3911</v>
      </c>
      <c r="I496" t="s">
        <v>3912</v>
      </c>
      <c r="J496">
        <v>2009</v>
      </c>
      <c r="K496" t="s">
        <v>1217</v>
      </c>
      <c r="W496" t="s">
        <v>3913</v>
      </c>
      <c r="AN496" t="s">
        <v>1221</v>
      </c>
      <c r="AS496" t="s">
        <v>128</v>
      </c>
      <c r="AT496">
        <v>32</v>
      </c>
      <c r="AU496">
        <v>12</v>
      </c>
      <c r="AZ496">
        <v>1821</v>
      </c>
      <c r="BA496">
        <v>1832</v>
      </c>
      <c r="BC496" t="s">
        <v>3914</v>
      </c>
      <c r="BK496" t="s">
        <v>3915</v>
      </c>
      <c r="BL496">
        <v>19712064</v>
      </c>
      <c r="BQ496" t="s">
        <v>131</v>
      </c>
    </row>
    <row r="497" spans="1:74">
      <c r="A497" t="s">
        <v>76</v>
      </c>
      <c r="B497" t="s">
        <v>3916</v>
      </c>
      <c r="F497" t="s">
        <v>3916</v>
      </c>
      <c r="I497" t="s">
        <v>3917</v>
      </c>
      <c r="J497">
        <v>2003</v>
      </c>
      <c r="K497" t="s">
        <v>3918</v>
      </c>
      <c r="W497" t="s">
        <v>3919</v>
      </c>
      <c r="AN497" t="s">
        <v>3920</v>
      </c>
      <c r="AS497" t="s">
        <v>769</v>
      </c>
      <c r="AT497">
        <v>21</v>
      </c>
      <c r="AU497">
        <v>7</v>
      </c>
      <c r="AZ497">
        <v>645</v>
      </c>
      <c r="BA497">
        <v>650</v>
      </c>
      <c r="BC497" t="s">
        <v>3921</v>
      </c>
      <c r="BK497" t="s">
        <v>3922</v>
      </c>
      <c r="BL497">
        <v>12789414</v>
      </c>
      <c r="BQ497" t="s">
        <v>131</v>
      </c>
    </row>
    <row r="498" spans="1:74">
      <c r="A498" t="s">
        <v>76</v>
      </c>
      <c r="B498" t="s">
        <v>3923</v>
      </c>
      <c r="F498" t="s">
        <v>3923</v>
      </c>
      <c r="I498" t="s">
        <v>3924</v>
      </c>
      <c r="J498">
        <v>1994</v>
      </c>
      <c r="K498" t="s">
        <v>3925</v>
      </c>
      <c r="W498" t="s">
        <v>3926</v>
      </c>
      <c r="AN498" t="s">
        <v>3927</v>
      </c>
      <c r="AO498" t="s">
        <v>3928</v>
      </c>
      <c r="AS498" t="s">
        <v>168</v>
      </c>
      <c r="AT498">
        <v>19</v>
      </c>
      <c r="AU498">
        <v>4</v>
      </c>
      <c r="AZ498">
        <v>453</v>
      </c>
      <c r="BA498">
        <v>466</v>
      </c>
      <c r="BC498" t="s">
        <v>3929</v>
      </c>
      <c r="BK498" t="s">
        <v>3930</v>
      </c>
      <c r="BQ498" t="s">
        <v>85</v>
      </c>
      <c r="BR498" t="s">
        <v>86</v>
      </c>
    </row>
    <row r="499" spans="1:74">
      <c r="A499" t="s">
        <v>76</v>
      </c>
      <c r="B499" t="s">
        <v>3931</v>
      </c>
      <c r="F499" t="s">
        <v>3932</v>
      </c>
      <c r="I499" t="s">
        <v>3933</v>
      </c>
      <c r="J499">
        <v>2011</v>
      </c>
      <c r="K499" t="s">
        <v>2163</v>
      </c>
      <c r="W499" t="s">
        <v>3934</v>
      </c>
      <c r="AN499" t="s">
        <v>2165</v>
      </c>
      <c r="AO499" t="s">
        <v>2166</v>
      </c>
      <c r="AS499" t="s">
        <v>94</v>
      </c>
      <c r="AT499">
        <v>5</v>
      </c>
      <c r="AU499">
        <v>1</v>
      </c>
      <c r="AZ499">
        <v>74</v>
      </c>
      <c r="BA499">
        <v>81</v>
      </c>
      <c r="BC499" t="s">
        <v>3935</v>
      </c>
      <c r="BK499" t="s">
        <v>3936</v>
      </c>
      <c r="BL499">
        <v>22440704</v>
      </c>
      <c r="BQ499" t="s">
        <v>85</v>
      </c>
      <c r="BR499" t="s">
        <v>86</v>
      </c>
    </row>
    <row r="500" spans="1:74">
      <c r="A500" t="s">
        <v>76</v>
      </c>
      <c r="B500" t="s">
        <v>3937</v>
      </c>
      <c r="F500" t="s">
        <v>3938</v>
      </c>
      <c r="I500" t="s">
        <v>3939</v>
      </c>
      <c r="J500">
        <v>2018</v>
      </c>
      <c r="K500" t="s">
        <v>3940</v>
      </c>
      <c r="W500" t="s">
        <v>3941</v>
      </c>
      <c r="AA500" t="s">
        <v>3942</v>
      </c>
      <c r="AB500" t="s">
        <v>3943</v>
      </c>
      <c r="AN500" t="s">
        <v>3944</v>
      </c>
      <c r="AO500" t="s">
        <v>3945</v>
      </c>
      <c r="AS500" t="s">
        <v>204</v>
      </c>
      <c r="AT500">
        <v>142</v>
      </c>
      <c r="AU500" s="2">
        <v>43132</v>
      </c>
      <c r="AZ500">
        <v>104</v>
      </c>
      <c r="BA500">
        <v>113</v>
      </c>
      <c r="BC500" t="s">
        <v>3946</v>
      </c>
      <c r="BK500" t="s">
        <v>3947</v>
      </c>
      <c r="BQ500" t="s">
        <v>85</v>
      </c>
      <c r="BR500" t="s">
        <v>108</v>
      </c>
      <c r="BT500" t="s">
        <v>296</v>
      </c>
    </row>
    <row r="501" spans="1:74">
      <c r="A501" t="s">
        <v>76</v>
      </c>
      <c r="B501" t="s">
        <v>3948</v>
      </c>
      <c r="F501" t="s">
        <v>3948</v>
      </c>
      <c r="I501" t="s">
        <v>3949</v>
      </c>
      <c r="J501">
        <v>2004</v>
      </c>
      <c r="K501" t="s">
        <v>1810</v>
      </c>
      <c r="W501" t="s">
        <v>3950</v>
      </c>
      <c r="AA501" t="s">
        <v>3951</v>
      </c>
      <c r="AB501" t="s">
        <v>3952</v>
      </c>
      <c r="AN501" t="s">
        <v>3953</v>
      </c>
      <c r="AS501" t="s">
        <v>185</v>
      </c>
      <c r="AT501">
        <v>13</v>
      </c>
      <c r="AU501">
        <v>5</v>
      </c>
      <c r="AZ501">
        <v>409</v>
      </c>
      <c r="BA501">
        <v>425</v>
      </c>
      <c r="BC501" t="s">
        <v>3954</v>
      </c>
      <c r="BK501" t="s">
        <v>3955</v>
      </c>
      <c r="BQ501" t="s">
        <v>131</v>
      </c>
    </row>
    <row r="502" spans="1:74">
      <c r="A502" t="s">
        <v>76</v>
      </c>
      <c r="B502" t="s">
        <v>3956</v>
      </c>
      <c r="F502" t="s">
        <v>3957</v>
      </c>
      <c r="I502" t="s">
        <v>3958</v>
      </c>
      <c r="J502">
        <v>2009</v>
      </c>
      <c r="K502" t="s">
        <v>3959</v>
      </c>
      <c r="W502" t="s">
        <v>3960</v>
      </c>
      <c r="AB502" t="s">
        <v>3961</v>
      </c>
      <c r="AN502" t="s">
        <v>3962</v>
      </c>
      <c r="AS502" t="s">
        <v>185</v>
      </c>
      <c r="AT502">
        <v>195</v>
      </c>
      <c r="AU502">
        <v>9</v>
      </c>
      <c r="AZ502">
        <v>825</v>
      </c>
      <c r="BA502">
        <v>829</v>
      </c>
      <c r="BC502" t="s">
        <v>3963</v>
      </c>
      <c r="BK502" t="s">
        <v>3964</v>
      </c>
      <c r="BL502">
        <v>19669646</v>
      </c>
      <c r="BQ502" t="s">
        <v>85</v>
      </c>
      <c r="BR502" t="s">
        <v>108</v>
      </c>
      <c r="BT502" t="s">
        <v>109</v>
      </c>
      <c r="BU502">
        <v>2</v>
      </c>
    </row>
    <row r="503" spans="1:74">
      <c r="A503" t="s">
        <v>76</v>
      </c>
      <c r="B503" t="s">
        <v>3965</v>
      </c>
      <c r="F503" t="s">
        <v>3966</v>
      </c>
      <c r="I503" t="s">
        <v>3967</v>
      </c>
      <c r="J503">
        <v>2013</v>
      </c>
      <c r="K503" t="s">
        <v>3968</v>
      </c>
      <c r="W503" t="s">
        <v>3969</v>
      </c>
      <c r="AN503" t="s">
        <v>3970</v>
      </c>
      <c r="AO503" t="s">
        <v>3971</v>
      </c>
      <c r="AS503" t="s">
        <v>148</v>
      </c>
      <c r="AT503">
        <v>91</v>
      </c>
      <c r="AU503">
        <v>5</v>
      </c>
      <c r="AZ503">
        <v>302</v>
      </c>
      <c r="BA503">
        <v>312</v>
      </c>
      <c r="BC503" t="s">
        <v>3972</v>
      </c>
      <c r="BK503" t="s">
        <v>3973</v>
      </c>
      <c r="BQ503" t="s">
        <v>85</v>
      </c>
      <c r="BR503" t="s">
        <v>86</v>
      </c>
    </row>
    <row r="504" spans="1:74">
      <c r="A504" t="s">
        <v>76</v>
      </c>
      <c r="B504" t="s">
        <v>3974</v>
      </c>
      <c r="F504" t="s">
        <v>3975</v>
      </c>
      <c r="I504" t="s">
        <v>3976</v>
      </c>
      <c r="J504">
        <v>2011</v>
      </c>
      <c r="K504" t="s">
        <v>3977</v>
      </c>
      <c r="W504" t="s">
        <v>3978</v>
      </c>
      <c r="AA504" t="s">
        <v>3979</v>
      </c>
      <c r="AB504" t="s">
        <v>3980</v>
      </c>
      <c r="AN504" t="s">
        <v>3981</v>
      </c>
      <c r="AO504" t="s">
        <v>3982</v>
      </c>
      <c r="AS504" t="s">
        <v>887</v>
      </c>
      <c r="AT504">
        <v>75</v>
      </c>
      <c r="AU504">
        <v>2</v>
      </c>
      <c r="AZ504">
        <v>263</v>
      </c>
      <c r="BA504">
        <v>271</v>
      </c>
      <c r="BC504" t="s">
        <v>3983</v>
      </c>
      <c r="BK504" t="s">
        <v>3984</v>
      </c>
      <c r="BQ504" t="s">
        <v>131</v>
      </c>
    </row>
    <row r="505" spans="1:74">
      <c r="A505" t="s">
        <v>76</v>
      </c>
      <c r="B505" t="s">
        <v>3985</v>
      </c>
      <c r="F505" t="s">
        <v>3986</v>
      </c>
      <c r="I505" t="s">
        <v>3987</v>
      </c>
      <c r="J505">
        <v>2014</v>
      </c>
      <c r="K505" t="s">
        <v>792</v>
      </c>
      <c r="W505" t="s">
        <v>3988</v>
      </c>
      <c r="AB505" t="s">
        <v>3989</v>
      </c>
      <c r="AN505" t="s">
        <v>794</v>
      </c>
      <c r="AO505" t="s">
        <v>3990</v>
      </c>
      <c r="AS505" s="3">
        <v>37073</v>
      </c>
      <c r="AT505">
        <v>192</v>
      </c>
      <c r="AZ505">
        <v>12</v>
      </c>
      <c r="BA505">
        <v>18</v>
      </c>
      <c r="BC505" t="s">
        <v>3991</v>
      </c>
      <c r="BK505" t="s">
        <v>3992</v>
      </c>
      <c r="BQ505" t="s">
        <v>131</v>
      </c>
    </row>
    <row r="506" spans="1:74">
      <c r="A506" t="s">
        <v>76</v>
      </c>
      <c r="B506" t="s">
        <v>3993</v>
      </c>
      <c r="F506" t="s">
        <v>3994</v>
      </c>
      <c r="I506" t="s">
        <v>3995</v>
      </c>
      <c r="J506">
        <v>2011</v>
      </c>
      <c r="K506" t="s">
        <v>3996</v>
      </c>
      <c r="W506" t="s">
        <v>3997</v>
      </c>
      <c r="AA506" t="s">
        <v>3998</v>
      </c>
      <c r="AB506" t="s">
        <v>3999</v>
      </c>
      <c r="AN506" t="s">
        <v>4000</v>
      </c>
      <c r="AS506" t="s">
        <v>94</v>
      </c>
      <c r="AT506">
        <v>165</v>
      </c>
      <c r="AU506">
        <v>1</v>
      </c>
      <c r="AZ506">
        <v>237</v>
      </c>
      <c r="BA506">
        <v>248</v>
      </c>
      <c r="BC506" t="s">
        <v>4001</v>
      </c>
      <c r="BK506" t="s">
        <v>4002</v>
      </c>
      <c r="BL506">
        <v>20882390</v>
      </c>
      <c r="BQ506" t="s">
        <v>85</v>
      </c>
      <c r="BR506" t="s">
        <v>108</v>
      </c>
      <c r="BT506" t="s">
        <v>109</v>
      </c>
      <c r="BV506">
        <v>0</v>
      </c>
    </row>
    <row r="507" spans="1:74">
      <c r="A507" t="s">
        <v>76</v>
      </c>
      <c r="B507" t="s">
        <v>4003</v>
      </c>
      <c r="F507" t="s">
        <v>4004</v>
      </c>
      <c r="I507" t="s">
        <v>4005</v>
      </c>
      <c r="J507">
        <v>2006</v>
      </c>
      <c r="K507" t="s">
        <v>605</v>
      </c>
      <c r="W507" t="s">
        <v>4006</v>
      </c>
      <c r="AN507" t="s">
        <v>607</v>
      </c>
      <c r="AS507" t="s">
        <v>216</v>
      </c>
      <c r="AT507">
        <v>60</v>
      </c>
      <c r="AU507">
        <v>8</v>
      </c>
      <c r="AZ507">
        <v>1602</v>
      </c>
      <c r="BA507">
        <v>1611</v>
      </c>
      <c r="BC507" t="s">
        <v>4007</v>
      </c>
      <c r="BK507" t="s">
        <v>4008</v>
      </c>
      <c r="BL507">
        <v>17017061</v>
      </c>
      <c r="BQ507" t="s">
        <v>85</v>
      </c>
      <c r="BR507" t="s">
        <v>108</v>
      </c>
      <c r="BT507" t="s">
        <v>109</v>
      </c>
      <c r="BU507">
        <v>1</v>
      </c>
    </row>
    <row r="508" spans="1:74">
      <c r="A508" t="s">
        <v>76</v>
      </c>
      <c r="B508" t="s">
        <v>4009</v>
      </c>
      <c r="F508" t="s">
        <v>4010</v>
      </c>
      <c r="I508" t="s">
        <v>4011</v>
      </c>
      <c r="J508">
        <v>2014</v>
      </c>
      <c r="K508" t="s">
        <v>4012</v>
      </c>
      <c r="W508" t="s">
        <v>4013</v>
      </c>
      <c r="AN508" t="s">
        <v>4014</v>
      </c>
      <c r="AO508" t="s">
        <v>4015</v>
      </c>
      <c r="AS508" t="s">
        <v>216</v>
      </c>
      <c r="AT508">
        <v>18</v>
      </c>
      <c r="AU508">
        <v>4</v>
      </c>
      <c r="AZ508">
        <v>693</v>
      </c>
      <c r="BA508">
        <v>700</v>
      </c>
      <c r="BC508" t="s">
        <v>4016</v>
      </c>
      <c r="BK508" t="s">
        <v>4017</v>
      </c>
      <c r="BQ508" t="s">
        <v>85</v>
      </c>
      <c r="BR508" t="s">
        <v>108</v>
      </c>
      <c r="BT508" t="s">
        <v>109</v>
      </c>
      <c r="BU508">
        <v>1</v>
      </c>
    </row>
    <row r="509" spans="1:74">
      <c r="A509" t="s">
        <v>76</v>
      </c>
      <c r="B509" t="s">
        <v>4018</v>
      </c>
      <c r="F509" t="s">
        <v>4018</v>
      </c>
      <c r="I509" t="s">
        <v>4019</v>
      </c>
      <c r="J509">
        <v>1999</v>
      </c>
      <c r="K509" t="s">
        <v>452</v>
      </c>
      <c r="W509" t="s">
        <v>4020</v>
      </c>
      <c r="AB509" t="s">
        <v>4021</v>
      </c>
      <c r="AN509" t="s">
        <v>454</v>
      </c>
      <c r="AS509" t="s">
        <v>216</v>
      </c>
      <c r="AT509">
        <v>34</v>
      </c>
      <c r="AU509">
        <v>3</v>
      </c>
      <c r="AZ509">
        <v>323</v>
      </c>
      <c r="BA509">
        <v>326</v>
      </c>
      <c r="BC509" t="s">
        <v>4022</v>
      </c>
      <c r="BK509" t="s">
        <v>4023</v>
      </c>
      <c r="BQ509" t="s">
        <v>85</v>
      </c>
      <c r="BR509" t="s">
        <v>108</v>
      </c>
      <c r="BT509" t="s">
        <v>109</v>
      </c>
      <c r="BU509">
        <v>2</v>
      </c>
    </row>
    <row r="510" spans="1:74">
      <c r="A510" t="s">
        <v>76</v>
      </c>
      <c r="B510" t="s">
        <v>4024</v>
      </c>
      <c r="F510" t="s">
        <v>4024</v>
      </c>
      <c r="I510" t="s">
        <v>4025</v>
      </c>
      <c r="J510">
        <v>2004</v>
      </c>
      <c r="K510" t="s">
        <v>4026</v>
      </c>
      <c r="W510" t="s">
        <v>4027</v>
      </c>
      <c r="AN510" t="s">
        <v>4028</v>
      </c>
      <c r="AS510" s="3">
        <v>11049</v>
      </c>
      <c r="AT510">
        <v>206</v>
      </c>
      <c r="AU510" s="2">
        <v>43193</v>
      </c>
      <c r="AX510" t="s">
        <v>49</v>
      </c>
      <c r="AZ510">
        <v>289</v>
      </c>
      <c r="BA510">
        <v>301</v>
      </c>
      <c r="BC510" t="s">
        <v>4029</v>
      </c>
      <c r="BK510" t="s">
        <v>4030</v>
      </c>
      <c r="BQ510" t="s">
        <v>85</v>
      </c>
      <c r="BR510" t="s">
        <v>86</v>
      </c>
    </row>
    <row r="511" spans="1:74">
      <c r="A511" t="s">
        <v>76</v>
      </c>
      <c r="B511" t="s">
        <v>4031</v>
      </c>
      <c r="F511" t="s">
        <v>4032</v>
      </c>
      <c r="I511" t="s">
        <v>4033</v>
      </c>
      <c r="J511">
        <v>2014</v>
      </c>
      <c r="K511" t="s">
        <v>1998</v>
      </c>
      <c r="W511" t="s">
        <v>4034</v>
      </c>
      <c r="AN511" t="s">
        <v>2001</v>
      </c>
      <c r="AO511" t="s">
        <v>2002</v>
      </c>
      <c r="AS511" t="s">
        <v>413</v>
      </c>
      <c r="AT511">
        <v>92</v>
      </c>
      <c r="AU511">
        <v>11</v>
      </c>
      <c r="AZ511">
        <v>783</v>
      </c>
      <c r="BA511">
        <v>794</v>
      </c>
      <c r="BC511" t="s">
        <v>4035</v>
      </c>
      <c r="BK511" t="s">
        <v>4036</v>
      </c>
      <c r="BQ511" t="s">
        <v>131</v>
      </c>
    </row>
    <row r="512" spans="1:74">
      <c r="A512" t="s">
        <v>76</v>
      </c>
      <c r="B512" t="s">
        <v>4037</v>
      </c>
      <c r="F512" t="s">
        <v>4037</v>
      </c>
      <c r="I512" t="s">
        <v>4038</v>
      </c>
      <c r="J512">
        <v>1994</v>
      </c>
      <c r="K512" t="s">
        <v>452</v>
      </c>
      <c r="W512" t="s">
        <v>4039</v>
      </c>
      <c r="AN512" t="s">
        <v>454</v>
      </c>
      <c r="AS512" t="s">
        <v>204</v>
      </c>
      <c r="AT512">
        <v>29</v>
      </c>
      <c r="AU512">
        <v>1</v>
      </c>
      <c r="AZ512">
        <v>89</v>
      </c>
      <c r="BA512">
        <v>95</v>
      </c>
      <c r="BC512" t="s">
        <v>4040</v>
      </c>
      <c r="BK512" t="s">
        <v>4041</v>
      </c>
      <c r="BQ512" t="s">
        <v>85</v>
      </c>
      <c r="BR512" t="s">
        <v>108</v>
      </c>
      <c r="BT512" t="s">
        <v>109</v>
      </c>
      <c r="BU512">
        <v>2</v>
      </c>
    </row>
    <row r="513" spans="1:72">
      <c r="A513" t="s">
        <v>76</v>
      </c>
      <c r="B513" t="s">
        <v>4042</v>
      </c>
      <c r="F513" t="s">
        <v>4042</v>
      </c>
      <c r="I513" t="s">
        <v>4043</v>
      </c>
      <c r="J513">
        <v>1993</v>
      </c>
      <c r="K513" t="s">
        <v>4044</v>
      </c>
      <c r="W513" t="s">
        <v>4045</v>
      </c>
      <c r="AN513" t="s">
        <v>4046</v>
      </c>
      <c r="AT513">
        <v>171</v>
      </c>
      <c r="AU513">
        <v>1</v>
      </c>
      <c r="AZ513">
        <v>1</v>
      </c>
      <c r="BA513">
        <v>21</v>
      </c>
      <c r="BC513" t="s">
        <v>4047</v>
      </c>
      <c r="BK513" t="s">
        <v>4048</v>
      </c>
      <c r="BQ513" t="s">
        <v>131</v>
      </c>
    </row>
    <row r="514" spans="1:72">
      <c r="A514" t="s">
        <v>76</v>
      </c>
      <c r="B514" t="s">
        <v>4049</v>
      </c>
      <c r="F514" t="s">
        <v>4049</v>
      </c>
      <c r="I514" t="s">
        <v>4050</v>
      </c>
      <c r="J514">
        <v>1992</v>
      </c>
      <c r="K514" t="s">
        <v>3329</v>
      </c>
      <c r="W514" t="s">
        <v>4051</v>
      </c>
      <c r="AB514" t="s">
        <v>4052</v>
      </c>
      <c r="AN514" t="s">
        <v>3331</v>
      </c>
      <c r="AO514" t="s">
        <v>3332</v>
      </c>
      <c r="AS514" t="s">
        <v>397</v>
      </c>
      <c r="AT514">
        <v>33</v>
      </c>
      <c r="AU514">
        <v>3</v>
      </c>
      <c r="AZ514">
        <v>329</v>
      </c>
      <c r="BA514">
        <v>336</v>
      </c>
      <c r="BC514" t="s">
        <v>4053</v>
      </c>
      <c r="BK514" t="s">
        <v>4054</v>
      </c>
      <c r="BQ514" t="s">
        <v>85</v>
      </c>
      <c r="BR514" t="s">
        <v>86</v>
      </c>
    </row>
    <row r="515" spans="1:72">
      <c r="A515" t="s">
        <v>76</v>
      </c>
      <c r="B515" t="s">
        <v>4055</v>
      </c>
      <c r="F515" t="s">
        <v>4055</v>
      </c>
      <c r="I515" t="s">
        <v>4056</v>
      </c>
      <c r="J515">
        <v>1994</v>
      </c>
      <c r="K515" t="s">
        <v>3806</v>
      </c>
      <c r="W515" t="s">
        <v>4057</v>
      </c>
      <c r="AN515" t="s">
        <v>3809</v>
      </c>
      <c r="AS515" t="s">
        <v>413</v>
      </c>
      <c r="AT515">
        <v>42</v>
      </c>
      <c r="AU515">
        <v>6</v>
      </c>
      <c r="AZ515">
        <v>1053</v>
      </c>
      <c r="BA515">
        <v>1060</v>
      </c>
      <c r="BC515" t="s">
        <v>4058</v>
      </c>
      <c r="BK515" t="s">
        <v>4059</v>
      </c>
      <c r="BL515">
        <v>16727609</v>
      </c>
      <c r="BQ515" t="s">
        <v>85</v>
      </c>
      <c r="BR515" t="s">
        <v>86</v>
      </c>
    </row>
    <row r="516" spans="1:72">
      <c r="A516" t="s">
        <v>76</v>
      </c>
      <c r="B516" t="s">
        <v>4060</v>
      </c>
      <c r="F516" t="s">
        <v>4060</v>
      </c>
      <c r="I516" t="s">
        <v>4061</v>
      </c>
      <c r="J516">
        <v>2005</v>
      </c>
      <c r="K516" t="s">
        <v>145</v>
      </c>
      <c r="W516" t="s">
        <v>4062</v>
      </c>
      <c r="AN516" t="s">
        <v>147</v>
      </c>
      <c r="AO516" t="s">
        <v>1557</v>
      </c>
      <c r="AS516" t="s">
        <v>887</v>
      </c>
      <c r="AT516">
        <v>51</v>
      </c>
      <c r="AU516">
        <v>6</v>
      </c>
      <c r="AZ516">
        <v>599</v>
      </c>
      <c r="BA516">
        <v>608</v>
      </c>
      <c r="BC516" t="s">
        <v>4063</v>
      </c>
      <c r="BK516" t="s">
        <v>4064</v>
      </c>
      <c r="BL516">
        <v>15993124</v>
      </c>
      <c r="BQ516" t="s">
        <v>85</v>
      </c>
      <c r="BR516" t="s">
        <v>108</v>
      </c>
      <c r="BT516" t="s">
        <v>296</v>
      </c>
    </row>
    <row r="517" spans="1:72">
      <c r="A517" t="s">
        <v>76</v>
      </c>
      <c r="B517" t="s">
        <v>4065</v>
      </c>
      <c r="F517" t="s">
        <v>4065</v>
      </c>
      <c r="I517" t="s">
        <v>4066</v>
      </c>
      <c r="J517">
        <v>2002</v>
      </c>
      <c r="K517" t="s">
        <v>4067</v>
      </c>
      <c r="W517" t="s">
        <v>4068</v>
      </c>
      <c r="AN517" t="s">
        <v>4069</v>
      </c>
      <c r="AS517" t="s">
        <v>128</v>
      </c>
      <c r="AT517">
        <v>44</v>
      </c>
      <c r="AU517">
        <v>3</v>
      </c>
      <c r="AZ517">
        <v>273</v>
      </c>
      <c r="BA517">
        <v>280</v>
      </c>
      <c r="BC517" t="s">
        <v>4070</v>
      </c>
      <c r="BK517" t="s">
        <v>4071</v>
      </c>
      <c r="BQ517" t="s">
        <v>85</v>
      </c>
      <c r="BR517" t="s">
        <v>108</v>
      </c>
      <c r="BT517" t="s">
        <v>296</v>
      </c>
    </row>
    <row r="518" spans="1:72">
      <c r="A518" t="s">
        <v>76</v>
      </c>
      <c r="B518" t="s">
        <v>4072</v>
      </c>
      <c r="F518" t="s">
        <v>4072</v>
      </c>
      <c r="I518" t="s">
        <v>4073</v>
      </c>
      <c r="J518">
        <v>1995</v>
      </c>
      <c r="K518" t="s">
        <v>1663</v>
      </c>
      <c r="W518" t="s">
        <v>4074</v>
      </c>
      <c r="AA518" t="s">
        <v>4075</v>
      </c>
      <c r="AB518" t="s">
        <v>4076</v>
      </c>
      <c r="AN518" t="s">
        <v>1666</v>
      </c>
      <c r="AS518" t="s">
        <v>397</v>
      </c>
      <c r="AT518">
        <v>45</v>
      </c>
      <c r="AU518">
        <v>1</v>
      </c>
      <c r="AZ518">
        <v>35</v>
      </c>
      <c r="BA518">
        <v>36</v>
      </c>
      <c r="BC518" t="s">
        <v>4077</v>
      </c>
      <c r="BK518" t="s">
        <v>4078</v>
      </c>
      <c r="BL518">
        <v>8524174</v>
      </c>
      <c r="BQ518" t="s">
        <v>85</v>
      </c>
      <c r="BR518" t="s">
        <v>86</v>
      </c>
    </row>
    <row r="519" spans="1:72">
      <c r="A519" t="s">
        <v>76</v>
      </c>
      <c r="B519" t="s">
        <v>4079</v>
      </c>
      <c r="F519" t="s">
        <v>4080</v>
      </c>
      <c r="I519" t="s">
        <v>4081</v>
      </c>
      <c r="J519">
        <v>2014</v>
      </c>
      <c r="K519" t="s">
        <v>299</v>
      </c>
      <c r="W519" t="s">
        <v>4082</v>
      </c>
      <c r="AB519" t="s">
        <v>4083</v>
      </c>
      <c r="AN519" t="s">
        <v>303</v>
      </c>
      <c r="AO519" t="s">
        <v>4084</v>
      </c>
      <c r="AS519" s="3">
        <v>40483</v>
      </c>
      <c r="AT519">
        <v>291</v>
      </c>
      <c r="AZ519">
        <v>233</v>
      </c>
      <c r="BA519">
        <v>241</v>
      </c>
      <c r="BC519" t="s">
        <v>4085</v>
      </c>
      <c r="BK519" t="s">
        <v>4086</v>
      </c>
      <c r="BQ519" t="s">
        <v>85</v>
      </c>
      <c r="BS519" t="s">
        <v>109</v>
      </c>
    </row>
    <row r="520" spans="1:72">
      <c r="A520" t="s">
        <v>76</v>
      </c>
      <c r="B520" t="s">
        <v>4087</v>
      </c>
      <c r="F520" t="s">
        <v>4087</v>
      </c>
      <c r="I520" t="s">
        <v>4088</v>
      </c>
      <c r="J520">
        <v>2004</v>
      </c>
      <c r="K520" t="s">
        <v>931</v>
      </c>
      <c r="W520" t="s">
        <v>4089</v>
      </c>
      <c r="AB520" t="s">
        <v>4090</v>
      </c>
      <c r="AN520" t="s">
        <v>933</v>
      </c>
      <c r="AS520" t="s">
        <v>148</v>
      </c>
      <c r="AT520">
        <v>70</v>
      </c>
      <c r="AU520">
        <v>5</v>
      </c>
      <c r="AZ520">
        <v>1438</v>
      </c>
      <c r="BA520">
        <v>1443</v>
      </c>
      <c r="BC520" t="s">
        <v>4091</v>
      </c>
      <c r="BK520" t="s">
        <v>4092</v>
      </c>
      <c r="BL520">
        <v>14736811</v>
      </c>
      <c r="BQ520" t="s">
        <v>85</v>
      </c>
      <c r="BR520" t="s">
        <v>86</v>
      </c>
    </row>
    <row r="521" spans="1:72">
      <c r="A521" t="s">
        <v>76</v>
      </c>
      <c r="B521" t="s">
        <v>4093</v>
      </c>
      <c r="F521" t="s">
        <v>4094</v>
      </c>
      <c r="I521" t="s">
        <v>4095</v>
      </c>
      <c r="J521">
        <v>2012</v>
      </c>
      <c r="K521" t="s">
        <v>1542</v>
      </c>
      <c r="W521" t="s">
        <v>4096</v>
      </c>
      <c r="AA521" t="s">
        <v>4097</v>
      </c>
      <c r="AB521" t="s">
        <v>4098</v>
      </c>
      <c r="AN521" t="s">
        <v>1544</v>
      </c>
      <c r="AS521" t="s">
        <v>148</v>
      </c>
      <c r="AT521">
        <v>37</v>
      </c>
      <c r="AU521">
        <v>1</v>
      </c>
      <c r="AZ521">
        <v>100</v>
      </c>
      <c r="BA521">
        <v>110</v>
      </c>
      <c r="BC521" t="s">
        <v>4099</v>
      </c>
      <c r="BK521" t="s">
        <v>4100</v>
      </c>
      <c r="BQ521" t="s">
        <v>131</v>
      </c>
    </row>
    <row r="522" spans="1:72">
      <c r="A522" t="s">
        <v>76</v>
      </c>
      <c r="B522" t="s">
        <v>4101</v>
      </c>
      <c r="F522" t="s">
        <v>4102</v>
      </c>
      <c r="I522" t="s">
        <v>4103</v>
      </c>
      <c r="J522">
        <v>2016</v>
      </c>
      <c r="K522" t="s">
        <v>3806</v>
      </c>
      <c r="W522" t="s">
        <v>4104</v>
      </c>
      <c r="AN522" t="s">
        <v>3809</v>
      </c>
      <c r="AO522" t="s">
        <v>4105</v>
      </c>
      <c r="AS522" t="s">
        <v>2228</v>
      </c>
      <c r="AT522">
        <v>85</v>
      </c>
      <c r="AU522">
        <v>5</v>
      </c>
      <c r="AZ522">
        <v>960</v>
      </c>
      <c r="BA522">
        <v>969</v>
      </c>
      <c r="BC522" t="s">
        <v>4106</v>
      </c>
      <c r="BK522" t="s">
        <v>4107</v>
      </c>
      <c r="BL522">
        <v>26707385</v>
      </c>
      <c r="BQ522" t="s">
        <v>85</v>
      </c>
      <c r="BR522" t="s">
        <v>86</v>
      </c>
    </row>
    <row r="523" spans="1:72">
      <c r="A523" t="s">
        <v>76</v>
      </c>
      <c r="B523" t="s">
        <v>4108</v>
      </c>
      <c r="F523" t="s">
        <v>4109</v>
      </c>
      <c r="I523" t="s">
        <v>4110</v>
      </c>
      <c r="J523">
        <v>2009</v>
      </c>
      <c r="K523" t="s">
        <v>4111</v>
      </c>
      <c r="W523" t="s">
        <v>4112</v>
      </c>
      <c r="AB523" t="s">
        <v>1182</v>
      </c>
      <c r="AN523" t="s">
        <v>4113</v>
      </c>
      <c r="AS523" s="3">
        <v>46997</v>
      </c>
      <c r="AT523">
        <v>10</v>
      </c>
      <c r="BB523">
        <v>93</v>
      </c>
      <c r="BC523" t="s">
        <v>4114</v>
      </c>
      <c r="BK523" t="s">
        <v>4115</v>
      </c>
      <c r="BL523">
        <v>19785741</v>
      </c>
      <c r="BQ523" t="s">
        <v>131</v>
      </c>
    </row>
    <row r="524" spans="1:72">
      <c r="A524" t="s">
        <v>76</v>
      </c>
      <c r="B524" t="s">
        <v>4116</v>
      </c>
      <c r="F524" t="s">
        <v>4117</v>
      </c>
      <c r="I524" t="s">
        <v>4118</v>
      </c>
      <c r="J524">
        <v>2012</v>
      </c>
      <c r="K524" t="s">
        <v>4119</v>
      </c>
      <c r="W524" t="s">
        <v>4120</v>
      </c>
      <c r="AN524" t="s">
        <v>4121</v>
      </c>
      <c r="AS524" s="3">
        <v>37834</v>
      </c>
      <c r="AT524">
        <v>424</v>
      </c>
      <c r="AU524">
        <v>3</v>
      </c>
      <c r="AZ524">
        <v>398</v>
      </c>
      <c r="BA524">
        <v>403</v>
      </c>
      <c r="BC524" t="s">
        <v>4122</v>
      </c>
      <c r="BK524" t="s">
        <v>4123</v>
      </c>
      <c r="BL524">
        <v>22771808</v>
      </c>
      <c r="BQ524" t="s">
        <v>131</v>
      </c>
    </row>
    <row r="525" spans="1:72">
      <c r="A525" t="s">
        <v>76</v>
      </c>
      <c r="B525" t="s">
        <v>4124</v>
      </c>
      <c r="F525" t="s">
        <v>4125</v>
      </c>
      <c r="I525" t="s">
        <v>4126</v>
      </c>
      <c r="J525">
        <v>2016</v>
      </c>
      <c r="K525" t="s">
        <v>460</v>
      </c>
      <c r="W525" t="s">
        <v>4127</v>
      </c>
      <c r="AN525" t="s">
        <v>464</v>
      </c>
      <c r="AO525" t="s">
        <v>465</v>
      </c>
      <c r="AS525" s="3">
        <v>39965</v>
      </c>
      <c r="AT525">
        <v>551</v>
      </c>
      <c r="AZ525">
        <v>45</v>
      </c>
      <c r="BA525">
        <v>52</v>
      </c>
      <c r="BC525" t="s">
        <v>4128</v>
      </c>
      <c r="BK525" t="s">
        <v>4129</v>
      </c>
      <c r="BS525" t="s">
        <v>109</v>
      </c>
    </row>
    <row r="526" spans="1:72">
      <c r="A526" t="s">
        <v>76</v>
      </c>
      <c r="B526" t="s">
        <v>4130</v>
      </c>
      <c r="F526" t="s">
        <v>4131</v>
      </c>
      <c r="I526" t="s">
        <v>4132</v>
      </c>
      <c r="J526">
        <v>2014</v>
      </c>
      <c r="K526" t="s">
        <v>913</v>
      </c>
      <c r="W526" t="s">
        <v>4133</v>
      </c>
      <c r="AB526" t="s">
        <v>4134</v>
      </c>
      <c r="AN526" t="s">
        <v>915</v>
      </c>
      <c r="AO526" t="s">
        <v>1565</v>
      </c>
      <c r="AS526" t="s">
        <v>148</v>
      </c>
      <c r="AT526">
        <v>113</v>
      </c>
      <c r="AU526">
        <v>6</v>
      </c>
      <c r="AZ526">
        <v>967</v>
      </c>
      <c r="BA526">
        <v>975</v>
      </c>
      <c r="BC526" t="s">
        <v>4135</v>
      </c>
      <c r="BK526" t="s">
        <v>4136</v>
      </c>
      <c r="BL526">
        <v>24615344</v>
      </c>
      <c r="BQ526" t="s">
        <v>131</v>
      </c>
    </row>
    <row r="527" spans="1:72">
      <c r="A527" t="s">
        <v>76</v>
      </c>
      <c r="B527" t="s">
        <v>1016</v>
      </c>
      <c r="F527" t="s">
        <v>1016</v>
      </c>
      <c r="I527" t="s">
        <v>4137</v>
      </c>
      <c r="J527">
        <v>2006</v>
      </c>
      <c r="K527" t="s">
        <v>1019</v>
      </c>
      <c r="W527" t="s">
        <v>4138</v>
      </c>
      <c r="AN527" t="s">
        <v>1021</v>
      </c>
      <c r="AS527" t="s">
        <v>269</v>
      </c>
      <c r="AT527">
        <v>37</v>
      </c>
      <c r="AU527">
        <v>2</v>
      </c>
      <c r="AZ527">
        <v>120</v>
      </c>
      <c r="BA527">
        <v>125</v>
      </c>
      <c r="BC527" t="s">
        <v>4139</v>
      </c>
      <c r="BK527" t="s">
        <v>4140</v>
      </c>
      <c r="BQ527" t="s">
        <v>85</v>
      </c>
      <c r="BR527" t="s">
        <v>86</v>
      </c>
    </row>
    <row r="528" spans="1:72">
      <c r="A528" t="s">
        <v>76</v>
      </c>
      <c r="B528" t="s">
        <v>4141</v>
      </c>
      <c r="F528" t="s">
        <v>4142</v>
      </c>
      <c r="I528" t="s">
        <v>4143</v>
      </c>
      <c r="J528">
        <v>2016</v>
      </c>
      <c r="K528" t="s">
        <v>3045</v>
      </c>
      <c r="W528" t="s">
        <v>4144</v>
      </c>
      <c r="AA528" t="s">
        <v>4145</v>
      </c>
      <c r="AB528" t="s">
        <v>4146</v>
      </c>
      <c r="AN528" t="s">
        <v>103</v>
      </c>
      <c r="AS528" t="s">
        <v>235</v>
      </c>
      <c r="AT528">
        <v>11</v>
      </c>
      <c r="AU528">
        <v>12</v>
      </c>
      <c r="BB528" t="s">
        <v>4147</v>
      </c>
      <c r="BC528" t="s">
        <v>4148</v>
      </c>
      <c r="BK528" t="s">
        <v>4149</v>
      </c>
      <c r="BL528">
        <v>28006027</v>
      </c>
      <c r="BQ528" t="s">
        <v>85</v>
      </c>
      <c r="BR528" t="s">
        <v>86</v>
      </c>
    </row>
    <row r="529" spans="1:76">
      <c r="A529" t="s">
        <v>76</v>
      </c>
      <c r="B529" t="s">
        <v>4150</v>
      </c>
      <c r="F529" t="s">
        <v>4151</v>
      </c>
      <c r="I529" t="s">
        <v>4152</v>
      </c>
      <c r="J529">
        <v>2007</v>
      </c>
      <c r="K529" t="s">
        <v>4153</v>
      </c>
      <c r="L529" t="s">
        <v>4154</v>
      </c>
      <c r="W529" t="s">
        <v>4155</v>
      </c>
      <c r="AN529" t="s">
        <v>4156</v>
      </c>
      <c r="AO529" t="s">
        <v>4157</v>
      </c>
      <c r="AT529">
        <v>38</v>
      </c>
      <c r="AZ529">
        <v>1</v>
      </c>
      <c r="BA529">
        <v>25</v>
      </c>
      <c r="BC529" t="s">
        <v>4158</v>
      </c>
      <c r="BK529" t="s">
        <v>4159</v>
      </c>
      <c r="BQ529" t="s">
        <v>85</v>
      </c>
      <c r="BR529" t="s">
        <v>108</v>
      </c>
      <c r="BT529" t="s">
        <v>296</v>
      </c>
    </row>
    <row r="530" spans="1:76">
      <c r="A530" t="s">
        <v>76</v>
      </c>
      <c r="B530" t="s">
        <v>4160</v>
      </c>
      <c r="F530" t="s">
        <v>4161</v>
      </c>
      <c r="I530" t="s">
        <v>4162</v>
      </c>
      <c r="J530">
        <v>2015</v>
      </c>
      <c r="K530" t="s">
        <v>337</v>
      </c>
      <c r="W530" t="s">
        <v>4163</v>
      </c>
      <c r="AA530" t="s">
        <v>4164</v>
      </c>
      <c r="AB530" t="s">
        <v>4165</v>
      </c>
      <c r="AN530" t="s">
        <v>341</v>
      </c>
      <c r="AO530" t="s">
        <v>342</v>
      </c>
      <c r="AS530" t="s">
        <v>185</v>
      </c>
      <c r="AT530">
        <v>32</v>
      </c>
      <c r="AU530">
        <v>9</v>
      </c>
      <c r="AZ530">
        <v>2284</v>
      </c>
      <c r="BA530">
        <v>2301</v>
      </c>
      <c r="BC530" t="s">
        <v>4166</v>
      </c>
      <c r="BK530" t="s">
        <v>4167</v>
      </c>
      <c r="BL530">
        <v>25972346</v>
      </c>
      <c r="BQ530" t="s">
        <v>131</v>
      </c>
    </row>
    <row r="531" spans="1:76">
      <c r="A531" t="s">
        <v>76</v>
      </c>
      <c r="B531" t="s">
        <v>4168</v>
      </c>
      <c r="F531" t="s">
        <v>4169</v>
      </c>
      <c r="I531" t="s">
        <v>4170</v>
      </c>
      <c r="J531">
        <v>2012</v>
      </c>
      <c r="K531" t="s">
        <v>4171</v>
      </c>
      <c r="W531" t="s">
        <v>4172</v>
      </c>
      <c r="AN531" t="s">
        <v>4173</v>
      </c>
      <c r="AS531" t="s">
        <v>397</v>
      </c>
      <c r="AT531">
        <v>5</v>
      </c>
      <c r="AU531">
        <v>5</v>
      </c>
      <c r="AX531" t="s">
        <v>49</v>
      </c>
      <c r="AZ531">
        <v>511</v>
      </c>
      <c r="BA531">
        <v>523</v>
      </c>
      <c r="BC531" t="s">
        <v>4174</v>
      </c>
      <c r="BK531" t="s">
        <v>4175</v>
      </c>
      <c r="BL531">
        <v>22949926</v>
      </c>
      <c r="BQ531" t="s">
        <v>85</v>
      </c>
      <c r="BR531" t="s">
        <v>108</v>
      </c>
      <c r="BT531" t="s">
        <v>109</v>
      </c>
      <c r="BU531">
        <v>4</v>
      </c>
      <c r="BV531">
        <v>6</v>
      </c>
      <c r="BW531" t="s">
        <v>4176</v>
      </c>
      <c r="BX531" t="s">
        <v>594</v>
      </c>
    </row>
    <row r="532" spans="1:76">
      <c r="A532" t="s">
        <v>76</v>
      </c>
      <c r="B532" t="s">
        <v>4177</v>
      </c>
      <c r="F532" t="s">
        <v>4178</v>
      </c>
      <c r="I532" t="s">
        <v>4179</v>
      </c>
      <c r="J532">
        <v>2009</v>
      </c>
      <c r="K532" t="s">
        <v>3959</v>
      </c>
      <c r="W532" t="s">
        <v>4180</v>
      </c>
      <c r="AB532" t="s">
        <v>3961</v>
      </c>
      <c r="AN532" t="s">
        <v>3962</v>
      </c>
      <c r="AO532" t="s">
        <v>4181</v>
      </c>
      <c r="AS532" t="s">
        <v>600</v>
      </c>
      <c r="AT532">
        <v>195</v>
      </c>
      <c r="AU532">
        <v>4</v>
      </c>
      <c r="AZ532">
        <v>385</v>
      </c>
      <c r="BA532">
        <v>391</v>
      </c>
      <c r="BC532" t="s">
        <v>4182</v>
      </c>
      <c r="BK532" t="s">
        <v>4183</v>
      </c>
      <c r="BL532">
        <v>19190920</v>
      </c>
      <c r="BQ532" t="s">
        <v>85</v>
      </c>
      <c r="BR532" t="s">
        <v>108</v>
      </c>
      <c r="BT532" t="s">
        <v>109</v>
      </c>
      <c r="BV532">
        <v>2</v>
      </c>
    </row>
    <row r="533" spans="1:76">
      <c r="A533" t="s">
        <v>76</v>
      </c>
      <c r="B533" t="s">
        <v>4184</v>
      </c>
      <c r="F533" t="s">
        <v>4185</v>
      </c>
      <c r="I533" t="s">
        <v>4186</v>
      </c>
      <c r="J533">
        <v>2018</v>
      </c>
      <c r="K533" t="s">
        <v>191</v>
      </c>
      <c r="W533" t="s">
        <v>4187</v>
      </c>
      <c r="AB533" t="s">
        <v>4188</v>
      </c>
      <c r="AN533" t="s">
        <v>195</v>
      </c>
      <c r="AO533" t="s">
        <v>196</v>
      </c>
      <c r="AS533" s="3">
        <v>42156</v>
      </c>
      <c r="AT533">
        <v>256</v>
      </c>
      <c r="AZ533">
        <v>32</v>
      </c>
      <c r="BA533">
        <v>45</v>
      </c>
      <c r="BC533" t="s">
        <v>4189</v>
      </c>
      <c r="BK533" t="s">
        <v>4190</v>
      </c>
      <c r="BQ533" t="s">
        <v>131</v>
      </c>
    </row>
    <row r="534" spans="1:76">
      <c r="A534" t="s">
        <v>76</v>
      </c>
      <c r="B534" t="s">
        <v>4191</v>
      </c>
      <c r="F534" t="s">
        <v>4192</v>
      </c>
      <c r="I534" t="s">
        <v>4193</v>
      </c>
      <c r="J534">
        <v>2008</v>
      </c>
      <c r="K534" t="s">
        <v>605</v>
      </c>
      <c r="W534" t="s">
        <v>4194</v>
      </c>
      <c r="AN534" t="s">
        <v>607</v>
      </c>
      <c r="AS534" t="s">
        <v>887</v>
      </c>
      <c r="AT534">
        <v>62</v>
      </c>
      <c r="AU534">
        <v>6</v>
      </c>
      <c r="AZ534">
        <v>1345</v>
      </c>
      <c r="BA534">
        <v>1357</v>
      </c>
      <c r="BC534" t="s">
        <v>4195</v>
      </c>
      <c r="BK534" t="s">
        <v>4196</v>
      </c>
      <c r="BL534">
        <v>18331458</v>
      </c>
      <c r="BQ534" t="s">
        <v>85</v>
      </c>
      <c r="BR534" t="s">
        <v>108</v>
      </c>
      <c r="BT534" t="s">
        <v>296</v>
      </c>
    </row>
    <row r="535" spans="1:76">
      <c r="A535" t="s">
        <v>76</v>
      </c>
      <c r="B535" t="s">
        <v>4197</v>
      </c>
      <c r="F535" t="s">
        <v>4198</v>
      </c>
      <c r="I535" t="s">
        <v>4199</v>
      </c>
      <c r="J535">
        <v>2011</v>
      </c>
      <c r="K535" t="s">
        <v>699</v>
      </c>
      <c r="W535" t="s">
        <v>4200</v>
      </c>
      <c r="AA535" t="s">
        <v>4201</v>
      </c>
      <c r="AN535" t="s">
        <v>701</v>
      </c>
      <c r="AO535" t="s">
        <v>1788</v>
      </c>
      <c r="AS535" s="3">
        <v>46569</v>
      </c>
      <c r="AT535">
        <v>366</v>
      </c>
      <c r="AU535">
        <v>1574</v>
      </c>
      <c r="AZ535">
        <v>2141</v>
      </c>
      <c r="BA535">
        <v>2154</v>
      </c>
      <c r="BC535" t="s">
        <v>4202</v>
      </c>
      <c r="BK535" t="s">
        <v>4203</v>
      </c>
      <c r="BL535">
        <v>21690131</v>
      </c>
      <c r="BQ535" t="s">
        <v>85</v>
      </c>
      <c r="BR535" t="s">
        <v>296</v>
      </c>
      <c r="BT535" t="s">
        <v>109</v>
      </c>
      <c r="BU535">
        <v>0</v>
      </c>
    </row>
    <row r="536" spans="1:76">
      <c r="A536" t="s">
        <v>76</v>
      </c>
      <c r="B536" t="s">
        <v>4204</v>
      </c>
      <c r="F536" t="s">
        <v>4205</v>
      </c>
      <c r="I536" t="s">
        <v>4206</v>
      </c>
      <c r="J536">
        <v>2017</v>
      </c>
      <c r="K536" t="s">
        <v>113</v>
      </c>
      <c r="W536" t="s">
        <v>4207</v>
      </c>
      <c r="AN536" t="s">
        <v>115</v>
      </c>
      <c r="AO536" t="s">
        <v>550</v>
      </c>
      <c r="AS536" t="s">
        <v>156</v>
      </c>
      <c r="AT536">
        <v>27</v>
      </c>
      <c r="AU536">
        <v>6</v>
      </c>
      <c r="AZ536" t="s">
        <v>4208</v>
      </c>
      <c r="BA536" t="s">
        <v>4209</v>
      </c>
      <c r="BC536" t="s">
        <v>4210</v>
      </c>
      <c r="BK536" t="s">
        <v>4211</v>
      </c>
      <c r="BL536">
        <v>28324740</v>
      </c>
      <c r="BQ536" t="s">
        <v>85</v>
      </c>
      <c r="BR536" t="s">
        <v>108</v>
      </c>
      <c r="BT536" t="s">
        <v>296</v>
      </c>
    </row>
    <row r="537" spans="1:76">
      <c r="A537" t="s">
        <v>76</v>
      </c>
      <c r="B537" t="s">
        <v>4212</v>
      </c>
      <c r="F537" t="s">
        <v>4213</v>
      </c>
      <c r="I537" t="s">
        <v>4214</v>
      </c>
      <c r="J537">
        <v>2014</v>
      </c>
      <c r="K537" t="s">
        <v>4171</v>
      </c>
      <c r="W537" t="s">
        <v>4215</v>
      </c>
      <c r="AA537" t="s">
        <v>4216</v>
      </c>
      <c r="AB537" t="s">
        <v>4217</v>
      </c>
      <c r="AN537" t="s">
        <v>4173</v>
      </c>
      <c r="AS537" t="s">
        <v>94</v>
      </c>
      <c r="AT537">
        <v>7</v>
      </c>
      <c r="AU537">
        <v>1</v>
      </c>
      <c r="AX537" t="s">
        <v>49</v>
      </c>
      <c r="AZ537">
        <v>42</v>
      </c>
      <c r="BA537">
        <v>55</v>
      </c>
      <c r="BC537" t="s">
        <v>4218</v>
      </c>
      <c r="BK537" t="s">
        <v>4219</v>
      </c>
      <c r="BL537">
        <v>24454547</v>
      </c>
      <c r="BQ537" t="s">
        <v>85</v>
      </c>
      <c r="BR537" t="s">
        <v>108</v>
      </c>
      <c r="BS537" t="s">
        <v>109</v>
      </c>
    </row>
    <row r="538" spans="1:76">
      <c r="A538" t="s">
        <v>76</v>
      </c>
      <c r="B538" t="s">
        <v>4220</v>
      </c>
      <c r="F538" t="s">
        <v>4221</v>
      </c>
      <c r="I538" t="s">
        <v>4222</v>
      </c>
      <c r="J538">
        <v>2009</v>
      </c>
      <c r="K538" t="s">
        <v>435</v>
      </c>
      <c r="W538" t="s">
        <v>4223</v>
      </c>
      <c r="AA538" t="s">
        <v>4224</v>
      </c>
      <c r="AB538" t="s">
        <v>4225</v>
      </c>
      <c r="AN538" t="s">
        <v>438</v>
      </c>
      <c r="AS538" t="s">
        <v>397</v>
      </c>
      <c r="AT538">
        <v>60</v>
      </c>
      <c r="AU538">
        <v>11</v>
      </c>
      <c r="AZ538">
        <v>3143</v>
      </c>
      <c r="BA538">
        <v>3155</v>
      </c>
      <c r="BC538" t="s">
        <v>4226</v>
      </c>
      <c r="BK538" t="s">
        <v>4227</v>
      </c>
      <c r="BL538">
        <v>19436046</v>
      </c>
      <c r="BQ538" t="s">
        <v>131</v>
      </c>
    </row>
    <row r="539" spans="1:76">
      <c r="A539" t="s">
        <v>76</v>
      </c>
      <c r="B539" t="s">
        <v>4228</v>
      </c>
      <c r="F539" t="s">
        <v>4228</v>
      </c>
      <c r="I539" t="s">
        <v>4229</v>
      </c>
      <c r="J539">
        <v>2006</v>
      </c>
      <c r="K539" t="s">
        <v>79</v>
      </c>
      <c r="W539" t="s">
        <v>4230</v>
      </c>
      <c r="AA539" t="s">
        <v>1111</v>
      </c>
      <c r="AN539" t="s">
        <v>81</v>
      </c>
      <c r="AS539" t="s">
        <v>600</v>
      </c>
      <c r="AT539">
        <v>21</v>
      </c>
      <c r="AU539">
        <v>2</v>
      </c>
      <c r="AZ539">
        <v>132</v>
      </c>
      <c r="BA539">
        <v>139</v>
      </c>
      <c r="BC539" t="s">
        <v>4231</v>
      </c>
      <c r="BK539" t="s">
        <v>4232</v>
      </c>
      <c r="BL539">
        <v>16603677</v>
      </c>
      <c r="BQ539" t="s">
        <v>85</v>
      </c>
      <c r="BR539" t="s">
        <v>108</v>
      </c>
      <c r="BT539" t="s">
        <v>109</v>
      </c>
      <c r="BV539">
        <v>0</v>
      </c>
    </row>
    <row r="540" spans="1:76">
      <c r="A540" t="s">
        <v>76</v>
      </c>
      <c r="B540" t="s">
        <v>4233</v>
      </c>
      <c r="F540" t="s">
        <v>4234</v>
      </c>
      <c r="I540" t="s">
        <v>4235</v>
      </c>
      <c r="J540">
        <v>2015</v>
      </c>
      <c r="K540" t="s">
        <v>2944</v>
      </c>
      <c r="W540" t="s">
        <v>4236</v>
      </c>
      <c r="AA540" t="s">
        <v>4237</v>
      </c>
      <c r="AB540" t="s">
        <v>4238</v>
      </c>
      <c r="AN540" t="s">
        <v>2948</v>
      </c>
      <c r="AS540" t="s">
        <v>2219</v>
      </c>
      <c r="AT540">
        <v>16</v>
      </c>
      <c r="BB540">
        <v>754</v>
      </c>
      <c r="BC540" t="s">
        <v>4239</v>
      </c>
      <c r="BK540" t="s">
        <v>4240</v>
      </c>
      <c r="BL540">
        <v>26444857</v>
      </c>
      <c r="BQ540" t="s">
        <v>85</v>
      </c>
      <c r="BR540" t="s">
        <v>108</v>
      </c>
      <c r="BT540" t="s">
        <v>109</v>
      </c>
      <c r="BU540">
        <v>1</v>
      </c>
    </row>
    <row r="541" spans="1:76">
      <c r="A541" t="s">
        <v>76</v>
      </c>
      <c r="B541" t="s">
        <v>4241</v>
      </c>
      <c r="F541" t="s">
        <v>4241</v>
      </c>
      <c r="I541" t="s">
        <v>4242</v>
      </c>
      <c r="J541">
        <v>1997</v>
      </c>
      <c r="K541" t="s">
        <v>1845</v>
      </c>
      <c r="W541" t="s">
        <v>4243</v>
      </c>
      <c r="AN541" t="s">
        <v>1849</v>
      </c>
      <c r="AO541" t="s">
        <v>1850</v>
      </c>
      <c r="AS541" t="s">
        <v>128</v>
      </c>
      <c r="AT541">
        <v>147</v>
      </c>
      <c r="AU541">
        <v>4</v>
      </c>
      <c r="AZ541">
        <v>1873</v>
      </c>
      <c r="BA541">
        <v>1883</v>
      </c>
      <c r="BK541" t="s">
        <v>4244</v>
      </c>
      <c r="BL541">
        <v>9409843</v>
      </c>
      <c r="BQ541" t="s">
        <v>85</v>
      </c>
      <c r="BR541" t="s">
        <v>108</v>
      </c>
      <c r="BT541" t="s">
        <v>109</v>
      </c>
      <c r="BV541">
        <v>0</v>
      </c>
    </row>
    <row r="542" spans="1:76">
      <c r="A542" t="s">
        <v>76</v>
      </c>
      <c r="B542" t="s">
        <v>4245</v>
      </c>
      <c r="F542" t="s">
        <v>4246</v>
      </c>
      <c r="I542" t="s">
        <v>4247</v>
      </c>
      <c r="J542">
        <v>2018</v>
      </c>
      <c r="K542" t="s">
        <v>221</v>
      </c>
      <c r="W542" t="s">
        <v>4248</v>
      </c>
      <c r="AA542" t="s">
        <v>4237</v>
      </c>
      <c r="AB542" t="s">
        <v>4238</v>
      </c>
      <c r="AN542" t="s">
        <v>225</v>
      </c>
      <c r="AS542" s="3">
        <v>10959</v>
      </c>
      <c r="AT542">
        <v>115</v>
      </c>
      <c r="AU542">
        <v>5</v>
      </c>
      <c r="AZ542">
        <v>1009</v>
      </c>
      <c r="BA542">
        <v>1014</v>
      </c>
      <c r="BC542" t="s">
        <v>4249</v>
      </c>
      <c r="BK542" t="s">
        <v>4250</v>
      </c>
      <c r="BL542">
        <v>29255013</v>
      </c>
      <c r="BQ542" t="s">
        <v>85</v>
      </c>
      <c r="BR542" t="s">
        <v>108</v>
      </c>
      <c r="BT542" t="s">
        <v>296</v>
      </c>
    </row>
    <row r="543" spans="1:76">
      <c r="A543" t="s">
        <v>76</v>
      </c>
      <c r="B543" t="s">
        <v>4251</v>
      </c>
      <c r="F543" t="s">
        <v>4251</v>
      </c>
      <c r="I543" t="s">
        <v>4252</v>
      </c>
      <c r="J543">
        <v>2004</v>
      </c>
      <c r="K543" t="s">
        <v>1036</v>
      </c>
      <c r="W543" t="s">
        <v>4253</v>
      </c>
      <c r="AA543" t="s">
        <v>446</v>
      </c>
      <c r="AB543" t="s">
        <v>4254</v>
      </c>
      <c r="AN543" t="s">
        <v>1040</v>
      </c>
      <c r="AO543" t="s">
        <v>1572</v>
      </c>
      <c r="AS543" t="s">
        <v>413</v>
      </c>
      <c r="AT543">
        <v>139</v>
      </c>
      <c r="AU543">
        <v>2</v>
      </c>
      <c r="AZ543">
        <v>124</v>
      </c>
      <c r="BA543">
        <v>130</v>
      </c>
      <c r="BC543" t="s">
        <v>4255</v>
      </c>
      <c r="BK543" t="s">
        <v>4256</v>
      </c>
      <c r="BL543">
        <v>15504389</v>
      </c>
      <c r="BQ543" t="s">
        <v>85</v>
      </c>
      <c r="BR543" t="s">
        <v>86</v>
      </c>
    </row>
    <row r="544" spans="1:76">
      <c r="A544" t="s">
        <v>76</v>
      </c>
      <c r="B544" t="s">
        <v>4257</v>
      </c>
      <c r="F544" t="s">
        <v>4257</v>
      </c>
      <c r="I544" t="s">
        <v>4258</v>
      </c>
      <c r="J544">
        <v>1998</v>
      </c>
      <c r="K544" t="s">
        <v>4259</v>
      </c>
      <c r="W544" t="s">
        <v>4260</v>
      </c>
      <c r="AN544" t="s">
        <v>4261</v>
      </c>
      <c r="AS544" t="s">
        <v>4262</v>
      </c>
      <c r="AT544">
        <v>84</v>
      </c>
      <c r="AU544">
        <v>2</v>
      </c>
      <c r="AZ544">
        <v>88</v>
      </c>
      <c r="BA544">
        <v>99</v>
      </c>
      <c r="BK544" t="s">
        <v>4263</v>
      </c>
      <c r="BQ544" t="s">
        <v>85</v>
      </c>
      <c r="BR544" t="s">
        <v>108</v>
      </c>
      <c r="BS544" t="s">
        <v>109</v>
      </c>
    </row>
    <row r="545" spans="1:74">
      <c r="A545" t="s">
        <v>76</v>
      </c>
      <c r="B545" t="s">
        <v>4264</v>
      </c>
      <c r="F545" t="s">
        <v>4265</v>
      </c>
      <c r="I545" t="s">
        <v>4266</v>
      </c>
      <c r="J545">
        <v>2007</v>
      </c>
      <c r="K545" t="s">
        <v>535</v>
      </c>
      <c r="W545" t="s">
        <v>4267</v>
      </c>
      <c r="AA545" t="s">
        <v>4268</v>
      </c>
      <c r="AN545" t="s">
        <v>539</v>
      </c>
      <c r="AS545" t="s">
        <v>128</v>
      </c>
      <c r="AT545">
        <v>148</v>
      </c>
      <c r="AW545">
        <v>2</v>
      </c>
      <c r="AZ545" t="s">
        <v>4269</v>
      </c>
      <c r="BA545" t="s">
        <v>4270</v>
      </c>
      <c r="BC545" t="s">
        <v>4271</v>
      </c>
      <c r="BK545" t="s">
        <v>4272</v>
      </c>
      <c r="BQ545" t="s">
        <v>85</v>
      </c>
      <c r="BR545" t="s">
        <v>86</v>
      </c>
    </row>
    <row r="546" spans="1:74">
      <c r="A546" t="s">
        <v>76</v>
      </c>
      <c r="B546" t="s">
        <v>4273</v>
      </c>
      <c r="F546" t="s">
        <v>4273</v>
      </c>
      <c r="I546" t="s">
        <v>4274</v>
      </c>
      <c r="J546">
        <v>2000</v>
      </c>
      <c r="K546" t="s">
        <v>373</v>
      </c>
      <c r="W546" t="s">
        <v>4275</v>
      </c>
      <c r="AN546" t="s">
        <v>375</v>
      </c>
      <c r="AS546" s="3">
        <v>36923</v>
      </c>
      <c r="AT546">
        <v>182</v>
      </c>
      <c r="AU546" s="2">
        <v>43132</v>
      </c>
      <c r="AZ546">
        <v>115</v>
      </c>
      <c r="BA546">
        <v>135</v>
      </c>
      <c r="BC546" t="s">
        <v>4276</v>
      </c>
      <c r="BK546" t="s">
        <v>4277</v>
      </c>
      <c r="BQ546" t="s">
        <v>85</v>
      </c>
      <c r="BR546" t="s">
        <v>86</v>
      </c>
    </row>
    <row r="547" spans="1:74">
      <c r="A547" t="s">
        <v>76</v>
      </c>
      <c r="B547" t="s">
        <v>4278</v>
      </c>
      <c r="F547" t="s">
        <v>4279</v>
      </c>
      <c r="I547" t="s">
        <v>4280</v>
      </c>
      <c r="J547">
        <v>2015</v>
      </c>
      <c r="K547" t="s">
        <v>677</v>
      </c>
      <c r="W547" t="s">
        <v>4281</v>
      </c>
      <c r="AB547" t="s">
        <v>4282</v>
      </c>
      <c r="AN547" t="s">
        <v>679</v>
      </c>
      <c r="AO547" t="s">
        <v>4283</v>
      </c>
      <c r="AS547" t="s">
        <v>94</v>
      </c>
      <c r="AT547">
        <v>28</v>
      </c>
      <c r="AU547">
        <v>1</v>
      </c>
      <c r="AZ547">
        <v>40</v>
      </c>
      <c r="BA547">
        <v>53</v>
      </c>
      <c r="BC547" t="s">
        <v>4284</v>
      </c>
      <c r="BK547" t="s">
        <v>4285</v>
      </c>
      <c r="BL547">
        <v>25430782</v>
      </c>
      <c r="BQ547" t="s">
        <v>85</v>
      </c>
      <c r="BR547" t="s">
        <v>108</v>
      </c>
      <c r="BT547" t="s">
        <v>109</v>
      </c>
      <c r="BV547">
        <v>0</v>
      </c>
    </row>
    <row r="548" spans="1:74">
      <c r="A548" t="s">
        <v>76</v>
      </c>
      <c r="B548" t="s">
        <v>4286</v>
      </c>
      <c r="F548" t="s">
        <v>4287</v>
      </c>
      <c r="I548" t="s">
        <v>4288</v>
      </c>
      <c r="J548">
        <v>2018</v>
      </c>
      <c r="K548" t="s">
        <v>4289</v>
      </c>
      <c r="W548" t="s">
        <v>4290</v>
      </c>
      <c r="AN548" t="s">
        <v>4291</v>
      </c>
      <c r="AO548" t="s">
        <v>4292</v>
      </c>
      <c r="AS548" t="s">
        <v>128</v>
      </c>
      <c r="AT548">
        <v>127</v>
      </c>
      <c r="AZ548">
        <v>116</v>
      </c>
      <c r="BA548">
        <v>126</v>
      </c>
      <c r="BC548" t="s">
        <v>4293</v>
      </c>
      <c r="BK548" t="s">
        <v>4294</v>
      </c>
      <c r="BQ548" t="s">
        <v>85</v>
      </c>
      <c r="BR548" t="s">
        <v>108</v>
      </c>
      <c r="BT548" t="s">
        <v>109</v>
      </c>
      <c r="BU548">
        <v>1</v>
      </c>
    </row>
    <row r="549" spans="1:74">
      <c r="A549" t="s">
        <v>76</v>
      </c>
      <c r="B549" t="s">
        <v>4295</v>
      </c>
      <c r="F549" t="s">
        <v>4295</v>
      </c>
      <c r="I549" t="s">
        <v>4296</v>
      </c>
      <c r="J549">
        <v>2001</v>
      </c>
      <c r="K549" t="s">
        <v>503</v>
      </c>
      <c r="W549" t="s">
        <v>4297</v>
      </c>
      <c r="AA549" t="s">
        <v>4298</v>
      </c>
      <c r="AB549" t="s">
        <v>4299</v>
      </c>
      <c r="AN549" t="s">
        <v>507</v>
      </c>
      <c r="AS549" t="s">
        <v>168</v>
      </c>
      <c r="AT549">
        <v>74</v>
      </c>
      <c r="AU549">
        <v>4</v>
      </c>
      <c r="AZ549">
        <v>570</v>
      </c>
      <c r="BA549">
        <v>578</v>
      </c>
      <c r="BC549" t="s">
        <v>4300</v>
      </c>
      <c r="BK549" t="s">
        <v>4301</v>
      </c>
      <c r="BL549">
        <v>11683037</v>
      </c>
      <c r="BQ549" t="s">
        <v>85</v>
      </c>
      <c r="BR549" t="s">
        <v>86</v>
      </c>
    </row>
    <row r="550" spans="1:74">
      <c r="A550" t="s">
        <v>76</v>
      </c>
      <c r="B550" t="s">
        <v>4302</v>
      </c>
      <c r="F550" t="s">
        <v>4302</v>
      </c>
      <c r="I550" t="s">
        <v>4303</v>
      </c>
      <c r="J550">
        <v>1991</v>
      </c>
      <c r="K550" t="s">
        <v>4304</v>
      </c>
      <c r="W550" t="s">
        <v>4305</v>
      </c>
      <c r="AN550" t="s">
        <v>4306</v>
      </c>
      <c r="AS550" t="s">
        <v>148</v>
      </c>
      <c r="AT550">
        <v>88</v>
      </c>
      <c r="AU550">
        <v>1</v>
      </c>
      <c r="AZ550">
        <v>35</v>
      </c>
      <c r="BA550">
        <v>45</v>
      </c>
      <c r="BK550" t="s">
        <v>4307</v>
      </c>
      <c r="BQ550" t="s">
        <v>85</v>
      </c>
      <c r="BR550" t="s">
        <v>86</v>
      </c>
    </row>
    <row r="551" spans="1:74">
      <c r="A551" t="s">
        <v>76</v>
      </c>
      <c r="B551" t="s">
        <v>4308</v>
      </c>
      <c r="F551" t="s">
        <v>4309</v>
      </c>
      <c r="I551" t="s">
        <v>4310</v>
      </c>
      <c r="J551">
        <v>2017</v>
      </c>
      <c r="K551" t="s">
        <v>153</v>
      </c>
      <c r="W551" t="s">
        <v>4311</v>
      </c>
      <c r="AN551" t="s">
        <v>155</v>
      </c>
      <c r="AO551" t="s">
        <v>3421</v>
      </c>
      <c r="AS551" s="3">
        <v>36923</v>
      </c>
      <c r="AT551">
        <v>201</v>
      </c>
      <c r="AZ551">
        <v>162</v>
      </c>
      <c r="BA551">
        <v>174</v>
      </c>
      <c r="BC551" t="s">
        <v>4312</v>
      </c>
      <c r="BK551" t="s">
        <v>4313</v>
      </c>
      <c r="BQ551" t="s">
        <v>131</v>
      </c>
    </row>
    <row r="552" spans="1:74">
      <c r="A552" t="s">
        <v>76</v>
      </c>
      <c r="B552" t="s">
        <v>4314</v>
      </c>
      <c r="F552" t="s">
        <v>4315</v>
      </c>
      <c r="I552" t="s">
        <v>4316</v>
      </c>
      <c r="J552">
        <v>2012</v>
      </c>
      <c r="K552" t="s">
        <v>945</v>
      </c>
      <c r="W552" t="s">
        <v>4317</v>
      </c>
      <c r="AN552" t="s">
        <v>947</v>
      </c>
      <c r="AS552" t="s">
        <v>204</v>
      </c>
      <c r="AT552">
        <v>59</v>
      </c>
      <c r="AU552">
        <v>2</v>
      </c>
      <c r="AZ552">
        <v>171</v>
      </c>
      <c r="BA552">
        <v>178</v>
      </c>
      <c r="BC552" t="s">
        <v>4318</v>
      </c>
      <c r="BK552" t="s">
        <v>4319</v>
      </c>
      <c r="BQ552" t="s">
        <v>131</v>
      </c>
    </row>
    <row r="553" spans="1:74">
      <c r="A553" t="s">
        <v>76</v>
      </c>
      <c r="B553" t="s">
        <v>4320</v>
      </c>
      <c r="F553" t="s">
        <v>4321</v>
      </c>
      <c r="I553" t="s">
        <v>4322</v>
      </c>
      <c r="J553">
        <v>2008</v>
      </c>
      <c r="K553" t="s">
        <v>3959</v>
      </c>
      <c r="W553" t="s">
        <v>4323</v>
      </c>
      <c r="AB553" t="s">
        <v>3961</v>
      </c>
      <c r="AN553" t="s">
        <v>3962</v>
      </c>
      <c r="AO553" t="s">
        <v>4181</v>
      </c>
      <c r="AS553" t="s">
        <v>397</v>
      </c>
      <c r="AT553">
        <v>194</v>
      </c>
      <c r="AU553">
        <v>7</v>
      </c>
      <c r="AZ553">
        <v>611</v>
      </c>
      <c r="BA553">
        <v>615</v>
      </c>
      <c r="BC553" t="s">
        <v>4324</v>
      </c>
      <c r="BK553" t="s">
        <v>4325</v>
      </c>
      <c r="BL553">
        <v>18427810</v>
      </c>
      <c r="BQ553" t="s">
        <v>85</v>
      </c>
      <c r="BR553" t="s">
        <v>108</v>
      </c>
      <c r="BT553" t="s">
        <v>109</v>
      </c>
      <c r="BV553">
        <v>1</v>
      </c>
    </row>
    <row r="554" spans="1:74">
      <c r="A554" t="s">
        <v>76</v>
      </c>
      <c r="B554" t="s">
        <v>4326</v>
      </c>
      <c r="F554" t="s">
        <v>4327</v>
      </c>
      <c r="I554" t="s">
        <v>4328</v>
      </c>
      <c r="J554">
        <v>2017</v>
      </c>
      <c r="K554" t="s">
        <v>4329</v>
      </c>
      <c r="W554" t="s">
        <v>4330</v>
      </c>
      <c r="AN554" t="s">
        <v>4331</v>
      </c>
      <c r="AO554" t="s">
        <v>4332</v>
      </c>
      <c r="AS554" t="s">
        <v>216</v>
      </c>
      <c r="AT554">
        <v>217</v>
      </c>
      <c r="AZ554">
        <v>233</v>
      </c>
      <c r="BA554">
        <v>236</v>
      </c>
      <c r="BC554" t="s">
        <v>4333</v>
      </c>
      <c r="BK554" t="s">
        <v>4334</v>
      </c>
      <c r="BL554">
        <v>28432995</v>
      </c>
      <c r="BQ554" t="s">
        <v>85</v>
      </c>
      <c r="BR554" t="s">
        <v>86</v>
      </c>
    </row>
    <row r="555" spans="1:74">
      <c r="A555" t="s">
        <v>76</v>
      </c>
      <c r="B555" t="s">
        <v>4335</v>
      </c>
      <c r="F555" t="s">
        <v>4335</v>
      </c>
      <c r="I555" t="s">
        <v>4336</v>
      </c>
      <c r="J555">
        <v>1997</v>
      </c>
      <c r="K555" t="s">
        <v>4337</v>
      </c>
      <c r="W555" t="s">
        <v>4338</v>
      </c>
      <c r="AN555" t="s">
        <v>4339</v>
      </c>
      <c r="AS555" t="s">
        <v>168</v>
      </c>
      <c r="AT555">
        <v>61</v>
      </c>
      <c r="AU555">
        <v>4</v>
      </c>
      <c r="AZ555">
        <v>1428</v>
      </c>
      <c r="BA555">
        <v>1436</v>
      </c>
      <c r="BC555" t="s">
        <v>4340</v>
      </c>
      <c r="BK555" t="s">
        <v>4341</v>
      </c>
      <c r="BQ555" t="s">
        <v>85</v>
      </c>
      <c r="BR555" t="s">
        <v>86</v>
      </c>
    </row>
    <row r="556" spans="1:74">
      <c r="A556" t="s">
        <v>76</v>
      </c>
      <c r="B556" t="s">
        <v>4342</v>
      </c>
      <c r="F556" t="s">
        <v>4343</v>
      </c>
      <c r="I556" t="s">
        <v>4344</v>
      </c>
      <c r="J556">
        <v>2009</v>
      </c>
      <c r="K556" t="s">
        <v>4345</v>
      </c>
      <c r="W556" t="s">
        <v>4346</v>
      </c>
      <c r="AA556" t="s">
        <v>4347</v>
      </c>
      <c r="AB556" t="s">
        <v>4348</v>
      </c>
      <c r="AN556" t="s">
        <v>4349</v>
      </c>
      <c r="AO556" t="s">
        <v>4350</v>
      </c>
      <c r="AS556" t="s">
        <v>887</v>
      </c>
      <c r="AT556">
        <v>216</v>
      </c>
      <c r="AU556">
        <v>3</v>
      </c>
      <c r="AZ556">
        <v>335</v>
      </c>
      <c r="BA556">
        <v>343</v>
      </c>
      <c r="BK556" t="s">
        <v>4351</v>
      </c>
      <c r="BL556">
        <v>19556598</v>
      </c>
      <c r="BQ556" t="s">
        <v>85</v>
      </c>
      <c r="BR556" t="s">
        <v>108</v>
      </c>
      <c r="BS556" t="s">
        <v>109</v>
      </c>
    </row>
    <row r="557" spans="1:74">
      <c r="A557" t="s">
        <v>76</v>
      </c>
      <c r="B557" t="s">
        <v>4352</v>
      </c>
      <c r="F557" t="s">
        <v>4352</v>
      </c>
      <c r="I557" t="s">
        <v>4353</v>
      </c>
      <c r="J557">
        <v>1990</v>
      </c>
      <c r="K557" t="s">
        <v>4354</v>
      </c>
      <c r="W557" t="s">
        <v>4355</v>
      </c>
      <c r="AN557" t="s">
        <v>4356</v>
      </c>
      <c r="AS557" t="s">
        <v>1372</v>
      </c>
      <c r="AT557">
        <v>43</v>
      </c>
      <c r="AU557">
        <v>5</v>
      </c>
      <c r="AZ557">
        <v>121</v>
      </c>
      <c r="BA557">
        <v>124</v>
      </c>
      <c r="BK557" t="s">
        <v>4357</v>
      </c>
      <c r="BQ557" t="s">
        <v>85</v>
      </c>
      <c r="BR557" t="s">
        <v>86</v>
      </c>
    </row>
    <row r="558" spans="1:74">
      <c r="A558" t="s">
        <v>76</v>
      </c>
      <c r="B558" t="s">
        <v>4358</v>
      </c>
      <c r="F558" t="s">
        <v>4359</v>
      </c>
      <c r="I558" t="s">
        <v>4360</v>
      </c>
      <c r="J558">
        <v>2015</v>
      </c>
      <c r="K558" t="s">
        <v>153</v>
      </c>
      <c r="W558" t="s">
        <v>4361</v>
      </c>
      <c r="AA558" t="s">
        <v>4362</v>
      </c>
      <c r="AB558" t="s">
        <v>4363</v>
      </c>
      <c r="AN558" t="s">
        <v>155</v>
      </c>
      <c r="AO558" t="s">
        <v>3421</v>
      </c>
      <c r="AS558" t="s">
        <v>413</v>
      </c>
      <c r="AT558">
        <v>183</v>
      </c>
      <c r="AZ558">
        <v>342</v>
      </c>
      <c r="BA558">
        <v>355</v>
      </c>
      <c r="BC558" t="s">
        <v>4364</v>
      </c>
      <c r="BK558" t="s">
        <v>4365</v>
      </c>
      <c r="BQ558" t="s">
        <v>131</v>
      </c>
    </row>
    <row r="559" spans="1:74">
      <c r="A559" t="s">
        <v>76</v>
      </c>
      <c r="B559" t="s">
        <v>4366</v>
      </c>
      <c r="F559" t="s">
        <v>4366</v>
      </c>
      <c r="I559" t="s">
        <v>4367</v>
      </c>
      <c r="J559">
        <v>1994</v>
      </c>
      <c r="K559" t="s">
        <v>472</v>
      </c>
      <c r="W559" t="s">
        <v>4368</v>
      </c>
      <c r="AB559" t="s">
        <v>4369</v>
      </c>
      <c r="AN559" t="s">
        <v>474</v>
      </c>
      <c r="AS559" t="s">
        <v>887</v>
      </c>
      <c r="AT559">
        <v>88</v>
      </c>
      <c r="AU559" s="2">
        <v>43193</v>
      </c>
      <c r="AZ559">
        <v>423</v>
      </c>
      <c r="BA559">
        <v>428</v>
      </c>
      <c r="BK559" t="s">
        <v>4370</v>
      </c>
      <c r="BL559">
        <v>24186029</v>
      </c>
      <c r="BQ559" t="s">
        <v>131</v>
      </c>
    </row>
    <row r="560" spans="1:74">
      <c r="A560" t="s">
        <v>76</v>
      </c>
      <c r="B560" t="s">
        <v>4371</v>
      </c>
      <c r="F560" t="s">
        <v>4372</v>
      </c>
      <c r="I560" t="s">
        <v>4373</v>
      </c>
      <c r="J560">
        <v>2014</v>
      </c>
      <c r="K560" t="s">
        <v>472</v>
      </c>
      <c r="W560" t="s">
        <v>4374</v>
      </c>
      <c r="AA560" t="s">
        <v>4375</v>
      </c>
      <c r="AB560" t="s">
        <v>4376</v>
      </c>
      <c r="AN560" t="s">
        <v>474</v>
      </c>
      <c r="AO560" t="s">
        <v>4377</v>
      </c>
      <c r="AS560" t="s">
        <v>413</v>
      </c>
      <c r="AT560">
        <v>127</v>
      </c>
      <c r="AU560">
        <v>11</v>
      </c>
      <c r="AZ560">
        <v>2515</v>
      </c>
      <c r="BA560">
        <v>2524</v>
      </c>
      <c r="BC560" t="s">
        <v>4378</v>
      </c>
      <c r="BK560" t="s">
        <v>4379</v>
      </c>
      <c r="BL560">
        <v>25223543</v>
      </c>
      <c r="BQ560" t="s">
        <v>131</v>
      </c>
    </row>
    <row r="561" spans="1:72">
      <c r="A561" t="s">
        <v>76</v>
      </c>
      <c r="B561" t="s">
        <v>4380</v>
      </c>
      <c r="F561" t="s">
        <v>4381</v>
      </c>
      <c r="I561" t="s">
        <v>4382</v>
      </c>
      <c r="J561">
        <v>2018</v>
      </c>
      <c r="K561" t="s">
        <v>435</v>
      </c>
      <c r="W561" t="s">
        <v>4383</v>
      </c>
      <c r="AN561" t="s">
        <v>438</v>
      </c>
      <c r="AO561" t="s">
        <v>439</v>
      </c>
      <c r="AS561" s="3">
        <v>44927</v>
      </c>
      <c r="AT561">
        <v>69</v>
      </c>
      <c r="AU561">
        <v>3</v>
      </c>
      <c r="AZ561">
        <v>553</v>
      </c>
      <c r="BA561">
        <v>565</v>
      </c>
      <c r="BC561" t="s">
        <v>4384</v>
      </c>
      <c r="BK561" t="s">
        <v>4385</v>
      </c>
      <c r="BL561">
        <v>29237079</v>
      </c>
      <c r="BQ561" t="s">
        <v>131</v>
      </c>
    </row>
    <row r="562" spans="1:72">
      <c r="A562" t="s">
        <v>76</v>
      </c>
      <c r="B562" t="s">
        <v>4386</v>
      </c>
      <c r="F562" t="s">
        <v>4387</v>
      </c>
      <c r="I562" t="s">
        <v>4388</v>
      </c>
      <c r="J562">
        <v>2010</v>
      </c>
      <c r="K562" t="s">
        <v>4389</v>
      </c>
      <c r="P562" t="s">
        <v>4390</v>
      </c>
      <c r="Q562" t="s">
        <v>4391</v>
      </c>
      <c r="R562" t="s">
        <v>4392</v>
      </c>
      <c r="S562" t="s">
        <v>4393</v>
      </c>
      <c r="AN562" t="s">
        <v>4394</v>
      </c>
      <c r="AS562" t="s">
        <v>397</v>
      </c>
      <c r="AT562">
        <v>50</v>
      </c>
      <c r="AW562">
        <v>1</v>
      </c>
      <c r="AZ562" t="s">
        <v>4395</v>
      </c>
      <c r="BA562" t="s">
        <v>4395</v>
      </c>
      <c r="BK562" t="s">
        <v>4396</v>
      </c>
      <c r="BQ562" t="s">
        <v>85</v>
      </c>
      <c r="BR562" t="s">
        <v>86</v>
      </c>
    </row>
    <row r="563" spans="1:72">
      <c r="A563" t="s">
        <v>76</v>
      </c>
      <c r="B563" t="s">
        <v>4397</v>
      </c>
      <c r="F563" t="s">
        <v>4397</v>
      </c>
      <c r="I563" t="s">
        <v>4398</v>
      </c>
      <c r="J563">
        <v>1999</v>
      </c>
      <c r="K563" t="s">
        <v>145</v>
      </c>
      <c r="W563" t="s">
        <v>4399</v>
      </c>
      <c r="AN563" t="s">
        <v>147</v>
      </c>
      <c r="AS563" t="s">
        <v>887</v>
      </c>
      <c r="AT563">
        <v>45</v>
      </c>
      <c r="AU563">
        <v>6</v>
      </c>
      <c r="AZ563">
        <v>587</v>
      </c>
      <c r="BA563">
        <v>598</v>
      </c>
      <c r="BC563" t="s">
        <v>4400</v>
      </c>
      <c r="BK563" t="s">
        <v>4401</v>
      </c>
      <c r="BQ563" t="s">
        <v>85</v>
      </c>
      <c r="BR563" t="s">
        <v>108</v>
      </c>
      <c r="BT563" t="s">
        <v>296</v>
      </c>
    </row>
    <row r="564" spans="1:72">
      <c r="A564" t="s">
        <v>76</v>
      </c>
      <c r="B564" t="s">
        <v>4402</v>
      </c>
      <c r="F564" t="s">
        <v>4403</v>
      </c>
      <c r="I564" t="s">
        <v>4404</v>
      </c>
      <c r="J564">
        <v>2013</v>
      </c>
      <c r="K564" t="s">
        <v>902</v>
      </c>
      <c r="W564" t="s">
        <v>4405</v>
      </c>
      <c r="AB564" t="s">
        <v>4406</v>
      </c>
      <c r="AN564" t="s">
        <v>908</v>
      </c>
      <c r="AT564">
        <v>110</v>
      </c>
      <c r="AU564">
        <v>4</v>
      </c>
      <c r="AZ564">
        <v>699</v>
      </c>
      <c r="BA564">
        <v>702</v>
      </c>
      <c r="BC564" t="s">
        <v>4407</v>
      </c>
      <c r="BK564" t="s">
        <v>4408</v>
      </c>
      <c r="BQ564" t="s">
        <v>85</v>
      </c>
      <c r="BR564" t="s">
        <v>108</v>
      </c>
      <c r="BT564" t="s">
        <v>296</v>
      </c>
    </row>
    <row r="565" spans="1:72">
      <c r="A565" t="s">
        <v>76</v>
      </c>
      <c r="B565" t="s">
        <v>4409</v>
      </c>
      <c r="F565" t="s">
        <v>4410</v>
      </c>
      <c r="I565" t="s">
        <v>4411</v>
      </c>
      <c r="J565">
        <v>2017</v>
      </c>
      <c r="K565" t="s">
        <v>2422</v>
      </c>
      <c r="W565" t="s">
        <v>4412</v>
      </c>
      <c r="AB565" t="s">
        <v>4413</v>
      </c>
      <c r="AN565" t="s">
        <v>2424</v>
      </c>
      <c r="AO565" t="s">
        <v>2425</v>
      </c>
      <c r="AS565" t="s">
        <v>397</v>
      </c>
      <c r="AT565">
        <v>214</v>
      </c>
      <c r="AZ565">
        <v>7</v>
      </c>
      <c r="BA565">
        <v>15</v>
      </c>
      <c r="BC565" t="s">
        <v>4414</v>
      </c>
      <c r="BK565" t="s">
        <v>4415</v>
      </c>
      <c r="BL565">
        <v>28419907</v>
      </c>
      <c r="BQ565" t="s">
        <v>131</v>
      </c>
    </row>
    <row r="566" spans="1:72">
      <c r="A566" t="s">
        <v>76</v>
      </c>
      <c r="B566" t="s">
        <v>4416</v>
      </c>
      <c r="F566" t="s">
        <v>4417</v>
      </c>
      <c r="I566" t="s">
        <v>4418</v>
      </c>
      <c r="J566">
        <v>2012</v>
      </c>
      <c r="K566" t="s">
        <v>1968</v>
      </c>
      <c r="W566" t="s">
        <v>4419</v>
      </c>
      <c r="AN566" t="s">
        <v>1970</v>
      </c>
      <c r="AS566" t="s">
        <v>1573</v>
      </c>
      <c r="AT566">
        <v>138</v>
      </c>
      <c r="AZ566">
        <v>64</v>
      </c>
      <c r="BA566">
        <v>72</v>
      </c>
      <c r="BC566" t="s">
        <v>4420</v>
      </c>
      <c r="BK566" t="s">
        <v>4421</v>
      </c>
      <c r="BQ566" t="s">
        <v>131</v>
      </c>
    </row>
    <row r="567" spans="1:72">
      <c r="A567" t="s">
        <v>76</v>
      </c>
      <c r="B567" t="s">
        <v>4422</v>
      </c>
      <c r="F567" t="s">
        <v>4423</v>
      </c>
      <c r="I567" t="s">
        <v>4424</v>
      </c>
      <c r="J567">
        <v>2008</v>
      </c>
      <c r="K567" t="s">
        <v>348</v>
      </c>
      <c r="W567" t="s">
        <v>4425</v>
      </c>
      <c r="AN567" t="s">
        <v>350</v>
      </c>
      <c r="AO567" t="s">
        <v>351</v>
      </c>
      <c r="AS567" t="s">
        <v>185</v>
      </c>
      <c r="AT567">
        <v>1</v>
      </c>
      <c r="AU567">
        <v>1</v>
      </c>
      <c r="AZ567">
        <v>25</v>
      </c>
      <c r="BA567">
        <v>35</v>
      </c>
      <c r="BC567" t="s">
        <v>4426</v>
      </c>
      <c r="BK567" t="s">
        <v>4427</v>
      </c>
      <c r="BQ567" t="s">
        <v>131</v>
      </c>
    </row>
    <row r="568" spans="1:72">
      <c r="A568" t="s">
        <v>76</v>
      </c>
      <c r="B568" t="s">
        <v>4428</v>
      </c>
      <c r="F568" t="s">
        <v>4428</v>
      </c>
      <c r="I568" t="s">
        <v>4429</v>
      </c>
      <c r="J568">
        <v>2005</v>
      </c>
      <c r="K568" t="s">
        <v>153</v>
      </c>
      <c r="P568" t="s">
        <v>4430</v>
      </c>
      <c r="Q568" t="s">
        <v>4431</v>
      </c>
      <c r="R568" t="s">
        <v>759</v>
      </c>
      <c r="S568" t="s">
        <v>4432</v>
      </c>
      <c r="W568" t="s">
        <v>4433</v>
      </c>
      <c r="AN568" t="s">
        <v>155</v>
      </c>
      <c r="AS568" s="3">
        <v>41791</v>
      </c>
      <c r="AT568">
        <v>92</v>
      </c>
      <c r="AU568" s="2">
        <v>43161</v>
      </c>
      <c r="AZ568">
        <v>261</v>
      </c>
      <c r="BA568">
        <v>275</v>
      </c>
      <c r="BC568" t="s">
        <v>4434</v>
      </c>
      <c r="BK568" t="s">
        <v>4435</v>
      </c>
      <c r="BQ568" t="s">
        <v>131</v>
      </c>
    </row>
    <row r="569" spans="1:72">
      <c r="A569" t="s">
        <v>76</v>
      </c>
      <c r="B569" t="s">
        <v>4436</v>
      </c>
      <c r="F569" t="s">
        <v>4436</v>
      </c>
      <c r="I569" t="s">
        <v>4437</v>
      </c>
      <c r="J569">
        <v>1996</v>
      </c>
      <c r="K569" t="s">
        <v>597</v>
      </c>
      <c r="W569" t="s">
        <v>4438</v>
      </c>
      <c r="AN569" t="s">
        <v>599</v>
      </c>
      <c r="AS569" t="s">
        <v>600</v>
      </c>
      <c r="AT569">
        <v>32</v>
      </c>
      <c r="AU569">
        <v>2</v>
      </c>
      <c r="AZ569">
        <v>111</v>
      </c>
      <c r="BA569">
        <v>128</v>
      </c>
      <c r="BC569" t="s">
        <v>4439</v>
      </c>
      <c r="BK569" t="s">
        <v>4440</v>
      </c>
      <c r="BQ569" t="s">
        <v>131</v>
      </c>
    </row>
    <row r="570" spans="1:72">
      <c r="A570" t="s">
        <v>76</v>
      </c>
      <c r="B570" t="s">
        <v>4441</v>
      </c>
      <c r="F570" t="s">
        <v>4442</v>
      </c>
      <c r="I570" t="s">
        <v>4443</v>
      </c>
      <c r="J570">
        <v>2013</v>
      </c>
      <c r="K570" t="s">
        <v>435</v>
      </c>
      <c r="W570" t="s">
        <v>4444</v>
      </c>
      <c r="AA570" t="s">
        <v>4445</v>
      </c>
      <c r="AB570" t="s">
        <v>4446</v>
      </c>
      <c r="AN570" t="s">
        <v>438</v>
      </c>
      <c r="AS570" t="s">
        <v>94</v>
      </c>
      <c r="AT570">
        <v>64</v>
      </c>
      <c r="AU570">
        <v>2</v>
      </c>
      <c r="AZ570">
        <v>541</v>
      </c>
      <c r="BA570">
        <v>552</v>
      </c>
      <c r="BC570" t="s">
        <v>4447</v>
      </c>
      <c r="BK570" t="s">
        <v>4448</v>
      </c>
      <c r="BL570">
        <v>23183254</v>
      </c>
      <c r="BQ570" t="s">
        <v>131</v>
      </c>
    </row>
    <row r="571" spans="1:72">
      <c r="A571" t="s">
        <v>867</v>
      </c>
      <c r="B571" t="s">
        <v>4449</v>
      </c>
      <c r="D571" t="s">
        <v>4450</v>
      </c>
      <c r="F571" t="s">
        <v>4449</v>
      </c>
      <c r="I571" t="s">
        <v>4451</v>
      </c>
      <c r="J571">
        <v>2002</v>
      </c>
      <c r="K571" t="s">
        <v>4452</v>
      </c>
      <c r="L571" t="s">
        <v>872</v>
      </c>
      <c r="P571" t="s">
        <v>4453</v>
      </c>
      <c r="Q571" t="s">
        <v>4454</v>
      </c>
      <c r="R571" t="s">
        <v>4455</v>
      </c>
      <c r="W571" t="s">
        <v>4456</v>
      </c>
      <c r="AA571" t="s">
        <v>4457</v>
      </c>
      <c r="AB571" t="s">
        <v>4458</v>
      </c>
      <c r="AN571" t="s">
        <v>877</v>
      </c>
      <c r="AP571" t="s">
        <v>4459</v>
      </c>
      <c r="AU571">
        <v>569</v>
      </c>
      <c r="AZ571">
        <v>275</v>
      </c>
      <c r="BA571">
        <v>280</v>
      </c>
      <c r="BC571" t="s">
        <v>4460</v>
      </c>
      <c r="BK571" t="s">
        <v>4461</v>
      </c>
      <c r="BQ571" t="s">
        <v>131</v>
      </c>
    </row>
    <row r="572" spans="1:72">
      <c r="A572" t="s">
        <v>76</v>
      </c>
      <c r="B572" t="s">
        <v>4462</v>
      </c>
      <c r="F572" t="s">
        <v>4462</v>
      </c>
      <c r="I572" t="s">
        <v>4463</v>
      </c>
      <c r="J572">
        <v>1995</v>
      </c>
      <c r="K572" t="s">
        <v>153</v>
      </c>
      <c r="W572" t="s">
        <v>4464</v>
      </c>
      <c r="AN572" t="s">
        <v>155</v>
      </c>
      <c r="AS572" t="s">
        <v>600</v>
      </c>
      <c r="AT572">
        <v>41</v>
      </c>
      <c r="AU572">
        <v>1</v>
      </c>
      <c r="AZ572">
        <v>25</v>
      </c>
      <c r="BA572">
        <v>34</v>
      </c>
      <c r="BC572" t="s">
        <v>4465</v>
      </c>
      <c r="BK572" t="s">
        <v>4466</v>
      </c>
      <c r="BQ572" t="s">
        <v>131</v>
      </c>
    </row>
    <row r="573" spans="1:72">
      <c r="A573" t="s">
        <v>76</v>
      </c>
      <c r="B573" t="s">
        <v>4416</v>
      </c>
      <c r="F573" t="s">
        <v>4467</v>
      </c>
      <c r="I573" t="s">
        <v>4468</v>
      </c>
      <c r="J573">
        <v>2015</v>
      </c>
      <c r="K573" t="s">
        <v>3092</v>
      </c>
      <c r="W573" t="s">
        <v>4469</v>
      </c>
      <c r="AN573" t="s">
        <v>3094</v>
      </c>
      <c r="AS573" t="s">
        <v>148</v>
      </c>
      <c r="AT573">
        <v>90</v>
      </c>
      <c r="AU573">
        <v>3</v>
      </c>
      <c r="AZ573">
        <v>235</v>
      </c>
      <c r="BA573">
        <v>244</v>
      </c>
      <c r="BC573" t="s">
        <v>4470</v>
      </c>
      <c r="BK573" t="s">
        <v>4471</v>
      </c>
      <c r="BQ573" t="s">
        <v>131</v>
      </c>
    </row>
    <row r="574" spans="1:72">
      <c r="A574" t="s">
        <v>76</v>
      </c>
      <c r="B574" t="s">
        <v>3166</v>
      </c>
      <c r="F574" t="s">
        <v>3166</v>
      </c>
      <c r="I574" t="s">
        <v>4472</v>
      </c>
      <c r="J574">
        <v>2001</v>
      </c>
      <c r="K574" t="s">
        <v>913</v>
      </c>
      <c r="W574" t="s">
        <v>4473</v>
      </c>
      <c r="AN574" t="s">
        <v>915</v>
      </c>
      <c r="AS574" t="s">
        <v>887</v>
      </c>
      <c r="AT574">
        <v>87</v>
      </c>
      <c r="AU574">
        <v>6</v>
      </c>
      <c r="AZ574">
        <v>795</v>
      </c>
      <c r="BA574">
        <v>804</v>
      </c>
      <c r="BC574" t="s">
        <v>4474</v>
      </c>
      <c r="BK574" t="s">
        <v>4475</v>
      </c>
      <c r="BQ574" t="s">
        <v>131</v>
      </c>
    </row>
    <row r="575" spans="1:72">
      <c r="A575" t="s">
        <v>76</v>
      </c>
      <c r="B575" t="s">
        <v>4476</v>
      </c>
      <c r="F575" t="s">
        <v>4477</v>
      </c>
      <c r="I575" t="s">
        <v>4478</v>
      </c>
      <c r="J575">
        <v>2014</v>
      </c>
      <c r="K575" t="s">
        <v>666</v>
      </c>
      <c r="W575" t="s">
        <v>4479</v>
      </c>
      <c r="AA575" t="s">
        <v>4480</v>
      </c>
      <c r="AB575" t="s">
        <v>4481</v>
      </c>
      <c r="AN575" t="s">
        <v>670</v>
      </c>
      <c r="AO575" t="s">
        <v>671</v>
      </c>
      <c r="AS575" t="s">
        <v>185</v>
      </c>
      <c r="AT575">
        <v>23</v>
      </c>
      <c r="AU575">
        <v>17</v>
      </c>
      <c r="AZ575">
        <v>4291</v>
      </c>
      <c r="BA575">
        <v>4303</v>
      </c>
      <c r="BC575" t="s">
        <v>4482</v>
      </c>
      <c r="BK575" t="s">
        <v>4483</v>
      </c>
      <c r="BL575">
        <v>25039363</v>
      </c>
      <c r="BQ575" t="s">
        <v>131</v>
      </c>
    </row>
    <row r="576" spans="1:72">
      <c r="A576" t="s">
        <v>76</v>
      </c>
      <c r="B576" t="s">
        <v>4484</v>
      </c>
      <c r="F576" t="s">
        <v>4484</v>
      </c>
      <c r="I576" t="s">
        <v>4485</v>
      </c>
      <c r="J576">
        <v>2001</v>
      </c>
      <c r="K576" t="s">
        <v>775</v>
      </c>
      <c r="W576" t="s">
        <v>4486</v>
      </c>
      <c r="AB576" t="s">
        <v>4487</v>
      </c>
      <c r="AN576" t="s">
        <v>778</v>
      </c>
      <c r="AS576" t="s">
        <v>185</v>
      </c>
      <c r="AT576">
        <v>13</v>
      </c>
      <c r="AU576">
        <v>9</v>
      </c>
      <c r="AZ576">
        <v>791</v>
      </c>
      <c r="BA576">
        <v>798</v>
      </c>
      <c r="BC576" t="s">
        <v>4488</v>
      </c>
      <c r="BK576" t="s">
        <v>4489</v>
      </c>
      <c r="BL576">
        <v>11578529</v>
      </c>
      <c r="BQ576" t="s">
        <v>85</v>
      </c>
      <c r="BR576" t="s">
        <v>86</v>
      </c>
    </row>
    <row r="577" spans="1:73">
      <c r="A577" t="s">
        <v>76</v>
      </c>
      <c r="B577" t="s">
        <v>4490</v>
      </c>
      <c r="F577" t="s">
        <v>4491</v>
      </c>
      <c r="I577" t="s">
        <v>4492</v>
      </c>
      <c r="J577">
        <v>2009</v>
      </c>
      <c r="K577" t="s">
        <v>4389</v>
      </c>
      <c r="P577" t="s">
        <v>4390</v>
      </c>
      <c r="Q577" t="s">
        <v>4493</v>
      </c>
      <c r="R577" t="s">
        <v>4494</v>
      </c>
      <c r="S577" t="s">
        <v>4393</v>
      </c>
      <c r="W577" t="s">
        <v>4495</v>
      </c>
      <c r="AN577" t="s">
        <v>4394</v>
      </c>
      <c r="AS577" t="s">
        <v>413</v>
      </c>
      <c r="AT577">
        <v>49</v>
      </c>
      <c r="AU577">
        <v>5</v>
      </c>
      <c r="AZ577">
        <v>480</v>
      </c>
      <c r="BA577">
        <v>492</v>
      </c>
      <c r="BC577" t="s">
        <v>4496</v>
      </c>
      <c r="BK577" t="s">
        <v>4497</v>
      </c>
      <c r="BL577">
        <v>21665835</v>
      </c>
      <c r="BQ577" t="s">
        <v>296</v>
      </c>
      <c r="BT577" t="s">
        <v>109</v>
      </c>
      <c r="BU577">
        <v>0</v>
      </c>
    </row>
    <row r="578" spans="1:73">
      <c r="A578" t="s">
        <v>76</v>
      </c>
      <c r="B578" t="s">
        <v>4498</v>
      </c>
      <c r="F578" t="s">
        <v>4499</v>
      </c>
      <c r="I578" t="s">
        <v>4500</v>
      </c>
      <c r="J578">
        <v>2012</v>
      </c>
      <c r="K578" t="s">
        <v>4501</v>
      </c>
      <c r="W578" t="s">
        <v>4502</v>
      </c>
      <c r="AA578" t="s">
        <v>4503</v>
      </c>
      <c r="AB578" t="s">
        <v>4504</v>
      </c>
      <c r="AN578" t="s">
        <v>4505</v>
      </c>
      <c r="AO578" t="s">
        <v>4506</v>
      </c>
      <c r="AS578" t="s">
        <v>887</v>
      </c>
      <c r="AT578">
        <v>70</v>
      </c>
      <c r="AU578">
        <v>5</v>
      </c>
      <c r="AZ578">
        <v>769</v>
      </c>
      <c r="BA578">
        <v>782</v>
      </c>
      <c r="BC578" t="s">
        <v>4507</v>
      </c>
      <c r="BK578" t="s">
        <v>4508</v>
      </c>
      <c r="BL578">
        <v>22268451</v>
      </c>
      <c r="BQ578" t="s">
        <v>131</v>
      </c>
    </row>
    <row r="579" spans="1:73">
      <c r="A579" t="s">
        <v>76</v>
      </c>
      <c r="B579" t="s">
        <v>4509</v>
      </c>
      <c r="F579" t="s">
        <v>4510</v>
      </c>
      <c r="I579" t="s">
        <v>4511</v>
      </c>
      <c r="J579">
        <v>2007</v>
      </c>
      <c r="K579" t="s">
        <v>4512</v>
      </c>
      <c r="W579" t="s">
        <v>4513</v>
      </c>
      <c r="AN579" t="s">
        <v>4514</v>
      </c>
      <c r="AS579" t="s">
        <v>185</v>
      </c>
      <c r="AT579">
        <v>61</v>
      </c>
      <c r="AU579">
        <v>1</v>
      </c>
      <c r="AZ579">
        <v>18</v>
      </c>
      <c r="BA579">
        <v>24</v>
      </c>
      <c r="BC579" t="s">
        <v>4515</v>
      </c>
      <c r="BK579" t="s">
        <v>4516</v>
      </c>
      <c r="BQ579" t="s">
        <v>131</v>
      </c>
    </row>
    <row r="580" spans="1:73">
      <c r="A580" t="s">
        <v>76</v>
      </c>
      <c r="B580" t="s">
        <v>4517</v>
      </c>
      <c r="F580" t="s">
        <v>4517</v>
      </c>
      <c r="I580" t="s">
        <v>4518</v>
      </c>
      <c r="J580">
        <v>1999</v>
      </c>
      <c r="K580" t="s">
        <v>79</v>
      </c>
      <c r="W580" t="s">
        <v>4519</v>
      </c>
      <c r="AN580" t="s">
        <v>81</v>
      </c>
      <c r="AS580" t="s">
        <v>168</v>
      </c>
      <c r="AT580">
        <v>14</v>
      </c>
      <c r="AU580">
        <v>5</v>
      </c>
      <c r="AZ580">
        <v>378</v>
      </c>
      <c r="BA580">
        <v>390</v>
      </c>
      <c r="BC580" t="s">
        <v>4520</v>
      </c>
      <c r="BK580" t="s">
        <v>4521</v>
      </c>
      <c r="BL580">
        <v>10511005</v>
      </c>
      <c r="BQ580" t="s">
        <v>85</v>
      </c>
      <c r="BR580" t="s">
        <v>86</v>
      </c>
    </row>
    <row r="581" spans="1:73">
      <c r="A581" t="s">
        <v>76</v>
      </c>
      <c r="B581" t="s">
        <v>4522</v>
      </c>
      <c r="F581" t="s">
        <v>4522</v>
      </c>
      <c r="I581" t="s">
        <v>4523</v>
      </c>
      <c r="J581">
        <v>2005</v>
      </c>
      <c r="K581" t="s">
        <v>1845</v>
      </c>
      <c r="W581" t="s">
        <v>4524</v>
      </c>
      <c r="AA581" t="s">
        <v>4525</v>
      </c>
      <c r="AB581" t="s">
        <v>4526</v>
      </c>
      <c r="AN581" t="s">
        <v>1849</v>
      </c>
      <c r="AS581" t="s">
        <v>397</v>
      </c>
      <c r="AT581">
        <v>170</v>
      </c>
      <c r="AU581">
        <v>3</v>
      </c>
      <c r="AZ581">
        <v>1197</v>
      </c>
      <c r="BA581">
        <v>1207</v>
      </c>
      <c r="BC581" t="s">
        <v>4527</v>
      </c>
      <c r="BK581" t="s">
        <v>4528</v>
      </c>
      <c r="BL581">
        <v>15911588</v>
      </c>
      <c r="BQ581" t="s">
        <v>131</v>
      </c>
    </row>
    <row r="582" spans="1:73">
      <c r="A582" t="s">
        <v>76</v>
      </c>
      <c r="B582" t="s">
        <v>4529</v>
      </c>
      <c r="F582" t="s">
        <v>4529</v>
      </c>
      <c r="I582" t="s">
        <v>4530</v>
      </c>
      <c r="J582">
        <v>2000</v>
      </c>
      <c r="K582" t="s">
        <v>4531</v>
      </c>
      <c r="P582" t="s">
        <v>4532</v>
      </c>
      <c r="Q582" t="s">
        <v>4533</v>
      </c>
      <c r="R582" t="s">
        <v>4534</v>
      </c>
      <c r="S582" t="s">
        <v>4535</v>
      </c>
      <c r="W582" t="s">
        <v>4536</v>
      </c>
      <c r="AN582" t="s">
        <v>4537</v>
      </c>
      <c r="AO582" t="s">
        <v>4538</v>
      </c>
      <c r="AW582">
        <v>6</v>
      </c>
      <c r="AZ582">
        <v>8</v>
      </c>
      <c r="BA582">
        <v>14</v>
      </c>
      <c r="BK582" t="s">
        <v>4539</v>
      </c>
      <c r="BQ582" t="s">
        <v>85</v>
      </c>
      <c r="BR582" t="s">
        <v>86</v>
      </c>
    </row>
    <row r="583" spans="1:73">
      <c r="A583" t="s">
        <v>76</v>
      </c>
      <c r="B583" t="s">
        <v>4540</v>
      </c>
      <c r="F583" t="s">
        <v>4540</v>
      </c>
      <c r="I583" t="s">
        <v>4541</v>
      </c>
      <c r="J583">
        <v>2000</v>
      </c>
      <c r="K583" t="s">
        <v>706</v>
      </c>
      <c r="W583" t="s">
        <v>4542</v>
      </c>
      <c r="AN583" t="s">
        <v>708</v>
      </c>
      <c r="AS583" t="s">
        <v>397</v>
      </c>
      <c r="AT583">
        <v>30</v>
      </c>
      <c r="AU583">
        <v>7</v>
      </c>
      <c r="AZ583">
        <v>1096</v>
      </c>
      <c r="BA583">
        <v>1105</v>
      </c>
      <c r="BC583" t="s">
        <v>4543</v>
      </c>
      <c r="BK583" t="s">
        <v>4544</v>
      </c>
      <c r="BQ583" t="s">
        <v>131</v>
      </c>
    </row>
    <row r="584" spans="1:73">
      <c r="A584" t="s">
        <v>76</v>
      </c>
      <c r="B584" t="s">
        <v>4545</v>
      </c>
      <c r="F584" t="s">
        <v>4545</v>
      </c>
      <c r="I584" t="s">
        <v>4546</v>
      </c>
      <c r="J584">
        <v>1998</v>
      </c>
      <c r="K584" t="s">
        <v>4547</v>
      </c>
      <c r="W584" t="s">
        <v>4548</v>
      </c>
      <c r="AN584" t="s">
        <v>4549</v>
      </c>
      <c r="AS584" t="s">
        <v>94</v>
      </c>
      <c r="AT584">
        <v>76</v>
      </c>
      <c r="AU584">
        <v>1</v>
      </c>
      <c r="AZ584">
        <v>122</v>
      </c>
      <c r="BA584">
        <v>129</v>
      </c>
      <c r="BC584" t="s">
        <v>4550</v>
      </c>
      <c r="BK584" t="s">
        <v>4551</v>
      </c>
      <c r="BQ584" t="s">
        <v>131</v>
      </c>
    </row>
    <row r="585" spans="1:73">
      <c r="A585" t="s">
        <v>76</v>
      </c>
      <c r="B585" t="s">
        <v>4552</v>
      </c>
      <c r="F585" t="s">
        <v>4553</v>
      </c>
      <c r="I585" t="s">
        <v>4554</v>
      </c>
      <c r="J585">
        <v>2015</v>
      </c>
      <c r="K585" t="s">
        <v>1125</v>
      </c>
      <c r="W585" t="s">
        <v>4555</v>
      </c>
      <c r="AN585" t="s">
        <v>1128</v>
      </c>
      <c r="AO585" t="s">
        <v>1129</v>
      </c>
      <c r="AS585" t="s">
        <v>204</v>
      </c>
      <c r="AT585">
        <v>40</v>
      </c>
      <c r="AU585">
        <v>1</v>
      </c>
      <c r="AZ585">
        <v>40</v>
      </c>
      <c r="BA585">
        <v>49</v>
      </c>
      <c r="BC585" t="s">
        <v>4556</v>
      </c>
      <c r="BK585" t="s">
        <v>4557</v>
      </c>
      <c r="BQ585" t="s">
        <v>131</v>
      </c>
    </row>
    <row r="586" spans="1:73">
      <c r="A586" t="s">
        <v>76</v>
      </c>
      <c r="B586" t="s">
        <v>4558</v>
      </c>
      <c r="F586" t="s">
        <v>4559</v>
      </c>
      <c r="I586" t="s">
        <v>4560</v>
      </c>
      <c r="J586">
        <v>2018</v>
      </c>
      <c r="K586" t="s">
        <v>666</v>
      </c>
      <c r="W586" t="s">
        <v>4561</v>
      </c>
      <c r="AN586" t="s">
        <v>670</v>
      </c>
      <c r="AO586" t="s">
        <v>671</v>
      </c>
      <c r="AS586" t="s">
        <v>204</v>
      </c>
      <c r="AT586">
        <v>27</v>
      </c>
      <c r="AU586">
        <v>4</v>
      </c>
      <c r="AZ586">
        <v>935</v>
      </c>
      <c r="BA586">
        <v>948</v>
      </c>
      <c r="BC586" t="s">
        <v>4562</v>
      </c>
      <c r="BK586" t="s">
        <v>4563</v>
      </c>
      <c r="BL586">
        <v>29411442</v>
      </c>
      <c r="BQ586" t="s">
        <v>85</v>
      </c>
      <c r="BR586" t="s">
        <v>108</v>
      </c>
      <c r="BT586" t="s">
        <v>296</v>
      </c>
    </row>
    <row r="587" spans="1:73">
      <c r="A587" t="s">
        <v>76</v>
      </c>
      <c r="B587" t="s">
        <v>4564</v>
      </c>
      <c r="F587" t="s">
        <v>4565</v>
      </c>
      <c r="I587" t="s">
        <v>4566</v>
      </c>
      <c r="J587">
        <v>2014</v>
      </c>
      <c r="K587" t="s">
        <v>4567</v>
      </c>
      <c r="W587" t="s">
        <v>4568</v>
      </c>
      <c r="AA587" t="s">
        <v>4569</v>
      </c>
      <c r="AB587" t="s">
        <v>4570</v>
      </c>
      <c r="AN587" t="s">
        <v>4571</v>
      </c>
      <c r="AT587">
        <v>15</v>
      </c>
      <c r="AU587">
        <v>10</v>
      </c>
      <c r="BB587">
        <v>499</v>
      </c>
      <c r="BC587" t="s">
        <v>4572</v>
      </c>
      <c r="BK587" t="s">
        <v>4573</v>
      </c>
      <c r="BL587">
        <v>25358694</v>
      </c>
      <c r="BQ587" t="s">
        <v>85</v>
      </c>
      <c r="BR587" t="s">
        <v>86</v>
      </c>
    </row>
    <row r="588" spans="1:73">
      <c r="A588" t="s">
        <v>76</v>
      </c>
      <c r="B588" t="s">
        <v>4574</v>
      </c>
      <c r="F588" t="s">
        <v>4575</v>
      </c>
      <c r="I588" t="s">
        <v>4576</v>
      </c>
      <c r="J588">
        <v>2017</v>
      </c>
      <c r="K588" t="s">
        <v>4577</v>
      </c>
      <c r="W588" t="s">
        <v>4578</v>
      </c>
      <c r="AN588" t="s">
        <v>4579</v>
      </c>
      <c r="AO588" t="s">
        <v>4580</v>
      </c>
      <c r="AS588" t="s">
        <v>769</v>
      </c>
      <c r="AT588">
        <v>96</v>
      </c>
      <c r="AU588">
        <v>1</v>
      </c>
      <c r="AZ588">
        <v>147</v>
      </c>
      <c r="BA588">
        <v>154</v>
      </c>
      <c r="BC588" t="s">
        <v>4581</v>
      </c>
      <c r="BK588" t="s">
        <v>4582</v>
      </c>
      <c r="BL588">
        <v>28360399</v>
      </c>
      <c r="BQ588" t="s">
        <v>131</v>
      </c>
    </row>
    <row r="589" spans="1:73">
      <c r="A589" t="s">
        <v>76</v>
      </c>
      <c r="B589" t="s">
        <v>4583</v>
      </c>
      <c r="F589" t="s">
        <v>4584</v>
      </c>
      <c r="I589" t="s">
        <v>4585</v>
      </c>
      <c r="J589">
        <v>2008</v>
      </c>
      <c r="K589" t="s">
        <v>153</v>
      </c>
      <c r="W589" t="s">
        <v>4586</v>
      </c>
      <c r="AB589" t="s">
        <v>4587</v>
      </c>
      <c r="AN589" t="s">
        <v>155</v>
      </c>
      <c r="AO589" t="s">
        <v>3421</v>
      </c>
      <c r="AS589" t="s">
        <v>4588</v>
      </c>
      <c r="AT589">
        <v>107</v>
      </c>
      <c r="AU589">
        <v>2</v>
      </c>
      <c r="AZ589">
        <v>147</v>
      </c>
      <c r="BA589">
        <v>154</v>
      </c>
      <c r="BC589" t="s">
        <v>4589</v>
      </c>
      <c r="BK589" t="s">
        <v>4590</v>
      </c>
      <c r="BQ589" t="s">
        <v>131</v>
      </c>
    </row>
    <row r="590" spans="1:73">
      <c r="A590" t="s">
        <v>76</v>
      </c>
      <c r="B590" t="s">
        <v>4591</v>
      </c>
      <c r="F590" t="s">
        <v>4592</v>
      </c>
      <c r="I590" t="s">
        <v>4593</v>
      </c>
      <c r="J590">
        <v>2017</v>
      </c>
      <c r="K590" t="s">
        <v>1446</v>
      </c>
      <c r="W590" t="s">
        <v>4594</v>
      </c>
      <c r="AN590" t="s">
        <v>1448</v>
      </c>
      <c r="AO590" t="s">
        <v>1449</v>
      </c>
      <c r="AS590" t="s">
        <v>769</v>
      </c>
      <c r="AT590">
        <v>213</v>
      </c>
      <c r="AU590">
        <v>3</v>
      </c>
      <c r="BB590" t="s">
        <v>4595</v>
      </c>
      <c r="BC590" t="s">
        <v>4596</v>
      </c>
      <c r="BK590" t="s">
        <v>4597</v>
      </c>
      <c r="BQ590" t="s">
        <v>131</v>
      </c>
    </row>
    <row r="591" spans="1:73">
      <c r="A591" t="s">
        <v>76</v>
      </c>
      <c r="B591" t="s">
        <v>4598</v>
      </c>
      <c r="F591" t="s">
        <v>4599</v>
      </c>
      <c r="I591" t="s">
        <v>4600</v>
      </c>
      <c r="J591">
        <v>2007</v>
      </c>
      <c r="K591" t="s">
        <v>1446</v>
      </c>
      <c r="W591" t="s">
        <v>4601</v>
      </c>
      <c r="AA591" t="s">
        <v>4602</v>
      </c>
      <c r="AN591" t="s">
        <v>1448</v>
      </c>
      <c r="AS591" t="s">
        <v>769</v>
      </c>
      <c r="AT591">
        <v>154</v>
      </c>
      <c r="AU591" s="2">
        <v>43132</v>
      </c>
      <c r="AZ591">
        <v>207</v>
      </c>
      <c r="BA591">
        <v>218</v>
      </c>
      <c r="BC591" t="s">
        <v>4603</v>
      </c>
      <c r="BK591" t="s">
        <v>4604</v>
      </c>
      <c r="BQ591" t="s">
        <v>131</v>
      </c>
    </row>
    <row r="592" spans="1:73">
      <c r="A592" t="s">
        <v>76</v>
      </c>
      <c r="B592" t="s">
        <v>4605</v>
      </c>
      <c r="F592" t="s">
        <v>4606</v>
      </c>
      <c r="I592" t="s">
        <v>4607</v>
      </c>
      <c r="J592">
        <v>2008</v>
      </c>
      <c r="K592" t="s">
        <v>472</v>
      </c>
      <c r="W592" t="s">
        <v>4608</v>
      </c>
      <c r="AN592" t="s">
        <v>474</v>
      </c>
      <c r="AS592" t="s">
        <v>413</v>
      </c>
      <c r="AT592">
        <v>117</v>
      </c>
      <c r="AU592">
        <v>7</v>
      </c>
      <c r="AZ592">
        <v>1129</v>
      </c>
      <c r="BA592">
        <v>1139</v>
      </c>
      <c r="BC592" t="s">
        <v>4609</v>
      </c>
      <c r="BK592" t="s">
        <v>4610</v>
      </c>
      <c r="BL592">
        <v>18677461</v>
      </c>
      <c r="BQ592" t="s">
        <v>131</v>
      </c>
    </row>
    <row r="593" spans="1:76">
      <c r="A593" t="s">
        <v>76</v>
      </c>
      <c r="B593" t="s">
        <v>4611</v>
      </c>
      <c r="F593" t="s">
        <v>4612</v>
      </c>
      <c r="I593" t="s">
        <v>4613</v>
      </c>
      <c r="J593">
        <v>2011</v>
      </c>
      <c r="K593" t="s">
        <v>4614</v>
      </c>
      <c r="P593" t="s">
        <v>4615</v>
      </c>
      <c r="Q593" t="s">
        <v>4616</v>
      </c>
      <c r="R593" t="s">
        <v>4617</v>
      </c>
      <c r="T593" t="s">
        <v>4618</v>
      </c>
      <c r="W593" t="s">
        <v>4619</v>
      </c>
      <c r="AB593" t="s">
        <v>4620</v>
      </c>
      <c r="AN593" t="s">
        <v>4621</v>
      </c>
      <c r="AS593" t="s">
        <v>413</v>
      </c>
      <c r="AT593">
        <v>55</v>
      </c>
      <c r="AU593">
        <v>6</v>
      </c>
      <c r="AZ593">
        <v>775</v>
      </c>
      <c r="BA593">
        <v>787</v>
      </c>
      <c r="BC593" t="s">
        <v>4622</v>
      </c>
      <c r="BK593" t="s">
        <v>4623</v>
      </c>
      <c r="BL593">
        <v>21927930</v>
      </c>
      <c r="BQ593" t="s">
        <v>131</v>
      </c>
    </row>
    <row r="594" spans="1:76">
      <c r="A594" t="s">
        <v>76</v>
      </c>
      <c r="B594" t="s">
        <v>4624</v>
      </c>
      <c r="F594" t="s">
        <v>4624</v>
      </c>
      <c r="I594" t="s">
        <v>4625</v>
      </c>
      <c r="J594">
        <v>1977</v>
      </c>
      <c r="K594" t="s">
        <v>4626</v>
      </c>
      <c r="AN594" t="s">
        <v>4627</v>
      </c>
      <c r="AT594">
        <v>86</v>
      </c>
      <c r="AU594">
        <v>1</v>
      </c>
      <c r="AZ594">
        <v>129</v>
      </c>
      <c r="BA594">
        <v>141</v>
      </c>
      <c r="BK594" t="s">
        <v>4628</v>
      </c>
      <c r="BQ594" t="s">
        <v>85</v>
      </c>
      <c r="BR594" t="s">
        <v>108</v>
      </c>
      <c r="BT594" t="s">
        <v>109</v>
      </c>
      <c r="BU594">
        <v>8</v>
      </c>
      <c r="BV594">
        <v>14</v>
      </c>
      <c r="BX594" t="s">
        <v>594</v>
      </c>
    </row>
    <row r="595" spans="1:76">
      <c r="A595" t="s">
        <v>76</v>
      </c>
      <c r="B595" t="s">
        <v>3646</v>
      </c>
      <c r="F595" t="s">
        <v>3646</v>
      </c>
      <c r="I595" t="s">
        <v>4629</v>
      </c>
      <c r="J595">
        <v>1998</v>
      </c>
      <c r="K595" t="s">
        <v>2662</v>
      </c>
      <c r="W595" t="s">
        <v>4630</v>
      </c>
      <c r="AN595" t="s">
        <v>2664</v>
      </c>
      <c r="AS595" t="s">
        <v>94</v>
      </c>
      <c r="AT595">
        <v>86</v>
      </c>
      <c r="AU595">
        <v>1</v>
      </c>
      <c r="AZ595">
        <v>59</v>
      </c>
      <c r="BA595">
        <v>70</v>
      </c>
      <c r="BC595" t="s">
        <v>4631</v>
      </c>
      <c r="BK595" t="s">
        <v>4632</v>
      </c>
      <c r="BQ595" t="s">
        <v>85</v>
      </c>
      <c r="BR595" t="s">
        <v>108</v>
      </c>
      <c r="BT595" t="s">
        <v>109</v>
      </c>
      <c r="BU595">
        <v>2</v>
      </c>
    </row>
    <row r="596" spans="1:76">
      <c r="A596" t="s">
        <v>76</v>
      </c>
      <c r="B596" t="s">
        <v>4633</v>
      </c>
      <c r="F596" t="s">
        <v>4634</v>
      </c>
      <c r="I596" t="s">
        <v>4635</v>
      </c>
      <c r="J596">
        <v>2017</v>
      </c>
      <c r="K596" t="s">
        <v>2128</v>
      </c>
      <c r="W596" t="s">
        <v>4636</v>
      </c>
      <c r="AN596" t="s">
        <v>2130</v>
      </c>
      <c r="AO596" t="s">
        <v>4637</v>
      </c>
      <c r="AS596" t="s">
        <v>204</v>
      </c>
      <c r="AT596">
        <v>46</v>
      </c>
      <c r="AU596">
        <v>1</v>
      </c>
      <c r="AZ596">
        <v>167</v>
      </c>
      <c r="BA596">
        <v>173</v>
      </c>
      <c r="BC596" t="s">
        <v>4638</v>
      </c>
      <c r="BK596" t="s">
        <v>4639</v>
      </c>
      <c r="BL596">
        <v>28177078</v>
      </c>
      <c r="BQ596" t="s">
        <v>85</v>
      </c>
      <c r="BR596" t="s">
        <v>108</v>
      </c>
      <c r="BT596" t="s">
        <v>109</v>
      </c>
      <c r="BU596">
        <v>1</v>
      </c>
    </row>
    <row r="597" spans="1:76">
      <c r="A597" t="s">
        <v>76</v>
      </c>
      <c r="B597" t="s">
        <v>4640</v>
      </c>
      <c r="F597" t="s">
        <v>4641</v>
      </c>
      <c r="I597" t="s">
        <v>4642</v>
      </c>
      <c r="J597">
        <v>2013</v>
      </c>
      <c r="K597" t="s">
        <v>913</v>
      </c>
      <c r="W597" t="s">
        <v>4643</v>
      </c>
      <c r="AA597" t="s">
        <v>4644</v>
      </c>
      <c r="AB597" t="s">
        <v>4645</v>
      </c>
      <c r="AN597" t="s">
        <v>915</v>
      </c>
      <c r="AS597" t="s">
        <v>148</v>
      </c>
      <c r="AT597">
        <v>111</v>
      </c>
      <c r="AU597">
        <v>5</v>
      </c>
      <c r="AZ597">
        <v>957</v>
      </c>
      <c r="BA597">
        <v>968</v>
      </c>
      <c r="BC597" t="s">
        <v>4646</v>
      </c>
      <c r="BK597" t="s">
        <v>4647</v>
      </c>
      <c r="BL597">
        <v>23519836</v>
      </c>
      <c r="BQ597" t="s">
        <v>131</v>
      </c>
    </row>
    <row r="598" spans="1:76">
      <c r="A598" t="s">
        <v>76</v>
      </c>
      <c r="B598" t="s">
        <v>4648</v>
      </c>
      <c r="F598" t="s">
        <v>4648</v>
      </c>
      <c r="I598" t="s">
        <v>4649</v>
      </c>
      <c r="J598">
        <v>1993</v>
      </c>
      <c r="K598" t="s">
        <v>677</v>
      </c>
      <c r="W598" t="s">
        <v>4650</v>
      </c>
      <c r="AN598" t="s">
        <v>679</v>
      </c>
      <c r="AS598" t="s">
        <v>413</v>
      </c>
      <c r="AT598">
        <v>6</v>
      </c>
      <c r="AU598">
        <v>5</v>
      </c>
      <c r="AZ598">
        <v>707</v>
      </c>
      <c r="BA598">
        <v>723</v>
      </c>
      <c r="BC598" t="s">
        <v>4651</v>
      </c>
      <c r="BK598" t="s">
        <v>4652</v>
      </c>
      <c r="BQ598" t="s">
        <v>85</v>
      </c>
      <c r="BR598" t="s">
        <v>108</v>
      </c>
      <c r="BT598" t="s">
        <v>109</v>
      </c>
      <c r="BU598">
        <v>6</v>
      </c>
      <c r="BV598">
        <v>11</v>
      </c>
      <c r="BW598" t="s">
        <v>1703</v>
      </c>
      <c r="BX598" t="s">
        <v>594</v>
      </c>
    </row>
    <row r="599" spans="1:76">
      <c r="A599" t="s">
        <v>76</v>
      </c>
      <c r="B599" t="s">
        <v>4653</v>
      </c>
      <c r="F599" t="s">
        <v>4653</v>
      </c>
      <c r="I599" t="s">
        <v>4654</v>
      </c>
      <c r="J599">
        <v>1992</v>
      </c>
      <c r="K599" t="s">
        <v>1196</v>
      </c>
      <c r="W599" t="s">
        <v>4655</v>
      </c>
      <c r="AN599" t="s">
        <v>1198</v>
      </c>
      <c r="AS599" t="s">
        <v>397</v>
      </c>
      <c r="AT599">
        <v>85</v>
      </c>
      <c r="AU599">
        <v>4</v>
      </c>
      <c r="AZ599">
        <v>445</v>
      </c>
      <c r="BA599">
        <v>451</v>
      </c>
      <c r="BC599" t="s">
        <v>4656</v>
      </c>
      <c r="BK599" t="s">
        <v>4657</v>
      </c>
      <c r="BQ599" t="s">
        <v>85</v>
      </c>
      <c r="BR599" t="s">
        <v>108</v>
      </c>
      <c r="BT599" t="s">
        <v>109</v>
      </c>
      <c r="BU599">
        <v>6</v>
      </c>
      <c r="BW599" t="s">
        <v>1703</v>
      </c>
      <c r="BX599" t="s">
        <v>594</v>
      </c>
    </row>
    <row r="600" spans="1:76">
      <c r="A600" t="s">
        <v>76</v>
      </c>
      <c r="B600" t="s">
        <v>4658</v>
      </c>
      <c r="F600" t="s">
        <v>4659</v>
      </c>
      <c r="I600" t="s">
        <v>4660</v>
      </c>
      <c r="J600">
        <v>2012</v>
      </c>
      <c r="K600" t="s">
        <v>2514</v>
      </c>
      <c r="W600" t="s">
        <v>4661</v>
      </c>
      <c r="AN600" t="s">
        <v>2518</v>
      </c>
      <c r="AS600" t="s">
        <v>148</v>
      </c>
      <c r="AT600">
        <v>108</v>
      </c>
      <c r="AU600">
        <v>5</v>
      </c>
      <c r="AZ600">
        <v>473</v>
      </c>
      <c r="BA600">
        <v>479</v>
      </c>
      <c r="BC600" t="s">
        <v>4662</v>
      </c>
      <c r="BK600" t="s">
        <v>4663</v>
      </c>
      <c r="BL600">
        <v>22072069</v>
      </c>
      <c r="BQ600" t="s">
        <v>85</v>
      </c>
      <c r="BR600" t="s">
        <v>108</v>
      </c>
      <c r="BT600" t="s">
        <v>109</v>
      </c>
      <c r="BV600">
        <v>0</v>
      </c>
    </row>
    <row r="601" spans="1:76">
      <c r="A601" t="s">
        <v>76</v>
      </c>
      <c r="B601" t="s">
        <v>4664</v>
      </c>
      <c r="F601" t="s">
        <v>4665</v>
      </c>
      <c r="I601" t="s">
        <v>4666</v>
      </c>
      <c r="J601">
        <v>2008</v>
      </c>
      <c r="K601" t="s">
        <v>79</v>
      </c>
      <c r="W601" t="s">
        <v>4667</v>
      </c>
      <c r="AA601" t="s">
        <v>4668</v>
      </c>
      <c r="AB601" t="s">
        <v>4669</v>
      </c>
      <c r="AN601" t="s">
        <v>81</v>
      </c>
      <c r="AS601" t="s">
        <v>216</v>
      </c>
      <c r="AT601">
        <v>23</v>
      </c>
      <c r="AU601">
        <v>4</v>
      </c>
      <c r="AZ601">
        <v>330</v>
      </c>
      <c r="BA601">
        <v>340</v>
      </c>
      <c r="BC601" t="s">
        <v>4670</v>
      </c>
      <c r="BK601" t="s">
        <v>4671</v>
      </c>
      <c r="BL601">
        <v>18663240</v>
      </c>
      <c r="BQ601" t="s">
        <v>85</v>
      </c>
      <c r="BR601" t="s">
        <v>86</v>
      </c>
    </row>
    <row r="602" spans="1:76">
      <c r="A602" t="s">
        <v>76</v>
      </c>
      <c r="B602" t="s">
        <v>4672</v>
      </c>
      <c r="F602" t="s">
        <v>4673</v>
      </c>
      <c r="I602" t="s">
        <v>4674</v>
      </c>
      <c r="J602">
        <v>2018</v>
      </c>
      <c r="K602" t="s">
        <v>4614</v>
      </c>
      <c r="W602" t="s">
        <v>4675</v>
      </c>
      <c r="AN602" t="s">
        <v>4621</v>
      </c>
      <c r="AO602" t="s">
        <v>4676</v>
      </c>
      <c r="AS602" t="s">
        <v>185</v>
      </c>
      <c r="AT602">
        <v>62</v>
      </c>
      <c r="AU602">
        <v>9</v>
      </c>
      <c r="AZ602">
        <v>1763</v>
      </c>
      <c r="BA602">
        <v>1776</v>
      </c>
      <c r="BC602" t="s">
        <v>4677</v>
      </c>
      <c r="BK602" t="s">
        <v>4678</v>
      </c>
      <c r="BL602">
        <v>29978264</v>
      </c>
      <c r="BQ602" t="s">
        <v>131</v>
      </c>
    </row>
    <row r="603" spans="1:76">
      <c r="A603" t="s">
        <v>76</v>
      </c>
      <c r="B603" t="s">
        <v>4679</v>
      </c>
      <c r="F603" t="s">
        <v>4680</v>
      </c>
      <c r="I603" t="s">
        <v>4681</v>
      </c>
      <c r="J603">
        <v>2010</v>
      </c>
      <c r="K603" t="s">
        <v>1845</v>
      </c>
      <c r="W603" t="s">
        <v>4682</v>
      </c>
      <c r="AA603" t="s">
        <v>4683</v>
      </c>
      <c r="AB603" t="s">
        <v>4684</v>
      </c>
      <c r="AN603" t="s">
        <v>1849</v>
      </c>
      <c r="AS603" t="s">
        <v>413</v>
      </c>
      <c r="AT603">
        <v>186</v>
      </c>
      <c r="AU603">
        <v>3</v>
      </c>
      <c r="AZ603">
        <v>1033</v>
      </c>
      <c r="BA603">
        <v>1044</v>
      </c>
      <c r="BC603" t="s">
        <v>4685</v>
      </c>
      <c r="BK603" t="s">
        <v>4686</v>
      </c>
      <c r="BL603">
        <v>20805554</v>
      </c>
      <c r="BQ603" t="s">
        <v>131</v>
      </c>
    </row>
    <row r="604" spans="1:76">
      <c r="A604" t="s">
        <v>76</v>
      </c>
      <c r="B604" t="s">
        <v>4687</v>
      </c>
      <c r="F604" t="s">
        <v>4688</v>
      </c>
      <c r="I604" t="s">
        <v>4689</v>
      </c>
      <c r="J604">
        <v>2015</v>
      </c>
      <c r="K604" t="s">
        <v>1446</v>
      </c>
      <c r="W604" t="s">
        <v>4690</v>
      </c>
      <c r="AA604" t="s">
        <v>4691</v>
      </c>
      <c r="AB604" t="s">
        <v>4692</v>
      </c>
      <c r="AN604" t="s">
        <v>1448</v>
      </c>
      <c r="AO604" t="s">
        <v>1449</v>
      </c>
      <c r="AS604" t="s">
        <v>413</v>
      </c>
      <c r="AT604">
        <v>206</v>
      </c>
      <c r="AU604">
        <v>1</v>
      </c>
      <c r="AZ604">
        <v>191</v>
      </c>
      <c r="BA604">
        <v>202</v>
      </c>
      <c r="BC604" t="s">
        <v>4693</v>
      </c>
      <c r="BK604" t="s">
        <v>4694</v>
      </c>
      <c r="BQ604" t="s">
        <v>131</v>
      </c>
    </row>
    <row r="605" spans="1:76">
      <c r="A605" t="s">
        <v>76</v>
      </c>
      <c r="B605" t="s">
        <v>4695</v>
      </c>
      <c r="F605" t="s">
        <v>4695</v>
      </c>
      <c r="I605" t="s">
        <v>4696</v>
      </c>
      <c r="J605">
        <v>1996</v>
      </c>
      <c r="K605" t="s">
        <v>4697</v>
      </c>
      <c r="W605" t="s">
        <v>4698</v>
      </c>
      <c r="AN605" t="s">
        <v>4699</v>
      </c>
      <c r="AS605" t="s">
        <v>148</v>
      </c>
      <c r="AT605">
        <v>28</v>
      </c>
      <c r="AU605">
        <v>2</v>
      </c>
      <c r="AZ605">
        <v>190</v>
      </c>
      <c r="BA605">
        <v>195</v>
      </c>
      <c r="BC605" t="s">
        <v>4700</v>
      </c>
      <c r="BK605" t="s">
        <v>4701</v>
      </c>
      <c r="BQ605" t="s">
        <v>131</v>
      </c>
    </row>
    <row r="606" spans="1:76">
      <c r="A606" t="s">
        <v>76</v>
      </c>
      <c r="B606" t="s">
        <v>4702</v>
      </c>
      <c r="F606" t="s">
        <v>4703</v>
      </c>
      <c r="I606" t="s">
        <v>4704</v>
      </c>
      <c r="J606">
        <v>2016</v>
      </c>
      <c r="K606" t="s">
        <v>348</v>
      </c>
      <c r="W606" t="s">
        <v>4705</v>
      </c>
      <c r="AA606" t="s">
        <v>4706</v>
      </c>
      <c r="AB606" t="s">
        <v>4707</v>
      </c>
      <c r="AN606" t="s">
        <v>350</v>
      </c>
      <c r="AO606" t="s">
        <v>351</v>
      </c>
      <c r="AS606" t="s">
        <v>4708</v>
      </c>
      <c r="AT606">
        <v>9</v>
      </c>
      <c r="BB606">
        <v>58</v>
      </c>
      <c r="BC606" t="s">
        <v>4709</v>
      </c>
      <c r="BK606" t="s">
        <v>4710</v>
      </c>
      <c r="BL606">
        <v>27766601</v>
      </c>
      <c r="BQ606" t="s">
        <v>131</v>
      </c>
    </row>
    <row r="607" spans="1:76">
      <c r="A607" t="s">
        <v>76</v>
      </c>
      <c r="B607" t="s">
        <v>4711</v>
      </c>
      <c r="F607" t="s">
        <v>4711</v>
      </c>
      <c r="I607" t="s">
        <v>4712</v>
      </c>
      <c r="J607">
        <v>2006</v>
      </c>
      <c r="K607" t="s">
        <v>1446</v>
      </c>
      <c r="W607" t="s">
        <v>4713</v>
      </c>
      <c r="AA607" t="s">
        <v>4714</v>
      </c>
      <c r="AN607" t="s">
        <v>1448</v>
      </c>
      <c r="AS607" t="s">
        <v>600</v>
      </c>
      <c r="AT607">
        <v>148</v>
      </c>
      <c r="AU607">
        <v>3</v>
      </c>
      <c r="AZ607">
        <v>283</v>
      </c>
      <c r="BA607">
        <v>293</v>
      </c>
      <c r="BC607" t="s">
        <v>4715</v>
      </c>
      <c r="BK607" t="s">
        <v>4716</v>
      </c>
      <c r="BQ607" t="s">
        <v>131</v>
      </c>
    </row>
    <row r="608" spans="1:76">
      <c r="A608" t="s">
        <v>76</v>
      </c>
      <c r="B608" t="s">
        <v>4717</v>
      </c>
      <c r="F608" t="s">
        <v>4718</v>
      </c>
      <c r="I608" t="s">
        <v>4719</v>
      </c>
      <c r="J608">
        <v>2009</v>
      </c>
      <c r="K608" t="s">
        <v>4720</v>
      </c>
      <c r="W608" t="s">
        <v>4721</v>
      </c>
      <c r="AN608" t="s">
        <v>4722</v>
      </c>
      <c r="AS608" s="3">
        <v>42248</v>
      </c>
      <c r="AT608">
        <v>8</v>
      </c>
      <c r="AU608">
        <v>18</v>
      </c>
      <c r="AZ608">
        <v>4413</v>
      </c>
      <c r="BA608">
        <v>4417</v>
      </c>
      <c r="BK608" t="s">
        <v>4723</v>
      </c>
      <c r="BQ608" t="s">
        <v>131</v>
      </c>
    </row>
    <row r="609" spans="1:74">
      <c r="A609" t="s">
        <v>76</v>
      </c>
      <c r="B609" t="s">
        <v>4724</v>
      </c>
      <c r="F609" t="s">
        <v>4725</v>
      </c>
      <c r="I609" t="s">
        <v>4726</v>
      </c>
      <c r="J609">
        <v>2015</v>
      </c>
      <c r="K609" t="s">
        <v>1170</v>
      </c>
      <c r="W609" t="s">
        <v>4727</v>
      </c>
      <c r="AN609" t="s">
        <v>1174</v>
      </c>
      <c r="AO609" t="s">
        <v>1175</v>
      </c>
      <c r="AS609" t="s">
        <v>413</v>
      </c>
      <c r="AT609">
        <v>208</v>
      </c>
      <c r="AU609">
        <v>3</v>
      </c>
      <c r="AZ609">
        <v>936</v>
      </c>
      <c r="BA609">
        <v>948</v>
      </c>
      <c r="BC609" t="s">
        <v>4728</v>
      </c>
      <c r="BK609" t="s">
        <v>4729</v>
      </c>
      <c r="BL609">
        <v>26096631</v>
      </c>
      <c r="BQ609" t="s">
        <v>131</v>
      </c>
    </row>
    <row r="610" spans="1:74">
      <c r="A610" t="s">
        <v>867</v>
      </c>
      <c r="B610" t="s">
        <v>4730</v>
      </c>
      <c r="D610" t="s">
        <v>4731</v>
      </c>
      <c r="F610" t="s">
        <v>4732</v>
      </c>
      <c r="I610" t="s">
        <v>4733</v>
      </c>
      <c r="J610">
        <v>2016</v>
      </c>
      <c r="K610" t="s">
        <v>4734</v>
      </c>
      <c r="L610" t="s">
        <v>1398</v>
      </c>
      <c r="P610" t="s">
        <v>4735</v>
      </c>
      <c r="Q610" t="s">
        <v>4736</v>
      </c>
      <c r="R610" t="s">
        <v>4737</v>
      </c>
      <c r="S610" t="s">
        <v>1402</v>
      </c>
      <c r="W610" t="s">
        <v>4738</v>
      </c>
      <c r="AN610" t="s">
        <v>877</v>
      </c>
      <c r="AP610" t="s">
        <v>4739</v>
      </c>
      <c r="AT610">
        <v>1143</v>
      </c>
      <c r="AZ610">
        <v>7</v>
      </c>
      <c r="BA610">
        <v>14</v>
      </c>
      <c r="BC610" t="s">
        <v>4740</v>
      </c>
      <c r="BK610" t="s">
        <v>4741</v>
      </c>
      <c r="BQ610" t="s">
        <v>131</v>
      </c>
    </row>
    <row r="611" spans="1:74">
      <c r="A611" t="s">
        <v>76</v>
      </c>
      <c r="B611" t="s">
        <v>4150</v>
      </c>
      <c r="F611" t="s">
        <v>4742</v>
      </c>
      <c r="I611" t="s">
        <v>4743</v>
      </c>
      <c r="J611">
        <v>2008</v>
      </c>
      <c r="K611" t="s">
        <v>666</v>
      </c>
      <c r="P611" t="s">
        <v>4744</v>
      </c>
      <c r="Q611" t="s">
        <v>4745</v>
      </c>
      <c r="R611" t="s">
        <v>4746</v>
      </c>
      <c r="T611" t="s">
        <v>4747</v>
      </c>
      <c r="W611" t="s">
        <v>4748</v>
      </c>
      <c r="AN611" t="s">
        <v>670</v>
      </c>
      <c r="AS611" t="s">
        <v>94</v>
      </c>
      <c r="AT611">
        <v>17</v>
      </c>
      <c r="AU611">
        <v>1</v>
      </c>
      <c r="AZ611">
        <v>157</v>
      </c>
      <c r="BA611">
        <v>166</v>
      </c>
      <c r="BC611" t="s">
        <v>4749</v>
      </c>
      <c r="BK611" t="s">
        <v>4750</v>
      </c>
      <c r="BL611">
        <v>17850269</v>
      </c>
      <c r="BQ611" t="s">
        <v>296</v>
      </c>
      <c r="BT611" t="s">
        <v>296</v>
      </c>
    </row>
    <row r="612" spans="1:74">
      <c r="A612" t="s">
        <v>76</v>
      </c>
      <c r="B612" t="s">
        <v>4751</v>
      </c>
      <c r="F612" t="s">
        <v>4751</v>
      </c>
      <c r="I612" t="s">
        <v>4752</v>
      </c>
      <c r="J612">
        <v>1998</v>
      </c>
      <c r="K612" t="s">
        <v>1446</v>
      </c>
      <c r="P612" t="s">
        <v>4753</v>
      </c>
      <c r="Q612" t="s">
        <v>4754</v>
      </c>
      <c r="R612" t="s">
        <v>4755</v>
      </c>
      <c r="W612" t="s">
        <v>4756</v>
      </c>
      <c r="AN612" t="s">
        <v>1448</v>
      </c>
      <c r="AT612">
        <v>100</v>
      </c>
      <c r="AU612" s="2">
        <v>43160</v>
      </c>
      <c r="AZ612">
        <v>359</v>
      </c>
      <c r="BA612">
        <v>369</v>
      </c>
      <c r="BC612" t="s">
        <v>4757</v>
      </c>
      <c r="BK612" t="s">
        <v>4758</v>
      </c>
      <c r="BQ612" t="s">
        <v>131</v>
      </c>
    </row>
    <row r="613" spans="1:74">
      <c r="A613" t="s">
        <v>76</v>
      </c>
      <c r="B613" t="s">
        <v>4759</v>
      </c>
      <c r="F613" t="s">
        <v>4759</v>
      </c>
      <c r="I613" t="s">
        <v>4760</v>
      </c>
      <c r="J613">
        <v>2005</v>
      </c>
      <c r="K613" t="s">
        <v>605</v>
      </c>
      <c r="W613" t="s">
        <v>4761</v>
      </c>
      <c r="AN613" t="s">
        <v>607</v>
      </c>
      <c r="AS613" t="s">
        <v>128</v>
      </c>
      <c r="AT613">
        <v>59</v>
      </c>
      <c r="AU613">
        <v>12</v>
      </c>
      <c r="AZ613">
        <v>2616</v>
      </c>
      <c r="BA613">
        <v>2625</v>
      </c>
      <c r="BK613" t="s">
        <v>4762</v>
      </c>
      <c r="BL613">
        <v>16526509</v>
      </c>
      <c r="BQ613" t="s">
        <v>85</v>
      </c>
      <c r="BR613" t="s">
        <v>108</v>
      </c>
      <c r="BT613" t="s">
        <v>109</v>
      </c>
      <c r="BU613">
        <v>1</v>
      </c>
    </row>
    <row r="614" spans="1:74">
      <c r="A614" t="s">
        <v>76</v>
      </c>
      <c r="B614" t="s">
        <v>4763</v>
      </c>
      <c r="F614" t="s">
        <v>4764</v>
      </c>
      <c r="I614" t="s">
        <v>4765</v>
      </c>
      <c r="J614">
        <v>2011</v>
      </c>
      <c r="K614" t="s">
        <v>1196</v>
      </c>
      <c r="W614" t="s">
        <v>4766</v>
      </c>
      <c r="AA614" t="s">
        <v>4767</v>
      </c>
      <c r="AB614" t="s">
        <v>4768</v>
      </c>
      <c r="AN614" t="s">
        <v>1198</v>
      </c>
      <c r="AS614" t="s">
        <v>148</v>
      </c>
      <c r="AT614">
        <v>104</v>
      </c>
      <c r="AU614">
        <v>3</v>
      </c>
      <c r="AZ614">
        <v>567</v>
      </c>
      <c r="BA614">
        <v>575</v>
      </c>
      <c r="BC614" t="s">
        <v>4769</v>
      </c>
      <c r="BK614" t="s">
        <v>4770</v>
      </c>
      <c r="BQ614" t="s">
        <v>85</v>
      </c>
      <c r="BR614" t="s">
        <v>108</v>
      </c>
      <c r="BT614" t="s">
        <v>109</v>
      </c>
      <c r="BU614">
        <v>2</v>
      </c>
    </row>
    <row r="615" spans="1:74">
      <c r="A615" t="s">
        <v>76</v>
      </c>
      <c r="B615" t="s">
        <v>4771</v>
      </c>
      <c r="F615" t="s">
        <v>4772</v>
      </c>
      <c r="I615" t="s">
        <v>4773</v>
      </c>
      <c r="J615">
        <v>2008</v>
      </c>
      <c r="K615" t="s">
        <v>2067</v>
      </c>
      <c r="W615" t="s">
        <v>4774</v>
      </c>
      <c r="AB615" t="s">
        <v>4775</v>
      </c>
      <c r="AN615" t="s">
        <v>2069</v>
      </c>
      <c r="AS615" t="s">
        <v>397</v>
      </c>
      <c r="AT615">
        <v>10</v>
      </c>
      <c r="AU615">
        <v>5</v>
      </c>
      <c r="AZ615">
        <v>747</v>
      </c>
      <c r="BA615">
        <v>762</v>
      </c>
      <c r="BK615" t="s">
        <v>4776</v>
      </c>
      <c r="BQ615" t="s">
        <v>85</v>
      </c>
      <c r="BR615" t="s">
        <v>108</v>
      </c>
      <c r="BT615" t="s">
        <v>109</v>
      </c>
      <c r="BU615">
        <v>3</v>
      </c>
      <c r="BV615">
        <v>0</v>
      </c>
    </row>
    <row r="616" spans="1:74">
      <c r="A616" t="s">
        <v>76</v>
      </c>
      <c r="B616" t="s">
        <v>4777</v>
      </c>
      <c r="F616" t="s">
        <v>4777</v>
      </c>
      <c r="I616" t="s">
        <v>4778</v>
      </c>
      <c r="J616">
        <v>2000</v>
      </c>
      <c r="K616" t="s">
        <v>1446</v>
      </c>
      <c r="W616" t="s">
        <v>4779</v>
      </c>
      <c r="AN616" t="s">
        <v>1448</v>
      </c>
      <c r="AO616" t="s">
        <v>1449</v>
      </c>
      <c r="AT616">
        <v>112</v>
      </c>
      <c r="AU616">
        <v>1</v>
      </c>
      <c r="AZ616">
        <v>33</v>
      </c>
      <c r="BA616">
        <v>44</v>
      </c>
      <c r="BK616" t="s">
        <v>4780</v>
      </c>
      <c r="BQ616" t="s">
        <v>131</v>
      </c>
    </row>
    <row r="617" spans="1:74">
      <c r="A617" t="s">
        <v>76</v>
      </c>
      <c r="B617" t="s">
        <v>4781</v>
      </c>
      <c r="F617" t="s">
        <v>4782</v>
      </c>
      <c r="I617" t="s">
        <v>4783</v>
      </c>
      <c r="J617">
        <v>2013</v>
      </c>
      <c r="K617" t="s">
        <v>382</v>
      </c>
      <c r="W617" t="s">
        <v>4784</v>
      </c>
      <c r="AB617" t="s">
        <v>658</v>
      </c>
      <c r="AN617" t="s">
        <v>385</v>
      </c>
      <c r="AS617" s="3">
        <v>45809</v>
      </c>
      <c r="AT617">
        <v>13</v>
      </c>
      <c r="BB617">
        <v>91</v>
      </c>
      <c r="BC617" t="s">
        <v>4785</v>
      </c>
      <c r="BK617" t="s">
        <v>4786</v>
      </c>
      <c r="BL617">
        <v>23799885</v>
      </c>
      <c r="BQ617" t="s">
        <v>131</v>
      </c>
    </row>
    <row r="618" spans="1:74">
      <c r="A618" t="s">
        <v>76</v>
      </c>
      <c r="B618" t="s">
        <v>4787</v>
      </c>
      <c r="F618" t="s">
        <v>4787</v>
      </c>
      <c r="I618" t="s">
        <v>4788</v>
      </c>
      <c r="J618">
        <v>1999</v>
      </c>
      <c r="K618" t="s">
        <v>861</v>
      </c>
      <c r="W618" t="s">
        <v>4789</v>
      </c>
      <c r="AB618" t="s">
        <v>4790</v>
      </c>
      <c r="AN618" t="s">
        <v>863</v>
      </c>
      <c r="AO618" t="s">
        <v>864</v>
      </c>
      <c r="AS618" t="s">
        <v>413</v>
      </c>
      <c r="AT618">
        <v>80</v>
      </c>
      <c r="AU618">
        <v>4</v>
      </c>
      <c r="AZ618">
        <v>1232</v>
      </c>
      <c r="BA618">
        <v>1242</v>
      </c>
      <c r="BC618" t="s">
        <v>4791</v>
      </c>
      <c r="BK618" t="s">
        <v>4792</v>
      </c>
      <c r="BQ618" t="s">
        <v>85</v>
      </c>
      <c r="BR618" t="s">
        <v>86</v>
      </c>
    </row>
    <row r="619" spans="1:74">
      <c r="A619" t="s">
        <v>76</v>
      </c>
      <c r="B619" t="s">
        <v>4793</v>
      </c>
      <c r="F619" t="s">
        <v>4794</v>
      </c>
      <c r="I619" t="s">
        <v>4795</v>
      </c>
      <c r="J619">
        <v>2015</v>
      </c>
      <c r="K619" t="s">
        <v>822</v>
      </c>
      <c r="W619" t="s">
        <v>4796</v>
      </c>
      <c r="AA619" t="s">
        <v>4797</v>
      </c>
      <c r="AB619" t="s">
        <v>4798</v>
      </c>
      <c r="AN619" t="s">
        <v>825</v>
      </c>
      <c r="AS619" s="3">
        <v>11110</v>
      </c>
      <c r="AT619">
        <v>6</v>
      </c>
      <c r="BB619">
        <v>465</v>
      </c>
      <c r="BC619" t="s">
        <v>4799</v>
      </c>
      <c r="BK619" t="s">
        <v>4800</v>
      </c>
      <c r="BL619">
        <v>26175739</v>
      </c>
      <c r="BQ619" t="s">
        <v>131</v>
      </c>
    </row>
    <row r="620" spans="1:74">
      <c r="A620" t="s">
        <v>76</v>
      </c>
      <c r="B620" t="s">
        <v>4801</v>
      </c>
      <c r="F620" t="s">
        <v>4802</v>
      </c>
      <c r="I620" t="s">
        <v>4803</v>
      </c>
      <c r="J620">
        <v>2017</v>
      </c>
      <c r="K620" t="s">
        <v>2548</v>
      </c>
      <c r="W620" t="s">
        <v>4804</v>
      </c>
      <c r="AN620" t="s">
        <v>2551</v>
      </c>
      <c r="AO620" t="s">
        <v>2552</v>
      </c>
      <c r="AS620" t="s">
        <v>887</v>
      </c>
      <c r="AT620">
        <v>67</v>
      </c>
      <c r="AU620">
        <v>3</v>
      </c>
      <c r="AZ620">
        <v>221</v>
      </c>
      <c r="BA620">
        <v>232</v>
      </c>
      <c r="BC620" t="s">
        <v>4805</v>
      </c>
      <c r="BK620" t="s">
        <v>4806</v>
      </c>
      <c r="BL620">
        <v>28744175</v>
      </c>
      <c r="BQ620" t="s">
        <v>131</v>
      </c>
    </row>
    <row r="621" spans="1:74">
      <c r="A621" t="s">
        <v>76</v>
      </c>
      <c r="B621" t="s">
        <v>4807</v>
      </c>
      <c r="F621" t="s">
        <v>4808</v>
      </c>
      <c r="I621" t="s">
        <v>4809</v>
      </c>
      <c r="J621">
        <v>2018</v>
      </c>
      <c r="K621" t="s">
        <v>666</v>
      </c>
      <c r="W621" t="s">
        <v>4810</v>
      </c>
      <c r="AB621" t="s">
        <v>4811</v>
      </c>
      <c r="AN621" t="s">
        <v>670</v>
      </c>
      <c r="AO621" t="s">
        <v>671</v>
      </c>
      <c r="AS621" t="s">
        <v>185</v>
      </c>
      <c r="AT621">
        <v>27</v>
      </c>
      <c r="AU621">
        <v>18</v>
      </c>
      <c r="AZ621">
        <v>3613</v>
      </c>
      <c r="BA621">
        <v>3626</v>
      </c>
      <c r="BC621" t="s">
        <v>4812</v>
      </c>
      <c r="BK621" t="s">
        <v>4813</v>
      </c>
      <c r="BL621">
        <v>30105798</v>
      </c>
      <c r="BQ621" t="s">
        <v>85</v>
      </c>
      <c r="BR621" t="s">
        <v>108</v>
      </c>
      <c r="BT621" t="s">
        <v>109</v>
      </c>
      <c r="BV621">
        <v>0</v>
      </c>
    </row>
    <row r="622" spans="1:74">
      <c r="A622" t="s">
        <v>76</v>
      </c>
      <c r="B622" t="s">
        <v>4814</v>
      </c>
      <c r="F622" t="s">
        <v>4814</v>
      </c>
      <c r="I622" t="s">
        <v>4815</v>
      </c>
      <c r="J622">
        <v>1984</v>
      </c>
      <c r="K622" t="s">
        <v>4816</v>
      </c>
      <c r="AN622" t="s">
        <v>4817</v>
      </c>
      <c r="AT622">
        <v>104</v>
      </c>
      <c r="AZ622">
        <v>97</v>
      </c>
      <c r="BA622">
        <v>109</v>
      </c>
      <c r="BK622" t="s">
        <v>4818</v>
      </c>
      <c r="BQ622" t="s">
        <v>85</v>
      </c>
      <c r="BR622" t="s">
        <v>108</v>
      </c>
      <c r="BT622" t="s">
        <v>109</v>
      </c>
      <c r="BV622">
        <v>0</v>
      </c>
    </row>
    <row r="623" spans="1:74">
      <c r="A623" t="s">
        <v>76</v>
      </c>
      <c r="B623" t="s">
        <v>4819</v>
      </c>
      <c r="F623" t="s">
        <v>4819</v>
      </c>
      <c r="I623" t="s">
        <v>4820</v>
      </c>
      <c r="J623">
        <v>1984</v>
      </c>
      <c r="K623" t="s">
        <v>4816</v>
      </c>
      <c r="AN623" t="s">
        <v>4817</v>
      </c>
      <c r="AT623">
        <v>104</v>
      </c>
      <c r="AZ623">
        <v>109</v>
      </c>
      <c r="BA623">
        <v>114</v>
      </c>
      <c r="BK623" t="s">
        <v>4821</v>
      </c>
      <c r="BQ623" t="s">
        <v>85</v>
      </c>
      <c r="BR623" t="s">
        <v>108</v>
      </c>
      <c r="BT623" t="s">
        <v>109</v>
      </c>
      <c r="BV623">
        <v>0</v>
      </c>
    </row>
    <row r="624" spans="1:74">
      <c r="A624" t="s">
        <v>76</v>
      </c>
      <c r="B624" t="s">
        <v>4822</v>
      </c>
      <c r="F624" t="s">
        <v>4822</v>
      </c>
      <c r="I624" t="s">
        <v>4823</v>
      </c>
      <c r="J624">
        <v>1993</v>
      </c>
      <c r="K624" t="s">
        <v>4824</v>
      </c>
      <c r="W624" t="s">
        <v>4825</v>
      </c>
      <c r="AN624" t="s">
        <v>4826</v>
      </c>
      <c r="AS624" t="s">
        <v>185</v>
      </c>
      <c r="AT624">
        <v>16</v>
      </c>
      <c r="AU624">
        <v>3</v>
      </c>
      <c r="AZ624">
        <v>713</v>
      </c>
      <c r="BA624">
        <v>748</v>
      </c>
      <c r="BK624" t="s">
        <v>4827</v>
      </c>
      <c r="BQ624" t="s">
        <v>131</v>
      </c>
    </row>
    <row r="625" spans="1:73">
      <c r="A625" t="s">
        <v>76</v>
      </c>
      <c r="B625" t="s">
        <v>4828</v>
      </c>
      <c r="F625" t="s">
        <v>4828</v>
      </c>
      <c r="I625" t="s">
        <v>4829</v>
      </c>
      <c r="J625">
        <v>1994</v>
      </c>
      <c r="K625" t="s">
        <v>4824</v>
      </c>
      <c r="W625" t="s">
        <v>4830</v>
      </c>
      <c r="AN625" t="s">
        <v>4826</v>
      </c>
      <c r="AS625" t="s">
        <v>887</v>
      </c>
      <c r="AT625">
        <v>17</v>
      </c>
      <c r="AU625">
        <v>2</v>
      </c>
      <c r="AZ625">
        <v>187</v>
      </c>
      <c r="BA625">
        <v>195</v>
      </c>
      <c r="BK625" t="s">
        <v>4831</v>
      </c>
      <c r="BQ625" t="s">
        <v>131</v>
      </c>
    </row>
    <row r="626" spans="1:73">
      <c r="A626" t="s">
        <v>76</v>
      </c>
      <c r="B626" t="s">
        <v>4832</v>
      </c>
      <c r="F626" t="s">
        <v>4832</v>
      </c>
      <c r="I626" t="s">
        <v>4833</v>
      </c>
      <c r="J626">
        <v>1993</v>
      </c>
      <c r="K626" t="s">
        <v>1446</v>
      </c>
      <c r="W626" t="s">
        <v>4834</v>
      </c>
      <c r="AN626" t="s">
        <v>1448</v>
      </c>
      <c r="AT626">
        <v>65</v>
      </c>
      <c r="AU626">
        <v>1</v>
      </c>
      <c r="AZ626">
        <v>53</v>
      </c>
      <c r="BA626">
        <v>60</v>
      </c>
      <c r="BC626" t="s">
        <v>4835</v>
      </c>
      <c r="BK626" t="s">
        <v>4836</v>
      </c>
      <c r="BQ626" t="s">
        <v>131</v>
      </c>
    </row>
    <row r="627" spans="1:73">
      <c r="A627" t="s">
        <v>76</v>
      </c>
      <c r="B627" t="s">
        <v>3458</v>
      </c>
      <c r="F627" t="s">
        <v>3458</v>
      </c>
      <c r="I627" t="s">
        <v>4837</v>
      </c>
      <c r="J627">
        <v>1991</v>
      </c>
      <c r="K627" t="s">
        <v>605</v>
      </c>
      <c r="W627" t="s">
        <v>4838</v>
      </c>
      <c r="AN627" t="s">
        <v>607</v>
      </c>
      <c r="AS627" t="s">
        <v>185</v>
      </c>
      <c r="AT627">
        <v>45</v>
      </c>
      <c r="AU627">
        <v>6</v>
      </c>
      <c r="AZ627">
        <v>1502</v>
      </c>
      <c r="BA627">
        <v>1510</v>
      </c>
      <c r="BC627" t="s">
        <v>4839</v>
      </c>
      <c r="BK627" t="s">
        <v>4840</v>
      </c>
      <c r="BL627">
        <v>28563818</v>
      </c>
      <c r="BQ627" t="s">
        <v>85</v>
      </c>
      <c r="BR627" t="s">
        <v>108</v>
      </c>
      <c r="BT627" t="s">
        <v>109</v>
      </c>
      <c r="BU627">
        <v>2</v>
      </c>
    </row>
    <row r="628" spans="1:73">
      <c r="A628" t="s">
        <v>76</v>
      </c>
      <c r="B628" t="s">
        <v>4841</v>
      </c>
      <c r="F628" t="s">
        <v>4841</v>
      </c>
      <c r="I628" t="s">
        <v>4842</v>
      </c>
      <c r="J628">
        <v>1993</v>
      </c>
      <c r="K628" t="s">
        <v>4843</v>
      </c>
      <c r="W628" t="s">
        <v>4844</v>
      </c>
      <c r="AN628" t="s">
        <v>4845</v>
      </c>
      <c r="AS628" t="s">
        <v>128</v>
      </c>
      <c r="AT628">
        <v>10</v>
      </c>
      <c r="AU628">
        <v>6</v>
      </c>
      <c r="AZ628">
        <v>935</v>
      </c>
      <c r="BA628">
        <v>944</v>
      </c>
      <c r="BK628" t="s">
        <v>4846</v>
      </c>
      <c r="BQ628" t="s">
        <v>85</v>
      </c>
      <c r="BR628" t="s">
        <v>108</v>
      </c>
      <c r="BT628" t="s">
        <v>109</v>
      </c>
      <c r="BU628">
        <v>1</v>
      </c>
    </row>
    <row r="629" spans="1:73">
      <c r="A629" t="s">
        <v>76</v>
      </c>
      <c r="B629" t="s">
        <v>4847</v>
      </c>
      <c r="F629" t="s">
        <v>4848</v>
      </c>
      <c r="I629" t="s">
        <v>4849</v>
      </c>
      <c r="J629">
        <v>2015</v>
      </c>
      <c r="K629" t="s">
        <v>4850</v>
      </c>
      <c r="W629" t="s">
        <v>4851</v>
      </c>
      <c r="AN629" t="s">
        <v>4852</v>
      </c>
      <c r="AO629" t="s">
        <v>4853</v>
      </c>
      <c r="AS629" t="s">
        <v>204</v>
      </c>
      <c r="AT629">
        <v>42</v>
      </c>
      <c r="AU629">
        <v>2</v>
      </c>
      <c r="AZ629">
        <v>535</v>
      </c>
      <c r="BA629">
        <v>552</v>
      </c>
      <c r="BC629" t="s">
        <v>4854</v>
      </c>
      <c r="BK629" t="s">
        <v>4855</v>
      </c>
      <c r="BL629">
        <v>25344821</v>
      </c>
      <c r="BQ629" t="s">
        <v>131</v>
      </c>
    </row>
    <row r="630" spans="1:73">
      <c r="A630" t="s">
        <v>76</v>
      </c>
      <c r="B630" t="s">
        <v>4856</v>
      </c>
      <c r="F630" t="s">
        <v>4857</v>
      </c>
      <c r="I630" t="s">
        <v>4858</v>
      </c>
      <c r="J630">
        <v>2012</v>
      </c>
      <c r="K630" t="s">
        <v>2331</v>
      </c>
      <c r="W630" t="s">
        <v>4859</v>
      </c>
      <c r="AA630" t="s">
        <v>4860</v>
      </c>
      <c r="AB630" t="s">
        <v>4861</v>
      </c>
      <c r="AN630" t="s">
        <v>2333</v>
      </c>
      <c r="AS630" t="s">
        <v>600</v>
      </c>
      <c r="AT630">
        <v>185</v>
      </c>
      <c r="AZ630">
        <v>143</v>
      </c>
      <c r="BA630">
        <v>155</v>
      </c>
      <c r="BC630" t="s">
        <v>4862</v>
      </c>
      <c r="BK630" t="s">
        <v>4863</v>
      </c>
      <c r="BL630">
        <v>22325875</v>
      </c>
      <c r="BQ630" t="s">
        <v>131</v>
      </c>
    </row>
    <row r="631" spans="1:73">
      <c r="A631" t="s">
        <v>76</v>
      </c>
      <c r="B631" t="s">
        <v>4864</v>
      </c>
      <c r="F631" t="s">
        <v>4865</v>
      </c>
      <c r="I631" t="s">
        <v>4866</v>
      </c>
      <c r="J631">
        <v>2017</v>
      </c>
      <c r="K631" t="s">
        <v>1170</v>
      </c>
      <c r="W631" t="s">
        <v>4867</v>
      </c>
      <c r="AB631" t="s">
        <v>4868</v>
      </c>
      <c r="AN631" t="s">
        <v>1174</v>
      </c>
      <c r="AO631" t="s">
        <v>1175</v>
      </c>
      <c r="AS631" t="s">
        <v>94</v>
      </c>
      <c r="AT631">
        <v>213</v>
      </c>
      <c r="AU631">
        <v>1</v>
      </c>
      <c r="AZ631">
        <v>154</v>
      </c>
      <c r="BA631">
        <v>169</v>
      </c>
      <c r="BC631" t="s">
        <v>4869</v>
      </c>
      <c r="BK631" t="s">
        <v>4870</v>
      </c>
      <c r="BL631">
        <v>27443672</v>
      </c>
      <c r="BQ631" t="s">
        <v>131</v>
      </c>
    </row>
    <row r="632" spans="1:73">
      <c r="A632" t="s">
        <v>76</v>
      </c>
      <c r="B632" t="s">
        <v>4871</v>
      </c>
      <c r="F632" t="s">
        <v>4872</v>
      </c>
      <c r="I632" t="s">
        <v>4873</v>
      </c>
      <c r="J632">
        <v>2017</v>
      </c>
      <c r="K632" t="s">
        <v>2944</v>
      </c>
      <c r="W632" t="s">
        <v>4874</v>
      </c>
      <c r="AN632" t="s">
        <v>2948</v>
      </c>
      <c r="AS632" s="3">
        <v>38961</v>
      </c>
      <c r="AT632">
        <v>18</v>
      </c>
      <c r="BB632">
        <v>702</v>
      </c>
      <c r="BC632" t="s">
        <v>4875</v>
      </c>
      <c r="BK632" t="s">
        <v>4876</v>
      </c>
      <c r="BL632">
        <v>28877662</v>
      </c>
      <c r="BQ632" t="s">
        <v>131</v>
      </c>
    </row>
    <row r="633" spans="1:73">
      <c r="A633" t="s">
        <v>76</v>
      </c>
      <c r="B633" t="s">
        <v>4877</v>
      </c>
      <c r="F633" t="s">
        <v>4878</v>
      </c>
      <c r="I633" t="s">
        <v>4879</v>
      </c>
      <c r="J633">
        <v>2015</v>
      </c>
      <c r="K633" t="s">
        <v>822</v>
      </c>
      <c r="W633" t="s">
        <v>4880</v>
      </c>
      <c r="AN633" t="s">
        <v>825</v>
      </c>
      <c r="AS633" t="s">
        <v>4881</v>
      </c>
      <c r="AT633">
        <v>6</v>
      </c>
      <c r="BB633">
        <v>372</v>
      </c>
      <c r="BC633" t="s">
        <v>4882</v>
      </c>
      <c r="BK633" t="s">
        <v>4883</v>
      </c>
      <c r="BL633">
        <v>26074936</v>
      </c>
      <c r="BQ633" t="s">
        <v>131</v>
      </c>
    </row>
    <row r="634" spans="1:73">
      <c r="A634" t="s">
        <v>76</v>
      </c>
      <c r="B634" t="s">
        <v>4884</v>
      </c>
      <c r="F634" t="s">
        <v>4885</v>
      </c>
      <c r="I634" t="s">
        <v>4886</v>
      </c>
      <c r="J634">
        <v>2014</v>
      </c>
      <c r="K634" t="s">
        <v>666</v>
      </c>
      <c r="W634" t="s">
        <v>4887</v>
      </c>
      <c r="AA634" t="s">
        <v>4888</v>
      </c>
      <c r="AB634" t="s">
        <v>4889</v>
      </c>
      <c r="AN634" t="s">
        <v>670</v>
      </c>
      <c r="AO634" t="s">
        <v>671</v>
      </c>
      <c r="AS634" t="s">
        <v>148</v>
      </c>
      <c r="AT634">
        <v>23</v>
      </c>
      <c r="AU634">
        <v>10</v>
      </c>
      <c r="AZ634">
        <v>2514</v>
      </c>
      <c r="BA634">
        <v>2528</v>
      </c>
      <c r="BC634" t="s">
        <v>4890</v>
      </c>
      <c r="BK634" t="s">
        <v>4891</v>
      </c>
      <c r="BL634">
        <v>24750353</v>
      </c>
      <c r="BQ634" t="s">
        <v>85</v>
      </c>
      <c r="BR634" t="s">
        <v>86</v>
      </c>
    </row>
    <row r="635" spans="1:73">
      <c r="A635" t="s">
        <v>76</v>
      </c>
      <c r="B635" t="s">
        <v>4892</v>
      </c>
      <c r="F635" t="s">
        <v>4893</v>
      </c>
      <c r="I635" t="s">
        <v>4894</v>
      </c>
      <c r="J635">
        <v>2017</v>
      </c>
      <c r="K635" t="s">
        <v>100</v>
      </c>
      <c r="W635" t="s">
        <v>4895</v>
      </c>
      <c r="AN635" t="s">
        <v>103</v>
      </c>
      <c r="AS635" t="s">
        <v>4896</v>
      </c>
      <c r="AT635">
        <v>12</v>
      </c>
      <c r="AU635">
        <v>5</v>
      </c>
      <c r="BB635" t="s">
        <v>4897</v>
      </c>
      <c r="BC635" t="s">
        <v>4898</v>
      </c>
      <c r="BK635" t="s">
        <v>4899</v>
      </c>
      <c r="BL635">
        <v>28552939</v>
      </c>
      <c r="BQ635" t="s">
        <v>131</v>
      </c>
    </row>
    <row r="636" spans="1:73">
      <c r="A636" t="s">
        <v>76</v>
      </c>
      <c r="B636" t="s">
        <v>4900</v>
      </c>
      <c r="F636" t="s">
        <v>4901</v>
      </c>
      <c r="I636" t="s">
        <v>4902</v>
      </c>
      <c r="J636">
        <v>2018</v>
      </c>
      <c r="K636" t="s">
        <v>4501</v>
      </c>
      <c r="W636" t="s">
        <v>4903</v>
      </c>
      <c r="AN636" t="s">
        <v>4505</v>
      </c>
      <c r="AO636" t="s">
        <v>4506</v>
      </c>
      <c r="AS636" t="s">
        <v>887</v>
      </c>
      <c r="AT636">
        <v>94</v>
      </c>
      <c r="AU636">
        <v>5</v>
      </c>
      <c r="AZ636">
        <v>895</v>
      </c>
      <c r="BA636">
        <v>909</v>
      </c>
      <c r="BC636" t="s">
        <v>4904</v>
      </c>
      <c r="BK636" t="s">
        <v>4905</v>
      </c>
      <c r="BL636">
        <v>29570873</v>
      </c>
      <c r="BQ636" t="s">
        <v>131</v>
      </c>
    </row>
    <row r="637" spans="1:73">
      <c r="A637" t="s">
        <v>76</v>
      </c>
      <c r="B637" t="s">
        <v>4906</v>
      </c>
      <c r="F637" t="s">
        <v>4906</v>
      </c>
      <c r="I637" t="s">
        <v>4907</v>
      </c>
      <c r="J637">
        <v>2002</v>
      </c>
      <c r="K637" t="s">
        <v>472</v>
      </c>
      <c r="W637" t="s">
        <v>4908</v>
      </c>
      <c r="AB637" t="s">
        <v>4909</v>
      </c>
      <c r="AN637" t="s">
        <v>474</v>
      </c>
      <c r="AS637" t="s">
        <v>397</v>
      </c>
      <c r="AT637">
        <v>105</v>
      </c>
      <c r="AU637">
        <v>1</v>
      </c>
      <c r="AZ637">
        <v>113</v>
      </c>
      <c r="BA637">
        <v>126</v>
      </c>
      <c r="BC637" t="s">
        <v>4910</v>
      </c>
      <c r="BK637" t="s">
        <v>4911</v>
      </c>
      <c r="BQ637" t="s">
        <v>131</v>
      </c>
    </row>
    <row r="638" spans="1:73">
      <c r="A638" t="s">
        <v>76</v>
      </c>
      <c r="B638" t="s">
        <v>4912</v>
      </c>
      <c r="F638" t="s">
        <v>4912</v>
      </c>
      <c r="I638" t="s">
        <v>4913</v>
      </c>
      <c r="J638">
        <v>2004</v>
      </c>
      <c r="K638" t="s">
        <v>153</v>
      </c>
      <c r="W638" t="s">
        <v>4914</v>
      </c>
      <c r="AA638" t="s">
        <v>4915</v>
      </c>
      <c r="AB638" t="s">
        <v>4916</v>
      </c>
      <c r="AN638" t="s">
        <v>155</v>
      </c>
      <c r="AS638" t="s">
        <v>4917</v>
      </c>
      <c r="AT638">
        <v>89</v>
      </c>
      <c r="AU638" s="2">
        <v>43161</v>
      </c>
      <c r="AZ638">
        <v>299</v>
      </c>
      <c r="BA638">
        <v>318</v>
      </c>
      <c r="BC638" t="s">
        <v>4918</v>
      </c>
      <c r="BK638" t="s">
        <v>4919</v>
      </c>
      <c r="BQ638" t="s">
        <v>131</v>
      </c>
    </row>
    <row r="639" spans="1:73">
      <c r="A639" t="s">
        <v>76</v>
      </c>
      <c r="B639" t="s">
        <v>4920</v>
      </c>
      <c r="F639" t="s">
        <v>4920</v>
      </c>
      <c r="I639" t="s">
        <v>4921</v>
      </c>
      <c r="J639">
        <v>2006</v>
      </c>
      <c r="K639" t="s">
        <v>153</v>
      </c>
      <c r="W639" t="s">
        <v>4922</v>
      </c>
      <c r="AA639" t="s">
        <v>4923</v>
      </c>
      <c r="AB639" t="s">
        <v>4924</v>
      </c>
      <c r="AN639" t="s">
        <v>155</v>
      </c>
      <c r="AS639" t="s">
        <v>4925</v>
      </c>
      <c r="AT639">
        <v>98</v>
      </c>
      <c r="AU639" s="2">
        <v>43161</v>
      </c>
      <c r="AZ639">
        <v>230</v>
      </c>
      <c r="BA639">
        <v>244</v>
      </c>
      <c r="BC639" t="s">
        <v>4926</v>
      </c>
      <c r="BK639" t="s">
        <v>4927</v>
      </c>
      <c r="BQ639" t="s">
        <v>131</v>
      </c>
    </row>
    <row r="640" spans="1:73">
      <c r="A640" t="s">
        <v>76</v>
      </c>
      <c r="B640" t="s">
        <v>4928</v>
      </c>
      <c r="F640" t="s">
        <v>4928</v>
      </c>
      <c r="I640" t="s">
        <v>4929</v>
      </c>
      <c r="J640">
        <v>2003</v>
      </c>
      <c r="K640" t="s">
        <v>4930</v>
      </c>
      <c r="W640" t="s">
        <v>4931</v>
      </c>
      <c r="AN640" t="s">
        <v>4932</v>
      </c>
      <c r="AS640" t="s">
        <v>128</v>
      </c>
      <c r="AT640">
        <v>41</v>
      </c>
      <c r="AU640">
        <v>4</v>
      </c>
      <c r="AZ640">
        <v>637</v>
      </c>
      <c r="BA640">
        <v>653</v>
      </c>
      <c r="BC640" t="s">
        <v>4933</v>
      </c>
      <c r="BK640" t="s">
        <v>4934</v>
      </c>
      <c r="BQ640" t="s">
        <v>131</v>
      </c>
    </row>
    <row r="641" spans="1:76">
      <c r="A641" t="s">
        <v>76</v>
      </c>
      <c r="B641" t="s">
        <v>4935</v>
      </c>
      <c r="F641" t="s">
        <v>4936</v>
      </c>
      <c r="I641" t="s">
        <v>4937</v>
      </c>
      <c r="J641">
        <v>2010</v>
      </c>
      <c r="K641" t="s">
        <v>4938</v>
      </c>
      <c r="W641" t="s">
        <v>4939</v>
      </c>
      <c r="AA641" t="s">
        <v>4940</v>
      </c>
      <c r="AB641" t="s">
        <v>4941</v>
      </c>
      <c r="AN641" t="s">
        <v>4942</v>
      </c>
      <c r="AT641">
        <v>87</v>
      </c>
      <c r="AU641">
        <v>1</v>
      </c>
      <c r="AZ641">
        <v>15</v>
      </c>
      <c r="BA641">
        <v>25</v>
      </c>
      <c r="BK641" t="s">
        <v>4943</v>
      </c>
      <c r="BQ641" t="s">
        <v>85</v>
      </c>
      <c r="BR641" t="s">
        <v>86</v>
      </c>
    </row>
    <row r="642" spans="1:76">
      <c r="A642" t="s">
        <v>76</v>
      </c>
      <c r="B642" t="s">
        <v>4944</v>
      </c>
      <c r="F642" t="s">
        <v>4944</v>
      </c>
      <c r="I642" t="s">
        <v>4945</v>
      </c>
      <c r="J642">
        <v>2005</v>
      </c>
      <c r="K642" t="s">
        <v>145</v>
      </c>
      <c r="W642" t="s">
        <v>4946</v>
      </c>
      <c r="AN642" t="s">
        <v>147</v>
      </c>
      <c r="AO642" t="s">
        <v>1557</v>
      </c>
      <c r="AS642" t="s">
        <v>887</v>
      </c>
      <c r="AT642">
        <v>51</v>
      </c>
      <c r="AU642">
        <v>6</v>
      </c>
      <c r="AZ642">
        <v>661</v>
      </c>
      <c r="BA642">
        <v>667</v>
      </c>
      <c r="BC642" t="s">
        <v>4947</v>
      </c>
      <c r="BK642" t="s">
        <v>4948</v>
      </c>
      <c r="BL642">
        <v>15979087</v>
      </c>
      <c r="BQ642" t="s">
        <v>85</v>
      </c>
      <c r="BR642" t="s">
        <v>108</v>
      </c>
      <c r="BT642" t="s">
        <v>109</v>
      </c>
      <c r="BV642">
        <v>0</v>
      </c>
    </row>
    <row r="643" spans="1:76">
      <c r="A643" t="s">
        <v>76</v>
      </c>
      <c r="B643" t="s">
        <v>4949</v>
      </c>
      <c r="F643" t="s">
        <v>4950</v>
      </c>
      <c r="I643" t="s">
        <v>4951</v>
      </c>
      <c r="J643">
        <v>2017</v>
      </c>
      <c r="K643" t="s">
        <v>247</v>
      </c>
      <c r="W643" t="s">
        <v>4952</v>
      </c>
      <c r="AA643" t="s">
        <v>4953</v>
      </c>
      <c r="AN643" t="s">
        <v>250</v>
      </c>
      <c r="AO643" t="s">
        <v>251</v>
      </c>
      <c r="AT643">
        <v>34</v>
      </c>
      <c r="AU643">
        <v>3</v>
      </c>
      <c r="AZ643">
        <v>373</v>
      </c>
      <c r="BA643">
        <v>381</v>
      </c>
      <c r="BC643" t="s">
        <v>4954</v>
      </c>
      <c r="BK643" t="s">
        <v>4955</v>
      </c>
      <c r="BL643">
        <v>28128998</v>
      </c>
      <c r="BQ643" t="s">
        <v>85</v>
      </c>
      <c r="BR643" t="s">
        <v>86</v>
      </c>
    </row>
    <row r="644" spans="1:76">
      <c r="A644" t="s">
        <v>76</v>
      </c>
      <c r="B644" t="s">
        <v>4956</v>
      </c>
      <c r="F644" t="s">
        <v>4956</v>
      </c>
      <c r="I644" t="s">
        <v>4957</v>
      </c>
      <c r="J644">
        <v>2001</v>
      </c>
      <c r="K644" t="s">
        <v>2662</v>
      </c>
      <c r="W644" t="s">
        <v>4958</v>
      </c>
      <c r="AN644" t="s">
        <v>2664</v>
      </c>
      <c r="AS644" t="s">
        <v>769</v>
      </c>
      <c r="AT644">
        <v>98</v>
      </c>
      <c r="AU644">
        <v>3</v>
      </c>
      <c r="AZ644">
        <v>303</v>
      </c>
      <c r="BA644">
        <v>316</v>
      </c>
      <c r="BC644" t="s">
        <v>4959</v>
      </c>
      <c r="BK644" t="s">
        <v>4960</v>
      </c>
      <c r="BQ644" t="s">
        <v>85</v>
      </c>
      <c r="BR644" t="s">
        <v>108</v>
      </c>
      <c r="BT644" t="s">
        <v>109</v>
      </c>
      <c r="BU644">
        <v>5</v>
      </c>
      <c r="BV644">
        <v>7</v>
      </c>
      <c r="BX644" t="s">
        <v>594</v>
      </c>
    </row>
    <row r="645" spans="1:76">
      <c r="A645" t="s">
        <v>76</v>
      </c>
      <c r="B645" t="s">
        <v>4961</v>
      </c>
      <c r="F645" t="s">
        <v>4961</v>
      </c>
      <c r="I645" t="s">
        <v>4962</v>
      </c>
      <c r="J645">
        <v>1996</v>
      </c>
      <c r="K645" t="s">
        <v>4963</v>
      </c>
      <c r="W645" t="s">
        <v>4964</v>
      </c>
      <c r="AN645" t="s">
        <v>4965</v>
      </c>
      <c r="AT645">
        <v>53</v>
      </c>
      <c r="AU645">
        <v>5</v>
      </c>
      <c r="AZ645">
        <v>967</v>
      </c>
      <c r="BA645">
        <v>979</v>
      </c>
      <c r="BC645" t="s">
        <v>4966</v>
      </c>
      <c r="BK645" t="s">
        <v>4967</v>
      </c>
      <c r="BQ645" t="s">
        <v>131</v>
      </c>
    </row>
    <row r="646" spans="1:76">
      <c r="A646" t="s">
        <v>76</v>
      </c>
      <c r="B646" t="s">
        <v>2660</v>
      </c>
      <c r="F646" t="s">
        <v>2660</v>
      </c>
      <c r="I646" t="s">
        <v>4968</v>
      </c>
      <c r="J646">
        <v>1999</v>
      </c>
      <c r="K646" t="s">
        <v>182</v>
      </c>
      <c r="W646" t="s">
        <v>4969</v>
      </c>
      <c r="AN646" t="s">
        <v>184</v>
      </c>
      <c r="AS646" t="s">
        <v>887</v>
      </c>
      <c r="AT646">
        <v>24</v>
      </c>
      <c r="AU646">
        <v>2</v>
      </c>
      <c r="AZ646">
        <v>158</v>
      </c>
      <c r="BA646">
        <v>164</v>
      </c>
      <c r="BC646" t="s">
        <v>4970</v>
      </c>
      <c r="BK646" t="s">
        <v>4971</v>
      </c>
      <c r="BQ646" t="s">
        <v>85</v>
      </c>
      <c r="BR646" t="s">
        <v>108</v>
      </c>
      <c r="BT646" t="s">
        <v>296</v>
      </c>
    </row>
    <row r="647" spans="1:76">
      <c r="A647" t="s">
        <v>76</v>
      </c>
      <c r="B647" t="s">
        <v>4972</v>
      </c>
      <c r="F647" t="s">
        <v>4972</v>
      </c>
      <c r="I647" t="s">
        <v>4973</v>
      </c>
      <c r="J647">
        <v>1997</v>
      </c>
      <c r="K647" t="s">
        <v>3996</v>
      </c>
      <c r="W647" t="s">
        <v>4974</v>
      </c>
      <c r="AN647" t="s">
        <v>4000</v>
      </c>
      <c r="AS647" t="s">
        <v>397</v>
      </c>
      <c r="AT647">
        <v>111</v>
      </c>
      <c r="AU647">
        <v>2</v>
      </c>
      <c r="AZ647">
        <v>160</v>
      </c>
      <c r="BA647">
        <v>165</v>
      </c>
      <c r="BC647" t="s">
        <v>4975</v>
      </c>
      <c r="BK647" t="s">
        <v>4976</v>
      </c>
      <c r="BL647">
        <v>28307989</v>
      </c>
      <c r="BQ647" t="s">
        <v>85</v>
      </c>
      <c r="BR647" t="s">
        <v>108</v>
      </c>
      <c r="BT647" t="s">
        <v>109</v>
      </c>
      <c r="BU647">
        <v>12</v>
      </c>
      <c r="BV647">
        <v>5</v>
      </c>
      <c r="BX647" t="s">
        <v>594</v>
      </c>
    </row>
    <row r="648" spans="1:76">
      <c r="A648" t="s">
        <v>76</v>
      </c>
      <c r="B648" t="s">
        <v>4977</v>
      </c>
      <c r="F648" t="s">
        <v>4977</v>
      </c>
      <c r="I648" t="s">
        <v>4978</v>
      </c>
      <c r="J648">
        <v>2005</v>
      </c>
      <c r="K648" t="s">
        <v>605</v>
      </c>
      <c r="W648" t="s">
        <v>4979</v>
      </c>
      <c r="AA648" t="s">
        <v>4980</v>
      </c>
      <c r="AB648" t="s">
        <v>4981</v>
      </c>
      <c r="AN648" t="s">
        <v>607</v>
      </c>
      <c r="AS648" t="s">
        <v>216</v>
      </c>
      <c r="AT648">
        <v>59</v>
      </c>
      <c r="AU648">
        <v>8</v>
      </c>
      <c r="AZ648">
        <v>1721</v>
      </c>
      <c r="BA648">
        <v>1732</v>
      </c>
      <c r="BK648" t="s">
        <v>4982</v>
      </c>
      <c r="BL648">
        <v>16331839</v>
      </c>
      <c r="BQ648" t="s">
        <v>85</v>
      </c>
      <c r="BR648" t="s">
        <v>108</v>
      </c>
      <c r="BT648" t="s">
        <v>109</v>
      </c>
      <c r="BV648">
        <v>2</v>
      </c>
    </row>
    <row r="649" spans="1:76">
      <c r="A649" t="s">
        <v>76</v>
      </c>
      <c r="B649" t="s">
        <v>4983</v>
      </c>
      <c r="F649" t="s">
        <v>4983</v>
      </c>
      <c r="I649" t="s">
        <v>4984</v>
      </c>
      <c r="J649">
        <v>2006</v>
      </c>
      <c r="K649" t="s">
        <v>3940</v>
      </c>
      <c r="W649" t="s">
        <v>4985</v>
      </c>
      <c r="AN649" t="s">
        <v>3944</v>
      </c>
      <c r="AS649" t="s">
        <v>887</v>
      </c>
      <c r="AT649">
        <v>130</v>
      </c>
      <c r="AU649">
        <v>5</v>
      </c>
      <c r="AZ649">
        <v>329</v>
      </c>
      <c r="BA649">
        <v>335</v>
      </c>
      <c r="BC649" t="s">
        <v>4986</v>
      </c>
      <c r="BK649" t="s">
        <v>4987</v>
      </c>
      <c r="BQ649" t="s">
        <v>85</v>
      </c>
      <c r="BR649" t="s">
        <v>108</v>
      </c>
      <c r="BT649" t="s">
        <v>109</v>
      </c>
      <c r="BU649">
        <v>33</v>
      </c>
      <c r="BV649">
        <v>5</v>
      </c>
      <c r="BX649" t="s">
        <v>594</v>
      </c>
    </row>
    <row r="650" spans="1:76">
      <c r="A650" t="s">
        <v>76</v>
      </c>
      <c r="B650" t="s">
        <v>4988</v>
      </c>
      <c r="F650" t="s">
        <v>4989</v>
      </c>
      <c r="I650" t="s">
        <v>4990</v>
      </c>
      <c r="J650">
        <v>2014</v>
      </c>
      <c r="K650" t="s">
        <v>2621</v>
      </c>
      <c r="W650" t="s">
        <v>4991</v>
      </c>
      <c r="AN650" t="s">
        <v>2623</v>
      </c>
      <c r="AO650" t="s">
        <v>4992</v>
      </c>
      <c r="AT650">
        <v>58</v>
      </c>
      <c r="AU650">
        <v>1</v>
      </c>
      <c r="AZ650">
        <v>47</v>
      </c>
      <c r="BA650">
        <v>54</v>
      </c>
      <c r="BC650" t="s">
        <v>4993</v>
      </c>
      <c r="BK650" t="s">
        <v>4994</v>
      </c>
      <c r="BQ650" t="s">
        <v>85</v>
      </c>
      <c r="BR650" t="s">
        <v>108</v>
      </c>
      <c r="BT650" t="s">
        <v>109</v>
      </c>
      <c r="BU650">
        <v>3</v>
      </c>
      <c r="BV650">
        <v>6</v>
      </c>
      <c r="BX650" t="s">
        <v>4995</v>
      </c>
    </row>
    <row r="651" spans="1:76">
      <c r="A651" t="s">
        <v>76</v>
      </c>
      <c r="B651" t="s">
        <v>4996</v>
      </c>
      <c r="F651" t="s">
        <v>4997</v>
      </c>
      <c r="I651" t="s">
        <v>4998</v>
      </c>
      <c r="J651">
        <v>2013</v>
      </c>
      <c r="K651" t="s">
        <v>145</v>
      </c>
      <c r="W651" t="s">
        <v>4999</v>
      </c>
      <c r="AN651" t="s">
        <v>147</v>
      </c>
      <c r="AS651" t="s">
        <v>185</v>
      </c>
      <c r="AT651">
        <v>59</v>
      </c>
      <c r="AU651">
        <v>9</v>
      </c>
      <c r="AZ651">
        <v>855</v>
      </c>
      <c r="BA651">
        <v>862</v>
      </c>
      <c r="BC651" t="s">
        <v>5000</v>
      </c>
      <c r="BK651" t="s">
        <v>5001</v>
      </c>
      <c r="BL651">
        <v>23792065</v>
      </c>
      <c r="BQ651" t="s">
        <v>85</v>
      </c>
      <c r="BR651" t="s">
        <v>108</v>
      </c>
      <c r="BT651" t="s">
        <v>109</v>
      </c>
      <c r="BU651">
        <v>5</v>
      </c>
      <c r="BV651">
        <v>6</v>
      </c>
      <c r="BX651" t="s">
        <v>594</v>
      </c>
    </row>
    <row r="652" spans="1:76">
      <c r="A652" t="s">
        <v>76</v>
      </c>
      <c r="B652" t="s">
        <v>5002</v>
      </c>
      <c r="F652" t="s">
        <v>5003</v>
      </c>
      <c r="I652" t="s">
        <v>5004</v>
      </c>
      <c r="J652">
        <v>2010</v>
      </c>
      <c r="K652" t="s">
        <v>2128</v>
      </c>
      <c r="W652" t="s">
        <v>5005</v>
      </c>
      <c r="AB652" t="s">
        <v>5006</v>
      </c>
      <c r="AN652" t="s">
        <v>2130</v>
      </c>
      <c r="AS652" t="s">
        <v>128</v>
      </c>
      <c r="AT652">
        <v>39</v>
      </c>
      <c r="AU652">
        <v>6</v>
      </c>
      <c r="AZ652">
        <v>1751</v>
      </c>
      <c r="BA652">
        <v>1755</v>
      </c>
      <c r="BC652" t="s">
        <v>5007</v>
      </c>
      <c r="BK652" t="s">
        <v>5008</v>
      </c>
      <c r="BL652">
        <v>22182539</v>
      </c>
      <c r="BQ652" t="s">
        <v>85</v>
      </c>
      <c r="BR652" t="s">
        <v>108</v>
      </c>
      <c r="BT652" t="s">
        <v>109</v>
      </c>
      <c r="BU652">
        <v>6</v>
      </c>
      <c r="BV652">
        <v>8</v>
      </c>
      <c r="BX652" t="s">
        <v>594</v>
      </c>
    </row>
    <row r="653" spans="1:76">
      <c r="A653" t="s">
        <v>76</v>
      </c>
      <c r="B653" t="s">
        <v>5009</v>
      </c>
      <c r="F653" t="s">
        <v>5009</v>
      </c>
      <c r="I653" t="s">
        <v>5010</v>
      </c>
      <c r="J653">
        <v>2002</v>
      </c>
      <c r="K653" t="s">
        <v>2712</v>
      </c>
      <c r="W653" t="s">
        <v>5011</v>
      </c>
      <c r="AN653" t="s">
        <v>2716</v>
      </c>
      <c r="AT653">
        <v>27</v>
      </c>
      <c r="AU653">
        <v>3</v>
      </c>
      <c r="AZ653">
        <v>209</v>
      </c>
      <c r="BA653">
        <v>221</v>
      </c>
      <c r="BC653" t="s">
        <v>5012</v>
      </c>
      <c r="BK653" t="s">
        <v>5013</v>
      </c>
      <c r="BL653">
        <v>12593586</v>
      </c>
      <c r="BQ653" t="s">
        <v>85</v>
      </c>
      <c r="BR653" t="s">
        <v>108</v>
      </c>
      <c r="BT653" t="s">
        <v>109</v>
      </c>
      <c r="BV653">
        <v>0</v>
      </c>
    </row>
    <row r="654" spans="1:76">
      <c r="A654" t="s">
        <v>76</v>
      </c>
      <c r="B654" t="s">
        <v>5014</v>
      </c>
      <c r="F654" t="s">
        <v>5015</v>
      </c>
      <c r="I654" t="s">
        <v>5016</v>
      </c>
      <c r="J654">
        <v>2008</v>
      </c>
      <c r="K654" t="s">
        <v>5017</v>
      </c>
      <c r="W654" t="s">
        <v>5018</v>
      </c>
      <c r="AN654" t="s">
        <v>5019</v>
      </c>
      <c r="AS654" t="s">
        <v>185</v>
      </c>
      <c r="AT654">
        <v>11</v>
      </c>
      <c r="AU654">
        <v>3</v>
      </c>
      <c r="AZ654">
        <v>327</v>
      </c>
      <c r="BA654">
        <v>339</v>
      </c>
      <c r="BC654" t="s">
        <v>5020</v>
      </c>
      <c r="BK654" t="s">
        <v>5021</v>
      </c>
      <c r="BQ654" t="s">
        <v>85</v>
      </c>
      <c r="BR654" t="s">
        <v>108</v>
      </c>
      <c r="BT654" t="s">
        <v>109</v>
      </c>
      <c r="BV654">
        <v>3</v>
      </c>
    </row>
    <row r="655" spans="1:76">
      <c r="A655" t="s">
        <v>76</v>
      </c>
      <c r="B655" t="s">
        <v>5022</v>
      </c>
      <c r="F655" t="s">
        <v>5023</v>
      </c>
      <c r="I655" t="s">
        <v>5024</v>
      </c>
      <c r="J655">
        <v>2006</v>
      </c>
      <c r="K655" t="s">
        <v>452</v>
      </c>
      <c r="W655" t="s">
        <v>5025</v>
      </c>
      <c r="AN655" t="s">
        <v>454</v>
      </c>
      <c r="AO655" t="s">
        <v>5026</v>
      </c>
      <c r="AS655" t="s">
        <v>413</v>
      </c>
      <c r="AT655">
        <v>41</v>
      </c>
      <c r="AU655">
        <v>4</v>
      </c>
      <c r="AZ655">
        <v>595</v>
      </c>
      <c r="BA655">
        <v>605</v>
      </c>
      <c r="BC655" t="s">
        <v>5027</v>
      </c>
      <c r="BK655" t="s">
        <v>5028</v>
      </c>
      <c r="BQ655" t="s">
        <v>85</v>
      </c>
      <c r="BR655" t="s">
        <v>108</v>
      </c>
      <c r="BT655" t="s">
        <v>296</v>
      </c>
    </row>
    <row r="656" spans="1:76">
      <c r="A656" t="s">
        <v>76</v>
      </c>
      <c r="B656" t="s">
        <v>5029</v>
      </c>
      <c r="F656" t="s">
        <v>5030</v>
      </c>
      <c r="I656" t="s">
        <v>5031</v>
      </c>
      <c r="J656">
        <v>2012</v>
      </c>
      <c r="K656" t="s">
        <v>2704</v>
      </c>
      <c r="W656" t="s">
        <v>5032</v>
      </c>
      <c r="AA656" t="s">
        <v>5033</v>
      </c>
      <c r="AB656" t="s">
        <v>5034</v>
      </c>
      <c r="AN656" t="s">
        <v>2706</v>
      </c>
      <c r="AS656" t="s">
        <v>887</v>
      </c>
      <c r="AT656">
        <v>19</v>
      </c>
      <c r="AU656">
        <v>3</v>
      </c>
      <c r="AZ656">
        <v>295</v>
      </c>
      <c r="BA656">
        <v>302</v>
      </c>
      <c r="BC656" t="s">
        <v>5035</v>
      </c>
      <c r="BK656" t="s">
        <v>5036</v>
      </c>
      <c r="BQ656" t="s">
        <v>85</v>
      </c>
      <c r="BR656" t="s">
        <v>108</v>
      </c>
      <c r="BT656" t="s">
        <v>109</v>
      </c>
      <c r="BU656">
        <v>6</v>
      </c>
      <c r="BV656">
        <v>9</v>
      </c>
      <c r="BX656" t="s">
        <v>594</v>
      </c>
    </row>
    <row r="657" spans="1:76">
      <c r="A657" t="s">
        <v>76</v>
      </c>
      <c r="B657" t="s">
        <v>5037</v>
      </c>
      <c r="F657" t="s">
        <v>5037</v>
      </c>
      <c r="I657" t="s">
        <v>5038</v>
      </c>
      <c r="J657">
        <v>2005</v>
      </c>
      <c r="K657" t="s">
        <v>452</v>
      </c>
      <c r="W657" t="s">
        <v>5039</v>
      </c>
      <c r="AN657" t="s">
        <v>454</v>
      </c>
      <c r="AS657" t="s">
        <v>148</v>
      </c>
      <c r="AT657">
        <v>40</v>
      </c>
      <c r="AU657">
        <v>2</v>
      </c>
      <c r="AZ657">
        <v>347</v>
      </c>
      <c r="BA657">
        <v>350</v>
      </c>
      <c r="BC657" t="s">
        <v>5040</v>
      </c>
      <c r="BK657" t="s">
        <v>5041</v>
      </c>
      <c r="BQ657" t="s">
        <v>85</v>
      </c>
      <c r="BR657" t="s">
        <v>108</v>
      </c>
      <c r="BT657" t="s">
        <v>109</v>
      </c>
      <c r="BU657">
        <v>6</v>
      </c>
      <c r="BV657">
        <v>5</v>
      </c>
      <c r="BX657" t="s">
        <v>594</v>
      </c>
    </row>
    <row r="658" spans="1:76">
      <c r="A658" t="s">
        <v>76</v>
      </c>
      <c r="B658" t="s">
        <v>5042</v>
      </c>
      <c r="F658" t="s">
        <v>5043</v>
      </c>
      <c r="I658" t="s">
        <v>5044</v>
      </c>
      <c r="J658">
        <v>2008</v>
      </c>
      <c r="K658" t="s">
        <v>2621</v>
      </c>
      <c r="W658" t="s">
        <v>5045</v>
      </c>
      <c r="AN658" t="s">
        <v>2623</v>
      </c>
      <c r="AT658">
        <v>52</v>
      </c>
      <c r="AU658">
        <v>4</v>
      </c>
      <c r="AZ658">
        <v>201</v>
      </c>
      <c r="BA658">
        <v>206</v>
      </c>
      <c r="BC658" t="s">
        <v>5046</v>
      </c>
      <c r="BK658" t="s">
        <v>5047</v>
      </c>
      <c r="BQ658" t="s">
        <v>85</v>
      </c>
      <c r="BR658" t="s">
        <v>108</v>
      </c>
      <c r="BT658" t="s">
        <v>109</v>
      </c>
      <c r="BU658">
        <v>7</v>
      </c>
      <c r="BV658">
        <v>5</v>
      </c>
      <c r="BX658" t="s">
        <v>4995</v>
      </c>
    </row>
    <row r="659" spans="1:76">
      <c r="A659" t="s">
        <v>76</v>
      </c>
      <c r="B659" t="s">
        <v>5048</v>
      </c>
      <c r="F659" t="s">
        <v>5048</v>
      </c>
      <c r="I659" t="s">
        <v>5049</v>
      </c>
      <c r="J659">
        <v>1978</v>
      </c>
      <c r="K659" t="s">
        <v>1196</v>
      </c>
      <c r="AN659" t="s">
        <v>1198</v>
      </c>
      <c r="AT659">
        <v>71</v>
      </c>
      <c r="AU659">
        <v>4</v>
      </c>
      <c r="AZ659">
        <v>487</v>
      </c>
      <c r="BA659">
        <v>490</v>
      </c>
      <c r="BC659" t="s">
        <v>5050</v>
      </c>
      <c r="BK659" t="s">
        <v>5051</v>
      </c>
      <c r="BQ659" t="s">
        <v>85</v>
      </c>
      <c r="BR659" t="s">
        <v>108</v>
      </c>
      <c r="BT659" t="s">
        <v>109</v>
      </c>
      <c r="BU659">
        <v>5</v>
      </c>
      <c r="BV659">
        <v>6</v>
      </c>
      <c r="BW659" t="s">
        <v>1703</v>
      </c>
      <c r="BX659" t="s">
        <v>594</v>
      </c>
    </row>
    <row r="660" spans="1:76">
      <c r="A660" t="s">
        <v>76</v>
      </c>
      <c r="B660" t="s">
        <v>5052</v>
      </c>
      <c r="F660" t="s">
        <v>5053</v>
      </c>
      <c r="I660" t="s">
        <v>5054</v>
      </c>
      <c r="J660">
        <v>2014</v>
      </c>
      <c r="K660" t="s">
        <v>3940</v>
      </c>
      <c r="W660" t="s">
        <v>5055</v>
      </c>
      <c r="AA660" t="s">
        <v>5056</v>
      </c>
      <c r="AB660" t="s">
        <v>5057</v>
      </c>
      <c r="AN660" t="s">
        <v>3944</v>
      </c>
      <c r="AO660" t="s">
        <v>3945</v>
      </c>
      <c r="AS660" t="s">
        <v>204</v>
      </c>
      <c r="AT660">
        <v>138</v>
      </c>
      <c r="AU660" s="2">
        <v>43132</v>
      </c>
      <c r="AZ660">
        <v>36</v>
      </c>
      <c r="BA660">
        <v>44</v>
      </c>
      <c r="BC660" t="s">
        <v>5058</v>
      </c>
      <c r="BK660" t="s">
        <v>5059</v>
      </c>
      <c r="BQ660" t="s">
        <v>85</v>
      </c>
      <c r="BR660" t="s">
        <v>108</v>
      </c>
      <c r="BT660" t="s">
        <v>109</v>
      </c>
      <c r="BU660">
        <v>2</v>
      </c>
    </row>
    <row r="661" spans="1:76">
      <c r="A661" t="s">
        <v>76</v>
      </c>
      <c r="B661" t="s">
        <v>5060</v>
      </c>
      <c r="F661" t="s">
        <v>5061</v>
      </c>
      <c r="I661" t="s">
        <v>5062</v>
      </c>
      <c r="J661">
        <v>2016</v>
      </c>
      <c r="K661" t="s">
        <v>3732</v>
      </c>
      <c r="W661" t="s">
        <v>5063</v>
      </c>
      <c r="AN661" t="s">
        <v>3734</v>
      </c>
      <c r="AO661" t="s">
        <v>5064</v>
      </c>
      <c r="AS661" s="3">
        <v>37288</v>
      </c>
      <c r="AT661">
        <v>16</v>
      </c>
      <c r="BC661" t="s">
        <v>5065</v>
      </c>
      <c r="BK661" t="s">
        <v>5066</v>
      </c>
      <c r="BL661">
        <v>26839318</v>
      </c>
      <c r="BQ661" t="s">
        <v>85</v>
      </c>
      <c r="BR661" t="s">
        <v>108</v>
      </c>
      <c r="BT661" t="s">
        <v>109</v>
      </c>
      <c r="BU661">
        <v>3</v>
      </c>
      <c r="BV661">
        <v>6</v>
      </c>
      <c r="BX661" t="s">
        <v>594</v>
      </c>
    </row>
    <row r="662" spans="1:76">
      <c r="A662" t="s">
        <v>76</v>
      </c>
      <c r="B662" t="s">
        <v>5067</v>
      </c>
      <c r="F662" t="s">
        <v>5067</v>
      </c>
      <c r="I662" t="s">
        <v>5068</v>
      </c>
      <c r="J662">
        <v>1977</v>
      </c>
      <c r="K662" t="s">
        <v>5069</v>
      </c>
      <c r="AN662" t="s">
        <v>5070</v>
      </c>
      <c r="AT662">
        <v>52</v>
      </c>
      <c r="AU662">
        <v>6</v>
      </c>
      <c r="AZ662">
        <v>451</v>
      </c>
      <c r="BA662">
        <v>452</v>
      </c>
      <c r="BK662" t="s">
        <v>5071</v>
      </c>
      <c r="BQ662" t="s">
        <v>85</v>
      </c>
      <c r="BR662" t="s">
        <v>108</v>
      </c>
      <c r="BT662" t="s">
        <v>109</v>
      </c>
      <c r="BU662">
        <v>0</v>
      </c>
    </row>
    <row r="663" spans="1:76">
      <c r="A663" t="s">
        <v>76</v>
      </c>
      <c r="B663" t="s">
        <v>5072</v>
      </c>
      <c r="F663" t="s">
        <v>5073</v>
      </c>
      <c r="I663" t="s">
        <v>5074</v>
      </c>
      <c r="J663">
        <v>2011</v>
      </c>
      <c r="K663" t="s">
        <v>1196</v>
      </c>
      <c r="W663" t="s">
        <v>5075</v>
      </c>
      <c r="AN663" t="s">
        <v>1198</v>
      </c>
      <c r="AS663" t="s">
        <v>413</v>
      </c>
      <c r="AT663">
        <v>104</v>
      </c>
      <c r="AU663">
        <v>6</v>
      </c>
      <c r="AZ663">
        <v>1309</v>
      </c>
      <c r="BA663">
        <v>1318</v>
      </c>
      <c r="BC663" t="s">
        <v>5076</v>
      </c>
      <c r="BK663" t="s">
        <v>5077</v>
      </c>
      <c r="BL663">
        <v>22707762</v>
      </c>
      <c r="BQ663" t="s">
        <v>85</v>
      </c>
      <c r="BR663" t="s">
        <v>108</v>
      </c>
      <c r="BT663" t="s">
        <v>109</v>
      </c>
      <c r="BV663">
        <v>2</v>
      </c>
    </row>
    <row r="664" spans="1:76">
      <c r="A664" t="s">
        <v>76</v>
      </c>
      <c r="B664" t="s">
        <v>5078</v>
      </c>
      <c r="F664" t="s">
        <v>5078</v>
      </c>
      <c r="I664" t="s">
        <v>5079</v>
      </c>
      <c r="J664">
        <v>1996</v>
      </c>
      <c r="K664" t="s">
        <v>452</v>
      </c>
      <c r="W664" t="s">
        <v>5080</v>
      </c>
      <c r="AN664" t="s">
        <v>454</v>
      </c>
      <c r="AS664" t="s">
        <v>413</v>
      </c>
      <c r="AT664">
        <v>31</v>
      </c>
      <c r="AU664">
        <v>4</v>
      </c>
      <c r="AZ664">
        <v>495</v>
      </c>
      <c r="BA664">
        <v>504</v>
      </c>
      <c r="BC664" t="s">
        <v>5081</v>
      </c>
      <c r="BK664" t="s">
        <v>5082</v>
      </c>
      <c r="BQ664" t="s">
        <v>85</v>
      </c>
      <c r="BR664" t="s">
        <v>108</v>
      </c>
      <c r="BT664" t="s">
        <v>109</v>
      </c>
      <c r="BU664">
        <v>6</v>
      </c>
      <c r="BV664">
        <v>6</v>
      </c>
      <c r="BX664" t="s">
        <v>594</v>
      </c>
    </row>
    <row r="665" spans="1:76">
      <c r="A665" t="s">
        <v>76</v>
      </c>
      <c r="B665" t="s">
        <v>5083</v>
      </c>
      <c r="F665" t="s">
        <v>5084</v>
      </c>
      <c r="I665" t="s">
        <v>5085</v>
      </c>
      <c r="J665">
        <v>2017</v>
      </c>
      <c r="K665" t="s">
        <v>145</v>
      </c>
      <c r="W665" t="s">
        <v>5086</v>
      </c>
      <c r="AB665" t="s">
        <v>5087</v>
      </c>
      <c r="AN665" t="s">
        <v>147</v>
      </c>
      <c r="AO665" t="s">
        <v>1557</v>
      </c>
      <c r="AS665" t="s">
        <v>600</v>
      </c>
      <c r="AT665">
        <v>98</v>
      </c>
      <c r="AZ665">
        <v>238</v>
      </c>
      <c r="BA665">
        <v>244</v>
      </c>
      <c r="BC665" t="s">
        <v>5088</v>
      </c>
      <c r="BK665" t="s">
        <v>5089</v>
      </c>
      <c r="BL665">
        <v>28131702</v>
      </c>
      <c r="BQ665" t="s">
        <v>85</v>
      </c>
      <c r="BR665" t="s">
        <v>108</v>
      </c>
      <c r="BT665" t="s">
        <v>109</v>
      </c>
      <c r="BU665">
        <v>6</v>
      </c>
      <c r="BV665">
        <v>6</v>
      </c>
      <c r="BX665" t="s">
        <v>594</v>
      </c>
    </row>
    <row r="666" spans="1:76">
      <c r="A666" t="s">
        <v>76</v>
      </c>
      <c r="B666" t="s">
        <v>5090</v>
      </c>
      <c r="F666" t="s">
        <v>5091</v>
      </c>
      <c r="I666" t="s">
        <v>5092</v>
      </c>
      <c r="J666">
        <v>2014</v>
      </c>
      <c r="K666" t="s">
        <v>1170</v>
      </c>
      <c r="W666" t="s">
        <v>5093</v>
      </c>
      <c r="AA666" t="s">
        <v>5094</v>
      </c>
      <c r="AB666" t="s">
        <v>5095</v>
      </c>
      <c r="AN666" t="s">
        <v>1174</v>
      </c>
      <c r="AO666" t="s">
        <v>1175</v>
      </c>
      <c r="AS666" t="s">
        <v>769</v>
      </c>
      <c r="AT666">
        <v>201</v>
      </c>
      <c r="AU666">
        <v>4</v>
      </c>
      <c r="AZ666">
        <v>1263</v>
      </c>
      <c r="BA666">
        <v>1276</v>
      </c>
      <c r="BC666" t="s">
        <v>5096</v>
      </c>
      <c r="BK666" t="s">
        <v>5097</v>
      </c>
      <c r="BL666">
        <v>24491114</v>
      </c>
      <c r="BQ666" t="s">
        <v>131</v>
      </c>
    </row>
    <row r="667" spans="1:76">
      <c r="A667" t="s">
        <v>76</v>
      </c>
      <c r="B667" t="s">
        <v>5098</v>
      </c>
      <c r="F667" t="s">
        <v>5098</v>
      </c>
      <c r="I667" t="s">
        <v>5099</v>
      </c>
      <c r="J667">
        <v>1997</v>
      </c>
      <c r="K667" t="s">
        <v>5100</v>
      </c>
      <c r="W667" t="s">
        <v>5101</v>
      </c>
      <c r="AN667" t="s">
        <v>3970</v>
      </c>
      <c r="AS667" t="s">
        <v>185</v>
      </c>
      <c r="AT667">
        <v>75</v>
      </c>
      <c r="AU667">
        <v>9</v>
      </c>
      <c r="AZ667">
        <v>1545</v>
      </c>
      <c r="BA667">
        <v>1548</v>
      </c>
      <c r="BC667" t="s">
        <v>5102</v>
      </c>
      <c r="BK667" t="s">
        <v>5103</v>
      </c>
      <c r="BQ667" t="s">
        <v>85</v>
      </c>
      <c r="BR667" t="s">
        <v>86</v>
      </c>
    </row>
    <row r="668" spans="1:76">
      <c r="A668" t="s">
        <v>76</v>
      </c>
      <c r="B668" t="s">
        <v>5104</v>
      </c>
      <c r="F668" t="s">
        <v>5105</v>
      </c>
      <c r="I668" t="s">
        <v>5106</v>
      </c>
      <c r="J668">
        <v>2014</v>
      </c>
      <c r="K668" t="s">
        <v>5107</v>
      </c>
      <c r="W668" t="s">
        <v>5108</v>
      </c>
      <c r="AA668" t="s">
        <v>5109</v>
      </c>
      <c r="AB668" t="s">
        <v>5110</v>
      </c>
      <c r="AN668" t="s">
        <v>5111</v>
      </c>
      <c r="AO668" t="s">
        <v>5112</v>
      </c>
      <c r="AS668" t="s">
        <v>94</v>
      </c>
      <c r="AT668">
        <v>85</v>
      </c>
      <c r="AZ668">
        <v>222</v>
      </c>
      <c r="BA668">
        <v>232</v>
      </c>
      <c r="BC668" t="s">
        <v>5113</v>
      </c>
      <c r="BK668" t="s">
        <v>5114</v>
      </c>
      <c r="BQ668" t="s">
        <v>85</v>
      </c>
      <c r="BR668" t="s">
        <v>108</v>
      </c>
      <c r="BS668" t="s">
        <v>109</v>
      </c>
    </row>
    <row r="669" spans="1:76">
      <c r="A669" t="s">
        <v>76</v>
      </c>
      <c r="B669" t="s">
        <v>5115</v>
      </c>
      <c r="F669" t="s">
        <v>5116</v>
      </c>
      <c r="I669" t="s">
        <v>5117</v>
      </c>
      <c r="J669">
        <v>2018</v>
      </c>
      <c r="K669" t="s">
        <v>79</v>
      </c>
      <c r="W669" t="s">
        <v>5118</v>
      </c>
      <c r="AA669" t="s">
        <v>5119</v>
      </c>
      <c r="AB669" t="s">
        <v>5120</v>
      </c>
      <c r="AN669" t="s">
        <v>81</v>
      </c>
      <c r="AO669" t="s">
        <v>5121</v>
      </c>
      <c r="AS669" t="s">
        <v>216</v>
      </c>
      <c r="AT669">
        <v>33</v>
      </c>
      <c r="AU669">
        <v>4</v>
      </c>
      <c r="AZ669">
        <v>402</v>
      </c>
      <c r="BA669">
        <v>419</v>
      </c>
      <c r="BC669" t="s">
        <v>5122</v>
      </c>
      <c r="BK669" t="s">
        <v>5123</v>
      </c>
      <c r="BL669">
        <v>29730962</v>
      </c>
      <c r="BQ669" t="s">
        <v>85</v>
      </c>
      <c r="BR669" t="s">
        <v>86</v>
      </c>
    </row>
    <row r="670" spans="1:76">
      <c r="A670" t="s">
        <v>76</v>
      </c>
      <c r="B670" t="s">
        <v>5124</v>
      </c>
      <c r="F670" t="s">
        <v>5125</v>
      </c>
      <c r="I670" t="s">
        <v>5126</v>
      </c>
      <c r="J670">
        <v>2015</v>
      </c>
      <c r="K670" t="s">
        <v>5127</v>
      </c>
      <c r="W670" t="s">
        <v>5128</v>
      </c>
      <c r="AA670" t="s">
        <v>5129</v>
      </c>
      <c r="AB670" t="s">
        <v>5130</v>
      </c>
      <c r="AN670" t="s">
        <v>5131</v>
      </c>
      <c r="AO670" t="s">
        <v>5132</v>
      </c>
      <c r="AS670" t="s">
        <v>769</v>
      </c>
      <c r="AT670">
        <v>30</v>
      </c>
      <c r="AU670">
        <v>2</v>
      </c>
      <c r="AZ670">
        <v>327</v>
      </c>
      <c r="BA670">
        <v>335</v>
      </c>
      <c r="BC670" t="s">
        <v>5133</v>
      </c>
      <c r="BK670" t="s">
        <v>5134</v>
      </c>
      <c r="BQ670" t="s">
        <v>131</v>
      </c>
    </row>
    <row r="671" spans="1:76">
      <c r="A671" t="s">
        <v>76</v>
      </c>
      <c r="B671" t="s">
        <v>5135</v>
      </c>
      <c r="F671" t="s">
        <v>5136</v>
      </c>
      <c r="I671" t="s">
        <v>5137</v>
      </c>
      <c r="J671">
        <v>2012</v>
      </c>
      <c r="K671" t="s">
        <v>666</v>
      </c>
      <c r="W671" t="s">
        <v>5138</v>
      </c>
      <c r="AA671" t="s">
        <v>668</v>
      </c>
      <c r="AB671" t="s">
        <v>669</v>
      </c>
      <c r="AN671" t="s">
        <v>670</v>
      </c>
      <c r="AS671" t="s">
        <v>148</v>
      </c>
      <c r="AT671">
        <v>21</v>
      </c>
      <c r="AU671">
        <v>9</v>
      </c>
      <c r="AZ671">
        <v>2197</v>
      </c>
      <c r="BA671">
        <v>2207</v>
      </c>
      <c r="BC671" t="s">
        <v>5139</v>
      </c>
      <c r="BK671" t="s">
        <v>5140</v>
      </c>
      <c r="BL671">
        <v>22417129</v>
      </c>
      <c r="BQ671" t="s">
        <v>131</v>
      </c>
    </row>
    <row r="672" spans="1:76">
      <c r="A672" t="s">
        <v>76</v>
      </c>
      <c r="B672" t="s">
        <v>5141</v>
      </c>
      <c r="F672" t="s">
        <v>5142</v>
      </c>
      <c r="I672" t="s">
        <v>5143</v>
      </c>
      <c r="J672">
        <v>2013</v>
      </c>
      <c r="K672" t="s">
        <v>182</v>
      </c>
      <c r="W672" t="s">
        <v>5144</v>
      </c>
      <c r="AN672" t="s">
        <v>184</v>
      </c>
      <c r="AS672" t="s">
        <v>887</v>
      </c>
      <c r="AT672">
        <v>38</v>
      </c>
      <c r="AU672">
        <v>2</v>
      </c>
      <c r="AZ672">
        <v>126</v>
      </c>
      <c r="BA672">
        <v>132</v>
      </c>
      <c r="BC672" t="s">
        <v>5145</v>
      </c>
      <c r="BK672" t="s">
        <v>5146</v>
      </c>
      <c r="BQ672" t="s">
        <v>85</v>
      </c>
      <c r="BR672" t="s">
        <v>108</v>
      </c>
      <c r="BT672" t="s">
        <v>109</v>
      </c>
      <c r="BU672">
        <v>2</v>
      </c>
    </row>
    <row r="673" spans="1:76">
      <c r="A673" t="s">
        <v>76</v>
      </c>
      <c r="B673" t="s">
        <v>5147</v>
      </c>
      <c r="F673" t="s">
        <v>5148</v>
      </c>
      <c r="I673" t="s">
        <v>5149</v>
      </c>
      <c r="J673">
        <v>2014</v>
      </c>
      <c r="K673" t="s">
        <v>1196</v>
      </c>
      <c r="W673" t="s">
        <v>5150</v>
      </c>
      <c r="AB673" t="s">
        <v>5151</v>
      </c>
      <c r="AN673" t="s">
        <v>1198</v>
      </c>
      <c r="AO673" t="s">
        <v>5152</v>
      </c>
      <c r="AS673" t="s">
        <v>413</v>
      </c>
      <c r="AT673">
        <v>107</v>
      </c>
      <c r="AU673">
        <v>6</v>
      </c>
      <c r="AZ673">
        <v>1066</v>
      </c>
      <c r="BA673">
        <v>1071</v>
      </c>
      <c r="BC673" t="s">
        <v>5153</v>
      </c>
      <c r="BK673" t="s">
        <v>5154</v>
      </c>
      <c r="BQ673" t="s">
        <v>85</v>
      </c>
      <c r="BR673" t="s">
        <v>108</v>
      </c>
      <c r="BT673" t="s">
        <v>109</v>
      </c>
      <c r="BU673">
        <v>5</v>
      </c>
      <c r="BV673">
        <v>4</v>
      </c>
      <c r="BW673" t="s">
        <v>5155</v>
      </c>
      <c r="BX673" t="s">
        <v>296</v>
      </c>
    </row>
    <row r="674" spans="1:76">
      <c r="A674" t="s">
        <v>76</v>
      </c>
      <c r="B674" t="s">
        <v>5156</v>
      </c>
      <c r="F674" t="s">
        <v>5156</v>
      </c>
      <c r="I674" t="s">
        <v>5157</v>
      </c>
      <c r="J674">
        <v>1986</v>
      </c>
      <c r="K674" t="s">
        <v>5158</v>
      </c>
      <c r="AN674" t="s">
        <v>3962</v>
      </c>
      <c r="AT674">
        <v>159</v>
      </c>
      <c r="AU674">
        <v>1</v>
      </c>
      <c r="AZ674">
        <v>123</v>
      </c>
      <c r="BA674">
        <v>142</v>
      </c>
      <c r="BC674" t="s">
        <v>5159</v>
      </c>
      <c r="BK674" t="s">
        <v>5160</v>
      </c>
      <c r="BQ674" t="s">
        <v>85</v>
      </c>
      <c r="BR674" t="s">
        <v>108</v>
      </c>
      <c r="BT674" t="s">
        <v>109</v>
      </c>
      <c r="BU674">
        <v>18</v>
      </c>
      <c r="BV674">
        <v>9</v>
      </c>
      <c r="BX674" t="s">
        <v>594</v>
      </c>
    </row>
    <row r="675" spans="1:76">
      <c r="A675" t="s">
        <v>76</v>
      </c>
      <c r="B675" t="s">
        <v>5161</v>
      </c>
      <c r="F675" t="s">
        <v>5162</v>
      </c>
      <c r="I675" t="s">
        <v>5163</v>
      </c>
      <c r="J675">
        <v>2015</v>
      </c>
      <c r="K675" t="s">
        <v>452</v>
      </c>
      <c r="W675" t="s">
        <v>5164</v>
      </c>
      <c r="AN675" t="s">
        <v>454</v>
      </c>
      <c r="AO675" t="s">
        <v>5026</v>
      </c>
      <c r="AS675" t="s">
        <v>148</v>
      </c>
      <c r="AT675">
        <v>50</v>
      </c>
      <c r="AU675">
        <v>2</v>
      </c>
      <c r="AZ675">
        <v>263</v>
      </c>
      <c r="BA675">
        <v>270</v>
      </c>
      <c r="BC675" t="s">
        <v>5165</v>
      </c>
      <c r="BK675" t="s">
        <v>5166</v>
      </c>
      <c r="BQ675" t="s">
        <v>85</v>
      </c>
      <c r="BR675" t="s">
        <v>108</v>
      </c>
      <c r="BT675" t="s">
        <v>109</v>
      </c>
      <c r="BV675">
        <v>2</v>
      </c>
    </row>
    <row r="676" spans="1:76">
      <c r="A676" t="s">
        <v>76</v>
      </c>
      <c r="B676" t="s">
        <v>5167</v>
      </c>
      <c r="F676" t="s">
        <v>5168</v>
      </c>
      <c r="I676" t="s">
        <v>5169</v>
      </c>
      <c r="J676">
        <v>2014</v>
      </c>
      <c r="K676" t="s">
        <v>5170</v>
      </c>
      <c r="W676" t="s">
        <v>5171</v>
      </c>
      <c r="AN676" t="s">
        <v>5172</v>
      </c>
      <c r="AO676" t="s">
        <v>5173</v>
      </c>
      <c r="AS676" s="3">
        <v>37803</v>
      </c>
      <c r="AT676">
        <v>17</v>
      </c>
      <c r="AU676" s="2">
        <v>43161</v>
      </c>
      <c r="AZ676">
        <v>81</v>
      </c>
      <c r="BA676">
        <v>87</v>
      </c>
      <c r="BC676" t="s">
        <v>5174</v>
      </c>
      <c r="BK676" t="s">
        <v>5175</v>
      </c>
      <c r="BQ676" t="s">
        <v>85</v>
      </c>
      <c r="BR676" t="s">
        <v>108</v>
      </c>
      <c r="BT676" t="s">
        <v>109</v>
      </c>
      <c r="BV676">
        <v>2</v>
      </c>
    </row>
    <row r="677" spans="1:76">
      <c r="A677" t="s">
        <v>76</v>
      </c>
      <c r="B677" t="s">
        <v>5176</v>
      </c>
      <c r="F677" t="s">
        <v>5176</v>
      </c>
      <c r="I677" t="s">
        <v>5177</v>
      </c>
      <c r="J677">
        <v>1992</v>
      </c>
      <c r="K677" t="s">
        <v>472</v>
      </c>
      <c r="W677" t="s">
        <v>5178</v>
      </c>
      <c r="AN677" t="s">
        <v>474</v>
      </c>
      <c r="AS677" t="s">
        <v>397</v>
      </c>
      <c r="AT677">
        <v>84</v>
      </c>
      <c r="AU677" s="2">
        <v>43193</v>
      </c>
      <c r="AZ677">
        <v>259</v>
      </c>
      <c r="BA677">
        <v>265</v>
      </c>
      <c r="BK677" t="s">
        <v>5179</v>
      </c>
      <c r="BL677">
        <v>24203181</v>
      </c>
      <c r="BQ677" t="s">
        <v>131</v>
      </c>
    </row>
    <row r="678" spans="1:76">
      <c r="A678" t="s">
        <v>76</v>
      </c>
      <c r="B678" t="s">
        <v>5180</v>
      </c>
      <c r="F678" t="s">
        <v>5180</v>
      </c>
      <c r="I678" t="s">
        <v>5181</v>
      </c>
      <c r="J678">
        <v>1990</v>
      </c>
      <c r="K678" t="s">
        <v>79</v>
      </c>
      <c r="AN678" t="s">
        <v>81</v>
      </c>
      <c r="AS678" t="s">
        <v>4262</v>
      </c>
      <c r="AT678">
        <v>5</v>
      </c>
      <c r="AU678">
        <v>1</v>
      </c>
      <c r="AZ678">
        <v>47</v>
      </c>
      <c r="BA678">
        <v>57</v>
      </c>
      <c r="BC678" t="s">
        <v>5182</v>
      </c>
      <c r="BK678" t="s">
        <v>5183</v>
      </c>
      <c r="BL678">
        <v>2133119</v>
      </c>
      <c r="BQ678" t="s">
        <v>85</v>
      </c>
      <c r="BR678" t="s">
        <v>108</v>
      </c>
      <c r="BT678" t="s">
        <v>109</v>
      </c>
      <c r="BU678">
        <v>10</v>
      </c>
      <c r="BV678">
        <v>9</v>
      </c>
      <c r="BX678" t="s">
        <v>594</v>
      </c>
    </row>
    <row r="679" spans="1:76">
      <c r="A679" t="s">
        <v>76</v>
      </c>
      <c r="B679" t="s">
        <v>5184</v>
      </c>
      <c r="F679" t="s">
        <v>5184</v>
      </c>
      <c r="I679" t="s">
        <v>5185</v>
      </c>
      <c r="J679">
        <v>2003</v>
      </c>
      <c r="K679" t="s">
        <v>2662</v>
      </c>
      <c r="W679" t="s">
        <v>5186</v>
      </c>
      <c r="AB679" t="s">
        <v>5187</v>
      </c>
      <c r="AN679" t="s">
        <v>2664</v>
      </c>
      <c r="AS679" t="s">
        <v>600</v>
      </c>
      <c r="AT679">
        <v>107</v>
      </c>
      <c r="AU679">
        <v>1</v>
      </c>
      <c r="AZ679">
        <v>11</v>
      </c>
      <c r="BA679">
        <v>18</v>
      </c>
      <c r="BC679" t="s">
        <v>5188</v>
      </c>
      <c r="BK679" t="s">
        <v>5189</v>
      </c>
      <c r="BQ679" t="s">
        <v>85</v>
      </c>
      <c r="BR679" t="s">
        <v>108</v>
      </c>
      <c r="BT679" t="s">
        <v>109</v>
      </c>
      <c r="BU679">
        <v>3</v>
      </c>
      <c r="BV679">
        <v>5</v>
      </c>
      <c r="BX679" t="s">
        <v>594</v>
      </c>
    </row>
    <row r="680" spans="1:76">
      <c r="A680" t="s">
        <v>76</v>
      </c>
      <c r="B680" t="s">
        <v>5190</v>
      </c>
      <c r="F680" t="s">
        <v>5190</v>
      </c>
      <c r="I680" t="s">
        <v>5191</v>
      </c>
      <c r="J680">
        <v>1999</v>
      </c>
      <c r="K680" t="s">
        <v>2128</v>
      </c>
      <c r="W680" t="s">
        <v>5192</v>
      </c>
      <c r="AN680" t="s">
        <v>2130</v>
      </c>
      <c r="AO680" t="s">
        <v>4637</v>
      </c>
      <c r="AS680" t="s">
        <v>600</v>
      </c>
      <c r="AT680">
        <v>28</v>
      </c>
      <c r="AU680">
        <v>2</v>
      </c>
      <c r="AZ680">
        <v>195</v>
      </c>
      <c r="BA680">
        <v>200</v>
      </c>
      <c r="BC680" t="s">
        <v>5193</v>
      </c>
      <c r="BK680" t="s">
        <v>5194</v>
      </c>
      <c r="BQ680" t="s">
        <v>85</v>
      </c>
      <c r="BR680" t="s">
        <v>108</v>
      </c>
      <c r="BT680" t="s">
        <v>109</v>
      </c>
      <c r="BU680">
        <v>4</v>
      </c>
      <c r="BV680">
        <v>3</v>
      </c>
    </row>
    <row r="681" spans="1:76">
      <c r="A681" t="s">
        <v>76</v>
      </c>
      <c r="B681" t="s">
        <v>5195</v>
      </c>
      <c r="F681" t="s">
        <v>5195</v>
      </c>
      <c r="I681" t="s">
        <v>5196</v>
      </c>
      <c r="J681">
        <v>1996</v>
      </c>
      <c r="K681" t="s">
        <v>4626</v>
      </c>
      <c r="W681" t="s">
        <v>5197</v>
      </c>
      <c r="AN681" t="s">
        <v>4627</v>
      </c>
      <c r="AT681">
        <v>124</v>
      </c>
      <c r="AU681">
        <v>2</v>
      </c>
      <c r="AZ681">
        <v>151</v>
      </c>
      <c r="BA681">
        <v>163</v>
      </c>
      <c r="BC681" t="s">
        <v>5198</v>
      </c>
      <c r="BK681" t="s">
        <v>5199</v>
      </c>
      <c r="BQ681" t="s">
        <v>85</v>
      </c>
      <c r="BR681" t="s">
        <v>108</v>
      </c>
      <c r="BT681" t="s">
        <v>109</v>
      </c>
      <c r="BU681">
        <v>8</v>
      </c>
      <c r="BV681">
        <v>8</v>
      </c>
      <c r="BW681" t="s">
        <v>33776</v>
      </c>
      <c r="BX681" t="s">
        <v>594</v>
      </c>
    </row>
    <row r="682" spans="1:76">
      <c r="A682" t="s">
        <v>76</v>
      </c>
      <c r="B682" t="s">
        <v>5200</v>
      </c>
      <c r="F682" t="s">
        <v>5200</v>
      </c>
      <c r="I682" t="s">
        <v>5201</v>
      </c>
      <c r="J682">
        <v>1981</v>
      </c>
      <c r="K682" t="s">
        <v>605</v>
      </c>
      <c r="AN682" t="s">
        <v>607</v>
      </c>
      <c r="AT682">
        <v>35</v>
      </c>
      <c r="AU682">
        <v>1</v>
      </c>
      <c r="AZ682">
        <v>158</v>
      </c>
      <c r="BA682">
        <v>167</v>
      </c>
      <c r="BC682" t="s">
        <v>5202</v>
      </c>
      <c r="BK682" t="s">
        <v>5203</v>
      </c>
      <c r="BL682">
        <v>28563451</v>
      </c>
      <c r="BQ682" t="s">
        <v>85</v>
      </c>
      <c r="BR682" t="s">
        <v>108</v>
      </c>
      <c r="BT682" t="s">
        <v>109</v>
      </c>
      <c r="BU682" t="s">
        <v>5204</v>
      </c>
      <c r="BV682">
        <v>12</v>
      </c>
      <c r="BW682" t="s">
        <v>5205</v>
      </c>
      <c r="BX682" t="s">
        <v>594</v>
      </c>
    </row>
    <row r="683" spans="1:76">
      <c r="A683" t="s">
        <v>76</v>
      </c>
      <c r="B683" t="s">
        <v>3134</v>
      </c>
      <c r="F683" t="s">
        <v>3134</v>
      </c>
      <c r="I683" t="s">
        <v>5206</v>
      </c>
      <c r="J683">
        <v>1996</v>
      </c>
      <c r="K683" t="s">
        <v>902</v>
      </c>
      <c r="P683" t="s">
        <v>903</v>
      </c>
      <c r="Q683" t="s">
        <v>904</v>
      </c>
      <c r="R683" t="s">
        <v>905</v>
      </c>
      <c r="S683" t="s">
        <v>906</v>
      </c>
      <c r="W683" t="s">
        <v>5207</v>
      </c>
      <c r="AN683" t="s">
        <v>2280</v>
      </c>
      <c r="AT683">
        <v>93</v>
      </c>
      <c r="AU683">
        <v>3</v>
      </c>
      <c r="AZ683">
        <v>281</v>
      </c>
      <c r="BA683">
        <v>302</v>
      </c>
      <c r="BK683" t="s">
        <v>5208</v>
      </c>
      <c r="BQ683" t="s">
        <v>85</v>
      </c>
      <c r="BR683" t="s">
        <v>108</v>
      </c>
      <c r="BT683" t="s">
        <v>109</v>
      </c>
      <c r="BU683">
        <v>0</v>
      </c>
    </row>
    <row r="684" spans="1:76">
      <c r="A684" t="s">
        <v>76</v>
      </c>
      <c r="B684" t="s">
        <v>5209</v>
      </c>
      <c r="F684" t="s">
        <v>5209</v>
      </c>
      <c r="I684" t="s">
        <v>5210</v>
      </c>
      <c r="J684">
        <v>1980</v>
      </c>
      <c r="K684" t="s">
        <v>5069</v>
      </c>
      <c r="AN684" t="s">
        <v>5070</v>
      </c>
      <c r="AT684">
        <v>55</v>
      </c>
      <c r="AU684">
        <v>5</v>
      </c>
      <c r="AZ684">
        <v>319</v>
      </c>
      <c r="BA684">
        <v>324</v>
      </c>
      <c r="BC684" t="s">
        <v>5211</v>
      </c>
      <c r="BK684" t="s">
        <v>5212</v>
      </c>
      <c r="BQ684" t="s">
        <v>85</v>
      </c>
      <c r="BR684" t="s">
        <v>108</v>
      </c>
      <c r="BT684" t="s">
        <v>109</v>
      </c>
      <c r="BV684">
        <v>3</v>
      </c>
    </row>
    <row r="685" spans="1:76">
      <c r="A685" t="s">
        <v>76</v>
      </c>
      <c r="B685" t="s">
        <v>5213</v>
      </c>
      <c r="F685" t="s">
        <v>5213</v>
      </c>
      <c r="I685" t="s">
        <v>5214</v>
      </c>
      <c r="J685">
        <v>2000</v>
      </c>
      <c r="K685" t="s">
        <v>452</v>
      </c>
      <c r="W685" t="s">
        <v>5215</v>
      </c>
      <c r="AN685" t="s">
        <v>454</v>
      </c>
      <c r="AS685" t="s">
        <v>204</v>
      </c>
      <c r="AT685">
        <v>35</v>
      </c>
      <c r="AU685">
        <v>1</v>
      </c>
      <c r="AZ685">
        <v>101</v>
      </c>
      <c r="BA685">
        <v>105</v>
      </c>
      <c r="BC685" t="s">
        <v>5216</v>
      </c>
      <c r="BK685" t="s">
        <v>5217</v>
      </c>
      <c r="BQ685" t="s">
        <v>85</v>
      </c>
      <c r="BR685" t="s">
        <v>108</v>
      </c>
      <c r="BT685" t="s">
        <v>109</v>
      </c>
      <c r="BU685">
        <v>8</v>
      </c>
      <c r="BV685">
        <v>8</v>
      </c>
      <c r="BX685" t="s">
        <v>594</v>
      </c>
    </row>
    <row r="686" spans="1:76">
      <c r="A686" t="s">
        <v>76</v>
      </c>
      <c r="B686" t="s">
        <v>5218</v>
      </c>
      <c r="F686" t="s">
        <v>5219</v>
      </c>
      <c r="I686" t="s">
        <v>5220</v>
      </c>
      <c r="J686">
        <v>2011</v>
      </c>
      <c r="K686" t="s">
        <v>452</v>
      </c>
      <c r="W686" t="s">
        <v>5221</v>
      </c>
      <c r="AN686" t="s">
        <v>454</v>
      </c>
      <c r="AS686" t="s">
        <v>204</v>
      </c>
      <c r="AT686">
        <v>46</v>
      </c>
      <c r="AU686">
        <v>1</v>
      </c>
      <c r="AZ686">
        <v>111</v>
      </c>
      <c r="BA686">
        <v>116</v>
      </c>
      <c r="BC686" t="s">
        <v>5222</v>
      </c>
      <c r="BK686" t="s">
        <v>5223</v>
      </c>
      <c r="BQ686" t="s">
        <v>85</v>
      </c>
      <c r="BR686" t="s">
        <v>108</v>
      </c>
      <c r="BT686" t="s">
        <v>109</v>
      </c>
      <c r="BU686">
        <v>5</v>
      </c>
      <c r="BV686">
        <v>4</v>
      </c>
      <c r="BX686" t="s">
        <v>594</v>
      </c>
    </row>
    <row r="687" spans="1:76">
      <c r="A687" t="s">
        <v>76</v>
      </c>
      <c r="B687" t="s">
        <v>5224</v>
      </c>
      <c r="F687" t="s">
        <v>5224</v>
      </c>
      <c r="I687" t="s">
        <v>5225</v>
      </c>
      <c r="J687">
        <v>1998</v>
      </c>
      <c r="K687" t="s">
        <v>452</v>
      </c>
      <c r="W687" t="s">
        <v>5226</v>
      </c>
      <c r="AN687" t="s">
        <v>454</v>
      </c>
      <c r="AS687" t="s">
        <v>148</v>
      </c>
      <c r="AT687">
        <v>33</v>
      </c>
      <c r="AU687">
        <v>2</v>
      </c>
      <c r="AZ687">
        <v>281</v>
      </c>
      <c r="BA687">
        <v>288</v>
      </c>
      <c r="BC687" t="s">
        <v>5227</v>
      </c>
      <c r="BK687" t="s">
        <v>5228</v>
      </c>
      <c r="BQ687" t="s">
        <v>85</v>
      </c>
      <c r="BR687" t="s">
        <v>108</v>
      </c>
      <c r="BT687" t="s">
        <v>109</v>
      </c>
      <c r="BU687">
        <v>4</v>
      </c>
      <c r="BV687">
        <v>6</v>
      </c>
      <c r="BW687" t="s">
        <v>5229</v>
      </c>
      <c r="BX687" t="s">
        <v>594</v>
      </c>
    </row>
    <row r="688" spans="1:76">
      <c r="A688" t="s">
        <v>76</v>
      </c>
      <c r="B688" t="s">
        <v>5230</v>
      </c>
      <c r="F688" t="s">
        <v>5231</v>
      </c>
      <c r="I688" t="s">
        <v>5232</v>
      </c>
      <c r="J688">
        <v>2009</v>
      </c>
      <c r="K688" t="s">
        <v>4389</v>
      </c>
      <c r="P688" t="s">
        <v>4390</v>
      </c>
      <c r="Q688" t="s">
        <v>4493</v>
      </c>
      <c r="R688" t="s">
        <v>4494</v>
      </c>
      <c r="S688" t="s">
        <v>5233</v>
      </c>
      <c r="W688" t="s">
        <v>5234</v>
      </c>
      <c r="AN688" t="s">
        <v>4394</v>
      </c>
      <c r="AO688" t="s">
        <v>5235</v>
      </c>
      <c r="AS688" t="s">
        <v>413</v>
      </c>
      <c r="AT688">
        <v>49</v>
      </c>
      <c r="AU688">
        <v>5</v>
      </c>
      <c r="AZ688">
        <v>563</v>
      </c>
      <c r="BA688">
        <v>579</v>
      </c>
      <c r="BC688" t="s">
        <v>5236</v>
      </c>
      <c r="BK688" t="s">
        <v>5237</v>
      </c>
      <c r="BL688">
        <v>21665841</v>
      </c>
      <c r="BQ688" t="s">
        <v>85</v>
      </c>
      <c r="BR688" t="s">
        <v>86</v>
      </c>
    </row>
    <row r="689" spans="1:76">
      <c r="A689" t="s">
        <v>76</v>
      </c>
      <c r="B689" t="s">
        <v>5238</v>
      </c>
      <c r="F689" t="s">
        <v>5238</v>
      </c>
      <c r="I689" t="s">
        <v>5239</v>
      </c>
      <c r="J689">
        <v>1991</v>
      </c>
      <c r="K689" t="s">
        <v>452</v>
      </c>
      <c r="W689" t="s">
        <v>5240</v>
      </c>
      <c r="AN689" t="s">
        <v>454</v>
      </c>
      <c r="AS689" t="s">
        <v>216</v>
      </c>
      <c r="AT689">
        <v>26</v>
      </c>
      <c r="AU689">
        <v>3</v>
      </c>
      <c r="AZ689">
        <v>357</v>
      </c>
      <c r="BA689">
        <v>363</v>
      </c>
      <c r="BC689" t="s">
        <v>5241</v>
      </c>
      <c r="BK689" t="s">
        <v>5242</v>
      </c>
      <c r="BQ689" t="s">
        <v>85</v>
      </c>
      <c r="BR689" t="s">
        <v>108</v>
      </c>
      <c r="BT689" t="s">
        <v>109</v>
      </c>
      <c r="BU689">
        <v>6</v>
      </c>
      <c r="BV689">
        <v>5</v>
      </c>
      <c r="BW689" t="s">
        <v>5243</v>
      </c>
      <c r="BX689" t="s">
        <v>594</v>
      </c>
    </row>
    <row r="690" spans="1:76">
      <c r="A690" t="s">
        <v>76</v>
      </c>
      <c r="B690" t="s">
        <v>5244</v>
      </c>
      <c r="F690" t="s">
        <v>5244</v>
      </c>
      <c r="I690" t="s">
        <v>5245</v>
      </c>
      <c r="J690">
        <v>1995</v>
      </c>
      <c r="K690" t="s">
        <v>766</v>
      </c>
      <c r="W690" t="s">
        <v>5246</v>
      </c>
      <c r="AN690" t="s">
        <v>768</v>
      </c>
      <c r="AS690" t="s">
        <v>769</v>
      </c>
      <c r="AT690">
        <v>32</v>
      </c>
      <c r="AU690">
        <v>2</v>
      </c>
      <c r="AZ690">
        <v>181</v>
      </c>
      <c r="BA690">
        <v>189</v>
      </c>
      <c r="BC690" t="s">
        <v>5247</v>
      </c>
      <c r="BK690" t="s">
        <v>5248</v>
      </c>
      <c r="BL690">
        <v>7608925</v>
      </c>
      <c r="BQ690" t="s">
        <v>85</v>
      </c>
      <c r="BR690" t="s">
        <v>108</v>
      </c>
      <c r="BT690" t="s">
        <v>109</v>
      </c>
      <c r="BV690">
        <v>2</v>
      </c>
    </row>
    <row r="691" spans="1:76">
      <c r="A691" t="s">
        <v>76</v>
      </c>
      <c r="B691" t="s">
        <v>5249</v>
      </c>
      <c r="F691" t="s">
        <v>5249</v>
      </c>
      <c r="I691" t="s">
        <v>5250</v>
      </c>
      <c r="J691">
        <v>1993</v>
      </c>
      <c r="K691" t="s">
        <v>182</v>
      </c>
      <c r="W691" t="s">
        <v>5251</v>
      </c>
      <c r="AN691" t="s">
        <v>184</v>
      </c>
      <c r="AS691" t="s">
        <v>769</v>
      </c>
      <c r="AT691">
        <v>18</v>
      </c>
      <c r="AU691">
        <v>1</v>
      </c>
      <c r="AZ691">
        <v>50</v>
      </c>
      <c r="BA691">
        <v>56</v>
      </c>
      <c r="BC691" t="s">
        <v>5252</v>
      </c>
      <c r="BK691" t="s">
        <v>5253</v>
      </c>
      <c r="BQ691" t="s">
        <v>85</v>
      </c>
      <c r="BR691" t="s">
        <v>108</v>
      </c>
      <c r="BT691" t="s">
        <v>109</v>
      </c>
      <c r="BV691">
        <v>1</v>
      </c>
    </row>
    <row r="692" spans="1:76">
      <c r="A692" t="s">
        <v>76</v>
      </c>
      <c r="B692" t="s">
        <v>5254</v>
      </c>
      <c r="F692" t="s">
        <v>5254</v>
      </c>
      <c r="I692" t="s">
        <v>5255</v>
      </c>
      <c r="J692">
        <v>1992</v>
      </c>
      <c r="K692" t="s">
        <v>5256</v>
      </c>
      <c r="W692" t="s">
        <v>5257</v>
      </c>
      <c r="AN692" t="s">
        <v>5258</v>
      </c>
      <c r="AS692" t="s">
        <v>168</v>
      </c>
      <c r="AT692">
        <v>26</v>
      </c>
      <c r="AU692">
        <v>2</v>
      </c>
      <c r="AZ692">
        <v>124</v>
      </c>
      <c r="BA692">
        <v>129</v>
      </c>
      <c r="BK692" t="s">
        <v>5259</v>
      </c>
      <c r="BQ692" t="s">
        <v>85</v>
      </c>
      <c r="BR692" t="s">
        <v>108</v>
      </c>
      <c r="BT692" t="s">
        <v>109</v>
      </c>
      <c r="BU692">
        <v>8</v>
      </c>
      <c r="BV692">
        <v>11</v>
      </c>
      <c r="BW692" t="s">
        <v>5260</v>
      </c>
      <c r="BX692" t="s">
        <v>594</v>
      </c>
    </row>
    <row r="693" spans="1:76">
      <c r="A693" t="s">
        <v>76</v>
      </c>
      <c r="B693" t="s">
        <v>5261</v>
      </c>
      <c r="F693" t="s">
        <v>5261</v>
      </c>
      <c r="I693" t="s">
        <v>5262</v>
      </c>
      <c r="J693">
        <v>1976</v>
      </c>
      <c r="K693" t="s">
        <v>1523</v>
      </c>
      <c r="AN693" t="s">
        <v>1527</v>
      </c>
      <c r="AT693">
        <v>262</v>
      </c>
      <c r="AU693">
        <v>5567</v>
      </c>
      <c r="AZ693">
        <v>384</v>
      </c>
      <c r="BA693">
        <v>386</v>
      </c>
      <c r="BC693" t="s">
        <v>5263</v>
      </c>
      <c r="BK693" t="s">
        <v>5264</v>
      </c>
      <c r="BL693">
        <v>8725</v>
      </c>
      <c r="BQ693" t="s">
        <v>85</v>
      </c>
      <c r="BR693" t="s">
        <v>108</v>
      </c>
      <c r="BT693" t="s">
        <v>109</v>
      </c>
      <c r="BU693">
        <v>22</v>
      </c>
      <c r="BV693">
        <v>16</v>
      </c>
      <c r="BW693" t="s">
        <v>1703</v>
      </c>
      <c r="BX693" t="s">
        <v>594</v>
      </c>
    </row>
    <row r="694" spans="1:76">
      <c r="A694" t="s">
        <v>76</v>
      </c>
      <c r="B694" t="s">
        <v>5265</v>
      </c>
      <c r="F694" t="s">
        <v>5266</v>
      </c>
      <c r="I694" t="s">
        <v>5267</v>
      </c>
      <c r="J694">
        <v>2013</v>
      </c>
      <c r="K694" t="s">
        <v>5268</v>
      </c>
      <c r="W694" t="s">
        <v>5269</v>
      </c>
      <c r="AB694" t="s">
        <v>5270</v>
      </c>
      <c r="AN694" t="s">
        <v>5271</v>
      </c>
      <c r="AO694" t="s">
        <v>5272</v>
      </c>
      <c r="AS694" t="s">
        <v>769</v>
      </c>
      <c r="AT694">
        <v>82</v>
      </c>
      <c r="AU694">
        <v>3</v>
      </c>
      <c r="AZ694">
        <v>827</v>
      </c>
      <c r="BA694">
        <v>839</v>
      </c>
      <c r="BC694" t="s">
        <v>5273</v>
      </c>
      <c r="BK694" t="s">
        <v>5274</v>
      </c>
      <c r="BL694">
        <v>23464546</v>
      </c>
      <c r="BQ694" t="s">
        <v>85</v>
      </c>
      <c r="BR694" t="s">
        <v>86</v>
      </c>
    </row>
    <row r="695" spans="1:76">
      <c r="A695" t="s">
        <v>76</v>
      </c>
      <c r="B695" t="s">
        <v>5275</v>
      </c>
      <c r="F695" t="s">
        <v>5276</v>
      </c>
      <c r="I695" t="s">
        <v>5277</v>
      </c>
      <c r="J695">
        <v>2007</v>
      </c>
      <c r="K695" t="s">
        <v>5278</v>
      </c>
      <c r="W695" t="s">
        <v>5279</v>
      </c>
      <c r="AN695" t="s">
        <v>5280</v>
      </c>
      <c r="AS695" t="s">
        <v>769</v>
      </c>
      <c r="AT695">
        <v>154</v>
      </c>
      <c r="AU695">
        <v>1</v>
      </c>
      <c r="AZ695">
        <v>7</v>
      </c>
      <c r="BA695">
        <v>19</v>
      </c>
      <c r="BC695" t="s">
        <v>5281</v>
      </c>
      <c r="BK695" t="s">
        <v>5282</v>
      </c>
      <c r="BQ695" t="s">
        <v>131</v>
      </c>
    </row>
    <row r="696" spans="1:76">
      <c r="A696" t="s">
        <v>76</v>
      </c>
      <c r="B696" t="s">
        <v>5283</v>
      </c>
      <c r="F696" t="s">
        <v>5284</v>
      </c>
      <c r="I696" t="s">
        <v>5285</v>
      </c>
      <c r="J696">
        <v>2012</v>
      </c>
      <c r="K696" t="s">
        <v>5286</v>
      </c>
      <c r="W696" t="s">
        <v>5287</v>
      </c>
      <c r="AA696" t="s">
        <v>5288</v>
      </c>
      <c r="AB696" t="s">
        <v>5289</v>
      </c>
      <c r="AN696" t="s">
        <v>5290</v>
      </c>
      <c r="AT696">
        <v>60</v>
      </c>
      <c r="AU696">
        <v>1</v>
      </c>
      <c r="AZ696">
        <v>42</v>
      </c>
      <c r="BA696">
        <v>46</v>
      </c>
      <c r="BC696" t="s">
        <v>5291</v>
      </c>
      <c r="BK696" t="s">
        <v>5292</v>
      </c>
      <c r="BL696">
        <v>22175428</v>
      </c>
      <c r="BQ696" t="s">
        <v>85</v>
      </c>
      <c r="BR696" t="s">
        <v>86</v>
      </c>
    </row>
    <row r="697" spans="1:76">
      <c r="A697" t="s">
        <v>76</v>
      </c>
      <c r="B697" t="s">
        <v>5293</v>
      </c>
      <c r="F697" t="s">
        <v>5294</v>
      </c>
      <c r="I697" t="s">
        <v>5295</v>
      </c>
      <c r="J697">
        <v>2018</v>
      </c>
      <c r="K697" t="s">
        <v>1170</v>
      </c>
      <c r="W697" t="s">
        <v>5296</v>
      </c>
      <c r="AN697" t="s">
        <v>1174</v>
      </c>
      <c r="AO697" t="s">
        <v>1175</v>
      </c>
      <c r="AS697" t="s">
        <v>887</v>
      </c>
      <c r="AT697">
        <v>218</v>
      </c>
      <c r="AU697">
        <v>4</v>
      </c>
      <c r="AZ697">
        <v>1491</v>
      </c>
      <c r="BA697">
        <v>1503</v>
      </c>
      <c r="BC697" t="s">
        <v>5297</v>
      </c>
      <c r="BK697" t="s">
        <v>5298</v>
      </c>
      <c r="BL697">
        <v>29532940</v>
      </c>
      <c r="BQ697" t="s">
        <v>131</v>
      </c>
    </row>
    <row r="698" spans="1:76">
      <c r="A698" t="s">
        <v>76</v>
      </c>
      <c r="B698" t="s">
        <v>5299</v>
      </c>
      <c r="F698" t="s">
        <v>5300</v>
      </c>
      <c r="I698" t="s">
        <v>5301</v>
      </c>
      <c r="J698">
        <v>2015</v>
      </c>
      <c r="K698" t="s">
        <v>5302</v>
      </c>
      <c r="W698" t="s">
        <v>5303</v>
      </c>
      <c r="AB698" t="s">
        <v>5304</v>
      </c>
      <c r="AN698" t="s">
        <v>5305</v>
      </c>
      <c r="AS698" t="s">
        <v>600</v>
      </c>
      <c r="AT698">
        <v>9</v>
      </c>
      <c r="AU698">
        <v>4</v>
      </c>
      <c r="BB698" t="s">
        <v>5306</v>
      </c>
      <c r="BC698" t="s">
        <v>5307</v>
      </c>
      <c r="BK698" t="s">
        <v>5308</v>
      </c>
      <c r="BL698">
        <v>25897664</v>
      </c>
      <c r="BQ698" t="s">
        <v>85</v>
      </c>
      <c r="BR698" t="s">
        <v>108</v>
      </c>
      <c r="BT698" t="s">
        <v>296</v>
      </c>
    </row>
    <row r="699" spans="1:76">
      <c r="A699" t="s">
        <v>76</v>
      </c>
      <c r="B699" t="s">
        <v>5309</v>
      </c>
      <c r="F699" t="s">
        <v>5310</v>
      </c>
      <c r="I699" t="s">
        <v>5311</v>
      </c>
      <c r="J699">
        <v>2016</v>
      </c>
      <c r="K699" t="s">
        <v>337</v>
      </c>
      <c r="W699" t="s">
        <v>5312</v>
      </c>
      <c r="AB699" t="s">
        <v>5313</v>
      </c>
      <c r="AN699" t="s">
        <v>341</v>
      </c>
      <c r="AO699" t="s">
        <v>342</v>
      </c>
      <c r="AS699" t="s">
        <v>769</v>
      </c>
      <c r="AT699">
        <v>33</v>
      </c>
      <c r="AU699">
        <v>3</v>
      </c>
      <c r="AZ699">
        <v>707</v>
      </c>
      <c r="BA699">
        <v>720</v>
      </c>
      <c r="BC699" t="s">
        <v>5314</v>
      </c>
      <c r="BK699" t="s">
        <v>5315</v>
      </c>
      <c r="BL699">
        <v>26568616</v>
      </c>
      <c r="BQ699" t="s">
        <v>85</v>
      </c>
      <c r="BR699" t="s">
        <v>108</v>
      </c>
      <c r="BT699" t="s">
        <v>296</v>
      </c>
    </row>
    <row r="700" spans="1:76">
      <c r="A700" t="s">
        <v>76</v>
      </c>
      <c r="B700" t="s">
        <v>5316</v>
      </c>
      <c r="F700" t="s">
        <v>5317</v>
      </c>
      <c r="I700" t="s">
        <v>5318</v>
      </c>
      <c r="J700">
        <v>2013</v>
      </c>
      <c r="K700" t="s">
        <v>2422</v>
      </c>
      <c r="W700" t="s">
        <v>5319</v>
      </c>
      <c r="AB700" t="s">
        <v>5320</v>
      </c>
      <c r="AN700" t="s">
        <v>2424</v>
      </c>
      <c r="AS700" t="s">
        <v>2601</v>
      </c>
      <c r="AT700">
        <v>170</v>
      </c>
      <c r="AU700">
        <v>18</v>
      </c>
      <c r="AZ700">
        <v>1569</v>
      </c>
      <c r="BA700">
        <v>1578</v>
      </c>
      <c r="BC700" t="s">
        <v>5321</v>
      </c>
      <c r="BK700" t="s">
        <v>5322</v>
      </c>
      <c r="BL700">
        <v>23932643</v>
      </c>
      <c r="BQ700" t="s">
        <v>131</v>
      </c>
    </row>
    <row r="701" spans="1:76">
      <c r="A701" t="s">
        <v>76</v>
      </c>
      <c r="B701" t="s">
        <v>5323</v>
      </c>
      <c r="F701" t="s">
        <v>5323</v>
      </c>
      <c r="I701" t="s">
        <v>5324</v>
      </c>
      <c r="J701">
        <v>1992</v>
      </c>
      <c r="K701" t="s">
        <v>1170</v>
      </c>
      <c r="W701" t="s">
        <v>5325</v>
      </c>
      <c r="AA701" t="s">
        <v>5326</v>
      </c>
      <c r="AB701" t="s">
        <v>5327</v>
      </c>
      <c r="AN701" t="s">
        <v>1174</v>
      </c>
      <c r="AS701" t="s">
        <v>600</v>
      </c>
      <c r="AT701">
        <v>120</v>
      </c>
      <c r="AU701">
        <v>4</v>
      </c>
      <c r="AZ701">
        <v>561</v>
      </c>
      <c r="BA701">
        <v>574</v>
      </c>
      <c r="BC701" t="s">
        <v>5328</v>
      </c>
      <c r="BK701" t="s">
        <v>5329</v>
      </c>
      <c r="BQ701" t="s">
        <v>131</v>
      </c>
    </row>
    <row r="702" spans="1:76">
      <c r="A702" t="s">
        <v>76</v>
      </c>
      <c r="B702" t="s">
        <v>2482</v>
      </c>
      <c r="F702" t="s">
        <v>2482</v>
      </c>
      <c r="I702" t="s">
        <v>5330</v>
      </c>
      <c r="J702">
        <v>1998</v>
      </c>
      <c r="K702" t="s">
        <v>5331</v>
      </c>
      <c r="W702" t="s">
        <v>5332</v>
      </c>
      <c r="AN702" t="s">
        <v>5333</v>
      </c>
      <c r="AS702" t="s">
        <v>185</v>
      </c>
      <c r="AT702">
        <v>16</v>
      </c>
      <c r="AU702">
        <v>2</v>
      </c>
      <c r="AZ702">
        <v>155</v>
      </c>
      <c r="BA702">
        <v>166</v>
      </c>
      <c r="BC702" t="s">
        <v>5334</v>
      </c>
      <c r="BK702" t="s">
        <v>5335</v>
      </c>
      <c r="BQ702" t="s">
        <v>131</v>
      </c>
    </row>
    <row r="703" spans="1:76">
      <c r="A703" t="s">
        <v>76</v>
      </c>
      <c r="B703" t="s">
        <v>5336</v>
      </c>
      <c r="F703" t="s">
        <v>5337</v>
      </c>
      <c r="I703" t="s">
        <v>5338</v>
      </c>
      <c r="J703">
        <v>2010</v>
      </c>
      <c r="K703" t="s">
        <v>5339</v>
      </c>
      <c r="W703" t="s">
        <v>5340</v>
      </c>
      <c r="AN703" t="s">
        <v>5341</v>
      </c>
      <c r="AS703" t="s">
        <v>216</v>
      </c>
      <c r="AT703">
        <v>157</v>
      </c>
      <c r="AU703">
        <v>8</v>
      </c>
      <c r="AZ703">
        <v>1837</v>
      </c>
      <c r="BA703">
        <v>1847</v>
      </c>
      <c r="BC703" t="s">
        <v>5342</v>
      </c>
      <c r="BK703" t="s">
        <v>5343</v>
      </c>
      <c r="BQ703" t="s">
        <v>85</v>
      </c>
      <c r="BR703" t="s">
        <v>108</v>
      </c>
      <c r="BS703" t="s">
        <v>109</v>
      </c>
    </row>
    <row r="704" spans="1:76">
      <c r="A704" t="s">
        <v>76</v>
      </c>
      <c r="B704" t="s">
        <v>5344</v>
      </c>
      <c r="F704" t="s">
        <v>5344</v>
      </c>
      <c r="I704" t="s">
        <v>5345</v>
      </c>
      <c r="J704">
        <v>2001</v>
      </c>
      <c r="K704" t="s">
        <v>5346</v>
      </c>
      <c r="W704" t="s">
        <v>5347</v>
      </c>
      <c r="AN704" t="s">
        <v>5348</v>
      </c>
      <c r="AS704" t="s">
        <v>397</v>
      </c>
      <c r="AT704">
        <v>32</v>
      </c>
      <c r="AU704">
        <v>7</v>
      </c>
      <c r="AZ704">
        <v>549</v>
      </c>
      <c r="BA704">
        <v>563</v>
      </c>
      <c r="BC704" t="s">
        <v>5349</v>
      </c>
      <c r="BK704" t="s">
        <v>5350</v>
      </c>
      <c r="BQ704" t="s">
        <v>85</v>
      </c>
      <c r="BR704" t="s">
        <v>86</v>
      </c>
    </row>
    <row r="705" spans="1:74">
      <c r="A705" t="s">
        <v>76</v>
      </c>
      <c r="B705" t="s">
        <v>5351</v>
      </c>
      <c r="F705" t="s">
        <v>5352</v>
      </c>
      <c r="I705" t="s">
        <v>5353</v>
      </c>
      <c r="J705">
        <v>1990</v>
      </c>
      <c r="K705" t="s">
        <v>1011</v>
      </c>
      <c r="W705" t="s">
        <v>5354</v>
      </c>
      <c r="AN705" t="s">
        <v>1013</v>
      </c>
      <c r="AT705">
        <v>5</v>
      </c>
      <c r="AU705" s="2">
        <v>43191</v>
      </c>
      <c r="AZ705">
        <v>69</v>
      </c>
      <c r="BA705">
        <v>81</v>
      </c>
      <c r="BC705" t="s">
        <v>5355</v>
      </c>
      <c r="BK705" t="s">
        <v>5356</v>
      </c>
      <c r="BQ705" t="s">
        <v>131</v>
      </c>
    </row>
    <row r="706" spans="1:74">
      <c r="A706" t="s">
        <v>76</v>
      </c>
      <c r="B706" t="s">
        <v>5357</v>
      </c>
      <c r="F706" t="s">
        <v>5358</v>
      </c>
      <c r="I706" t="s">
        <v>5359</v>
      </c>
      <c r="J706">
        <v>2016</v>
      </c>
      <c r="K706" t="s">
        <v>5360</v>
      </c>
      <c r="W706" t="s">
        <v>5361</v>
      </c>
      <c r="AA706" t="s">
        <v>5362</v>
      </c>
      <c r="AB706" t="s">
        <v>5363</v>
      </c>
      <c r="AN706" t="s">
        <v>5364</v>
      </c>
      <c r="AS706" t="s">
        <v>5365</v>
      </c>
      <c r="AT706">
        <v>76</v>
      </c>
      <c r="AU706">
        <v>3</v>
      </c>
      <c r="AZ706">
        <v>255</v>
      </c>
      <c r="BA706">
        <v>264</v>
      </c>
      <c r="BC706" t="s">
        <v>5366</v>
      </c>
      <c r="BK706" t="s">
        <v>5367</v>
      </c>
      <c r="BQ706" t="s">
        <v>131</v>
      </c>
    </row>
    <row r="707" spans="1:74">
      <c r="A707" t="s">
        <v>76</v>
      </c>
      <c r="B707" t="s">
        <v>5368</v>
      </c>
      <c r="F707" t="s">
        <v>5368</v>
      </c>
      <c r="I707" t="s">
        <v>5369</v>
      </c>
      <c r="J707">
        <v>2005</v>
      </c>
      <c r="K707" t="s">
        <v>5370</v>
      </c>
      <c r="W707" t="s">
        <v>5371</v>
      </c>
      <c r="AA707" t="s">
        <v>5372</v>
      </c>
      <c r="AB707" t="s">
        <v>5373</v>
      </c>
      <c r="AN707" t="s">
        <v>5374</v>
      </c>
      <c r="AS707" t="s">
        <v>887</v>
      </c>
      <c r="AT707">
        <v>4</v>
      </c>
      <c r="AU707">
        <v>4</v>
      </c>
      <c r="AZ707">
        <v>763</v>
      </c>
      <c r="BA707">
        <v>769</v>
      </c>
      <c r="BC707" t="s">
        <v>5375</v>
      </c>
      <c r="BK707" t="s">
        <v>5376</v>
      </c>
      <c r="BQ707" t="s">
        <v>131</v>
      </c>
    </row>
    <row r="708" spans="1:74">
      <c r="A708" t="s">
        <v>76</v>
      </c>
      <c r="B708" t="s">
        <v>5377</v>
      </c>
      <c r="F708" t="s">
        <v>5377</v>
      </c>
      <c r="I708" t="s">
        <v>5378</v>
      </c>
      <c r="J708">
        <v>1998</v>
      </c>
      <c r="K708" t="s">
        <v>3092</v>
      </c>
      <c r="W708" t="s">
        <v>5379</v>
      </c>
      <c r="AN708" t="s">
        <v>5380</v>
      </c>
      <c r="AS708" t="s">
        <v>413</v>
      </c>
      <c r="AT708">
        <v>73</v>
      </c>
      <c r="AU708">
        <v>6</v>
      </c>
      <c r="AZ708">
        <v>812</v>
      </c>
      <c r="BA708">
        <v>821</v>
      </c>
      <c r="BK708" t="s">
        <v>5381</v>
      </c>
      <c r="BQ708" t="s">
        <v>131</v>
      </c>
    </row>
    <row r="709" spans="1:74">
      <c r="A709" t="s">
        <v>76</v>
      </c>
      <c r="B709" t="s">
        <v>5382</v>
      </c>
      <c r="F709" t="s">
        <v>5383</v>
      </c>
      <c r="I709" t="s">
        <v>5384</v>
      </c>
      <c r="J709">
        <v>2012</v>
      </c>
      <c r="K709" t="s">
        <v>100</v>
      </c>
      <c r="W709" t="s">
        <v>5385</v>
      </c>
      <c r="AA709" t="s">
        <v>212</v>
      </c>
      <c r="AB709" t="s">
        <v>213</v>
      </c>
      <c r="AN709" t="s">
        <v>103</v>
      </c>
      <c r="AS709" s="3">
        <v>44440</v>
      </c>
      <c r="AT709">
        <v>7</v>
      </c>
      <c r="AU709">
        <v>9</v>
      </c>
      <c r="BB709" t="s">
        <v>5386</v>
      </c>
      <c r="BC709" t="s">
        <v>5387</v>
      </c>
      <c r="BK709" t="s">
        <v>5388</v>
      </c>
      <c r="BL709">
        <v>23029371</v>
      </c>
      <c r="BQ709" t="s">
        <v>85</v>
      </c>
      <c r="BR709" t="s">
        <v>108</v>
      </c>
      <c r="BT709" t="s">
        <v>109</v>
      </c>
      <c r="BV709">
        <v>0</v>
      </c>
    </row>
    <row r="710" spans="1:74">
      <c r="A710" t="s">
        <v>76</v>
      </c>
      <c r="B710" t="s">
        <v>5389</v>
      </c>
      <c r="F710" t="s">
        <v>5390</v>
      </c>
      <c r="I710" t="s">
        <v>5391</v>
      </c>
      <c r="J710">
        <v>1986</v>
      </c>
      <c r="K710" t="s">
        <v>1011</v>
      </c>
      <c r="W710" t="s">
        <v>5392</v>
      </c>
      <c r="AN710" t="s">
        <v>1013</v>
      </c>
      <c r="AT710">
        <v>1</v>
      </c>
      <c r="AU710" s="2">
        <v>43191</v>
      </c>
      <c r="AZ710">
        <v>397</v>
      </c>
      <c r="BA710">
        <v>402</v>
      </c>
      <c r="BC710" t="s">
        <v>5393</v>
      </c>
      <c r="BK710" t="s">
        <v>5394</v>
      </c>
      <c r="BQ710" t="s">
        <v>131</v>
      </c>
    </row>
    <row r="711" spans="1:74">
      <c r="A711" t="s">
        <v>76</v>
      </c>
      <c r="B711" t="s">
        <v>5395</v>
      </c>
      <c r="F711" t="s">
        <v>5395</v>
      </c>
      <c r="I711" t="s">
        <v>5396</v>
      </c>
      <c r="J711">
        <v>1998</v>
      </c>
      <c r="K711" t="s">
        <v>1011</v>
      </c>
      <c r="W711" t="s">
        <v>5397</v>
      </c>
      <c r="AN711" t="s">
        <v>1013</v>
      </c>
      <c r="AT711">
        <v>13</v>
      </c>
      <c r="AU711">
        <v>2</v>
      </c>
      <c r="AZ711">
        <v>189</v>
      </c>
      <c r="BA711">
        <v>196</v>
      </c>
      <c r="BC711" t="s">
        <v>5398</v>
      </c>
      <c r="BK711" t="s">
        <v>5399</v>
      </c>
      <c r="BQ711" t="s">
        <v>131</v>
      </c>
    </row>
    <row r="712" spans="1:74">
      <c r="A712" t="s">
        <v>76</v>
      </c>
      <c r="B712" t="s">
        <v>5400</v>
      </c>
      <c r="F712" t="s">
        <v>5401</v>
      </c>
      <c r="I712" t="s">
        <v>5402</v>
      </c>
      <c r="J712">
        <v>2018</v>
      </c>
      <c r="K712" t="s">
        <v>5403</v>
      </c>
      <c r="W712" t="s">
        <v>5404</v>
      </c>
      <c r="AA712" t="s">
        <v>5405</v>
      </c>
      <c r="AB712" t="s">
        <v>5406</v>
      </c>
      <c r="AN712" t="s">
        <v>5407</v>
      </c>
      <c r="AO712" t="s">
        <v>5408</v>
      </c>
      <c r="AS712" t="s">
        <v>168</v>
      </c>
      <c r="AT712">
        <v>98</v>
      </c>
      <c r="AU712">
        <v>5</v>
      </c>
      <c r="AZ712">
        <v>1109</v>
      </c>
      <c r="BA712">
        <v>1118</v>
      </c>
      <c r="BC712" t="s">
        <v>5409</v>
      </c>
      <c r="BK712" t="s">
        <v>5410</v>
      </c>
      <c r="BQ712" t="s">
        <v>131</v>
      </c>
    </row>
    <row r="713" spans="1:74">
      <c r="A713" t="s">
        <v>76</v>
      </c>
      <c r="B713" t="s">
        <v>5411</v>
      </c>
      <c r="F713" t="s">
        <v>5411</v>
      </c>
      <c r="I713" t="s">
        <v>5412</v>
      </c>
      <c r="J713">
        <v>1999</v>
      </c>
      <c r="K713" t="s">
        <v>1249</v>
      </c>
      <c r="W713" t="s">
        <v>5413</v>
      </c>
      <c r="AN713" t="s">
        <v>1251</v>
      </c>
      <c r="AO713" t="s">
        <v>1252</v>
      </c>
      <c r="AS713" t="s">
        <v>168</v>
      </c>
      <c r="AT713">
        <v>34</v>
      </c>
      <c r="AU713">
        <v>6</v>
      </c>
      <c r="AZ713">
        <v>1060</v>
      </c>
      <c r="BA713">
        <v>1063</v>
      </c>
      <c r="BK713" t="s">
        <v>5414</v>
      </c>
      <c r="BQ713" t="s">
        <v>131</v>
      </c>
    </row>
    <row r="714" spans="1:74">
      <c r="A714" t="s">
        <v>76</v>
      </c>
      <c r="B714" t="s">
        <v>5415</v>
      </c>
      <c r="F714" t="s">
        <v>5416</v>
      </c>
      <c r="I714" t="s">
        <v>5417</v>
      </c>
      <c r="J714">
        <v>2014</v>
      </c>
      <c r="K714" t="s">
        <v>5418</v>
      </c>
      <c r="P714" t="s">
        <v>5419</v>
      </c>
      <c r="Q714" t="s">
        <v>5420</v>
      </c>
      <c r="R714" t="s">
        <v>5421</v>
      </c>
      <c r="S714" t="s">
        <v>5422</v>
      </c>
      <c r="W714" t="s">
        <v>5423</v>
      </c>
      <c r="AN714" t="s">
        <v>5424</v>
      </c>
      <c r="AO714" t="s">
        <v>5425</v>
      </c>
      <c r="AS714" t="s">
        <v>600</v>
      </c>
      <c r="AT714">
        <v>152</v>
      </c>
      <c r="AX714" t="s">
        <v>49</v>
      </c>
      <c r="AZ714">
        <v>66</v>
      </c>
      <c r="BA714">
        <v>73</v>
      </c>
      <c r="BC714" t="s">
        <v>5426</v>
      </c>
      <c r="BK714" t="s">
        <v>5427</v>
      </c>
      <c r="BQ714" t="s">
        <v>85</v>
      </c>
      <c r="BR714" t="s">
        <v>108</v>
      </c>
      <c r="BS714" t="s">
        <v>109</v>
      </c>
    </row>
    <row r="715" spans="1:74">
      <c r="A715" t="s">
        <v>76</v>
      </c>
      <c r="B715" t="s">
        <v>5428</v>
      </c>
      <c r="F715" t="s">
        <v>5429</v>
      </c>
      <c r="I715" t="s">
        <v>5430</v>
      </c>
      <c r="J715">
        <v>2008</v>
      </c>
      <c r="K715" t="s">
        <v>5431</v>
      </c>
      <c r="W715" t="s">
        <v>5432</v>
      </c>
      <c r="AN715" t="s">
        <v>5433</v>
      </c>
      <c r="AS715" t="s">
        <v>204</v>
      </c>
      <c r="AT715">
        <v>19</v>
      </c>
      <c r="AU715">
        <v>1</v>
      </c>
      <c r="AZ715">
        <v>15</v>
      </c>
      <c r="BA715">
        <v>20</v>
      </c>
      <c r="BC715" t="s">
        <v>5434</v>
      </c>
      <c r="BK715" t="s">
        <v>5435</v>
      </c>
      <c r="BL715">
        <v>18177286</v>
      </c>
      <c r="BQ715" t="s">
        <v>85</v>
      </c>
      <c r="BR715" t="s">
        <v>86</v>
      </c>
    </row>
    <row r="716" spans="1:74">
      <c r="A716" t="s">
        <v>76</v>
      </c>
      <c r="B716" t="s">
        <v>5436</v>
      </c>
      <c r="F716" t="s">
        <v>5436</v>
      </c>
      <c r="I716" t="s">
        <v>5437</v>
      </c>
      <c r="J716">
        <v>1997</v>
      </c>
      <c r="K716" t="s">
        <v>5438</v>
      </c>
      <c r="P716" t="s">
        <v>5439</v>
      </c>
      <c r="Q716" t="s">
        <v>5440</v>
      </c>
      <c r="R716" t="s">
        <v>5441</v>
      </c>
      <c r="S716" t="s">
        <v>5442</v>
      </c>
      <c r="W716" t="s">
        <v>5443</v>
      </c>
      <c r="AN716" t="s">
        <v>5444</v>
      </c>
      <c r="AS716" t="s">
        <v>769</v>
      </c>
      <c r="AT716">
        <v>75</v>
      </c>
      <c r="AU716">
        <v>3</v>
      </c>
      <c r="AZ716">
        <v>630</v>
      </c>
      <c r="BA716">
        <v>640</v>
      </c>
      <c r="BK716" t="s">
        <v>5445</v>
      </c>
      <c r="BL716">
        <v>9078477</v>
      </c>
      <c r="BQ716" t="s">
        <v>85</v>
      </c>
      <c r="BR716" t="s">
        <v>86</v>
      </c>
    </row>
    <row r="717" spans="1:74">
      <c r="A717" t="s">
        <v>76</v>
      </c>
      <c r="B717" t="s">
        <v>5446</v>
      </c>
      <c r="F717" t="s">
        <v>5447</v>
      </c>
      <c r="I717" t="s">
        <v>5448</v>
      </c>
      <c r="J717">
        <v>2015</v>
      </c>
      <c r="K717" t="s">
        <v>2514</v>
      </c>
      <c r="W717" t="s">
        <v>5449</v>
      </c>
      <c r="AB717" t="s">
        <v>5450</v>
      </c>
      <c r="AN717" t="s">
        <v>2518</v>
      </c>
      <c r="AO717" t="s">
        <v>2519</v>
      </c>
      <c r="AS717" t="s">
        <v>204</v>
      </c>
      <c r="AT717">
        <v>114</v>
      </c>
      <c r="AU717">
        <v>2</v>
      </c>
      <c r="AZ717">
        <v>229</v>
      </c>
      <c r="BA717">
        <v>240</v>
      </c>
      <c r="BC717" t="s">
        <v>5451</v>
      </c>
      <c r="BK717" t="s">
        <v>5452</v>
      </c>
      <c r="BL717">
        <v>25370213</v>
      </c>
      <c r="BQ717" t="s">
        <v>131</v>
      </c>
    </row>
    <row r="718" spans="1:74">
      <c r="A718" t="s">
        <v>76</v>
      </c>
      <c r="B718" t="s">
        <v>5453</v>
      </c>
      <c r="F718" t="s">
        <v>5453</v>
      </c>
      <c r="I718" t="s">
        <v>5454</v>
      </c>
      <c r="J718">
        <v>1993</v>
      </c>
      <c r="K718" t="s">
        <v>1135</v>
      </c>
      <c r="W718" t="s">
        <v>5455</v>
      </c>
      <c r="AN718" t="s">
        <v>1138</v>
      </c>
      <c r="AS718" t="s">
        <v>204</v>
      </c>
      <c r="AT718">
        <v>86</v>
      </c>
      <c r="AU718">
        <v>1</v>
      </c>
      <c r="AZ718">
        <v>117</v>
      </c>
      <c r="BA718">
        <v>122</v>
      </c>
      <c r="BC718" t="s">
        <v>5456</v>
      </c>
      <c r="BK718" t="s">
        <v>5457</v>
      </c>
      <c r="BQ718" t="s">
        <v>85</v>
      </c>
      <c r="BR718" t="s">
        <v>108</v>
      </c>
      <c r="BT718" t="s">
        <v>296</v>
      </c>
    </row>
    <row r="719" spans="1:74">
      <c r="A719" t="s">
        <v>76</v>
      </c>
      <c r="B719" t="s">
        <v>5458</v>
      </c>
      <c r="F719" t="s">
        <v>5459</v>
      </c>
      <c r="I719" t="s">
        <v>5460</v>
      </c>
      <c r="J719">
        <v>2013</v>
      </c>
      <c r="K719" t="s">
        <v>1153</v>
      </c>
      <c r="W719" t="s">
        <v>5461</v>
      </c>
      <c r="AN719" t="s">
        <v>1156</v>
      </c>
      <c r="AS719" t="s">
        <v>168</v>
      </c>
      <c r="AT719">
        <v>32</v>
      </c>
      <c r="AU719">
        <v>3</v>
      </c>
      <c r="AZ719">
        <v>651</v>
      </c>
      <c r="BA719">
        <v>662</v>
      </c>
      <c r="BC719" t="s">
        <v>5462</v>
      </c>
      <c r="BK719" t="s">
        <v>5463</v>
      </c>
      <c r="BQ719" t="s">
        <v>131</v>
      </c>
    </row>
    <row r="720" spans="1:74">
      <c r="A720" t="s">
        <v>76</v>
      </c>
      <c r="B720" t="s">
        <v>5464</v>
      </c>
      <c r="F720" t="s">
        <v>5465</v>
      </c>
      <c r="I720" t="s">
        <v>5466</v>
      </c>
      <c r="J720">
        <v>2007</v>
      </c>
      <c r="K720" t="s">
        <v>2548</v>
      </c>
      <c r="W720" t="s">
        <v>5467</v>
      </c>
      <c r="AN720" t="s">
        <v>2551</v>
      </c>
      <c r="AO720" t="s">
        <v>2552</v>
      </c>
      <c r="AS720" t="s">
        <v>887</v>
      </c>
      <c r="AT720">
        <v>57</v>
      </c>
      <c r="AU720">
        <v>2</v>
      </c>
      <c r="AZ720">
        <v>135</v>
      </c>
      <c r="BA720">
        <v>143</v>
      </c>
      <c r="BC720" t="s">
        <v>5468</v>
      </c>
      <c r="BK720" t="s">
        <v>5469</v>
      </c>
      <c r="BQ720" t="s">
        <v>131</v>
      </c>
    </row>
    <row r="721" spans="1:74">
      <c r="A721" t="s">
        <v>76</v>
      </c>
      <c r="B721" t="s">
        <v>5470</v>
      </c>
      <c r="F721" t="s">
        <v>5471</v>
      </c>
      <c r="I721" t="s">
        <v>5472</v>
      </c>
      <c r="J721">
        <v>2008</v>
      </c>
      <c r="K721" t="s">
        <v>5473</v>
      </c>
      <c r="W721" t="s">
        <v>5474</v>
      </c>
      <c r="AN721" t="s">
        <v>5475</v>
      </c>
      <c r="AT721">
        <v>6</v>
      </c>
      <c r="AU721">
        <v>4</v>
      </c>
      <c r="AZ721">
        <v>1</v>
      </c>
      <c r="BA721">
        <v>14</v>
      </c>
      <c r="BK721" t="s">
        <v>5476</v>
      </c>
      <c r="BQ721" t="s">
        <v>131</v>
      </c>
    </row>
    <row r="722" spans="1:74">
      <c r="A722" t="s">
        <v>76</v>
      </c>
      <c r="B722" t="s">
        <v>5477</v>
      </c>
      <c r="F722" t="s">
        <v>5477</v>
      </c>
      <c r="I722" t="s">
        <v>5478</v>
      </c>
      <c r="J722">
        <v>2002</v>
      </c>
      <c r="K722" t="s">
        <v>122</v>
      </c>
      <c r="W722" t="s">
        <v>5479</v>
      </c>
      <c r="AA722" t="s">
        <v>5480</v>
      </c>
      <c r="AB722" t="s">
        <v>5481</v>
      </c>
      <c r="AN722" t="s">
        <v>126</v>
      </c>
      <c r="AS722" t="s">
        <v>94</v>
      </c>
      <c r="AT722">
        <v>8</v>
      </c>
      <c r="AU722">
        <v>1</v>
      </c>
      <c r="AZ722">
        <v>1</v>
      </c>
      <c r="BA722">
        <v>16</v>
      </c>
      <c r="BC722" t="s">
        <v>5482</v>
      </c>
      <c r="BK722" t="s">
        <v>5483</v>
      </c>
      <c r="BQ722" t="s">
        <v>85</v>
      </c>
      <c r="BR722" t="s">
        <v>108</v>
      </c>
      <c r="BT722" t="s">
        <v>296</v>
      </c>
    </row>
    <row r="723" spans="1:74">
      <c r="A723" t="s">
        <v>76</v>
      </c>
      <c r="B723" t="s">
        <v>3166</v>
      </c>
      <c r="F723" t="s">
        <v>3166</v>
      </c>
      <c r="I723" t="s">
        <v>5484</v>
      </c>
      <c r="J723">
        <v>2003</v>
      </c>
      <c r="K723" t="s">
        <v>1827</v>
      </c>
      <c r="W723" t="s">
        <v>5485</v>
      </c>
      <c r="AN723" t="s">
        <v>1829</v>
      </c>
      <c r="AS723" t="s">
        <v>185</v>
      </c>
      <c r="AT723">
        <v>23</v>
      </c>
      <c r="AU723">
        <v>13</v>
      </c>
      <c r="AZ723">
        <v>931</v>
      </c>
      <c r="BA723">
        <v>936</v>
      </c>
      <c r="BC723" t="s">
        <v>5486</v>
      </c>
      <c r="BK723" t="s">
        <v>5487</v>
      </c>
      <c r="BL723">
        <v>14532017</v>
      </c>
      <c r="BQ723" t="s">
        <v>131</v>
      </c>
    </row>
    <row r="724" spans="1:74">
      <c r="A724" t="s">
        <v>76</v>
      </c>
      <c r="B724" t="s">
        <v>5488</v>
      </c>
      <c r="F724" t="s">
        <v>5489</v>
      </c>
      <c r="I724" t="s">
        <v>5490</v>
      </c>
      <c r="J724">
        <v>2009</v>
      </c>
      <c r="K724" t="s">
        <v>5491</v>
      </c>
      <c r="W724" t="s">
        <v>5492</v>
      </c>
      <c r="AN724" t="s">
        <v>5493</v>
      </c>
      <c r="AS724" t="s">
        <v>168</v>
      </c>
      <c r="AT724">
        <v>45</v>
      </c>
      <c r="AU724">
        <v>5</v>
      </c>
      <c r="AZ724">
        <v>559</v>
      </c>
      <c r="BA724">
        <v>564</v>
      </c>
      <c r="BC724" t="s">
        <v>5494</v>
      </c>
      <c r="BK724" t="s">
        <v>5495</v>
      </c>
      <c r="BQ724" t="s">
        <v>131</v>
      </c>
    </row>
    <row r="725" spans="1:74">
      <c r="A725" t="s">
        <v>867</v>
      </c>
      <c r="B725" t="s">
        <v>5496</v>
      </c>
      <c r="D725" t="s">
        <v>5497</v>
      </c>
      <c r="F725" t="s">
        <v>5496</v>
      </c>
      <c r="I725" t="s">
        <v>5498</v>
      </c>
      <c r="J725">
        <v>2003</v>
      </c>
      <c r="K725" t="s">
        <v>5499</v>
      </c>
      <c r="L725" t="s">
        <v>872</v>
      </c>
      <c r="P725" t="s">
        <v>5500</v>
      </c>
      <c r="Q725" t="s">
        <v>5501</v>
      </c>
      <c r="R725" t="s">
        <v>5502</v>
      </c>
      <c r="S725" t="s">
        <v>5503</v>
      </c>
      <c r="T725" t="s">
        <v>5504</v>
      </c>
      <c r="W725" t="s">
        <v>5505</v>
      </c>
      <c r="AN725" t="s">
        <v>877</v>
      </c>
      <c r="AP725" t="s">
        <v>5506</v>
      </c>
      <c r="AU725">
        <v>615</v>
      </c>
      <c r="AZ725">
        <v>67</v>
      </c>
      <c r="BA725">
        <v>72</v>
      </c>
      <c r="BC725" t="s">
        <v>5507</v>
      </c>
      <c r="BK725" t="s">
        <v>5508</v>
      </c>
      <c r="BQ725" t="s">
        <v>296</v>
      </c>
      <c r="BT725" t="s">
        <v>296</v>
      </c>
    </row>
    <row r="726" spans="1:74">
      <c r="A726" t="s">
        <v>76</v>
      </c>
      <c r="B726" t="s">
        <v>5509</v>
      </c>
      <c r="F726" t="s">
        <v>5509</v>
      </c>
      <c r="I726" t="s">
        <v>5510</v>
      </c>
      <c r="J726">
        <v>1997</v>
      </c>
      <c r="K726" t="s">
        <v>283</v>
      </c>
      <c r="W726" t="s">
        <v>5511</v>
      </c>
      <c r="AN726" t="s">
        <v>286</v>
      </c>
      <c r="AS726" t="s">
        <v>769</v>
      </c>
      <c r="AT726">
        <v>122</v>
      </c>
      <c r="AU726">
        <v>2</v>
      </c>
      <c r="AZ726">
        <v>195</v>
      </c>
      <c r="BA726">
        <v>199</v>
      </c>
      <c r="BK726" t="s">
        <v>5512</v>
      </c>
      <c r="BQ726" t="s">
        <v>131</v>
      </c>
    </row>
    <row r="727" spans="1:74">
      <c r="A727" t="s">
        <v>867</v>
      </c>
      <c r="B727" t="s">
        <v>5513</v>
      </c>
      <c r="D727" t="s">
        <v>5514</v>
      </c>
      <c r="F727" t="s">
        <v>5515</v>
      </c>
      <c r="I727" t="s">
        <v>5516</v>
      </c>
      <c r="J727">
        <v>2006</v>
      </c>
      <c r="K727" t="s">
        <v>5517</v>
      </c>
      <c r="L727" t="s">
        <v>1398</v>
      </c>
      <c r="P727" t="s">
        <v>5518</v>
      </c>
      <c r="Q727" t="s">
        <v>5519</v>
      </c>
      <c r="R727" t="s">
        <v>5520</v>
      </c>
      <c r="S727" t="s">
        <v>5521</v>
      </c>
      <c r="W727" t="s">
        <v>5522</v>
      </c>
      <c r="AN727" t="s">
        <v>877</v>
      </c>
      <c r="AP727" t="s">
        <v>5523</v>
      </c>
      <c r="AU727">
        <v>711</v>
      </c>
      <c r="AZ727">
        <v>273</v>
      </c>
      <c r="BA727" t="s">
        <v>1367</v>
      </c>
      <c r="BC727" t="s">
        <v>5524</v>
      </c>
      <c r="BK727" t="s">
        <v>5525</v>
      </c>
      <c r="BQ727" t="s">
        <v>131</v>
      </c>
    </row>
    <row r="728" spans="1:74">
      <c r="A728" t="s">
        <v>867</v>
      </c>
      <c r="B728" t="s">
        <v>5526</v>
      </c>
      <c r="D728" t="s">
        <v>5527</v>
      </c>
      <c r="F728" t="s">
        <v>5528</v>
      </c>
      <c r="I728" t="s">
        <v>5529</v>
      </c>
      <c r="J728">
        <v>2011</v>
      </c>
      <c r="K728" t="s">
        <v>5530</v>
      </c>
      <c r="L728" t="s">
        <v>1398</v>
      </c>
      <c r="P728" t="s">
        <v>5531</v>
      </c>
      <c r="Q728" t="s">
        <v>5532</v>
      </c>
      <c r="R728" t="s">
        <v>5533</v>
      </c>
      <c r="W728" t="s">
        <v>5534</v>
      </c>
      <c r="AN728" t="s">
        <v>877</v>
      </c>
      <c r="AP728" t="s">
        <v>5535</v>
      </c>
      <c r="AU728">
        <v>893</v>
      </c>
      <c r="AZ728">
        <v>873</v>
      </c>
      <c r="BA728">
        <v>878</v>
      </c>
      <c r="BC728" t="s">
        <v>5536</v>
      </c>
      <c r="BK728" t="s">
        <v>5537</v>
      </c>
      <c r="BQ728" t="s">
        <v>131</v>
      </c>
    </row>
    <row r="729" spans="1:74">
      <c r="A729" t="s">
        <v>76</v>
      </c>
      <c r="B729" t="s">
        <v>5538</v>
      </c>
      <c r="F729" t="s">
        <v>5539</v>
      </c>
      <c r="I729" t="s">
        <v>5540</v>
      </c>
      <c r="J729">
        <v>2015</v>
      </c>
      <c r="K729" t="s">
        <v>1249</v>
      </c>
      <c r="W729" t="s">
        <v>5541</v>
      </c>
      <c r="AN729" t="s">
        <v>1251</v>
      </c>
      <c r="AO729" t="s">
        <v>1252</v>
      </c>
      <c r="AS729" t="s">
        <v>887</v>
      </c>
      <c r="AT729">
        <v>50</v>
      </c>
      <c r="AU729">
        <v>6</v>
      </c>
      <c r="AZ729">
        <v>830</v>
      </c>
      <c r="BA729">
        <v>838</v>
      </c>
      <c r="BK729" t="s">
        <v>5542</v>
      </c>
      <c r="BQ729" t="s">
        <v>131</v>
      </c>
    </row>
    <row r="730" spans="1:74">
      <c r="A730" t="s">
        <v>76</v>
      </c>
      <c r="B730" t="s">
        <v>5543</v>
      </c>
      <c r="F730" t="s">
        <v>5544</v>
      </c>
      <c r="I730" t="s">
        <v>5545</v>
      </c>
      <c r="J730">
        <v>2014</v>
      </c>
      <c r="K730" t="s">
        <v>4531</v>
      </c>
      <c r="W730" t="s">
        <v>5546</v>
      </c>
      <c r="AN730" t="s">
        <v>4537</v>
      </c>
      <c r="AO730" t="s">
        <v>4538</v>
      </c>
      <c r="AS730" t="s">
        <v>168</v>
      </c>
      <c r="AT730">
        <v>49</v>
      </c>
      <c r="AW730">
        <v>4</v>
      </c>
      <c r="AX730" t="s">
        <v>49</v>
      </c>
      <c r="AZ730">
        <v>22</v>
      </c>
      <c r="BA730">
        <v>29</v>
      </c>
      <c r="BC730" t="s">
        <v>5547</v>
      </c>
      <c r="BK730" t="s">
        <v>5548</v>
      </c>
      <c r="BL730">
        <v>25277429</v>
      </c>
      <c r="BQ730" t="s">
        <v>85</v>
      </c>
      <c r="BR730" t="s">
        <v>86</v>
      </c>
    </row>
    <row r="731" spans="1:74">
      <c r="A731" t="s">
        <v>76</v>
      </c>
      <c r="B731" t="s">
        <v>5549</v>
      </c>
      <c r="F731" t="s">
        <v>5549</v>
      </c>
      <c r="I731" t="s">
        <v>5550</v>
      </c>
      <c r="J731">
        <v>2006</v>
      </c>
      <c r="K731" t="s">
        <v>4289</v>
      </c>
      <c r="W731" t="s">
        <v>5551</v>
      </c>
      <c r="AN731" t="s">
        <v>4291</v>
      </c>
      <c r="AS731" t="s">
        <v>94</v>
      </c>
      <c r="AT731">
        <v>36</v>
      </c>
      <c r="AU731">
        <v>1</v>
      </c>
      <c r="AZ731">
        <v>32</v>
      </c>
      <c r="BA731">
        <v>48</v>
      </c>
      <c r="BC731" t="s">
        <v>5552</v>
      </c>
      <c r="BK731" t="s">
        <v>5553</v>
      </c>
      <c r="BQ731" t="s">
        <v>85</v>
      </c>
      <c r="BR731" t="s">
        <v>108</v>
      </c>
      <c r="BT731" t="s">
        <v>296</v>
      </c>
    </row>
    <row r="732" spans="1:74">
      <c r="A732" t="s">
        <v>76</v>
      </c>
      <c r="B732" t="s">
        <v>5554</v>
      </c>
      <c r="F732" t="s">
        <v>5554</v>
      </c>
      <c r="I732" t="s">
        <v>5555</v>
      </c>
      <c r="J732">
        <v>1991</v>
      </c>
      <c r="K732" t="s">
        <v>210</v>
      </c>
      <c r="W732" t="s">
        <v>5556</v>
      </c>
      <c r="AN732" t="s">
        <v>214</v>
      </c>
      <c r="AS732" t="s">
        <v>204</v>
      </c>
      <c r="AT732">
        <v>16</v>
      </c>
      <c r="AU732">
        <v>1</v>
      </c>
      <c r="AZ732">
        <v>63</v>
      </c>
      <c r="BA732">
        <v>72</v>
      </c>
      <c r="BC732" t="s">
        <v>5557</v>
      </c>
      <c r="BK732" t="s">
        <v>5558</v>
      </c>
      <c r="BQ732" t="s">
        <v>85</v>
      </c>
      <c r="BR732" t="s">
        <v>108</v>
      </c>
      <c r="BT732" t="s">
        <v>296</v>
      </c>
    </row>
    <row r="733" spans="1:74">
      <c r="A733" t="s">
        <v>76</v>
      </c>
      <c r="B733" t="s">
        <v>5559</v>
      </c>
      <c r="F733" t="s">
        <v>5559</v>
      </c>
      <c r="I733" t="s">
        <v>5560</v>
      </c>
      <c r="J733">
        <v>1998</v>
      </c>
      <c r="K733" t="s">
        <v>3996</v>
      </c>
      <c r="W733" t="s">
        <v>5561</v>
      </c>
      <c r="AN733" t="s">
        <v>4000</v>
      </c>
      <c r="AO733" t="s">
        <v>5562</v>
      </c>
      <c r="AS733" t="s">
        <v>128</v>
      </c>
      <c r="AT733">
        <v>117</v>
      </c>
      <c r="AU733">
        <v>4</v>
      </c>
      <c r="AZ733">
        <v>486</v>
      </c>
      <c r="BA733">
        <v>495</v>
      </c>
      <c r="BC733" t="s">
        <v>5563</v>
      </c>
      <c r="BK733" t="s">
        <v>5564</v>
      </c>
      <c r="BL733">
        <v>28307673</v>
      </c>
      <c r="BQ733" t="s">
        <v>85</v>
      </c>
      <c r="BR733" t="s">
        <v>108</v>
      </c>
      <c r="BT733" t="s">
        <v>109</v>
      </c>
      <c r="BV733">
        <v>0</v>
      </c>
    </row>
    <row r="734" spans="1:74">
      <c r="A734" t="s">
        <v>76</v>
      </c>
      <c r="B734" t="s">
        <v>5565</v>
      </c>
      <c r="F734" t="s">
        <v>5566</v>
      </c>
      <c r="I734" t="s">
        <v>5567</v>
      </c>
      <c r="J734">
        <v>2015</v>
      </c>
      <c r="K734" t="s">
        <v>100</v>
      </c>
      <c r="W734" t="s">
        <v>5568</v>
      </c>
      <c r="AB734" t="s">
        <v>2268</v>
      </c>
      <c r="AN734" t="s">
        <v>103</v>
      </c>
      <c r="AS734" s="3">
        <v>44409</v>
      </c>
      <c r="AT734">
        <v>10</v>
      </c>
      <c r="AU734">
        <v>8</v>
      </c>
      <c r="BB734" t="s">
        <v>5569</v>
      </c>
      <c r="BC734" t="s">
        <v>5570</v>
      </c>
      <c r="BK734" t="s">
        <v>5571</v>
      </c>
      <c r="BL734">
        <v>26295154</v>
      </c>
      <c r="BQ734" t="s">
        <v>85</v>
      </c>
      <c r="BR734" t="s">
        <v>86</v>
      </c>
    </row>
    <row r="735" spans="1:74">
      <c r="A735" t="s">
        <v>76</v>
      </c>
      <c r="B735" t="s">
        <v>5572</v>
      </c>
      <c r="F735" t="s">
        <v>5573</v>
      </c>
      <c r="I735" t="s">
        <v>5574</v>
      </c>
      <c r="J735">
        <v>2013</v>
      </c>
      <c r="K735" t="s">
        <v>5575</v>
      </c>
      <c r="W735" t="s">
        <v>5576</v>
      </c>
      <c r="AA735" t="s">
        <v>5577</v>
      </c>
      <c r="AB735" t="s">
        <v>5578</v>
      </c>
      <c r="AN735" t="s">
        <v>5579</v>
      </c>
      <c r="AS735" t="s">
        <v>216</v>
      </c>
      <c r="AT735">
        <v>28</v>
      </c>
      <c r="AU735">
        <v>4</v>
      </c>
      <c r="AZ735">
        <v>223</v>
      </c>
      <c r="BA735">
        <v>239</v>
      </c>
      <c r="BC735" t="s">
        <v>5580</v>
      </c>
      <c r="BK735" t="s">
        <v>5581</v>
      </c>
      <c r="BQ735" t="s">
        <v>296</v>
      </c>
      <c r="BT735" t="s">
        <v>296</v>
      </c>
    </row>
    <row r="736" spans="1:74">
      <c r="A736" t="s">
        <v>76</v>
      </c>
      <c r="B736" t="s">
        <v>5582</v>
      </c>
      <c r="F736" t="s">
        <v>5582</v>
      </c>
      <c r="I736" t="s">
        <v>5583</v>
      </c>
      <c r="J736">
        <v>2005</v>
      </c>
      <c r="K736" t="s">
        <v>145</v>
      </c>
      <c r="W736" t="s">
        <v>5584</v>
      </c>
      <c r="AN736" t="s">
        <v>147</v>
      </c>
      <c r="AO736" t="s">
        <v>1557</v>
      </c>
      <c r="AS736" t="s">
        <v>887</v>
      </c>
      <c r="AT736">
        <v>51</v>
      </c>
      <c r="AU736">
        <v>6</v>
      </c>
      <c r="AZ736">
        <v>609</v>
      </c>
      <c r="BA736">
        <v>619</v>
      </c>
      <c r="BC736" t="s">
        <v>5585</v>
      </c>
      <c r="BK736" t="s">
        <v>5586</v>
      </c>
      <c r="BL736">
        <v>15993125</v>
      </c>
      <c r="BQ736" t="s">
        <v>296</v>
      </c>
      <c r="BT736" t="s">
        <v>296</v>
      </c>
    </row>
    <row r="737" spans="1:72">
      <c r="A737" t="s">
        <v>76</v>
      </c>
      <c r="B737" t="s">
        <v>5587</v>
      </c>
      <c r="F737" t="s">
        <v>5587</v>
      </c>
      <c r="I737" t="s">
        <v>5588</v>
      </c>
      <c r="J737">
        <v>2002</v>
      </c>
      <c r="K737" t="s">
        <v>3904</v>
      </c>
      <c r="W737" t="s">
        <v>5589</v>
      </c>
      <c r="AA737" t="s">
        <v>4298</v>
      </c>
      <c r="AB737" t="s">
        <v>4299</v>
      </c>
      <c r="AN737" t="s">
        <v>3907</v>
      </c>
      <c r="AS737" t="s">
        <v>397</v>
      </c>
      <c r="AT737">
        <v>25</v>
      </c>
      <c r="AU737">
        <v>7</v>
      </c>
      <c r="AZ737">
        <v>492</v>
      </c>
      <c r="BA737">
        <v>499</v>
      </c>
      <c r="BC737" t="s">
        <v>5590</v>
      </c>
      <c r="BK737" t="s">
        <v>5591</v>
      </c>
      <c r="BQ737" t="s">
        <v>85</v>
      </c>
      <c r="BR737" t="s">
        <v>86</v>
      </c>
    </row>
    <row r="738" spans="1:72">
      <c r="A738" t="s">
        <v>76</v>
      </c>
      <c r="B738" t="s">
        <v>5592</v>
      </c>
      <c r="F738" t="s">
        <v>5592</v>
      </c>
      <c r="I738" t="s">
        <v>5593</v>
      </c>
      <c r="J738">
        <v>1991</v>
      </c>
      <c r="K738" t="s">
        <v>5594</v>
      </c>
      <c r="W738" t="s">
        <v>5595</v>
      </c>
      <c r="AN738" t="s">
        <v>5596</v>
      </c>
      <c r="AS738" t="s">
        <v>397</v>
      </c>
      <c r="AT738">
        <v>35</v>
      </c>
      <c r="AU738">
        <v>1</v>
      </c>
      <c r="AZ738">
        <v>21</v>
      </c>
      <c r="BA738">
        <v>27</v>
      </c>
      <c r="BC738" t="s">
        <v>5597</v>
      </c>
      <c r="BK738" t="s">
        <v>5598</v>
      </c>
      <c r="BL738">
        <v>1889136</v>
      </c>
      <c r="BQ738" t="s">
        <v>85</v>
      </c>
      <c r="BR738" t="s">
        <v>86</v>
      </c>
    </row>
    <row r="739" spans="1:72">
      <c r="A739" t="s">
        <v>76</v>
      </c>
      <c r="B739" t="s">
        <v>5599</v>
      </c>
      <c r="F739" t="s">
        <v>5600</v>
      </c>
      <c r="I739" t="s">
        <v>5601</v>
      </c>
      <c r="J739">
        <v>2009</v>
      </c>
      <c r="K739" t="s">
        <v>5602</v>
      </c>
      <c r="W739" t="s">
        <v>5603</v>
      </c>
      <c r="AN739" t="s">
        <v>5604</v>
      </c>
      <c r="AS739" s="3">
        <v>45139</v>
      </c>
      <c r="AT739">
        <v>5</v>
      </c>
      <c r="AU739">
        <v>4</v>
      </c>
      <c r="AZ739">
        <v>524</v>
      </c>
      <c r="BA739">
        <v>527</v>
      </c>
      <c r="BC739" t="s">
        <v>5605</v>
      </c>
      <c r="BK739" t="s">
        <v>5606</v>
      </c>
      <c r="BL739">
        <v>19364717</v>
      </c>
      <c r="BQ739" t="s">
        <v>85</v>
      </c>
      <c r="BR739" t="s">
        <v>86</v>
      </c>
    </row>
    <row r="740" spans="1:72">
      <c r="A740" t="s">
        <v>76</v>
      </c>
      <c r="B740" t="s">
        <v>5607</v>
      </c>
      <c r="F740" t="s">
        <v>5608</v>
      </c>
      <c r="I740" t="s">
        <v>5609</v>
      </c>
      <c r="J740">
        <v>2011</v>
      </c>
      <c r="K740" t="s">
        <v>472</v>
      </c>
      <c r="W740" t="s">
        <v>5610</v>
      </c>
      <c r="AA740" t="s">
        <v>5611</v>
      </c>
      <c r="AB740" t="s">
        <v>5612</v>
      </c>
      <c r="AN740" t="s">
        <v>474</v>
      </c>
      <c r="AS740" t="s">
        <v>148</v>
      </c>
      <c r="AT740">
        <v>122</v>
      </c>
      <c r="AU740">
        <v>7</v>
      </c>
      <c r="AZ740">
        <v>1293</v>
      </c>
      <c r="BA740">
        <v>1304</v>
      </c>
      <c r="BC740" t="s">
        <v>5613</v>
      </c>
      <c r="BK740" t="s">
        <v>5614</v>
      </c>
      <c r="BL740">
        <v>21279626</v>
      </c>
      <c r="BQ740" t="s">
        <v>131</v>
      </c>
    </row>
    <row r="741" spans="1:72">
      <c r="A741" t="s">
        <v>76</v>
      </c>
      <c r="B741" t="s">
        <v>5615</v>
      </c>
      <c r="F741" t="s">
        <v>5616</v>
      </c>
      <c r="I741" t="s">
        <v>5617</v>
      </c>
      <c r="J741">
        <v>2018</v>
      </c>
      <c r="K741" t="s">
        <v>5618</v>
      </c>
      <c r="W741" t="s">
        <v>5619</v>
      </c>
      <c r="AN741" t="s">
        <v>5620</v>
      </c>
      <c r="AO741" t="s">
        <v>5621</v>
      </c>
      <c r="AS741" s="3">
        <v>36982</v>
      </c>
      <c r="AT741">
        <v>103</v>
      </c>
      <c r="AU741">
        <v>4</v>
      </c>
      <c r="AZ741">
        <v>559</v>
      </c>
      <c r="BA741">
        <v>569</v>
      </c>
      <c r="BC741" t="s">
        <v>5622</v>
      </c>
      <c r="BK741" t="s">
        <v>5623</v>
      </c>
      <c r="BL741">
        <v>29380464</v>
      </c>
      <c r="BQ741" t="s">
        <v>85</v>
      </c>
      <c r="BR741" t="s">
        <v>86</v>
      </c>
    </row>
    <row r="742" spans="1:72">
      <c r="A742" t="s">
        <v>76</v>
      </c>
      <c r="B742" t="s">
        <v>5624</v>
      </c>
      <c r="F742" t="s">
        <v>5625</v>
      </c>
      <c r="I742" t="s">
        <v>5626</v>
      </c>
      <c r="J742">
        <v>2015</v>
      </c>
      <c r="K742" t="s">
        <v>1000</v>
      </c>
      <c r="W742" t="s">
        <v>5627</v>
      </c>
      <c r="AN742" t="s">
        <v>1004</v>
      </c>
      <c r="AO742" t="s">
        <v>1005</v>
      </c>
      <c r="AS742" t="s">
        <v>600</v>
      </c>
      <c r="AT742">
        <v>37</v>
      </c>
      <c r="AZ742">
        <v>97</v>
      </c>
      <c r="BA742">
        <v>107</v>
      </c>
      <c r="BC742" t="s">
        <v>5628</v>
      </c>
      <c r="BK742" t="s">
        <v>5629</v>
      </c>
      <c r="BL742">
        <v>25449796</v>
      </c>
      <c r="BQ742" t="s">
        <v>85</v>
      </c>
      <c r="BR742" t="s">
        <v>86</v>
      </c>
    </row>
    <row r="743" spans="1:72">
      <c r="A743" t="s">
        <v>76</v>
      </c>
      <c r="B743" t="s">
        <v>5630</v>
      </c>
      <c r="F743" t="s">
        <v>5631</v>
      </c>
      <c r="I743" t="s">
        <v>5632</v>
      </c>
      <c r="J743">
        <v>2011</v>
      </c>
      <c r="K743" t="s">
        <v>79</v>
      </c>
      <c r="W743" t="s">
        <v>5633</v>
      </c>
      <c r="AN743" t="s">
        <v>81</v>
      </c>
      <c r="AO743" t="s">
        <v>5121</v>
      </c>
      <c r="AS743" t="s">
        <v>128</v>
      </c>
      <c r="AT743">
        <v>26</v>
      </c>
      <c r="AU743">
        <v>6</v>
      </c>
      <c r="AZ743">
        <v>471</v>
      </c>
      <c r="BA743">
        <v>485</v>
      </c>
      <c r="BC743" t="s">
        <v>5634</v>
      </c>
      <c r="BK743" t="s">
        <v>5635</v>
      </c>
      <c r="BL743">
        <v>22215606</v>
      </c>
      <c r="BQ743" t="s">
        <v>296</v>
      </c>
      <c r="BT743" t="s">
        <v>296</v>
      </c>
    </row>
    <row r="744" spans="1:72">
      <c r="A744" t="s">
        <v>76</v>
      </c>
      <c r="B744" t="s">
        <v>5636</v>
      </c>
      <c r="F744" t="s">
        <v>5637</v>
      </c>
      <c r="I744" t="s">
        <v>5638</v>
      </c>
      <c r="J744">
        <v>2016</v>
      </c>
      <c r="K744" t="s">
        <v>5639</v>
      </c>
      <c r="W744" t="s">
        <v>5640</v>
      </c>
      <c r="AN744" t="s">
        <v>5641</v>
      </c>
      <c r="AO744" t="s">
        <v>5642</v>
      </c>
      <c r="AS744" t="s">
        <v>128</v>
      </c>
      <c r="AT744">
        <v>135</v>
      </c>
      <c r="AU744">
        <v>6</v>
      </c>
      <c r="AZ744">
        <v>714</v>
      </c>
      <c r="BA744">
        <v>720</v>
      </c>
      <c r="BC744" t="s">
        <v>5643</v>
      </c>
      <c r="BK744" t="s">
        <v>5644</v>
      </c>
      <c r="BQ744" t="s">
        <v>131</v>
      </c>
    </row>
    <row r="745" spans="1:72">
      <c r="A745" t="s">
        <v>76</v>
      </c>
      <c r="B745" t="s">
        <v>5645</v>
      </c>
      <c r="F745" t="s">
        <v>5646</v>
      </c>
      <c r="I745" t="s">
        <v>5647</v>
      </c>
      <c r="J745">
        <v>2009</v>
      </c>
      <c r="K745" t="s">
        <v>472</v>
      </c>
      <c r="W745" t="s">
        <v>5648</v>
      </c>
      <c r="AA745" t="s">
        <v>5649</v>
      </c>
      <c r="AB745" t="s">
        <v>5650</v>
      </c>
      <c r="AN745" t="s">
        <v>474</v>
      </c>
      <c r="AS745" t="s">
        <v>216</v>
      </c>
      <c r="AT745">
        <v>119</v>
      </c>
      <c r="AU745">
        <v>4</v>
      </c>
      <c r="AZ745">
        <v>675</v>
      </c>
      <c r="BA745">
        <v>684</v>
      </c>
      <c r="BC745" t="s">
        <v>5651</v>
      </c>
      <c r="BK745" t="s">
        <v>5652</v>
      </c>
      <c r="BL745">
        <v>19495721</v>
      </c>
      <c r="BQ745" t="s">
        <v>131</v>
      </c>
    </row>
    <row r="746" spans="1:72">
      <c r="A746" t="s">
        <v>76</v>
      </c>
      <c r="B746" t="s">
        <v>5653</v>
      </c>
      <c r="F746" t="s">
        <v>5654</v>
      </c>
      <c r="I746" t="s">
        <v>5655</v>
      </c>
      <c r="J746">
        <v>2016</v>
      </c>
      <c r="K746" t="s">
        <v>961</v>
      </c>
      <c r="W746" t="s">
        <v>5656</v>
      </c>
      <c r="AB746" t="s">
        <v>658</v>
      </c>
      <c r="AN746" t="s">
        <v>963</v>
      </c>
      <c r="AT746">
        <v>15</v>
      </c>
      <c r="AU746">
        <v>1</v>
      </c>
      <c r="AZ746">
        <v>42</v>
      </c>
      <c r="BA746">
        <v>49</v>
      </c>
      <c r="BC746" t="s">
        <v>5657</v>
      </c>
      <c r="BK746" t="s">
        <v>5658</v>
      </c>
      <c r="BQ746" t="s">
        <v>131</v>
      </c>
    </row>
    <row r="747" spans="1:72">
      <c r="A747" t="s">
        <v>76</v>
      </c>
      <c r="B747" t="s">
        <v>5659</v>
      </c>
      <c r="F747" t="s">
        <v>5660</v>
      </c>
      <c r="I747" t="s">
        <v>5661</v>
      </c>
      <c r="J747">
        <v>2014</v>
      </c>
      <c r="K747" t="s">
        <v>3092</v>
      </c>
      <c r="W747" t="s">
        <v>5662</v>
      </c>
      <c r="AN747" t="s">
        <v>3094</v>
      </c>
      <c r="AS747" t="s">
        <v>413</v>
      </c>
      <c r="AT747">
        <v>89</v>
      </c>
      <c r="AU747">
        <v>6</v>
      </c>
      <c r="AZ747">
        <v>647</v>
      </c>
      <c r="BA747">
        <v>654</v>
      </c>
      <c r="BC747" t="s">
        <v>5663</v>
      </c>
      <c r="BK747" t="s">
        <v>5664</v>
      </c>
      <c r="BQ747" t="s">
        <v>131</v>
      </c>
    </row>
    <row r="748" spans="1:72">
      <c r="A748" t="s">
        <v>76</v>
      </c>
      <c r="B748" t="s">
        <v>5665</v>
      </c>
      <c r="F748" t="s">
        <v>5666</v>
      </c>
      <c r="I748" t="s">
        <v>5667</v>
      </c>
      <c r="J748">
        <v>2012</v>
      </c>
      <c r="K748" t="s">
        <v>323</v>
      </c>
      <c r="W748" t="s">
        <v>5668</v>
      </c>
      <c r="AA748" t="s">
        <v>5669</v>
      </c>
      <c r="AB748" t="s">
        <v>5670</v>
      </c>
      <c r="AN748" t="s">
        <v>326</v>
      </c>
      <c r="AO748" t="s">
        <v>412</v>
      </c>
      <c r="AS748" t="s">
        <v>769</v>
      </c>
      <c r="AT748">
        <v>158</v>
      </c>
      <c r="AU748">
        <v>3</v>
      </c>
      <c r="AZ748">
        <v>1439</v>
      </c>
      <c r="BA748">
        <v>1450</v>
      </c>
      <c r="BC748" t="s">
        <v>5671</v>
      </c>
      <c r="BK748" t="s">
        <v>5672</v>
      </c>
      <c r="BL748">
        <v>22279145</v>
      </c>
      <c r="BQ748" t="s">
        <v>131</v>
      </c>
    </row>
    <row r="749" spans="1:72">
      <c r="A749" t="s">
        <v>76</v>
      </c>
      <c r="B749" t="s">
        <v>5673</v>
      </c>
      <c r="F749" t="s">
        <v>5674</v>
      </c>
      <c r="I749" t="s">
        <v>5675</v>
      </c>
      <c r="J749">
        <v>2017</v>
      </c>
      <c r="K749" t="s">
        <v>1217</v>
      </c>
      <c r="W749" t="s">
        <v>5676</v>
      </c>
      <c r="AB749" t="s">
        <v>5677</v>
      </c>
      <c r="AN749" t="s">
        <v>1221</v>
      </c>
      <c r="AO749" t="s">
        <v>1222</v>
      </c>
      <c r="AS749" t="s">
        <v>148</v>
      </c>
      <c r="AT749">
        <v>40</v>
      </c>
      <c r="AU749">
        <v>5</v>
      </c>
      <c r="AZ749">
        <v>765</v>
      </c>
      <c r="BA749">
        <v>778</v>
      </c>
      <c r="BC749" t="s">
        <v>5678</v>
      </c>
      <c r="BK749" t="s">
        <v>5679</v>
      </c>
      <c r="BL749">
        <v>28042879</v>
      </c>
      <c r="BQ749" t="s">
        <v>131</v>
      </c>
    </row>
    <row r="750" spans="1:72">
      <c r="A750" t="s">
        <v>76</v>
      </c>
      <c r="B750" t="s">
        <v>5680</v>
      </c>
      <c r="F750" t="s">
        <v>5681</v>
      </c>
      <c r="I750" t="s">
        <v>5682</v>
      </c>
      <c r="J750">
        <v>2007</v>
      </c>
      <c r="K750" t="s">
        <v>5683</v>
      </c>
      <c r="W750" t="s">
        <v>5684</v>
      </c>
      <c r="AA750" t="s">
        <v>5685</v>
      </c>
      <c r="AB750" t="s">
        <v>5686</v>
      </c>
      <c r="AN750" t="s">
        <v>5687</v>
      </c>
      <c r="AS750" t="s">
        <v>413</v>
      </c>
      <c r="AT750">
        <v>49</v>
      </c>
      <c r="AU750">
        <v>11</v>
      </c>
      <c r="AZ750">
        <v>1640</v>
      </c>
      <c r="BA750">
        <v>1653</v>
      </c>
      <c r="BC750" t="s">
        <v>5688</v>
      </c>
      <c r="BK750" t="s">
        <v>5689</v>
      </c>
      <c r="BQ750" t="s">
        <v>131</v>
      </c>
    </row>
    <row r="751" spans="1:72">
      <c r="A751" t="s">
        <v>76</v>
      </c>
      <c r="B751" t="s">
        <v>5690</v>
      </c>
      <c r="F751" t="s">
        <v>5690</v>
      </c>
      <c r="I751" t="s">
        <v>5691</v>
      </c>
      <c r="J751">
        <v>1994</v>
      </c>
      <c r="K751" t="s">
        <v>5692</v>
      </c>
      <c r="P751" t="s">
        <v>5693</v>
      </c>
      <c r="Q751" t="s">
        <v>5694</v>
      </c>
      <c r="R751" t="s">
        <v>5695</v>
      </c>
      <c r="S751" t="s">
        <v>5696</v>
      </c>
      <c r="T751" t="s">
        <v>5697</v>
      </c>
      <c r="W751" t="s">
        <v>5698</v>
      </c>
      <c r="AA751" t="s">
        <v>5699</v>
      </c>
      <c r="AB751" t="s">
        <v>5700</v>
      </c>
      <c r="AN751" t="s">
        <v>5701</v>
      </c>
      <c r="AS751" t="s">
        <v>82</v>
      </c>
      <c r="AT751">
        <v>18</v>
      </c>
      <c r="AU751">
        <v>4</v>
      </c>
      <c r="AZ751">
        <v>541</v>
      </c>
      <c r="BA751">
        <v>546</v>
      </c>
      <c r="BC751" t="s">
        <v>5702</v>
      </c>
      <c r="BK751" t="s">
        <v>5703</v>
      </c>
      <c r="BL751">
        <v>7708367</v>
      </c>
      <c r="BQ751" t="s">
        <v>85</v>
      </c>
      <c r="BR751" t="s">
        <v>86</v>
      </c>
    </row>
    <row r="752" spans="1:72">
      <c r="A752" t="s">
        <v>76</v>
      </c>
      <c r="B752" t="s">
        <v>5704</v>
      </c>
      <c r="F752" t="s">
        <v>5705</v>
      </c>
      <c r="I752" t="s">
        <v>5706</v>
      </c>
      <c r="J752">
        <v>2016</v>
      </c>
      <c r="K752" t="s">
        <v>3358</v>
      </c>
      <c r="W752" t="s">
        <v>5707</v>
      </c>
      <c r="AA752" t="s">
        <v>5708</v>
      </c>
      <c r="AB752" t="s">
        <v>5709</v>
      </c>
      <c r="AN752" t="s">
        <v>3360</v>
      </c>
      <c r="AO752" t="s">
        <v>3361</v>
      </c>
      <c r="AS752" t="s">
        <v>94</v>
      </c>
      <c r="AT752">
        <v>47</v>
      </c>
      <c r="AU752">
        <v>1</v>
      </c>
      <c r="AZ752">
        <v>129</v>
      </c>
      <c r="BA752">
        <v>133</v>
      </c>
      <c r="BC752" t="s">
        <v>5710</v>
      </c>
      <c r="BK752" t="s">
        <v>5711</v>
      </c>
      <c r="BQ752" t="s">
        <v>85</v>
      </c>
      <c r="BR752" t="s">
        <v>86</v>
      </c>
    </row>
    <row r="753" spans="1:75">
      <c r="A753" t="s">
        <v>76</v>
      </c>
      <c r="B753" t="s">
        <v>5712</v>
      </c>
      <c r="F753" t="s">
        <v>5713</v>
      </c>
      <c r="I753" t="s">
        <v>5714</v>
      </c>
      <c r="J753">
        <v>2012</v>
      </c>
      <c r="K753" t="s">
        <v>247</v>
      </c>
      <c r="W753" t="s">
        <v>5715</v>
      </c>
      <c r="AA753" t="s">
        <v>5716</v>
      </c>
      <c r="AB753" t="s">
        <v>5717</v>
      </c>
      <c r="AN753" t="s">
        <v>250</v>
      </c>
      <c r="AT753">
        <v>29</v>
      </c>
      <c r="AU753">
        <v>3</v>
      </c>
      <c r="AZ753">
        <v>305</v>
      </c>
      <c r="BA753">
        <v>310</v>
      </c>
      <c r="BC753" t="s">
        <v>5718</v>
      </c>
      <c r="BK753" t="s">
        <v>5719</v>
      </c>
      <c r="BL753">
        <v>22390243</v>
      </c>
      <c r="BQ753" t="s">
        <v>85</v>
      </c>
      <c r="BR753" t="s">
        <v>86</v>
      </c>
    </row>
    <row r="754" spans="1:75">
      <c r="A754" t="s">
        <v>76</v>
      </c>
      <c r="B754" t="s">
        <v>5720</v>
      </c>
      <c r="F754" t="s">
        <v>5720</v>
      </c>
      <c r="I754" t="s">
        <v>5721</v>
      </c>
      <c r="J754">
        <v>2001</v>
      </c>
      <c r="K754" t="s">
        <v>2128</v>
      </c>
      <c r="W754" t="s">
        <v>5722</v>
      </c>
      <c r="AA754" t="s">
        <v>5723</v>
      </c>
      <c r="AB754" t="s">
        <v>5724</v>
      </c>
      <c r="AN754" t="s">
        <v>2130</v>
      </c>
      <c r="AS754" t="s">
        <v>600</v>
      </c>
      <c r="AT754">
        <v>30</v>
      </c>
      <c r="AU754">
        <v>2</v>
      </c>
      <c r="AZ754">
        <v>189</v>
      </c>
      <c r="BA754">
        <v>195</v>
      </c>
      <c r="BC754" t="s">
        <v>5725</v>
      </c>
      <c r="BK754" t="s">
        <v>5726</v>
      </c>
      <c r="BQ754" t="s">
        <v>85</v>
      </c>
      <c r="BR754" t="s">
        <v>108</v>
      </c>
      <c r="BT754" t="s">
        <v>109</v>
      </c>
      <c r="BU754">
        <v>1</v>
      </c>
    </row>
    <row r="755" spans="1:75">
      <c r="A755" t="s">
        <v>76</v>
      </c>
      <c r="B755" t="s">
        <v>5727</v>
      </c>
      <c r="F755" t="s">
        <v>5728</v>
      </c>
      <c r="I755" t="s">
        <v>5729</v>
      </c>
      <c r="J755">
        <v>2018</v>
      </c>
      <c r="K755" t="s">
        <v>5730</v>
      </c>
      <c r="W755" t="s">
        <v>5731</v>
      </c>
      <c r="AN755" t="s">
        <v>5732</v>
      </c>
      <c r="AT755">
        <v>10</v>
      </c>
      <c r="AZ755">
        <v>345</v>
      </c>
      <c r="BA755">
        <v>354</v>
      </c>
      <c r="BC755" t="s">
        <v>5733</v>
      </c>
      <c r="BK755" t="s">
        <v>5734</v>
      </c>
      <c r="BL755">
        <v>30464662</v>
      </c>
      <c r="BQ755" t="s">
        <v>85</v>
      </c>
      <c r="BR755" t="s">
        <v>86</v>
      </c>
    </row>
    <row r="756" spans="1:75">
      <c r="A756" t="s">
        <v>76</v>
      </c>
      <c r="B756" t="s">
        <v>5735</v>
      </c>
      <c r="F756" t="s">
        <v>5736</v>
      </c>
      <c r="I756" t="s">
        <v>5737</v>
      </c>
      <c r="J756">
        <v>2006</v>
      </c>
      <c r="K756" t="s">
        <v>373</v>
      </c>
      <c r="W756" t="s">
        <v>5738</v>
      </c>
      <c r="AA756" t="s">
        <v>5739</v>
      </c>
      <c r="AB756" t="s">
        <v>5740</v>
      </c>
      <c r="AN756" t="s">
        <v>375</v>
      </c>
      <c r="AS756" s="3">
        <v>45597</v>
      </c>
      <c r="AT756">
        <v>261</v>
      </c>
      <c r="AU756">
        <v>2</v>
      </c>
      <c r="AZ756">
        <v>715</v>
      </c>
      <c r="BA756">
        <v>728</v>
      </c>
      <c r="BC756" t="s">
        <v>5741</v>
      </c>
      <c r="BK756" t="s">
        <v>5742</v>
      </c>
      <c r="BQ756" t="s">
        <v>85</v>
      </c>
      <c r="BR756" t="s">
        <v>86</v>
      </c>
    </row>
    <row r="757" spans="1:75">
      <c r="A757" t="s">
        <v>76</v>
      </c>
      <c r="B757" t="s">
        <v>5743</v>
      </c>
      <c r="F757" t="s">
        <v>5744</v>
      </c>
      <c r="I757" t="s">
        <v>5745</v>
      </c>
      <c r="J757">
        <v>2012</v>
      </c>
      <c r="K757" t="s">
        <v>5746</v>
      </c>
      <c r="W757" t="s">
        <v>5747</v>
      </c>
      <c r="AA757" t="s">
        <v>5748</v>
      </c>
      <c r="AN757" t="s">
        <v>5749</v>
      </c>
      <c r="AS757" t="s">
        <v>5750</v>
      </c>
      <c r="AT757">
        <v>126</v>
      </c>
      <c r="AU757">
        <v>1</v>
      </c>
      <c r="AZ757">
        <v>28</v>
      </c>
      <c r="BA757">
        <v>30</v>
      </c>
      <c r="BC757" t="s">
        <v>5751</v>
      </c>
      <c r="BK757" t="s">
        <v>5752</v>
      </c>
      <c r="BQ757" t="s">
        <v>85</v>
      </c>
      <c r="BR757" t="s">
        <v>86</v>
      </c>
    </row>
    <row r="758" spans="1:75">
      <c r="A758" t="s">
        <v>76</v>
      </c>
      <c r="B758" t="s">
        <v>5753</v>
      </c>
      <c r="F758" t="s">
        <v>5754</v>
      </c>
      <c r="I758" t="s">
        <v>5755</v>
      </c>
      <c r="J758">
        <v>2006</v>
      </c>
      <c r="K758" t="s">
        <v>2233</v>
      </c>
      <c r="W758" t="s">
        <v>5756</v>
      </c>
      <c r="AA758" t="s">
        <v>5757</v>
      </c>
      <c r="AB758" t="s">
        <v>5758</v>
      </c>
      <c r="AN758" t="s">
        <v>2235</v>
      </c>
      <c r="AS758" t="s">
        <v>1120</v>
      </c>
      <c r="AT758">
        <v>46</v>
      </c>
      <c r="AU758">
        <v>4</v>
      </c>
      <c r="AZ758">
        <v>391</v>
      </c>
      <c r="BA758">
        <v>400</v>
      </c>
      <c r="BC758" t="s">
        <v>5759</v>
      </c>
      <c r="BK758" t="s">
        <v>5760</v>
      </c>
      <c r="BL758">
        <v>16824448</v>
      </c>
      <c r="BQ758" t="s">
        <v>85</v>
      </c>
      <c r="BR758" t="s">
        <v>86</v>
      </c>
    </row>
    <row r="759" spans="1:75">
      <c r="A759" t="s">
        <v>76</v>
      </c>
      <c r="B759" t="s">
        <v>5761</v>
      </c>
      <c r="F759" t="s">
        <v>5762</v>
      </c>
      <c r="I759" t="s">
        <v>5763</v>
      </c>
      <c r="J759">
        <v>2011</v>
      </c>
      <c r="K759" t="s">
        <v>4720</v>
      </c>
      <c r="W759" t="s">
        <v>5764</v>
      </c>
      <c r="AN759" t="s">
        <v>4722</v>
      </c>
      <c r="AS759" t="s">
        <v>3735</v>
      </c>
      <c r="AT759">
        <v>10</v>
      </c>
      <c r="AU759">
        <v>63</v>
      </c>
      <c r="AZ759">
        <v>13724</v>
      </c>
      <c r="BA759">
        <v>13728</v>
      </c>
      <c r="BK759" t="s">
        <v>5765</v>
      </c>
      <c r="BQ759" t="s">
        <v>131</v>
      </c>
    </row>
    <row r="760" spans="1:75">
      <c r="A760" t="s">
        <v>76</v>
      </c>
      <c r="B760" t="s">
        <v>5766</v>
      </c>
      <c r="F760" t="s">
        <v>5767</v>
      </c>
      <c r="I760" t="s">
        <v>5768</v>
      </c>
      <c r="J760">
        <v>2011</v>
      </c>
      <c r="K760" t="s">
        <v>5769</v>
      </c>
      <c r="W760" t="s">
        <v>5770</v>
      </c>
      <c r="AN760" t="s">
        <v>5771</v>
      </c>
      <c r="AS760" t="s">
        <v>600</v>
      </c>
      <c r="AT760">
        <v>70</v>
      </c>
      <c r="AU760">
        <v>2</v>
      </c>
      <c r="AZ760">
        <v>195</v>
      </c>
      <c r="BA760">
        <v>204</v>
      </c>
      <c r="BC760" t="s">
        <v>5772</v>
      </c>
      <c r="BK760" t="s">
        <v>5773</v>
      </c>
      <c r="BL760">
        <v>21481301</v>
      </c>
      <c r="BQ760" t="s">
        <v>85</v>
      </c>
      <c r="BR760" t="s">
        <v>86</v>
      </c>
    </row>
    <row r="761" spans="1:75">
      <c r="A761" t="s">
        <v>76</v>
      </c>
      <c r="B761" t="s">
        <v>5774</v>
      </c>
      <c r="F761" t="s">
        <v>5775</v>
      </c>
      <c r="I761" t="s">
        <v>5776</v>
      </c>
      <c r="J761">
        <v>2008</v>
      </c>
      <c r="K761" t="s">
        <v>323</v>
      </c>
      <c r="W761" t="s">
        <v>5777</v>
      </c>
      <c r="AA761" t="s">
        <v>5778</v>
      </c>
      <c r="AB761" t="s">
        <v>5779</v>
      </c>
      <c r="AN761" t="s">
        <v>326</v>
      </c>
      <c r="AO761" t="s">
        <v>412</v>
      </c>
      <c r="AS761" t="s">
        <v>148</v>
      </c>
      <c r="AT761">
        <v>147</v>
      </c>
      <c r="AU761">
        <v>1</v>
      </c>
      <c r="AZ761">
        <v>402</v>
      </c>
      <c r="BA761">
        <v>414</v>
      </c>
      <c r="BC761" t="s">
        <v>5780</v>
      </c>
      <c r="BK761" t="s">
        <v>5781</v>
      </c>
      <c r="BL761">
        <v>18375598</v>
      </c>
      <c r="BQ761" t="s">
        <v>131</v>
      </c>
    </row>
    <row r="762" spans="1:75">
      <c r="A762" t="s">
        <v>76</v>
      </c>
      <c r="B762" t="s">
        <v>5782</v>
      </c>
      <c r="F762" t="s">
        <v>5783</v>
      </c>
      <c r="I762" t="s">
        <v>5784</v>
      </c>
      <c r="J762">
        <v>2014</v>
      </c>
      <c r="K762" t="s">
        <v>884</v>
      </c>
      <c r="W762" t="s">
        <v>5785</v>
      </c>
      <c r="AB762" t="s">
        <v>5786</v>
      </c>
      <c r="AN762" t="s">
        <v>886</v>
      </c>
      <c r="AO762" t="s">
        <v>5787</v>
      </c>
      <c r="AS762" t="s">
        <v>769</v>
      </c>
      <c r="AT762">
        <v>65</v>
      </c>
      <c r="AU762">
        <v>3</v>
      </c>
      <c r="AZ762">
        <v>301</v>
      </c>
      <c r="BA762">
        <v>307</v>
      </c>
      <c r="BC762" t="s">
        <v>5788</v>
      </c>
      <c r="BK762" t="s">
        <v>5789</v>
      </c>
      <c r="BL762">
        <v>24440383</v>
      </c>
      <c r="BQ762" t="s">
        <v>85</v>
      </c>
      <c r="BR762" t="s">
        <v>86</v>
      </c>
    </row>
    <row r="763" spans="1:75">
      <c r="A763" t="s">
        <v>76</v>
      </c>
      <c r="B763" t="s">
        <v>5790</v>
      </c>
      <c r="F763" t="s">
        <v>5790</v>
      </c>
      <c r="I763" t="s">
        <v>5791</v>
      </c>
      <c r="J763">
        <v>2002</v>
      </c>
      <c r="K763" t="s">
        <v>1929</v>
      </c>
      <c r="W763" t="s">
        <v>5792</v>
      </c>
      <c r="AN763" t="s">
        <v>1931</v>
      </c>
      <c r="AS763" t="s">
        <v>185</v>
      </c>
      <c r="AT763">
        <v>16</v>
      </c>
      <c r="AU763">
        <v>7</v>
      </c>
      <c r="AZ763">
        <v>445</v>
      </c>
      <c r="BA763">
        <v>456</v>
      </c>
      <c r="BC763" t="s">
        <v>5793</v>
      </c>
      <c r="BK763" t="s">
        <v>5794</v>
      </c>
      <c r="BQ763" t="s">
        <v>131</v>
      </c>
    </row>
    <row r="764" spans="1:75">
      <c r="A764" t="s">
        <v>76</v>
      </c>
      <c r="B764" t="s">
        <v>5795</v>
      </c>
      <c r="F764" t="s">
        <v>5795</v>
      </c>
      <c r="I764" t="s">
        <v>5796</v>
      </c>
      <c r="J764">
        <v>2006</v>
      </c>
      <c r="K764" t="s">
        <v>79</v>
      </c>
      <c r="W764" t="s">
        <v>5797</v>
      </c>
      <c r="AA764" t="s">
        <v>1111</v>
      </c>
      <c r="AN764" t="s">
        <v>81</v>
      </c>
      <c r="AS764" t="s">
        <v>204</v>
      </c>
      <c r="AT764">
        <v>21</v>
      </c>
      <c r="AU764">
        <v>1</v>
      </c>
      <c r="AZ764">
        <v>3</v>
      </c>
      <c r="BA764">
        <v>12</v>
      </c>
      <c r="BC764" t="s">
        <v>5798</v>
      </c>
      <c r="BK764" t="s">
        <v>5799</v>
      </c>
      <c r="BL764">
        <v>16461980</v>
      </c>
      <c r="BQ764" t="s">
        <v>85</v>
      </c>
      <c r="BR764" t="s">
        <v>108</v>
      </c>
      <c r="BT764" t="s">
        <v>109</v>
      </c>
      <c r="BV764">
        <v>0</v>
      </c>
      <c r="BW764" t="s">
        <v>5800</v>
      </c>
    </row>
    <row r="765" spans="1:75">
      <c r="A765" t="s">
        <v>76</v>
      </c>
      <c r="B765" t="s">
        <v>5801</v>
      </c>
      <c r="F765" t="s">
        <v>5802</v>
      </c>
      <c r="I765" t="s">
        <v>5803</v>
      </c>
      <c r="J765">
        <v>2017</v>
      </c>
      <c r="K765" t="s">
        <v>5804</v>
      </c>
      <c r="W765" t="s">
        <v>5805</v>
      </c>
      <c r="AB765" t="s">
        <v>5806</v>
      </c>
      <c r="AN765" t="s">
        <v>5807</v>
      </c>
      <c r="AS765" t="s">
        <v>769</v>
      </c>
      <c r="AT765">
        <v>13</v>
      </c>
      <c r="AU765">
        <v>3</v>
      </c>
      <c r="BB765" t="s">
        <v>5808</v>
      </c>
      <c r="BC765" t="s">
        <v>5809</v>
      </c>
      <c r="BK765" t="s">
        <v>5810</v>
      </c>
      <c r="BL765">
        <v>28301472</v>
      </c>
      <c r="BQ765" t="s">
        <v>131</v>
      </c>
    </row>
    <row r="766" spans="1:75">
      <c r="A766" t="s">
        <v>76</v>
      </c>
      <c r="B766" t="s">
        <v>5811</v>
      </c>
      <c r="F766" t="s">
        <v>5812</v>
      </c>
      <c r="I766" t="s">
        <v>5813</v>
      </c>
      <c r="J766">
        <v>2009</v>
      </c>
      <c r="K766" t="s">
        <v>677</v>
      </c>
      <c r="W766" t="s">
        <v>5814</v>
      </c>
      <c r="AA766" t="s">
        <v>223</v>
      </c>
      <c r="AB766" t="s">
        <v>2854</v>
      </c>
      <c r="AN766" t="s">
        <v>679</v>
      </c>
      <c r="AS766" t="s">
        <v>185</v>
      </c>
      <c r="AT766">
        <v>22</v>
      </c>
      <c r="AU766">
        <v>9</v>
      </c>
      <c r="AZ766">
        <v>1826</v>
      </c>
      <c r="BA766">
        <v>1838</v>
      </c>
      <c r="BC766" t="s">
        <v>5815</v>
      </c>
      <c r="BK766" t="s">
        <v>5816</v>
      </c>
      <c r="BL766">
        <v>19583697</v>
      </c>
      <c r="BQ766" t="s">
        <v>131</v>
      </c>
    </row>
    <row r="767" spans="1:75">
      <c r="A767" t="s">
        <v>76</v>
      </c>
      <c r="B767" t="s">
        <v>5817</v>
      </c>
      <c r="F767" t="s">
        <v>5817</v>
      </c>
      <c r="I767" t="s">
        <v>5818</v>
      </c>
      <c r="J767">
        <v>1998</v>
      </c>
      <c r="K767" t="s">
        <v>5819</v>
      </c>
      <c r="W767" t="s">
        <v>5820</v>
      </c>
      <c r="AN767" t="s">
        <v>5821</v>
      </c>
      <c r="AS767" t="s">
        <v>1120</v>
      </c>
      <c r="AT767">
        <v>19</v>
      </c>
      <c r="AU767">
        <v>4</v>
      </c>
      <c r="AZ767">
        <v>367</v>
      </c>
      <c r="BA767">
        <v>375</v>
      </c>
      <c r="BC767" t="s">
        <v>5822</v>
      </c>
      <c r="BK767" t="s">
        <v>5823</v>
      </c>
      <c r="BQ767" t="s">
        <v>85</v>
      </c>
      <c r="BR767" t="s">
        <v>108</v>
      </c>
      <c r="BT767" t="s">
        <v>109</v>
      </c>
      <c r="BU767">
        <v>2</v>
      </c>
    </row>
    <row r="768" spans="1:75">
      <c r="A768" t="s">
        <v>76</v>
      </c>
      <c r="B768" t="s">
        <v>5824</v>
      </c>
      <c r="F768" t="s">
        <v>5825</v>
      </c>
      <c r="I768" t="s">
        <v>5826</v>
      </c>
      <c r="J768">
        <v>2012</v>
      </c>
      <c r="K768" t="s">
        <v>1097</v>
      </c>
      <c r="W768" t="s">
        <v>5827</v>
      </c>
      <c r="AA768" t="s">
        <v>5828</v>
      </c>
      <c r="AB768" t="s">
        <v>5829</v>
      </c>
      <c r="AN768" t="s">
        <v>1099</v>
      </c>
      <c r="AO768" t="s">
        <v>2847</v>
      </c>
      <c r="AS768" t="s">
        <v>148</v>
      </c>
      <c r="AT768">
        <v>121</v>
      </c>
      <c r="AU768">
        <v>5</v>
      </c>
      <c r="AZ768">
        <v>655</v>
      </c>
      <c r="BA768">
        <v>664</v>
      </c>
      <c r="BC768" t="s">
        <v>5830</v>
      </c>
      <c r="BK768" t="s">
        <v>5831</v>
      </c>
      <c r="BQ768" t="s">
        <v>85</v>
      </c>
      <c r="BR768" t="s">
        <v>86</v>
      </c>
    </row>
    <row r="769" spans="1:73">
      <c r="A769" t="s">
        <v>76</v>
      </c>
      <c r="B769" t="s">
        <v>5832</v>
      </c>
      <c r="F769" t="s">
        <v>5833</v>
      </c>
      <c r="I769" t="s">
        <v>5834</v>
      </c>
      <c r="J769">
        <v>2014</v>
      </c>
      <c r="K769" t="s">
        <v>5835</v>
      </c>
      <c r="W769" t="s">
        <v>5836</v>
      </c>
      <c r="AA769" t="s">
        <v>5837</v>
      </c>
      <c r="AB769" t="s">
        <v>5838</v>
      </c>
      <c r="AN769" t="s">
        <v>5839</v>
      </c>
      <c r="AS769" t="s">
        <v>216</v>
      </c>
      <c r="AT769">
        <v>5</v>
      </c>
      <c r="BB769">
        <v>4558</v>
      </c>
      <c r="BC769" t="s">
        <v>5840</v>
      </c>
      <c r="BK769" t="s">
        <v>5841</v>
      </c>
      <c r="BL769">
        <v>25087553</v>
      </c>
      <c r="BQ769" t="s">
        <v>131</v>
      </c>
    </row>
    <row r="770" spans="1:73">
      <c r="A770" t="s">
        <v>76</v>
      </c>
      <c r="B770" t="s">
        <v>5842</v>
      </c>
      <c r="F770" t="s">
        <v>5842</v>
      </c>
      <c r="I770" t="s">
        <v>5843</v>
      </c>
      <c r="J770">
        <v>2000</v>
      </c>
      <c r="K770" t="s">
        <v>145</v>
      </c>
      <c r="W770" t="s">
        <v>5844</v>
      </c>
      <c r="AA770" t="s">
        <v>3005</v>
      </c>
      <c r="AB770" t="s">
        <v>3006</v>
      </c>
      <c r="AN770" t="s">
        <v>147</v>
      </c>
      <c r="AS770" t="s">
        <v>600</v>
      </c>
      <c r="AT770">
        <v>46</v>
      </c>
      <c r="AU770">
        <v>4</v>
      </c>
      <c r="AZ770">
        <v>417</v>
      </c>
      <c r="BA770">
        <v>428</v>
      </c>
      <c r="BC770" t="s">
        <v>5845</v>
      </c>
      <c r="BK770" t="s">
        <v>5846</v>
      </c>
      <c r="BQ770" t="s">
        <v>85</v>
      </c>
      <c r="BR770" t="s">
        <v>108</v>
      </c>
      <c r="BT770" t="s">
        <v>109</v>
      </c>
      <c r="BU770">
        <v>1</v>
      </c>
    </row>
    <row r="771" spans="1:73">
      <c r="A771" t="s">
        <v>76</v>
      </c>
      <c r="B771" t="s">
        <v>5847</v>
      </c>
      <c r="F771" t="s">
        <v>5848</v>
      </c>
      <c r="I771" t="s">
        <v>5849</v>
      </c>
      <c r="J771">
        <v>2006</v>
      </c>
      <c r="K771" t="s">
        <v>145</v>
      </c>
      <c r="W771" t="s">
        <v>5850</v>
      </c>
      <c r="AN771" t="s">
        <v>147</v>
      </c>
      <c r="AS771" t="s">
        <v>317</v>
      </c>
      <c r="AT771">
        <v>52</v>
      </c>
      <c r="AU771" s="2">
        <v>43445</v>
      </c>
      <c r="AZ771">
        <v>1095</v>
      </c>
      <c r="BA771">
        <v>1104</v>
      </c>
      <c r="BC771" t="s">
        <v>5851</v>
      </c>
      <c r="BK771" t="s">
        <v>5852</v>
      </c>
      <c r="BL771">
        <v>17081558</v>
      </c>
      <c r="BQ771" t="s">
        <v>85</v>
      </c>
      <c r="BR771" t="s">
        <v>108</v>
      </c>
      <c r="BT771" t="s">
        <v>296</v>
      </c>
    </row>
    <row r="772" spans="1:73">
      <c r="A772" t="s">
        <v>76</v>
      </c>
      <c r="B772" t="s">
        <v>5853</v>
      </c>
      <c r="F772" t="s">
        <v>5853</v>
      </c>
      <c r="I772" t="s">
        <v>5854</v>
      </c>
      <c r="J772">
        <v>2001</v>
      </c>
      <c r="K772" t="s">
        <v>1827</v>
      </c>
      <c r="W772" t="s">
        <v>5855</v>
      </c>
      <c r="AN772" t="s">
        <v>1829</v>
      </c>
      <c r="AS772" t="s">
        <v>769</v>
      </c>
      <c r="AT772">
        <v>21</v>
      </c>
      <c r="AU772">
        <v>4</v>
      </c>
      <c r="AZ772">
        <v>201</v>
      </c>
      <c r="BA772">
        <v>212</v>
      </c>
      <c r="BC772" t="s">
        <v>5856</v>
      </c>
      <c r="BK772" t="s">
        <v>5857</v>
      </c>
      <c r="BL772">
        <v>11276414</v>
      </c>
      <c r="BQ772" t="s">
        <v>131</v>
      </c>
    </row>
    <row r="773" spans="1:73">
      <c r="A773" t="s">
        <v>76</v>
      </c>
      <c r="B773" t="s">
        <v>5858</v>
      </c>
      <c r="F773" t="s">
        <v>5859</v>
      </c>
      <c r="I773" t="s">
        <v>5860</v>
      </c>
      <c r="J773">
        <v>2010</v>
      </c>
      <c r="K773" t="s">
        <v>5861</v>
      </c>
      <c r="W773" t="s">
        <v>5862</v>
      </c>
      <c r="AN773" t="s">
        <v>5863</v>
      </c>
      <c r="AS773" t="s">
        <v>5864</v>
      </c>
      <c r="AT773">
        <v>41</v>
      </c>
      <c r="AU773">
        <v>2</v>
      </c>
      <c r="AZ773">
        <v>89</v>
      </c>
      <c r="BA773">
        <v>100</v>
      </c>
      <c r="BK773" t="s">
        <v>5865</v>
      </c>
      <c r="BQ773" t="s">
        <v>85</v>
      </c>
      <c r="BR773" t="s">
        <v>86</v>
      </c>
    </row>
    <row r="774" spans="1:73">
      <c r="A774" t="s">
        <v>76</v>
      </c>
      <c r="B774" t="s">
        <v>5866</v>
      </c>
      <c r="F774" t="s">
        <v>5866</v>
      </c>
      <c r="I774" t="s">
        <v>5867</v>
      </c>
      <c r="J774">
        <v>2002</v>
      </c>
      <c r="K774" t="s">
        <v>5438</v>
      </c>
      <c r="W774" t="s">
        <v>5868</v>
      </c>
      <c r="AB774" t="s">
        <v>5758</v>
      </c>
      <c r="AN774" t="s">
        <v>5444</v>
      </c>
      <c r="AO774" t="s">
        <v>5869</v>
      </c>
      <c r="AS774" t="s">
        <v>413</v>
      </c>
      <c r="AT774">
        <v>80</v>
      </c>
      <c r="AU774">
        <v>11</v>
      </c>
      <c r="AZ774">
        <v>2780</v>
      </c>
      <c r="BA774">
        <v>2786</v>
      </c>
      <c r="BK774" t="s">
        <v>5870</v>
      </c>
      <c r="BL774">
        <v>12462243</v>
      </c>
      <c r="BQ774" t="s">
        <v>85</v>
      </c>
      <c r="BR774" t="s">
        <v>86</v>
      </c>
    </row>
    <row r="775" spans="1:73">
      <c r="A775" t="s">
        <v>76</v>
      </c>
      <c r="B775" t="s">
        <v>5871</v>
      </c>
      <c r="F775" t="s">
        <v>5871</v>
      </c>
      <c r="I775" t="s">
        <v>5872</v>
      </c>
      <c r="J775">
        <v>2001</v>
      </c>
      <c r="K775" t="s">
        <v>5438</v>
      </c>
      <c r="W775" t="s">
        <v>5873</v>
      </c>
      <c r="AN775" t="s">
        <v>5444</v>
      </c>
      <c r="AO775" t="s">
        <v>5869</v>
      </c>
      <c r="AS775" t="s">
        <v>185</v>
      </c>
      <c r="AT775">
        <v>79</v>
      </c>
      <c r="AU775">
        <v>9</v>
      </c>
      <c r="AZ775">
        <v>2245</v>
      </c>
      <c r="BA775">
        <v>2252</v>
      </c>
      <c r="BK775" t="s">
        <v>5874</v>
      </c>
      <c r="BL775">
        <v>11583410</v>
      </c>
      <c r="BQ775" t="s">
        <v>85</v>
      </c>
      <c r="BR775" t="s">
        <v>86</v>
      </c>
    </row>
    <row r="776" spans="1:73">
      <c r="A776" t="s">
        <v>76</v>
      </c>
      <c r="B776" t="s">
        <v>5875</v>
      </c>
      <c r="F776" t="s">
        <v>5876</v>
      </c>
      <c r="I776" t="s">
        <v>5877</v>
      </c>
      <c r="J776">
        <v>2016</v>
      </c>
      <c r="K776" t="s">
        <v>182</v>
      </c>
      <c r="W776" t="s">
        <v>5878</v>
      </c>
      <c r="AN776" t="s">
        <v>184</v>
      </c>
      <c r="AO776" t="s">
        <v>293</v>
      </c>
      <c r="AS776" t="s">
        <v>185</v>
      </c>
      <c r="AT776">
        <v>41</v>
      </c>
      <c r="AU776">
        <v>3</v>
      </c>
      <c r="AZ776">
        <v>224</v>
      </c>
      <c r="BA776">
        <v>233</v>
      </c>
      <c r="BC776" t="s">
        <v>5879</v>
      </c>
      <c r="BK776" t="s">
        <v>5880</v>
      </c>
      <c r="BQ776" t="s">
        <v>85</v>
      </c>
      <c r="BR776" t="s">
        <v>108</v>
      </c>
      <c r="BT776" t="s">
        <v>296</v>
      </c>
    </row>
    <row r="777" spans="1:73">
      <c r="A777" t="s">
        <v>76</v>
      </c>
      <c r="B777" t="s">
        <v>5881</v>
      </c>
      <c r="F777" t="s">
        <v>5881</v>
      </c>
      <c r="I777" t="s">
        <v>5882</v>
      </c>
      <c r="J777">
        <v>1997</v>
      </c>
      <c r="K777" t="s">
        <v>913</v>
      </c>
      <c r="W777" t="s">
        <v>5883</v>
      </c>
      <c r="AN777" t="s">
        <v>915</v>
      </c>
      <c r="AS777" t="s">
        <v>148</v>
      </c>
      <c r="AT777">
        <v>79</v>
      </c>
      <c r="AU777">
        <v>5</v>
      </c>
      <c r="AZ777">
        <v>529</v>
      </c>
      <c r="BA777">
        <v>533</v>
      </c>
      <c r="BC777" t="s">
        <v>5884</v>
      </c>
      <c r="BK777" t="s">
        <v>5885</v>
      </c>
      <c r="BL777">
        <v>11540428</v>
      </c>
      <c r="BQ777" t="s">
        <v>131</v>
      </c>
    </row>
    <row r="778" spans="1:73">
      <c r="A778" t="s">
        <v>76</v>
      </c>
      <c r="B778" t="s">
        <v>5886</v>
      </c>
      <c r="F778" t="s">
        <v>5887</v>
      </c>
      <c r="I778" t="s">
        <v>5888</v>
      </c>
      <c r="J778">
        <v>2016</v>
      </c>
      <c r="K778" t="s">
        <v>5889</v>
      </c>
      <c r="W778" t="s">
        <v>5890</v>
      </c>
      <c r="AN778" t="s">
        <v>5891</v>
      </c>
      <c r="AO778" t="s">
        <v>5892</v>
      </c>
      <c r="AS778" s="3">
        <v>37653</v>
      </c>
      <c r="AT778">
        <v>64</v>
      </c>
      <c r="AU778">
        <v>4</v>
      </c>
      <c r="AZ778">
        <v>752</v>
      </c>
      <c r="BA778">
        <v>761</v>
      </c>
      <c r="BC778" t="s">
        <v>5893</v>
      </c>
      <c r="BK778" t="s">
        <v>5894</v>
      </c>
      <c r="BL778">
        <v>26758764</v>
      </c>
      <c r="BQ778" t="s">
        <v>131</v>
      </c>
    </row>
    <row r="779" spans="1:73">
      <c r="A779" t="s">
        <v>76</v>
      </c>
      <c r="B779" t="s">
        <v>5895</v>
      </c>
      <c r="F779" t="s">
        <v>5896</v>
      </c>
      <c r="I779" t="s">
        <v>5897</v>
      </c>
      <c r="J779">
        <v>2013</v>
      </c>
      <c r="K779" t="s">
        <v>5889</v>
      </c>
      <c r="W779" t="s">
        <v>5898</v>
      </c>
      <c r="AA779" t="s">
        <v>3784</v>
      </c>
      <c r="AB779" t="s">
        <v>3785</v>
      </c>
      <c r="AN779" t="s">
        <v>5891</v>
      </c>
      <c r="AO779" t="s">
        <v>5892</v>
      </c>
      <c r="AS779" s="3">
        <v>41579</v>
      </c>
      <c r="AT779">
        <v>61</v>
      </c>
      <c r="AU779">
        <v>45</v>
      </c>
      <c r="AZ779">
        <v>10779</v>
      </c>
      <c r="BA779">
        <v>10786</v>
      </c>
      <c r="BC779" t="s">
        <v>5899</v>
      </c>
      <c r="BK779" t="s">
        <v>5900</v>
      </c>
      <c r="BL779">
        <v>24168154</v>
      </c>
      <c r="BQ779" t="s">
        <v>131</v>
      </c>
    </row>
    <row r="780" spans="1:73">
      <c r="A780" t="s">
        <v>867</v>
      </c>
      <c r="B780" t="s">
        <v>5901</v>
      </c>
      <c r="D780" t="s">
        <v>5902</v>
      </c>
      <c r="F780" t="s">
        <v>5903</v>
      </c>
      <c r="I780" t="s">
        <v>5904</v>
      </c>
      <c r="J780">
        <v>2007</v>
      </c>
      <c r="K780" t="s">
        <v>5905</v>
      </c>
      <c r="L780" t="s">
        <v>872</v>
      </c>
      <c r="P780" t="s">
        <v>5906</v>
      </c>
      <c r="Q780" t="s">
        <v>5907</v>
      </c>
      <c r="R780" t="s">
        <v>5908</v>
      </c>
      <c r="S780" t="s">
        <v>5909</v>
      </c>
      <c r="W780" t="s">
        <v>5910</v>
      </c>
      <c r="AN780" t="s">
        <v>877</v>
      </c>
      <c r="AP780" t="s">
        <v>5911</v>
      </c>
      <c r="AU780">
        <v>756</v>
      </c>
      <c r="AZ780">
        <v>119</v>
      </c>
      <c r="BA780">
        <v>128</v>
      </c>
      <c r="BC780" t="s">
        <v>5912</v>
      </c>
      <c r="BK780" t="s">
        <v>5913</v>
      </c>
      <c r="BQ780" t="s">
        <v>131</v>
      </c>
    </row>
    <row r="781" spans="1:73">
      <c r="A781" t="s">
        <v>76</v>
      </c>
      <c r="B781" t="s">
        <v>5914</v>
      </c>
      <c r="F781" t="s">
        <v>5915</v>
      </c>
      <c r="I781" t="s">
        <v>5916</v>
      </c>
      <c r="J781">
        <v>2018</v>
      </c>
      <c r="K781" t="s">
        <v>5917</v>
      </c>
      <c r="W781" t="s">
        <v>5918</v>
      </c>
      <c r="AN781" t="s">
        <v>5919</v>
      </c>
      <c r="AO781" t="s">
        <v>5920</v>
      </c>
      <c r="AS781" t="s">
        <v>204</v>
      </c>
      <c r="AT781">
        <v>98</v>
      </c>
      <c r="AU781">
        <v>3</v>
      </c>
      <c r="AZ781">
        <v>1117</v>
      </c>
      <c r="BA781">
        <v>1123</v>
      </c>
      <c r="BC781" t="s">
        <v>5921</v>
      </c>
      <c r="BK781" t="s">
        <v>5922</v>
      </c>
      <c r="BL781">
        <v>28732144</v>
      </c>
      <c r="BQ781" t="s">
        <v>131</v>
      </c>
    </row>
    <row r="782" spans="1:73">
      <c r="A782" t="s">
        <v>76</v>
      </c>
      <c r="B782" t="s">
        <v>5923</v>
      </c>
      <c r="F782" t="s">
        <v>5924</v>
      </c>
      <c r="I782" t="s">
        <v>5925</v>
      </c>
      <c r="J782">
        <v>2015</v>
      </c>
      <c r="K782" t="s">
        <v>5926</v>
      </c>
      <c r="W782" t="s">
        <v>5927</v>
      </c>
      <c r="AA782" t="s">
        <v>5928</v>
      </c>
      <c r="AB782" t="s">
        <v>5929</v>
      </c>
      <c r="AN782" t="s">
        <v>5930</v>
      </c>
      <c r="AO782" t="s">
        <v>5931</v>
      </c>
      <c r="AS782" t="s">
        <v>148</v>
      </c>
      <c r="AT782">
        <v>64</v>
      </c>
      <c r="AZ782">
        <v>1</v>
      </c>
      <c r="BA782">
        <v>8</v>
      </c>
      <c r="BC782" t="s">
        <v>5932</v>
      </c>
      <c r="BK782" t="s">
        <v>5933</v>
      </c>
      <c r="BL782">
        <v>25862378</v>
      </c>
      <c r="BQ782" t="s">
        <v>85</v>
      </c>
      <c r="BR782" t="s">
        <v>86</v>
      </c>
    </row>
    <row r="783" spans="1:73">
      <c r="A783" t="s">
        <v>76</v>
      </c>
      <c r="B783" t="s">
        <v>5934</v>
      </c>
      <c r="F783" t="s">
        <v>5934</v>
      </c>
      <c r="I783" t="s">
        <v>5935</v>
      </c>
      <c r="J783">
        <v>1986</v>
      </c>
      <c r="K783" t="s">
        <v>5936</v>
      </c>
      <c r="AN783" t="s">
        <v>5937</v>
      </c>
      <c r="AS783" t="s">
        <v>128</v>
      </c>
      <c r="AT783">
        <v>41</v>
      </c>
      <c r="AU783">
        <v>4</v>
      </c>
      <c r="AZ783">
        <v>311</v>
      </c>
      <c r="BA783">
        <v>317</v>
      </c>
      <c r="BC783" t="s">
        <v>5938</v>
      </c>
      <c r="BK783" t="s">
        <v>5939</v>
      </c>
      <c r="BQ783" t="s">
        <v>131</v>
      </c>
    </row>
    <row r="784" spans="1:73">
      <c r="A784" t="s">
        <v>76</v>
      </c>
      <c r="B784" t="s">
        <v>5940</v>
      </c>
      <c r="F784" t="s">
        <v>5941</v>
      </c>
      <c r="I784" t="s">
        <v>5942</v>
      </c>
      <c r="J784">
        <v>2014</v>
      </c>
      <c r="K784" t="s">
        <v>2245</v>
      </c>
      <c r="W784" t="s">
        <v>5943</v>
      </c>
      <c r="AA784" t="s">
        <v>5944</v>
      </c>
      <c r="AB784" t="s">
        <v>5945</v>
      </c>
      <c r="AN784" t="s">
        <v>2247</v>
      </c>
      <c r="AO784" t="s">
        <v>2999</v>
      </c>
      <c r="AS784" t="s">
        <v>168</v>
      </c>
      <c r="AT784">
        <v>149</v>
      </c>
      <c r="AU784" s="2">
        <v>43193</v>
      </c>
      <c r="AZ784">
        <v>173</v>
      </c>
      <c r="BA784">
        <v>177</v>
      </c>
      <c r="BC784" t="s">
        <v>5946</v>
      </c>
      <c r="BK784" t="s">
        <v>5947</v>
      </c>
      <c r="BL784">
        <v>25132211</v>
      </c>
      <c r="BQ784" t="s">
        <v>85</v>
      </c>
      <c r="BR784" t="s">
        <v>86</v>
      </c>
    </row>
    <row r="785" spans="1:73">
      <c r="A785" t="s">
        <v>76</v>
      </c>
      <c r="B785" t="s">
        <v>5948</v>
      </c>
      <c r="F785" t="s">
        <v>5948</v>
      </c>
      <c r="I785" t="s">
        <v>5949</v>
      </c>
      <c r="J785">
        <v>2001</v>
      </c>
      <c r="K785" t="s">
        <v>646</v>
      </c>
      <c r="P785" t="s">
        <v>5950</v>
      </c>
      <c r="Q785" t="s">
        <v>5951</v>
      </c>
      <c r="R785" t="s">
        <v>5952</v>
      </c>
      <c r="T785" t="s">
        <v>5953</v>
      </c>
      <c r="W785" t="s">
        <v>5954</v>
      </c>
      <c r="AN785" t="s">
        <v>648</v>
      </c>
      <c r="AS785" t="s">
        <v>397</v>
      </c>
      <c r="AT785">
        <v>204</v>
      </c>
      <c r="AU785">
        <v>14</v>
      </c>
      <c r="AZ785">
        <v>2535</v>
      </c>
      <c r="BA785">
        <v>2541</v>
      </c>
      <c r="BK785" t="s">
        <v>5955</v>
      </c>
      <c r="BL785">
        <v>11511669</v>
      </c>
      <c r="BQ785" t="s">
        <v>85</v>
      </c>
      <c r="BR785" t="s">
        <v>86</v>
      </c>
    </row>
    <row r="786" spans="1:73">
      <c r="A786" t="s">
        <v>76</v>
      </c>
      <c r="B786" t="s">
        <v>5956</v>
      </c>
      <c r="F786" t="s">
        <v>5957</v>
      </c>
      <c r="I786" t="s">
        <v>5958</v>
      </c>
      <c r="J786">
        <v>2010</v>
      </c>
      <c r="K786" t="s">
        <v>5959</v>
      </c>
      <c r="W786" t="s">
        <v>5960</v>
      </c>
      <c r="AB786" t="s">
        <v>5961</v>
      </c>
      <c r="AN786" t="s">
        <v>2576</v>
      </c>
      <c r="AT786">
        <v>50</v>
      </c>
      <c r="AU786">
        <v>9</v>
      </c>
      <c r="AZ786">
        <v>897</v>
      </c>
      <c r="BA786">
        <v>901</v>
      </c>
      <c r="BC786" t="s">
        <v>5962</v>
      </c>
      <c r="BK786" t="s">
        <v>5963</v>
      </c>
      <c r="BQ786" t="s">
        <v>85</v>
      </c>
      <c r="BR786" t="s">
        <v>86</v>
      </c>
    </row>
    <row r="787" spans="1:73">
      <c r="A787" t="s">
        <v>76</v>
      </c>
      <c r="B787" t="s">
        <v>5964</v>
      </c>
      <c r="F787" t="s">
        <v>5964</v>
      </c>
      <c r="I787" t="s">
        <v>5965</v>
      </c>
      <c r="J787">
        <v>2005</v>
      </c>
      <c r="K787" t="s">
        <v>5966</v>
      </c>
      <c r="W787" t="s">
        <v>5967</v>
      </c>
      <c r="AN787" t="s">
        <v>5968</v>
      </c>
      <c r="AS787" t="s">
        <v>168</v>
      </c>
      <c r="AT787">
        <v>67</v>
      </c>
      <c r="AU787">
        <v>4</v>
      </c>
      <c r="AZ787">
        <v>344</v>
      </c>
      <c r="BA787">
        <v>350</v>
      </c>
      <c r="BC787" t="s">
        <v>5969</v>
      </c>
      <c r="BK787" t="s">
        <v>5970</v>
      </c>
      <c r="BQ787" t="s">
        <v>85</v>
      </c>
      <c r="BR787" t="s">
        <v>86</v>
      </c>
    </row>
    <row r="788" spans="1:73">
      <c r="A788" t="s">
        <v>76</v>
      </c>
      <c r="B788" t="s">
        <v>5971</v>
      </c>
      <c r="F788" t="s">
        <v>5972</v>
      </c>
      <c r="I788" t="s">
        <v>5973</v>
      </c>
      <c r="J788">
        <v>2013</v>
      </c>
      <c r="K788" t="s">
        <v>902</v>
      </c>
      <c r="W788" t="s">
        <v>5974</v>
      </c>
      <c r="AN788" t="s">
        <v>908</v>
      </c>
      <c r="AT788">
        <v>110</v>
      </c>
      <c r="AU788">
        <v>1</v>
      </c>
      <c r="AZ788">
        <v>95</v>
      </c>
      <c r="BA788">
        <v>101</v>
      </c>
      <c r="BC788" t="s">
        <v>5975</v>
      </c>
      <c r="BK788" t="s">
        <v>5976</v>
      </c>
      <c r="BQ788" t="s">
        <v>85</v>
      </c>
      <c r="BR788" t="s">
        <v>108</v>
      </c>
      <c r="BT788" t="s">
        <v>109</v>
      </c>
      <c r="BU788">
        <v>1</v>
      </c>
    </row>
    <row r="789" spans="1:73">
      <c r="A789" t="s">
        <v>76</v>
      </c>
      <c r="B789" t="s">
        <v>5977</v>
      </c>
      <c r="F789" t="s">
        <v>5977</v>
      </c>
      <c r="I789" t="s">
        <v>5978</v>
      </c>
      <c r="J789">
        <v>1992</v>
      </c>
      <c r="K789" t="s">
        <v>356</v>
      </c>
      <c r="W789" t="s">
        <v>5979</v>
      </c>
      <c r="AN789" t="s">
        <v>358</v>
      </c>
      <c r="AS789" t="s">
        <v>216</v>
      </c>
      <c r="AT789">
        <v>95</v>
      </c>
      <c r="AU789">
        <v>3</v>
      </c>
      <c r="AZ789">
        <v>693</v>
      </c>
      <c r="BA789">
        <v>700</v>
      </c>
      <c r="BK789" t="s">
        <v>5980</v>
      </c>
      <c r="BL789">
        <v>1404086</v>
      </c>
      <c r="BQ789" t="s">
        <v>85</v>
      </c>
      <c r="BR789" t="s">
        <v>86</v>
      </c>
    </row>
    <row r="790" spans="1:73">
      <c r="A790" t="s">
        <v>76</v>
      </c>
      <c r="B790" t="s">
        <v>5981</v>
      </c>
      <c r="F790" t="s">
        <v>5981</v>
      </c>
      <c r="I790" t="s">
        <v>5982</v>
      </c>
      <c r="J790">
        <v>2000</v>
      </c>
      <c r="K790" t="s">
        <v>3020</v>
      </c>
      <c r="W790" t="s">
        <v>5983</v>
      </c>
      <c r="AN790" t="s">
        <v>3022</v>
      </c>
      <c r="AS790" t="s">
        <v>216</v>
      </c>
      <c r="AT790">
        <v>432</v>
      </c>
      <c r="AU790" s="2">
        <v>43160</v>
      </c>
      <c r="AZ790">
        <v>1</v>
      </c>
      <c r="BA790">
        <v>8</v>
      </c>
      <c r="BC790" t="s">
        <v>5984</v>
      </c>
      <c r="BK790" t="s">
        <v>5985</v>
      </c>
      <c r="BQ790" t="s">
        <v>131</v>
      </c>
    </row>
    <row r="791" spans="1:73">
      <c r="A791" t="s">
        <v>76</v>
      </c>
      <c r="B791" t="s">
        <v>5986</v>
      </c>
      <c r="F791" t="s">
        <v>5986</v>
      </c>
      <c r="I791" t="s">
        <v>5987</v>
      </c>
      <c r="J791">
        <v>1995</v>
      </c>
      <c r="K791" t="s">
        <v>931</v>
      </c>
      <c r="W791" t="s">
        <v>5988</v>
      </c>
      <c r="AN791" t="s">
        <v>933</v>
      </c>
      <c r="AS791" t="s">
        <v>600</v>
      </c>
      <c r="AT791">
        <v>52</v>
      </c>
      <c r="AU791">
        <v>4</v>
      </c>
      <c r="AZ791">
        <v>833</v>
      </c>
      <c r="BA791">
        <v>838</v>
      </c>
      <c r="BC791" t="s">
        <v>5989</v>
      </c>
      <c r="BK791" t="s">
        <v>5990</v>
      </c>
      <c r="BL791">
        <v>7780005</v>
      </c>
      <c r="BQ791" t="s">
        <v>85</v>
      </c>
      <c r="BR791" t="s">
        <v>86</v>
      </c>
    </row>
    <row r="792" spans="1:73">
      <c r="A792" t="s">
        <v>76</v>
      </c>
      <c r="B792" t="s">
        <v>5986</v>
      </c>
      <c r="F792" t="s">
        <v>5986</v>
      </c>
      <c r="I792" t="s">
        <v>5991</v>
      </c>
      <c r="J792">
        <v>1995</v>
      </c>
      <c r="K792" t="s">
        <v>5992</v>
      </c>
      <c r="W792" t="s">
        <v>5993</v>
      </c>
      <c r="AN792" t="s">
        <v>5994</v>
      </c>
      <c r="AS792" t="s">
        <v>168</v>
      </c>
      <c r="AT792">
        <v>136</v>
      </c>
      <c r="AU792">
        <v>10</v>
      </c>
      <c r="AZ792">
        <v>4231</v>
      </c>
      <c r="BA792">
        <v>4236</v>
      </c>
      <c r="BC792" t="s">
        <v>5995</v>
      </c>
      <c r="BK792" t="s">
        <v>5996</v>
      </c>
      <c r="BL792">
        <v>7664640</v>
      </c>
      <c r="BQ792" t="s">
        <v>85</v>
      </c>
      <c r="BR792" t="s">
        <v>86</v>
      </c>
    </row>
    <row r="793" spans="1:73">
      <c r="A793" t="s">
        <v>76</v>
      </c>
      <c r="B793" t="s">
        <v>5997</v>
      </c>
      <c r="F793" t="s">
        <v>5997</v>
      </c>
      <c r="I793" t="s">
        <v>5998</v>
      </c>
      <c r="J793">
        <v>2001</v>
      </c>
      <c r="K793" t="s">
        <v>1097</v>
      </c>
      <c r="W793" t="s">
        <v>5999</v>
      </c>
      <c r="AA793" t="s">
        <v>6000</v>
      </c>
      <c r="AB793" t="s">
        <v>6001</v>
      </c>
      <c r="AN793" t="s">
        <v>1099</v>
      </c>
      <c r="AS793" t="s">
        <v>128</v>
      </c>
      <c r="AT793">
        <v>95</v>
      </c>
      <c r="AU793">
        <v>3</v>
      </c>
      <c r="AZ793">
        <v>451</v>
      </c>
      <c r="BA793">
        <v>460</v>
      </c>
      <c r="BC793" t="s">
        <v>6002</v>
      </c>
      <c r="BK793" t="s">
        <v>6003</v>
      </c>
      <c r="BQ793" t="s">
        <v>85</v>
      </c>
      <c r="BR793" t="s">
        <v>86</v>
      </c>
    </row>
    <row r="794" spans="1:73">
      <c r="A794" t="s">
        <v>76</v>
      </c>
      <c r="B794" t="s">
        <v>4191</v>
      </c>
      <c r="F794" t="s">
        <v>6004</v>
      </c>
      <c r="I794" t="s">
        <v>6005</v>
      </c>
      <c r="J794">
        <v>2007</v>
      </c>
      <c r="K794" t="s">
        <v>677</v>
      </c>
      <c r="W794" t="s">
        <v>6006</v>
      </c>
      <c r="AN794" t="s">
        <v>679</v>
      </c>
      <c r="AS794" t="s">
        <v>413</v>
      </c>
      <c r="AT794">
        <v>20</v>
      </c>
      <c r="AU794">
        <v>6</v>
      </c>
      <c r="AZ794">
        <v>2144</v>
      </c>
      <c r="BA794">
        <v>2153</v>
      </c>
      <c r="BC794" t="s">
        <v>6007</v>
      </c>
      <c r="BK794" t="s">
        <v>6008</v>
      </c>
      <c r="BL794">
        <v>17903189</v>
      </c>
      <c r="BQ794" t="s">
        <v>85</v>
      </c>
      <c r="BR794" t="s">
        <v>108</v>
      </c>
      <c r="BT794" t="s">
        <v>296</v>
      </c>
    </row>
    <row r="795" spans="1:73">
      <c r="A795" t="s">
        <v>76</v>
      </c>
      <c r="B795" t="s">
        <v>6009</v>
      </c>
      <c r="F795" t="s">
        <v>6009</v>
      </c>
      <c r="I795" t="s">
        <v>6010</v>
      </c>
      <c r="J795">
        <v>1996</v>
      </c>
      <c r="K795" t="s">
        <v>1301</v>
      </c>
      <c r="W795" t="s">
        <v>6011</v>
      </c>
      <c r="AN795" t="s">
        <v>1310</v>
      </c>
      <c r="AO795" t="s">
        <v>6012</v>
      </c>
      <c r="AS795" t="s">
        <v>397</v>
      </c>
      <c r="AT795">
        <v>39</v>
      </c>
      <c r="AU795">
        <v>4</v>
      </c>
      <c r="AZ795">
        <v>341</v>
      </c>
      <c r="BA795">
        <v>346</v>
      </c>
      <c r="BC795" t="s">
        <v>6013</v>
      </c>
      <c r="BK795" t="s">
        <v>6014</v>
      </c>
      <c r="BQ795" t="s">
        <v>131</v>
      </c>
    </row>
    <row r="796" spans="1:73">
      <c r="A796" t="s">
        <v>76</v>
      </c>
      <c r="B796" t="s">
        <v>6015</v>
      </c>
      <c r="F796" t="s">
        <v>6015</v>
      </c>
      <c r="I796" t="s">
        <v>6016</v>
      </c>
      <c r="J796">
        <v>1995</v>
      </c>
      <c r="K796" t="s">
        <v>3996</v>
      </c>
      <c r="W796" t="s">
        <v>6017</v>
      </c>
      <c r="AN796" t="s">
        <v>4000</v>
      </c>
      <c r="AS796" t="s">
        <v>148</v>
      </c>
      <c r="AT796">
        <v>102</v>
      </c>
      <c r="AU796">
        <v>2</v>
      </c>
      <c r="AZ796">
        <v>202</v>
      </c>
      <c r="BA796">
        <v>210</v>
      </c>
      <c r="BC796" t="s">
        <v>6018</v>
      </c>
      <c r="BK796" t="s">
        <v>6019</v>
      </c>
      <c r="BL796">
        <v>28306875</v>
      </c>
      <c r="BQ796" t="s">
        <v>85</v>
      </c>
      <c r="BR796" t="s">
        <v>108</v>
      </c>
      <c r="BT796" t="s">
        <v>296</v>
      </c>
    </row>
    <row r="797" spans="1:73">
      <c r="A797" t="s">
        <v>76</v>
      </c>
      <c r="B797" t="s">
        <v>6020</v>
      </c>
      <c r="F797" t="s">
        <v>6021</v>
      </c>
      <c r="I797" t="s">
        <v>6022</v>
      </c>
      <c r="J797">
        <v>2015</v>
      </c>
      <c r="K797" t="s">
        <v>4512</v>
      </c>
      <c r="W797" t="s">
        <v>6023</v>
      </c>
      <c r="AA797" t="s">
        <v>1945</v>
      </c>
      <c r="AB797" t="s">
        <v>1946</v>
      </c>
      <c r="AN797" t="s">
        <v>4514</v>
      </c>
      <c r="AO797" t="s">
        <v>6024</v>
      </c>
      <c r="AS797" t="s">
        <v>769</v>
      </c>
      <c r="AT797">
        <v>111</v>
      </c>
      <c r="AZ797">
        <v>21</v>
      </c>
      <c r="BA797">
        <v>31</v>
      </c>
      <c r="BC797" t="s">
        <v>6025</v>
      </c>
      <c r="BK797" t="s">
        <v>6026</v>
      </c>
      <c r="BQ797" t="s">
        <v>131</v>
      </c>
    </row>
    <row r="798" spans="1:73">
      <c r="A798" t="s">
        <v>76</v>
      </c>
      <c r="B798" t="s">
        <v>6027</v>
      </c>
      <c r="F798" t="s">
        <v>6028</v>
      </c>
      <c r="I798" t="s">
        <v>6029</v>
      </c>
      <c r="J798">
        <v>2015</v>
      </c>
      <c r="K798" t="s">
        <v>100</v>
      </c>
      <c r="W798" t="s">
        <v>6030</v>
      </c>
      <c r="AN798" t="s">
        <v>103</v>
      </c>
      <c r="AS798" s="3">
        <v>44958</v>
      </c>
      <c r="AT798">
        <v>10</v>
      </c>
      <c r="AU798">
        <v>2</v>
      </c>
      <c r="BB798" t="s">
        <v>6031</v>
      </c>
      <c r="BC798" t="s">
        <v>6032</v>
      </c>
      <c r="BK798" t="s">
        <v>6033</v>
      </c>
      <c r="BL798">
        <v>25706525</v>
      </c>
      <c r="BQ798" t="s">
        <v>85</v>
      </c>
      <c r="BR798" t="s">
        <v>108</v>
      </c>
      <c r="BT798" t="s">
        <v>109</v>
      </c>
      <c r="BU798">
        <v>2</v>
      </c>
    </row>
    <row r="799" spans="1:73">
      <c r="A799" t="s">
        <v>76</v>
      </c>
      <c r="B799" t="s">
        <v>6034</v>
      </c>
      <c r="F799" t="s">
        <v>6034</v>
      </c>
      <c r="I799" t="s">
        <v>6035</v>
      </c>
      <c r="J799">
        <v>1992</v>
      </c>
      <c r="K799" t="s">
        <v>3442</v>
      </c>
      <c r="W799" t="s">
        <v>6036</v>
      </c>
      <c r="AN799" t="s">
        <v>3444</v>
      </c>
      <c r="AS799" t="s">
        <v>185</v>
      </c>
      <c r="AT799">
        <v>42</v>
      </c>
      <c r="AU799">
        <v>3</v>
      </c>
      <c r="AZ799">
        <v>641</v>
      </c>
      <c r="BA799">
        <v>648</v>
      </c>
      <c r="BK799" t="s">
        <v>6037</v>
      </c>
      <c r="BQ799" t="s">
        <v>131</v>
      </c>
    </row>
    <row r="800" spans="1:73">
      <c r="A800" t="s">
        <v>76</v>
      </c>
      <c r="B800" t="s">
        <v>6038</v>
      </c>
      <c r="F800" t="s">
        <v>6039</v>
      </c>
      <c r="I800" t="s">
        <v>6040</v>
      </c>
      <c r="J800">
        <v>2014</v>
      </c>
      <c r="K800" t="s">
        <v>6041</v>
      </c>
      <c r="W800" t="s">
        <v>6042</v>
      </c>
      <c r="AN800" t="s">
        <v>6043</v>
      </c>
      <c r="AO800" t="s">
        <v>6044</v>
      </c>
      <c r="AS800" t="s">
        <v>168</v>
      </c>
      <c r="AT800">
        <v>49</v>
      </c>
      <c r="AU800">
        <v>10</v>
      </c>
      <c r="AZ800">
        <v>796</v>
      </c>
      <c r="BA800">
        <v>803</v>
      </c>
      <c r="BC800" t="s">
        <v>6045</v>
      </c>
      <c r="BK800" t="s">
        <v>6046</v>
      </c>
      <c r="BQ800" t="s">
        <v>131</v>
      </c>
    </row>
    <row r="801" spans="1:76">
      <c r="A801" t="s">
        <v>76</v>
      </c>
      <c r="B801" t="s">
        <v>6047</v>
      </c>
      <c r="F801" t="s">
        <v>6048</v>
      </c>
      <c r="I801" t="s">
        <v>6049</v>
      </c>
      <c r="J801">
        <v>2015</v>
      </c>
      <c r="K801" t="s">
        <v>174</v>
      </c>
      <c r="W801" t="s">
        <v>6050</v>
      </c>
      <c r="AN801" t="s">
        <v>176</v>
      </c>
      <c r="AO801" t="s">
        <v>177</v>
      </c>
      <c r="AS801" t="s">
        <v>887</v>
      </c>
      <c r="AT801">
        <v>105</v>
      </c>
      <c r="AU801">
        <v>3</v>
      </c>
      <c r="AZ801">
        <v>326</v>
      </c>
      <c r="BA801">
        <v>334</v>
      </c>
      <c r="BC801" t="s">
        <v>6051</v>
      </c>
      <c r="BK801" t="s">
        <v>6052</v>
      </c>
      <c r="BL801">
        <v>25779483</v>
      </c>
      <c r="BQ801" t="s">
        <v>85</v>
      </c>
      <c r="BR801" t="s">
        <v>108</v>
      </c>
      <c r="BT801" t="s">
        <v>109</v>
      </c>
      <c r="BU801">
        <v>2</v>
      </c>
    </row>
    <row r="802" spans="1:76">
      <c r="A802" t="s">
        <v>76</v>
      </c>
      <c r="B802" t="s">
        <v>6053</v>
      </c>
      <c r="F802" t="s">
        <v>6054</v>
      </c>
      <c r="I802" t="s">
        <v>6055</v>
      </c>
      <c r="J802">
        <v>2012</v>
      </c>
      <c r="K802" t="s">
        <v>145</v>
      </c>
      <c r="W802" t="s">
        <v>6056</v>
      </c>
      <c r="AN802" t="s">
        <v>147</v>
      </c>
      <c r="AO802" t="s">
        <v>1557</v>
      </c>
      <c r="AS802" t="s">
        <v>128</v>
      </c>
      <c r="AT802">
        <v>58</v>
      </c>
      <c r="AU802">
        <v>12</v>
      </c>
      <c r="AZ802">
        <v>1582</v>
      </c>
      <c r="BA802">
        <v>1588</v>
      </c>
      <c r="BC802" t="s">
        <v>6057</v>
      </c>
      <c r="BK802" t="s">
        <v>6058</v>
      </c>
      <c r="BL802">
        <v>23063727</v>
      </c>
      <c r="BQ802" t="s">
        <v>85</v>
      </c>
      <c r="BR802" t="s">
        <v>108</v>
      </c>
      <c r="BT802" t="s">
        <v>109</v>
      </c>
      <c r="BU802">
        <v>2</v>
      </c>
    </row>
    <row r="803" spans="1:76">
      <c r="A803" t="s">
        <v>76</v>
      </c>
      <c r="B803" t="s">
        <v>6059</v>
      </c>
      <c r="F803" t="s">
        <v>6060</v>
      </c>
      <c r="I803" t="s">
        <v>6061</v>
      </c>
      <c r="J803">
        <v>2012</v>
      </c>
      <c r="K803" t="s">
        <v>182</v>
      </c>
      <c r="W803" t="s">
        <v>6062</v>
      </c>
      <c r="AN803" t="s">
        <v>184</v>
      </c>
      <c r="AS803" t="s">
        <v>887</v>
      </c>
      <c r="AT803">
        <v>37</v>
      </c>
      <c r="AU803">
        <v>2</v>
      </c>
      <c r="AZ803">
        <v>185</v>
      </c>
      <c r="BA803">
        <v>191</v>
      </c>
      <c r="BC803" t="s">
        <v>6063</v>
      </c>
      <c r="BK803" t="s">
        <v>6064</v>
      </c>
      <c r="BQ803" t="s">
        <v>85</v>
      </c>
      <c r="BR803" t="s">
        <v>108</v>
      </c>
      <c r="BT803" t="s">
        <v>109</v>
      </c>
      <c r="BU803">
        <v>2</v>
      </c>
    </row>
    <row r="804" spans="1:76">
      <c r="A804" t="s">
        <v>76</v>
      </c>
      <c r="B804" t="s">
        <v>6065</v>
      </c>
      <c r="F804" t="s">
        <v>6065</v>
      </c>
      <c r="I804" t="s">
        <v>6066</v>
      </c>
      <c r="J804">
        <v>1996</v>
      </c>
      <c r="K804" t="s">
        <v>182</v>
      </c>
      <c r="W804" t="s">
        <v>6067</v>
      </c>
      <c r="AN804" t="s">
        <v>184</v>
      </c>
      <c r="AO804" t="s">
        <v>293</v>
      </c>
      <c r="AS804" t="s">
        <v>128</v>
      </c>
      <c r="AT804">
        <v>21</v>
      </c>
      <c r="AU804">
        <v>4</v>
      </c>
      <c r="AZ804">
        <v>297</v>
      </c>
      <c r="BA804">
        <v>303</v>
      </c>
      <c r="BC804" t="s">
        <v>6068</v>
      </c>
      <c r="BK804" t="s">
        <v>6069</v>
      </c>
      <c r="BQ804" t="s">
        <v>85</v>
      </c>
      <c r="BR804" t="s">
        <v>108</v>
      </c>
      <c r="BT804" t="s">
        <v>109</v>
      </c>
      <c r="BU804">
        <v>3</v>
      </c>
      <c r="BV804">
        <v>11</v>
      </c>
      <c r="BX804" t="s">
        <v>594</v>
      </c>
    </row>
    <row r="805" spans="1:76">
      <c r="A805" t="s">
        <v>76</v>
      </c>
      <c r="B805" t="s">
        <v>6070</v>
      </c>
      <c r="F805" t="s">
        <v>6070</v>
      </c>
      <c r="I805" t="s">
        <v>6071</v>
      </c>
      <c r="J805">
        <v>1997</v>
      </c>
      <c r="K805" t="s">
        <v>145</v>
      </c>
      <c r="W805" t="s">
        <v>6072</v>
      </c>
      <c r="AN805" t="s">
        <v>147</v>
      </c>
      <c r="AS805" t="s">
        <v>216</v>
      </c>
      <c r="AT805">
        <v>43</v>
      </c>
      <c r="AU805">
        <v>8</v>
      </c>
      <c r="AZ805">
        <v>709</v>
      </c>
      <c r="BA805">
        <v>717</v>
      </c>
      <c r="BC805" t="s">
        <v>6073</v>
      </c>
      <c r="BK805" t="s">
        <v>6074</v>
      </c>
      <c r="BQ805" t="s">
        <v>85</v>
      </c>
      <c r="BR805" t="s">
        <v>108</v>
      </c>
      <c r="BT805" t="s">
        <v>109</v>
      </c>
      <c r="BU805">
        <v>2</v>
      </c>
    </row>
    <row r="806" spans="1:76">
      <c r="A806" t="s">
        <v>76</v>
      </c>
      <c r="B806" t="s">
        <v>6075</v>
      </c>
      <c r="F806" t="s">
        <v>6076</v>
      </c>
      <c r="I806" t="s">
        <v>6077</v>
      </c>
      <c r="J806">
        <v>2016</v>
      </c>
      <c r="K806" t="s">
        <v>182</v>
      </c>
      <c r="W806" t="s">
        <v>6078</v>
      </c>
      <c r="AA806" t="s">
        <v>6079</v>
      </c>
      <c r="AB806" t="s">
        <v>6080</v>
      </c>
      <c r="AN806" t="s">
        <v>184</v>
      </c>
      <c r="AO806" t="s">
        <v>293</v>
      </c>
      <c r="AS806" t="s">
        <v>185</v>
      </c>
      <c r="AT806">
        <v>41</v>
      </c>
      <c r="AU806">
        <v>3</v>
      </c>
      <c r="AZ806">
        <v>218</v>
      </c>
      <c r="BA806">
        <v>223</v>
      </c>
      <c r="BC806" t="s">
        <v>6081</v>
      </c>
      <c r="BK806" t="s">
        <v>6082</v>
      </c>
      <c r="BQ806" t="s">
        <v>85</v>
      </c>
      <c r="BR806" t="s">
        <v>108</v>
      </c>
      <c r="BT806" t="s">
        <v>109</v>
      </c>
      <c r="BU806">
        <v>2</v>
      </c>
    </row>
    <row r="807" spans="1:76">
      <c r="A807" t="s">
        <v>76</v>
      </c>
      <c r="B807" t="s">
        <v>6083</v>
      </c>
      <c r="F807" t="s">
        <v>6083</v>
      </c>
      <c r="I807" t="s">
        <v>6084</v>
      </c>
      <c r="J807">
        <v>1994</v>
      </c>
      <c r="K807" t="s">
        <v>6085</v>
      </c>
      <c r="P807" t="s">
        <v>6086</v>
      </c>
      <c r="Q807" t="s">
        <v>6087</v>
      </c>
      <c r="R807" t="s">
        <v>6088</v>
      </c>
      <c r="T807" t="s">
        <v>6089</v>
      </c>
      <c r="W807" t="s">
        <v>6090</v>
      </c>
      <c r="AN807" t="s">
        <v>6091</v>
      </c>
      <c r="AS807" t="s">
        <v>128</v>
      </c>
      <c r="AT807">
        <v>36</v>
      </c>
      <c r="AU807">
        <v>2</v>
      </c>
      <c r="AZ807">
        <v>165</v>
      </c>
      <c r="BA807">
        <v>171</v>
      </c>
      <c r="BC807" t="s">
        <v>6092</v>
      </c>
      <c r="BK807" t="s">
        <v>6093</v>
      </c>
      <c r="BQ807" t="s">
        <v>85</v>
      </c>
      <c r="BR807" t="s">
        <v>108</v>
      </c>
      <c r="BT807" t="s">
        <v>296</v>
      </c>
    </row>
    <row r="808" spans="1:76">
      <c r="A808" t="s">
        <v>76</v>
      </c>
      <c r="B808" t="s">
        <v>4060</v>
      </c>
      <c r="F808" t="s">
        <v>6094</v>
      </c>
      <c r="I808" t="s">
        <v>6095</v>
      </c>
      <c r="J808">
        <v>2012</v>
      </c>
      <c r="K808" t="s">
        <v>182</v>
      </c>
      <c r="W808" t="s">
        <v>6096</v>
      </c>
      <c r="AN808" t="s">
        <v>184</v>
      </c>
      <c r="AO808" t="s">
        <v>293</v>
      </c>
      <c r="AS808" t="s">
        <v>185</v>
      </c>
      <c r="AT808">
        <v>37</v>
      </c>
      <c r="AU808">
        <v>3</v>
      </c>
      <c r="AZ808">
        <v>207</v>
      </c>
      <c r="BA808">
        <v>218</v>
      </c>
      <c r="BC808" t="s">
        <v>6097</v>
      </c>
      <c r="BK808" t="s">
        <v>6098</v>
      </c>
      <c r="BQ808" t="s">
        <v>85</v>
      </c>
      <c r="BR808" t="s">
        <v>108</v>
      </c>
      <c r="BT808" t="s">
        <v>296</v>
      </c>
    </row>
    <row r="809" spans="1:76">
      <c r="A809" t="s">
        <v>76</v>
      </c>
      <c r="B809" t="s">
        <v>6099</v>
      </c>
      <c r="F809" t="s">
        <v>6100</v>
      </c>
      <c r="I809" t="s">
        <v>6101</v>
      </c>
      <c r="J809">
        <v>2007</v>
      </c>
      <c r="K809" t="s">
        <v>122</v>
      </c>
      <c r="W809" t="s">
        <v>6102</v>
      </c>
      <c r="AA809" t="s">
        <v>5056</v>
      </c>
      <c r="AB809" t="s">
        <v>6103</v>
      </c>
      <c r="AN809" t="s">
        <v>126</v>
      </c>
      <c r="AS809" t="s">
        <v>216</v>
      </c>
      <c r="AT809">
        <v>13</v>
      </c>
      <c r="AU809">
        <v>8</v>
      </c>
      <c r="AZ809">
        <v>1565</v>
      </c>
      <c r="BA809">
        <v>1585</v>
      </c>
      <c r="BC809" t="s">
        <v>6104</v>
      </c>
      <c r="BK809" t="s">
        <v>6105</v>
      </c>
      <c r="BQ809" t="s">
        <v>85</v>
      </c>
      <c r="BR809" t="s">
        <v>108</v>
      </c>
      <c r="BT809" t="s">
        <v>296</v>
      </c>
    </row>
    <row r="810" spans="1:76">
      <c r="A810" t="s">
        <v>76</v>
      </c>
      <c r="B810" t="s">
        <v>6106</v>
      </c>
      <c r="F810" t="s">
        <v>6106</v>
      </c>
      <c r="I810" t="s">
        <v>6107</v>
      </c>
      <c r="J810">
        <v>2001</v>
      </c>
      <c r="K810" t="s">
        <v>6108</v>
      </c>
      <c r="W810" t="s">
        <v>6109</v>
      </c>
      <c r="AN810" t="s">
        <v>6110</v>
      </c>
      <c r="AS810" s="3">
        <v>42217</v>
      </c>
      <c r="AT810">
        <v>120</v>
      </c>
      <c r="AU810" s="2">
        <v>43132</v>
      </c>
      <c r="AZ810">
        <v>145</v>
      </c>
      <c r="BA810">
        <v>154</v>
      </c>
      <c r="BC810" t="s">
        <v>6111</v>
      </c>
      <c r="BK810" t="s">
        <v>6112</v>
      </c>
      <c r="BL810">
        <v>11457623</v>
      </c>
      <c r="BQ810" t="s">
        <v>85</v>
      </c>
      <c r="BR810" t="s">
        <v>108</v>
      </c>
      <c r="BT810" t="s">
        <v>296</v>
      </c>
    </row>
    <row r="811" spans="1:76">
      <c r="A811" t="s">
        <v>76</v>
      </c>
      <c r="B811" t="s">
        <v>6113</v>
      </c>
      <c r="F811" t="s">
        <v>6114</v>
      </c>
      <c r="I811" t="s">
        <v>6115</v>
      </c>
      <c r="J811">
        <v>2015</v>
      </c>
      <c r="K811" t="s">
        <v>613</v>
      </c>
      <c r="W811" t="s">
        <v>6116</v>
      </c>
      <c r="AN811" t="s">
        <v>616</v>
      </c>
      <c r="AO811" t="s">
        <v>617</v>
      </c>
      <c r="AS811" t="s">
        <v>185</v>
      </c>
      <c r="AT811">
        <v>56</v>
      </c>
      <c r="AU811">
        <v>9</v>
      </c>
      <c r="AZ811">
        <v>1738</v>
      </c>
      <c r="BA811">
        <v>1747</v>
      </c>
      <c r="BC811" t="s">
        <v>6117</v>
      </c>
      <c r="BK811" t="s">
        <v>6118</v>
      </c>
      <c r="BL811">
        <v>26108788</v>
      </c>
      <c r="BQ811" t="s">
        <v>131</v>
      </c>
    </row>
    <row r="812" spans="1:76">
      <c r="A812" t="s">
        <v>76</v>
      </c>
      <c r="B812" t="s">
        <v>6119</v>
      </c>
      <c r="F812" t="s">
        <v>6120</v>
      </c>
      <c r="I812" t="s">
        <v>6121</v>
      </c>
      <c r="J812">
        <v>2015</v>
      </c>
      <c r="K812" t="s">
        <v>1170</v>
      </c>
      <c r="AN812" t="s">
        <v>1174</v>
      </c>
      <c r="AO812" t="s">
        <v>1175</v>
      </c>
      <c r="AS812" t="s">
        <v>94</v>
      </c>
      <c r="AT812">
        <v>205</v>
      </c>
      <c r="AU812">
        <v>1</v>
      </c>
      <c r="AZ812">
        <v>7</v>
      </c>
      <c r="BA812">
        <v>13</v>
      </c>
      <c r="BC812" t="s">
        <v>6122</v>
      </c>
      <c r="BK812" t="s">
        <v>6123</v>
      </c>
      <c r="BL812">
        <v>25243525</v>
      </c>
      <c r="BQ812" t="s">
        <v>131</v>
      </c>
    </row>
    <row r="813" spans="1:76">
      <c r="A813" t="s">
        <v>76</v>
      </c>
      <c r="B813" t="s">
        <v>6124</v>
      </c>
      <c r="F813" t="s">
        <v>6125</v>
      </c>
      <c r="I813" t="s">
        <v>6126</v>
      </c>
      <c r="J813">
        <v>2007</v>
      </c>
      <c r="K813" t="s">
        <v>6127</v>
      </c>
      <c r="W813" t="s">
        <v>6128</v>
      </c>
      <c r="AN813" t="s">
        <v>6129</v>
      </c>
      <c r="AO813" t="s">
        <v>6130</v>
      </c>
      <c r="AS813" t="s">
        <v>168</v>
      </c>
      <c r="AT813">
        <v>91</v>
      </c>
      <c r="AU813" s="2">
        <v>43382</v>
      </c>
      <c r="AZ813">
        <v>390</v>
      </c>
      <c r="BA813">
        <v>399</v>
      </c>
      <c r="BC813" t="s">
        <v>6131</v>
      </c>
      <c r="BK813" t="s">
        <v>6132</v>
      </c>
      <c r="BL813">
        <v>17845246</v>
      </c>
      <c r="BQ813" t="s">
        <v>85</v>
      </c>
      <c r="BR813" t="s">
        <v>86</v>
      </c>
    </row>
    <row r="814" spans="1:76">
      <c r="A814" t="s">
        <v>76</v>
      </c>
      <c r="B814" t="s">
        <v>6133</v>
      </c>
      <c r="F814" t="s">
        <v>6134</v>
      </c>
      <c r="I814" t="s">
        <v>6135</v>
      </c>
      <c r="J814">
        <v>2014</v>
      </c>
      <c r="K814" t="s">
        <v>884</v>
      </c>
      <c r="W814" t="s">
        <v>6136</v>
      </c>
      <c r="AB814" t="s">
        <v>6137</v>
      </c>
      <c r="AN814" t="s">
        <v>886</v>
      </c>
      <c r="AO814" t="s">
        <v>5787</v>
      </c>
      <c r="AS814" t="s">
        <v>887</v>
      </c>
      <c r="AT814">
        <v>66</v>
      </c>
      <c r="AU814">
        <v>1</v>
      </c>
      <c r="AX814" t="s">
        <v>49</v>
      </c>
      <c r="AZ814">
        <v>169</v>
      </c>
      <c r="BA814">
        <v>179</v>
      </c>
      <c r="BC814" t="s">
        <v>6138</v>
      </c>
      <c r="BK814" t="s">
        <v>6139</v>
      </c>
      <c r="BL814">
        <v>24583085</v>
      </c>
      <c r="BQ814" t="s">
        <v>85</v>
      </c>
      <c r="BR814" t="s">
        <v>86</v>
      </c>
    </row>
    <row r="815" spans="1:76">
      <c r="A815" t="s">
        <v>76</v>
      </c>
      <c r="B815" t="s">
        <v>6140</v>
      </c>
      <c r="F815" t="s">
        <v>6141</v>
      </c>
      <c r="I815" t="s">
        <v>6142</v>
      </c>
      <c r="J815">
        <v>2015</v>
      </c>
      <c r="K815" t="s">
        <v>4171</v>
      </c>
      <c r="W815" t="s">
        <v>6143</v>
      </c>
      <c r="AN815" t="s">
        <v>4173</v>
      </c>
      <c r="AS815" t="s">
        <v>887</v>
      </c>
      <c r="AT815">
        <v>8</v>
      </c>
      <c r="AU815">
        <v>5</v>
      </c>
      <c r="AZ815">
        <v>413</v>
      </c>
      <c r="BA815">
        <v>422</v>
      </c>
      <c r="BC815" t="s">
        <v>6144</v>
      </c>
      <c r="BK815" t="s">
        <v>6145</v>
      </c>
      <c r="BL815">
        <v>26029256</v>
      </c>
      <c r="BQ815" t="s">
        <v>85</v>
      </c>
      <c r="BR815" t="s">
        <v>296</v>
      </c>
      <c r="BT815" t="s">
        <v>296</v>
      </c>
    </row>
    <row r="816" spans="1:76">
      <c r="A816" t="s">
        <v>76</v>
      </c>
      <c r="B816" t="s">
        <v>6146</v>
      </c>
      <c r="F816" t="s">
        <v>6147</v>
      </c>
      <c r="I816" t="s">
        <v>6148</v>
      </c>
      <c r="J816">
        <v>2017</v>
      </c>
      <c r="K816" t="s">
        <v>6149</v>
      </c>
      <c r="W816" t="s">
        <v>6150</v>
      </c>
      <c r="AA816" t="s">
        <v>212</v>
      </c>
      <c r="AB816" t="s">
        <v>213</v>
      </c>
      <c r="AN816" t="s">
        <v>6151</v>
      </c>
      <c r="AO816" t="s">
        <v>6152</v>
      </c>
      <c r="AS816" t="s">
        <v>148</v>
      </c>
      <c r="AT816">
        <v>186</v>
      </c>
      <c r="AZ816">
        <v>113</v>
      </c>
      <c r="BA816">
        <v>122</v>
      </c>
      <c r="BC816" t="s">
        <v>6153</v>
      </c>
      <c r="BK816" t="s">
        <v>6154</v>
      </c>
      <c r="BL816">
        <v>28282618</v>
      </c>
      <c r="BQ816" t="s">
        <v>85</v>
      </c>
      <c r="BR816" t="s">
        <v>108</v>
      </c>
      <c r="BT816" t="s">
        <v>296</v>
      </c>
    </row>
    <row r="817" spans="1:74">
      <c r="A817" t="s">
        <v>76</v>
      </c>
      <c r="B817" t="s">
        <v>6155</v>
      </c>
      <c r="F817" t="s">
        <v>6155</v>
      </c>
      <c r="I817" t="s">
        <v>6156</v>
      </c>
      <c r="J817">
        <v>1996</v>
      </c>
      <c r="K817" t="s">
        <v>1707</v>
      </c>
      <c r="W817" t="s">
        <v>6157</v>
      </c>
      <c r="AN817" t="s">
        <v>1709</v>
      </c>
      <c r="AO817" t="s">
        <v>6158</v>
      </c>
      <c r="AS817" t="s">
        <v>148</v>
      </c>
      <c r="AT817">
        <v>27</v>
      </c>
      <c r="AU817">
        <v>2</v>
      </c>
      <c r="AZ817">
        <v>185</v>
      </c>
      <c r="BA817">
        <v>207</v>
      </c>
      <c r="BC817" t="s">
        <v>6159</v>
      </c>
      <c r="BK817" t="s">
        <v>6160</v>
      </c>
      <c r="BQ817" t="s">
        <v>296</v>
      </c>
      <c r="BT817" t="s">
        <v>296</v>
      </c>
    </row>
    <row r="818" spans="1:74">
      <c r="A818" t="s">
        <v>76</v>
      </c>
      <c r="B818" t="s">
        <v>6161</v>
      </c>
      <c r="F818" t="s">
        <v>6161</v>
      </c>
      <c r="I818" t="s">
        <v>6162</v>
      </c>
      <c r="J818">
        <v>2003</v>
      </c>
      <c r="K818" t="s">
        <v>902</v>
      </c>
      <c r="W818" t="s">
        <v>6163</v>
      </c>
      <c r="AN818" t="s">
        <v>908</v>
      </c>
      <c r="AT818">
        <v>100</v>
      </c>
      <c r="AU818">
        <v>1</v>
      </c>
      <c r="AZ818">
        <v>31</v>
      </c>
      <c r="BA818">
        <v>37</v>
      </c>
      <c r="BC818" t="s">
        <v>6164</v>
      </c>
      <c r="BK818" t="s">
        <v>6165</v>
      </c>
      <c r="BQ818" t="s">
        <v>85</v>
      </c>
      <c r="BR818" t="s">
        <v>108</v>
      </c>
      <c r="BT818" t="s">
        <v>109</v>
      </c>
      <c r="BU818">
        <v>1</v>
      </c>
    </row>
    <row r="819" spans="1:74">
      <c r="A819" t="s">
        <v>76</v>
      </c>
      <c r="B819" t="s">
        <v>6166</v>
      </c>
      <c r="F819" t="s">
        <v>6166</v>
      </c>
      <c r="I819" t="s">
        <v>6167</v>
      </c>
      <c r="J819">
        <v>1985</v>
      </c>
      <c r="K819" t="s">
        <v>1943</v>
      </c>
      <c r="AN819" t="s">
        <v>1947</v>
      </c>
      <c r="AT819">
        <v>65</v>
      </c>
      <c r="AU819">
        <v>2</v>
      </c>
      <c r="AZ819">
        <v>135</v>
      </c>
      <c r="BA819">
        <v>145</v>
      </c>
      <c r="BC819" t="s">
        <v>6168</v>
      </c>
      <c r="BK819" t="s">
        <v>6169</v>
      </c>
      <c r="BQ819" t="s">
        <v>131</v>
      </c>
    </row>
    <row r="820" spans="1:74">
      <c r="A820" t="s">
        <v>76</v>
      </c>
      <c r="B820" t="s">
        <v>6170</v>
      </c>
      <c r="F820" t="s">
        <v>6171</v>
      </c>
      <c r="I820" t="s">
        <v>6172</v>
      </c>
      <c r="J820">
        <v>2017</v>
      </c>
      <c r="K820" t="s">
        <v>1301</v>
      </c>
      <c r="W820" t="s">
        <v>6173</v>
      </c>
      <c r="AA820" t="s">
        <v>6174</v>
      </c>
      <c r="AB820" t="s">
        <v>6175</v>
      </c>
      <c r="AN820" t="s">
        <v>1310</v>
      </c>
      <c r="AO820" t="s">
        <v>6012</v>
      </c>
      <c r="AS820" t="s">
        <v>600</v>
      </c>
      <c r="AT820">
        <v>60</v>
      </c>
      <c r="AU820">
        <v>2</v>
      </c>
      <c r="AX820" t="s">
        <v>49</v>
      </c>
      <c r="AZ820">
        <v>109</v>
      </c>
      <c r="BA820">
        <v>121</v>
      </c>
      <c r="BC820" t="s">
        <v>6176</v>
      </c>
      <c r="BK820" t="s">
        <v>6177</v>
      </c>
      <c r="BQ820" t="s">
        <v>131</v>
      </c>
    </row>
    <row r="821" spans="1:74">
      <c r="A821" t="s">
        <v>76</v>
      </c>
      <c r="B821" t="s">
        <v>6178</v>
      </c>
      <c r="F821" t="s">
        <v>6179</v>
      </c>
      <c r="I821" t="s">
        <v>6180</v>
      </c>
      <c r="J821">
        <v>2010</v>
      </c>
      <c r="K821" t="s">
        <v>283</v>
      </c>
      <c r="W821" t="s">
        <v>6181</v>
      </c>
      <c r="AB821" t="s">
        <v>6182</v>
      </c>
      <c r="AN821" t="s">
        <v>286</v>
      </c>
      <c r="AS821" t="s">
        <v>769</v>
      </c>
      <c r="AT821">
        <v>135</v>
      </c>
      <c r="AU821">
        <v>2</v>
      </c>
      <c r="AZ821">
        <v>102</v>
      </c>
      <c r="BA821">
        <v>107</v>
      </c>
      <c r="BK821" t="s">
        <v>6183</v>
      </c>
      <c r="BQ821" t="s">
        <v>131</v>
      </c>
    </row>
    <row r="822" spans="1:74">
      <c r="A822" t="s">
        <v>76</v>
      </c>
      <c r="B822" t="s">
        <v>4416</v>
      </c>
      <c r="F822" t="s">
        <v>4417</v>
      </c>
      <c r="I822" t="s">
        <v>6184</v>
      </c>
      <c r="J822">
        <v>2007</v>
      </c>
      <c r="K822" t="s">
        <v>1943</v>
      </c>
      <c r="W822" t="s">
        <v>6185</v>
      </c>
      <c r="AN822" t="s">
        <v>1947</v>
      </c>
      <c r="AS822" t="s">
        <v>887</v>
      </c>
      <c r="AT822">
        <v>130</v>
      </c>
      <c r="AU822">
        <v>2</v>
      </c>
      <c r="AZ822">
        <v>280</v>
      </c>
      <c r="BA822">
        <v>289</v>
      </c>
      <c r="BC822" t="s">
        <v>6186</v>
      </c>
      <c r="BK822" t="s">
        <v>6187</v>
      </c>
      <c r="BQ822" t="s">
        <v>131</v>
      </c>
    </row>
    <row r="823" spans="1:74">
      <c r="A823" t="s">
        <v>76</v>
      </c>
      <c r="B823" t="s">
        <v>6188</v>
      </c>
      <c r="F823" t="s">
        <v>6188</v>
      </c>
      <c r="I823" t="s">
        <v>6189</v>
      </c>
      <c r="J823">
        <v>1994</v>
      </c>
      <c r="K823" t="s">
        <v>5819</v>
      </c>
      <c r="P823" t="s">
        <v>6190</v>
      </c>
      <c r="Q823" t="s">
        <v>6191</v>
      </c>
      <c r="R823" t="s">
        <v>6192</v>
      </c>
      <c r="S823" t="s">
        <v>6193</v>
      </c>
      <c r="W823" t="s">
        <v>6194</v>
      </c>
      <c r="AA823" t="s">
        <v>6195</v>
      </c>
      <c r="AB823" t="s">
        <v>6196</v>
      </c>
      <c r="AN823" t="s">
        <v>5821</v>
      </c>
      <c r="AT823">
        <v>15</v>
      </c>
      <c r="AU823">
        <v>1</v>
      </c>
      <c r="AZ823">
        <v>79</v>
      </c>
      <c r="BA823">
        <v>91</v>
      </c>
      <c r="BK823" t="s">
        <v>6197</v>
      </c>
      <c r="BQ823" t="s">
        <v>85</v>
      </c>
      <c r="BR823" t="s">
        <v>108</v>
      </c>
      <c r="BT823" t="s">
        <v>109</v>
      </c>
      <c r="BU823">
        <v>0</v>
      </c>
    </row>
    <row r="824" spans="1:74">
      <c r="A824" t="s">
        <v>76</v>
      </c>
      <c r="B824" t="s">
        <v>6198</v>
      </c>
      <c r="F824" t="s">
        <v>6198</v>
      </c>
      <c r="I824" t="s">
        <v>6199</v>
      </c>
      <c r="J824">
        <v>2005</v>
      </c>
      <c r="K824" t="s">
        <v>6200</v>
      </c>
      <c r="W824" t="s">
        <v>6201</v>
      </c>
      <c r="AN824" t="s">
        <v>6202</v>
      </c>
      <c r="AT824">
        <v>66</v>
      </c>
      <c r="AU824">
        <v>1</v>
      </c>
      <c r="AZ824">
        <v>35</v>
      </c>
      <c r="BA824">
        <v>49</v>
      </c>
      <c r="BC824" t="s">
        <v>6203</v>
      </c>
      <c r="BK824" t="s">
        <v>6204</v>
      </c>
      <c r="BL824">
        <v>15821347</v>
      </c>
      <c r="BQ824" t="s">
        <v>85</v>
      </c>
      <c r="BR824" t="s">
        <v>86</v>
      </c>
    </row>
    <row r="825" spans="1:74">
      <c r="A825" t="s">
        <v>76</v>
      </c>
      <c r="B825" t="s">
        <v>6205</v>
      </c>
      <c r="F825" t="s">
        <v>6205</v>
      </c>
      <c r="I825" t="s">
        <v>6206</v>
      </c>
      <c r="J825">
        <v>1999</v>
      </c>
      <c r="K825" t="s">
        <v>2128</v>
      </c>
      <c r="W825" t="s">
        <v>6207</v>
      </c>
      <c r="AN825" t="s">
        <v>2130</v>
      </c>
      <c r="AS825" t="s">
        <v>600</v>
      </c>
      <c r="AT825">
        <v>28</v>
      </c>
      <c r="AU825">
        <v>2</v>
      </c>
      <c r="AZ825">
        <v>224</v>
      </c>
      <c r="BA825">
        <v>232</v>
      </c>
      <c r="BC825" t="s">
        <v>6208</v>
      </c>
      <c r="BK825" t="s">
        <v>6209</v>
      </c>
      <c r="BQ825" t="s">
        <v>85</v>
      </c>
      <c r="BR825" t="s">
        <v>108</v>
      </c>
      <c r="BT825" t="s">
        <v>296</v>
      </c>
    </row>
    <row r="826" spans="1:74">
      <c r="A826" t="s">
        <v>76</v>
      </c>
      <c r="B826" t="s">
        <v>6210</v>
      </c>
      <c r="F826" t="s">
        <v>6210</v>
      </c>
      <c r="I826" t="s">
        <v>6211</v>
      </c>
      <c r="J826">
        <v>1997</v>
      </c>
      <c r="K826" t="s">
        <v>5339</v>
      </c>
      <c r="W826" t="s">
        <v>6212</v>
      </c>
      <c r="AB826" t="s">
        <v>6213</v>
      </c>
      <c r="AN826" t="s">
        <v>5341</v>
      </c>
      <c r="AO826" t="s">
        <v>6214</v>
      </c>
      <c r="AS826" t="s">
        <v>769</v>
      </c>
      <c r="AT826">
        <v>127</v>
      </c>
      <c r="AU826">
        <v>4</v>
      </c>
      <c r="AZ826">
        <v>673</v>
      </c>
      <c r="BA826">
        <v>685</v>
      </c>
      <c r="BC826" t="s">
        <v>6215</v>
      </c>
      <c r="BK826" t="s">
        <v>6216</v>
      </c>
      <c r="BQ826" t="s">
        <v>131</v>
      </c>
    </row>
    <row r="827" spans="1:74">
      <c r="A827" t="s">
        <v>76</v>
      </c>
      <c r="B827" t="s">
        <v>6217</v>
      </c>
      <c r="F827" t="s">
        <v>6218</v>
      </c>
      <c r="I827" t="s">
        <v>6219</v>
      </c>
      <c r="J827">
        <v>2018</v>
      </c>
      <c r="K827" t="s">
        <v>79</v>
      </c>
      <c r="W827" t="s">
        <v>6220</v>
      </c>
      <c r="AB827" t="s">
        <v>6221</v>
      </c>
      <c r="AN827" t="s">
        <v>81</v>
      </c>
      <c r="AO827" t="s">
        <v>5121</v>
      </c>
      <c r="AS827" t="s">
        <v>204</v>
      </c>
      <c r="AT827">
        <v>33</v>
      </c>
      <c r="AU827">
        <v>1</v>
      </c>
      <c r="AZ827">
        <v>15</v>
      </c>
      <c r="BA827">
        <v>23</v>
      </c>
      <c r="BC827" t="s">
        <v>6222</v>
      </c>
      <c r="BK827" t="s">
        <v>6223</v>
      </c>
      <c r="BL827">
        <v>29183263</v>
      </c>
      <c r="BQ827" t="s">
        <v>85</v>
      </c>
      <c r="BR827" t="s">
        <v>108</v>
      </c>
      <c r="BT827" t="s">
        <v>109</v>
      </c>
      <c r="BV827">
        <v>0</v>
      </c>
    </row>
    <row r="828" spans="1:74">
      <c r="A828" t="s">
        <v>76</v>
      </c>
      <c r="B828" t="s">
        <v>6224</v>
      </c>
      <c r="F828" t="s">
        <v>6224</v>
      </c>
      <c r="I828" t="s">
        <v>6225</v>
      </c>
      <c r="J828">
        <v>1994</v>
      </c>
      <c r="K828" t="s">
        <v>6226</v>
      </c>
      <c r="W828" t="s">
        <v>6227</v>
      </c>
      <c r="AN828" t="s">
        <v>6228</v>
      </c>
      <c r="AS828" t="s">
        <v>204</v>
      </c>
      <c r="AT828">
        <v>36</v>
      </c>
      <c r="AU828">
        <v>2</v>
      </c>
      <c r="AZ828">
        <v>269</v>
      </c>
      <c r="BA828">
        <v>273</v>
      </c>
      <c r="BC828" t="s">
        <v>6229</v>
      </c>
      <c r="BK828" t="s">
        <v>6230</v>
      </c>
      <c r="BQ828" t="s">
        <v>131</v>
      </c>
    </row>
    <row r="829" spans="1:74">
      <c r="A829" t="s">
        <v>76</v>
      </c>
      <c r="B829" t="s">
        <v>6231</v>
      </c>
      <c r="F829" t="s">
        <v>6231</v>
      </c>
      <c r="I829" t="s">
        <v>6232</v>
      </c>
      <c r="J829">
        <v>1994</v>
      </c>
      <c r="K829" t="s">
        <v>2422</v>
      </c>
      <c r="W829" t="s">
        <v>6233</v>
      </c>
      <c r="AA829" t="s">
        <v>6234</v>
      </c>
      <c r="AB829" t="s">
        <v>6235</v>
      </c>
      <c r="AN829" t="s">
        <v>2424</v>
      </c>
      <c r="AS829" t="s">
        <v>413</v>
      </c>
      <c r="AT829">
        <v>144</v>
      </c>
      <c r="AU829">
        <v>6</v>
      </c>
      <c r="AZ829">
        <v>705</v>
      </c>
      <c r="BA829">
        <v>709</v>
      </c>
      <c r="BC829" t="s">
        <v>6236</v>
      </c>
      <c r="BK829" t="s">
        <v>6237</v>
      </c>
      <c r="BQ829" t="s">
        <v>131</v>
      </c>
    </row>
    <row r="830" spans="1:74">
      <c r="A830" t="s">
        <v>76</v>
      </c>
      <c r="B830" t="s">
        <v>6238</v>
      </c>
      <c r="F830" t="s">
        <v>6238</v>
      </c>
      <c r="I830" t="s">
        <v>6239</v>
      </c>
      <c r="J830">
        <v>1996</v>
      </c>
      <c r="K830" t="s">
        <v>145</v>
      </c>
      <c r="W830" t="s">
        <v>6240</v>
      </c>
      <c r="AN830" t="s">
        <v>147</v>
      </c>
      <c r="AS830" t="s">
        <v>397</v>
      </c>
      <c r="AT830">
        <v>42</v>
      </c>
      <c r="AU830">
        <v>7</v>
      </c>
      <c r="AZ830">
        <v>681</v>
      </c>
      <c r="BA830">
        <v>691</v>
      </c>
      <c r="BC830" t="s">
        <v>6241</v>
      </c>
      <c r="BK830" t="s">
        <v>6242</v>
      </c>
      <c r="BQ830" t="s">
        <v>85</v>
      </c>
      <c r="BR830" t="s">
        <v>108</v>
      </c>
      <c r="BT830" t="s">
        <v>109</v>
      </c>
      <c r="BV830">
        <v>0</v>
      </c>
    </row>
    <row r="831" spans="1:74">
      <c r="A831" t="s">
        <v>76</v>
      </c>
      <c r="B831" t="s">
        <v>6243</v>
      </c>
      <c r="F831" t="s">
        <v>6244</v>
      </c>
      <c r="I831" t="s">
        <v>6245</v>
      </c>
      <c r="J831">
        <v>2015</v>
      </c>
      <c r="K831" t="s">
        <v>6246</v>
      </c>
      <c r="W831" t="s">
        <v>6247</v>
      </c>
      <c r="AA831" t="s">
        <v>6079</v>
      </c>
      <c r="AB831" t="s">
        <v>6080</v>
      </c>
      <c r="AN831" t="s">
        <v>6248</v>
      </c>
      <c r="AS831" s="3">
        <v>40787</v>
      </c>
      <c r="AT831">
        <v>12</v>
      </c>
      <c r="BB831">
        <v>20</v>
      </c>
      <c r="BC831" t="s">
        <v>6249</v>
      </c>
      <c r="BK831" t="s">
        <v>6250</v>
      </c>
      <c r="BL831">
        <v>26366187</v>
      </c>
      <c r="BQ831" t="s">
        <v>85</v>
      </c>
      <c r="BR831" t="s">
        <v>108</v>
      </c>
      <c r="BT831" t="s">
        <v>296</v>
      </c>
    </row>
    <row r="832" spans="1:74">
      <c r="A832" t="s">
        <v>76</v>
      </c>
      <c r="B832" t="s">
        <v>6251</v>
      </c>
      <c r="F832" t="s">
        <v>6251</v>
      </c>
      <c r="I832" t="s">
        <v>6252</v>
      </c>
      <c r="J832">
        <v>1995</v>
      </c>
      <c r="K832" t="s">
        <v>79</v>
      </c>
      <c r="W832" t="s">
        <v>6253</v>
      </c>
      <c r="AN832" t="s">
        <v>81</v>
      </c>
      <c r="AS832" t="s">
        <v>128</v>
      </c>
      <c r="AT832">
        <v>10</v>
      </c>
      <c r="AU832">
        <v>4</v>
      </c>
      <c r="AZ832">
        <v>308</v>
      </c>
      <c r="BA832">
        <v>318</v>
      </c>
      <c r="BC832" t="s">
        <v>6254</v>
      </c>
      <c r="BK832" t="s">
        <v>6255</v>
      </c>
      <c r="BL832">
        <v>8639939</v>
      </c>
      <c r="BQ832" t="s">
        <v>85</v>
      </c>
      <c r="BR832" t="s">
        <v>86</v>
      </c>
    </row>
    <row r="833" spans="1:73">
      <c r="A833" t="s">
        <v>76</v>
      </c>
      <c r="B833" t="s">
        <v>6256</v>
      </c>
      <c r="F833" t="s">
        <v>6256</v>
      </c>
      <c r="I833" t="s">
        <v>6257</v>
      </c>
      <c r="J833">
        <v>2006</v>
      </c>
      <c r="K833" t="s">
        <v>1697</v>
      </c>
      <c r="W833" t="s">
        <v>6258</v>
      </c>
      <c r="AN833" t="s">
        <v>1699</v>
      </c>
      <c r="AS833" t="s">
        <v>204</v>
      </c>
      <c r="AT833">
        <v>167</v>
      </c>
      <c r="AU833">
        <v>2</v>
      </c>
      <c r="AZ833">
        <v>153</v>
      </c>
      <c r="BA833">
        <v>164</v>
      </c>
      <c r="BC833" t="s">
        <v>6259</v>
      </c>
      <c r="BK833" t="s">
        <v>6260</v>
      </c>
      <c r="BL833">
        <v>16670977</v>
      </c>
      <c r="BQ833" t="s">
        <v>131</v>
      </c>
    </row>
    <row r="834" spans="1:73">
      <c r="A834" t="s">
        <v>76</v>
      </c>
      <c r="B834" t="s">
        <v>6261</v>
      </c>
      <c r="F834" t="s">
        <v>6261</v>
      </c>
      <c r="I834" t="s">
        <v>6262</v>
      </c>
      <c r="J834">
        <v>2005</v>
      </c>
      <c r="K834" t="s">
        <v>145</v>
      </c>
      <c r="W834" t="s">
        <v>6263</v>
      </c>
      <c r="AA834" t="s">
        <v>6264</v>
      </c>
      <c r="AB834" t="s">
        <v>6265</v>
      </c>
      <c r="AN834" t="s">
        <v>147</v>
      </c>
      <c r="AS834" t="s">
        <v>887</v>
      </c>
      <c r="AT834">
        <v>51</v>
      </c>
      <c r="AU834">
        <v>6</v>
      </c>
      <c r="AZ834">
        <v>655</v>
      </c>
      <c r="BA834">
        <v>659</v>
      </c>
      <c r="BC834" t="s">
        <v>6266</v>
      </c>
      <c r="BK834" t="s">
        <v>6267</v>
      </c>
      <c r="BL834">
        <v>15993130</v>
      </c>
      <c r="BQ834" t="s">
        <v>85</v>
      </c>
      <c r="BR834" t="s">
        <v>108</v>
      </c>
      <c r="BT834" t="s">
        <v>109</v>
      </c>
      <c r="BU834">
        <v>1</v>
      </c>
    </row>
    <row r="835" spans="1:73">
      <c r="A835" t="s">
        <v>76</v>
      </c>
      <c r="B835" t="s">
        <v>6268</v>
      </c>
      <c r="F835" t="s">
        <v>6269</v>
      </c>
      <c r="I835" t="s">
        <v>6270</v>
      </c>
      <c r="J835">
        <v>2014</v>
      </c>
      <c r="K835" t="s">
        <v>6271</v>
      </c>
      <c r="W835" t="s">
        <v>6272</v>
      </c>
      <c r="AN835" t="s">
        <v>6273</v>
      </c>
      <c r="AO835" t="s">
        <v>6274</v>
      </c>
      <c r="AS835" t="s">
        <v>128</v>
      </c>
      <c r="AT835">
        <v>46</v>
      </c>
      <c r="AU835">
        <v>8</v>
      </c>
      <c r="AZ835">
        <v>1533</v>
      </c>
      <c r="BA835">
        <v>1537</v>
      </c>
      <c r="BC835" t="s">
        <v>6275</v>
      </c>
      <c r="BK835" t="s">
        <v>6276</v>
      </c>
      <c r="BL835">
        <v>25252775</v>
      </c>
      <c r="BQ835" t="s">
        <v>85</v>
      </c>
      <c r="BR835" t="s">
        <v>86</v>
      </c>
    </row>
    <row r="836" spans="1:73">
      <c r="A836" t="s">
        <v>76</v>
      </c>
      <c r="B836" t="s">
        <v>6277</v>
      </c>
      <c r="F836" t="s">
        <v>6278</v>
      </c>
      <c r="I836" t="s">
        <v>6279</v>
      </c>
      <c r="J836">
        <v>2015</v>
      </c>
      <c r="K836" t="s">
        <v>1707</v>
      </c>
      <c r="W836" t="s">
        <v>6280</v>
      </c>
      <c r="AB836" t="s">
        <v>6281</v>
      </c>
      <c r="AN836" t="s">
        <v>1709</v>
      </c>
      <c r="AO836" t="s">
        <v>6158</v>
      </c>
      <c r="AS836" t="s">
        <v>6282</v>
      </c>
      <c r="AT836">
        <v>46</v>
      </c>
      <c r="AU836">
        <v>2</v>
      </c>
      <c r="AZ836">
        <v>237</v>
      </c>
      <c r="BA836">
        <v>248</v>
      </c>
      <c r="BC836" t="s">
        <v>6283</v>
      </c>
      <c r="BK836" t="s">
        <v>6284</v>
      </c>
      <c r="BQ836" t="s">
        <v>85</v>
      </c>
      <c r="BR836" t="s">
        <v>86</v>
      </c>
    </row>
    <row r="837" spans="1:73">
      <c r="A837" t="s">
        <v>76</v>
      </c>
      <c r="B837" t="s">
        <v>6285</v>
      </c>
      <c r="F837" t="s">
        <v>6286</v>
      </c>
      <c r="I837" t="s">
        <v>6287</v>
      </c>
      <c r="J837">
        <v>2015</v>
      </c>
      <c r="K837" t="s">
        <v>6288</v>
      </c>
      <c r="W837" t="s">
        <v>6289</v>
      </c>
      <c r="AB837" t="s">
        <v>6290</v>
      </c>
      <c r="AN837" t="s">
        <v>6291</v>
      </c>
      <c r="AO837" t="s">
        <v>6292</v>
      </c>
      <c r="AS837" t="s">
        <v>887</v>
      </c>
      <c r="AT837">
        <v>8</v>
      </c>
      <c r="AU837">
        <v>2</v>
      </c>
      <c r="AZ837">
        <v>760</v>
      </c>
      <c r="BA837">
        <v>774</v>
      </c>
      <c r="BC837" t="s">
        <v>6293</v>
      </c>
      <c r="BK837" t="s">
        <v>6294</v>
      </c>
      <c r="BQ837" t="s">
        <v>131</v>
      </c>
    </row>
    <row r="838" spans="1:73">
      <c r="A838" t="s">
        <v>76</v>
      </c>
      <c r="B838" t="s">
        <v>6295</v>
      </c>
      <c r="F838" t="s">
        <v>6295</v>
      </c>
      <c r="I838" t="s">
        <v>6296</v>
      </c>
      <c r="J838">
        <v>1996</v>
      </c>
      <c r="K838" t="s">
        <v>283</v>
      </c>
      <c r="W838" t="s">
        <v>6297</v>
      </c>
      <c r="AN838" t="s">
        <v>286</v>
      </c>
      <c r="AS838" t="s">
        <v>769</v>
      </c>
      <c r="AT838">
        <v>121</v>
      </c>
      <c r="AU838">
        <v>2</v>
      </c>
      <c r="AZ838">
        <v>225</v>
      </c>
      <c r="BA838">
        <v>230</v>
      </c>
      <c r="BK838" t="s">
        <v>6298</v>
      </c>
      <c r="BQ838" t="s">
        <v>131</v>
      </c>
    </row>
    <row r="839" spans="1:73">
      <c r="A839" t="s">
        <v>76</v>
      </c>
      <c r="B839" t="s">
        <v>6299</v>
      </c>
      <c r="F839" t="s">
        <v>6299</v>
      </c>
      <c r="I839" t="s">
        <v>6300</v>
      </c>
      <c r="J839">
        <v>2001</v>
      </c>
      <c r="K839" t="s">
        <v>6301</v>
      </c>
      <c r="W839" t="s">
        <v>6302</v>
      </c>
      <c r="AN839" t="s">
        <v>6303</v>
      </c>
      <c r="AS839" t="s">
        <v>185</v>
      </c>
      <c r="AT839">
        <v>15</v>
      </c>
      <c r="AU839">
        <v>3</v>
      </c>
      <c r="AZ839">
        <v>335</v>
      </c>
      <c r="BA839">
        <v>341</v>
      </c>
      <c r="BC839" t="s">
        <v>6304</v>
      </c>
      <c r="BK839" t="s">
        <v>6305</v>
      </c>
      <c r="BL839">
        <v>11583453</v>
      </c>
      <c r="BQ839" t="s">
        <v>85</v>
      </c>
      <c r="BR839" t="s">
        <v>108</v>
      </c>
      <c r="BT839" t="s">
        <v>296</v>
      </c>
    </row>
    <row r="840" spans="1:73">
      <c r="A840" t="s">
        <v>76</v>
      </c>
      <c r="B840" t="s">
        <v>6306</v>
      </c>
      <c r="F840" t="s">
        <v>6307</v>
      </c>
      <c r="I840" t="s">
        <v>6308</v>
      </c>
      <c r="J840">
        <v>2018</v>
      </c>
      <c r="K840" t="s">
        <v>1998</v>
      </c>
      <c r="W840" t="s">
        <v>6309</v>
      </c>
      <c r="AN840" t="s">
        <v>2001</v>
      </c>
      <c r="AO840" t="s">
        <v>2002</v>
      </c>
      <c r="AS840" t="s">
        <v>204</v>
      </c>
      <c r="AT840">
        <v>96</v>
      </c>
      <c r="AU840">
        <v>2</v>
      </c>
      <c r="AZ840">
        <v>111</v>
      </c>
      <c r="BA840">
        <v>119</v>
      </c>
      <c r="BC840" t="s">
        <v>6310</v>
      </c>
      <c r="BK840" t="s">
        <v>6311</v>
      </c>
      <c r="BQ840" t="s">
        <v>131</v>
      </c>
    </row>
    <row r="841" spans="1:73">
      <c r="A841" t="s">
        <v>76</v>
      </c>
      <c r="B841" t="s">
        <v>6312</v>
      </c>
      <c r="F841" t="s">
        <v>6313</v>
      </c>
      <c r="I841" t="s">
        <v>6314</v>
      </c>
      <c r="J841">
        <v>2011</v>
      </c>
      <c r="K841" t="s">
        <v>913</v>
      </c>
      <c r="W841" t="s">
        <v>6315</v>
      </c>
      <c r="AA841" t="s">
        <v>581</v>
      </c>
      <c r="AB841" t="s">
        <v>6316</v>
      </c>
      <c r="AN841" t="s">
        <v>915</v>
      </c>
      <c r="AS841" t="s">
        <v>397</v>
      </c>
      <c r="AT841">
        <v>108</v>
      </c>
      <c r="AU841">
        <v>1</v>
      </c>
      <c r="AZ841">
        <v>215</v>
      </c>
      <c r="BA841">
        <v>220</v>
      </c>
      <c r="BC841" t="s">
        <v>6317</v>
      </c>
      <c r="BK841" t="s">
        <v>6318</v>
      </c>
      <c r="BL841">
        <v>21586530</v>
      </c>
      <c r="BQ841" t="s">
        <v>131</v>
      </c>
    </row>
    <row r="842" spans="1:73">
      <c r="A842" t="s">
        <v>76</v>
      </c>
      <c r="B842" t="s">
        <v>6319</v>
      </c>
      <c r="F842" t="s">
        <v>6320</v>
      </c>
      <c r="I842" t="s">
        <v>6321</v>
      </c>
      <c r="J842">
        <v>2017</v>
      </c>
      <c r="K842" t="s">
        <v>699</v>
      </c>
      <c r="W842" t="s">
        <v>6322</v>
      </c>
      <c r="AN842" t="s">
        <v>701</v>
      </c>
      <c r="AO842" t="s">
        <v>1788</v>
      </c>
      <c r="AS842" s="3">
        <v>43770</v>
      </c>
      <c r="AT842">
        <v>372</v>
      </c>
      <c r="AU842">
        <v>1734</v>
      </c>
      <c r="BB842">
        <v>20160257</v>
      </c>
      <c r="BC842" t="s">
        <v>6323</v>
      </c>
      <c r="BK842" t="s">
        <v>6324</v>
      </c>
      <c r="BL842">
        <v>28993500</v>
      </c>
      <c r="BQ842" t="s">
        <v>85</v>
      </c>
      <c r="BR842" t="s">
        <v>108</v>
      </c>
      <c r="BT842" t="s">
        <v>296</v>
      </c>
    </row>
    <row r="843" spans="1:73">
      <c r="A843" t="s">
        <v>76</v>
      </c>
      <c r="B843" t="s">
        <v>6325</v>
      </c>
      <c r="F843" t="s">
        <v>6326</v>
      </c>
      <c r="I843" t="s">
        <v>6327</v>
      </c>
      <c r="J843">
        <v>2008</v>
      </c>
      <c r="K843" t="s">
        <v>638</v>
      </c>
      <c r="W843" t="s">
        <v>6328</v>
      </c>
      <c r="AN843" t="s">
        <v>640</v>
      </c>
      <c r="AS843" t="s">
        <v>600</v>
      </c>
      <c r="AT843">
        <v>44</v>
      </c>
      <c r="AU843">
        <v>3</v>
      </c>
      <c r="AZ843">
        <v>227</v>
      </c>
      <c r="BA843">
        <v>233</v>
      </c>
      <c r="BC843" t="s">
        <v>6329</v>
      </c>
      <c r="BK843" t="s">
        <v>6330</v>
      </c>
      <c r="BL843">
        <v>18339117</v>
      </c>
      <c r="BQ843" t="s">
        <v>85</v>
      </c>
      <c r="BR843" t="s">
        <v>86</v>
      </c>
    </row>
    <row r="844" spans="1:73">
      <c r="A844" t="s">
        <v>76</v>
      </c>
      <c r="B844" t="s">
        <v>5582</v>
      </c>
      <c r="F844" t="s">
        <v>5582</v>
      </c>
      <c r="I844" t="s">
        <v>6331</v>
      </c>
      <c r="J844">
        <v>2006</v>
      </c>
      <c r="K844" t="s">
        <v>452</v>
      </c>
      <c r="W844" t="s">
        <v>6332</v>
      </c>
      <c r="AN844" t="s">
        <v>454</v>
      </c>
      <c r="AS844" t="s">
        <v>204</v>
      </c>
      <c r="AT844">
        <v>41</v>
      </c>
      <c r="AU844">
        <v>1</v>
      </c>
      <c r="AZ844">
        <v>1</v>
      </c>
      <c r="BA844">
        <v>13</v>
      </c>
      <c r="BC844" t="s">
        <v>6333</v>
      </c>
      <c r="BK844" t="s">
        <v>6334</v>
      </c>
      <c r="BQ844" t="s">
        <v>85</v>
      </c>
      <c r="BR844" t="s">
        <v>108</v>
      </c>
      <c r="BT844" t="s">
        <v>296</v>
      </c>
    </row>
    <row r="845" spans="1:73">
      <c r="A845" t="s">
        <v>76</v>
      </c>
      <c r="B845" t="s">
        <v>6335</v>
      </c>
      <c r="F845" t="s">
        <v>6335</v>
      </c>
      <c r="I845" t="s">
        <v>6336</v>
      </c>
      <c r="J845">
        <v>1991</v>
      </c>
      <c r="K845" t="s">
        <v>6337</v>
      </c>
      <c r="W845" t="s">
        <v>6338</v>
      </c>
      <c r="AA845" t="s">
        <v>6339</v>
      </c>
      <c r="AN845" t="s">
        <v>6340</v>
      </c>
      <c r="AO845" t="s">
        <v>6341</v>
      </c>
      <c r="AS845" t="s">
        <v>887</v>
      </c>
      <c r="AT845">
        <v>25</v>
      </c>
      <c r="AU845">
        <v>3</v>
      </c>
      <c r="AZ845">
        <v>485</v>
      </c>
      <c r="BA845">
        <v>495</v>
      </c>
      <c r="BC845" t="s">
        <v>6342</v>
      </c>
      <c r="BK845" t="s">
        <v>6343</v>
      </c>
      <c r="BQ845" t="s">
        <v>85</v>
      </c>
      <c r="BR845" t="s">
        <v>108</v>
      </c>
      <c r="BT845" t="s">
        <v>296</v>
      </c>
    </row>
    <row r="846" spans="1:73">
      <c r="A846" t="s">
        <v>76</v>
      </c>
      <c r="B846" t="s">
        <v>6344</v>
      </c>
      <c r="F846" t="s">
        <v>6344</v>
      </c>
      <c r="I846" t="s">
        <v>6345</v>
      </c>
      <c r="J846">
        <v>1996</v>
      </c>
      <c r="K846" t="s">
        <v>182</v>
      </c>
      <c r="W846" t="s">
        <v>6346</v>
      </c>
      <c r="AN846" t="s">
        <v>184</v>
      </c>
      <c r="AS846" t="s">
        <v>185</v>
      </c>
      <c r="AT846">
        <v>21</v>
      </c>
      <c r="AU846">
        <v>3</v>
      </c>
      <c r="AZ846">
        <v>231</v>
      </c>
      <c r="BA846">
        <v>241</v>
      </c>
      <c r="BC846" t="s">
        <v>6347</v>
      </c>
      <c r="BK846" t="s">
        <v>6348</v>
      </c>
      <c r="BQ846" t="s">
        <v>85</v>
      </c>
      <c r="BR846" t="s">
        <v>108</v>
      </c>
      <c r="BT846" t="s">
        <v>296</v>
      </c>
    </row>
    <row r="847" spans="1:73">
      <c r="A847" t="s">
        <v>76</v>
      </c>
      <c r="B847" t="s">
        <v>6349</v>
      </c>
      <c r="F847" t="s">
        <v>6350</v>
      </c>
      <c r="I847" t="s">
        <v>6351</v>
      </c>
      <c r="J847">
        <v>2015</v>
      </c>
      <c r="K847" t="s">
        <v>452</v>
      </c>
      <c r="W847" t="s">
        <v>6352</v>
      </c>
      <c r="AN847" t="s">
        <v>454</v>
      </c>
      <c r="AO847" t="s">
        <v>5026</v>
      </c>
      <c r="AS847" t="s">
        <v>204</v>
      </c>
      <c r="AT847">
        <v>50</v>
      </c>
      <c r="AU847">
        <v>1</v>
      </c>
      <c r="AZ847">
        <v>49</v>
      </c>
      <c r="BA847">
        <v>55</v>
      </c>
      <c r="BC847" t="s">
        <v>6353</v>
      </c>
      <c r="BK847" t="s">
        <v>6354</v>
      </c>
      <c r="BQ847" t="s">
        <v>85</v>
      </c>
      <c r="BR847" t="s">
        <v>108</v>
      </c>
      <c r="BT847" t="s">
        <v>296</v>
      </c>
    </row>
    <row r="848" spans="1:73">
      <c r="A848" t="s">
        <v>76</v>
      </c>
      <c r="B848" t="s">
        <v>6355</v>
      </c>
      <c r="F848" t="s">
        <v>6356</v>
      </c>
      <c r="I848" t="s">
        <v>6357</v>
      </c>
      <c r="J848">
        <v>2014</v>
      </c>
      <c r="K848" t="s">
        <v>122</v>
      </c>
      <c r="W848" t="s">
        <v>6358</v>
      </c>
      <c r="AA848" t="s">
        <v>6359</v>
      </c>
      <c r="AB848" t="s">
        <v>6360</v>
      </c>
      <c r="AN848" t="s">
        <v>126</v>
      </c>
      <c r="AO848" t="s">
        <v>127</v>
      </c>
      <c r="AS848" t="s">
        <v>413</v>
      </c>
      <c r="AT848">
        <v>20</v>
      </c>
      <c r="AU848">
        <v>11</v>
      </c>
      <c r="AZ848">
        <v>3365</v>
      </c>
      <c r="BA848">
        <v>3376</v>
      </c>
      <c r="BC848" t="s">
        <v>6361</v>
      </c>
      <c r="BK848" t="s">
        <v>6362</v>
      </c>
      <c r="BL848">
        <v>24615941</v>
      </c>
      <c r="BQ848" t="s">
        <v>85</v>
      </c>
      <c r="BR848" t="s">
        <v>108</v>
      </c>
      <c r="BS848" t="s">
        <v>109</v>
      </c>
    </row>
    <row r="849" spans="1:76">
      <c r="A849" t="s">
        <v>76</v>
      </c>
      <c r="B849" t="s">
        <v>4060</v>
      </c>
      <c r="F849" t="s">
        <v>4060</v>
      </c>
      <c r="I849" t="s">
        <v>6363</v>
      </c>
      <c r="J849">
        <v>2000</v>
      </c>
      <c r="K849" t="s">
        <v>145</v>
      </c>
      <c r="W849" t="s">
        <v>6364</v>
      </c>
      <c r="AN849" t="s">
        <v>147</v>
      </c>
      <c r="AS849" t="s">
        <v>600</v>
      </c>
      <c r="AT849">
        <v>46</v>
      </c>
      <c r="AU849">
        <v>4</v>
      </c>
      <c r="AZ849">
        <v>509</v>
      </c>
      <c r="BA849">
        <v>517</v>
      </c>
      <c r="BC849" t="s">
        <v>6365</v>
      </c>
      <c r="BK849" t="s">
        <v>6366</v>
      </c>
      <c r="BQ849" t="s">
        <v>85</v>
      </c>
      <c r="BR849" t="s">
        <v>108</v>
      </c>
      <c r="BT849" t="s">
        <v>109</v>
      </c>
      <c r="BV849">
        <v>2</v>
      </c>
    </row>
    <row r="850" spans="1:76">
      <c r="A850" t="s">
        <v>76</v>
      </c>
      <c r="B850" t="s">
        <v>6367</v>
      </c>
      <c r="F850" t="s">
        <v>6367</v>
      </c>
      <c r="I850" t="s">
        <v>6368</v>
      </c>
      <c r="J850">
        <v>1994</v>
      </c>
      <c r="K850" t="s">
        <v>5100</v>
      </c>
      <c r="W850" t="s">
        <v>6369</v>
      </c>
      <c r="AN850" t="s">
        <v>3970</v>
      </c>
      <c r="AS850" t="s">
        <v>216</v>
      </c>
      <c r="AT850">
        <v>72</v>
      </c>
      <c r="AU850">
        <v>8</v>
      </c>
      <c r="AZ850">
        <v>1462</v>
      </c>
      <c r="BA850">
        <v>1468</v>
      </c>
      <c r="BC850" t="s">
        <v>6370</v>
      </c>
      <c r="BK850" t="s">
        <v>6371</v>
      </c>
      <c r="BQ850" t="s">
        <v>85</v>
      </c>
      <c r="BR850" t="s">
        <v>108</v>
      </c>
      <c r="BT850" t="s">
        <v>109</v>
      </c>
      <c r="BV850">
        <v>2</v>
      </c>
    </row>
    <row r="851" spans="1:76">
      <c r="A851" t="s">
        <v>76</v>
      </c>
      <c r="B851" t="s">
        <v>6372</v>
      </c>
      <c r="F851" t="s">
        <v>6373</v>
      </c>
      <c r="I851" t="s">
        <v>6374</v>
      </c>
      <c r="J851">
        <v>2015</v>
      </c>
      <c r="K851" t="s">
        <v>623</v>
      </c>
      <c r="W851" t="s">
        <v>6375</v>
      </c>
      <c r="AA851" t="s">
        <v>6376</v>
      </c>
      <c r="AB851" t="s">
        <v>6377</v>
      </c>
      <c r="AN851" t="s">
        <v>626</v>
      </c>
      <c r="AO851" t="s">
        <v>1607</v>
      </c>
      <c r="AS851" t="s">
        <v>148</v>
      </c>
      <c r="AT851">
        <v>84</v>
      </c>
      <c r="AU851">
        <v>3</v>
      </c>
      <c r="AZ851">
        <v>817</v>
      </c>
      <c r="BA851">
        <v>828</v>
      </c>
      <c r="BC851" t="s">
        <v>6378</v>
      </c>
      <c r="BK851" t="s">
        <v>6379</v>
      </c>
      <c r="BL851">
        <v>25581258</v>
      </c>
      <c r="BQ851" t="s">
        <v>85</v>
      </c>
      <c r="BR851" t="s">
        <v>108</v>
      </c>
      <c r="BT851" t="s">
        <v>296</v>
      </c>
    </row>
    <row r="852" spans="1:76">
      <c r="A852" t="s">
        <v>76</v>
      </c>
      <c r="B852" t="s">
        <v>6380</v>
      </c>
      <c r="F852" t="s">
        <v>6381</v>
      </c>
      <c r="I852" t="s">
        <v>6382</v>
      </c>
      <c r="J852">
        <v>2017</v>
      </c>
      <c r="K852" t="s">
        <v>1880</v>
      </c>
      <c r="W852" t="s">
        <v>6383</v>
      </c>
      <c r="AN852" t="s">
        <v>1884</v>
      </c>
      <c r="AS852" s="3">
        <v>37622</v>
      </c>
      <c r="AT852">
        <v>7</v>
      </c>
      <c r="BB852">
        <v>39976</v>
      </c>
      <c r="BC852" t="s">
        <v>6384</v>
      </c>
      <c r="BK852" t="s">
        <v>6385</v>
      </c>
      <c r="BL852">
        <v>28045131</v>
      </c>
      <c r="BQ852" t="s">
        <v>85</v>
      </c>
      <c r="BR852" t="s">
        <v>86</v>
      </c>
    </row>
    <row r="853" spans="1:76">
      <c r="A853" t="s">
        <v>76</v>
      </c>
      <c r="B853" t="s">
        <v>6386</v>
      </c>
      <c r="F853" t="s">
        <v>6386</v>
      </c>
      <c r="I853" t="s">
        <v>6387</v>
      </c>
      <c r="J853">
        <v>2005</v>
      </c>
      <c r="K853" t="s">
        <v>5100</v>
      </c>
      <c r="W853" t="s">
        <v>6388</v>
      </c>
      <c r="AA853" t="s">
        <v>6389</v>
      </c>
      <c r="AB853" t="s">
        <v>6390</v>
      </c>
      <c r="AN853" t="s">
        <v>3970</v>
      </c>
      <c r="AS853" t="s">
        <v>168</v>
      </c>
      <c r="AT853">
        <v>83</v>
      </c>
      <c r="AU853">
        <v>10</v>
      </c>
      <c r="AZ853">
        <v>1271</v>
      </c>
      <c r="BA853">
        <v>1278</v>
      </c>
      <c r="BC853" t="s">
        <v>6391</v>
      </c>
      <c r="BK853" t="s">
        <v>6392</v>
      </c>
      <c r="BQ853" t="s">
        <v>85</v>
      </c>
      <c r="BR853" t="s">
        <v>86</v>
      </c>
    </row>
    <row r="854" spans="1:76">
      <c r="A854" t="s">
        <v>76</v>
      </c>
      <c r="B854" t="s">
        <v>6393</v>
      </c>
      <c r="F854" t="s">
        <v>6394</v>
      </c>
      <c r="I854" t="s">
        <v>6395</v>
      </c>
      <c r="J854">
        <v>2012</v>
      </c>
      <c r="K854" t="s">
        <v>2440</v>
      </c>
      <c r="W854" t="s">
        <v>6396</v>
      </c>
      <c r="AB854" t="s">
        <v>6397</v>
      </c>
      <c r="AN854" t="s">
        <v>2444</v>
      </c>
      <c r="AO854" t="s">
        <v>2445</v>
      </c>
      <c r="AS854" t="s">
        <v>168</v>
      </c>
      <c r="AT854">
        <v>198</v>
      </c>
      <c r="AU854">
        <v>5</v>
      </c>
      <c r="AZ854">
        <v>340</v>
      </c>
      <c r="BA854">
        <v>348</v>
      </c>
      <c r="BC854" t="s">
        <v>6398</v>
      </c>
      <c r="BK854" t="s">
        <v>6399</v>
      </c>
      <c r="BQ854" t="s">
        <v>131</v>
      </c>
    </row>
    <row r="855" spans="1:76">
      <c r="A855" t="s">
        <v>76</v>
      </c>
      <c r="B855" t="s">
        <v>6400</v>
      </c>
      <c r="F855" t="s">
        <v>6400</v>
      </c>
      <c r="I855" t="s">
        <v>6401</v>
      </c>
      <c r="J855">
        <v>1998</v>
      </c>
      <c r="K855" t="s">
        <v>1707</v>
      </c>
      <c r="P855" t="s">
        <v>6402</v>
      </c>
      <c r="Q855" t="s">
        <v>6403</v>
      </c>
      <c r="R855" t="s">
        <v>6404</v>
      </c>
      <c r="W855" t="s">
        <v>6405</v>
      </c>
      <c r="AA855" t="s">
        <v>6406</v>
      </c>
      <c r="AN855" t="s">
        <v>1709</v>
      </c>
      <c r="AS855" t="s">
        <v>128</v>
      </c>
      <c r="AT855">
        <v>29</v>
      </c>
      <c r="AU855">
        <v>5</v>
      </c>
      <c r="AZ855">
        <v>591</v>
      </c>
      <c r="BA855">
        <v>597</v>
      </c>
      <c r="BC855" t="s">
        <v>6407</v>
      </c>
      <c r="BK855" t="s">
        <v>6408</v>
      </c>
      <c r="BQ855" t="s">
        <v>85</v>
      </c>
      <c r="BR855" t="s">
        <v>86</v>
      </c>
    </row>
    <row r="856" spans="1:76">
      <c r="A856" t="s">
        <v>76</v>
      </c>
      <c r="B856" t="s">
        <v>6409</v>
      </c>
      <c r="F856" t="s">
        <v>6410</v>
      </c>
      <c r="I856" t="s">
        <v>6411</v>
      </c>
      <c r="J856">
        <v>2008</v>
      </c>
      <c r="K856" t="s">
        <v>1707</v>
      </c>
      <c r="W856" t="s">
        <v>6412</v>
      </c>
      <c r="AN856" t="s">
        <v>1709</v>
      </c>
      <c r="AS856" t="s">
        <v>600</v>
      </c>
      <c r="AT856">
        <v>39</v>
      </c>
      <c r="AU856">
        <v>2</v>
      </c>
      <c r="AZ856">
        <v>143</v>
      </c>
      <c r="BA856">
        <v>150</v>
      </c>
      <c r="BC856" t="s">
        <v>6413</v>
      </c>
      <c r="BK856" t="s">
        <v>6414</v>
      </c>
      <c r="BQ856" t="s">
        <v>85</v>
      </c>
      <c r="BR856" t="s">
        <v>108</v>
      </c>
      <c r="BT856" t="s">
        <v>296</v>
      </c>
    </row>
    <row r="857" spans="1:76">
      <c r="A857" t="s">
        <v>76</v>
      </c>
      <c r="B857" t="s">
        <v>6415</v>
      </c>
      <c r="F857" t="s">
        <v>6415</v>
      </c>
      <c r="I857" t="s">
        <v>6416</v>
      </c>
      <c r="J857">
        <v>1983</v>
      </c>
      <c r="K857" t="s">
        <v>931</v>
      </c>
      <c r="AN857" t="s">
        <v>933</v>
      </c>
      <c r="AT857">
        <v>28</v>
      </c>
      <c r="AU857">
        <v>1</v>
      </c>
      <c r="AZ857">
        <v>213</v>
      </c>
      <c r="BA857">
        <v>220</v>
      </c>
      <c r="BC857" t="s">
        <v>6417</v>
      </c>
      <c r="BK857" t="s">
        <v>6418</v>
      </c>
      <c r="BL857">
        <v>6681991</v>
      </c>
      <c r="BQ857" t="s">
        <v>85</v>
      </c>
      <c r="BR857" t="s">
        <v>86</v>
      </c>
    </row>
    <row r="858" spans="1:76">
      <c r="A858" t="s">
        <v>76</v>
      </c>
      <c r="B858" t="s">
        <v>6419</v>
      </c>
      <c r="F858" t="s">
        <v>6419</v>
      </c>
      <c r="I858" t="s">
        <v>6420</v>
      </c>
      <c r="J858">
        <v>1999</v>
      </c>
      <c r="K858" t="s">
        <v>247</v>
      </c>
      <c r="W858" t="s">
        <v>6421</v>
      </c>
      <c r="AN858" t="s">
        <v>250</v>
      </c>
      <c r="AT858">
        <v>16</v>
      </c>
      <c r="AU858">
        <v>2</v>
      </c>
      <c r="AZ858">
        <v>199</v>
      </c>
      <c r="BA858">
        <v>212</v>
      </c>
      <c r="BC858" t="s">
        <v>6422</v>
      </c>
      <c r="BK858" t="s">
        <v>6423</v>
      </c>
      <c r="BL858">
        <v>10219491</v>
      </c>
      <c r="BQ858" t="s">
        <v>85</v>
      </c>
      <c r="BR858" t="s">
        <v>86</v>
      </c>
    </row>
    <row r="859" spans="1:76">
      <c r="A859" t="s">
        <v>76</v>
      </c>
      <c r="B859" t="s">
        <v>6424</v>
      </c>
      <c r="F859" t="s">
        <v>6425</v>
      </c>
      <c r="I859" t="s">
        <v>6426</v>
      </c>
      <c r="J859">
        <v>2018</v>
      </c>
      <c r="K859" t="s">
        <v>266</v>
      </c>
      <c r="W859" t="s">
        <v>6427</v>
      </c>
      <c r="AN859" t="s">
        <v>268</v>
      </c>
      <c r="AO859" t="s">
        <v>316</v>
      </c>
      <c r="AS859" t="s">
        <v>2821</v>
      </c>
      <c r="AT859">
        <v>58</v>
      </c>
      <c r="AU859">
        <v>3</v>
      </c>
      <c r="AZ859">
        <v>1265</v>
      </c>
      <c r="BA859">
        <v>1276</v>
      </c>
      <c r="BC859" t="s">
        <v>6428</v>
      </c>
      <c r="BK859" t="s">
        <v>6429</v>
      </c>
      <c r="BQ859" t="s">
        <v>131</v>
      </c>
    </row>
    <row r="860" spans="1:76">
      <c r="A860" t="s">
        <v>76</v>
      </c>
      <c r="B860" t="s">
        <v>6430</v>
      </c>
      <c r="F860" t="s">
        <v>6431</v>
      </c>
      <c r="I860" t="s">
        <v>6432</v>
      </c>
      <c r="J860">
        <v>2017</v>
      </c>
      <c r="K860" t="s">
        <v>6433</v>
      </c>
      <c r="W860" t="s">
        <v>6434</v>
      </c>
      <c r="AB860" t="s">
        <v>6435</v>
      </c>
      <c r="AN860" t="s">
        <v>6436</v>
      </c>
      <c r="AO860" t="s">
        <v>6437</v>
      </c>
      <c r="AS860" t="s">
        <v>185</v>
      </c>
      <c r="AT860">
        <v>95</v>
      </c>
      <c r="AZ860">
        <v>107</v>
      </c>
      <c r="BA860">
        <v>115</v>
      </c>
      <c r="BC860" t="s">
        <v>6438</v>
      </c>
      <c r="BK860" t="s">
        <v>6439</v>
      </c>
      <c r="BL860">
        <v>28502774</v>
      </c>
      <c r="BQ860" t="s">
        <v>85</v>
      </c>
      <c r="BR860" t="s">
        <v>108</v>
      </c>
      <c r="BT860" t="s">
        <v>296</v>
      </c>
    </row>
    <row r="861" spans="1:76">
      <c r="A861" t="s">
        <v>76</v>
      </c>
      <c r="B861" t="s">
        <v>6440</v>
      </c>
      <c r="F861" t="s">
        <v>6441</v>
      </c>
      <c r="I861" t="s">
        <v>6442</v>
      </c>
      <c r="J861">
        <v>2014</v>
      </c>
      <c r="K861" t="s">
        <v>2877</v>
      </c>
      <c r="W861" t="s">
        <v>6443</v>
      </c>
      <c r="AA861" t="s">
        <v>6444</v>
      </c>
      <c r="AN861" t="s">
        <v>2880</v>
      </c>
      <c r="AO861" t="s">
        <v>2881</v>
      </c>
      <c r="AS861" t="s">
        <v>600</v>
      </c>
      <c r="AT861">
        <v>111</v>
      </c>
      <c r="AU861">
        <v>4</v>
      </c>
      <c r="AZ861">
        <v>869</v>
      </c>
      <c r="BA861">
        <v>877</v>
      </c>
      <c r="BC861" t="s">
        <v>6445</v>
      </c>
      <c r="BK861" t="s">
        <v>6446</v>
      </c>
      <c r="BQ861" t="s">
        <v>296</v>
      </c>
      <c r="BT861" t="s">
        <v>296</v>
      </c>
    </row>
    <row r="862" spans="1:76">
      <c r="A862" t="s">
        <v>76</v>
      </c>
      <c r="B862" t="s">
        <v>6447</v>
      </c>
      <c r="F862" t="s">
        <v>6447</v>
      </c>
      <c r="I862" t="s">
        <v>6448</v>
      </c>
      <c r="J862">
        <v>1998</v>
      </c>
      <c r="K862" t="s">
        <v>1943</v>
      </c>
      <c r="W862" t="s">
        <v>6449</v>
      </c>
      <c r="AN862" t="s">
        <v>1947</v>
      </c>
      <c r="AS862" t="s">
        <v>94</v>
      </c>
      <c r="AT862">
        <v>102</v>
      </c>
      <c r="AU862">
        <v>1</v>
      </c>
      <c r="AZ862">
        <v>71</v>
      </c>
      <c r="BA862">
        <v>78</v>
      </c>
      <c r="BC862" t="s">
        <v>6450</v>
      </c>
      <c r="BK862" t="s">
        <v>6451</v>
      </c>
      <c r="BQ862" t="s">
        <v>131</v>
      </c>
    </row>
    <row r="863" spans="1:76">
      <c r="A863" t="s">
        <v>76</v>
      </c>
      <c r="B863" t="s">
        <v>6452</v>
      </c>
      <c r="F863" t="s">
        <v>6453</v>
      </c>
      <c r="I863" t="s">
        <v>6454</v>
      </c>
      <c r="J863">
        <v>2013</v>
      </c>
      <c r="K863" t="s">
        <v>232</v>
      </c>
      <c r="W863" t="s">
        <v>6455</v>
      </c>
      <c r="AN863" t="s">
        <v>234</v>
      </c>
      <c r="AO863" t="s">
        <v>2478</v>
      </c>
      <c r="AS863" s="3">
        <v>44774</v>
      </c>
      <c r="AT863">
        <v>280</v>
      </c>
      <c r="AU863">
        <v>1765</v>
      </c>
      <c r="BB863">
        <v>20130433</v>
      </c>
      <c r="BC863" t="s">
        <v>6456</v>
      </c>
      <c r="BK863" t="s">
        <v>6457</v>
      </c>
      <c r="BL863">
        <v>23825204</v>
      </c>
      <c r="BQ863" t="s">
        <v>296</v>
      </c>
      <c r="BT863" t="s">
        <v>296</v>
      </c>
    </row>
    <row r="864" spans="1:76">
      <c r="A864" t="s">
        <v>76</v>
      </c>
      <c r="B864" t="s">
        <v>6243</v>
      </c>
      <c r="F864" t="s">
        <v>6244</v>
      </c>
      <c r="I864" t="s">
        <v>6458</v>
      </c>
      <c r="J864">
        <v>2015</v>
      </c>
      <c r="K864" t="s">
        <v>6459</v>
      </c>
      <c r="W864" t="s">
        <v>6460</v>
      </c>
      <c r="AA864" t="s">
        <v>6079</v>
      </c>
      <c r="AB864" t="s">
        <v>6080</v>
      </c>
      <c r="AN864" t="s">
        <v>6461</v>
      </c>
      <c r="AO864" t="s">
        <v>6462</v>
      </c>
      <c r="AS864" t="s">
        <v>769</v>
      </c>
      <c r="AT864">
        <v>29</v>
      </c>
      <c r="AU864">
        <v>2</v>
      </c>
      <c r="AZ864">
        <v>269</v>
      </c>
      <c r="BA864">
        <v>282</v>
      </c>
      <c r="BC864" t="s">
        <v>6463</v>
      </c>
      <c r="BK864" t="s">
        <v>6464</v>
      </c>
      <c r="BQ864" t="s">
        <v>85</v>
      </c>
      <c r="BR864" t="s">
        <v>108</v>
      </c>
      <c r="BT864" t="s">
        <v>109</v>
      </c>
      <c r="BU864">
        <v>5</v>
      </c>
      <c r="BV864">
        <v>6</v>
      </c>
      <c r="BW864" t="s">
        <v>6465</v>
      </c>
      <c r="BX864" t="s">
        <v>594</v>
      </c>
    </row>
    <row r="865" spans="1:75">
      <c r="A865" t="s">
        <v>76</v>
      </c>
      <c r="B865" t="s">
        <v>6466</v>
      </c>
      <c r="F865" t="s">
        <v>6466</v>
      </c>
      <c r="I865" t="s">
        <v>6467</v>
      </c>
      <c r="J865">
        <v>2001</v>
      </c>
      <c r="K865" t="s">
        <v>902</v>
      </c>
      <c r="W865" t="s">
        <v>6468</v>
      </c>
      <c r="AN865" t="s">
        <v>908</v>
      </c>
      <c r="AT865">
        <v>98</v>
      </c>
      <c r="AU865">
        <v>2</v>
      </c>
      <c r="AZ865">
        <v>167</v>
      </c>
      <c r="BA865">
        <v>169</v>
      </c>
      <c r="BC865" t="s">
        <v>6469</v>
      </c>
      <c r="BK865" t="s">
        <v>6470</v>
      </c>
      <c r="BQ865" t="s">
        <v>85</v>
      </c>
      <c r="BR865" t="s">
        <v>108</v>
      </c>
      <c r="BT865" t="s">
        <v>109</v>
      </c>
      <c r="BV865">
        <v>0</v>
      </c>
      <c r="BW865" t="s">
        <v>6471</v>
      </c>
    </row>
    <row r="866" spans="1:75">
      <c r="A866" t="s">
        <v>76</v>
      </c>
      <c r="B866" t="s">
        <v>6472</v>
      </c>
      <c r="F866" t="s">
        <v>6473</v>
      </c>
      <c r="I866" t="s">
        <v>6474</v>
      </c>
      <c r="J866">
        <v>2010</v>
      </c>
      <c r="K866" t="s">
        <v>6475</v>
      </c>
      <c r="W866" t="s">
        <v>6476</v>
      </c>
      <c r="AA866" t="s">
        <v>6477</v>
      </c>
      <c r="AN866" t="s">
        <v>6478</v>
      </c>
      <c r="AS866" t="s">
        <v>185</v>
      </c>
      <c r="AT866">
        <v>49</v>
      </c>
      <c r="AU866">
        <v>5</v>
      </c>
      <c r="AZ866">
        <v>625</v>
      </c>
      <c r="BA866">
        <v>631</v>
      </c>
      <c r="BK866" t="s">
        <v>6479</v>
      </c>
      <c r="BQ866" t="s">
        <v>85</v>
      </c>
      <c r="BR866" t="s">
        <v>86</v>
      </c>
    </row>
    <row r="867" spans="1:75">
      <c r="A867" t="s">
        <v>76</v>
      </c>
      <c r="B867" t="s">
        <v>6480</v>
      </c>
      <c r="F867" t="s">
        <v>6481</v>
      </c>
      <c r="I867" t="s">
        <v>6482</v>
      </c>
      <c r="J867">
        <v>2009</v>
      </c>
      <c r="K867" t="s">
        <v>6483</v>
      </c>
      <c r="W867" t="s">
        <v>6484</v>
      </c>
      <c r="AA867" t="s">
        <v>6485</v>
      </c>
      <c r="AB867" t="s">
        <v>6486</v>
      </c>
      <c r="AN867" t="s">
        <v>6487</v>
      </c>
      <c r="AS867" s="3">
        <v>40210</v>
      </c>
      <c r="AT867">
        <v>81</v>
      </c>
      <c r="AU867">
        <v>3</v>
      </c>
      <c r="AZ867">
        <v>375</v>
      </c>
      <c r="BA867">
        <v>380</v>
      </c>
      <c r="BC867" t="s">
        <v>6488</v>
      </c>
      <c r="BK867" t="s">
        <v>6489</v>
      </c>
      <c r="BQ867" t="s">
        <v>85</v>
      </c>
      <c r="BR867" t="s">
        <v>86</v>
      </c>
    </row>
    <row r="868" spans="1:75">
      <c r="A868" t="s">
        <v>76</v>
      </c>
      <c r="B868" t="s">
        <v>6490</v>
      </c>
      <c r="F868" t="s">
        <v>6491</v>
      </c>
      <c r="I868" t="s">
        <v>6492</v>
      </c>
      <c r="J868">
        <v>2014</v>
      </c>
      <c r="K868" t="s">
        <v>6493</v>
      </c>
      <c r="W868" t="s">
        <v>6494</v>
      </c>
      <c r="AA868" t="s">
        <v>6495</v>
      </c>
      <c r="AB868" t="s">
        <v>6496</v>
      </c>
      <c r="AN868" t="s">
        <v>6497</v>
      </c>
      <c r="AO868" t="s">
        <v>6498</v>
      </c>
      <c r="AS868" t="s">
        <v>600</v>
      </c>
      <c r="AT868">
        <v>12</v>
      </c>
      <c r="AU868">
        <v>1</v>
      </c>
      <c r="AZ868">
        <v>91</v>
      </c>
      <c r="BA868">
        <v>102</v>
      </c>
      <c r="BC868" t="s">
        <v>6499</v>
      </c>
      <c r="BK868" t="s">
        <v>6500</v>
      </c>
      <c r="BQ868" t="s">
        <v>131</v>
      </c>
    </row>
    <row r="869" spans="1:75">
      <c r="A869" t="s">
        <v>76</v>
      </c>
      <c r="B869" t="s">
        <v>6501</v>
      </c>
      <c r="F869" t="s">
        <v>6502</v>
      </c>
      <c r="I869" t="s">
        <v>6503</v>
      </c>
      <c r="J869">
        <v>2011</v>
      </c>
      <c r="K869" t="s">
        <v>6504</v>
      </c>
      <c r="W869" t="s">
        <v>6505</v>
      </c>
      <c r="AN869" t="s">
        <v>6506</v>
      </c>
      <c r="AS869" t="s">
        <v>1041</v>
      </c>
      <c r="AT869">
        <v>31</v>
      </c>
      <c r="AU869" s="2">
        <v>43193</v>
      </c>
      <c r="AX869" t="s">
        <v>49</v>
      </c>
      <c r="AZ869">
        <v>340</v>
      </c>
      <c r="BA869">
        <v>355</v>
      </c>
      <c r="BC869" t="s">
        <v>6507</v>
      </c>
      <c r="BK869" t="s">
        <v>6508</v>
      </c>
      <c r="BS869" t="s">
        <v>109</v>
      </c>
    </row>
    <row r="870" spans="1:75">
      <c r="A870" t="s">
        <v>76</v>
      </c>
      <c r="B870" t="s">
        <v>6509</v>
      </c>
      <c r="F870" t="s">
        <v>6510</v>
      </c>
      <c r="I870" t="s">
        <v>6511</v>
      </c>
      <c r="J870">
        <v>2015</v>
      </c>
      <c r="K870" t="s">
        <v>2977</v>
      </c>
      <c r="W870" t="s">
        <v>6512</v>
      </c>
      <c r="AB870" t="s">
        <v>6513</v>
      </c>
      <c r="AN870" t="s">
        <v>2979</v>
      </c>
      <c r="AO870" t="s">
        <v>2980</v>
      </c>
      <c r="AS870" t="s">
        <v>94</v>
      </c>
      <c r="AT870">
        <v>216</v>
      </c>
      <c r="AU870">
        <v>1</v>
      </c>
      <c r="AZ870">
        <v>111</v>
      </c>
      <c r="BA870">
        <v>122</v>
      </c>
      <c r="BC870" t="s">
        <v>6514</v>
      </c>
      <c r="BK870" t="s">
        <v>6515</v>
      </c>
      <c r="BQ870" t="s">
        <v>131</v>
      </c>
    </row>
    <row r="871" spans="1:75">
      <c r="A871" t="s">
        <v>76</v>
      </c>
      <c r="B871" t="s">
        <v>6516</v>
      </c>
      <c r="F871" t="s">
        <v>6517</v>
      </c>
      <c r="I871" t="s">
        <v>6518</v>
      </c>
      <c r="J871">
        <v>2018</v>
      </c>
      <c r="K871" t="s">
        <v>1880</v>
      </c>
      <c r="W871" t="s">
        <v>6519</v>
      </c>
      <c r="AA871" t="s">
        <v>6520</v>
      </c>
      <c r="AB871" t="s">
        <v>6521</v>
      </c>
      <c r="AN871" t="s">
        <v>1884</v>
      </c>
      <c r="AS871" t="s">
        <v>6522</v>
      </c>
      <c r="AT871">
        <v>8</v>
      </c>
      <c r="BB871">
        <v>5350</v>
      </c>
      <c r="BC871" t="s">
        <v>6523</v>
      </c>
      <c r="BK871" t="s">
        <v>6524</v>
      </c>
      <c r="BL871">
        <v>29593223</v>
      </c>
      <c r="BQ871" t="s">
        <v>85</v>
      </c>
      <c r="BR871" t="s">
        <v>86</v>
      </c>
    </row>
    <row r="872" spans="1:75">
      <c r="A872" t="s">
        <v>76</v>
      </c>
      <c r="B872" t="s">
        <v>6525</v>
      </c>
      <c r="F872" t="s">
        <v>6525</v>
      </c>
      <c r="I872" t="s">
        <v>6526</v>
      </c>
      <c r="J872">
        <v>1997</v>
      </c>
      <c r="K872" t="s">
        <v>2757</v>
      </c>
      <c r="W872" t="s">
        <v>6527</v>
      </c>
      <c r="AN872" t="s">
        <v>2761</v>
      </c>
      <c r="AS872" t="s">
        <v>887</v>
      </c>
      <c r="AT872">
        <v>33</v>
      </c>
      <c r="AU872">
        <v>3</v>
      </c>
      <c r="AZ872">
        <v>330</v>
      </c>
      <c r="BA872">
        <v>343</v>
      </c>
      <c r="BC872" t="s">
        <v>6528</v>
      </c>
      <c r="BK872" t="s">
        <v>6529</v>
      </c>
      <c r="BQ872" t="s">
        <v>131</v>
      </c>
    </row>
    <row r="873" spans="1:75">
      <c r="A873" t="s">
        <v>76</v>
      </c>
      <c r="B873" t="s">
        <v>6530</v>
      </c>
      <c r="F873" t="s">
        <v>6530</v>
      </c>
      <c r="I873" t="s">
        <v>6531</v>
      </c>
      <c r="J873">
        <v>2005</v>
      </c>
      <c r="K873" t="s">
        <v>3358</v>
      </c>
      <c r="W873" t="s">
        <v>6532</v>
      </c>
      <c r="AA873" t="s">
        <v>6533</v>
      </c>
      <c r="AB873" t="s">
        <v>6534</v>
      </c>
      <c r="AN873" t="s">
        <v>3360</v>
      </c>
      <c r="AS873" t="s">
        <v>94</v>
      </c>
      <c r="AT873">
        <v>36</v>
      </c>
      <c r="AU873">
        <v>1</v>
      </c>
      <c r="AZ873">
        <v>31</v>
      </c>
      <c r="BA873">
        <v>39</v>
      </c>
      <c r="BC873" t="s">
        <v>6535</v>
      </c>
      <c r="BK873" t="s">
        <v>6536</v>
      </c>
      <c r="BQ873" t="s">
        <v>85</v>
      </c>
      <c r="BR873" t="s">
        <v>86</v>
      </c>
    </row>
    <row r="874" spans="1:75">
      <c r="A874" t="s">
        <v>76</v>
      </c>
      <c r="B874" t="s">
        <v>6537</v>
      </c>
      <c r="F874" t="s">
        <v>6538</v>
      </c>
      <c r="I874" t="s">
        <v>6539</v>
      </c>
      <c r="J874">
        <v>2012</v>
      </c>
      <c r="K874" t="s">
        <v>6493</v>
      </c>
      <c r="W874" t="s">
        <v>6540</v>
      </c>
      <c r="AA874" t="s">
        <v>6541</v>
      </c>
      <c r="AB874" t="s">
        <v>6496</v>
      </c>
      <c r="AN874" t="s">
        <v>6497</v>
      </c>
      <c r="AS874" t="s">
        <v>600</v>
      </c>
      <c r="AT874">
        <v>10</v>
      </c>
      <c r="AU874">
        <v>1</v>
      </c>
      <c r="AZ874">
        <v>59</v>
      </c>
      <c r="BA874">
        <v>69</v>
      </c>
      <c r="BC874" t="s">
        <v>6542</v>
      </c>
      <c r="BK874" t="s">
        <v>6543</v>
      </c>
      <c r="BQ874" t="s">
        <v>131</v>
      </c>
    </row>
    <row r="875" spans="1:75">
      <c r="A875" t="s">
        <v>76</v>
      </c>
      <c r="B875" t="s">
        <v>6544</v>
      </c>
      <c r="F875" t="s">
        <v>6545</v>
      </c>
      <c r="I875" t="s">
        <v>6546</v>
      </c>
      <c r="J875">
        <v>2009</v>
      </c>
      <c r="K875" t="s">
        <v>6547</v>
      </c>
      <c r="W875" t="s">
        <v>6548</v>
      </c>
      <c r="AB875" t="s">
        <v>6549</v>
      </c>
      <c r="AN875" t="s">
        <v>6550</v>
      </c>
      <c r="AS875" t="s">
        <v>600</v>
      </c>
      <c r="AT875">
        <v>36</v>
      </c>
      <c r="AU875">
        <v>4</v>
      </c>
      <c r="AZ875">
        <v>1092</v>
      </c>
      <c r="BA875">
        <v>1098</v>
      </c>
      <c r="BC875" t="s">
        <v>6551</v>
      </c>
      <c r="BK875" t="s">
        <v>6552</v>
      </c>
      <c r="BQ875" t="s">
        <v>131</v>
      </c>
    </row>
    <row r="876" spans="1:75">
      <c r="A876" t="s">
        <v>76</v>
      </c>
      <c r="B876" t="s">
        <v>6553</v>
      </c>
      <c r="F876" t="s">
        <v>6554</v>
      </c>
      <c r="I876" t="s">
        <v>6555</v>
      </c>
      <c r="J876">
        <v>2009</v>
      </c>
      <c r="K876" t="s">
        <v>6556</v>
      </c>
      <c r="AN876" t="s">
        <v>6557</v>
      </c>
      <c r="AO876" t="s">
        <v>6558</v>
      </c>
      <c r="AS876" t="s">
        <v>128</v>
      </c>
      <c r="AT876">
        <v>34</v>
      </c>
      <c r="AU876">
        <v>4</v>
      </c>
      <c r="AZ876">
        <v>231</v>
      </c>
      <c r="BA876">
        <v>235</v>
      </c>
      <c r="BC876" t="s">
        <v>6559</v>
      </c>
      <c r="BK876" t="s">
        <v>6560</v>
      </c>
      <c r="BQ876" t="s">
        <v>85</v>
      </c>
      <c r="BR876" t="s">
        <v>86</v>
      </c>
    </row>
    <row r="877" spans="1:75">
      <c r="A877" t="s">
        <v>76</v>
      </c>
      <c r="B877" t="s">
        <v>6561</v>
      </c>
      <c r="F877" t="s">
        <v>6562</v>
      </c>
      <c r="I877" t="s">
        <v>6563</v>
      </c>
      <c r="J877">
        <v>2010</v>
      </c>
      <c r="K877" t="s">
        <v>623</v>
      </c>
      <c r="W877" t="s">
        <v>6564</v>
      </c>
      <c r="AA877" t="s">
        <v>6565</v>
      </c>
      <c r="AB877" t="s">
        <v>6566</v>
      </c>
      <c r="AN877" t="s">
        <v>626</v>
      </c>
      <c r="AS877" t="s">
        <v>397</v>
      </c>
      <c r="AT877">
        <v>79</v>
      </c>
      <c r="AU877">
        <v>4</v>
      </c>
      <c r="AZ877">
        <v>836</v>
      </c>
      <c r="BA877">
        <v>842</v>
      </c>
      <c r="BC877" t="s">
        <v>6567</v>
      </c>
      <c r="BK877" t="s">
        <v>6568</v>
      </c>
      <c r="BL877">
        <v>20384644</v>
      </c>
      <c r="BQ877" t="s">
        <v>85</v>
      </c>
      <c r="BR877" t="s">
        <v>86</v>
      </c>
    </row>
    <row r="878" spans="1:75">
      <c r="A878" t="s">
        <v>76</v>
      </c>
      <c r="B878" t="s">
        <v>6569</v>
      </c>
      <c r="F878" t="s">
        <v>6569</v>
      </c>
      <c r="I878" t="s">
        <v>6570</v>
      </c>
      <c r="J878">
        <v>2003</v>
      </c>
      <c r="K878" t="s">
        <v>2977</v>
      </c>
      <c r="W878" t="s">
        <v>6571</v>
      </c>
      <c r="AA878" t="s">
        <v>1936</v>
      </c>
      <c r="AB878" t="s">
        <v>1937</v>
      </c>
      <c r="AN878" t="s">
        <v>2979</v>
      </c>
      <c r="AS878" t="s">
        <v>600</v>
      </c>
      <c r="AT878">
        <v>165</v>
      </c>
      <c r="AU878">
        <v>2</v>
      </c>
      <c r="AZ878">
        <v>247</v>
      </c>
      <c r="BA878">
        <v>262</v>
      </c>
      <c r="BC878" t="s">
        <v>6572</v>
      </c>
      <c r="BK878" t="s">
        <v>6573</v>
      </c>
      <c r="BQ878" t="s">
        <v>131</v>
      </c>
    </row>
    <row r="879" spans="1:75">
      <c r="A879" t="s">
        <v>76</v>
      </c>
      <c r="B879" t="s">
        <v>6574</v>
      </c>
      <c r="F879" t="s">
        <v>6575</v>
      </c>
      <c r="I879" t="s">
        <v>6576</v>
      </c>
      <c r="J879">
        <v>2009</v>
      </c>
      <c r="K879" t="s">
        <v>5268</v>
      </c>
      <c r="W879" t="s">
        <v>6577</v>
      </c>
      <c r="AB879" t="s">
        <v>5270</v>
      </c>
      <c r="AN879" t="s">
        <v>5271</v>
      </c>
      <c r="AS879" t="s">
        <v>413</v>
      </c>
      <c r="AT879">
        <v>75</v>
      </c>
      <c r="AU879">
        <v>8</v>
      </c>
      <c r="AZ879">
        <v>2075</v>
      </c>
      <c r="BA879">
        <v>2081</v>
      </c>
      <c r="BC879" t="s">
        <v>6578</v>
      </c>
      <c r="BK879" t="s">
        <v>6579</v>
      </c>
      <c r="BL879">
        <v>20738673</v>
      </c>
      <c r="BQ879" t="s">
        <v>85</v>
      </c>
      <c r="BR879" t="s">
        <v>86</v>
      </c>
    </row>
    <row r="880" spans="1:75">
      <c r="A880" t="s">
        <v>76</v>
      </c>
      <c r="B880" t="s">
        <v>6580</v>
      </c>
      <c r="F880" t="s">
        <v>6580</v>
      </c>
      <c r="I880" t="s">
        <v>6581</v>
      </c>
      <c r="J880">
        <v>1993</v>
      </c>
      <c r="K880" t="s">
        <v>6582</v>
      </c>
      <c r="W880" t="s">
        <v>6583</v>
      </c>
      <c r="AN880" t="s">
        <v>6584</v>
      </c>
      <c r="AS880" t="s">
        <v>413</v>
      </c>
      <c r="AT880">
        <v>91</v>
      </c>
      <c r="AU880">
        <v>4</v>
      </c>
      <c r="AZ880">
        <v>710</v>
      </c>
      <c r="BA880">
        <v>717</v>
      </c>
      <c r="BK880" t="s">
        <v>6585</v>
      </c>
      <c r="BQ880" t="s">
        <v>85</v>
      </c>
      <c r="BR880" t="s">
        <v>86</v>
      </c>
    </row>
    <row r="881" spans="1:76">
      <c r="A881" t="s">
        <v>76</v>
      </c>
      <c r="B881" t="s">
        <v>6586</v>
      </c>
      <c r="F881" t="s">
        <v>6586</v>
      </c>
      <c r="I881" t="s">
        <v>6587</v>
      </c>
      <c r="J881">
        <v>1990</v>
      </c>
      <c r="K881" t="s">
        <v>2128</v>
      </c>
      <c r="AN881" t="s">
        <v>2130</v>
      </c>
      <c r="AS881" t="s">
        <v>887</v>
      </c>
      <c r="AT881">
        <v>19</v>
      </c>
      <c r="AU881">
        <v>3</v>
      </c>
      <c r="AZ881">
        <v>618</v>
      </c>
      <c r="BA881">
        <v>624</v>
      </c>
      <c r="BC881" t="s">
        <v>6588</v>
      </c>
      <c r="BK881" t="s">
        <v>6589</v>
      </c>
      <c r="BQ881" t="s">
        <v>85</v>
      </c>
      <c r="BR881" t="s">
        <v>108</v>
      </c>
      <c r="BT881" t="s">
        <v>109</v>
      </c>
      <c r="BV881">
        <v>1</v>
      </c>
    </row>
    <row r="882" spans="1:76">
      <c r="A882" t="s">
        <v>76</v>
      </c>
      <c r="B882" t="s">
        <v>6590</v>
      </c>
      <c r="F882" t="s">
        <v>6590</v>
      </c>
      <c r="I882" t="s">
        <v>6591</v>
      </c>
      <c r="J882">
        <v>2004</v>
      </c>
      <c r="K882" t="s">
        <v>2187</v>
      </c>
      <c r="W882" t="s">
        <v>6592</v>
      </c>
      <c r="AA882" t="s">
        <v>1936</v>
      </c>
      <c r="AB882" t="s">
        <v>1937</v>
      </c>
      <c r="AN882" t="s">
        <v>2191</v>
      </c>
      <c r="AS882" t="s">
        <v>148</v>
      </c>
      <c r="AT882">
        <v>79</v>
      </c>
      <c r="AU882">
        <v>1</v>
      </c>
      <c r="AZ882">
        <v>51</v>
      </c>
      <c r="BA882">
        <v>64</v>
      </c>
      <c r="BC882" t="s">
        <v>6593</v>
      </c>
      <c r="BK882" t="s">
        <v>6594</v>
      </c>
      <c r="BQ882" t="s">
        <v>131</v>
      </c>
    </row>
    <row r="883" spans="1:76">
      <c r="A883" t="s">
        <v>76</v>
      </c>
      <c r="B883" t="s">
        <v>6595</v>
      </c>
      <c r="F883" t="s">
        <v>6596</v>
      </c>
      <c r="I883" t="s">
        <v>6597</v>
      </c>
      <c r="J883">
        <v>2008</v>
      </c>
      <c r="K883" t="s">
        <v>6598</v>
      </c>
      <c r="W883" t="s">
        <v>6599</v>
      </c>
      <c r="AA883" t="s">
        <v>6600</v>
      </c>
      <c r="AB883" t="s">
        <v>6601</v>
      </c>
      <c r="AN883" t="s">
        <v>6602</v>
      </c>
      <c r="AS883" t="s">
        <v>148</v>
      </c>
      <c r="AT883">
        <v>22</v>
      </c>
      <c r="AU883">
        <v>4</v>
      </c>
      <c r="AZ883">
        <v>614</v>
      </c>
      <c r="BA883">
        <v>625</v>
      </c>
      <c r="BC883" t="s">
        <v>6603</v>
      </c>
      <c r="BK883" t="s">
        <v>6604</v>
      </c>
      <c r="BL883">
        <v>18255257</v>
      </c>
      <c r="BQ883" t="s">
        <v>85</v>
      </c>
      <c r="BR883" t="s">
        <v>86</v>
      </c>
    </row>
    <row r="884" spans="1:76">
      <c r="A884" t="s">
        <v>76</v>
      </c>
      <c r="B884" t="s">
        <v>6605</v>
      </c>
      <c r="F884" t="s">
        <v>6606</v>
      </c>
      <c r="I884" t="s">
        <v>6607</v>
      </c>
      <c r="J884">
        <v>2015</v>
      </c>
      <c r="K884" t="s">
        <v>6608</v>
      </c>
      <c r="W884" t="s">
        <v>6609</v>
      </c>
      <c r="AN884" t="s">
        <v>6610</v>
      </c>
      <c r="AO884" t="s">
        <v>6611</v>
      </c>
      <c r="AS884" t="s">
        <v>600</v>
      </c>
      <c r="AT884">
        <v>96</v>
      </c>
      <c r="AU884">
        <v>2</v>
      </c>
      <c r="AZ884">
        <v>242</v>
      </c>
      <c r="BA884">
        <v>252</v>
      </c>
      <c r="BC884" t="s">
        <v>6612</v>
      </c>
      <c r="BK884" t="s">
        <v>6613</v>
      </c>
      <c r="BQ884" t="s">
        <v>85</v>
      </c>
      <c r="BR884" t="s">
        <v>108</v>
      </c>
      <c r="BT884" t="s">
        <v>296</v>
      </c>
    </row>
    <row r="885" spans="1:76">
      <c r="A885" t="s">
        <v>76</v>
      </c>
      <c r="B885" t="s">
        <v>6614</v>
      </c>
      <c r="F885" t="s">
        <v>6615</v>
      </c>
      <c r="I885" t="s">
        <v>6616</v>
      </c>
      <c r="J885">
        <v>2007</v>
      </c>
      <c r="K885" t="s">
        <v>6617</v>
      </c>
      <c r="AN885" t="s">
        <v>6618</v>
      </c>
      <c r="AO885" t="s">
        <v>6619</v>
      </c>
      <c r="AS885" t="s">
        <v>216</v>
      </c>
      <c r="AT885">
        <v>22</v>
      </c>
      <c r="AU885">
        <v>2</v>
      </c>
      <c r="AZ885">
        <v>135</v>
      </c>
      <c r="BA885">
        <v>139</v>
      </c>
      <c r="BC885" t="s">
        <v>6620</v>
      </c>
      <c r="BK885" t="s">
        <v>6621</v>
      </c>
      <c r="BQ885" t="s">
        <v>131</v>
      </c>
    </row>
    <row r="886" spans="1:76">
      <c r="A886" t="s">
        <v>76</v>
      </c>
      <c r="B886" t="s">
        <v>6622</v>
      </c>
      <c r="F886" t="s">
        <v>6623</v>
      </c>
      <c r="I886" t="s">
        <v>6624</v>
      </c>
      <c r="J886">
        <v>2014</v>
      </c>
      <c r="K886" t="s">
        <v>3925</v>
      </c>
      <c r="W886" t="s">
        <v>6625</v>
      </c>
      <c r="AN886" t="s">
        <v>3927</v>
      </c>
      <c r="AO886" t="s">
        <v>3928</v>
      </c>
      <c r="AS886" t="s">
        <v>887</v>
      </c>
      <c r="AT886">
        <v>39</v>
      </c>
      <c r="AU886">
        <v>3</v>
      </c>
      <c r="AZ886">
        <v>485</v>
      </c>
      <c r="BA886">
        <v>491</v>
      </c>
      <c r="BC886" t="s">
        <v>6626</v>
      </c>
      <c r="BK886" t="s">
        <v>6627</v>
      </c>
      <c r="BL886">
        <v>24845511</v>
      </c>
      <c r="BQ886" t="s">
        <v>85</v>
      </c>
      <c r="BR886" t="s">
        <v>86</v>
      </c>
    </row>
    <row r="887" spans="1:76">
      <c r="A887" t="s">
        <v>76</v>
      </c>
      <c r="B887" t="s">
        <v>6628</v>
      </c>
      <c r="F887" t="s">
        <v>6628</v>
      </c>
      <c r="I887" t="s">
        <v>6629</v>
      </c>
      <c r="J887">
        <v>1998</v>
      </c>
      <c r="K887" t="s">
        <v>182</v>
      </c>
      <c r="W887" t="s">
        <v>6630</v>
      </c>
      <c r="AN887" t="s">
        <v>184</v>
      </c>
      <c r="AS887" t="s">
        <v>128</v>
      </c>
      <c r="AT887">
        <v>23</v>
      </c>
      <c r="AU887">
        <v>4</v>
      </c>
      <c r="AZ887">
        <v>376</v>
      </c>
      <c r="BA887">
        <v>381</v>
      </c>
      <c r="BC887" t="s">
        <v>6631</v>
      </c>
      <c r="BK887" t="s">
        <v>6632</v>
      </c>
      <c r="BQ887" t="s">
        <v>85</v>
      </c>
      <c r="BR887" t="s">
        <v>108</v>
      </c>
      <c r="BT887" t="s">
        <v>109</v>
      </c>
      <c r="BV887">
        <v>2</v>
      </c>
    </row>
    <row r="888" spans="1:76">
      <c r="A888" t="s">
        <v>76</v>
      </c>
      <c r="B888" t="s">
        <v>6633</v>
      </c>
      <c r="F888" t="s">
        <v>6634</v>
      </c>
      <c r="I888" t="s">
        <v>6635</v>
      </c>
      <c r="J888">
        <v>2012</v>
      </c>
      <c r="K888" t="s">
        <v>6636</v>
      </c>
      <c r="W888" t="s">
        <v>6637</v>
      </c>
      <c r="AN888" t="s">
        <v>6638</v>
      </c>
      <c r="AS888" t="s">
        <v>94</v>
      </c>
      <c r="AT888">
        <v>167</v>
      </c>
      <c r="AU888">
        <v>1</v>
      </c>
      <c r="AZ888">
        <v>111</v>
      </c>
      <c r="BA888">
        <v>126</v>
      </c>
      <c r="BC888" t="s">
        <v>6639</v>
      </c>
      <c r="BK888" t="s">
        <v>6640</v>
      </c>
      <c r="BQ888" t="s">
        <v>85</v>
      </c>
      <c r="BR888" t="s">
        <v>86</v>
      </c>
    </row>
    <row r="889" spans="1:76">
      <c r="A889" t="s">
        <v>76</v>
      </c>
      <c r="B889" t="s">
        <v>6641</v>
      </c>
      <c r="F889" t="s">
        <v>6642</v>
      </c>
      <c r="I889" t="s">
        <v>6643</v>
      </c>
      <c r="J889">
        <v>2011</v>
      </c>
      <c r="K889" t="s">
        <v>3020</v>
      </c>
      <c r="W889" t="s">
        <v>6644</v>
      </c>
      <c r="AN889" t="s">
        <v>3022</v>
      </c>
      <c r="AS889" t="s">
        <v>185</v>
      </c>
      <c r="AT889">
        <v>673</v>
      </c>
      <c r="AU889">
        <v>1</v>
      </c>
      <c r="AZ889">
        <v>137</v>
      </c>
      <c r="BA889">
        <v>151</v>
      </c>
      <c r="BC889" t="s">
        <v>6645</v>
      </c>
      <c r="BK889" t="s">
        <v>6646</v>
      </c>
      <c r="BQ889" t="s">
        <v>85</v>
      </c>
      <c r="BR889" t="s">
        <v>108</v>
      </c>
      <c r="BS889" t="s">
        <v>109</v>
      </c>
    </row>
    <row r="890" spans="1:76">
      <c r="A890" t="s">
        <v>76</v>
      </c>
      <c r="B890" t="s">
        <v>6647</v>
      </c>
      <c r="F890" t="s">
        <v>6648</v>
      </c>
      <c r="I890" t="s">
        <v>6649</v>
      </c>
      <c r="J890">
        <v>2017</v>
      </c>
      <c r="K890" t="s">
        <v>6650</v>
      </c>
      <c r="W890" t="s">
        <v>6651</v>
      </c>
      <c r="AN890" t="s">
        <v>6652</v>
      </c>
      <c r="AO890" t="s">
        <v>6653</v>
      </c>
      <c r="AT890">
        <v>107</v>
      </c>
      <c r="BB890" t="s">
        <v>6654</v>
      </c>
      <c r="BC890" t="s">
        <v>6655</v>
      </c>
      <c r="BK890" t="s">
        <v>6656</v>
      </c>
      <c r="BQ890" t="s">
        <v>131</v>
      </c>
    </row>
    <row r="891" spans="1:76">
      <c r="A891" t="s">
        <v>76</v>
      </c>
      <c r="B891" t="s">
        <v>6657</v>
      </c>
      <c r="F891" t="s">
        <v>6658</v>
      </c>
      <c r="I891" t="s">
        <v>6659</v>
      </c>
      <c r="J891">
        <v>2008</v>
      </c>
      <c r="K891" t="s">
        <v>232</v>
      </c>
      <c r="W891" t="s">
        <v>6660</v>
      </c>
      <c r="AB891" t="s">
        <v>6661</v>
      </c>
      <c r="AN891" t="s">
        <v>234</v>
      </c>
      <c r="AS891" t="s">
        <v>6662</v>
      </c>
      <c r="AT891">
        <v>275</v>
      </c>
      <c r="AU891">
        <v>1652</v>
      </c>
      <c r="AZ891">
        <v>2675</v>
      </c>
      <c r="BA891">
        <v>2685</v>
      </c>
      <c r="BC891" t="s">
        <v>6663</v>
      </c>
      <c r="BK891" t="s">
        <v>6664</v>
      </c>
      <c r="BL891">
        <v>18713718</v>
      </c>
      <c r="BS891" t="s">
        <v>109</v>
      </c>
    </row>
    <row r="892" spans="1:76">
      <c r="A892" t="s">
        <v>76</v>
      </c>
      <c r="B892" t="s">
        <v>6665</v>
      </c>
      <c r="F892" t="s">
        <v>6665</v>
      </c>
      <c r="I892" t="s">
        <v>6666</v>
      </c>
      <c r="J892">
        <v>1995</v>
      </c>
      <c r="K892" t="s">
        <v>2877</v>
      </c>
      <c r="W892" t="s">
        <v>6667</v>
      </c>
      <c r="AA892" t="s">
        <v>6668</v>
      </c>
      <c r="AB892" t="s">
        <v>6669</v>
      </c>
      <c r="AN892" t="s">
        <v>2880</v>
      </c>
      <c r="AS892" t="s">
        <v>887</v>
      </c>
      <c r="AT892">
        <v>55</v>
      </c>
      <c r="AU892">
        <v>2</v>
      </c>
      <c r="AZ892">
        <v>143</v>
      </c>
      <c r="BA892">
        <v>157</v>
      </c>
      <c r="BC892" t="s">
        <v>6670</v>
      </c>
      <c r="BK892" t="s">
        <v>6671</v>
      </c>
      <c r="BQ892" t="s">
        <v>85</v>
      </c>
      <c r="BR892" t="s">
        <v>108</v>
      </c>
      <c r="BT892" t="s">
        <v>109</v>
      </c>
      <c r="BU892">
        <v>5</v>
      </c>
      <c r="BV892">
        <v>11</v>
      </c>
      <c r="BW892" t="s">
        <v>6672</v>
      </c>
      <c r="BX892" t="s">
        <v>296</v>
      </c>
    </row>
    <row r="893" spans="1:76">
      <c r="A893" t="s">
        <v>76</v>
      </c>
      <c r="B893" t="s">
        <v>6673</v>
      </c>
      <c r="F893" t="s">
        <v>6673</v>
      </c>
      <c r="I893" t="s">
        <v>6674</v>
      </c>
      <c r="J893">
        <v>1995</v>
      </c>
      <c r="K893" t="s">
        <v>677</v>
      </c>
      <c r="W893" t="s">
        <v>6675</v>
      </c>
      <c r="AN893" t="s">
        <v>679</v>
      </c>
      <c r="AS893" t="s">
        <v>94</v>
      </c>
      <c r="AT893">
        <v>8</v>
      </c>
      <c r="AU893">
        <v>1</v>
      </c>
      <c r="AZ893">
        <v>21</v>
      </c>
      <c r="BA893">
        <v>41</v>
      </c>
      <c r="BC893" t="s">
        <v>6676</v>
      </c>
      <c r="BK893" t="s">
        <v>6677</v>
      </c>
      <c r="BQ893" t="s">
        <v>85</v>
      </c>
      <c r="BR893" t="s">
        <v>108</v>
      </c>
      <c r="BT893" t="s">
        <v>109</v>
      </c>
      <c r="BV893">
        <v>2</v>
      </c>
    </row>
    <row r="894" spans="1:76">
      <c r="A894" t="s">
        <v>76</v>
      </c>
      <c r="B894" t="s">
        <v>6678</v>
      </c>
      <c r="F894" t="s">
        <v>6679</v>
      </c>
      <c r="I894" t="s">
        <v>6680</v>
      </c>
      <c r="J894">
        <v>2011</v>
      </c>
      <c r="K894" t="s">
        <v>5017</v>
      </c>
      <c r="W894" t="s">
        <v>6681</v>
      </c>
      <c r="AA894" t="s">
        <v>6682</v>
      </c>
      <c r="AB894" t="s">
        <v>6683</v>
      </c>
      <c r="AN894" t="s">
        <v>5019</v>
      </c>
      <c r="AS894" t="s">
        <v>397</v>
      </c>
      <c r="AT894">
        <v>14</v>
      </c>
      <c r="AU894">
        <v>3</v>
      </c>
      <c r="AZ894">
        <v>254</v>
      </c>
      <c r="BA894">
        <v>261</v>
      </c>
      <c r="BC894" t="s">
        <v>6684</v>
      </c>
      <c r="BK894" t="s">
        <v>6685</v>
      </c>
      <c r="BQ894" t="s">
        <v>85</v>
      </c>
      <c r="BR894" t="s">
        <v>108</v>
      </c>
      <c r="BT894" t="s">
        <v>109</v>
      </c>
      <c r="BV894">
        <v>3</v>
      </c>
    </row>
    <row r="895" spans="1:76">
      <c r="A895" t="s">
        <v>76</v>
      </c>
      <c r="B895" t="s">
        <v>6686</v>
      </c>
      <c r="F895" t="s">
        <v>6686</v>
      </c>
      <c r="I895" t="s">
        <v>6687</v>
      </c>
      <c r="J895">
        <v>1992</v>
      </c>
      <c r="K895" t="s">
        <v>6688</v>
      </c>
      <c r="W895" t="s">
        <v>6689</v>
      </c>
      <c r="AN895" t="s">
        <v>6690</v>
      </c>
      <c r="AT895">
        <v>41</v>
      </c>
      <c r="AU895" s="2">
        <v>43193</v>
      </c>
      <c r="AZ895">
        <v>247</v>
      </c>
      <c r="BA895">
        <v>261</v>
      </c>
      <c r="BC895" t="s">
        <v>6691</v>
      </c>
      <c r="BK895" t="s">
        <v>6692</v>
      </c>
      <c r="BQ895" t="s">
        <v>85</v>
      </c>
      <c r="BR895" t="s">
        <v>86</v>
      </c>
    </row>
    <row r="896" spans="1:76">
      <c r="A896" t="s">
        <v>76</v>
      </c>
      <c r="B896" t="s">
        <v>6693</v>
      </c>
      <c r="F896" t="s">
        <v>6694</v>
      </c>
      <c r="I896" t="s">
        <v>6695</v>
      </c>
      <c r="J896">
        <v>2010</v>
      </c>
      <c r="K896" t="s">
        <v>953</v>
      </c>
      <c r="W896" t="s">
        <v>6696</v>
      </c>
      <c r="AN896" t="s">
        <v>955</v>
      </c>
      <c r="AS896" t="s">
        <v>148</v>
      </c>
      <c r="AT896">
        <v>73</v>
      </c>
      <c r="AU896" s="2">
        <v>43132</v>
      </c>
      <c r="AX896" t="s">
        <v>49</v>
      </c>
      <c r="AZ896">
        <v>37</v>
      </c>
      <c r="BA896">
        <v>47</v>
      </c>
      <c r="BC896" t="s">
        <v>6697</v>
      </c>
      <c r="BK896" t="s">
        <v>6698</v>
      </c>
      <c r="BL896">
        <v>20213333</v>
      </c>
      <c r="BQ896" t="s">
        <v>131</v>
      </c>
    </row>
    <row r="897" spans="1:76">
      <c r="A897" t="s">
        <v>867</v>
      </c>
      <c r="B897" t="s">
        <v>6699</v>
      </c>
      <c r="D897" t="s">
        <v>5514</v>
      </c>
      <c r="F897" t="s">
        <v>6700</v>
      </c>
      <c r="I897" t="s">
        <v>6701</v>
      </c>
      <c r="J897">
        <v>2006</v>
      </c>
      <c r="K897" t="s">
        <v>6702</v>
      </c>
      <c r="L897" t="s">
        <v>872</v>
      </c>
      <c r="P897" t="s">
        <v>5518</v>
      </c>
      <c r="Q897" t="s">
        <v>6703</v>
      </c>
      <c r="R897" t="s">
        <v>5520</v>
      </c>
      <c r="S897" t="s">
        <v>5521</v>
      </c>
      <c r="W897" t="s">
        <v>6704</v>
      </c>
      <c r="AN897" t="s">
        <v>877</v>
      </c>
      <c r="AP897" t="s">
        <v>5523</v>
      </c>
      <c r="AU897">
        <v>711</v>
      </c>
      <c r="AZ897">
        <v>315</v>
      </c>
      <c r="BA897">
        <v>321</v>
      </c>
      <c r="BC897" t="s">
        <v>6705</v>
      </c>
      <c r="BK897" t="s">
        <v>6706</v>
      </c>
      <c r="BQ897" t="s">
        <v>131</v>
      </c>
    </row>
    <row r="898" spans="1:76">
      <c r="A898" t="s">
        <v>76</v>
      </c>
      <c r="B898" t="s">
        <v>6707</v>
      </c>
      <c r="F898" t="s">
        <v>6708</v>
      </c>
      <c r="I898" t="s">
        <v>6709</v>
      </c>
      <c r="J898">
        <v>2011</v>
      </c>
      <c r="K898" t="s">
        <v>1578</v>
      </c>
      <c r="W898" t="s">
        <v>6710</v>
      </c>
      <c r="AA898" t="s">
        <v>6711</v>
      </c>
      <c r="AB898" t="s">
        <v>6712</v>
      </c>
      <c r="AN898" t="s">
        <v>1580</v>
      </c>
      <c r="AS898" t="s">
        <v>216</v>
      </c>
      <c r="AT898">
        <v>25</v>
      </c>
      <c r="AU898">
        <v>4</v>
      </c>
      <c r="AZ898">
        <v>769</v>
      </c>
      <c r="BA898">
        <v>776</v>
      </c>
      <c r="BC898" t="s">
        <v>6713</v>
      </c>
      <c r="BK898" t="s">
        <v>6714</v>
      </c>
      <c r="BQ898" t="s">
        <v>296</v>
      </c>
      <c r="BT898" t="s">
        <v>296</v>
      </c>
    </row>
    <row r="899" spans="1:76">
      <c r="A899" t="s">
        <v>76</v>
      </c>
      <c r="B899" t="s">
        <v>6715</v>
      </c>
      <c r="F899" t="s">
        <v>6715</v>
      </c>
      <c r="I899" t="s">
        <v>6716</v>
      </c>
      <c r="J899">
        <v>1999</v>
      </c>
      <c r="K899" t="s">
        <v>2324</v>
      </c>
      <c r="W899" t="s">
        <v>6717</v>
      </c>
      <c r="AN899" t="s">
        <v>2326</v>
      </c>
      <c r="AS899" t="s">
        <v>216</v>
      </c>
      <c r="AT899">
        <v>78</v>
      </c>
      <c r="AU899">
        <v>8</v>
      </c>
      <c r="AZ899">
        <v>1227</v>
      </c>
      <c r="BA899">
        <v>1231</v>
      </c>
      <c r="BC899" t="s">
        <v>6718</v>
      </c>
      <c r="BK899" t="s">
        <v>6719</v>
      </c>
      <c r="BL899">
        <v>10472851</v>
      </c>
      <c r="BQ899" t="s">
        <v>85</v>
      </c>
      <c r="BR899" t="s">
        <v>86</v>
      </c>
    </row>
    <row r="900" spans="1:76">
      <c r="A900" t="s">
        <v>76</v>
      </c>
      <c r="B900" t="s">
        <v>6720</v>
      </c>
      <c r="F900" t="s">
        <v>6721</v>
      </c>
      <c r="I900" t="s">
        <v>6722</v>
      </c>
      <c r="J900">
        <v>2017</v>
      </c>
      <c r="K900" t="s">
        <v>1707</v>
      </c>
      <c r="W900" t="s">
        <v>6723</v>
      </c>
      <c r="AN900" t="s">
        <v>1709</v>
      </c>
      <c r="AO900" t="s">
        <v>6158</v>
      </c>
      <c r="AT900">
        <v>48</v>
      </c>
      <c r="AU900">
        <v>5</v>
      </c>
      <c r="AX900" t="s">
        <v>49</v>
      </c>
      <c r="AZ900">
        <v>739</v>
      </c>
      <c r="BA900">
        <v>746</v>
      </c>
      <c r="BC900" t="s">
        <v>6724</v>
      </c>
      <c r="BK900" t="s">
        <v>6725</v>
      </c>
      <c r="BQ900" t="s">
        <v>85</v>
      </c>
      <c r="BR900" t="s">
        <v>86</v>
      </c>
    </row>
    <row r="901" spans="1:76">
      <c r="A901" t="s">
        <v>867</v>
      </c>
      <c r="B901" t="s">
        <v>4150</v>
      </c>
      <c r="F901" t="s">
        <v>4151</v>
      </c>
      <c r="I901" t="s">
        <v>6726</v>
      </c>
      <c r="J901">
        <v>2010</v>
      </c>
      <c r="K901" t="s">
        <v>6727</v>
      </c>
      <c r="L901" t="s">
        <v>6727</v>
      </c>
      <c r="W901" t="s">
        <v>6728</v>
      </c>
      <c r="AN901" t="s">
        <v>6729</v>
      </c>
      <c r="AP901" t="s">
        <v>6730</v>
      </c>
      <c r="AT901">
        <v>72</v>
      </c>
      <c r="AZ901">
        <v>147</v>
      </c>
      <c r="BA901">
        <v>166</v>
      </c>
      <c r="BC901" t="s">
        <v>6731</v>
      </c>
      <c r="BK901" t="s">
        <v>6732</v>
      </c>
      <c r="BL901">
        <v>20148671</v>
      </c>
      <c r="BQ901" t="s">
        <v>85</v>
      </c>
      <c r="BR901" t="s">
        <v>296</v>
      </c>
      <c r="BT901" t="s">
        <v>296</v>
      </c>
    </row>
    <row r="902" spans="1:76">
      <c r="A902" t="s">
        <v>76</v>
      </c>
      <c r="B902" t="s">
        <v>6733</v>
      </c>
      <c r="F902" t="s">
        <v>6734</v>
      </c>
      <c r="I902" t="s">
        <v>6735</v>
      </c>
      <c r="J902">
        <v>2016</v>
      </c>
      <c r="K902" t="s">
        <v>4512</v>
      </c>
      <c r="W902" t="s">
        <v>6736</v>
      </c>
      <c r="AN902" t="s">
        <v>4514</v>
      </c>
      <c r="AO902" t="s">
        <v>6024</v>
      </c>
      <c r="AS902" t="s">
        <v>94</v>
      </c>
      <c r="AT902">
        <v>121</v>
      </c>
      <c r="AX902" t="s">
        <v>49</v>
      </c>
      <c r="AZ902">
        <v>48</v>
      </c>
      <c r="BA902">
        <v>55</v>
      </c>
      <c r="BC902" t="s">
        <v>6737</v>
      </c>
      <c r="BK902" t="s">
        <v>6738</v>
      </c>
      <c r="BQ902" t="s">
        <v>296</v>
      </c>
      <c r="BT902" t="s">
        <v>296</v>
      </c>
    </row>
    <row r="903" spans="1:76">
      <c r="A903" t="s">
        <v>76</v>
      </c>
      <c r="B903" t="s">
        <v>6739</v>
      </c>
      <c r="F903" t="s">
        <v>6740</v>
      </c>
      <c r="I903" t="s">
        <v>6741</v>
      </c>
      <c r="J903">
        <v>2008</v>
      </c>
      <c r="K903" t="s">
        <v>902</v>
      </c>
      <c r="W903" t="s">
        <v>6742</v>
      </c>
      <c r="AN903" t="s">
        <v>908</v>
      </c>
      <c r="AT903">
        <v>105</v>
      </c>
      <c r="AU903">
        <v>4</v>
      </c>
      <c r="AZ903">
        <v>585</v>
      </c>
      <c r="BA903">
        <v>590</v>
      </c>
      <c r="BC903" t="s">
        <v>6743</v>
      </c>
      <c r="BK903" t="s">
        <v>6744</v>
      </c>
      <c r="BQ903" t="s">
        <v>85</v>
      </c>
      <c r="BR903" t="s">
        <v>108</v>
      </c>
      <c r="BT903" t="s">
        <v>296</v>
      </c>
    </row>
    <row r="904" spans="1:76">
      <c r="A904" t="s">
        <v>76</v>
      </c>
      <c r="B904" t="s">
        <v>6745</v>
      </c>
      <c r="F904" t="s">
        <v>6746</v>
      </c>
      <c r="I904" t="s">
        <v>6747</v>
      </c>
      <c r="J904">
        <v>2010</v>
      </c>
      <c r="K904" t="s">
        <v>1047</v>
      </c>
      <c r="W904" t="s">
        <v>6748</v>
      </c>
      <c r="AB904" t="s">
        <v>6749</v>
      </c>
      <c r="AN904" t="s">
        <v>1050</v>
      </c>
      <c r="AS904" t="s">
        <v>769</v>
      </c>
      <c r="AT904">
        <v>89</v>
      </c>
      <c r="AU904">
        <v>1</v>
      </c>
      <c r="AZ904">
        <v>31</v>
      </c>
      <c r="BA904">
        <v>35</v>
      </c>
      <c r="BC904" t="s">
        <v>6750</v>
      </c>
      <c r="BK904" t="s">
        <v>6751</v>
      </c>
      <c r="BQ904" t="s">
        <v>85</v>
      </c>
      <c r="BR904" t="s">
        <v>86</v>
      </c>
    </row>
    <row r="905" spans="1:76">
      <c r="A905" t="s">
        <v>76</v>
      </c>
      <c r="B905" t="s">
        <v>6752</v>
      </c>
      <c r="F905" t="s">
        <v>6753</v>
      </c>
      <c r="I905" t="s">
        <v>6754</v>
      </c>
      <c r="J905">
        <v>2006</v>
      </c>
      <c r="K905" t="s">
        <v>425</v>
      </c>
      <c r="W905" t="s">
        <v>6755</v>
      </c>
      <c r="AA905" t="s">
        <v>6756</v>
      </c>
      <c r="AB905" t="s">
        <v>6757</v>
      </c>
      <c r="AN905" t="s">
        <v>429</v>
      </c>
      <c r="AT905">
        <v>57</v>
      </c>
      <c r="AU905">
        <v>7</v>
      </c>
      <c r="AZ905">
        <v>823</v>
      </c>
      <c r="BA905">
        <v>830</v>
      </c>
      <c r="BC905" t="s">
        <v>6758</v>
      </c>
      <c r="BK905" t="s">
        <v>6759</v>
      </c>
      <c r="BQ905" t="s">
        <v>131</v>
      </c>
    </row>
    <row r="906" spans="1:76">
      <c r="A906" t="s">
        <v>76</v>
      </c>
      <c r="B906" t="s">
        <v>6760</v>
      </c>
      <c r="F906" t="s">
        <v>6761</v>
      </c>
      <c r="I906" t="s">
        <v>6762</v>
      </c>
      <c r="J906">
        <v>2010</v>
      </c>
      <c r="K906" t="s">
        <v>677</v>
      </c>
      <c r="W906" t="s">
        <v>6763</v>
      </c>
      <c r="AN906" t="s">
        <v>679</v>
      </c>
      <c r="AS906" t="s">
        <v>204</v>
      </c>
      <c r="AT906">
        <v>23</v>
      </c>
      <c r="AU906">
        <v>2</v>
      </c>
      <c r="AZ906">
        <v>249</v>
      </c>
      <c r="BA906">
        <v>258</v>
      </c>
      <c r="BC906" t="s">
        <v>6764</v>
      </c>
      <c r="BK906" t="s">
        <v>6765</v>
      </c>
      <c r="BL906">
        <v>20021549</v>
      </c>
      <c r="BQ906" t="s">
        <v>131</v>
      </c>
    </row>
    <row r="907" spans="1:76">
      <c r="A907" t="s">
        <v>76</v>
      </c>
      <c r="B907" t="s">
        <v>6766</v>
      </c>
      <c r="F907" t="s">
        <v>6767</v>
      </c>
      <c r="I907" t="s">
        <v>6768</v>
      </c>
      <c r="J907">
        <v>2015</v>
      </c>
      <c r="K907" t="s">
        <v>4614</v>
      </c>
      <c r="W907" t="s">
        <v>6769</v>
      </c>
      <c r="AN907" t="s">
        <v>4621</v>
      </c>
      <c r="AO907" t="s">
        <v>4676</v>
      </c>
      <c r="AS907" t="s">
        <v>397</v>
      </c>
      <c r="AT907">
        <v>59</v>
      </c>
      <c r="AU907">
        <v>7</v>
      </c>
      <c r="AZ907">
        <v>827</v>
      </c>
      <c r="BA907">
        <v>835</v>
      </c>
      <c r="BC907" t="s">
        <v>6770</v>
      </c>
      <c r="BK907" t="s">
        <v>6771</v>
      </c>
      <c r="BL907">
        <v>25225116</v>
      </c>
      <c r="BQ907" t="s">
        <v>131</v>
      </c>
    </row>
    <row r="908" spans="1:76">
      <c r="A908" t="s">
        <v>76</v>
      </c>
      <c r="B908" t="s">
        <v>6772</v>
      </c>
      <c r="F908" t="s">
        <v>6773</v>
      </c>
      <c r="I908" t="s">
        <v>6774</v>
      </c>
      <c r="J908">
        <v>2017</v>
      </c>
      <c r="K908" t="s">
        <v>822</v>
      </c>
      <c r="W908" t="s">
        <v>6775</v>
      </c>
      <c r="AN908" t="s">
        <v>825</v>
      </c>
      <c r="AS908" s="3">
        <v>41791</v>
      </c>
      <c r="AT908">
        <v>8</v>
      </c>
      <c r="BB908">
        <v>1046</v>
      </c>
      <c r="BC908" t="s">
        <v>6776</v>
      </c>
      <c r="BK908" t="s">
        <v>6777</v>
      </c>
      <c r="BL908">
        <v>28659966</v>
      </c>
      <c r="BQ908" t="s">
        <v>131</v>
      </c>
    </row>
    <row r="909" spans="1:76">
      <c r="A909" t="s">
        <v>76</v>
      </c>
      <c r="B909" t="s">
        <v>6778</v>
      </c>
      <c r="F909" t="s">
        <v>6779</v>
      </c>
      <c r="I909" t="s">
        <v>6780</v>
      </c>
      <c r="J909">
        <v>2011</v>
      </c>
      <c r="K909" t="s">
        <v>1845</v>
      </c>
      <c r="W909" t="s">
        <v>6781</v>
      </c>
      <c r="AA909" t="s">
        <v>6782</v>
      </c>
      <c r="AB909" t="s">
        <v>6783</v>
      </c>
      <c r="AN909" t="s">
        <v>1850</v>
      </c>
      <c r="AS909" t="s">
        <v>216</v>
      </c>
      <c r="AT909">
        <v>188</v>
      </c>
      <c r="AU909">
        <v>4</v>
      </c>
      <c r="AZ909">
        <v>941</v>
      </c>
      <c r="BA909" t="s">
        <v>6784</v>
      </c>
      <c r="BC909" t="s">
        <v>6785</v>
      </c>
      <c r="BK909" t="s">
        <v>6786</v>
      </c>
      <c r="BL909">
        <v>21624997</v>
      </c>
      <c r="BQ909" t="s">
        <v>131</v>
      </c>
    </row>
    <row r="910" spans="1:76">
      <c r="A910" t="s">
        <v>76</v>
      </c>
      <c r="B910" t="s">
        <v>6787</v>
      </c>
      <c r="F910" t="s">
        <v>6787</v>
      </c>
      <c r="I910" t="s">
        <v>6788</v>
      </c>
      <c r="J910">
        <v>1992</v>
      </c>
      <c r="K910" t="s">
        <v>3996</v>
      </c>
      <c r="W910" t="s">
        <v>6789</v>
      </c>
      <c r="AN910" t="s">
        <v>4000</v>
      </c>
      <c r="AS910" t="s">
        <v>148</v>
      </c>
      <c r="AT910">
        <v>90</v>
      </c>
      <c r="AU910">
        <v>2</v>
      </c>
      <c r="AZ910">
        <v>270</v>
      </c>
      <c r="BA910">
        <v>275</v>
      </c>
      <c r="BC910" t="s">
        <v>6790</v>
      </c>
      <c r="BK910" t="s">
        <v>6791</v>
      </c>
      <c r="BL910">
        <v>28313723</v>
      </c>
      <c r="BQ910" t="s">
        <v>85</v>
      </c>
      <c r="BR910" t="s">
        <v>108</v>
      </c>
      <c r="BT910" t="s">
        <v>109</v>
      </c>
      <c r="BU910">
        <v>5</v>
      </c>
      <c r="BV910">
        <v>6</v>
      </c>
      <c r="BX910" t="s">
        <v>594</v>
      </c>
    </row>
    <row r="911" spans="1:76">
      <c r="A911" t="s">
        <v>76</v>
      </c>
      <c r="B911" t="s">
        <v>6792</v>
      </c>
      <c r="F911" t="s">
        <v>6793</v>
      </c>
      <c r="I911" t="s">
        <v>6794</v>
      </c>
      <c r="J911">
        <v>2015</v>
      </c>
      <c r="K911" t="s">
        <v>666</v>
      </c>
      <c r="W911" t="s">
        <v>6795</v>
      </c>
      <c r="AA911" t="s">
        <v>6796</v>
      </c>
      <c r="AB911" t="s">
        <v>6797</v>
      </c>
      <c r="AN911" t="s">
        <v>670</v>
      </c>
      <c r="AO911" t="s">
        <v>671</v>
      </c>
      <c r="AS911" t="s">
        <v>887</v>
      </c>
      <c r="AT911">
        <v>24</v>
      </c>
      <c r="AU911">
        <v>11</v>
      </c>
      <c r="AZ911">
        <v>2809</v>
      </c>
      <c r="BA911">
        <v>2819</v>
      </c>
      <c r="BC911" t="s">
        <v>6798</v>
      </c>
      <c r="BK911" t="s">
        <v>6799</v>
      </c>
      <c r="BL911">
        <v>25877951</v>
      </c>
      <c r="BQ911" t="s">
        <v>296</v>
      </c>
      <c r="BT911" t="s">
        <v>109</v>
      </c>
      <c r="BU911">
        <v>2</v>
      </c>
    </row>
    <row r="912" spans="1:76">
      <c r="A912" t="s">
        <v>76</v>
      </c>
      <c r="B912" t="s">
        <v>6800</v>
      </c>
      <c r="F912" t="s">
        <v>6800</v>
      </c>
      <c r="I912" t="s">
        <v>6801</v>
      </c>
      <c r="J912">
        <v>1992</v>
      </c>
      <c r="K912" t="s">
        <v>6802</v>
      </c>
      <c r="W912" t="s">
        <v>6803</v>
      </c>
      <c r="AA912" t="s">
        <v>6804</v>
      </c>
      <c r="AN912" t="s">
        <v>6805</v>
      </c>
      <c r="AS912" t="s">
        <v>94</v>
      </c>
      <c r="AT912">
        <v>30</v>
      </c>
      <c r="AU912">
        <v>3</v>
      </c>
      <c r="AZ912">
        <v>251</v>
      </c>
      <c r="BA912">
        <v>279</v>
      </c>
      <c r="BC912" t="s">
        <v>6806</v>
      </c>
      <c r="BK912" t="s">
        <v>6807</v>
      </c>
      <c r="BQ912" t="s">
        <v>296</v>
      </c>
      <c r="BT912" t="s">
        <v>296</v>
      </c>
    </row>
    <row r="913" spans="1:73">
      <c r="A913" t="s">
        <v>76</v>
      </c>
      <c r="B913" t="s">
        <v>6808</v>
      </c>
      <c r="F913" t="s">
        <v>6808</v>
      </c>
      <c r="I913" t="s">
        <v>6809</v>
      </c>
      <c r="J913">
        <v>1994</v>
      </c>
      <c r="K913" t="s">
        <v>6810</v>
      </c>
      <c r="W913" t="s">
        <v>6811</v>
      </c>
      <c r="AN913" t="s">
        <v>6812</v>
      </c>
      <c r="AS913" t="s">
        <v>204</v>
      </c>
      <c r="AT913">
        <v>60</v>
      </c>
      <c r="AU913">
        <v>1</v>
      </c>
      <c r="AZ913">
        <v>21</v>
      </c>
      <c r="BA913">
        <v>25</v>
      </c>
      <c r="BC913" t="s">
        <v>6813</v>
      </c>
      <c r="BK913" t="s">
        <v>6814</v>
      </c>
      <c r="BQ913" t="s">
        <v>85</v>
      </c>
      <c r="BS913" t="s">
        <v>109</v>
      </c>
    </row>
    <row r="914" spans="1:73">
      <c r="A914" t="s">
        <v>76</v>
      </c>
      <c r="B914" t="s">
        <v>6815</v>
      </c>
      <c r="F914" t="s">
        <v>6816</v>
      </c>
      <c r="I914" t="s">
        <v>6817</v>
      </c>
      <c r="J914">
        <v>2007</v>
      </c>
      <c r="K914" t="s">
        <v>677</v>
      </c>
      <c r="W914" t="s">
        <v>6818</v>
      </c>
      <c r="AA914" t="s">
        <v>6819</v>
      </c>
      <c r="AB914" t="s">
        <v>6820</v>
      </c>
      <c r="AN914" t="s">
        <v>679</v>
      </c>
      <c r="AS914" t="s">
        <v>94</v>
      </c>
      <c r="AT914">
        <v>20</v>
      </c>
      <c r="AU914">
        <v>1</v>
      </c>
      <c r="AZ914">
        <v>349</v>
      </c>
      <c r="BA914">
        <v>357</v>
      </c>
      <c r="BC914" t="s">
        <v>6821</v>
      </c>
      <c r="BK914" t="s">
        <v>6822</v>
      </c>
      <c r="BL914">
        <v>17210028</v>
      </c>
      <c r="BQ914" t="s">
        <v>131</v>
      </c>
    </row>
    <row r="915" spans="1:73">
      <c r="A915" t="s">
        <v>76</v>
      </c>
      <c r="B915" t="s">
        <v>6823</v>
      </c>
      <c r="F915" t="s">
        <v>6823</v>
      </c>
      <c r="I915" t="s">
        <v>6824</v>
      </c>
      <c r="J915">
        <v>1991</v>
      </c>
      <c r="K915" t="s">
        <v>6825</v>
      </c>
      <c r="W915" t="s">
        <v>6826</v>
      </c>
      <c r="AN915" t="s">
        <v>6827</v>
      </c>
      <c r="AS915" t="s">
        <v>5365</v>
      </c>
      <c r="AT915">
        <v>14</v>
      </c>
      <c r="AU915">
        <v>3</v>
      </c>
      <c r="AZ915">
        <v>161</v>
      </c>
      <c r="BA915">
        <v>168</v>
      </c>
      <c r="BK915" t="s">
        <v>6828</v>
      </c>
      <c r="BQ915" t="s">
        <v>131</v>
      </c>
    </row>
    <row r="916" spans="1:73">
      <c r="A916" t="s">
        <v>76</v>
      </c>
      <c r="B916" t="s">
        <v>6829</v>
      </c>
      <c r="F916" t="s">
        <v>6829</v>
      </c>
      <c r="I916" t="s">
        <v>6830</v>
      </c>
      <c r="J916">
        <v>2002</v>
      </c>
      <c r="K916" t="s">
        <v>931</v>
      </c>
      <c r="W916" t="s">
        <v>6831</v>
      </c>
      <c r="AN916" t="s">
        <v>933</v>
      </c>
      <c r="AS916" t="s">
        <v>204</v>
      </c>
      <c r="AT916">
        <v>66</v>
      </c>
      <c r="AU916">
        <v>2</v>
      </c>
      <c r="AZ916">
        <v>415</v>
      </c>
      <c r="BA916">
        <v>420</v>
      </c>
      <c r="BC916" t="s">
        <v>6832</v>
      </c>
      <c r="BK916" t="s">
        <v>6833</v>
      </c>
      <c r="BL916">
        <v>11804957</v>
      </c>
      <c r="BQ916" t="s">
        <v>85</v>
      </c>
      <c r="BR916" t="s">
        <v>86</v>
      </c>
    </row>
    <row r="917" spans="1:73">
      <c r="A917" t="s">
        <v>76</v>
      </c>
      <c r="B917" t="s">
        <v>1393</v>
      </c>
      <c r="F917" t="s">
        <v>1395</v>
      </c>
      <c r="I917" t="s">
        <v>6834</v>
      </c>
      <c r="J917">
        <v>2008</v>
      </c>
      <c r="K917" t="s">
        <v>3092</v>
      </c>
      <c r="W917" t="s">
        <v>6835</v>
      </c>
      <c r="AN917" t="s">
        <v>3094</v>
      </c>
      <c r="AS917" t="s">
        <v>148</v>
      </c>
      <c r="AT917">
        <v>83</v>
      </c>
      <c r="AU917">
        <v>3</v>
      </c>
      <c r="AZ917">
        <v>360</v>
      </c>
      <c r="BA917">
        <v>366</v>
      </c>
      <c r="BC917" t="s">
        <v>6836</v>
      </c>
      <c r="BK917" t="s">
        <v>6837</v>
      </c>
      <c r="BQ917" t="s">
        <v>131</v>
      </c>
    </row>
    <row r="918" spans="1:73">
      <c r="A918" t="s">
        <v>76</v>
      </c>
      <c r="B918" t="s">
        <v>6838</v>
      </c>
      <c r="F918" t="s">
        <v>6838</v>
      </c>
      <c r="I918" t="s">
        <v>6839</v>
      </c>
      <c r="J918">
        <v>2004</v>
      </c>
      <c r="K918" t="s">
        <v>3253</v>
      </c>
      <c r="W918" t="s">
        <v>6840</v>
      </c>
      <c r="AA918" t="s">
        <v>6841</v>
      </c>
      <c r="AB918" t="s">
        <v>6842</v>
      </c>
      <c r="AN918" t="s">
        <v>3255</v>
      </c>
      <c r="AO918" t="s">
        <v>6843</v>
      </c>
      <c r="AT918">
        <v>53</v>
      </c>
      <c r="AU918">
        <v>2</v>
      </c>
      <c r="AZ918">
        <v>76</v>
      </c>
      <c r="BA918">
        <v>80</v>
      </c>
      <c r="BC918" t="s">
        <v>6844</v>
      </c>
      <c r="BK918" t="s">
        <v>6845</v>
      </c>
      <c r="BQ918" t="s">
        <v>131</v>
      </c>
    </row>
    <row r="919" spans="1:73">
      <c r="A919" t="s">
        <v>76</v>
      </c>
      <c r="B919" t="s">
        <v>6846</v>
      </c>
      <c r="F919" t="s">
        <v>6846</v>
      </c>
      <c r="I919" t="s">
        <v>6847</v>
      </c>
      <c r="J919">
        <v>2005</v>
      </c>
      <c r="K919" t="s">
        <v>6848</v>
      </c>
      <c r="W919" t="s">
        <v>6849</v>
      </c>
      <c r="AA919" t="s">
        <v>6850</v>
      </c>
      <c r="AB919" t="s">
        <v>6851</v>
      </c>
      <c r="AN919" t="s">
        <v>6852</v>
      </c>
      <c r="AO919" t="s">
        <v>6853</v>
      </c>
      <c r="AS919" t="s">
        <v>1372</v>
      </c>
      <c r="AT919">
        <v>24</v>
      </c>
      <c r="AU919">
        <v>5</v>
      </c>
      <c r="AZ919">
        <v>403</v>
      </c>
      <c r="BA919">
        <v>417</v>
      </c>
      <c r="BC919" t="s">
        <v>6854</v>
      </c>
      <c r="BK919" t="s">
        <v>6855</v>
      </c>
      <c r="BQ919" t="s">
        <v>85</v>
      </c>
      <c r="BR919" t="s">
        <v>86</v>
      </c>
    </row>
    <row r="920" spans="1:73">
      <c r="A920" t="s">
        <v>76</v>
      </c>
      <c r="B920" t="s">
        <v>6856</v>
      </c>
      <c r="F920" t="s">
        <v>6856</v>
      </c>
      <c r="I920" t="s">
        <v>6857</v>
      </c>
      <c r="J920">
        <v>1997</v>
      </c>
      <c r="K920" t="s">
        <v>931</v>
      </c>
      <c r="W920" t="s">
        <v>6858</v>
      </c>
      <c r="AN920" t="s">
        <v>933</v>
      </c>
      <c r="AO920" t="s">
        <v>6859</v>
      </c>
      <c r="AS920" t="s">
        <v>413</v>
      </c>
      <c r="AT920">
        <v>57</v>
      </c>
      <c r="AU920">
        <v>5</v>
      </c>
      <c r="AZ920">
        <v>1008</v>
      </c>
      <c r="BA920">
        <v>1015</v>
      </c>
      <c r="BC920" t="s">
        <v>6860</v>
      </c>
      <c r="BK920" t="s">
        <v>6861</v>
      </c>
      <c r="BL920">
        <v>9369164</v>
      </c>
      <c r="BQ920" t="s">
        <v>85</v>
      </c>
      <c r="BR920" t="s">
        <v>86</v>
      </c>
    </row>
    <row r="921" spans="1:73">
      <c r="A921" t="s">
        <v>76</v>
      </c>
      <c r="B921" t="s">
        <v>6862</v>
      </c>
      <c r="F921" t="s">
        <v>6863</v>
      </c>
      <c r="I921" t="s">
        <v>6864</v>
      </c>
      <c r="J921">
        <v>2014</v>
      </c>
      <c r="K921" t="s">
        <v>6865</v>
      </c>
      <c r="W921" t="s">
        <v>6866</v>
      </c>
      <c r="AN921" t="s">
        <v>6867</v>
      </c>
      <c r="AO921" t="s">
        <v>6868</v>
      </c>
      <c r="AS921" s="3">
        <v>42186</v>
      </c>
      <c r="AT921">
        <v>48</v>
      </c>
      <c r="AU921">
        <v>14</v>
      </c>
      <c r="AZ921">
        <v>7738</v>
      </c>
      <c r="BA921">
        <v>7746</v>
      </c>
      <c r="BC921" t="s">
        <v>6869</v>
      </c>
      <c r="BK921" t="s">
        <v>6870</v>
      </c>
      <c r="BL921">
        <v>24922067</v>
      </c>
      <c r="BQ921" t="s">
        <v>131</v>
      </c>
    </row>
    <row r="922" spans="1:73">
      <c r="A922" t="s">
        <v>76</v>
      </c>
      <c r="B922" t="s">
        <v>6871</v>
      </c>
      <c r="F922" t="s">
        <v>6872</v>
      </c>
      <c r="I922" t="s">
        <v>6873</v>
      </c>
      <c r="J922">
        <v>2015</v>
      </c>
      <c r="K922" t="s">
        <v>6874</v>
      </c>
      <c r="W922" t="s">
        <v>6875</v>
      </c>
      <c r="AB922" t="s">
        <v>1049</v>
      </c>
      <c r="AN922" t="s">
        <v>6876</v>
      </c>
      <c r="AO922" t="s">
        <v>6877</v>
      </c>
      <c r="AS922" t="s">
        <v>413</v>
      </c>
      <c r="AT922">
        <v>47</v>
      </c>
      <c r="AU922">
        <v>6</v>
      </c>
      <c r="AZ922">
        <v>731</v>
      </c>
      <c r="BA922">
        <v>735</v>
      </c>
      <c r="BC922" t="s">
        <v>6878</v>
      </c>
      <c r="BK922" t="s">
        <v>6879</v>
      </c>
      <c r="BL922">
        <v>25266666</v>
      </c>
      <c r="BQ922" t="s">
        <v>85</v>
      </c>
      <c r="BR922" t="s">
        <v>86</v>
      </c>
    </row>
    <row r="923" spans="1:73">
      <c r="A923" t="s">
        <v>76</v>
      </c>
      <c r="B923" t="s">
        <v>6880</v>
      </c>
      <c r="F923" t="s">
        <v>6881</v>
      </c>
      <c r="I923" t="s">
        <v>6882</v>
      </c>
      <c r="J923">
        <v>2015</v>
      </c>
      <c r="K923" t="s">
        <v>435</v>
      </c>
      <c r="W923" t="s">
        <v>6883</v>
      </c>
      <c r="AA923" t="s">
        <v>6884</v>
      </c>
      <c r="AB923" t="s">
        <v>6885</v>
      </c>
      <c r="AN923" t="s">
        <v>438</v>
      </c>
      <c r="AO923" t="s">
        <v>439</v>
      </c>
      <c r="AS923" t="s">
        <v>600</v>
      </c>
      <c r="AT923">
        <v>66</v>
      </c>
      <c r="AU923">
        <v>7</v>
      </c>
      <c r="AZ923">
        <v>2027</v>
      </c>
      <c r="BA923">
        <v>2039</v>
      </c>
      <c r="BC923" t="s">
        <v>6886</v>
      </c>
      <c r="BK923" t="s">
        <v>6887</v>
      </c>
      <c r="BL923">
        <v>25732533</v>
      </c>
      <c r="BQ923" t="s">
        <v>131</v>
      </c>
    </row>
    <row r="924" spans="1:73">
      <c r="A924" t="s">
        <v>76</v>
      </c>
      <c r="B924" t="s">
        <v>6888</v>
      </c>
      <c r="F924" t="s">
        <v>6888</v>
      </c>
      <c r="I924" t="s">
        <v>6889</v>
      </c>
      <c r="J924">
        <v>1991</v>
      </c>
      <c r="K924" t="s">
        <v>2495</v>
      </c>
      <c r="W924" t="s">
        <v>6890</v>
      </c>
      <c r="AN924" t="s">
        <v>2497</v>
      </c>
      <c r="AO924" t="s">
        <v>2498</v>
      </c>
      <c r="AS924" t="s">
        <v>509</v>
      </c>
      <c r="AT924">
        <v>83</v>
      </c>
      <c r="AU924">
        <v>1</v>
      </c>
      <c r="AZ924">
        <v>153</v>
      </c>
      <c r="BA924">
        <v>157</v>
      </c>
      <c r="BC924" t="s">
        <v>6891</v>
      </c>
      <c r="BK924" t="s">
        <v>6892</v>
      </c>
      <c r="BQ924" t="s">
        <v>131</v>
      </c>
    </row>
    <row r="925" spans="1:73">
      <c r="A925" t="s">
        <v>76</v>
      </c>
      <c r="B925" t="s">
        <v>6893</v>
      </c>
      <c r="F925" t="s">
        <v>6894</v>
      </c>
      <c r="I925" t="s">
        <v>6895</v>
      </c>
      <c r="J925">
        <v>2016</v>
      </c>
      <c r="K925" t="s">
        <v>6896</v>
      </c>
      <c r="W925" t="s">
        <v>6897</v>
      </c>
      <c r="AB925" t="s">
        <v>6898</v>
      </c>
      <c r="AN925" t="s">
        <v>6899</v>
      </c>
      <c r="AO925" t="s">
        <v>6900</v>
      </c>
      <c r="AS925" t="s">
        <v>185</v>
      </c>
      <c r="AT925">
        <v>226</v>
      </c>
      <c r="AU925">
        <v>5</v>
      </c>
      <c r="AZ925">
        <v>349</v>
      </c>
      <c r="BA925">
        <v>354</v>
      </c>
      <c r="BC925" t="s">
        <v>6901</v>
      </c>
      <c r="BK925" t="s">
        <v>6902</v>
      </c>
      <c r="BL925">
        <v>27461033</v>
      </c>
      <c r="BQ925" t="s">
        <v>131</v>
      </c>
    </row>
    <row r="926" spans="1:73">
      <c r="A926" t="s">
        <v>76</v>
      </c>
      <c r="B926" t="s">
        <v>6903</v>
      </c>
      <c r="F926" t="s">
        <v>6904</v>
      </c>
      <c r="I926" t="s">
        <v>6905</v>
      </c>
      <c r="J926">
        <v>2013</v>
      </c>
      <c r="K926" t="s">
        <v>1170</v>
      </c>
      <c r="W926" t="s">
        <v>6906</v>
      </c>
      <c r="AA926" t="s">
        <v>6907</v>
      </c>
      <c r="AB926" t="s">
        <v>6908</v>
      </c>
      <c r="AN926" t="s">
        <v>1174</v>
      </c>
      <c r="AO926" t="s">
        <v>1175</v>
      </c>
      <c r="AS926" t="s">
        <v>397</v>
      </c>
      <c r="AT926">
        <v>199</v>
      </c>
      <c r="AU926">
        <v>2</v>
      </c>
      <c r="AZ926">
        <v>571</v>
      </c>
      <c r="BA926">
        <v>583</v>
      </c>
      <c r="BC926" t="s">
        <v>6909</v>
      </c>
      <c r="BK926" t="s">
        <v>6910</v>
      </c>
      <c r="BL926">
        <v>23600522</v>
      </c>
      <c r="BQ926" t="s">
        <v>131</v>
      </c>
    </row>
    <row r="927" spans="1:73">
      <c r="A927" t="s">
        <v>76</v>
      </c>
      <c r="B927" t="s">
        <v>6911</v>
      </c>
      <c r="F927" t="s">
        <v>6912</v>
      </c>
      <c r="I927" t="s">
        <v>6913</v>
      </c>
      <c r="J927">
        <v>2009</v>
      </c>
      <c r="K927" t="s">
        <v>861</v>
      </c>
      <c r="W927" t="s">
        <v>6914</v>
      </c>
      <c r="AN927" t="s">
        <v>863</v>
      </c>
      <c r="AO927" t="s">
        <v>864</v>
      </c>
      <c r="AS927" s="3">
        <v>43132</v>
      </c>
      <c r="AT927">
        <v>90</v>
      </c>
      <c r="AU927">
        <v>1</v>
      </c>
      <c r="AZ927">
        <v>25</v>
      </c>
      <c r="BA927">
        <v>31</v>
      </c>
      <c r="BC927" t="s">
        <v>6915</v>
      </c>
      <c r="BK927" t="s">
        <v>6916</v>
      </c>
      <c r="BQ927" t="s">
        <v>85</v>
      </c>
      <c r="BR927" t="s">
        <v>86</v>
      </c>
    </row>
    <row r="928" spans="1:73">
      <c r="A928" t="s">
        <v>76</v>
      </c>
      <c r="B928" t="s">
        <v>6917</v>
      </c>
      <c r="F928" t="s">
        <v>6918</v>
      </c>
      <c r="I928" t="s">
        <v>6919</v>
      </c>
      <c r="J928">
        <v>2018</v>
      </c>
      <c r="K928" t="s">
        <v>452</v>
      </c>
      <c r="W928" t="s">
        <v>6920</v>
      </c>
      <c r="AN928" t="s">
        <v>454</v>
      </c>
      <c r="AO928" t="s">
        <v>5026</v>
      </c>
      <c r="AS928" t="s">
        <v>216</v>
      </c>
      <c r="AT928">
        <v>53</v>
      </c>
      <c r="AU928">
        <v>3</v>
      </c>
      <c r="AZ928">
        <v>343</v>
      </c>
      <c r="BA928">
        <v>351</v>
      </c>
      <c r="BC928" t="s">
        <v>6921</v>
      </c>
      <c r="BK928" t="s">
        <v>6922</v>
      </c>
      <c r="BQ928" t="s">
        <v>85</v>
      </c>
      <c r="BR928" t="s">
        <v>108</v>
      </c>
      <c r="BT928" t="s">
        <v>109</v>
      </c>
      <c r="BU928">
        <v>1</v>
      </c>
    </row>
    <row r="929" spans="1:72">
      <c r="A929" t="s">
        <v>76</v>
      </c>
      <c r="B929" t="s">
        <v>6923</v>
      </c>
      <c r="F929" t="s">
        <v>6923</v>
      </c>
      <c r="I929" t="s">
        <v>6924</v>
      </c>
      <c r="J929">
        <v>1988</v>
      </c>
      <c r="K929" t="s">
        <v>2233</v>
      </c>
      <c r="AN929" t="s">
        <v>2235</v>
      </c>
      <c r="AT929">
        <v>28</v>
      </c>
      <c r="AU929" t="s">
        <v>6925</v>
      </c>
      <c r="AZ929">
        <v>335</v>
      </c>
      <c r="BA929">
        <v>347</v>
      </c>
      <c r="BC929" t="s">
        <v>6926</v>
      </c>
      <c r="BK929" t="s">
        <v>6927</v>
      </c>
      <c r="BL929">
        <v>3045924</v>
      </c>
      <c r="BQ929" t="s">
        <v>85</v>
      </c>
      <c r="BR929" t="s">
        <v>86</v>
      </c>
    </row>
    <row r="930" spans="1:72">
      <c r="A930" t="s">
        <v>76</v>
      </c>
      <c r="B930" t="s">
        <v>6928</v>
      </c>
      <c r="F930" t="s">
        <v>6929</v>
      </c>
      <c r="I930" t="s">
        <v>6930</v>
      </c>
      <c r="J930">
        <v>2008</v>
      </c>
      <c r="K930" t="s">
        <v>4531</v>
      </c>
      <c r="P930" t="s">
        <v>6931</v>
      </c>
      <c r="Q930" t="s">
        <v>6932</v>
      </c>
      <c r="R930" t="s">
        <v>6933</v>
      </c>
      <c r="W930" t="s">
        <v>6934</v>
      </c>
      <c r="AN930" t="s">
        <v>4537</v>
      </c>
      <c r="AO930" t="s">
        <v>4538</v>
      </c>
      <c r="AS930" t="s">
        <v>397</v>
      </c>
      <c r="AT930">
        <v>43</v>
      </c>
      <c r="AW930">
        <v>2</v>
      </c>
      <c r="AZ930">
        <v>379</v>
      </c>
      <c r="BA930">
        <v>385</v>
      </c>
      <c r="BC930" t="s">
        <v>6935</v>
      </c>
      <c r="BK930" t="s">
        <v>6936</v>
      </c>
      <c r="BL930">
        <v>18638150</v>
      </c>
      <c r="BQ930" t="s">
        <v>85</v>
      </c>
      <c r="BR930" t="s">
        <v>86</v>
      </c>
    </row>
    <row r="931" spans="1:72">
      <c r="A931" t="s">
        <v>76</v>
      </c>
      <c r="B931" t="s">
        <v>6937</v>
      </c>
      <c r="F931" t="s">
        <v>6937</v>
      </c>
      <c r="I931" t="s">
        <v>6938</v>
      </c>
      <c r="J931">
        <v>2004</v>
      </c>
      <c r="K931" t="s">
        <v>2557</v>
      </c>
      <c r="P931" t="s">
        <v>6939</v>
      </c>
      <c r="Q931" t="s">
        <v>6940</v>
      </c>
      <c r="R931" t="s">
        <v>6941</v>
      </c>
      <c r="W931" t="s">
        <v>6942</v>
      </c>
      <c r="AB931" t="s">
        <v>6943</v>
      </c>
      <c r="AN931" t="s">
        <v>2561</v>
      </c>
      <c r="AO931" t="s">
        <v>2562</v>
      </c>
      <c r="AT931">
        <v>16</v>
      </c>
      <c r="AU931">
        <v>4</v>
      </c>
      <c r="AZ931">
        <v>471</v>
      </c>
      <c r="BA931">
        <v>478</v>
      </c>
      <c r="BC931" t="s">
        <v>6944</v>
      </c>
      <c r="BK931" t="s">
        <v>6945</v>
      </c>
      <c r="BL931">
        <v>15315746</v>
      </c>
      <c r="BQ931" t="s">
        <v>85</v>
      </c>
      <c r="BR931" t="s">
        <v>86</v>
      </c>
    </row>
    <row r="932" spans="1:72">
      <c r="A932" t="s">
        <v>752</v>
      </c>
      <c r="B932" t="s">
        <v>6946</v>
      </c>
      <c r="D932" t="s">
        <v>6947</v>
      </c>
      <c r="F932" t="s">
        <v>6946</v>
      </c>
      <c r="I932" t="s">
        <v>6948</v>
      </c>
      <c r="J932">
        <v>1998</v>
      </c>
      <c r="K932" t="s">
        <v>6949</v>
      </c>
      <c r="P932" t="s">
        <v>6950</v>
      </c>
      <c r="Q932" t="s">
        <v>6951</v>
      </c>
      <c r="R932" t="s">
        <v>6952</v>
      </c>
      <c r="S932" t="s">
        <v>6953</v>
      </c>
      <c r="W932" t="s">
        <v>6954</v>
      </c>
      <c r="AP932" t="s">
        <v>6955</v>
      </c>
      <c r="AZ932">
        <v>259</v>
      </c>
      <c r="BA932">
        <v>265</v>
      </c>
      <c r="BK932" t="s">
        <v>6956</v>
      </c>
      <c r="BQ932" t="s">
        <v>85</v>
      </c>
      <c r="BR932" t="s">
        <v>86</v>
      </c>
    </row>
    <row r="933" spans="1:72">
      <c r="A933" t="s">
        <v>76</v>
      </c>
      <c r="B933" t="s">
        <v>6957</v>
      </c>
      <c r="F933" t="s">
        <v>6957</v>
      </c>
      <c r="I933" t="s">
        <v>6958</v>
      </c>
      <c r="J933">
        <v>1993</v>
      </c>
      <c r="K933" t="s">
        <v>2245</v>
      </c>
      <c r="W933" t="s">
        <v>6959</v>
      </c>
      <c r="AN933" t="s">
        <v>2247</v>
      </c>
      <c r="AS933" t="s">
        <v>168</v>
      </c>
      <c r="AT933">
        <v>33</v>
      </c>
      <c r="AU933" s="2">
        <v>43191</v>
      </c>
      <c r="AZ933">
        <v>267</v>
      </c>
      <c r="BA933">
        <v>287</v>
      </c>
      <c r="BC933" t="s">
        <v>6960</v>
      </c>
      <c r="BK933" t="s">
        <v>6961</v>
      </c>
      <c r="BQ933" t="s">
        <v>85</v>
      </c>
      <c r="BR933" t="s">
        <v>86</v>
      </c>
    </row>
    <row r="934" spans="1:72">
      <c r="A934" t="s">
        <v>76</v>
      </c>
      <c r="B934" t="s">
        <v>6962</v>
      </c>
      <c r="F934" t="s">
        <v>6962</v>
      </c>
      <c r="I934" t="s">
        <v>6963</v>
      </c>
      <c r="J934">
        <v>1999</v>
      </c>
      <c r="K934" t="s">
        <v>1697</v>
      </c>
      <c r="W934" t="s">
        <v>6964</v>
      </c>
      <c r="AA934" t="s">
        <v>6965</v>
      </c>
      <c r="AN934" t="s">
        <v>1699</v>
      </c>
      <c r="AS934" t="s">
        <v>397</v>
      </c>
      <c r="AT934">
        <v>154</v>
      </c>
      <c r="AW934" t="s">
        <v>867</v>
      </c>
      <c r="AZ934" t="s">
        <v>6966</v>
      </c>
      <c r="BA934" t="s">
        <v>6967</v>
      </c>
      <c r="BC934" t="s">
        <v>6968</v>
      </c>
      <c r="BK934" t="s">
        <v>6969</v>
      </c>
      <c r="BL934">
        <v>29586708</v>
      </c>
      <c r="BQ934" t="s">
        <v>131</v>
      </c>
    </row>
    <row r="935" spans="1:72">
      <c r="A935" t="s">
        <v>76</v>
      </c>
      <c r="B935" t="s">
        <v>6970</v>
      </c>
      <c r="F935" t="s">
        <v>6971</v>
      </c>
      <c r="I935" t="s">
        <v>6972</v>
      </c>
      <c r="J935">
        <v>2008</v>
      </c>
      <c r="K935" t="s">
        <v>6973</v>
      </c>
      <c r="W935" t="s">
        <v>6974</v>
      </c>
      <c r="AA935" t="s">
        <v>6975</v>
      </c>
      <c r="AB935" t="s">
        <v>6976</v>
      </c>
      <c r="AN935" t="s">
        <v>6977</v>
      </c>
      <c r="AS935" t="s">
        <v>2821</v>
      </c>
      <c r="AT935">
        <v>99</v>
      </c>
      <c r="AU935">
        <v>3</v>
      </c>
      <c r="AZ935">
        <v>283</v>
      </c>
      <c r="BA935">
        <v>291</v>
      </c>
      <c r="BC935" t="s">
        <v>6978</v>
      </c>
      <c r="BK935" t="s">
        <v>6979</v>
      </c>
      <c r="BL935">
        <v>18316323</v>
      </c>
      <c r="BQ935" t="s">
        <v>131</v>
      </c>
    </row>
    <row r="936" spans="1:72">
      <c r="A936" t="s">
        <v>76</v>
      </c>
      <c r="B936" t="s">
        <v>6980</v>
      </c>
      <c r="F936" t="s">
        <v>6981</v>
      </c>
      <c r="I936" t="s">
        <v>6982</v>
      </c>
      <c r="J936">
        <v>2010</v>
      </c>
      <c r="K936" t="s">
        <v>100</v>
      </c>
      <c r="W936" t="s">
        <v>6983</v>
      </c>
      <c r="AN936" t="s">
        <v>103</v>
      </c>
      <c r="AS936" s="3">
        <v>43770</v>
      </c>
      <c r="AT936">
        <v>5</v>
      </c>
      <c r="AU936">
        <v>11</v>
      </c>
      <c r="BB936" t="s">
        <v>6984</v>
      </c>
      <c r="BC936" t="s">
        <v>6985</v>
      </c>
      <c r="BK936" t="s">
        <v>6986</v>
      </c>
      <c r="BL936">
        <v>21124912</v>
      </c>
      <c r="BQ936" t="s">
        <v>131</v>
      </c>
    </row>
    <row r="937" spans="1:72">
      <c r="A937" t="s">
        <v>76</v>
      </c>
      <c r="B937" t="s">
        <v>6987</v>
      </c>
      <c r="F937" t="s">
        <v>6987</v>
      </c>
      <c r="I937" t="s">
        <v>6988</v>
      </c>
      <c r="J937">
        <v>1994</v>
      </c>
      <c r="K937" t="s">
        <v>6989</v>
      </c>
      <c r="W937" t="s">
        <v>6990</v>
      </c>
      <c r="AA937" t="s">
        <v>6991</v>
      </c>
      <c r="AB937" t="s">
        <v>6992</v>
      </c>
      <c r="AN937" t="s">
        <v>6993</v>
      </c>
      <c r="AS937" t="s">
        <v>397</v>
      </c>
      <c r="AT937">
        <v>13</v>
      </c>
      <c r="AU937">
        <v>3</v>
      </c>
      <c r="AZ937">
        <v>161</v>
      </c>
      <c r="BA937">
        <v>169</v>
      </c>
      <c r="BC937" t="s">
        <v>6994</v>
      </c>
      <c r="BK937" t="s">
        <v>6995</v>
      </c>
      <c r="BQ937" t="s">
        <v>85</v>
      </c>
      <c r="BR937" t="s">
        <v>108</v>
      </c>
      <c r="BS937" t="s">
        <v>109</v>
      </c>
    </row>
    <row r="938" spans="1:72">
      <c r="A938" t="s">
        <v>76</v>
      </c>
      <c r="B938" t="s">
        <v>6070</v>
      </c>
      <c r="F938" t="s">
        <v>6070</v>
      </c>
      <c r="I938" t="s">
        <v>6996</v>
      </c>
      <c r="J938">
        <v>1998</v>
      </c>
      <c r="K938" t="s">
        <v>182</v>
      </c>
      <c r="W938" t="s">
        <v>6997</v>
      </c>
      <c r="AN938" t="s">
        <v>184</v>
      </c>
      <c r="AS938" t="s">
        <v>128</v>
      </c>
      <c r="AT938">
        <v>23</v>
      </c>
      <c r="AU938">
        <v>4</v>
      </c>
      <c r="AZ938">
        <v>369</v>
      </c>
      <c r="BA938">
        <v>375</v>
      </c>
      <c r="BC938" t="s">
        <v>6998</v>
      </c>
      <c r="BK938" t="s">
        <v>6999</v>
      </c>
      <c r="BQ938" t="s">
        <v>85</v>
      </c>
      <c r="BR938" t="s">
        <v>108</v>
      </c>
      <c r="BT938" t="s">
        <v>296</v>
      </c>
    </row>
    <row r="939" spans="1:72">
      <c r="A939" t="s">
        <v>76</v>
      </c>
      <c r="B939" t="s">
        <v>7000</v>
      </c>
      <c r="F939" t="s">
        <v>7001</v>
      </c>
      <c r="I939" t="s">
        <v>7002</v>
      </c>
      <c r="J939">
        <v>2014</v>
      </c>
      <c r="K939" t="s">
        <v>7003</v>
      </c>
      <c r="W939" t="s">
        <v>7004</v>
      </c>
      <c r="AB939" t="s">
        <v>7005</v>
      </c>
      <c r="AN939" t="s">
        <v>7006</v>
      </c>
      <c r="AO939" t="s">
        <v>7007</v>
      </c>
      <c r="AS939" t="s">
        <v>94</v>
      </c>
      <c r="AT939">
        <v>26</v>
      </c>
      <c r="AU939">
        <v>1</v>
      </c>
      <c r="AZ939">
        <v>5</v>
      </c>
      <c r="BA939">
        <v>20</v>
      </c>
      <c r="BC939" t="s">
        <v>7008</v>
      </c>
      <c r="BK939" t="s">
        <v>7009</v>
      </c>
      <c r="BL939">
        <v>24481073</v>
      </c>
      <c r="BQ939" t="s">
        <v>131</v>
      </c>
    </row>
    <row r="940" spans="1:72">
      <c r="A940" t="s">
        <v>76</v>
      </c>
      <c r="B940" t="s">
        <v>7010</v>
      </c>
      <c r="F940" t="s">
        <v>7011</v>
      </c>
      <c r="I940" t="s">
        <v>7012</v>
      </c>
      <c r="J940">
        <v>2014</v>
      </c>
      <c r="K940" t="s">
        <v>100</v>
      </c>
      <c r="W940" t="s">
        <v>7013</v>
      </c>
      <c r="AN940" t="s">
        <v>103</v>
      </c>
      <c r="AS940" s="3">
        <v>42461</v>
      </c>
      <c r="AT940">
        <v>9</v>
      </c>
      <c r="AU940">
        <v>4</v>
      </c>
      <c r="BB940" t="s">
        <v>7014</v>
      </c>
      <c r="BC940" t="s">
        <v>7015</v>
      </c>
      <c r="BK940" t="s">
        <v>7016</v>
      </c>
      <c r="BL940">
        <v>24740097</v>
      </c>
      <c r="BQ940" t="s">
        <v>131</v>
      </c>
    </row>
    <row r="941" spans="1:72">
      <c r="A941" t="s">
        <v>76</v>
      </c>
      <c r="B941" t="s">
        <v>7017</v>
      </c>
      <c r="F941" t="s">
        <v>7018</v>
      </c>
      <c r="I941" t="s">
        <v>7019</v>
      </c>
      <c r="J941">
        <v>2006</v>
      </c>
      <c r="K941" t="s">
        <v>535</v>
      </c>
      <c r="AN941" t="s">
        <v>539</v>
      </c>
      <c r="AS941" t="s">
        <v>216</v>
      </c>
      <c r="AT941">
        <v>147</v>
      </c>
      <c r="AU941">
        <v>5</v>
      </c>
      <c r="AW941">
        <v>1</v>
      </c>
      <c r="AZ941">
        <v>165</v>
      </c>
      <c r="BA941">
        <v>165</v>
      </c>
      <c r="BK941" t="s">
        <v>7020</v>
      </c>
      <c r="BQ941" t="s">
        <v>85</v>
      </c>
      <c r="BR941" t="s">
        <v>86</v>
      </c>
    </row>
    <row r="942" spans="1:72">
      <c r="A942" t="s">
        <v>752</v>
      </c>
      <c r="B942" t="s">
        <v>7021</v>
      </c>
      <c r="D942" t="s">
        <v>7022</v>
      </c>
      <c r="F942" t="s">
        <v>7023</v>
      </c>
      <c r="I942" t="s">
        <v>7024</v>
      </c>
      <c r="J942">
        <v>2016</v>
      </c>
      <c r="K942" t="s">
        <v>7025</v>
      </c>
      <c r="P942" t="s">
        <v>7026</v>
      </c>
      <c r="Q942" t="s">
        <v>7027</v>
      </c>
      <c r="R942" t="s">
        <v>7028</v>
      </c>
      <c r="S942" t="s">
        <v>7029</v>
      </c>
      <c r="W942" t="s">
        <v>7030</v>
      </c>
      <c r="AP942" t="s">
        <v>7031</v>
      </c>
      <c r="AZ942">
        <v>187</v>
      </c>
      <c r="BA942">
        <v>208</v>
      </c>
      <c r="BK942" t="s">
        <v>7032</v>
      </c>
      <c r="BQ942" t="s">
        <v>131</v>
      </c>
    </row>
    <row r="943" spans="1:72">
      <c r="A943" t="s">
        <v>76</v>
      </c>
      <c r="B943" t="s">
        <v>7033</v>
      </c>
      <c r="F943" t="s">
        <v>7034</v>
      </c>
      <c r="I943" t="s">
        <v>7035</v>
      </c>
      <c r="J943">
        <v>2016</v>
      </c>
      <c r="K943" t="s">
        <v>4171</v>
      </c>
      <c r="W943" t="s">
        <v>7036</v>
      </c>
      <c r="AA943" t="s">
        <v>7037</v>
      </c>
      <c r="AB943" t="s">
        <v>7038</v>
      </c>
      <c r="AN943" t="s">
        <v>4173</v>
      </c>
      <c r="AS943" t="s">
        <v>94</v>
      </c>
      <c r="AT943">
        <v>9</v>
      </c>
      <c r="AU943">
        <v>1</v>
      </c>
      <c r="AX943" t="s">
        <v>49</v>
      </c>
      <c r="AZ943">
        <v>135</v>
      </c>
      <c r="BA943">
        <v>152</v>
      </c>
      <c r="BC943" t="s">
        <v>7039</v>
      </c>
      <c r="BK943" t="s">
        <v>7040</v>
      </c>
      <c r="BL943">
        <v>27087844</v>
      </c>
      <c r="BQ943" t="s">
        <v>85</v>
      </c>
      <c r="BR943" t="s">
        <v>86</v>
      </c>
    </row>
    <row r="944" spans="1:72">
      <c r="A944" t="s">
        <v>76</v>
      </c>
      <c r="B944" t="s">
        <v>7041</v>
      </c>
      <c r="F944" t="s">
        <v>7042</v>
      </c>
      <c r="I944" t="s">
        <v>7043</v>
      </c>
      <c r="J944">
        <v>2006</v>
      </c>
      <c r="K944" t="s">
        <v>7044</v>
      </c>
      <c r="W944" t="s">
        <v>7045</v>
      </c>
      <c r="AA944" t="s">
        <v>7046</v>
      </c>
      <c r="AB944" t="s">
        <v>7047</v>
      </c>
      <c r="AN944" t="s">
        <v>7048</v>
      </c>
      <c r="AO944" t="s">
        <v>7049</v>
      </c>
      <c r="AS944" t="s">
        <v>397</v>
      </c>
      <c r="AT944">
        <v>273</v>
      </c>
      <c r="AU944">
        <v>13</v>
      </c>
      <c r="AZ944">
        <v>2813</v>
      </c>
      <c r="BA944">
        <v>2838</v>
      </c>
      <c r="BC944" t="s">
        <v>7050</v>
      </c>
      <c r="BK944" t="s">
        <v>7051</v>
      </c>
      <c r="BL944">
        <v>16817850</v>
      </c>
      <c r="BQ944" t="s">
        <v>296</v>
      </c>
      <c r="BT944" t="s">
        <v>296</v>
      </c>
    </row>
    <row r="945" spans="1:73">
      <c r="A945" t="s">
        <v>76</v>
      </c>
      <c r="B945" t="s">
        <v>7052</v>
      </c>
      <c r="F945" t="s">
        <v>7052</v>
      </c>
      <c r="I945" t="s">
        <v>7053</v>
      </c>
      <c r="J945">
        <v>1998</v>
      </c>
      <c r="K945" t="s">
        <v>7054</v>
      </c>
      <c r="W945" t="s">
        <v>7055</v>
      </c>
      <c r="AN945" t="s">
        <v>7056</v>
      </c>
      <c r="AO945" t="s">
        <v>7057</v>
      </c>
      <c r="AS945" t="s">
        <v>204</v>
      </c>
      <c r="AT945">
        <v>30</v>
      </c>
      <c r="AU945">
        <v>1</v>
      </c>
      <c r="AZ945">
        <v>103</v>
      </c>
      <c r="BA945">
        <v>108</v>
      </c>
      <c r="BC945" t="s">
        <v>7058</v>
      </c>
      <c r="BK945" t="s">
        <v>7059</v>
      </c>
      <c r="BL945">
        <v>9556096</v>
      </c>
      <c r="BQ945" t="s">
        <v>85</v>
      </c>
      <c r="BR945" t="s">
        <v>86</v>
      </c>
    </row>
    <row r="946" spans="1:73">
      <c r="A946" t="s">
        <v>76</v>
      </c>
      <c r="B946" t="s">
        <v>4529</v>
      </c>
      <c r="F946" t="s">
        <v>4529</v>
      </c>
      <c r="I946" t="s">
        <v>7060</v>
      </c>
      <c r="J946">
        <v>1999</v>
      </c>
      <c r="K946" t="s">
        <v>2233</v>
      </c>
      <c r="P946" t="s">
        <v>7061</v>
      </c>
      <c r="Q946" t="s">
        <v>7062</v>
      </c>
      <c r="R946" t="s">
        <v>7063</v>
      </c>
      <c r="S946" t="s">
        <v>7064</v>
      </c>
      <c r="W946" t="s">
        <v>7065</v>
      </c>
      <c r="AN946" t="s">
        <v>2235</v>
      </c>
      <c r="AS946" t="s">
        <v>2821</v>
      </c>
      <c r="AT946">
        <v>39</v>
      </c>
      <c r="AU946">
        <v>3</v>
      </c>
      <c r="AZ946">
        <v>355</v>
      </c>
      <c r="BA946">
        <v>366</v>
      </c>
      <c r="BC946" t="s">
        <v>7066</v>
      </c>
      <c r="BK946" t="s">
        <v>7067</v>
      </c>
      <c r="BL946">
        <v>10420438</v>
      </c>
      <c r="BQ946" t="s">
        <v>85</v>
      </c>
      <c r="BR946" t="s">
        <v>86</v>
      </c>
    </row>
    <row r="947" spans="1:73">
      <c r="A947" t="s">
        <v>76</v>
      </c>
      <c r="B947" t="s">
        <v>7068</v>
      </c>
      <c r="F947" t="s">
        <v>7068</v>
      </c>
      <c r="I947" t="s">
        <v>7069</v>
      </c>
      <c r="J947">
        <v>1996</v>
      </c>
      <c r="K947" t="s">
        <v>7070</v>
      </c>
      <c r="W947" t="s">
        <v>7071</v>
      </c>
      <c r="AN947" t="s">
        <v>7072</v>
      </c>
      <c r="AO947" t="s">
        <v>7073</v>
      </c>
      <c r="AT947">
        <v>56</v>
      </c>
      <c r="AU947">
        <v>3</v>
      </c>
      <c r="AZ947">
        <v>757</v>
      </c>
      <c r="BA947">
        <v>767</v>
      </c>
      <c r="BK947" t="s">
        <v>7074</v>
      </c>
      <c r="BL947">
        <v>8917904</v>
      </c>
      <c r="BQ947" t="s">
        <v>85</v>
      </c>
      <c r="BR947" t="s">
        <v>86</v>
      </c>
    </row>
    <row r="948" spans="1:73">
      <c r="A948" t="s">
        <v>76</v>
      </c>
      <c r="B948" t="s">
        <v>7075</v>
      </c>
      <c r="F948" t="s">
        <v>7075</v>
      </c>
      <c r="I948" t="s">
        <v>7076</v>
      </c>
      <c r="J948">
        <v>2003</v>
      </c>
      <c r="K948" t="s">
        <v>7077</v>
      </c>
      <c r="W948" t="s">
        <v>7078</v>
      </c>
      <c r="AN948" t="s">
        <v>7079</v>
      </c>
      <c r="AS948" t="s">
        <v>1573</v>
      </c>
      <c r="AT948">
        <v>118</v>
      </c>
      <c r="AU948">
        <v>1</v>
      </c>
      <c r="AZ948">
        <v>47</v>
      </c>
      <c r="BA948">
        <v>54</v>
      </c>
      <c r="BC948" t="s">
        <v>7080</v>
      </c>
      <c r="BK948" t="s">
        <v>7081</v>
      </c>
      <c r="BL948">
        <v>12759161</v>
      </c>
      <c r="BQ948" t="s">
        <v>85</v>
      </c>
      <c r="BR948" t="s">
        <v>86</v>
      </c>
    </row>
    <row r="949" spans="1:73">
      <c r="A949" t="s">
        <v>76</v>
      </c>
      <c r="B949" t="s">
        <v>7082</v>
      </c>
      <c r="F949" t="s">
        <v>7083</v>
      </c>
      <c r="I949" t="s">
        <v>7084</v>
      </c>
      <c r="J949">
        <v>2015</v>
      </c>
      <c r="K949" t="s">
        <v>7085</v>
      </c>
      <c r="W949" t="s">
        <v>7086</v>
      </c>
      <c r="AN949" t="s">
        <v>7087</v>
      </c>
      <c r="AO949" t="s">
        <v>7088</v>
      </c>
      <c r="AT949">
        <v>42</v>
      </c>
      <c r="AU949">
        <v>1</v>
      </c>
      <c r="AZ949">
        <v>43</v>
      </c>
      <c r="BA949">
        <v>65</v>
      </c>
      <c r="BK949" t="s">
        <v>7089</v>
      </c>
      <c r="BQ949" t="s">
        <v>131</v>
      </c>
    </row>
    <row r="950" spans="1:73">
      <c r="A950" t="s">
        <v>76</v>
      </c>
      <c r="B950" t="s">
        <v>7090</v>
      </c>
      <c r="F950" t="s">
        <v>7090</v>
      </c>
      <c r="I950" t="s">
        <v>7091</v>
      </c>
      <c r="J950">
        <v>1997</v>
      </c>
      <c r="K950" t="s">
        <v>356</v>
      </c>
      <c r="W950" t="s">
        <v>7092</v>
      </c>
      <c r="AN950" t="s">
        <v>358</v>
      </c>
      <c r="AS950" t="s">
        <v>148</v>
      </c>
      <c r="AT950">
        <v>110</v>
      </c>
      <c r="AU950">
        <v>1</v>
      </c>
      <c r="AZ950">
        <v>145</v>
      </c>
      <c r="BA950">
        <v>151</v>
      </c>
      <c r="BK950" t="s">
        <v>7093</v>
      </c>
      <c r="BL950">
        <v>9227368</v>
      </c>
      <c r="BQ950" t="s">
        <v>85</v>
      </c>
      <c r="BR950" t="s">
        <v>86</v>
      </c>
    </row>
    <row r="951" spans="1:73">
      <c r="A951" t="s">
        <v>76</v>
      </c>
      <c r="B951" t="s">
        <v>7094</v>
      </c>
      <c r="F951" t="s">
        <v>7094</v>
      </c>
      <c r="I951" t="s">
        <v>7095</v>
      </c>
      <c r="J951">
        <v>1996</v>
      </c>
      <c r="K951" t="s">
        <v>638</v>
      </c>
      <c r="W951" t="s">
        <v>7096</v>
      </c>
      <c r="AN951" t="s">
        <v>640</v>
      </c>
      <c r="AS951" t="s">
        <v>769</v>
      </c>
      <c r="AT951">
        <v>20</v>
      </c>
      <c r="AU951">
        <v>2</v>
      </c>
      <c r="AZ951">
        <v>90</v>
      </c>
      <c r="BA951">
        <v>97</v>
      </c>
      <c r="BK951" t="s">
        <v>7097</v>
      </c>
      <c r="BL951">
        <v>8815193</v>
      </c>
      <c r="BQ951" t="s">
        <v>85</v>
      </c>
      <c r="BR951" t="s">
        <v>86</v>
      </c>
    </row>
    <row r="952" spans="1:73">
      <c r="A952" t="s">
        <v>76</v>
      </c>
      <c r="B952" t="s">
        <v>7098</v>
      </c>
      <c r="F952" t="s">
        <v>7099</v>
      </c>
      <c r="I952" t="s">
        <v>7100</v>
      </c>
      <c r="J952">
        <v>2017</v>
      </c>
      <c r="K952" t="s">
        <v>7101</v>
      </c>
      <c r="W952" t="s">
        <v>7102</v>
      </c>
      <c r="AN952" t="s">
        <v>7103</v>
      </c>
      <c r="AS952" t="s">
        <v>2426</v>
      </c>
      <c r="AT952">
        <v>109</v>
      </c>
      <c r="AU952">
        <v>20</v>
      </c>
      <c r="AX952" t="s">
        <v>49</v>
      </c>
      <c r="AZ952">
        <v>1659</v>
      </c>
      <c r="BA952">
        <v>1671</v>
      </c>
      <c r="BC952" t="s">
        <v>7104</v>
      </c>
      <c r="BK952" t="s">
        <v>7105</v>
      </c>
      <c r="BL952">
        <v>29251845</v>
      </c>
      <c r="BQ952" t="s">
        <v>85</v>
      </c>
      <c r="BR952" t="s">
        <v>86</v>
      </c>
    </row>
    <row r="953" spans="1:73">
      <c r="A953" t="s">
        <v>76</v>
      </c>
      <c r="B953" t="s">
        <v>7106</v>
      </c>
      <c r="F953" t="s">
        <v>7106</v>
      </c>
      <c r="I953" t="s">
        <v>7107</v>
      </c>
      <c r="J953">
        <v>1998</v>
      </c>
      <c r="K953" t="s">
        <v>7054</v>
      </c>
      <c r="W953" t="s">
        <v>7108</v>
      </c>
      <c r="AA953" t="s">
        <v>7109</v>
      </c>
      <c r="AN953" t="s">
        <v>7056</v>
      </c>
      <c r="AS953" t="s">
        <v>204</v>
      </c>
      <c r="AT953">
        <v>30</v>
      </c>
      <c r="AU953">
        <v>1</v>
      </c>
      <c r="AZ953">
        <v>81</v>
      </c>
      <c r="BA953">
        <v>87</v>
      </c>
      <c r="BC953" t="s">
        <v>7110</v>
      </c>
      <c r="BK953" t="s">
        <v>7111</v>
      </c>
      <c r="BL953">
        <v>9556093</v>
      </c>
      <c r="BQ953" t="s">
        <v>85</v>
      </c>
      <c r="BR953" t="s">
        <v>86</v>
      </c>
    </row>
    <row r="954" spans="1:73">
      <c r="A954" t="s">
        <v>76</v>
      </c>
      <c r="B954" t="s">
        <v>2957</v>
      </c>
      <c r="F954" t="s">
        <v>7112</v>
      </c>
      <c r="I954" t="s">
        <v>7113</v>
      </c>
      <c r="J954">
        <v>2012</v>
      </c>
      <c r="K954" t="s">
        <v>775</v>
      </c>
      <c r="W954" t="s">
        <v>7114</v>
      </c>
      <c r="AB954" t="s">
        <v>2961</v>
      </c>
      <c r="AN954" t="s">
        <v>778</v>
      </c>
      <c r="AO954" t="s">
        <v>1758</v>
      </c>
      <c r="AS954" t="s">
        <v>204</v>
      </c>
      <c r="AT954">
        <v>24</v>
      </c>
      <c r="AU954">
        <v>2</v>
      </c>
      <c r="AZ954">
        <v>249</v>
      </c>
      <c r="BA954">
        <v>266</v>
      </c>
      <c r="BC954" t="s">
        <v>7115</v>
      </c>
      <c r="BK954" t="s">
        <v>7116</v>
      </c>
      <c r="BL954">
        <v>22070540</v>
      </c>
      <c r="BQ954" t="s">
        <v>85</v>
      </c>
      <c r="BR954" t="s">
        <v>86</v>
      </c>
    </row>
    <row r="955" spans="1:73">
      <c r="A955" t="s">
        <v>76</v>
      </c>
      <c r="B955" t="s">
        <v>7117</v>
      </c>
      <c r="F955" t="s">
        <v>7118</v>
      </c>
      <c r="I955" t="s">
        <v>7119</v>
      </c>
      <c r="J955">
        <v>2009</v>
      </c>
      <c r="K955" t="s">
        <v>6973</v>
      </c>
      <c r="W955" t="s">
        <v>7120</v>
      </c>
      <c r="AN955" t="s">
        <v>6977</v>
      </c>
      <c r="AS955" t="s">
        <v>269</v>
      </c>
      <c r="AT955">
        <v>100</v>
      </c>
      <c r="AU955">
        <v>2</v>
      </c>
      <c r="AZ955">
        <v>251</v>
      </c>
      <c r="BA955">
        <v>255</v>
      </c>
      <c r="BC955" t="s">
        <v>7121</v>
      </c>
      <c r="BK955" t="s">
        <v>7122</v>
      </c>
      <c r="BL955">
        <v>18836144</v>
      </c>
      <c r="BQ955" t="s">
        <v>85</v>
      </c>
      <c r="BR955" t="s">
        <v>108</v>
      </c>
      <c r="BT955" t="s">
        <v>109</v>
      </c>
      <c r="BU955">
        <v>2</v>
      </c>
    </row>
    <row r="956" spans="1:73">
      <c r="A956" t="s">
        <v>76</v>
      </c>
      <c r="B956" t="s">
        <v>7123</v>
      </c>
      <c r="F956" t="s">
        <v>7123</v>
      </c>
      <c r="I956" t="s">
        <v>7124</v>
      </c>
      <c r="J956">
        <v>2003</v>
      </c>
      <c r="K956" t="s">
        <v>646</v>
      </c>
      <c r="W956" t="s">
        <v>7125</v>
      </c>
      <c r="AN956" t="s">
        <v>648</v>
      </c>
      <c r="AO956" t="s">
        <v>649</v>
      </c>
      <c r="AS956" t="s">
        <v>128</v>
      </c>
      <c r="AT956">
        <v>206</v>
      </c>
      <c r="AU956">
        <v>24</v>
      </c>
      <c r="AZ956">
        <v>4521</v>
      </c>
      <c r="BA956">
        <v>4531</v>
      </c>
      <c r="BC956" t="s">
        <v>7126</v>
      </c>
      <c r="BK956" t="s">
        <v>7127</v>
      </c>
      <c r="BL956">
        <v>14610036</v>
      </c>
      <c r="BQ956" t="s">
        <v>85</v>
      </c>
      <c r="BR956" t="s">
        <v>86</v>
      </c>
    </row>
    <row r="957" spans="1:73">
      <c r="A957" t="s">
        <v>76</v>
      </c>
      <c r="B957" t="s">
        <v>7128</v>
      </c>
      <c r="F957" t="s">
        <v>7128</v>
      </c>
      <c r="I957" t="s">
        <v>7129</v>
      </c>
      <c r="J957">
        <v>1993</v>
      </c>
      <c r="K957" t="s">
        <v>3879</v>
      </c>
      <c r="W957" t="s">
        <v>7130</v>
      </c>
      <c r="AN957" t="s">
        <v>3882</v>
      </c>
      <c r="AO957" t="s">
        <v>3883</v>
      </c>
      <c r="AS957" t="s">
        <v>128</v>
      </c>
      <c r="AT957">
        <v>163</v>
      </c>
      <c r="AU957">
        <v>7</v>
      </c>
      <c r="AZ957">
        <v>546</v>
      </c>
      <c r="BA957">
        <v>555</v>
      </c>
      <c r="BC957" t="s">
        <v>7131</v>
      </c>
      <c r="BK957" t="s">
        <v>7132</v>
      </c>
      <c r="BL957">
        <v>8151013</v>
      </c>
      <c r="BQ957" t="s">
        <v>85</v>
      </c>
      <c r="BR957" t="s">
        <v>86</v>
      </c>
    </row>
    <row r="958" spans="1:73">
      <c r="A958" t="s">
        <v>76</v>
      </c>
      <c r="B958" t="s">
        <v>7133</v>
      </c>
      <c r="F958" t="s">
        <v>7134</v>
      </c>
      <c r="I958" t="s">
        <v>7135</v>
      </c>
      <c r="J958">
        <v>2011</v>
      </c>
      <c r="K958" t="s">
        <v>822</v>
      </c>
      <c r="W958" t="s">
        <v>7136</v>
      </c>
      <c r="AA958" t="s">
        <v>7137</v>
      </c>
      <c r="AB958" t="s">
        <v>7138</v>
      </c>
      <c r="AN958" t="s">
        <v>825</v>
      </c>
      <c r="AT958">
        <v>2</v>
      </c>
      <c r="BB958">
        <v>29</v>
      </c>
      <c r="BC958" t="s">
        <v>7139</v>
      </c>
      <c r="BK958" t="s">
        <v>7140</v>
      </c>
      <c r="BL958">
        <v>22629261</v>
      </c>
      <c r="BQ958" t="s">
        <v>131</v>
      </c>
    </row>
    <row r="959" spans="1:73">
      <c r="A959" t="s">
        <v>76</v>
      </c>
      <c r="B959" t="s">
        <v>7141</v>
      </c>
      <c r="F959" t="s">
        <v>7142</v>
      </c>
      <c r="I959" t="s">
        <v>7143</v>
      </c>
      <c r="J959">
        <v>2017</v>
      </c>
      <c r="K959" t="s">
        <v>7144</v>
      </c>
      <c r="W959" t="s">
        <v>7145</v>
      </c>
      <c r="AA959" t="s">
        <v>7146</v>
      </c>
      <c r="AB959" t="s">
        <v>7147</v>
      </c>
      <c r="AN959" t="s">
        <v>7148</v>
      </c>
      <c r="AO959" t="s">
        <v>7149</v>
      </c>
      <c r="AS959" t="s">
        <v>94</v>
      </c>
      <c r="AT959">
        <v>220</v>
      </c>
      <c r="AV959" t="s">
        <v>7150</v>
      </c>
      <c r="AZ959">
        <v>29</v>
      </c>
      <c r="BA959">
        <v>37</v>
      </c>
      <c r="BC959" t="s">
        <v>7151</v>
      </c>
      <c r="BK959" t="s">
        <v>7152</v>
      </c>
      <c r="BL959">
        <v>27712846</v>
      </c>
      <c r="BQ959" t="s">
        <v>85</v>
      </c>
      <c r="BR959" t="s">
        <v>86</v>
      </c>
    </row>
    <row r="960" spans="1:73">
      <c r="A960" t="s">
        <v>76</v>
      </c>
      <c r="B960" t="s">
        <v>7153</v>
      </c>
      <c r="F960" t="s">
        <v>7154</v>
      </c>
      <c r="I960" t="s">
        <v>7155</v>
      </c>
      <c r="J960">
        <v>2008</v>
      </c>
      <c r="K960" t="s">
        <v>266</v>
      </c>
      <c r="W960" t="s">
        <v>7156</v>
      </c>
      <c r="AA960" t="s">
        <v>7157</v>
      </c>
      <c r="AN960" t="s">
        <v>268</v>
      </c>
      <c r="AO960" t="s">
        <v>316</v>
      </c>
      <c r="AS960" t="s">
        <v>269</v>
      </c>
      <c r="AT960">
        <v>48</v>
      </c>
      <c r="AU960">
        <v>2</v>
      </c>
      <c r="AZ960">
        <v>651</v>
      </c>
      <c r="BA960">
        <v>655</v>
      </c>
      <c r="BC960" t="s">
        <v>7158</v>
      </c>
      <c r="BK960" t="s">
        <v>7159</v>
      </c>
      <c r="BQ960" t="s">
        <v>131</v>
      </c>
    </row>
    <row r="961" spans="1:72">
      <c r="A961" t="s">
        <v>76</v>
      </c>
      <c r="B961" t="s">
        <v>7160</v>
      </c>
      <c r="F961" t="s">
        <v>7161</v>
      </c>
      <c r="I961" t="s">
        <v>7162</v>
      </c>
      <c r="J961">
        <v>2016</v>
      </c>
      <c r="K961" t="s">
        <v>931</v>
      </c>
      <c r="W961" t="s">
        <v>7163</v>
      </c>
      <c r="AB961" t="s">
        <v>7164</v>
      </c>
      <c r="AN961" t="s">
        <v>933</v>
      </c>
      <c r="AO961" t="s">
        <v>6859</v>
      </c>
      <c r="AS961" s="3">
        <v>37135</v>
      </c>
      <c r="AT961">
        <v>95</v>
      </c>
      <c r="AU961">
        <v>3</v>
      </c>
      <c r="BB961">
        <v>57</v>
      </c>
      <c r="BC961" t="s">
        <v>7165</v>
      </c>
      <c r="BK961" t="s">
        <v>7166</v>
      </c>
      <c r="BL961">
        <v>27465135</v>
      </c>
      <c r="BQ961" t="s">
        <v>85</v>
      </c>
      <c r="BR961" t="s">
        <v>86</v>
      </c>
    </row>
    <row r="962" spans="1:72">
      <c r="A962" t="s">
        <v>76</v>
      </c>
      <c r="B962" t="s">
        <v>7167</v>
      </c>
      <c r="F962" t="s">
        <v>7167</v>
      </c>
      <c r="I962" t="s">
        <v>7168</v>
      </c>
      <c r="J962">
        <v>2002</v>
      </c>
      <c r="K962" t="s">
        <v>472</v>
      </c>
      <c r="W962" t="s">
        <v>7169</v>
      </c>
      <c r="AA962" t="s">
        <v>7170</v>
      </c>
      <c r="AB962" t="s">
        <v>7171</v>
      </c>
      <c r="AN962" t="s">
        <v>474</v>
      </c>
      <c r="AS962" t="s">
        <v>128</v>
      </c>
      <c r="AT962">
        <v>106</v>
      </c>
      <c r="AU962">
        <v>1</v>
      </c>
      <c r="AZ962">
        <v>84</v>
      </c>
      <c r="BA962">
        <v>91</v>
      </c>
      <c r="BC962" t="s">
        <v>7172</v>
      </c>
      <c r="BK962" t="s">
        <v>7173</v>
      </c>
      <c r="BL962">
        <v>12582874</v>
      </c>
      <c r="BQ962" t="s">
        <v>131</v>
      </c>
    </row>
    <row r="963" spans="1:72">
      <c r="A963" t="s">
        <v>76</v>
      </c>
      <c r="B963" t="s">
        <v>7174</v>
      </c>
      <c r="F963" t="s">
        <v>7174</v>
      </c>
      <c r="I963" t="s">
        <v>7175</v>
      </c>
      <c r="J963">
        <v>1996</v>
      </c>
      <c r="K963" t="s">
        <v>1203</v>
      </c>
      <c r="W963" t="s">
        <v>7176</v>
      </c>
      <c r="AA963" t="s">
        <v>7177</v>
      </c>
      <c r="AB963" t="s">
        <v>7178</v>
      </c>
      <c r="AN963" t="s">
        <v>1205</v>
      </c>
      <c r="AS963" t="s">
        <v>769</v>
      </c>
      <c r="AT963">
        <v>59</v>
      </c>
      <c r="AU963">
        <v>3</v>
      </c>
      <c r="AZ963">
        <v>561</v>
      </c>
      <c r="BA963">
        <v>568</v>
      </c>
      <c r="BC963" t="s">
        <v>7179</v>
      </c>
      <c r="BK963" t="s">
        <v>7180</v>
      </c>
      <c r="BL963">
        <v>8700961</v>
      </c>
      <c r="BQ963" t="s">
        <v>85</v>
      </c>
      <c r="BR963" t="s">
        <v>86</v>
      </c>
    </row>
    <row r="964" spans="1:72">
      <c r="A964" t="s">
        <v>76</v>
      </c>
      <c r="B964" t="s">
        <v>7181</v>
      </c>
      <c r="F964" t="s">
        <v>7182</v>
      </c>
      <c r="I964" t="s">
        <v>7183</v>
      </c>
      <c r="J964">
        <v>2013</v>
      </c>
      <c r="K964" t="s">
        <v>7184</v>
      </c>
      <c r="W964" t="s">
        <v>7185</v>
      </c>
      <c r="AN964" t="s">
        <v>7186</v>
      </c>
      <c r="AS964" t="s">
        <v>128</v>
      </c>
      <c r="AT964">
        <v>49</v>
      </c>
      <c r="AU964">
        <v>4</v>
      </c>
      <c r="AZ964">
        <v>187</v>
      </c>
      <c r="BA964">
        <v>192</v>
      </c>
      <c r="BK964" t="s">
        <v>7187</v>
      </c>
      <c r="BQ964" t="s">
        <v>85</v>
      </c>
      <c r="BR964" t="s">
        <v>108</v>
      </c>
      <c r="BT964" t="s">
        <v>296</v>
      </c>
    </row>
    <row r="965" spans="1:72">
      <c r="A965" t="s">
        <v>76</v>
      </c>
      <c r="B965" t="s">
        <v>7188</v>
      </c>
      <c r="F965" t="s">
        <v>7189</v>
      </c>
      <c r="I965" t="s">
        <v>7190</v>
      </c>
      <c r="J965">
        <v>2008</v>
      </c>
      <c r="K965" t="s">
        <v>1249</v>
      </c>
      <c r="W965" t="s">
        <v>7191</v>
      </c>
      <c r="AN965" t="s">
        <v>1251</v>
      </c>
      <c r="AS965" t="s">
        <v>128</v>
      </c>
      <c r="AT965">
        <v>43</v>
      </c>
      <c r="AU965">
        <v>7</v>
      </c>
      <c r="AZ965">
        <v>2060</v>
      </c>
      <c r="BA965">
        <v>2065</v>
      </c>
      <c r="BK965" t="s">
        <v>7192</v>
      </c>
      <c r="BQ965" t="s">
        <v>131</v>
      </c>
    </row>
    <row r="966" spans="1:72">
      <c r="A966" t="s">
        <v>76</v>
      </c>
      <c r="B966" t="s">
        <v>7193</v>
      </c>
      <c r="F966" t="s">
        <v>7194</v>
      </c>
      <c r="I966" t="s">
        <v>7195</v>
      </c>
      <c r="J966">
        <v>2014</v>
      </c>
      <c r="K966" t="s">
        <v>3012</v>
      </c>
      <c r="W966" t="s">
        <v>7196</v>
      </c>
      <c r="AA966" t="s">
        <v>7197</v>
      </c>
      <c r="AN966" t="s">
        <v>3014</v>
      </c>
      <c r="AO966" t="s">
        <v>3015</v>
      </c>
      <c r="AS966" t="s">
        <v>769</v>
      </c>
      <c r="AT966">
        <v>65</v>
      </c>
      <c r="AU966">
        <v>1</v>
      </c>
      <c r="AZ966">
        <v>59</v>
      </c>
      <c r="BA966">
        <v>71</v>
      </c>
      <c r="BC966" t="s">
        <v>7198</v>
      </c>
      <c r="BK966" t="s">
        <v>7199</v>
      </c>
      <c r="BQ966" t="s">
        <v>131</v>
      </c>
    </row>
    <row r="967" spans="1:72">
      <c r="A967" t="s">
        <v>76</v>
      </c>
      <c r="B967" t="s">
        <v>7200</v>
      </c>
      <c r="F967" t="s">
        <v>7200</v>
      </c>
      <c r="I967" t="s">
        <v>7201</v>
      </c>
      <c r="J967">
        <v>2003</v>
      </c>
      <c r="K967" t="s">
        <v>2495</v>
      </c>
      <c r="P967" t="s">
        <v>7202</v>
      </c>
      <c r="Q967" t="s">
        <v>7203</v>
      </c>
      <c r="R967" t="s">
        <v>7204</v>
      </c>
      <c r="W967" t="s">
        <v>7205</v>
      </c>
      <c r="AB967" t="s">
        <v>7206</v>
      </c>
      <c r="AN967" t="s">
        <v>2497</v>
      </c>
      <c r="AS967" t="s">
        <v>509</v>
      </c>
      <c r="AT967">
        <v>95</v>
      </c>
      <c r="AU967">
        <v>1</v>
      </c>
      <c r="AZ967">
        <v>65</v>
      </c>
      <c r="BA967">
        <v>70</v>
      </c>
      <c r="BC967" t="s">
        <v>7207</v>
      </c>
      <c r="BK967" t="s">
        <v>7208</v>
      </c>
      <c r="BQ967" t="s">
        <v>131</v>
      </c>
    </row>
    <row r="968" spans="1:72">
      <c r="A968" t="s">
        <v>76</v>
      </c>
      <c r="B968" t="s">
        <v>7209</v>
      </c>
      <c r="F968" t="s">
        <v>7209</v>
      </c>
      <c r="I968" t="s">
        <v>7210</v>
      </c>
      <c r="J968">
        <v>1993</v>
      </c>
      <c r="K968" t="s">
        <v>153</v>
      </c>
      <c r="W968" t="s">
        <v>7211</v>
      </c>
      <c r="AA968" t="s">
        <v>7212</v>
      </c>
      <c r="AB968" t="s">
        <v>7213</v>
      </c>
      <c r="AN968" t="s">
        <v>155</v>
      </c>
      <c r="AS968" t="s">
        <v>148</v>
      </c>
      <c r="AT968">
        <v>33</v>
      </c>
      <c r="AU968">
        <v>3</v>
      </c>
      <c r="AZ968">
        <v>311</v>
      </c>
      <c r="BA968">
        <v>328</v>
      </c>
      <c r="BC968" t="s">
        <v>7214</v>
      </c>
      <c r="BK968" t="s">
        <v>7215</v>
      </c>
      <c r="BQ968" t="s">
        <v>131</v>
      </c>
    </row>
    <row r="969" spans="1:72">
      <c r="A969" t="s">
        <v>76</v>
      </c>
      <c r="B969" t="s">
        <v>7216</v>
      </c>
      <c r="F969" t="s">
        <v>7216</v>
      </c>
      <c r="I969" t="s">
        <v>7217</v>
      </c>
      <c r="J969">
        <v>2004</v>
      </c>
      <c r="K969" t="s">
        <v>153</v>
      </c>
      <c r="W969" t="s">
        <v>7218</v>
      </c>
      <c r="AB969" t="s">
        <v>564</v>
      </c>
      <c r="AN969" t="s">
        <v>155</v>
      </c>
      <c r="AS969" s="3">
        <v>40422</v>
      </c>
      <c r="AT969">
        <v>89</v>
      </c>
      <c r="AU969">
        <v>1</v>
      </c>
      <c r="AZ969">
        <v>59</v>
      </c>
      <c r="BA969">
        <v>70</v>
      </c>
      <c r="BC969" t="s">
        <v>7219</v>
      </c>
      <c r="BK969" t="s">
        <v>7220</v>
      </c>
      <c r="BQ969" t="s">
        <v>131</v>
      </c>
    </row>
    <row r="970" spans="1:72">
      <c r="A970" t="s">
        <v>76</v>
      </c>
      <c r="B970" t="s">
        <v>7221</v>
      </c>
      <c r="F970" t="s">
        <v>7222</v>
      </c>
      <c r="I970" t="s">
        <v>7223</v>
      </c>
      <c r="J970">
        <v>2018</v>
      </c>
      <c r="K970" t="s">
        <v>191</v>
      </c>
      <c r="W970" t="s">
        <v>7224</v>
      </c>
      <c r="AB970" t="s">
        <v>7225</v>
      </c>
      <c r="AN970" t="s">
        <v>195</v>
      </c>
      <c r="AO970" t="s">
        <v>196</v>
      </c>
      <c r="AS970" s="3">
        <v>42036</v>
      </c>
      <c r="AT970">
        <v>249</v>
      </c>
      <c r="AZ970">
        <v>310</v>
      </c>
      <c r="BA970">
        <v>318</v>
      </c>
      <c r="BC970" t="s">
        <v>7226</v>
      </c>
      <c r="BK970" t="s">
        <v>7227</v>
      </c>
      <c r="BQ970" t="s">
        <v>131</v>
      </c>
    </row>
    <row r="971" spans="1:72">
      <c r="A971" t="s">
        <v>76</v>
      </c>
      <c r="B971" t="s">
        <v>7228</v>
      </c>
      <c r="F971" t="s">
        <v>7229</v>
      </c>
      <c r="I971" t="s">
        <v>7230</v>
      </c>
      <c r="J971">
        <v>2017</v>
      </c>
      <c r="K971" t="s">
        <v>7231</v>
      </c>
      <c r="W971" t="s">
        <v>7232</v>
      </c>
      <c r="AB971" t="s">
        <v>7233</v>
      </c>
      <c r="AN971" t="s">
        <v>7234</v>
      </c>
      <c r="AO971" t="s">
        <v>7235</v>
      </c>
      <c r="AS971" t="s">
        <v>7236</v>
      </c>
      <c r="AT971">
        <v>420</v>
      </c>
      <c r="AZ971">
        <v>220</v>
      </c>
      <c r="BA971">
        <v>231</v>
      </c>
      <c r="BC971" t="s">
        <v>7237</v>
      </c>
      <c r="BK971" t="s">
        <v>7238</v>
      </c>
      <c r="BL971">
        <v>28284990</v>
      </c>
      <c r="BQ971" t="s">
        <v>131</v>
      </c>
    </row>
    <row r="972" spans="1:72">
      <c r="A972" t="s">
        <v>76</v>
      </c>
      <c r="B972" t="s">
        <v>7239</v>
      </c>
      <c r="F972" t="s">
        <v>7239</v>
      </c>
      <c r="I972" t="s">
        <v>7240</v>
      </c>
      <c r="J972">
        <v>1999</v>
      </c>
      <c r="K972" t="s">
        <v>153</v>
      </c>
      <c r="W972" t="s">
        <v>7241</v>
      </c>
      <c r="AN972" t="s">
        <v>155</v>
      </c>
      <c r="AS972" t="s">
        <v>397</v>
      </c>
      <c r="AT972">
        <v>63</v>
      </c>
      <c r="AU972">
        <v>1</v>
      </c>
      <c r="AZ972">
        <v>19</v>
      </c>
      <c r="BA972">
        <v>34</v>
      </c>
      <c r="BC972" t="s">
        <v>7242</v>
      </c>
      <c r="BK972" t="s">
        <v>7243</v>
      </c>
      <c r="BQ972" t="s">
        <v>131</v>
      </c>
    </row>
    <row r="973" spans="1:72">
      <c r="A973" t="s">
        <v>76</v>
      </c>
      <c r="B973" t="s">
        <v>7244</v>
      </c>
      <c r="F973" t="s">
        <v>7245</v>
      </c>
      <c r="I973" t="s">
        <v>7246</v>
      </c>
      <c r="J973">
        <v>2008</v>
      </c>
      <c r="K973" t="s">
        <v>2087</v>
      </c>
      <c r="W973" t="s">
        <v>7247</v>
      </c>
      <c r="AA973" t="s">
        <v>7248</v>
      </c>
      <c r="AB973" t="s">
        <v>7249</v>
      </c>
      <c r="AN973" t="s">
        <v>2091</v>
      </c>
      <c r="AS973" t="s">
        <v>204</v>
      </c>
      <c r="AT973">
        <v>28</v>
      </c>
      <c r="AU973">
        <v>2</v>
      </c>
      <c r="AZ973">
        <v>90</v>
      </c>
      <c r="BA973">
        <v>102</v>
      </c>
      <c r="BC973" t="s">
        <v>7250</v>
      </c>
      <c r="BK973" t="s">
        <v>7251</v>
      </c>
      <c r="BQ973" t="s">
        <v>131</v>
      </c>
    </row>
    <row r="974" spans="1:72">
      <c r="A974" t="s">
        <v>76</v>
      </c>
      <c r="B974" t="s">
        <v>7252</v>
      </c>
      <c r="F974" t="s">
        <v>7252</v>
      </c>
      <c r="I974" t="s">
        <v>7253</v>
      </c>
      <c r="J974">
        <v>2005</v>
      </c>
      <c r="K974" t="s">
        <v>7254</v>
      </c>
      <c r="W974" t="s">
        <v>7255</v>
      </c>
      <c r="AA974" t="s">
        <v>7256</v>
      </c>
      <c r="AB974" t="s">
        <v>7257</v>
      </c>
      <c r="AN974" t="s">
        <v>7258</v>
      </c>
      <c r="AO974" t="s">
        <v>7259</v>
      </c>
      <c r="AS974" t="s">
        <v>185</v>
      </c>
      <c r="AT974">
        <v>14</v>
      </c>
      <c r="AU974">
        <v>5</v>
      </c>
      <c r="AZ974">
        <v>333</v>
      </c>
      <c r="BA974">
        <v>358</v>
      </c>
      <c r="BC974" t="s">
        <v>7260</v>
      </c>
      <c r="BK974" t="s">
        <v>7261</v>
      </c>
      <c r="BQ974" t="s">
        <v>85</v>
      </c>
      <c r="BR974" t="s">
        <v>108</v>
      </c>
      <c r="BS974" t="s">
        <v>109</v>
      </c>
    </row>
    <row r="975" spans="1:72">
      <c r="A975" t="s">
        <v>76</v>
      </c>
      <c r="B975" t="s">
        <v>7262</v>
      </c>
      <c r="F975" t="s">
        <v>7263</v>
      </c>
      <c r="I975" t="s">
        <v>7264</v>
      </c>
      <c r="J975">
        <v>2014</v>
      </c>
      <c r="K975" t="s">
        <v>299</v>
      </c>
      <c r="W975" t="s">
        <v>7265</v>
      </c>
      <c r="AA975" t="s">
        <v>7266</v>
      </c>
      <c r="AB975" t="s">
        <v>7267</v>
      </c>
      <c r="AN975" t="s">
        <v>303</v>
      </c>
      <c r="AO975" t="s">
        <v>4084</v>
      </c>
      <c r="AS975" s="3">
        <v>40483</v>
      </c>
      <c r="AT975">
        <v>291</v>
      </c>
      <c r="AZ975">
        <v>121</v>
      </c>
      <c r="BA975">
        <v>133</v>
      </c>
      <c r="BC975" t="s">
        <v>7268</v>
      </c>
      <c r="BK975" t="s">
        <v>7269</v>
      </c>
      <c r="BQ975" t="s">
        <v>131</v>
      </c>
    </row>
    <row r="976" spans="1:72">
      <c r="A976" t="s">
        <v>76</v>
      </c>
      <c r="B976" t="s">
        <v>7270</v>
      </c>
      <c r="F976" t="s">
        <v>7271</v>
      </c>
      <c r="I976" t="s">
        <v>7272</v>
      </c>
      <c r="J976">
        <v>2011</v>
      </c>
      <c r="K976" t="s">
        <v>3500</v>
      </c>
      <c r="W976" t="s">
        <v>7273</v>
      </c>
      <c r="AN976" t="s">
        <v>3504</v>
      </c>
      <c r="AT976">
        <v>46</v>
      </c>
      <c r="AU976">
        <v>2</v>
      </c>
      <c r="AZ976">
        <v>159</v>
      </c>
      <c r="BA976">
        <v>170</v>
      </c>
      <c r="BC976" t="s">
        <v>7274</v>
      </c>
      <c r="BK976" t="s">
        <v>7275</v>
      </c>
      <c r="BQ976" t="s">
        <v>131</v>
      </c>
    </row>
    <row r="977" spans="1:72">
      <c r="A977" t="s">
        <v>76</v>
      </c>
      <c r="B977" t="s">
        <v>7276</v>
      </c>
      <c r="F977" t="s">
        <v>7277</v>
      </c>
      <c r="I977" t="s">
        <v>7278</v>
      </c>
      <c r="J977">
        <v>2017</v>
      </c>
      <c r="K977" t="s">
        <v>4512</v>
      </c>
      <c r="W977" t="s">
        <v>7279</v>
      </c>
      <c r="AB977" t="s">
        <v>285</v>
      </c>
      <c r="AN977" t="s">
        <v>4514</v>
      </c>
      <c r="AO977" t="s">
        <v>6024</v>
      </c>
      <c r="AS977" t="s">
        <v>204</v>
      </c>
      <c r="AT977">
        <v>134</v>
      </c>
      <c r="AZ977">
        <v>12</v>
      </c>
      <c r="BA977">
        <v>20</v>
      </c>
      <c r="BC977" t="s">
        <v>7280</v>
      </c>
      <c r="BK977" t="s">
        <v>7281</v>
      </c>
      <c r="BQ977" t="s">
        <v>131</v>
      </c>
    </row>
    <row r="978" spans="1:72">
      <c r="A978" t="s">
        <v>76</v>
      </c>
      <c r="B978" t="s">
        <v>7282</v>
      </c>
      <c r="F978" t="s">
        <v>7283</v>
      </c>
      <c r="I978" t="s">
        <v>7284</v>
      </c>
      <c r="J978">
        <v>2017</v>
      </c>
      <c r="K978" t="s">
        <v>7285</v>
      </c>
      <c r="W978" t="s">
        <v>7286</v>
      </c>
      <c r="AN978" t="s">
        <v>7287</v>
      </c>
      <c r="AO978" t="s">
        <v>7288</v>
      </c>
      <c r="AS978" t="s">
        <v>5365</v>
      </c>
      <c r="AT978">
        <v>19</v>
      </c>
      <c r="AU978">
        <v>3</v>
      </c>
      <c r="AZ978">
        <v>319</v>
      </c>
      <c r="BA978">
        <v>336</v>
      </c>
      <c r="BC978" t="s">
        <v>7289</v>
      </c>
      <c r="BK978" t="s">
        <v>7290</v>
      </c>
      <c r="BQ978" t="s">
        <v>85</v>
      </c>
      <c r="BR978" t="s">
        <v>86</v>
      </c>
    </row>
    <row r="979" spans="1:72">
      <c r="A979" t="s">
        <v>76</v>
      </c>
      <c r="B979" t="s">
        <v>7291</v>
      </c>
      <c r="F979" t="s">
        <v>7292</v>
      </c>
      <c r="I979" t="s">
        <v>7293</v>
      </c>
      <c r="J979">
        <v>2009</v>
      </c>
      <c r="K979" t="s">
        <v>348</v>
      </c>
      <c r="W979" t="s">
        <v>7294</v>
      </c>
      <c r="AN979" t="s">
        <v>350</v>
      </c>
      <c r="AS979" t="s">
        <v>769</v>
      </c>
      <c r="AT979">
        <v>2</v>
      </c>
      <c r="AU979">
        <v>1</v>
      </c>
      <c r="AZ979">
        <v>56</v>
      </c>
      <c r="BA979">
        <v>66</v>
      </c>
      <c r="BC979" t="s">
        <v>7295</v>
      </c>
      <c r="BK979" t="s">
        <v>7296</v>
      </c>
      <c r="BQ979" t="s">
        <v>131</v>
      </c>
    </row>
    <row r="980" spans="1:72">
      <c r="A980" t="s">
        <v>76</v>
      </c>
      <c r="B980" t="s">
        <v>7297</v>
      </c>
      <c r="F980" t="s">
        <v>7298</v>
      </c>
      <c r="I980" t="s">
        <v>7299</v>
      </c>
      <c r="J980">
        <v>2016</v>
      </c>
      <c r="K980" t="s">
        <v>1914</v>
      </c>
      <c r="W980" t="s">
        <v>7300</v>
      </c>
      <c r="AA980" t="s">
        <v>7301</v>
      </c>
      <c r="AB980" t="s">
        <v>7302</v>
      </c>
      <c r="AN980" t="s">
        <v>1916</v>
      </c>
      <c r="AO980" t="s">
        <v>1917</v>
      </c>
      <c r="AS980" t="s">
        <v>887</v>
      </c>
      <c r="AT980">
        <v>229</v>
      </c>
      <c r="AU980">
        <v>3</v>
      </c>
      <c r="AZ980" t="s">
        <v>7303</v>
      </c>
      <c r="BA980" t="s">
        <v>7304</v>
      </c>
      <c r="BC980" t="s">
        <v>7305</v>
      </c>
      <c r="BK980" t="s">
        <v>7306</v>
      </c>
      <c r="BL980">
        <v>27068698</v>
      </c>
      <c r="BQ980" t="s">
        <v>85</v>
      </c>
      <c r="BR980" t="s">
        <v>86</v>
      </c>
    </row>
    <row r="981" spans="1:72">
      <c r="A981" t="s">
        <v>76</v>
      </c>
      <c r="B981" t="s">
        <v>7307</v>
      </c>
      <c r="F981" t="s">
        <v>7308</v>
      </c>
      <c r="I981" t="s">
        <v>7309</v>
      </c>
      <c r="J981">
        <v>2014</v>
      </c>
      <c r="K981" t="s">
        <v>913</v>
      </c>
      <c r="W981" t="s">
        <v>7310</v>
      </c>
      <c r="AA981" t="s">
        <v>7311</v>
      </c>
      <c r="AB981" t="s">
        <v>7312</v>
      </c>
      <c r="AN981" t="s">
        <v>915</v>
      </c>
      <c r="AO981" t="s">
        <v>1565</v>
      </c>
      <c r="AS981" t="s">
        <v>413</v>
      </c>
      <c r="AT981">
        <v>114</v>
      </c>
      <c r="AU981">
        <v>7</v>
      </c>
      <c r="AZ981">
        <v>1445</v>
      </c>
      <c r="BA981">
        <v>1458</v>
      </c>
      <c r="BC981" t="s">
        <v>7313</v>
      </c>
      <c r="BK981" t="s">
        <v>7314</v>
      </c>
      <c r="BL981">
        <v>24651369</v>
      </c>
      <c r="BQ981" t="s">
        <v>131</v>
      </c>
    </row>
    <row r="982" spans="1:72">
      <c r="A982" t="s">
        <v>76</v>
      </c>
      <c r="B982" t="s">
        <v>7315</v>
      </c>
      <c r="F982" t="s">
        <v>7316</v>
      </c>
      <c r="I982" t="s">
        <v>7317</v>
      </c>
      <c r="J982">
        <v>2015</v>
      </c>
      <c r="K982" t="s">
        <v>100</v>
      </c>
      <c r="W982" t="s">
        <v>7318</v>
      </c>
      <c r="AA982" t="s">
        <v>7319</v>
      </c>
      <c r="AB982" t="s">
        <v>7320</v>
      </c>
      <c r="AN982" t="s">
        <v>103</v>
      </c>
      <c r="AS982" t="s">
        <v>7321</v>
      </c>
      <c r="AT982">
        <v>10</v>
      </c>
      <c r="AU982">
        <v>5</v>
      </c>
      <c r="BB982" t="s">
        <v>7322</v>
      </c>
      <c r="BC982" t="s">
        <v>7323</v>
      </c>
      <c r="BK982" t="s">
        <v>7324</v>
      </c>
      <c r="BL982">
        <v>25961888</v>
      </c>
      <c r="BQ982" t="s">
        <v>131</v>
      </c>
    </row>
    <row r="983" spans="1:72">
      <c r="A983" t="s">
        <v>867</v>
      </c>
      <c r="B983" t="s">
        <v>7325</v>
      </c>
      <c r="D983" t="s">
        <v>7326</v>
      </c>
      <c r="F983" t="s">
        <v>7327</v>
      </c>
      <c r="I983" t="s">
        <v>7328</v>
      </c>
      <c r="J983">
        <v>2016</v>
      </c>
      <c r="K983" t="s">
        <v>7329</v>
      </c>
      <c r="L983" t="s">
        <v>1398</v>
      </c>
      <c r="P983" t="s">
        <v>7330</v>
      </c>
      <c r="Q983" t="s">
        <v>7331</v>
      </c>
      <c r="R983" t="s">
        <v>759</v>
      </c>
      <c r="S983" t="s">
        <v>1402</v>
      </c>
      <c r="W983" t="s">
        <v>7332</v>
      </c>
      <c r="AB983" t="s">
        <v>7333</v>
      </c>
      <c r="AN983" t="s">
        <v>877</v>
      </c>
      <c r="AP983" t="s">
        <v>7334</v>
      </c>
      <c r="AT983">
        <v>1110</v>
      </c>
      <c r="AZ983">
        <v>71</v>
      </c>
      <c r="BA983">
        <v>75</v>
      </c>
      <c r="BC983" t="s">
        <v>7335</v>
      </c>
      <c r="BK983" t="s">
        <v>7336</v>
      </c>
      <c r="BQ983" t="s">
        <v>131</v>
      </c>
    </row>
    <row r="984" spans="1:72">
      <c r="A984" t="s">
        <v>76</v>
      </c>
      <c r="B984" t="s">
        <v>7337</v>
      </c>
      <c r="F984" t="s">
        <v>7337</v>
      </c>
      <c r="I984" t="s">
        <v>7338</v>
      </c>
      <c r="J984">
        <v>2006</v>
      </c>
      <c r="K984" t="s">
        <v>247</v>
      </c>
      <c r="P984" t="s">
        <v>7339</v>
      </c>
      <c r="Q984" t="s">
        <v>7340</v>
      </c>
      <c r="R984" t="s">
        <v>7341</v>
      </c>
      <c r="S984" t="s">
        <v>7342</v>
      </c>
      <c r="W984" t="s">
        <v>7343</v>
      </c>
      <c r="AA984" t="s">
        <v>7301</v>
      </c>
      <c r="AB984" t="s">
        <v>7302</v>
      </c>
      <c r="AN984" t="s">
        <v>250</v>
      </c>
      <c r="AT984">
        <v>23</v>
      </c>
      <c r="AU984" s="2">
        <v>43132</v>
      </c>
      <c r="AZ984">
        <v>307</v>
      </c>
      <c r="BA984">
        <v>315</v>
      </c>
      <c r="BC984" t="s">
        <v>7344</v>
      </c>
      <c r="BK984" t="s">
        <v>7345</v>
      </c>
      <c r="BL984">
        <v>16687304</v>
      </c>
      <c r="BQ984" t="s">
        <v>85</v>
      </c>
      <c r="BR984" t="s">
        <v>86</v>
      </c>
    </row>
    <row r="985" spans="1:72">
      <c r="A985" t="s">
        <v>76</v>
      </c>
      <c r="B985" t="s">
        <v>7346</v>
      </c>
      <c r="F985" t="s">
        <v>7347</v>
      </c>
      <c r="I985" t="s">
        <v>7348</v>
      </c>
      <c r="J985">
        <v>2017</v>
      </c>
      <c r="K985" t="s">
        <v>435</v>
      </c>
      <c r="W985" t="s">
        <v>7349</v>
      </c>
      <c r="AB985" t="s">
        <v>437</v>
      </c>
      <c r="AN985" t="s">
        <v>438</v>
      </c>
      <c r="AO985" t="s">
        <v>439</v>
      </c>
      <c r="AS985" s="3">
        <v>36982</v>
      </c>
      <c r="AT985">
        <v>68</v>
      </c>
      <c r="AU985">
        <v>8</v>
      </c>
      <c r="AX985" t="s">
        <v>49</v>
      </c>
      <c r="AZ985">
        <v>1873</v>
      </c>
      <c r="BA985">
        <v>1884</v>
      </c>
      <c r="BC985" t="s">
        <v>7350</v>
      </c>
      <c r="BK985" t="s">
        <v>7351</v>
      </c>
      <c r="BL985">
        <v>28338712</v>
      </c>
      <c r="BQ985" t="s">
        <v>131</v>
      </c>
    </row>
    <row r="986" spans="1:72">
      <c r="A986" t="s">
        <v>76</v>
      </c>
      <c r="B986" t="s">
        <v>7352</v>
      </c>
      <c r="F986" t="s">
        <v>7352</v>
      </c>
      <c r="I986" t="s">
        <v>7353</v>
      </c>
      <c r="J986">
        <v>1995</v>
      </c>
      <c r="K986" t="s">
        <v>3996</v>
      </c>
      <c r="W986" t="s">
        <v>7354</v>
      </c>
      <c r="AA986" t="s">
        <v>7355</v>
      </c>
      <c r="AB986" t="s">
        <v>7356</v>
      </c>
      <c r="AN986" t="s">
        <v>4000</v>
      </c>
      <c r="AS986" t="s">
        <v>128</v>
      </c>
      <c r="AT986">
        <v>104</v>
      </c>
      <c r="AU986">
        <v>4</v>
      </c>
      <c r="AZ986">
        <v>424</v>
      </c>
      <c r="BA986">
        <v>432</v>
      </c>
      <c r="BC986" t="s">
        <v>7357</v>
      </c>
      <c r="BK986" t="s">
        <v>7358</v>
      </c>
      <c r="BL986">
        <v>28307657</v>
      </c>
      <c r="BQ986" t="s">
        <v>85</v>
      </c>
      <c r="BR986" t="s">
        <v>86</v>
      </c>
    </row>
    <row r="987" spans="1:72">
      <c r="A987" t="s">
        <v>76</v>
      </c>
      <c r="B987" t="s">
        <v>7359</v>
      </c>
      <c r="F987" t="s">
        <v>7359</v>
      </c>
      <c r="I987" t="s">
        <v>7360</v>
      </c>
      <c r="J987">
        <v>1997</v>
      </c>
      <c r="K987" t="s">
        <v>7361</v>
      </c>
      <c r="W987" t="s">
        <v>7362</v>
      </c>
      <c r="AN987" t="s">
        <v>7363</v>
      </c>
      <c r="AT987">
        <v>9</v>
      </c>
      <c r="AU987">
        <v>4</v>
      </c>
      <c r="AZ987">
        <v>481</v>
      </c>
      <c r="BA987">
        <v>486</v>
      </c>
      <c r="BC987" t="s">
        <v>7364</v>
      </c>
      <c r="BK987" t="s">
        <v>7365</v>
      </c>
      <c r="BL987">
        <v>28561288</v>
      </c>
      <c r="BQ987" t="s">
        <v>296</v>
      </c>
      <c r="BT987" t="s">
        <v>296</v>
      </c>
    </row>
    <row r="988" spans="1:72">
      <c r="A988" t="s">
        <v>76</v>
      </c>
      <c r="B988" t="s">
        <v>7366</v>
      </c>
      <c r="F988" t="s">
        <v>7366</v>
      </c>
      <c r="I988" t="s">
        <v>7367</v>
      </c>
      <c r="J988">
        <v>1999</v>
      </c>
      <c r="K988" t="s">
        <v>945</v>
      </c>
      <c r="W988" t="s">
        <v>7368</v>
      </c>
      <c r="AN988" t="s">
        <v>947</v>
      </c>
      <c r="AS988" t="s">
        <v>204</v>
      </c>
      <c r="AT988">
        <v>46</v>
      </c>
      <c r="AU988">
        <v>1</v>
      </c>
      <c r="AZ988">
        <v>3</v>
      </c>
      <c r="BA988">
        <v>12</v>
      </c>
      <c r="BC988" t="s">
        <v>7369</v>
      </c>
      <c r="BK988" t="s">
        <v>7370</v>
      </c>
      <c r="BQ988" t="s">
        <v>131</v>
      </c>
    </row>
    <row r="989" spans="1:72">
      <c r="A989" t="s">
        <v>76</v>
      </c>
      <c r="B989" t="s">
        <v>7371</v>
      </c>
      <c r="F989" t="s">
        <v>7371</v>
      </c>
      <c r="I989" t="s">
        <v>7372</v>
      </c>
      <c r="J989">
        <v>2002</v>
      </c>
      <c r="K989" t="s">
        <v>7373</v>
      </c>
      <c r="W989" t="s">
        <v>7374</v>
      </c>
      <c r="AB989" t="s">
        <v>7375</v>
      </c>
      <c r="AN989" t="s">
        <v>7376</v>
      </c>
      <c r="AT989">
        <v>50</v>
      </c>
      <c r="AU989">
        <v>4</v>
      </c>
      <c r="AZ989">
        <v>339</v>
      </c>
      <c r="BA989">
        <v>356</v>
      </c>
      <c r="BC989" t="s">
        <v>7377</v>
      </c>
      <c r="BK989" t="s">
        <v>7378</v>
      </c>
      <c r="BQ989" t="s">
        <v>85</v>
      </c>
      <c r="BR989" t="s">
        <v>86</v>
      </c>
    </row>
    <row r="990" spans="1:72">
      <c r="A990" t="s">
        <v>867</v>
      </c>
      <c r="B990" t="s">
        <v>7379</v>
      </c>
      <c r="D990" t="s">
        <v>7380</v>
      </c>
      <c r="F990" t="s">
        <v>7381</v>
      </c>
      <c r="I990" t="s">
        <v>7382</v>
      </c>
      <c r="J990">
        <v>2014</v>
      </c>
      <c r="K990" t="s">
        <v>7383</v>
      </c>
      <c r="L990" t="s">
        <v>7384</v>
      </c>
      <c r="W990" t="s">
        <v>7385</v>
      </c>
      <c r="AN990" t="s">
        <v>7386</v>
      </c>
      <c r="AP990" t="s">
        <v>7387</v>
      </c>
      <c r="AT990">
        <v>59</v>
      </c>
      <c r="AZ990">
        <v>73</v>
      </c>
      <c r="BA990" t="s">
        <v>7388</v>
      </c>
      <c r="BC990" t="s">
        <v>7389</v>
      </c>
      <c r="BK990" t="s">
        <v>7390</v>
      </c>
      <c r="BL990">
        <v>24160427</v>
      </c>
      <c r="BQ990" t="s">
        <v>85</v>
      </c>
      <c r="BR990" t="s">
        <v>108</v>
      </c>
      <c r="BT990" t="s">
        <v>296</v>
      </c>
    </row>
    <row r="991" spans="1:72">
      <c r="A991" t="s">
        <v>76</v>
      </c>
      <c r="B991" t="s">
        <v>7391</v>
      </c>
      <c r="F991" t="s">
        <v>7391</v>
      </c>
      <c r="I991" t="s">
        <v>7392</v>
      </c>
      <c r="J991">
        <v>2005</v>
      </c>
      <c r="K991" t="s">
        <v>7393</v>
      </c>
      <c r="W991" t="s">
        <v>7394</v>
      </c>
      <c r="AA991" t="s">
        <v>7395</v>
      </c>
      <c r="AN991" t="s">
        <v>7396</v>
      </c>
      <c r="AS991" t="s">
        <v>7321</v>
      </c>
      <c r="AT991">
        <v>25</v>
      </c>
      <c r="AU991">
        <v>19</v>
      </c>
      <c r="AZ991">
        <v>4719</v>
      </c>
      <c r="BA991">
        <v>4724</v>
      </c>
      <c r="BC991" t="s">
        <v>7397</v>
      </c>
      <c r="BK991" t="s">
        <v>7398</v>
      </c>
      <c r="BL991">
        <v>15888647</v>
      </c>
      <c r="BQ991" t="s">
        <v>85</v>
      </c>
      <c r="BR991" t="s">
        <v>86</v>
      </c>
    </row>
    <row r="992" spans="1:72">
      <c r="A992" t="s">
        <v>76</v>
      </c>
      <c r="B992" t="s">
        <v>7399</v>
      </c>
      <c r="F992" t="s">
        <v>7400</v>
      </c>
      <c r="I992" t="s">
        <v>7401</v>
      </c>
      <c r="J992">
        <v>2014</v>
      </c>
      <c r="K992" t="s">
        <v>7402</v>
      </c>
      <c r="W992" t="s">
        <v>7403</v>
      </c>
      <c r="AN992" t="s">
        <v>7404</v>
      </c>
      <c r="AS992" s="3">
        <v>37135</v>
      </c>
      <c r="AT992">
        <v>4</v>
      </c>
      <c r="AU992">
        <v>9</v>
      </c>
      <c r="AZ992">
        <v>1593</v>
      </c>
      <c r="BA992">
        <v>1602</v>
      </c>
      <c r="BC992" t="s">
        <v>7405</v>
      </c>
      <c r="BK992" t="s">
        <v>7406</v>
      </c>
      <c r="BL992">
        <v>25237111</v>
      </c>
      <c r="BQ992" t="s">
        <v>131</v>
      </c>
    </row>
    <row r="993" spans="1:73">
      <c r="A993" t="s">
        <v>76</v>
      </c>
      <c r="B993" t="s">
        <v>7407</v>
      </c>
      <c r="F993" t="s">
        <v>7408</v>
      </c>
      <c r="I993" t="s">
        <v>7409</v>
      </c>
      <c r="J993">
        <v>2009</v>
      </c>
      <c r="K993" t="s">
        <v>472</v>
      </c>
      <c r="W993" t="s">
        <v>7410</v>
      </c>
      <c r="AA993" t="s">
        <v>5649</v>
      </c>
      <c r="AB993" t="s">
        <v>5650</v>
      </c>
      <c r="AN993" t="s">
        <v>474</v>
      </c>
      <c r="AS993" t="s">
        <v>397</v>
      </c>
      <c r="AT993">
        <v>119</v>
      </c>
      <c r="AU993">
        <v>2</v>
      </c>
      <c r="AZ993">
        <v>315</v>
      </c>
      <c r="BA993">
        <v>323</v>
      </c>
      <c r="BC993" t="s">
        <v>7411</v>
      </c>
      <c r="BK993" t="s">
        <v>7412</v>
      </c>
      <c r="BL993">
        <v>19407983</v>
      </c>
      <c r="BQ993" t="s">
        <v>131</v>
      </c>
    </row>
    <row r="994" spans="1:73">
      <c r="A994" t="s">
        <v>76</v>
      </c>
      <c r="B994" t="s">
        <v>7413</v>
      </c>
      <c r="F994" t="s">
        <v>7413</v>
      </c>
      <c r="I994" t="s">
        <v>7414</v>
      </c>
      <c r="J994">
        <v>1991</v>
      </c>
      <c r="K994" t="s">
        <v>1663</v>
      </c>
      <c r="W994" t="s">
        <v>7415</v>
      </c>
      <c r="AN994" t="s">
        <v>1666</v>
      </c>
      <c r="AO994" t="s">
        <v>1667</v>
      </c>
      <c r="AS994" t="s">
        <v>128</v>
      </c>
      <c r="AT994">
        <v>36</v>
      </c>
      <c r="AU994">
        <v>4</v>
      </c>
      <c r="AZ994">
        <v>376</v>
      </c>
      <c r="BA994">
        <v>378</v>
      </c>
      <c r="BC994" t="s">
        <v>7416</v>
      </c>
      <c r="BK994" t="s">
        <v>7417</v>
      </c>
      <c r="BL994">
        <v>1809858</v>
      </c>
      <c r="BQ994" t="s">
        <v>85</v>
      </c>
      <c r="BR994" t="s">
        <v>86</v>
      </c>
    </row>
    <row r="995" spans="1:73">
      <c r="A995" t="s">
        <v>76</v>
      </c>
      <c r="B995" t="s">
        <v>7418</v>
      </c>
      <c r="F995" t="s">
        <v>7419</v>
      </c>
      <c r="I995" t="s">
        <v>7420</v>
      </c>
      <c r="J995">
        <v>2012</v>
      </c>
      <c r="K995" t="s">
        <v>221</v>
      </c>
      <c r="W995" t="s">
        <v>7421</v>
      </c>
      <c r="AB995" t="s">
        <v>7422</v>
      </c>
      <c r="AN995" t="s">
        <v>225</v>
      </c>
      <c r="AS995" t="s">
        <v>2479</v>
      </c>
      <c r="AT995">
        <v>109</v>
      </c>
      <c r="AU995">
        <v>21</v>
      </c>
      <c r="AZ995">
        <v>8328</v>
      </c>
      <c r="BA995">
        <v>8333</v>
      </c>
      <c r="BC995" t="s">
        <v>7423</v>
      </c>
      <c r="BK995" t="s">
        <v>7424</v>
      </c>
      <c r="BL995">
        <v>22566625</v>
      </c>
      <c r="BQ995" t="s">
        <v>131</v>
      </c>
    </row>
    <row r="996" spans="1:73">
      <c r="A996" t="s">
        <v>76</v>
      </c>
      <c r="B996" t="s">
        <v>7425</v>
      </c>
      <c r="F996" t="s">
        <v>7426</v>
      </c>
      <c r="I996" t="s">
        <v>7427</v>
      </c>
      <c r="J996">
        <v>2015</v>
      </c>
      <c r="K996" t="s">
        <v>7428</v>
      </c>
      <c r="W996" t="s">
        <v>7429</v>
      </c>
      <c r="AN996" t="s">
        <v>7430</v>
      </c>
      <c r="AS996" t="s">
        <v>185</v>
      </c>
      <c r="AT996">
        <v>17</v>
      </c>
      <c r="AU996">
        <v>3</v>
      </c>
      <c r="AZ996">
        <v>227</v>
      </c>
      <c r="BA996">
        <v>234</v>
      </c>
      <c r="BC996" t="s">
        <v>7431</v>
      </c>
      <c r="BK996" t="s">
        <v>7432</v>
      </c>
      <c r="BQ996" t="s">
        <v>131</v>
      </c>
    </row>
    <row r="997" spans="1:73">
      <c r="A997" t="s">
        <v>76</v>
      </c>
      <c r="B997" t="s">
        <v>7433</v>
      </c>
      <c r="F997" t="s">
        <v>7433</v>
      </c>
      <c r="I997" t="s">
        <v>7434</v>
      </c>
      <c r="J997">
        <v>2003</v>
      </c>
      <c r="K997" t="s">
        <v>7435</v>
      </c>
      <c r="W997" t="s">
        <v>7436</v>
      </c>
      <c r="AN997" t="s">
        <v>7437</v>
      </c>
      <c r="AS997" t="s">
        <v>128</v>
      </c>
      <c r="AT997">
        <v>81</v>
      </c>
      <c r="AU997">
        <v>6</v>
      </c>
      <c r="AZ997">
        <v>588</v>
      </c>
      <c r="BA997">
        <v>595</v>
      </c>
      <c r="BC997" t="s">
        <v>7438</v>
      </c>
      <c r="BK997" t="s">
        <v>7439</v>
      </c>
      <c r="BL997">
        <v>14641259</v>
      </c>
      <c r="BQ997" t="s">
        <v>85</v>
      </c>
      <c r="BR997" t="s">
        <v>86</v>
      </c>
    </row>
    <row r="998" spans="1:73">
      <c r="A998" t="s">
        <v>76</v>
      </c>
      <c r="B998" t="s">
        <v>7440</v>
      </c>
      <c r="F998" t="s">
        <v>7441</v>
      </c>
      <c r="I998" t="s">
        <v>7442</v>
      </c>
      <c r="J998">
        <v>2017</v>
      </c>
      <c r="K998" t="s">
        <v>362</v>
      </c>
      <c r="W998" t="s">
        <v>7443</v>
      </c>
      <c r="AB998" t="s">
        <v>658</v>
      </c>
      <c r="AN998" t="s">
        <v>366</v>
      </c>
      <c r="AO998" t="s">
        <v>367</v>
      </c>
      <c r="AS998" t="s">
        <v>148</v>
      </c>
      <c r="AT998">
        <v>49</v>
      </c>
      <c r="AU998">
        <v>5</v>
      </c>
      <c r="AZ998">
        <v>773</v>
      </c>
      <c r="BA998" t="s">
        <v>1367</v>
      </c>
      <c r="BC998" t="s">
        <v>7444</v>
      </c>
      <c r="BK998" t="s">
        <v>7445</v>
      </c>
      <c r="BL998">
        <v>28319089</v>
      </c>
      <c r="BQ998" t="s">
        <v>131</v>
      </c>
    </row>
    <row r="999" spans="1:73">
      <c r="A999" t="s">
        <v>76</v>
      </c>
      <c r="B999" t="s">
        <v>7446</v>
      </c>
      <c r="F999" t="s">
        <v>7447</v>
      </c>
      <c r="I999" t="s">
        <v>7448</v>
      </c>
      <c r="J999">
        <v>2014</v>
      </c>
      <c r="K999" t="s">
        <v>1217</v>
      </c>
      <c r="W999" t="s">
        <v>7449</v>
      </c>
      <c r="AB999" t="s">
        <v>7450</v>
      </c>
      <c r="AN999" t="s">
        <v>1221</v>
      </c>
      <c r="AO999" t="s">
        <v>1222</v>
      </c>
      <c r="AS999" t="s">
        <v>94</v>
      </c>
      <c r="AT999">
        <v>37</v>
      </c>
      <c r="AU999">
        <v>1</v>
      </c>
      <c r="AZ999">
        <v>101</v>
      </c>
      <c r="BA999">
        <v>112</v>
      </c>
      <c r="BC999" t="s">
        <v>7451</v>
      </c>
      <c r="BK999" t="s">
        <v>7452</v>
      </c>
      <c r="BL999">
        <v>23668360</v>
      </c>
      <c r="BQ999" t="s">
        <v>131</v>
      </c>
    </row>
    <row r="1000" spans="1:73">
      <c r="A1000" t="s">
        <v>76</v>
      </c>
      <c r="B1000" t="s">
        <v>7453</v>
      </c>
      <c r="F1000" t="s">
        <v>7454</v>
      </c>
      <c r="I1000" t="s">
        <v>7455</v>
      </c>
      <c r="J1000">
        <v>2018</v>
      </c>
      <c r="K1000" t="s">
        <v>4501</v>
      </c>
      <c r="W1000" t="s">
        <v>7456</v>
      </c>
      <c r="AN1000" t="s">
        <v>4505</v>
      </c>
      <c r="AO1000" t="s">
        <v>4506</v>
      </c>
      <c r="AS1000" t="s">
        <v>168</v>
      </c>
      <c r="AT1000">
        <v>96</v>
      </c>
      <c r="AU1000">
        <v>1</v>
      </c>
      <c r="AZ1000">
        <v>147</v>
      </c>
      <c r="BA1000">
        <v>162</v>
      </c>
      <c r="BC1000" t="s">
        <v>7457</v>
      </c>
      <c r="BK1000" t="s">
        <v>7458</v>
      </c>
      <c r="BL1000">
        <v>30004144</v>
      </c>
      <c r="BQ1000" t="s">
        <v>131</v>
      </c>
    </row>
    <row r="1001" spans="1:73">
      <c r="A1001" t="s">
        <v>76</v>
      </c>
      <c r="B1001" t="s">
        <v>7459</v>
      </c>
      <c r="F1001" t="s">
        <v>7460</v>
      </c>
      <c r="I1001" t="s">
        <v>7461</v>
      </c>
      <c r="J1001">
        <v>2013</v>
      </c>
      <c r="K1001" t="s">
        <v>7462</v>
      </c>
      <c r="W1001" t="s">
        <v>7463</v>
      </c>
      <c r="AB1001" t="s">
        <v>7464</v>
      </c>
      <c r="AN1001" t="s">
        <v>7465</v>
      </c>
      <c r="AO1001" t="s">
        <v>7466</v>
      </c>
      <c r="AS1001" t="s">
        <v>413</v>
      </c>
      <c r="AT1001">
        <v>6</v>
      </c>
      <c r="AU1001">
        <v>6</v>
      </c>
      <c r="AZ1001">
        <v>1877</v>
      </c>
      <c r="BA1001">
        <v>1888</v>
      </c>
      <c r="BC1001" t="s">
        <v>7467</v>
      </c>
      <c r="BK1001" t="s">
        <v>7468</v>
      </c>
      <c r="BL1001">
        <v>23713079</v>
      </c>
      <c r="BQ1001" t="s">
        <v>131</v>
      </c>
    </row>
    <row r="1002" spans="1:73">
      <c r="A1002" t="s">
        <v>76</v>
      </c>
      <c r="B1002" t="s">
        <v>7469</v>
      </c>
      <c r="F1002" t="s">
        <v>7470</v>
      </c>
      <c r="I1002" t="s">
        <v>7471</v>
      </c>
      <c r="J1002">
        <v>2018</v>
      </c>
      <c r="K1002" t="s">
        <v>1446</v>
      </c>
      <c r="W1002" t="s">
        <v>7472</v>
      </c>
      <c r="AN1002" t="s">
        <v>1448</v>
      </c>
      <c r="AO1002" t="s">
        <v>1449</v>
      </c>
      <c r="AS1002" t="s">
        <v>94</v>
      </c>
      <c r="AT1002">
        <v>214</v>
      </c>
      <c r="AU1002">
        <v>1</v>
      </c>
      <c r="BB1002" t="s">
        <v>7473</v>
      </c>
      <c r="BC1002" t="s">
        <v>7474</v>
      </c>
      <c r="BK1002" t="s">
        <v>7475</v>
      </c>
      <c r="BQ1002" t="s">
        <v>131</v>
      </c>
    </row>
    <row r="1003" spans="1:73">
      <c r="A1003" t="s">
        <v>76</v>
      </c>
      <c r="B1003" t="s">
        <v>7476</v>
      </c>
      <c r="F1003" t="s">
        <v>7477</v>
      </c>
      <c r="I1003" t="s">
        <v>7478</v>
      </c>
      <c r="J1003">
        <v>2015</v>
      </c>
      <c r="K1003" t="s">
        <v>1284</v>
      </c>
      <c r="W1003" t="s">
        <v>7479</v>
      </c>
      <c r="AN1003" t="s">
        <v>1286</v>
      </c>
      <c r="AS1003" t="s">
        <v>148</v>
      </c>
      <c r="AT1003">
        <v>20</v>
      </c>
      <c r="AU1003">
        <v>5</v>
      </c>
      <c r="AZ1003">
        <v>259</v>
      </c>
      <c r="BA1003">
        <v>261</v>
      </c>
      <c r="BC1003" t="s">
        <v>7480</v>
      </c>
      <c r="BK1003" t="s">
        <v>7481</v>
      </c>
      <c r="BL1003">
        <v>25802094</v>
      </c>
      <c r="BQ1003" t="s">
        <v>296</v>
      </c>
      <c r="BT1003" t="s">
        <v>109</v>
      </c>
      <c r="BU1003">
        <v>0</v>
      </c>
    </row>
    <row r="1004" spans="1:73">
      <c r="A1004" t="s">
        <v>76</v>
      </c>
      <c r="B1004" t="s">
        <v>7482</v>
      </c>
      <c r="F1004" t="s">
        <v>7483</v>
      </c>
      <c r="I1004" t="s">
        <v>7484</v>
      </c>
      <c r="J1004">
        <v>2016</v>
      </c>
      <c r="K1004" t="s">
        <v>1217</v>
      </c>
      <c r="W1004" t="s">
        <v>7485</v>
      </c>
      <c r="AB1004" t="s">
        <v>7486</v>
      </c>
      <c r="AN1004" t="s">
        <v>1221</v>
      </c>
      <c r="AO1004" t="s">
        <v>1222</v>
      </c>
      <c r="AS1004" t="s">
        <v>887</v>
      </c>
      <c r="AT1004">
        <v>39</v>
      </c>
      <c r="AU1004">
        <v>6</v>
      </c>
      <c r="AZ1004">
        <v>1353</v>
      </c>
      <c r="BA1004">
        <v>1365</v>
      </c>
      <c r="BC1004" t="s">
        <v>7487</v>
      </c>
      <c r="BK1004" t="s">
        <v>7488</v>
      </c>
      <c r="BL1004">
        <v>26662639</v>
      </c>
      <c r="BQ1004" t="s">
        <v>131</v>
      </c>
    </row>
    <row r="1005" spans="1:73">
      <c r="A1005" t="s">
        <v>76</v>
      </c>
      <c r="B1005" t="s">
        <v>7489</v>
      </c>
      <c r="F1005" t="s">
        <v>7490</v>
      </c>
      <c r="I1005" t="s">
        <v>7491</v>
      </c>
      <c r="J1005">
        <v>2010</v>
      </c>
      <c r="K1005" t="s">
        <v>4531</v>
      </c>
      <c r="W1005" t="s">
        <v>7492</v>
      </c>
      <c r="AB1005" t="s">
        <v>7493</v>
      </c>
      <c r="AN1005" t="s">
        <v>4537</v>
      </c>
      <c r="AO1005" t="s">
        <v>4538</v>
      </c>
      <c r="AS1005" t="s">
        <v>185</v>
      </c>
      <c r="AT1005">
        <v>45</v>
      </c>
      <c r="AW1005">
        <v>3</v>
      </c>
      <c r="AZ1005">
        <v>42</v>
      </c>
      <c r="BA1005">
        <v>49</v>
      </c>
      <c r="BC1005" t="s">
        <v>7494</v>
      </c>
      <c r="BK1005" t="s">
        <v>7495</v>
      </c>
      <c r="BL1005">
        <v>24417198</v>
      </c>
      <c r="BQ1005" t="s">
        <v>85</v>
      </c>
      <c r="BR1005" t="s">
        <v>86</v>
      </c>
    </row>
    <row r="1006" spans="1:73">
      <c r="A1006" t="s">
        <v>76</v>
      </c>
      <c r="B1006" t="s">
        <v>7496</v>
      </c>
      <c r="F1006" t="s">
        <v>7496</v>
      </c>
      <c r="I1006" t="s">
        <v>7497</v>
      </c>
      <c r="J1006">
        <v>1998</v>
      </c>
      <c r="K1006" t="s">
        <v>7498</v>
      </c>
      <c r="W1006" t="s">
        <v>7499</v>
      </c>
      <c r="AN1006" t="s">
        <v>7500</v>
      </c>
      <c r="AO1006" t="s">
        <v>7501</v>
      </c>
      <c r="AS1006" t="s">
        <v>600</v>
      </c>
      <c r="AT1006">
        <v>149</v>
      </c>
      <c r="AU1006">
        <v>4</v>
      </c>
      <c r="AZ1006">
        <v>283</v>
      </c>
      <c r="BA1006">
        <v>288</v>
      </c>
      <c r="BK1006" t="s">
        <v>7502</v>
      </c>
      <c r="BQ1006" t="s">
        <v>85</v>
      </c>
      <c r="BR1006" t="s">
        <v>86</v>
      </c>
    </row>
    <row r="1007" spans="1:73">
      <c r="A1007" t="s">
        <v>76</v>
      </c>
      <c r="B1007" t="s">
        <v>7503</v>
      </c>
      <c r="F1007" t="s">
        <v>7504</v>
      </c>
      <c r="I1007" t="s">
        <v>7505</v>
      </c>
      <c r="J1007">
        <v>2018</v>
      </c>
      <c r="K1007" t="s">
        <v>775</v>
      </c>
      <c r="W1007" t="s">
        <v>7506</v>
      </c>
      <c r="AN1007" t="s">
        <v>778</v>
      </c>
      <c r="AO1007" t="s">
        <v>1758</v>
      </c>
      <c r="AS1007" t="s">
        <v>185</v>
      </c>
      <c r="AT1007">
        <v>30</v>
      </c>
      <c r="AU1007">
        <v>9</v>
      </c>
      <c r="BB1007" t="s">
        <v>7507</v>
      </c>
      <c r="BC1007" t="s">
        <v>7508</v>
      </c>
      <c r="BK1007" t="s">
        <v>7509</v>
      </c>
      <c r="BL1007">
        <v>29972606</v>
      </c>
      <c r="BQ1007" t="s">
        <v>85</v>
      </c>
      <c r="BR1007" t="s">
        <v>86</v>
      </c>
    </row>
    <row r="1008" spans="1:73">
      <c r="A1008" t="s">
        <v>76</v>
      </c>
      <c r="B1008" t="s">
        <v>7510</v>
      </c>
      <c r="F1008" t="s">
        <v>7510</v>
      </c>
      <c r="I1008" t="s">
        <v>7511</v>
      </c>
      <c r="J1008">
        <v>2002</v>
      </c>
      <c r="K1008" t="s">
        <v>7512</v>
      </c>
      <c r="P1008" t="s">
        <v>7513</v>
      </c>
      <c r="Q1008" t="s">
        <v>7514</v>
      </c>
      <c r="R1008" t="s">
        <v>7515</v>
      </c>
      <c r="S1008" t="s">
        <v>7516</v>
      </c>
      <c r="W1008" t="s">
        <v>7517</v>
      </c>
      <c r="AB1008" t="s">
        <v>7493</v>
      </c>
      <c r="AN1008" t="s">
        <v>7518</v>
      </c>
      <c r="AO1008" t="s">
        <v>7519</v>
      </c>
      <c r="AS1008" t="s">
        <v>397</v>
      </c>
      <c r="AT1008">
        <v>23</v>
      </c>
      <c r="AU1008" s="2">
        <v>43132</v>
      </c>
      <c r="AX1008" t="s">
        <v>49</v>
      </c>
      <c r="AZ1008">
        <v>87</v>
      </c>
      <c r="BA1008">
        <v>100</v>
      </c>
      <c r="BB1008" t="s">
        <v>7520</v>
      </c>
      <c r="BC1008" t="s">
        <v>7521</v>
      </c>
      <c r="BK1008" t="s">
        <v>7522</v>
      </c>
      <c r="BL1008">
        <v>12142229</v>
      </c>
      <c r="BQ1008" t="s">
        <v>85</v>
      </c>
      <c r="BR1008" t="s">
        <v>86</v>
      </c>
    </row>
    <row r="1009" spans="1:76">
      <c r="A1009" t="s">
        <v>76</v>
      </c>
      <c r="B1009" t="s">
        <v>7523</v>
      </c>
      <c r="F1009" t="s">
        <v>7524</v>
      </c>
      <c r="I1009" t="s">
        <v>7525</v>
      </c>
      <c r="J1009">
        <v>2018</v>
      </c>
      <c r="K1009" t="s">
        <v>1880</v>
      </c>
      <c r="W1009" t="s">
        <v>7526</v>
      </c>
      <c r="AN1009" t="s">
        <v>1884</v>
      </c>
      <c r="AS1009" t="s">
        <v>7527</v>
      </c>
      <c r="AT1009">
        <v>8</v>
      </c>
      <c r="BB1009">
        <v>7733</v>
      </c>
      <c r="BC1009" t="s">
        <v>7528</v>
      </c>
      <c r="BK1009" t="s">
        <v>7529</v>
      </c>
      <c r="BL1009">
        <v>29769652</v>
      </c>
      <c r="BQ1009" t="s">
        <v>85</v>
      </c>
      <c r="BR1009" t="s">
        <v>108</v>
      </c>
      <c r="BT1009" t="s">
        <v>109</v>
      </c>
      <c r="BV1009">
        <v>0</v>
      </c>
    </row>
    <row r="1010" spans="1:76">
      <c r="A1010" t="s">
        <v>76</v>
      </c>
      <c r="B1010" t="s">
        <v>7530</v>
      </c>
      <c r="F1010" t="s">
        <v>7531</v>
      </c>
      <c r="I1010" t="s">
        <v>7532</v>
      </c>
      <c r="J1010">
        <v>2014</v>
      </c>
      <c r="K1010" t="s">
        <v>7533</v>
      </c>
      <c r="W1010" t="s">
        <v>7534</v>
      </c>
      <c r="AA1010" t="s">
        <v>7535</v>
      </c>
      <c r="AB1010" t="s">
        <v>7536</v>
      </c>
      <c r="AN1010" t="s">
        <v>7537</v>
      </c>
      <c r="AO1010" t="s">
        <v>7538</v>
      </c>
      <c r="AS1010" t="s">
        <v>769</v>
      </c>
      <c r="AT1010">
        <v>87</v>
      </c>
      <c r="AU1010">
        <v>3</v>
      </c>
      <c r="AZ1010">
        <v>630</v>
      </c>
      <c r="BA1010">
        <v>638</v>
      </c>
      <c r="BC1010" t="s">
        <v>7539</v>
      </c>
      <c r="BK1010" t="s">
        <v>7540</v>
      </c>
      <c r="BL1010">
        <v>24236731</v>
      </c>
      <c r="BQ1010" t="s">
        <v>131</v>
      </c>
    </row>
    <row r="1011" spans="1:76">
      <c r="A1011" t="s">
        <v>76</v>
      </c>
      <c r="B1011" t="s">
        <v>7541</v>
      </c>
      <c r="F1011" t="s">
        <v>7541</v>
      </c>
      <c r="I1011" t="s">
        <v>7542</v>
      </c>
      <c r="J1011">
        <v>2003</v>
      </c>
      <c r="K1011" t="s">
        <v>2422</v>
      </c>
      <c r="W1011" t="s">
        <v>7543</v>
      </c>
      <c r="AN1011" t="s">
        <v>2424</v>
      </c>
      <c r="AS1011" t="s">
        <v>413</v>
      </c>
      <c r="AT1011">
        <v>160</v>
      </c>
      <c r="AU1011">
        <v>11</v>
      </c>
      <c r="AZ1011">
        <v>1329</v>
      </c>
      <c r="BA1011">
        <v>1334</v>
      </c>
      <c r="BC1011" t="s">
        <v>7544</v>
      </c>
      <c r="BK1011" t="s">
        <v>7545</v>
      </c>
      <c r="BL1011">
        <v>14658385</v>
      </c>
      <c r="BQ1011" t="s">
        <v>131</v>
      </c>
    </row>
    <row r="1012" spans="1:76">
      <c r="A1012" t="s">
        <v>76</v>
      </c>
      <c r="B1012" t="s">
        <v>7546</v>
      </c>
      <c r="F1012" t="s">
        <v>7547</v>
      </c>
      <c r="I1012" t="s">
        <v>7548</v>
      </c>
      <c r="J1012">
        <v>2018</v>
      </c>
      <c r="K1012" t="s">
        <v>7549</v>
      </c>
      <c r="W1012" t="s">
        <v>7550</v>
      </c>
      <c r="AB1012" t="s">
        <v>7551</v>
      </c>
      <c r="AN1012" t="s">
        <v>7552</v>
      </c>
      <c r="AO1012" t="s">
        <v>7553</v>
      </c>
      <c r="AS1012" t="s">
        <v>269</v>
      </c>
      <c r="AT1012">
        <v>32</v>
      </c>
      <c r="AU1012">
        <v>2</v>
      </c>
      <c r="AZ1012">
        <v>217</v>
      </c>
      <c r="BA1012">
        <v>224</v>
      </c>
      <c r="BC1012" t="s">
        <v>7554</v>
      </c>
      <c r="BK1012" t="s">
        <v>7555</v>
      </c>
      <c r="BQ1012" t="s">
        <v>85</v>
      </c>
      <c r="BR1012" t="s">
        <v>86</v>
      </c>
    </row>
    <row r="1013" spans="1:76">
      <c r="A1013" t="s">
        <v>76</v>
      </c>
      <c r="B1013" t="s">
        <v>7556</v>
      </c>
      <c r="F1013" t="s">
        <v>7557</v>
      </c>
      <c r="I1013" t="s">
        <v>7558</v>
      </c>
      <c r="J1013">
        <v>2007</v>
      </c>
      <c r="K1013" t="s">
        <v>7559</v>
      </c>
      <c r="W1013" t="s">
        <v>7560</v>
      </c>
      <c r="AA1013" t="s">
        <v>7561</v>
      </c>
      <c r="AB1013" t="s">
        <v>7562</v>
      </c>
      <c r="AN1013" t="s">
        <v>7563</v>
      </c>
      <c r="AO1013" t="s">
        <v>7564</v>
      </c>
      <c r="AS1013" t="s">
        <v>148</v>
      </c>
      <c r="AT1013">
        <v>75</v>
      </c>
      <c r="AU1013">
        <v>1</v>
      </c>
      <c r="AZ1013">
        <v>1</v>
      </c>
      <c r="BA1013">
        <v>7</v>
      </c>
      <c r="BC1013" t="s">
        <v>7565</v>
      </c>
      <c r="BK1013" t="s">
        <v>7566</v>
      </c>
      <c r="BL1013">
        <v>17368964</v>
      </c>
      <c r="BQ1013" t="s">
        <v>85</v>
      </c>
      <c r="BR1013" t="s">
        <v>86</v>
      </c>
    </row>
    <row r="1014" spans="1:76">
      <c r="A1014" t="s">
        <v>76</v>
      </c>
      <c r="B1014" t="s">
        <v>7567</v>
      </c>
      <c r="F1014" t="s">
        <v>7568</v>
      </c>
      <c r="I1014" t="s">
        <v>7569</v>
      </c>
      <c r="J1014">
        <v>2018</v>
      </c>
      <c r="K1014" t="s">
        <v>435</v>
      </c>
      <c r="W1014" t="s">
        <v>7570</v>
      </c>
      <c r="AB1014" t="s">
        <v>7571</v>
      </c>
      <c r="AN1014" t="s">
        <v>438</v>
      </c>
      <c r="AO1014" t="s">
        <v>439</v>
      </c>
      <c r="AS1014" s="3">
        <v>46478</v>
      </c>
      <c r="AT1014">
        <v>69</v>
      </c>
      <c r="AU1014">
        <v>10</v>
      </c>
      <c r="AZ1014">
        <v>2647</v>
      </c>
      <c r="BA1014">
        <v>2658</v>
      </c>
      <c r="BC1014" t="s">
        <v>7572</v>
      </c>
      <c r="BK1014" t="s">
        <v>7573</v>
      </c>
      <c r="BL1014">
        <v>29547904</v>
      </c>
      <c r="BQ1014" t="s">
        <v>131</v>
      </c>
    </row>
    <row r="1015" spans="1:76">
      <c r="A1015" t="s">
        <v>76</v>
      </c>
      <c r="B1015" t="s">
        <v>5156</v>
      </c>
      <c r="F1015" t="s">
        <v>5156</v>
      </c>
      <c r="I1015" t="s">
        <v>7574</v>
      </c>
      <c r="J1015">
        <v>1993</v>
      </c>
      <c r="K1015" t="s">
        <v>2514</v>
      </c>
      <c r="W1015" t="s">
        <v>7575</v>
      </c>
      <c r="AN1015" t="s">
        <v>2518</v>
      </c>
      <c r="AS1015" t="s">
        <v>216</v>
      </c>
      <c r="AT1015">
        <v>71</v>
      </c>
      <c r="AV1015">
        <v>2</v>
      </c>
      <c r="AZ1015">
        <v>210</v>
      </c>
      <c r="BA1015">
        <v>218</v>
      </c>
      <c r="BC1015" t="s">
        <v>7576</v>
      </c>
      <c r="BK1015" t="s">
        <v>7577</v>
      </c>
      <c r="BQ1015" t="s">
        <v>85</v>
      </c>
      <c r="BR1015" t="s">
        <v>108</v>
      </c>
      <c r="BT1015" t="s">
        <v>109</v>
      </c>
      <c r="BV1015">
        <v>0</v>
      </c>
    </row>
    <row r="1016" spans="1:76">
      <c r="A1016" t="s">
        <v>76</v>
      </c>
      <c r="B1016" t="s">
        <v>7578</v>
      </c>
      <c r="F1016" t="s">
        <v>7579</v>
      </c>
      <c r="I1016" t="s">
        <v>7580</v>
      </c>
      <c r="J1016">
        <v>2009</v>
      </c>
      <c r="K1016" t="s">
        <v>452</v>
      </c>
      <c r="W1016" t="s">
        <v>7581</v>
      </c>
      <c r="AN1016" t="s">
        <v>454</v>
      </c>
      <c r="AS1016" t="s">
        <v>216</v>
      </c>
      <c r="AT1016">
        <v>44</v>
      </c>
      <c r="AU1016">
        <v>3</v>
      </c>
      <c r="AZ1016">
        <v>357</v>
      </c>
      <c r="BA1016">
        <v>362</v>
      </c>
      <c r="BC1016" t="s">
        <v>7582</v>
      </c>
      <c r="BK1016" t="s">
        <v>7583</v>
      </c>
      <c r="BQ1016" t="s">
        <v>85</v>
      </c>
      <c r="BR1016" t="s">
        <v>108</v>
      </c>
      <c r="BT1016" t="s">
        <v>109</v>
      </c>
      <c r="BU1016">
        <v>3</v>
      </c>
      <c r="BV1016">
        <v>5</v>
      </c>
      <c r="BX1016" t="s">
        <v>594</v>
      </c>
    </row>
    <row r="1017" spans="1:76">
      <c r="A1017" t="s">
        <v>76</v>
      </c>
      <c r="B1017" t="s">
        <v>7584</v>
      </c>
      <c r="F1017" t="s">
        <v>7585</v>
      </c>
      <c r="I1017" t="s">
        <v>7586</v>
      </c>
      <c r="J1017">
        <v>2013</v>
      </c>
      <c r="K1017" t="s">
        <v>145</v>
      </c>
      <c r="W1017" t="s">
        <v>7587</v>
      </c>
      <c r="AB1017" t="s">
        <v>7588</v>
      </c>
      <c r="AN1017" t="s">
        <v>147</v>
      </c>
      <c r="AS1017" t="s">
        <v>216</v>
      </c>
      <c r="AT1017">
        <v>59</v>
      </c>
      <c r="AU1017">
        <v>8</v>
      </c>
      <c r="AZ1017">
        <v>745</v>
      </c>
      <c r="BA1017">
        <v>751</v>
      </c>
      <c r="BC1017" t="s">
        <v>7589</v>
      </c>
      <c r="BK1017" t="s">
        <v>7590</v>
      </c>
      <c r="BL1017">
        <v>23702203</v>
      </c>
      <c r="BQ1017" t="s">
        <v>85</v>
      </c>
      <c r="BR1017" t="s">
        <v>108</v>
      </c>
      <c r="BT1017" t="s">
        <v>109</v>
      </c>
      <c r="BU1017">
        <v>7</v>
      </c>
      <c r="BV1017">
        <v>7</v>
      </c>
      <c r="BW1017" t="s">
        <v>7591</v>
      </c>
      <c r="BX1017" t="s">
        <v>594</v>
      </c>
    </row>
    <row r="1018" spans="1:76">
      <c r="A1018" t="s">
        <v>76</v>
      </c>
      <c r="B1018" t="s">
        <v>7592</v>
      </c>
      <c r="F1018" t="s">
        <v>7593</v>
      </c>
      <c r="I1018" t="s">
        <v>7594</v>
      </c>
      <c r="J1018">
        <v>2016</v>
      </c>
      <c r="K1018" t="s">
        <v>902</v>
      </c>
      <c r="W1018" t="s">
        <v>7595</v>
      </c>
      <c r="AA1018" t="s">
        <v>7596</v>
      </c>
      <c r="AB1018" t="s">
        <v>7597</v>
      </c>
      <c r="AN1018" t="s">
        <v>2280</v>
      </c>
      <c r="AT1018">
        <v>113</v>
      </c>
      <c r="AZ1018">
        <v>337</v>
      </c>
      <c r="BA1018">
        <v>343</v>
      </c>
      <c r="BC1018" t="s">
        <v>7598</v>
      </c>
      <c r="BK1018" t="s">
        <v>7599</v>
      </c>
      <c r="BQ1018" t="s">
        <v>85</v>
      </c>
      <c r="BR1018" t="s">
        <v>108</v>
      </c>
      <c r="BT1018" t="s">
        <v>296</v>
      </c>
    </row>
    <row r="1019" spans="1:76">
      <c r="A1019" t="s">
        <v>76</v>
      </c>
      <c r="B1019" t="s">
        <v>6243</v>
      </c>
      <c r="F1019" t="s">
        <v>6244</v>
      </c>
      <c r="I1019" t="s">
        <v>7600</v>
      </c>
      <c r="J1019">
        <v>2014</v>
      </c>
      <c r="K1019" t="s">
        <v>3996</v>
      </c>
      <c r="W1019" t="s">
        <v>7601</v>
      </c>
      <c r="AA1019" t="s">
        <v>6079</v>
      </c>
      <c r="AB1019" t="s">
        <v>6080</v>
      </c>
      <c r="AN1019" t="s">
        <v>4000</v>
      </c>
      <c r="AO1019" t="s">
        <v>5562</v>
      </c>
      <c r="AS1019" t="s">
        <v>185</v>
      </c>
      <c r="AT1019">
        <v>176</v>
      </c>
      <c r="AU1019">
        <v>1</v>
      </c>
      <c r="AZ1019">
        <v>57</v>
      </c>
      <c r="BA1019">
        <v>68</v>
      </c>
      <c r="BC1019" t="s">
        <v>7602</v>
      </c>
      <c r="BK1019" t="s">
        <v>7603</v>
      </c>
      <c r="BL1019">
        <v>25012598</v>
      </c>
      <c r="BQ1019" t="s">
        <v>85</v>
      </c>
      <c r="BR1019" t="s">
        <v>108</v>
      </c>
      <c r="BT1019" t="s">
        <v>109</v>
      </c>
      <c r="BV1019">
        <v>2</v>
      </c>
    </row>
    <row r="1020" spans="1:76">
      <c r="A1020" t="s">
        <v>76</v>
      </c>
      <c r="B1020" t="s">
        <v>7604</v>
      </c>
      <c r="F1020" t="s">
        <v>7605</v>
      </c>
      <c r="I1020" t="s">
        <v>7606</v>
      </c>
      <c r="J1020">
        <v>2015</v>
      </c>
      <c r="K1020" t="s">
        <v>2920</v>
      </c>
      <c r="W1020" t="s">
        <v>7607</v>
      </c>
      <c r="AA1020" t="s">
        <v>7608</v>
      </c>
      <c r="AB1020" t="s">
        <v>7609</v>
      </c>
      <c r="AN1020" t="s">
        <v>2922</v>
      </c>
      <c r="AS1020" t="s">
        <v>887</v>
      </c>
      <c r="AT1020">
        <v>68</v>
      </c>
      <c r="AU1020">
        <v>1</v>
      </c>
      <c r="AZ1020">
        <v>135</v>
      </c>
      <c r="BA1020">
        <v>145</v>
      </c>
      <c r="BK1020" t="s">
        <v>7610</v>
      </c>
      <c r="BQ1020" t="s">
        <v>85</v>
      </c>
      <c r="BR1020" t="s">
        <v>108</v>
      </c>
      <c r="BT1020" t="s">
        <v>296</v>
      </c>
    </row>
    <row r="1021" spans="1:76">
      <c r="A1021" t="s">
        <v>76</v>
      </c>
      <c r="B1021" t="s">
        <v>7611</v>
      </c>
      <c r="F1021" t="s">
        <v>7611</v>
      </c>
      <c r="I1021" t="s">
        <v>7612</v>
      </c>
      <c r="J1021">
        <v>2003</v>
      </c>
      <c r="K1021" t="s">
        <v>666</v>
      </c>
      <c r="W1021" t="s">
        <v>7613</v>
      </c>
      <c r="AN1021" t="s">
        <v>670</v>
      </c>
      <c r="AS1021" t="s">
        <v>148</v>
      </c>
      <c r="AT1021">
        <v>12</v>
      </c>
      <c r="AU1021">
        <v>5</v>
      </c>
      <c r="AZ1021">
        <v>1195</v>
      </c>
      <c r="BA1021">
        <v>1206</v>
      </c>
      <c r="BC1021" t="s">
        <v>7614</v>
      </c>
      <c r="BK1021" t="s">
        <v>7615</v>
      </c>
      <c r="BL1021">
        <v>12694283</v>
      </c>
      <c r="BQ1021" t="s">
        <v>131</v>
      </c>
    </row>
    <row r="1022" spans="1:76">
      <c r="A1022" t="s">
        <v>76</v>
      </c>
      <c r="B1022" t="s">
        <v>7616</v>
      </c>
      <c r="F1022" t="s">
        <v>7617</v>
      </c>
      <c r="I1022" t="s">
        <v>7618</v>
      </c>
      <c r="J1022">
        <v>2012</v>
      </c>
      <c r="K1022" t="s">
        <v>7619</v>
      </c>
      <c r="W1022" t="s">
        <v>7620</v>
      </c>
      <c r="AN1022" t="s">
        <v>7621</v>
      </c>
      <c r="AO1022" t="s">
        <v>7622</v>
      </c>
      <c r="AS1022" t="s">
        <v>600</v>
      </c>
      <c r="AT1022">
        <v>59</v>
      </c>
      <c r="AU1022">
        <v>2</v>
      </c>
      <c r="AZ1022">
        <v>169</v>
      </c>
      <c r="BA1022">
        <v>178</v>
      </c>
      <c r="BC1022" t="s">
        <v>7623</v>
      </c>
      <c r="BK1022" t="s">
        <v>7624</v>
      </c>
      <c r="BQ1022" t="s">
        <v>85</v>
      </c>
      <c r="BR1022" t="s">
        <v>86</v>
      </c>
    </row>
    <row r="1023" spans="1:76">
      <c r="A1023" t="s">
        <v>76</v>
      </c>
      <c r="B1023" t="s">
        <v>7625</v>
      </c>
      <c r="F1023" t="s">
        <v>7625</v>
      </c>
      <c r="I1023" t="s">
        <v>7626</v>
      </c>
      <c r="J1023">
        <v>2000</v>
      </c>
      <c r="K1023" t="s">
        <v>182</v>
      </c>
      <c r="W1023" t="s">
        <v>7627</v>
      </c>
      <c r="AN1023" t="s">
        <v>184</v>
      </c>
      <c r="AS1023" t="s">
        <v>128</v>
      </c>
      <c r="AT1023">
        <v>25</v>
      </c>
      <c r="AU1023">
        <v>4</v>
      </c>
      <c r="AZ1023">
        <v>303</v>
      </c>
      <c r="BA1023">
        <v>308</v>
      </c>
      <c r="BC1023" t="s">
        <v>7628</v>
      </c>
      <c r="BK1023" t="s">
        <v>7629</v>
      </c>
      <c r="BQ1023" t="s">
        <v>85</v>
      </c>
      <c r="BR1023" t="s">
        <v>108</v>
      </c>
      <c r="BT1023" t="s">
        <v>109</v>
      </c>
      <c r="BU1023">
        <v>2</v>
      </c>
    </row>
    <row r="1024" spans="1:76">
      <c r="A1024" t="s">
        <v>76</v>
      </c>
      <c r="B1024" t="s">
        <v>6893</v>
      </c>
      <c r="F1024" t="s">
        <v>7630</v>
      </c>
      <c r="I1024" t="s">
        <v>7631</v>
      </c>
      <c r="J1024">
        <v>2008</v>
      </c>
      <c r="K1024" t="s">
        <v>7632</v>
      </c>
      <c r="W1024" t="s">
        <v>7633</v>
      </c>
      <c r="AA1024" t="s">
        <v>7634</v>
      </c>
      <c r="AB1024" t="s">
        <v>6898</v>
      </c>
      <c r="AN1024" t="s">
        <v>7635</v>
      </c>
      <c r="AS1024" t="s">
        <v>269</v>
      </c>
      <c r="AT1024">
        <v>39</v>
      </c>
      <c r="AU1024">
        <v>2</v>
      </c>
      <c r="AZ1024">
        <v>122</v>
      </c>
      <c r="BA1024">
        <v>124</v>
      </c>
      <c r="BC1024" t="s">
        <v>7636</v>
      </c>
      <c r="BK1024" t="s">
        <v>7637</v>
      </c>
      <c r="BQ1024" t="s">
        <v>131</v>
      </c>
    </row>
    <row r="1025" spans="1:76">
      <c r="A1025" t="s">
        <v>76</v>
      </c>
      <c r="B1025" t="s">
        <v>7638</v>
      </c>
      <c r="F1025" t="s">
        <v>7638</v>
      </c>
      <c r="I1025" t="s">
        <v>7639</v>
      </c>
      <c r="J1025">
        <v>2002</v>
      </c>
      <c r="K1025" t="s">
        <v>7640</v>
      </c>
      <c r="W1025" t="s">
        <v>7641</v>
      </c>
      <c r="AN1025" t="s">
        <v>7642</v>
      </c>
      <c r="AS1025" t="s">
        <v>204</v>
      </c>
      <c r="AT1025">
        <v>36</v>
      </c>
      <c r="AU1025">
        <v>1</v>
      </c>
      <c r="AZ1025">
        <v>3</v>
      </c>
      <c r="BA1025">
        <v>15</v>
      </c>
      <c r="BC1025" t="s">
        <v>7643</v>
      </c>
      <c r="BK1025" t="s">
        <v>7644</v>
      </c>
      <c r="BQ1025" t="s">
        <v>296</v>
      </c>
      <c r="BT1025" t="s">
        <v>109</v>
      </c>
      <c r="BU1025">
        <v>0</v>
      </c>
    </row>
    <row r="1026" spans="1:76">
      <c r="A1026" t="s">
        <v>76</v>
      </c>
      <c r="B1026" t="s">
        <v>7645</v>
      </c>
      <c r="F1026" t="s">
        <v>7645</v>
      </c>
      <c r="I1026" t="s">
        <v>7646</v>
      </c>
      <c r="J1026">
        <v>1997</v>
      </c>
      <c r="K1026" t="s">
        <v>7647</v>
      </c>
      <c r="W1026" t="s">
        <v>7648</v>
      </c>
      <c r="AN1026" t="s">
        <v>7649</v>
      </c>
      <c r="AS1026" t="s">
        <v>204</v>
      </c>
      <c r="AT1026">
        <v>87</v>
      </c>
      <c r="AU1026">
        <v>2</v>
      </c>
      <c r="AZ1026">
        <v>191</v>
      </c>
      <c r="BA1026">
        <v>196</v>
      </c>
      <c r="BC1026" t="s">
        <v>7650</v>
      </c>
      <c r="BK1026" t="s">
        <v>7651</v>
      </c>
      <c r="BL1026">
        <v>18945141</v>
      </c>
      <c r="BQ1026" t="s">
        <v>131</v>
      </c>
    </row>
    <row r="1027" spans="1:76">
      <c r="A1027" t="s">
        <v>76</v>
      </c>
      <c r="B1027" t="s">
        <v>7652</v>
      </c>
      <c r="F1027" t="s">
        <v>7653</v>
      </c>
      <c r="I1027" t="s">
        <v>7654</v>
      </c>
      <c r="J1027">
        <v>2015</v>
      </c>
      <c r="K1027" t="s">
        <v>337</v>
      </c>
      <c r="W1027" t="s">
        <v>7655</v>
      </c>
      <c r="AA1027" t="s">
        <v>7656</v>
      </c>
      <c r="AB1027" t="s">
        <v>7657</v>
      </c>
      <c r="AN1027" t="s">
        <v>341</v>
      </c>
      <c r="AO1027" t="s">
        <v>342</v>
      </c>
      <c r="AS1027" t="s">
        <v>204</v>
      </c>
      <c r="AT1027">
        <v>32</v>
      </c>
      <c r="AU1027">
        <v>2</v>
      </c>
      <c r="AZ1027">
        <v>368</v>
      </c>
      <c r="BA1027">
        <v>379</v>
      </c>
      <c r="BC1027" t="s">
        <v>7658</v>
      </c>
      <c r="BK1027" t="s">
        <v>7659</v>
      </c>
      <c r="BL1027">
        <v>25371434</v>
      </c>
      <c r="BQ1027" t="s">
        <v>85</v>
      </c>
      <c r="BR1027" t="s">
        <v>108</v>
      </c>
      <c r="BT1027" t="s">
        <v>296</v>
      </c>
    </row>
    <row r="1028" spans="1:76">
      <c r="A1028" t="s">
        <v>76</v>
      </c>
      <c r="B1028" t="s">
        <v>7660</v>
      </c>
      <c r="F1028" t="s">
        <v>7660</v>
      </c>
      <c r="I1028" t="s">
        <v>7661</v>
      </c>
      <c r="J1028">
        <v>1998</v>
      </c>
      <c r="K1028" t="s">
        <v>3358</v>
      </c>
      <c r="P1028" t="s">
        <v>7662</v>
      </c>
      <c r="Q1028" t="s">
        <v>7663</v>
      </c>
      <c r="R1028" t="s">
        <v>7664</v>
      </c>
      <c r="T1028" t="s">
        <v>7665</v>
      </c>
      <c r="W1028" t="s">
        <v>7666</v>
      </c>
      <c r="AN1028" t="s">
        <v>3360</v>
      </c>
      <c r="AS1028" t="s">
        <v>128</v>
      </c>
      <c r="AT1028">
        <v>29</v>
      </c>
      <c r="AU1028">
        <v>4</v>
      </c>
      <c r="AZ1028">
        <v>405</v>
      </c>
      <c r="BA1028">
        <v>415</v>
      </c>
      <c r="BC1028" t="s">
        <v>7667</v>
      </c>
      <c r="BK1028" t="s">
        <v>7668</v>
      </c>
      <c r="BQ1028" t="s">
        <v>85</v>
      </c>
      <c r="BR1028" t="s">
        <v>296</v>
      </c>
      <c r="BT1028" t="s">
        <v>296</v>
      </c>
    </row>
    <row r="1029" spans="1:76">
      <c r="A1029" t="s">
        <v>76</v>
      </c>
      <c r="B1029" t="s">
        <v>7669</v>
      </c>
      <c r="F1029" t="s">
        <v>7670</v>
      </c>
      <c r="I1029" t="s">
        <v>7671</v>
      </c>
      <c r="J1029">
        <v>2017</v>
      </c>
      <c r="K1029" t="s">
        <v>2286</v>
      </c>
      <c r="W1029" t="s">
        <v>7672</v>
      </c>
      <c r="AN1029" t="s">
        <v>2289</v>
      </c>
      <c r="AS1029" t="s">
        <v>769</v>
      </c>
      <c r="AT1029">
        <v>7</v>
      </c>
      <c r="AU1029">
        <v>1</v>
      </c>
      <c r="BB1029">
        <v>19</v>
      </c>
      <c r="BC1029" t="s">
        <v>7673</v>
      </c>
      <c r="BK1029" t="s">
        <v>7674</v>
      </c>
      <c r="BQ1029" t="s">
        <v>131</v>
      </c>
    </row>
    <row r="1030" spans="1:76">
      <c r="A1030" t="s">
        <v>76</v>
      </c>
      <c r="B1030" t="s">
        <v>7675</v>
      </c>
      <c r="F1030" t="s">
        <v>7676</v>
      </c>
      <c r="I1030" t="s">
        <v>7677</v>
      </c>
      <c r="J1030">
        <v>2016</v>
      </c>
      <c r="K1030" t="s">
        <v>7678</v>
      </c>
      <c r="W1030" t="s">
        <v>7679</v>
      </c>
      <c r="AN1030" t="s">
        <v>7680</v>
      </c>
      <c r="AS1030" t="s">
        <v>128</v>
      </c>
      <c r="AT1030">
        <v>16</v>
      </c>
      <c r="AU1030">
        <v>4</v>
      </c>
      <c r="AZ1030">
        <v>797</v>
      </c>
      <c r="BA1030">
        <v>804</v>
      </c>
      <c r="BC1030" t="s">
        <v>7681</v>
      </c>
      <c r="BK1030" t="s">
        <v>7682</v>
      </c>
      <c r="BQ1030" t="s">
        <v>85</v>
      </c>
      <c r="BR1030" t="s">
        <v>86</v>
      </c>
    </row>
    <row r="1031" spans="1:76">
      <c r="A1031" t="s">
        <v>76</v>
      </c>
      <c r="B1031" t="s">
        <v>7683</v>
      </c>
      <c r="F1031" t="s">
        <v>7683</v>
      </c>
      <c r="I1031" t="s">
        <v>7684</v>
      </c>
      <c r="J1031">
        <v>1992</v>
      </c>
      <c r="K1031" t="s">
        <v>2245</v>
      </c>
      <c r="W1031" t="s">
        <v>7685</v>
      </c>
      <c r="AN1031" t="s">
        <v>2247</v>
      </c>
      <c r="AS1031" t="s">
        <v>413</v>
      </c>
      <c r="AT1031">
        <v>30</v>
      </c>
      <c r="AU1031" s="2">
        <v>43160</v>
      </c>
      <c r="AZ1031">
        <v>225</v>
      </c>
      <c r="BA1031">
        <v>258</v>
      </c>
      <c r="BC1031" t="s">
        <v>7686</v>
      </c>
      <c r="BK1031" t="s">
        <v>7687</v>
      </c>
      <c r="BQ1031" t="s">
        <v>85</v>
      </c>
      <c r="BR1031" t="s">
        <v>86</v>
      </c>
    </row>
    <row r="1032" spans="1:76">
      <c r="A1032" t="s">
        <v>76</v>
      </c>
      <c r="B1032" t="s">
        <v>7688</v>
      </c>
      <c r="F1032" t="s">
        <v>7688</v>
      </c>
      <c r="I1032" t="s">
        <v>7689</v>
      </c>
      <c r="J1032">
        <v>1986</v>
      </c>
      <c r="K1032" t="s">
        <v>2621</v>
      </c>
      <c r="AN1032" t="s">
        <v>2623</v>
      </c>
      <c r="AS1032" t="s">
        <v>216</v>
      </c>
      <c r="AT1032">
        <v>30</v>
      </c>
      <c r="AU1032">
        <v>3</v>
      </c>
      <c r="AZ1032">
        <v>173</v>
      </c>
      <c r="BA1032">
        <v>178</v>
      </c>
      <c r="BK1032" t="s">
        <v>7690</v>
      </c>
      <c r="BQ1032" t="s">
        <v>85</v>
      </c>
      <c r="BR1032" t="s">
        <v>108</v>
      </c>
      <c r="BT1032" t="s">
        <v>109</v>
      </c>
      <c r="BU1032">
        <v>5</v>
      </c>
      <c r="BV1032">
        <v>6</v>
      </c>
      <c r="BW1032" t="s">
        <v>7691</v>
      </c>
      <c r="BX1032" t="s">
        <v>4995</v>
      </c>
    </row>
    <row r="1033" spans="1:76">
      <c r="A1033" t="s">
        <v>76</v>
      </c>
      <c r="B1033" t="s">
        <v>7692</v>
      </c>
      <c r="F1033" t="s">
        <v>7693</v>
      </c>
      <c r="I1033" t="s">
        <v>7694</v>
      </c>
      <c r="J1033">
        <v>2014</v>
      </c>
      <c r="K1033" t="s">
        <v>1047</v>
      </c>
      <c r="P1033" t="s">
        <v>7695</v>
      </c>
      <c r="Q1033" t="s">
        <v>7696</v>
      </c>
      <c r="R1033" t="s">
        <v>7697</v>
      </c>
      <c r="W1033" t="s">
        <v>7698</v>
      </c>
      <c r="AB1033" t="s">
        <v>7699</v>
      </c>
      <c r="AN1033" t="s">
        <v>1050</v>
      </c>
      <c r="AO1033" t="s">
        <v>1051</v>
      </c>
      <c r="AS1033" t="s">
        <v>185</v>
      </c>
      <c r="AT1033">
        <v>121</v>
      </c>
      <c r="AU1033">
        <v>1</v>
      </c>
      <c r="AX1033" t="s">
        <v>49</v>
      </c>
      <c r="AZ1033">
        <v>7</v>
      </c>
      <c r="BA1033">
        <v>11</v>
      </c>
      <c r="BC1033" t="s">
        <v>7700</v>
      </c>
      <c r="BK1033" t="s">
        <v>7701</v>
      </c>
      <c r="BQ1033" t="s">
        <v>85</v>
      </c>
      <c r="BR1033" t="s">
        <v>86</v>
      </c>
    </row>
    <row r="1034" spans="1:76">
      <c r="A1034" t="s">
        <v>76</v>
      </c>
      <c r="B1034" t="s">
        <v>7702</v>
      </c>
      <c r="F1034" t="s">
        <v>7703</v>
      </c>
      <c r="I1034" t="s">
        <v>7704</v>
      </c>
      <c r="J1034">
        <v>2009</v>
      </c>
      <c r="K1034" t="s">
        <v>257</v>
      </c>
      <c r="W1034" t="s">
        <v>7705</v>
      </c>
      <c r="AN1034" t="s">
        <v>260</v>
      </c>
      <c r="AS1034" t="s">
        <v>216</v>
      </c>
      <c r="AT1034">
        <v>230</v>
      </c>
      <c r="AU1034">
        <v>3</v>
      </c>
      <c r="AZ1034">
        <v>481</v>
      </c>
      <c r="BA1034">
        <v>491</v>
      </c>
      <c r="BC1034" t="s">
        <v>7706</v>
      </c>
      <c r="BK1034" t="s">
        <v>7707</v>
      </c>
      <c r="BL1034">
        <v>19504268</v>
      </c>
      <c r="BQ1034" t="s">
        <v>131</v>
      </c>
    </row>
    <row r="1035" spans="1:76">
      <c r="A1035" t="s">
        <v>76</v>
      </c>
      <c r="B1035" t="s">
        <v>7708</v>
      </c>
      <c r="F1035" t="s">
        <v>7709</v>
      </c>
      <c r="I1035" t="s">
        <v>7710</v>
      </c>
      <c r="J1035">
        <v>2007</v>
      </c>
      <c r="K1035" t="s">
        <v>3918</v>
      </c>
      <c r="W1035" t="s">
        <v>7711</v>
      </c>
      <c r="AN1035" t="s">
        <v>3920</v>
      </c>
      <c r="AS1035" t="s">
        <v>887</v>
      </c>
      <c r="AT1035">
        <v>26</v>
      </c>
      <c r="AU1035">
        <v>6</v>
      </c>
      <c r="AZ1035">
        <v>815</v>
      </c>
      <c r="BA1035">
        <v>821</v>
      </c>
      <c r="BC1035" t="s">
        <v>7712</v>
      </c>
      <c r="BK1035" t="s">
        <v>7713</v>
      </c>
      <c r="BL1035">
        <v>17219103</v>
      </c>
      <c r="BQ1035" t="s">
        <v>131</v>
      </c>
    </row>
    <row r="1036" spans="1:76">
      <c r="A1036" t="s">
        <v>76</v>
      </c>
      <c r="B1036" t="s">
        <v>7714</v>
      </c>
      <c r="F1036" t="s">
        <v>7714</v>
      </c>
      <c r="I1036" t="s">
        <v>7715</v>
      </c>
      <c r="J1036">
        <v>1995</v>
      </c>
      <c r="K1036" t="s">
        <v>2743</v>
      </c>
      <c r="W1036" t="s">
        <v>7716</v>
      </c>
      <c r="AN1036" t="s">
        <v>2745</v>
      </c>
      <c r="AT1036">
        <v>5</v>
      </c>
      <c r="AU1036">
        <v>3</v>
      </c>
      <c r="AZ1036">
        <v>287</v>
      </c>
      <c r="BA1036">
        <v>296</v>
      </c>
      <c r="BC1036" t="s">
        <v>7717</v>
      </c>
      <c r="BK1036" t="s">
        <v>7718</v>
      </c>
      <c r="BQ1036" t="s">
        <v>85</v>
      </c>
      <c r="BR1036" t="s">
        <v>108</v>
      </c>
      <c r="BT1036" t="s">
        <v>109</v>
      </c>
      <c r="BU1036">
        <v>1</v>
      </c>
    </row>
    <row r="1037" spans="1:76">
      <c r="A1037" t="s">
        <v>76</v>
      </c>
      <c r="B1037" t="s">
        <v>7719</v>
      </c>
      <c r="F1037" t="s">
        <v>7720</v>
      </c>
      <c r="I1037" t="s">
        <v>7721</v>
      </c>
      <c r="J1037">
        <v>2018</v>
      </c>
      <c r="K1037" t="s">
        <v>2128</v>
      </c>
      <c r="W1037" t="s">
        <v>7722</v>
      </c>
      <c r="AB1037" t="s">
        <v>7723</v>
      </c>
      <c r="AN1037" t="s">
        <v>2130</v>
      </c>
      <c r="AO1037" t="s">
        <v>4637</v>
      </c>
      <c r="AS1037" t="s">
        <v>204</v>
      </c>
      <c r="AT1037">
        <v>47</v>
      </c>
      <c r="AU1037">
        <v>1</v>
      </c>
      <c r="AZ1037">
        <v>148</v>
      </c>
      <c r="BA1037">
        <v>158</v>
      </c>
      <c r="BC1037" t="s">
        <v>7724</v>
      </c>
      <c r="BK1037" t="s">
        <v>7725</v>
      </c>
      <c r="BL1037">
        <v>29293910</v>
      </c>
      <c r="BQ1037" t="s">
        <v>85</v>
      </c>
      <c r="BR1037" t="s">
        <v>108</v>
      </c>
      <c r="BT1037" t="s">
        <v>109</v>
      </c>
      <c r="BV1037">
        <v>0</v>
      </c>
    </row>
    <row r="1038" spans="1:76">
      <c r="A1038" t="s">
        <v>76</v>
      </c>
      <c r="B1038" t="s">
        <v>7726</v>
      </c>
      <c r="F1038" t="s">
        <v>7727</v>
      </c>
      <c r="I1038" t="s">
        <v>7728</v>
      </c>
      <c r="J1038">
        <v>2014</v>
      </c>
      <c r="K1038" t="s">
        <v>2331</v>
      </c>
      <c r="W1038" t="s">
        <v>7729</v>
      </c>
      <c r="AA1038" t="s">
        <v>1945</v>
      </c>
      <c r="AB1038" t="s">
        <v>1946</v>
      </c>
      <c r="AN1038" t="s">
        <v>2333</v>
      </c>
      <c r="AS1038" t="s">
        <v>216</v>
      </c>
      <c r="AT1038">
        <v>225</v>
      </c>
      <c r="AZ1038">
        <v>34</v>
      </c>
      <c r="BA1038">
        <v>44</v>
      </c>
      <c r="BC1038" t="s">
        <v>7730</v>
      </c>
      <c r="BK1038" t="s">
        <v>7731</v>
      </c>
      <c r="BL1038">
        <v>25017157</v>
      </c>
      <c r="BQ1038" t="s">
        <v>131</v>
      </c>
    </row>
    <row r="1039" spans="1:76">
      <c r="A1039" t="s">
        <v>76</v>
      </c>
      <c r="B1039" t="s">
        <v>5184</v>
      </c>
      <c r="F1039" t="s">
        <v>7732</v>
      </c>
      <c r="I1039" t="s">
        <v>7733</v>
      </c>
      <c r="J1039">
        <v>2007</v>
      </c>
      <c r="K1039" t="s">
        <v>210</v>
      </c>
      <c r="W1039" t="s">
        <v>7734</v>
      </c>
      <c r="AB1039" t="s">
        <v>5187</v>
      </c>
      <c r="AN1039" t="s">
        <v>214</v>
      </c>
      <c r="AO1039" t="s">
        <v>215</v>
      </c>
      <c r="AS1039" t="s">
        <v>128</v>
      </c>
      <c r="AT1039">
        <v>32</v>
      </c>
      <c r="AU1039">
        <v>6</v>
      </c>
      <c r="AZ1039">
        <v>722</v>
      </c>
      <c r="BA1039">
        <v>731</v>
      </c>
      <c r="BC1039" t="s">
        <v>7735</v>
      </c>
      <c r="BK1039" t="s">
        <v>7736</v>
      </c>
      <c r="BQ1039" t="s">
        <v>85</v>
      </c>
      <c r="BR1039" t="s">
        <v>108</v>
      </c>
      <c r="BT1039" t="s">
        <v>109</v>
      </c>
      <c r="BV1039">
        <v>0</v>
      </c>
    </row>
    <row r="1040" spans="1:76">
      <c r="A1040" t="s">
        <v>76</v>
      </c>
      <c r="B1040" t="s">
        <v>7737</v>
      </c>
      <c r="F1040" t="s">
        <v>7737</v>
      </c>
      <c r="I1040" t="s">
        <v>7738</v>
      </c>
      <c r="J1040">
        <v>2000</v>
      </c>
      <c r="K1040" t="s">
        <v>460</v>
      </c>
      <c r="W1040" t="s">
        <v>7739</v>
      </c>
      <c r="AA1040" t="s">
        <v>7740</v>
      </c>
      <c r="AB1040" t="s">
        <v>7741</v>
      </c>
      <c r="AN1040" t="s">
        <v>464</v>
      </c>
      <c r="AO1040" t="s">
        <v>465</v>
      </c>
      <c r="AT1040">
        <v>193</v>
      </c>
      <c r="AZ1040">
        <v>95</v>
      </c>
      <c r="BA1040">
        <v>107</v>
      </c>
      <c r="BC1040" t="s">
        <v>7742</v>
      </c>
      <c r="BK1040" t="s">
        <v>7743</v>
      </c>
      <c r="BQ1040" t="s">
        <v>85</v>
      </c>
      <c r="BR1040" t="s">
        <v>108</v>
      </c>
      <c r="BS1040" t="s">
        <v>109</v>
      </c>
    </row>
    <row r="1041" spans="1:72">
      <c r="A1041" t="s">
        <v>76</v>
      </c>
      <c r="B1041" t="s">
        <v>7744</v>
      </c>
      <c r="F1041" t="s">
        <v>7745</v>
      </c>
      <c r="I1041" t="s">
        <v>7746</v>
      </c>
      <c r="J1041">
        <v>2010</v>
      </c>
      <c r="K1041" t="s">
        <v>2245</v>
      </c>
      <c r="W1041" t="s">
        <v>7747</v>
      </c>
      <c r="AN1041" t="s">
        <v>2247</v>
      </c>
      <c r="AO1041" t="s">
        <v>2999</v>
      </c>
      <c r="AS1041" t="s">
        <v>397</v>
      </c>
      <c r="AT1041">
        <v>120</v>
      </c>
      <c r="AU1041" s="2">
        <v>43191</v>
      </c>
      <c r="AZ1041">
        <v>65</v>
      </c>
      <c r="BA1041">
        <v>70</v>
      </c>
      <c r="BC1041" t="s">
        <v>7748</v>
      </c>
      <c r="BK1041" t="s">
        <v>7749</v>
      </c>
      <c r="BL1041">
        <v>20434852</v>
      </c>
      <c r="BQ1041" t="s">
        <v>85</v>
      </c>
      <c r="BR1041" t="s">
        <v>86</v>
      </c>
    </row>
    <row r="1042" spans="1:72">
      <c r="A1042" t="s">
        <v>76</v>
      </c>
      <c r="B1042" t="s">
        <v>7750</v>
      </c>
      <c r="F1042" t="s">
        <v>7750</v>
      </c>
      <c r="I1042" t="s">
        <v>7751</v>
      </c>
      <c r="J1042">
        <v>1993</v>
      </c>
      <c r="K1042" t="s">
        <v>7752</v>
      </c>
      <c r="W1042" t="s">
        <v>7753</v>
      </c>
      <c r="AN1042" t="s">
        <v>2716</v>
      </c>
      <c r="AS1042" t="s">
        <v>216</v>
      </c>
      <c r="AT1042">
        <v>17</v>
      </c>
      <c r="AU1042">
        <v>8</v>
      </c>
      <c r="AZ1042">
        <v>597</v>
      </c>
      <c r="BA1042">
        <v>603</v>
      </c>
      <c r="BC1042" t="s">
        <v>7754</v>
      </c>
      <c r="BK1042" t="s">
        <v>7755</v>
      </c>
      <c r="BL1042">
        <v>7628236</v>
      </c>
      <c r="BQ1042" t="s">
        <v>85</v>
      </c>
      <c r="BR1042" t="s">
        <v>108</v>
      </c>
      <c r="BT1042" t="s">
        <v>296</v>
      </c>
    </row>
    <row r="1043" spans="1:72">
      <c r="A1043" t="s">
        <v>76</v>
      </c>
      <c r="B1043" t="s">
        <v>7756</v>
      </c>
      <c r="F1043" t="s">
        <v>7757</v>
      </c>
      <c r="I1043" t="s">
        <v>7758</v>
      </c>
      <c r="J1043">
        <v>2013</v>
      </c>
      <c r="K1043" t="s">
        <v>2655</v>
      </c>
      <c r="W1043" t="s">
        <v>7759</v>
      </c>
      <c r="AN1043" t="s">
        <v>2657</v>
      </c>
      <c r="AS1043" t="s">
        <v>269</v>
      </c>
      <c r="AT1043">
        <v>174</v>
      </c>
      <c r="AU1043">
        <v>3</v>
      </c>
      <c r="AX1043" t="s">
        <v>49</v>
      </c>
      <c r="AZ1043">
        <v>592</v>
      </c>
      <c r="BA1043">
        <v>601</v>
      </c>
      <c r="BC1043" t="s">
        <v>7760</v>
      </c>
      <c r="BK1043" t="s">
        <v>7761</v>
      </c>
      <c r="BQ1043" t="s">
        <v>131</v>
      </c>
    </row>
    <row r="1044" spans="1:72">
      <c r="A1044" t="s">
        <v>76</v>
      </c>
      <c r="B1044" t="s">
        <v>7762</v>
      </c>
      <c r="F1044" t="s">
        <v>7762</v>
      </c>
      <c r="I1044" t="s">
        <v>7763</v>
      </c>
      <c r="J1044">
        <v>1993</v>
      </c>
      <c r="K1044" t="s">
        <v>266</v>
      </c>
      <c r="W1044" t="s">
        <v>7764</v>
      </c>
      <c r="AN1044" t="s">
        <v>268</v>
      </c>
      <c r="AS1044" t="s">
        <v>509</v>
      </c>
      <c r="AT1044">
        <v>33</v>
      </c>
      <c r="AU1044">
        <v>1</v>
      </c>
      <c r="AZ1044">
        <v>137</v>
      </c>
      <c r="BA1044">
        <v>144</v>
      </c>
      <c r="BC1044" t="s">
        <v>7765</v>
      </c>
      <c r="BK1044" t="s">
        <v>7766</v>
      </c>
      <c r="BQ1044" t="s">
        <v>131</v>
      </c>
    </row>
    <row r="1045" spans="1:72">
      <c r="A1045" t="s">
        <v>76</v>
      </c>
      <c r="B1045" t="s">
        <v>7767</v>
      </c>
      <c r="F1045" t="s">
        <v>7768</v>
      </c>
      <c r="I1045" t="s">
        <v>7769</v>
      </c>
      <c r="J1045">
        <v>2014</v>
      </c>
      <c r="K1045" t="s">
        <v>3228</v>
      </c>
      <c r="W1045" t="s">
        <v>7770</v>
      </c>
      <c r="AN1045" t="s">
        <v>3230</v>
      </c>
      <c r="AO1045" t="s">
        <v>7771</v>
      </c>
      <c r="AS1045" t="s">
        <v>148</v>
      </c>
      <c r="AT1045">
        <v>52</v>
      </c>
      <c r="AU1045">
        <v>5</v>
      </c>
      <c r="AZ1045">
        <v>496</v>
      </c>
      <c r="BA1045">
        <v>503</v>
      </c>
      <c r="BK1045" t="s">
        <v>7772</v>
      </c>
      <c r="BL1045">
        <v>24851412</v>
      </c>
      <c r="BQ1045" t="s">
        <v>85</v>
      </c>
      <c r="BR1045" t="s">
        <v>86</v>
      </c>
    </row>
    <row r="1046" spans="1:72">
      <c r="A1046" t="s">
        <v>76</v>
      </c>
      <c r="B1046" t="s">
        <v>7773</v>
      </c>
      <c r="F1046" t="s">
        <v>7774</v>
      </c>
      <c r="I1046" t="s">
        <v>7775</v>
      </c>
      <c r="J1046">
        <v>2016</v>
      </c>
      <c r="K1046" t="s">
        <v>122</v>
      </c>
      <c r="W1046" t="s">
        <v>7776</v>
      </c>
      <c r="AB1046" t="s">
        <v>7777</v>
      </c>
      <c r="AN1046" t="s">
        <v>126</v>
      </c>
      <c r="AO1046" t="s">
        <v>127</v>
      </c>
      <c r="AS1046" t="s">
        <v>168</v>
      </c>
      <c r="AT1046">
        <v>22</v>
      </c>
      <c r="AU1046">
        <v>10</v>
      </c>
      <c r="AZ1046">
        <v>3259</v>
      </c>
      <c r="BA1046">
        <v>3272</v>
      </c>
      <c r="BC1046" t="s">
        <v>7778</v>
      </c>
      <c r="BK1046" t="s">
        <v>7779</v>
      </c>
      <c r="BL1046">
        <v>27173755</v>
      </c>
      <c r="BQ1046" t="s">
        <v>85</v>
      </c>
      <c r="BR1046" t="s">
        <v>86</v>
      </c>
    </row>
    <row r="1047" spans="1:72">
      <c r="A1047" t="s">
        <v>76</v>
      </c>
      <c r="B1047" t="s">
        <v>7780</v>
      </c>
      <c r="F1047" t="s">
        <v>7780</v>
      </c>
      <c r="I1047" t="s">
        <v>7781</v>
      </c>
      <c r="J1047">
        <v>1998</v>
      </c>
      <c r="K1047" t="s">
        <v>472</v>
      </c>
      <c r="W1047" t="s">
        <v>7782</v>
      </c>
      <c r="AN1047" t="s">
        <v>474</v>
      </c>
      <c r="AS1047" t="s">
        <v>769</v>
      </c>
      <c r="AT1047">
        <v>96</v>
      </c>
      <c r="AU1047" s="2">
        <v>43193</v>
      </c>
      <c r="AZ1047">
        <v>397</v>
      </c>
      <c r="BA1047">
        <v>405</v>
      </c>
      <c r="BC1047" t="s">
        <v>7783</v>
      </c>
      <c r="BK1047" t="s">
        <v>7784</v>
      </c>
      <c r="BL1047">
        <v>24710878</v>
      </c>
      <c r="BQ1047" t="s">
        <v>131</v>
      </c>
    </row>
    <row r="1048" spans="1:72">
      <c r="A1048" t="s">
        <v>76</v>
      </c>
      <c r="B1048" t="s">
        <v>7785</v>
      </c>
      <c r="F1048" t="s">
        <v>7785</v>
      </c>
      <c r="I1048" t="s">
        <v>7786</v>
      </c>
      <c r="J1048">
        <v>2006</v>
      </c>
      <c r="K1048" t="s">
        <v>1446</v>
      </c>
      <c r="W1048" t="s">
        <v>7787</v>
      </c>
      <c r="AA1048" t="s">
        <v>2910</v>
      </c>
      <c r="AN1048" t="s">
        <v>1448</v>
      </c>
      <c r="AT1048">
        <v>147</v>
      </c>
      <c r="AU1048">
        <v>3</v>
      </c>
      <c r="AZ1048">
        <v>409</v>
      </c>
      <c r="BA1048">
        <v>420</v>
      </c>
      <c r="BC1048" t="s">
        <v>7788</v>
      </c>
      <c r="BK1048" t="s">
        <v>7789</v>
      </c>
      <c r="BQ1048" t="s">
        <v>131</v>
      </c>
    </row>
    <row r="1049" spans="1:72">
      <c r="A1049" t="s">
        <v>76</v>
      </c>
      <c r="B1049" t="s">
        <v>7790</v>
      </c>
      <c r="F1049" t="s">
        <v>7791</v>
      </c>
      <c r="I1049" t="s">
        <v>7792</v>
      </c>
      <c r="J1049">
        <v>2010</v>
      </c>
      <c r="K1049" t="s">
        <v>3664</v>
      </c>
      <c r="W1049" t="s">
        <v>7793</v>
      </c>
      <c r="AN1049" t="s">
        <v>3668</v>
      </c>
      <c r="AT1049">
        <v>77</v>
      </c>
      <c r="AU1049">
        <v>1</v>
      </c>
      <c r="AZ1049">
        <v>14</v>
      </c>
      <c r="BA1049">
        <v>22</v>
      </c>
      <c r="BC1049" t="s">
        <v>7794</v>
      </c>
      <c r="BK1049" t="s">
        <v>7795</v>
      </c>
      <c r="BQ1049" t="s">
        <v>85</v>
      </c>
      <c r="BR1049" t="s">
        <v>86</v>
      </c>
    </row>
    <row r="1050" spans="1:72">
      <c r="A1050" t="s">
        <v>76</v>
      </c>
      <c r="B1050" t="s">
        <v>7796</v>
      </c>
      <c r="F1050" t="s">
        <v>7797</v>
      </c>
      <c r="I1050" t="s">
        <v>7798</v>
      </c>
      <c r="J1050">
        <v>2010</v>
      </c>
      <c r="K1050" t="s">
        <v>382</v>
      </c>
      <c r="W1050" t="s">
        <v>7799</v>
      </c>
      <c r="AB1050" t="s">
        <v>7800</v>
      </c>
      <c r="AN1050" t="s">
        <v>385</v>
      </c>
      <c r="AS1050" t="s">
        <v>2219</v>
      </c>
      <c r="AT1050">
        <v>10</v>
      </c>
      <c r="BB1050">
        <v>216</v>
      </c>
      <c r="BC1050" t="s">
        <v>7801</v>
      </c>
      <c r="BK1050" t="s">
        <v>7802</v>
      </c>
      <c r="BL1050">
        <v>20925912</v>
      </c>
      <c r="BQ1050" t="s">
        <v>131</v>
      </c>
    </row>
    <row r="1051" spans="1:72">
      <c r="A1051" t="s">
        <v>76</v>
      </c>
      <c r="B1051" t="s">
        <v>7803</v>
      </c>
      <c r="F1051" t="s">
        <v>7804</v>
      </c>
      <c r="I1051" t="s">
        <v>7805</v>
      </c>
      <c r="J1051">
        <v>2016</v>
      </c>
      <c r="K1051" t="s">
        <v>5107</v>
      </c>
      <c r="P1051" t="s">
        <v>7806</v>
      </c>
      <c r="Q1051" t="s">
        <v>7807</v>
      </c>
      <c r="R1051" t="s">
        <v>7808</v>
      </c>
      <c r="S1051" t="s">
        <v>7809</v>
      </c>
      <c r="W1051" t="s">
        <v>7810</v>
      </c>
      <c r="AA1051" t="s">
        <v>7811</v>
      </c>
      <c r="AB1051" t="s">
        <v>7812</v>
      </c>
      <c r="AN1051" t="s">
        <v>5111</v>
      </c>
      <c r="AO1051" t="s">
        <v>5112</v>
      </c>
      <c r="AS1051" t="s">
        <v>397</v>
      </c>
      <c r="AT1051">
        <v>113</v>
      </c>
      <c r="AX1051" t="s">
        <v>49</v>
      </c>
      <c r="AZ1051">
        <v>85</v>
      </c>
      <c r="BA1051">
        <v>98</v>
      </c>
      <c r="BC1051" t="s">
        <v>7813</v>
      </c>
      <c r="BK1051" t="s">
        <v>7814</v>
      </c>
      <c r="BQ1051" t="s">
        <v>85</v>
      </c>
      <c r="BR1051" t="s">
        <v>108</v>
      </c>
      <c r="BT1051" t="s">
        <v>296</v>
      </c>
    </row>
    <row r="1052" spans="1:72">
      <c r="A1052" t="s">
        <v>76</v>
      </c>
      <c r="B1052" t="s">
        <v>7815</v>
      </c>
      <c r="F1052" t="s">
        <v>7816</v>
      </c>
      <c r="I1052" t="s">
        <v>7817</v>
      </c>
      <c r="J1052">
        <v>2010</v>
      </c>
      <c r="K1052" t="s">
        <v>100</v>
      </c>
      <c r="W1052" t="s">
        <v>7818</v>
      </c>
      <c r="AA1052" t="s">
        <v>7819</v>
      </c>
      <c r="AB1052" t="s">
        <v>7820</v>
      </c>
      <c r="AN1052" t="s">
        <v>103</v>
      </c>
      <c r="AS1052" t="s">
        <v>7821</v>
      </c>
      <c r="AT1052">
        <v>5</v>
      </c>
      <c r="AU1052">
        <v>12</v>
      </c>
      <c r="BB1052" t="s">
        <v>7822</v>
      </c>
      <c r="BC1052" t="s">
        <v>7823</v>
      </c>
      <c r="BK1052" t="s">
        <v>7824</v>
      </c>
      <c r="BL1052">
        <v>21179546</v>
      </c>
      <c r="BQ1052" t="s">
        <v>85</v>
      </c>
      <c r="BS1052" t="s">
        <v>109</v>
      </c>
    </row>
    <row r="1053" spans="1:72">
      <c r="A1053" t="s">
        <v>76</v>
      </c>
      <c r="B1053" t="s">
        <v>7825</v>
      </c>
      <c r="F1053" t="s">
        <v>7826</v>
      </c>
      <c r="I1053" t="s">
        <v>7827</v>
      </c>
      <c r="J1053">
        <v>2017</v>
      </c>
      <c r="K1053" t="s">
        <v>162</v>
      </c>
      <c r="W1053" t="s">
        <v>7828</v>
      </c>
      <c r="AN1053" t="s">
        <v>166</v>
      </c>
      <c r="AO1053" t="s">
        <v>167</v>
      </c>
      <c r="AS1053" t="s">
        <v>397</v>
      </c>
      <c r="AT1053">
        <v>134</v>
      </c>
      <c r="AU1053">
        <v>3</v>
      </c>
      <c r="AZ1053">
        <v>520</v>
      </c>
      <c r="BA1053">
        <v>529</v>
      </c>
      <c r="BC1053" t="s">
        <v>7829</v>
      </c>
      <c r="BK1053" t="s">
        <v>7830</v>
      </c>
      <c r="BQ1053" t="s">
        <v>85</v>
      </c>
      <c r="BR1053" t="s">
        <v>86</v>
      </c>
    </row>
    <row r="1054" spans="1:72">
      <c r="A1054" t="s">
        <v>76</v>
      </c>
      <c r="B1054" t="s">
        <v>7831</v>
      </c>
      <c r="F1054" t="s">
        <v>7832</v>
      </c>
      <c r="I1054" t="s">
        <v>7833</v>
      </c>
      <c r="J1054">
        <v>2017</v>
      </c>
      <c r="K1054" t="s">
        <v>247</v>
      </c>
      <c r="W1054" t="s">
        <v>7834</v>
      </c>
      <c r="AB1054" t="s">
        <v>7835</v>
      </c>
      <c r="AN1054" t="s">
        <v>250</v>
      </c>
      <c r="AO1054" t="s">
        <v>251</v>
      </c>
      <c r="AS1054" t="s">
        <v>397</v>
      </c>
      <c r="AT1054">
        <v>34</v>
      </c>
      <c r="AU1054">
        <v>6</v>
      </c>
      <c r="AZ1054">
        <v>782</v>
      </c>
      <c r="BA1054">
        <v>801</v>
      </c>
      <c r="BC1054" t="s">
        <v>7836</v>
      </c>
      <c r="BK1054" t="s">
        <v>7837</v>
      </c>
      <c r="BL1054">
        <v>28430521</v>
      </c>
      <c r="BQ1054" t="s">
        <v>85</v>
      </c>
      <c r="BR1054" t="s">
        <v>86</v>
      </c>
    </row>
    <row r="1055" spans="1:72">
      <c r="A1055" t="s">
        <v>76</v>
      </c>
      <c r="B1055" t="s">
        <v>7831</v>
      </c>
      <c r="F1055" t="s">
        <v>7832</v>
      </c>
      <c r="I1055" t="s">
        <v>7838</v>
      </c>
      <c r="J1055">
        <v>2017</v>
      </c>
      <c r="K1055" t="s">
        <v>7839</v>
      </c>
      <c r="W1055" t="s">
        <v>7840</v>
      </c>
      <c r="AB1055" t="s">
        <v>7835</v>
      </c>
      <c r="AN1055" t="s">
        <v>7841</v>
      </c>
      <c r="AS1055" t="s">
        <v>156</v>
      </c>
      <c r="AT1055">
        <v>7</v>
      </c>
      <c r="BB1055">
        <v>44</v>
      </c>
      <c r="BC1055" t="s">
        <v>7842</v>
      </c>
      <c r="BK1055" t="s">
        <v>7843</v>
      </c>
      <c r="BL1055">
        <v>28373965</v>
      </c>
      <c r="BQ1055" t="s">
        <v>85</v>
      </c>
      <c r="BR1055" t="s">
        <v>86</v>
      </c>
    </row>
    <row r="1056" spans="1:72">
      <c r="A1056" t="s">
        <v>76</v>
      </c>
      <c r="B1056" t="s">
        <v>7844</v>
      </c>
      <c r="F1056" t="s">
        <v>7845</v>
      </c>
      <c r="I1056" t="s">
        <v>7846</v>
      </c>
      <c r="J1056">
        <v>2017</v>
      </c>
      <c r="K1056" t="s">
        <v>3904</v>
      </c>
      <c r="W1056" t="s">
        <v>7847</v>
      </c>
      <c r="AB1056" t="s">
        <v>7848</v>
      </c>
      <c r="AN1056" t="s">
        <v>3907</v>
      </c>
      <c r="AO1056" t="s">
        <v>7849</v>
      </c>
      <c r="AS1056" t="s">
        <v>128</v>
      </c>
      <c r="AT1056">
        <v>40</v>
      </c>
      <c r="AU1056">
        <v>12</v>
      </c>
      <c r="AZ1056">
        <v>2343</v>
      </c>
      <c r="BA1056">
        <v>2348</v>
      </c>
      <c r="BC1056" t="s">
        <v>7850</v>
      </c>
      <c r="BK1056" t="s">
        <v>7851</v>
      </c>
      <c r="BQ1056" t="s">
        <v>131</v>
      </c>
    </row>
    <row r="1057" spans="1:74">
      <c r="A1057" t="s">
        <v>76</v>
      </c>
      <c r="B1057" t="s">
        <v>7852</v>
      </c>
      <c r="F1057" t="s">
        <v>7853</v>
      </c>
      <c r="I1057" t="s">
        <v>7854</v>
      </c>
      <c r="J1057">
        <v>2014</v>
      </c>
      <c r="K1057" t="s">
        <v>7855</v>
      </c>
      <c r="W1057" t="s">
        <v>7856</v>
      </c>
      <c r="AA1057" t="s">
        <v>7857</v>
      </c>
      <c r="AB1057" t="s">
        <v>7858</v>
      </c>
      <c r="AN1057" t="s">
        <v>7859</v>
      </c>
      <c r="AO1057" t="s">
        <v>7860</v>
      </c>
      <c r="AS1057" t="s">
        <v>769</v>
      </c>
      <c r="AT1057">
        <v>101</v>
      </c>
      <c r="AX1057" t="s">
        <v>49</v>
      </c>
      <c r="AZ1057">
        <v>249</v>
      </c>
      <c r="BA1057">
        <v>254</v>
      </c>
      <c r="BC1057" t="s">
        <v>7861</v>
      </c>
      <c r="BK1057" t="s">
        <v>7862</v>
      </c>
      <c r="BQ1057" t="s">
        <v>131</v>
      </c>
    </row>
    <row r="1058" spans="1:74">
      <c r="A1058" t="s">
        <v>76</v>
      </c>
      <c r="B1058" t="s">
        <v>7863</v>
      </c>
      <c r="F1058" t="s">
        <v>7864</v>
      </c>
      <c r="I1058" t="s">
        <v>7865</v>
      </c>
      <c r="J1058">
        <v>2013</v>
      </c>
      <c r="K1058" t="s">
        <v>631</v>
      </c>
      <c r="W1058" t="s">
        <v>7866</v>
      </c>
      <c r="AA1058" t="s">
        <v>7867</v>
      </c>
      <c r="AB1058" t="s">
        <v>7868</v>
      </c>
      <c r="AN1058" t="s">
        <v>633</v>
      </c>
      <c r="AS1058" t="s">
        <v>216</v>
      </c>
      <c r="AT1058">
        <v>94</v>
      </c>
      <c r="AU1058">
        <v>8</v>
      </c>
      <c r="AZ1058">
        <v>1708</v>
      </c>
      <c r="BA1058">
        <v>1717</v>
      </c>
      <c r="BC1058" t="s">
        <v>7869</v>
      </c>
      <c r="BK1058" t="s">
        <v>7870</v>
      </c>
      <c r="BL1058">
        <v>24015515</v>
      </c>
      <c r="BQ1058" t="s">
        <v>131</v>
      </c>
    </row>
    <row r="1059" spans="1:74">
      <c r="A1059" t="s">
        <v>76</v>
      </c>
      <c r="B1059" t="s">
        <v>7871</v>
      </c>
      <c r="F1059" t="s">
        <v>7871</v>
      </c>
      <c r="I1059" t="s">
        <v>7872</v>
      </c>
      <c r="J1059">
        <v>1996</v>
      </c>
      <c r="K1059" t="s">
        <v>153</v>
      </c>
      <c r="W1059" t="s">
        <v>7873</v>
      </c>
      <c r="AN1059" t="s">
        <v>155</v>
      </c>
      <c r="AS1059" t="s">
        <v>887</v>
      </c>
      <c r="AT1059">
        <v>46</v>
      </c>
      <c r="AU1059" s="2">
        <v>43160</v>
      </c>
      <c r="AZ1059">
        <v>93</v>
      </c>
      <c r="BA1059">
        <v>103</v>
      </c>
      <c r="BC1059" t="s">
        <v>7874</v>
      </c>
      <c r="BK1059" t="s">
        <v>7875</v>
      </c>
      <c r="BQ1059" t="s">
        <v>131</v>
      </c>
    </row>
    <row r="1060" spans="1:74">
      <c r="A1060" t="s">
        <v>76</v>
      </c>
      <c r="B1060" t="s">
        <v>7876</v>
      </c>
      <c r="F1060" t="s">
        <v>7876</v>
      </c>
      <c r="I1060" t="s">
        <v>7877</v>
      </c>
      <c r="J1060">
        <v>1995</v>
      </c>
      <c r="K1060" t="s">
        <v>266</v>
      </c>
      <c r="W1060" t="s">
        <v>7878</v>
      </c>
      <c r="AN1060" t="s">
        <v>268</v>
      </c>
      <c r="AS1060" t="s">
        <v>509</v>
      </c>
      <c r="AT1060">
        <v>35</v>
      </c>
      <c r="AU1060">
        <v>1</v>
      </c>
      <c r="AZ1060">
        <v>199</v>
      </c>
      <c r="BA1060">
        <v>204</v>
      </c>
      <c r="BC1060" t="s">
        <v>7879</v>
      </c>
      <c r="BK1060" t="s">
        <v>7880</v>
      </c>
      <c r="BQ1060" t="s">
        <v>131</v>
      </c>
    </row>
    <row r="1061" spans="1:74">
      <c r="A1061" t="s">
        <v>76</v>
      </c>
      <c r="B1061" t="s">
        <v>7881</v>
      </c>
      <c r="F1061" t="s">
        <v>7882</v>
      </c>
      <c r="I1061" t="s">
        <v>7883</v>
      </c>
      <c r="J1061">
        <v>2006</v>
      </c>
      <c r="K1061" t="s">
        <v>3500</v>
      </c>
      <c r="W1061" t="s">
        <v>7884</v>
      </c>
      <c r="AA1061" t="s">
        <v>7885</v>
      </c>
      <c r="AB1061" t="s">
        <v>7886</v>
      </c>
      <c r="AN1061" t="s">
        <v>3504</v>
      </c>
      <c r="AS1061" s="3">
        <v>40391</v>
      </c>
      <c r="AT1061">
        <v>32</v>
      </c>
      <c r="AU1061">
        <v>1</v>
      </c>
      <c r="AZ1061">
        <v>89</v>
      </c>
      <c r="BA1061">
        <v>93</v>
      </c>
      <c r="BC1061" t="s">
        <v>7887</v>
      </c>
      <c r="BK1061" t="s">
        <v>7888</v>
      </c>
      <c r="BQ1061" t="s">
        <v>131</v>
      </c>
    </row>
    <row r="1062" spans="1:74">
      <c r="A1062" t="s">
        <v>76</v>
      </c>
      <c r="B1062" t="s">
        <v>7889</v>
      </c>
      <c r="F1062" t="s">
        <v>7890</v>
      </c>
      <c r="I1062" t="s">
        <v>7891</v>
      </c>
      <c r="J1062">
        <v>2017</v>
      </c>
      <c r="K1062" t="s">
        <v>122</v>
      </c>
      <c r="W1062" t="s">
        <v>7892</v>
      </c>
      <c r="AA1062" t="s">
        <v>7893</v>
      </c>
      <c r="AB1062" t="s">
        <v>7894</v>
      </c>
      <c r="AN1062" t="s">
        <v>126</v>
      </c>
      <c r="AO1062" t="s">
        <v>127</v>
      </c>
      <c r="AS1062" t="s">
        <v>413</v>
      </c>
      <c r="AT1062">
        <v>23</v>
      </c>
      <c r="AU1062">
        <v>11</v>
      </c>
      <c r="AZ1062">
        <v>4932</v>
      </c>
      <c r="BA1062">
        <v>4945</v>
      </c>
      <c r="BC1062" t="s">
        <v>7895</v>
      </c>
      <c r="BK1062" t="s">
        <v>7896</v>
      </c>
      <c r="BL1062">
        <v>28470761</v>
      </c>
      <c r="BQ1062" t="s">
        <v>131</v>
      </c>
    </row>
    <row r="1063" spans="1:74">
      <c r="A1063" t="s">
        <v>76</v>
      </c>
      <c r="B1063" t="s">
        <v>7897</v>
      </c>
      <c r="F1063" t="s">
        <v>7898</v>
      </c>
      <c r="I1063" t="s">
        <v>7899</v>
      </c>
      <c r="J1063">
        <v>2013</v>
      </c>
      <c r="K1063" t="s">
        <v>153</v>
      </c>
      <c r="W1063" t="s">
        <v>7900</v>
      </c>
      <c r="AN1063" t="s">
        <v>155</v>
      </c>
      <c r="AS1063" t="s">
        <v>156</v>
      </c>
      <c r="AT1063">
        <v>144</v>
      </c>
      <c r="AZ1063">
        <v>192</v>
      </c>
      <c r="BA1063">
        <v>199</v>
      </c>
      <c r="BC1063" t="s">
        <v>7901</v>
      </c>
      <c r="BK1063" t="s">
        <v>7902</v>
      </c>
      <c r="BQ1063" t="s">
        <v>131</v>
      </c>
    </row>
    <row r="1064" spans="1:74">
      <c r="A1064" t="s">
        <v>76</v>
      </c>
      <c r="B1064" t="s">
        <v>7903</v>
      </c>
      <c r="F1064" t="s">
        <v>7904</v>
      </c>
      <c r="I1064" t="s">
        <v>7905</v>
      </c>
      <c r="J1064">
        <v>2016</v>
      </c>
      <c r="K1064" t="s">
        <v>100</v>
      </c>
      <c r="W1064" t="s">
        <v>7906</v>
      </c>
      <c r="AN1064" t="s">
        <v>103</v>
      </c>
      <c r="AS1064" s="3">
        <v>42309</v>
      </c>
      <c r="AT1064">
        <v>11</v>
      </c>
      <c r="AU1064">
        <v>11</v>
      </c>
      <c r="BB1064" t="s">
        <v>7907</v>
      </c>
      <c r="BC1064" t="s">
        <v>7908</v>
      </c>
      <c r="BK1064" t="s">
        <v>7909</v>
      </c>
      <c r="BL1064">
        <v>27846312</v>
      </c>
      <c r="BQ1064" t="s">
        <v>131</v>
      </c>
    </row>
    <row r="1065" spans="1:74">
      <c r="A1065" t="s">
        <v>76</v>
      </c>
      <c r="B1065" t="s">
        <v>7910</v>
      </c>
      <c r="F1065" t="s">
        <v>7911</v>
      </c>
      <c r="I1065" t="s">
        <v>7912</v>
      </c>
      <c r="J1065">
        <v>2007</v>
      </c>
      <c r="K1065" t="s">
        <v>122</v>
      </c>
      <c r="W1065" t="s">
        <v>7913</v>
      </c>
      <c r="AA1065" t="s">
        <v>7914</v>
      </c>
      <c r="AB1065" t="s">
        <v>7915</v>
      </c>
      <c r="AN1065" t="s">
        <v>126</v>
      </c>
      <c r="AO1065" t="s">
        <v>127</v>
      </c>
      <c r="AS1065" t="s">
        <v>769</v>
      </c>
      <c r="AT1065">
        <v>13</v>
      </c>
      <c r="AU1065">
        <v>3</v>
      </c>
      <c r="AZ1065">
        <v>707</v>
      </c>
      <c r="BA1065">
        <v>721</v>
      </c>
      <c r="BC1065" t="s">
        <v>7916</v>
      </c>
      <c r="BK1065" t="s">
        <v>7917</v>
      </c>
      <c r="BQ1065" t="s">
        <v>131</v>
      </c>
    </row>
    <row r="1066" spans="1:74">
      <c r="A1066" t="s">
        <v>76</v>
      </c>
      <c r="B1066" t="s">
        <v>7918</v>
      </c>
      <c r="F1066" t="s">
        <v>7919</v>
      </c>
      <c r="I1066" t="s">
        <v>7920</v>
      </c>
      <c r="J1066">
        <v>2017</v>
      </c>
      <c r="K1066" t="s">
        <v>588</v>
      </c>
      <c r="W1066" t="s">
        <v>7921</v>
      </c>
      <c r="AB1066" t="s">
        <v>7922</v>
      </c>
      <c r="AN1066" t="s">
        <v>591</v>
      </c>
      <c r="AS1066" t="s">
        <v>185</v>
      </c>
      <c r="AT1066">
        <v>7</v>
      </c>
      <c r="AU1066">
        <v>17</v>
      </c>
      <c r="AZ1066">
        <v>6680</v>
      </c>
      <c r="BA1066">
        <v>6690</v>
      </c>
      <c r="BC1066" t="s">
        <v>7923</v>
      </c>
      <c r="BK1066" t="s">
        <v>7924</v>
      </c>
      <c r="BL1066">
        <v>28904750</v>
      </c>
      <c r="BQ1066" t="s">
        <v>85</v>
      </c>
      <c r="BR1066" t="s">
        <v>108</v>
      </c>
      <c r="BT1066" t="s">
        <v>296</v>
      </c>
    </row>
    <row r="1067" spans="1:74">
      <c r="A1067" t="s">
        <v>76</v>
      </c>
      <c r="B1067" t="s">
        <v>7925</v>
      </c>
      <c r="F1067" t="s">
        <v>7925</v>
      </c>
      <c r="I1067" t="s">
        <v>7926</v>
      </c>
      <c r="J1067">
        <v>1994</v>
      </c>
      <c r="K1067" t="s">
        <v>4547</v>
      </c>
      <c r="W1067" t="s">
        <v>7927</v>
      </c>
      <c r="AN1067" t="s">
        <v>4549</v>
      </c>
      <c r="AS1067" t="s">
        <v>128</v>
      </c>
      <c r="AT1067">
        <v>72</v>
      </c>
      <c r="AU1067">
        <v>12</v>
      </c>
      <c r="AZ1067">
        <v>1843</v>
      </c>
      <c r="BA1067">
        <v>1857</v>
      </c>
      <c r="BC1067" t="s">
        <v>7928</v>
      </c>
      <c r="BK1067" t="s">
        <v>7929</v>
      </c>
      <c r="BQ1067" t="s">
        <v>131</v>
      </c>
    </row>
    <row r="1068" spans="1:74">
      <c r="A1068" t="s">
        <v>76</v>
      </c>
      <c r="B1068" t="s">
        <v>7930</v>
      </c>
      <c r="F1068" t="s">
        <v>7930</v>
      </c>
      <c r="I1068" t="s">
        <v>7931</v>
      </c>
      <c r="J1068">
        <v>2003</v>
      </c>
      <c r="K1068" t="s">
        <v>2128</v>
      </c>
      <c r="W1068" t="s">
        <v>7932</v>
      </c>
      <c r="AB1068" t="s">
        <v>5006</v>
      </c>
      <c r="AN1068" t="s">
        <v>2130</v>
      </c>
      <c r="AS1068" t="s">
        <v>600</v>
      </c>
      <c r="AT1068">
        <v>32</v>
      </c>
      <c r="AU1068">
        <v>2</v>
      </c>
      <c r="AZ1068">
        <v>340</v>
      </c>
      <c r="BA1068">
        <v>346</v>
      </c>
      <c r="BC1068" t="s">
        <v>7933</v>
      </c>
      <c r="BK1068" t="s">
        <v>7934</v>
      </c>
      <c r="BQ1068" t="s">
        <v>85</v>
      </c>
      <c r="BR1068" t="s">
        <v>108</v>
      </c>
      <c r="BT1068" t="s">
        <v>109</v>
      </c>
      <c r="BV1068">
        <v>0</v>
      </c>
    </row>
    <row r="1069" spans="1:74">
      <c r="A1069" t="s">
        <v>76</v>
      </c>
      <c r="B1069" t="s">
        <v>7935</v>
      </c>
      <c r="F1069" t="s">
        <v>7936</v>
      </c>
      <c r="I1069" t="s">
        <v>7937</v>
      </c>
      <c r="J1069">
        <v>2014</v>
      </c>
      <c r="K1069" t="s">
        <v>713</v>
      </c>
      <c r="W1069" t="s">
        <v>7938</v>
      </c>
      <c r="AB1069" t="s">
        <v>7939</v>
      </c>
      <c r="AN1069" t="s">
        <v>717</v>
      </c>
      <c r="AO1069" t="s">
        <v>1676</v>
      </c>
      <c r="AS1069" t="s">
        <v>204</v>
      </c>
      <c r="AT1069">
        <v>292</v>
      </c>
      <c r="AU1069">
        <v>2</v>
      </c>
      <c r="AZ1069">
        <v>112</v>
      </c>
      <c r="BA1069">
        <v>124</v>
      </c>
      <c r="BC1069" t="s">
        <v>7940</v>
      </c>
      <c r="BK1069" t="s">
        <v>7941</v>
      </c>
      <c r="BQ1069" t="s">
        <v>85</v>
      </c>
      <c r="BR1069" t="s">
        <v>86</v>
      </c>
    </row>
    <row r="1070" spans="1:74">
      <c r="A1070" t="s">
        <v>76</v>
      </c>
      <c r="B1070" t="s">
        <v>4150</v>
      </c>
      <c r="F1070" t="s">
        <v>4150</v>
      </c>
      <c r="I1070" t="s">
        <v>7942</v>
      </c>
      <c r="J1070">
        <v>2001</v>
      </c>
      <c r="K1070" t="s">
        <v>145</v>
      </c>
      <c r="W1070" t="s">
        <v>7943</v>
      </c>
      <c r="AN1070" t="s">
        <v>147</v>
      </c>
      <c r="AO1070" t="s">
        <v>1557</v>
      </c>
      <c r="AS1070" s="3">
        <v>42186</v>
      </c>
      <c r="AT1070">
        <v>47</v>
      </c>
      <c r="AU1070">
        <v>8</v>
      </c>
      <c r="AZ1070">
        <v>809</v>
      </c>
      <c r="BA1070">
        <v>820</v>
      </c>
      <c r="BC1070" t="s">
        <v>7944</v>
      </c>
      <c r="BK1070" t="s">
        <v>7945</v>
      </c>
      <c r="BQ1070" t="s">
        <v>296</v>
      </c>
      <c r="BT1070" t="s">
        <v>109</v>
      </c>
      <c r="BU1070">
        <v>0</v>
      </c>
    </row>
    <row r="1071" spans="1:74">
      <c r="A1071" t="s">
        <v>76</v>
      </c>
      <c r="B1071" t="s">
        <v>7946</v>
      </c>
      <c r="F1071" t="s">
        <v>7946</v>
      </c>
      <c r="I1071" t="s">
        <v>7947</v>
      </c>
      <c r="J1071">
        <v>1993</v>
      </c>
      <c r="K1071" t="s">
        <v>210</v>
      </c>
      <c r="W1071" t="s">
        <v>7948</v>
      </c>
      <c r="AA1071" t="s">
        <v>7949</v>
      </c>
      <c r="AN1071" t="s">
        <v>214</v>
      </c>
      <c r="AS1071" t="s">
        <v>204</v>
      </c>
      <c r="AT1071">
        <v>18</v>
      </c>
      <c r="AU1071">
        <v>1</v>
      </c>
      <c r="AZ1071">
        <v>39</v>
      </c>
      <c r="BA1071">
        <v>46</v>
      </c>
      <c r="BC1071" t="s">
        <v>7950</v>
      </c>
      <c r="BK1071" t="s">
        <v>7951</v>
      </c>
      <c r="BQ1071" t="s">
        <v>85</v>
      </c>
      <c r="BR1071" t="s">
        <v>108</v>
      </c>
      <c r="BT1071" t="s">
        <v>109</v>
      </c>
      <c r="BV1071">
        <v>2</v>
      </c>
    </row>
    <row r="1072" spans="1:74">
      <c r="A1072" t="s">
        <v>76</v>
      </c>
      <c r="B1072" t="s">
        <v>7952</v>
      </c>
      <c r="F1072" t="s">
        <v>7952</v>
      </c>
      <c r="I1072" t="s">
        <v>7953</v>
      </c>
      <c r="J1072">
        <v>1992</v>
      </c>
      <c r="K1072" t="s">
        <v>605</v>
      </c>
      <c r="W1072" t="s">
        <v>7954</v>
      </c>
      <c r="AN1072" t="s">
        <v>607</v>
      </c>
      <c r="AS1072" t="s">
        <v>128</v>
      </c>
      <c r="AT1072">
        <v>46</v>
      </c>
      <c r="AU1072">
        <v>6</v>
      </c>
      <c r="AZ1072">
        <v>1754</v>
      </c>
      <c r="BA1072">
        <v>1773</v>
      </c>
      <c r="BC1072" t="s">
        <v>7955</v>
      </c>
      <c r="BK1072" t="s">
        <v>7956</v>
      </c>
      <c r="BL1072">
        <v>28567748</v>
      </c>
      <c r="BQ1072" t="s">
        <v>85</v>
      </c>
      <c r="BR1072" t="s">
        <v>108</v>
      </c>
      <c r="BT1072" t="s">
        <v>296</v>
      </c>
    </row>
    <row r="1073" spans="1:74">
      <c r="A1073" t="s">
        <v>76</v>
      </c>
      <c r="B1073" t="s">
        <v>7957</v>
      </c>
      <c r="F1073" t="s">
        <v>7958</v>
      </c>
      <c r="I1073" t="s">
        <v>7959</v>
      </c>
      <c r="J1073">
        <v>2018</v>
      </c>
      <c r="K1073" t="s">
        <v>713</v>
      </c>
      <c r="W1073" t="s">
        <v>7960</v>
      </c>
      <c r="AB1073" t="s">
        <v>7961</v>
      </c>
      <c r="AN1073" t="s">
        <v>717</v>
      </c>
      <c r="AO1073" t="s">
        <v>1676</v>
      </c>
      <c r="AS1073" t="s">
        <v>397</v>
      </c>
      <c r="AT1073">
        <v>305</v>
      </c>
      <c r="AU1073">
        <v>3</v>
      </c>
      <c r="AZ1073">
        <v>196</v>
      </c>
      <c r="BA1073">
        <v>202</v>
      </c>
      <c r="BC1073" t="s">
        <v>7962</v>
      </c>
      <c r="BK1073" t="s">
        <v>7963</v>
      </c>
      <c r="BQ1073" t="s">
        <v>85</v>
      </c>
      <c r="BR1073" t="s">
        <v>86</v>
      </c>
    </row>
    <row r="1074" spans="1:74">
      <c r="A1074" t="s">
        <v>752</v>
      </c>
      <c r="B1074" t="s">
        <v>7964</v>
      </c>
      <c r="D1074" t="s">
        <v>7965</v>
      </c>
      <c r="F1074" t="s">
        <v>7966</v>
      </c>
      <c r="I1074" t="s">
        <v>7967</v>
      </c>
      <c r="J1074">
        <v>2011</v>
      </c>
      <c r="K1074" t="s">
        <v>7968</v>
      </c>
      <c r="P1074" t="s">
        <v>7969</v>
      </c>
      <c r="Q1074" t="s">
        <v>7970</v>
      </c>
      <c r="R1074" t="s">
        <v>7971</v>
      </c>
      <c r="S1074" t="s">
        <v>7972</v>
      </c>
      <c r="W1074" t="s">
        <v>7973</v>
      </c>
      <c r="AP1074" t="s">
        <v>7974</v>
      </c>
      <c r="AZ1074">
        <v>146</v>
      </c>
      <c r="BA1074">
        <v>154</v>
      </c>
      <c r="BK1074" t="s">
        <v>7975</v>
      </c>
      <c r="BQ1074" t="s">
        <v>85</v>
      </c>
      <c r="BR1074" t="s">
        <v>86</v>
      </c>
    </row>
    <row r="1075" spans="1:74">
      <c r="A1075" t="s">
        <v>76</v>
      </c>
      <c r="B1075" t="s">
        <v>7976</v>
      </c>
      <c r="F1075" t="s">
        <v>7976</v>
      </c>
      <c r="I1075" t="s">
        <v>7977</v>
      </c>
      <c r="J1075">
        <v>1995</v>
      </c>
      <c r="K1075" t="s">
        <v>1217</v>
      </c>
      <c r="W1075" t="s">
        <v>7978</v>
      </c>
      <c r="AN1075" t="s">
        <v>1221</v>
      </c>
      <c r="AS1075" t="s">
        <v>204</v>
      </c>
      <c r="AT1075">
        <v>18</v>
      </c>
      <c r="AU1075">
        <v>2</v>
      </c>
      <c r="AZ1075">
        <v>93</v>
      </c>
      <c r="BA1075">
        <v>104</v>
      </c>
      <c r="BC1075" t="s">
        <v>7979</v>
      </c>
      <c r="BK1075" t="s">
        <v>7980</v>
      </c>
      <c r="BQ1075" t="s">
        <v>131</v>
      </c>
    </row>
    <row r="1076" spans="1:74">
      <c r="A1076" t="s">
        <v>76</v>
      </c>
      <c r="B1076" t="s">
        <v>7981</v>
      </c>
      <c r="F1076" t="s">
        <v>7982</v>
      </c>
      <c r="I1076" t="s">
        <v>7983</v>
      </c>
      <c r="J1076">
        <v>2006</v>
      </c>
      <c r="K1076" t="s">
        <v>7984</v>
      </c>
      <c r="W1076" t="s">
        <v>7985</v>
      </c>
      <c r="AA1076" t="s">
        <v>7986</v>
      </c>
      <c r="AN1076" t="s">
        <v>7987</v>
      </c>
      <c r="AS1076" t="s">
        <v>168</v>
      </c>
      <c r="AT1076">
        <v>132</v>
      </c>
      <c r="AU1076">
        <v>4</v>
      </c>
      <c r="AZ1076">
        <v>661</v>
      </c>
      <c r="BA1076">
        <v>670</v>
      </c>
      <c r="BC1076" t="s">
        <v>7988</v>
      </c>
      <c r="BK1076" t="s">
        <v>7989</v>
      </c>
      <c r="BL1076">
        <v>17008477</v>
      </c>
      <c r="BQ1076" t="s">
        <v>85</v>
      </c>
      <c r="BR1076" t="s">
        <v>86</v>
      </c>
    </row>
    <row r="1077" spans="1:74">
      <c r="A1077" t="s">
        <v>76</v>
      </c>
      <c r="B1077" t="s">
        <v>7990</v>
      </c>
      <c r="F1077" t="s">
        <v>7990</v>
      </c>
      <c r="I1077" t="s">
        <v>7991</v>
      </c>
      <c r="J1077">
        <v>1996</v>
      </c>
      <c r="K1077" t="s">
        <v>79</v>
      </c>
      <c r="W1077" t="s">
        <v>7992</v>
      </c>
      <c r="AA1077" t="s">
        <v>7177</v>
      </c>
      <c r="AB1077" t="s">
        <v>7178</v>
      </c>
      <c r="AN1077" t="s">
        <v>81</v>
      </c>
      <c r="AS1077" t="s">
        <v>185</v>
      </c>
      <c r="AT1077">
        <v>11</v>
      </c>
      <c r="AU1077">
        <v>3</v>
      </c>
      <c r="AZ1077">
        <v>216</v>
      </c>
      <c r="BA1077">
        <v>233</v>
      </c>
      <c r="BC1077" t="s">
        <v>7993</v>
      </c>
      <c r="BK1077" t="s">
        <v>7994</v>
      </c>
      <c r="BL1077">
        <v>8872594</v>
      </c>
      <c r="BQ1077" t="s">
        <v>85</v>
      </c>
      <c r="BR1077" t="s">
        <v>86</v>
      </c>
    </row>
    <row r="1078" spans="1:74">
      <c r="A1078" t="s">
        <v>76</v>
      </c>
      <c r="B1078" t="s">
        <v>7995</v>
      </c>
      <c r="F1078" t="s">
        <v>7996</v>
      </c>
      <c r="I1078" t="s">
        <v>7997</v>
      </c>
      <c r="J1078">
        <v>2016</v>
      </c>
      <c r="K1078" t="s">
        <v>7998</v>
      </c>
      <c r="W1078" t="s">
        <v>7999</v>
      </c>
      <c r="AN1078" t="s">
        <v>8000</v>
      </c>
      <c r="AO1078" t="s">
        <v>8001</v>
      </c>
      <c r="AS1078" t="s">
        <v>94</v>
      </c>
      <c r="AT1078">
        <v>61</v>
      </c>
      <c r="AU1078">
        <v>1</v>
      </c>
      <c r="AZ1078">
        <v>3</v>
      </c>
      <c r="BA1078">
        <v>13</v>
      </c>
      <c r="BC1078" t="s">
        <v>8002</v>
      </c>
      <c r="BK1078" t="s">
        <v>8003</v>
      </c>
      <c r="BS1078" t="s">
        <v>109</v>
      </c>
    </row>
    <row r="1079" spans="1:74">
      <c r="A1079" t="s">
        <v>76</v>
      </c>
      <c r="B1079" t="s">
        <v>8004</v>
      </c>
      <c r="F1079" t="s">
        <v>8005</v>
      </c>
      <c r="I1079" t="s">
        <v>8006</v>
      </c>
      <c r="J1079">
        <v>2010</v>
      </c>
      <c r="K1079" t="s">
        <v>210</v>
      </c>
      <c r="W1079" t="s">
        <v>8007</v>
      </c>
      <c r="AA1079" t="s">
        <v>212</v>
      </c>
      <c r="AB1079" t="s">
        <v>213</v>
      </c>
      <c r="AN1079" t="s">
        <v>214</v>
      </c>
      <c r="AO1079" t="s">
        <v>215</v>
      </c>
      <c r="AS1079" t="s">
        <v>600</v>
      </c>
      <c r="AT1079">
        <v>35</v>
      </c>
      <c r="AU1079">
        <v>2</v>
      </c>
      <c r="AZ1079">
        <v>149</v>
      </c>
      <c r="BA1079">
        <v>157</v>
      </c>
      <c r="BC1079" t="s">
        <v>8008</v>
      </c>
      <c r="BK1079" t="s">
        <v>8009</v>
      </c>
      <c r="BQ1079" t="s">
        <v>85</v>
      </c>
      <c r="BR1079" t="s">
        <v>108</v>
      </c>
      <c r="BT1079" t="s">
        <v>296</v>
      </c>
    </row>
    <row r="1080" spans="1:74">
      <c r="A1080" t="s">
        <v>76</v>
      </c>
      <c r="B1080" t="s">
        <v>8010</v>
      </c>
      <c r="F1080" t="s">
        <v>8010</v>
      </c>
      <c r="I1080" t="s">
        <v>8011</v>
      </c>
      <c r="J1080">
        <v>1999</v>
      </c>
      <c r="K1080" t="s">
        <v>2775</v>
      </c>
      <c r="W1080" t="s">
        <v>8012</v>
      </c>
      <c r="AB1080" t="s">
        <v>4487</v>
      </c>
      <c r="AN1080" t="s">
        <v>2777</v>
      </c>
      <c r="AS1080" t="s">
        <v>600</v>
      </c>
      <c r="AT1080">
        <v>69</v>
      </c>
      <c r="AU1080">
        <v>4</v>
      </c>
      <c r="AZ1080">
        <v>238</v>
      </c>
      <c r="BA1080">
        <v>244</v>
      </c>
      <c r="BC1080" t="s">
        <v>8013</v>
      </c>
      <c r="BK1080" t="s">
        <v>8014</v>
      </c>
      <c r="BL1080">
        <v>10207275</v>
      </c>
      <c r="BQ1080" t="s">
        <v>85</v>
      </c>
      <c r="BR1080" t="s">
        <v>86</v>
      </c>
    </row>
    <row r="1081" spans="1:74">
      <c r="A1081" t="s">
        <v>76</v>
      </c>
      <c r="B1081" t="s">
        <v>8015</v>
      </c>
      <c r="F1081" t="s">
        <v>8016</v>
      </c>
      <c r="I1081" t="s">
        <v>8017</v>
      </c>
      <c r="J1081">
        <v>2009</v>
      </c>
      <c r="K1081" t="s">
        <v>1578</v>
      </c>
      <c r="W1081" t="s">
        <v>8018</v>
      </c>
      <c r="AN1081" t="s">
        <v>1580</v>
      </c>
      <c r="AO1081" t="s">
        <v>8019</v>
      </c>
      <c r="AS1081" t="s">
        <v>168</v>
      </c>
      <c r="AT1081">
        <v>23</v>
      </c>
      <c r="AU1081">
        <v>5</v>
      </c>
      <c r="AZ1081">
        <v>979</v>
      </c>
      <c r="BA1081">
        <v>988</v>
      </c>
      <c r="BC1081" t="s">
        <v>8020</v>
      </c>
      <c r="BK1081" t="s">
        <v>8021</v>
      </c>
      <c r="BQ1081" t="s">
        <v>85</v>
      </c>
      <c r="BR1081" t="s">
        <v>86</v>
      </c>
    </row>
    <row r="1082" spans="1:74">
      <c r="A1082" t="s">
        <v>76</v>
      </c>
      <c r="B1082" t="s">
        <v>8022</v>
      </c>
      <c r="F1082" t="s">
        <v>8022</v>
      </c>
      <c r="I1082" t="s">
        <v>8023</v>
      </c>
      <c r="J1082">
        <v>2005</v>
      </c>
      <c r="K1082" t="s">
        <v>373</v>
      </c>
      <c r="W1082" t="s">
        <v>8024</v>
      </c>
      <c r="AN1082" t="s">
        <v>375</v>
      </c>
      <c r="AS1082" t="s">
        <v>8025</v>
      </c>
      <c r="AT1082">
        <v>246</v>
      </c>
      <c r="AU1082" s="2">
        <v>43191</v>
      </c>
      <c r="AZ1082">
        <v>393</v>
      </c>
      <c r="BA1082">
        <v>404</v>
      </c>
      <c r="BC1082" t="s">
        <v>8026</v>
      </c>
      <c r="BK1082" t="s">
        <v>8027</v>
      </c>
      <c r="BQ1082" t="s">
        <v>131</v>
      </c>
    </row>
    <row r="1083" spans="1:74">
      <c r="A1083" t="s">
        <v>76</v>
      </c>
      <c r="B1083" t="s">
        <v>8028</v>
      </c>
      <c r="F1083" t="s">
        <v>8028</v>
      </c>
      <c r="I1083" t="s">
        <v>8029</v>
      </c>
      <c r="J1083">
        <v>1991</v>
      </c>
      <c r="K1083" t="s">
        <v>3020</v>
      </c>
      <c r="W1083" t="s">
        <v>8030</v>
      </c>
      <c r="AN1083" t="s">
        <v>3022</v>
      </c>
      <c r="AS1083" s="3">
        <v>37196</v>
      </c>
      <c r="AT1083">
        <v>225</v>
      </c>
      <c r="AZ1083">
        <v>269</v>
      </c>
      <c r="BA1083">
        <v>280</v>
      </c>
      <c r="BC1083" t="s">
        <v>8031</v>
      </c>
      <c r="BK1083" t="s">
        <v>8032</v>
      </c>
      <c r="BQ1083" t="s">
        <v>85</v>
      </c>
      <c r="BR1083" t="s">
        <v>108</v>
      </c>
      <c r="BT1083" t="s">
        <v>109</v>
      </c>
      <c r="BU1083">
        <v>1</v>
      </c>
    </row>
    <row r="1084" spans="1:74">
      <c r="A1084" t="s">
        <v>76</v>
      </c>
      <c r="B1084" t="s">
        <v>8033</v>
      </c>
      <c r="F1084" t="s">
        <v>8033</v>
      </c>
      <c r="I1084" t="s">
        <v>8034</v>
      </c>
      <c r="J1084">
        <v>2004</v>
      </c>
      <c r="K1084" t="s">
        <v>435</v>
      </c>
      <c r="W1084" t="s">
        <v>8035</v>
      </c>
      <c r="AN1084" t="s">
        <v>438</v>
      </c>
      <c r="AS1084" t="s">
        <v>204</v>
      </c>
      <c r="AT1084">
        <v>55</v>
      </c>
      <c r="AU1084">
        <v>396</v>
      </c>
      <c r="AZ1084">
        <v>507</v>
      </c>
      <c r="BA1084">
        <v>516</v>
      </c>
      <c r="BC1084" t="s">
        <v>8036</v>
      </c>
      <c r="BK1084" t="s">
        <v>8037</v>
      </c>
      <c r="BL1084">
        <v>14739271</v>
      </c>
      <c r="BQ1084" t="s">
        <v>131</v>
      </c>
    </row>
    <row r="1085" spans="1:74">
      <c r="A1085" t="s">
        <v>76</v>
      </c>
      <c r="B1085" t="s">
        <v>7239</v>
      </c>
      <c r="F1085" t="s">
        <v>7239</v>
      </c>
      <c r="I1085" t="s">
        <v>8038</v>
      </c>
      <c r="J1085">
        <v>2000</v>
      </c>
      <c r="K1085" t="s">
        <v>8039</v>
      </c>
      <c r="W1085" t="s">
        <v>8040</v>
      </c>
      <c r="AN1085" t="s">
        <v>8041</v>
      </c>
      <c r="AT1085">
        <v>27</v>
      </c>
      <c r="AU1085">
        <v>4</v>
      </c>
      <c r="AZ1085">
        <v>349</v>
      </c>
      <c r="BA1085">
        <v>356</v>
      </c>
      <c r="BC1085" t="s">
        <v>8042</v>
      </c>
      <c r="BK1085" t="s">
        <v>8043</v>
      </c>
      <c r="BQ1085" t="s">
        <v>131</v>
      </c>
    </row>
    <row r="1086" spans="1:74">
      <c r="A1086" t="s">
        <v>76</v>
      </c>
      <c r="B1086" t="s">
        <v>8044</v>
      </c>
      <c r="F1086" t="s">
        <v>8045</v>
      </c>
      <c r="I1086" t="s">
        <v>8046</v>
      </c>
      <c r="J1086">
        <v>2014</v>
      </c>
      <c r="K1086" t="s">
        <v>210</v>
      </c>
      <c r="W1086" t="s">
        <v>8047</v>
      </c>
      <c r="AA1086" t="s">
        <v>8048</v>
      </c>
      <c r="AB1086" t="s">
        <v>8049</v>
      </c>
      <c r="AN1086" t="s">
        <v>214</v>
      </c>
      <c r="AO1086" t="s">
        <v>215</v>
      </c>
      <c r="AS1086" t="s">
        <v>600</v>
      </c>
      <c r="AT1086">
        <v>39</v>
      </c>
      <c r="AU1086">
        <v>2</v>
      </c>
      <c r="AZ1086">
        <v>137</v>
      </c>
      <c r="BA1086">
        <v>148</v>
      </c>
      <c r="BC1086" t="s">
        <v>8050</v>
      </c>
      <c r="BK1086" t="s">
        <v>8051</v>
      </c>
      <c r="BQ1086" t="s">
        <v>85</v>
      </c>
      <c r="BR1086" t="s">
        <v>108</v>
      </c>
      <c r="BT1086" t="s">
        <v>109</v>
      </c>
      <c r="BV1086">
        <v>2</v>
      </c>
    </row>
    <row r="1087" spans="1:74">
      <c r="A1087" t="s">
        <v>76</v>
      </c>
      <c r="B1087" t="s">
        <v>8052</v>
      </c>
      <c r="F1087" t="s">
        <v>8052</v>
      </c>
      <c r="I1087" t="s">
        <v>8053</v>
      </c>
      <c r="J1087">
        <v>1998</v>
      </c>
      <c r="K1087" t="s">
        <v>1446</v>
      </c>
      <c r="P1087" t="s">
        <v>4753</v>
      </c>
      <c r="Q1087" t="s">
        <v>4754</v>
      </c>
      <c r="R1087" t="s">
        <v>4755</v>
      </c>
      <c r="W1087" t="s">
        <v>8054</v>
      </c>
      <c r="AN1087" t="s">
        <v>1448</v>
      </c>
      <c r="AT1087">
        <v>100</v>
      </c>
      <c r="AU1087" s="2">
        <v>43160</v>
      </c>
      <c r="AZ1087">
        <v>377</v>
      </c>
      <c r="BA1087">
        <v>384</v>
      </c>
      <c r="BC1087" t="s">
        <v>8055</v>
      </c>
      <c r="BK1087" t="s">
        <v>8056</v>
      </c>
      <c r="BQ1087" t="s">
        <v>131</v>
      </c>
    </row>
    <row r="1088" spans="1:74">
      <c r="A1088" t="s">
        <v>76</v>
      </c>
      <c r="B1088" t="s">
        <v>3965</v>
      </c>
      <c r="F1088" t="s">
        <v>3966</v>
      </c>
      <c r="I1088" t="s">
        <v>8057</v>
      </c>
      <c r="J1088">
        <v>2011</v>
      </c>
      <c r="K1088" t="s">
        <v>6246</v>
      </c>
      <c r="W1088" t="s">
        <v>8058</v>
      </c>
      <c r="AN1088" t="s">
        <v>6248</v>
      </c>
      <c r="AS1088" s="3">
        <v>40544</v>
      </c>
      <c r="AT1088">
        <v>8</v>
      </c>
      <c r="BB1088">
        <v>1</v>
      </c>
      <c r="BC1088" t="s">
        <v>8059</v>
      </c>
      <c r="BK1088" t="s">
        <v>8060</v>
      </c>
      <c r="BL1088">
        <v>21223557</v>
      </c>
      <c r="BQ1088" t="s">
        <v>85</v>
      </c>
      <c r="BR1088" t="s">
        <v>86</v>
      </c>
    </row>
    <row r="1089" spans="1:73">
      <c r="A1089" t="s">
        <v>76</v>
      </c>
      <c r="B1089" t="s">
        <v>8061</v>
      </c>
      <c r="F1089" t="s">
        <v>8061</v>
      </c>
      <c r="I1089" t="s">
        <v>8062</v>
      </c>
      <c r="J1089">
        <v>2006</v>
      </c>
      <c r="K1089" t="s">
        <v>2877</v>
      </c>
      <c r="W1089" t="s">
        <v>8063</v>
      </c>
      <c r="AB1089" t="s">
        <v>7375</v>
      </c>
      <c r="AN1089" t="s">
        <v>2880</v>
      </c>
      <c r="AS1089" t="s">
        <v>769</v>
      </c>
      <c r="AT1089">
        <v>87</v>
      </c>
      <c r="AU1089">
        <v>3</v>
      </c>
      <c r="AZ1089">
        <v>365</v>
      </c>
      <c r="BA1089">
        <v>379</v>
      </c>
      <c r="BC1089" t="s">
        <v>8064</v>
      </c>
      <c r="BK1089" t="s">
        <v>8065</v>
      </c>
      <c r="BQ1089" t="s">
        <v>85</v>
      </c>
      <c r="BR1089" t="s">
        <v>86</v>
      </c>
    </row>
    <row r="1090" spans="1:73">
      <c r="A1090" t="s">
        <v>76</v>
      </c>
      <c r="B1090" t="s">
        <v>8066</v>
      </c>
      <c r="F1090" t="s">
        <v>8067</v>
      </c>
      <c r="I1090" t="s">
        <v>8068</v>
      </c>
      <c r="J1090">
        <v>2015</v>
      </c>
      <c r="K1090" t="s">
        <v>1217</v>
      </c>
      <c r="W1090" t="s">
        <v>8069</v>
      </c>
      <c r="AA1090" t="s">
        <v>1219</v>
      </c>
      <c r="AB1090" t="s">
        <v>8070</v>
      </c>
      <c r="AN1090" t="s">
        <v>1221</v>
      </c>
      <c r="AO1090" t="s">
        <v>1222</v>
      </c>
      <c r="AS1090" t="s">
        <v>185</v>
      </c>
      <c r="AT1090">
        <v>38</v>
      </c>
      <c r="AU1090">
        <v>9</v>
      </c>
      <c r="AX1090" t="s">
        <v>49</v>
      </c>
      <c r="AZ1090">
        <v>1725</v>
      </c>
      <c r="BA1090">
        <v>1736</v>
      </c>
      <c r="BC1090" t="s">
        <v>8071</v>
      </c>
      <c r="BK1090" t="s">
        <v>8072</v>
      </c>
      <c r="BL1090">
        <v>25142260</v>
      </c>
      <c r="BQ1090" t="s">
        <v>131</v>
      </c>
    </row>
    <row r="1091" spans="1:73">
      <c r="A1091" t="s">
        <v>76</v>
      </c>
      <c r="B1091" t="s">
        <v>6580</v>
      </c>
      <c r="F1091" t="s">
        <v>6580</v>
      </c>
      <c r="I1091" t="s">
        <v>8073</v>
      </c>
      <c r="J1091">
        <v>1994</v>
      </c>
      <c r="K1091" t="s">
        <v>713</v>
      </c>
      <c r="W1091" t="s">
        <v>8074</v>
      </c>
      <c r="AN1091" t="s">
        <v>717</v>
      </c>
      <c r="AS1091" t="s">
        <v>397</v>
      </c>
      <c r="AT1091">
        <v>233</v>
      </c>
      <c r="AV1091">
        <v>3</v>
      </c>
      <c r="AZ1091">
        <v>369</v>
      </c>
      <c r="BA1091">
        <v>384</v>
      </c>
      <c r="BC1091" t="s">
        <v>8075</v>
      </c>
      <c r="BK1091" t="s">
        <v>8076</v>
      </c>
      <c r="BQ1091" t="s">
        <v>85</v>
      </c>
      <c r="BR1091" t="s">
        <v>86</v>
      </c>
    </row>
    <row r="1092" spans="1:73">
      <c r="A1092" t="s">
        <v>76</v>
      </c>
      <c r="B1092" t="s">
        <v>8077</v>
      </c>
      <c r="F1092" t="s">
        <v>8078</v>
      </c>
      <c r="I1092" t="s">
        <v>8079</v>
      </c>
      <c r="J1092">
        <v>2017</v>
      </c>
      <c r="K1092" t="s">
        <v>122</v>
      </c>
      <c r="W1092" t="s">
        <v>8080</v>
      </c>
      <c r="AN1092" t="s">
        <v>126</v>
      </c>
      <c r="AO1092" t="s">
        <v>127</v>
      </c>
      <c r="AS1092" t="s">
        <v>216</v>
      </c>
      <c r="AT1092">
        <v>23</v>
      </c>
      <c r="AU1092">
        <v>8</v>
      </c>
      <c r="AZ1092">
        <v>3348</v>
      </c>
      <c r="BA1092">
        <v>3362</v>
      </c>
      <c r="BC1092" t="s">
        <v>8081</v>
      </c>
      <c r="BK1092" t="s">
        <v>8082</v>
      </c>
      <c r="BL1092">
        <v>28303652</v>
      </c>
      <c r="BQ1092" t="s">
        <v>131</v>
      </c>
    </row>
    <row r="1093" spans="1:73">
      <c r="A1093" t="s">
        <v>76</v>
      </c>
      <c r="B1093" t="s">
        <v>8083</v>
      </c>
      <c r="F1093" t="s">
        <v>8083</v>
      </c>
      <c r="I1093" t="s">
        <v>8084</v>
      </c>
      <c r="J1093">
        <v>1993</v>
      </c>
      <c r="K1093" t="s">
        <v>8085</v>
      </c>
      <c r="W1093" t="s">
        <v>8086</v>
      </c>
      <c r="AN1093" t="s">
        <v>8087</v>
      </c>
      <c r="AS1093" t="s">
        <v>397</v>
      </c>
      <c r="AT1093">
        <v>9</v>
      </c>
      <c r="AU1093">
        <v>3</v>
      </c>
      <c r="AZ1093">
        <v>301</v>
      </c>
      <c r="BA1093">
        <v>308</v>
      </c>
      <c r="BC1093" t="s">
        <v>8088</v>
      </c>
      <c r="BK1093" t="s">
        <v>8089</v>
      </c>
      <c r="BQ1093" t="s">
        <v>85</v>
      </c>
      <c r="BR1093" t="s">
        <v>86</v>
      </c>
    </row>
    <row r="1094" spans="1:73">
      <c r="A1094" t="s">
        <v>76</v>
      </c>
      <c r="B1094" t="s">
        <v>8090</v>
      </c>
      <c r="F1094" t="s">
        <v>8091</v>
      </c>
      <c r="I1094" t="s">
        <v>8092</v>
      </c>
      <c r="J1094">
        <v>2018</v>
      </c>
      <c r="K1094" t="s">
        <v>5926</v>
      </c>
      <c r="W1094" t="s">
        <v>8093</v>
      </c>
      <c r="AN1094" t="s">
        <v>5930</v>
      </c>
      <c r="AO1094" t="s">
        <v>5931</v>
      </c>
      <c r="AS1094" t="s">
        <v>185</v>
      </c>
      <c r="AT1094">
        <v>104</v>
      </c>
      <c r="AZ1094">
        <v>169</v>
      </c>
      <c r="BA1094">
        <v>175</v>
      </c>
      <c r="BC1094" t="s">
        <v>8094</v>
      </c>
      <c r="BK1094" t="s">
        <v>8095</v>
      </c>
      <c r="BL1094">
        <v>30092556</v>
      </c>
      <c r="BQ1094" t="s">
        <v>85</v>
      </c>
      <c r="BR1094" t="s">
        <v>86</v>
      </c>
    </row>
    <row r="1095" spans="1:73">
      <c r="A1095" t="s">
        <v>76</v>
      </c>
      <c r="B1095" t="s">
        <v>8096</v>
      </c>
      <c r="F1095" t="s">
        <v>8097</v>
      </c>
      <c r="I1095" t="s">
        <v>8098</v>
      </c>
      <c r="J1095">
        <v>2015</v>
      </c>
      <c r="K1095" t="s">
        <v>8099</v>
      </c>
      <c r="W1095" t="s">
        <v>8100</v>
      </c>
      <c r="AN1095" t="s">
        <v>8101</v>
      </c>
      <c r="AO1095" t="s">
        <v>8102</v>
      </c>
      <c r="AS1095" t="s">
        <v>600</v>
      </c>
      <c r="AT1095">
        <v>25</v>
      </c>
      <c r="AU1095">
        <v>4</v>
      </c>
      <c r="AZ1095">
        <v>534</v>
      </c>
      <c r="BA1095">
        <v>543</v>
      </c>
      <c r="BC1095" t="s">
        <v>8103</v>
      </c>
      <c r="BK1095" t="s">
        <v>8104</v>
      </c>
      <c r="BL1095">
        <v>25394737</v>
      </c>
      <c r="BQ1095" t="s">
        <v>85</v>
      </c>
      <c r="BR1095" t="s">
        <v>86</v>
      </c>
    </row>
    <row r="1096" spans="1:73">
      <c r="A1096" t="s">
        <v>76</v>
      </c>
      <c r="B1096" t="s">
        <v>8105</v>
      </c>
      <c r="F1096" t="s">
        <v>8105</v>
      </c>
      <c r="I1096" t="s">
        <v>8106</v>
      </c>
      <c r="J1096">
        <v>1998</v>
      </c>
      <c r="K1096" t="s">
        <v>8107</v>
      </c>
      <c r="W1096" t="s">
        <v>8108</v>
      </c>
      <c r="AB1096" t="s">
        <v>8109</v>
      </c>
      <c r="AN1096" t="s">
        <v>8110</v>
      </c>
      <c r="AS1096" t="s">
        <v>413</v>
      </c>
      <c r="AT1096">
        <v>78</v>
      </c>
      <c r="AU1096">
        <v>4</v>
      </c>
      <c r="AZ1096">
        <v>1155</v>
      </c>
      <c r="BA1096">
        <v>1165</v>
      </c>
      <c r="BC1096" t="s">
        <v>8111</v>
      </c>
      <c r="BK1096" t="s">
        <v>8112</v>
      </c>
      <c r="BQ1096" t="s">
        <v>85</v>
      </c>
      <c r="BR1096" t="s">
        <v>108</v>
      </c>
      <c r="BT1096" t="s">
        <v>109</v>
      </c>
      <c r="BU1096">
        <v>1</v>
      </c>
    </row>
    <row r="1097" spans="1:73">
      <c r="A1097" t="s">
        <v>76</v>
      </c>
      <c r="B1097" t="s">
        <v>8113</v>
      </c>
      <c r="F1097" t="s">
        <v>8114</v>
      </c>
      <c r="I1097" t="s">
        <v>8115</v>
      </c>
      <c r="J1097">
        <v>2008</v>
      </c>
      <c r="K1097" t="s">
        <v>8116</v>
      </c>
      <c r="W1097" t="s">
        <v>8117</v>
      </c>
      <c r="AN1097" t="s">
        <v>8118</v>
      </c>
      <c r="AS1097" t="s">
        <v>413</v>
      </c>
      <c r="AT1097">
        <v>30</v>
      </c>
      <c r="AU1097">
        <v>11</v>
      </c>
      <c r="AZ1097">
        <v>1203</v>
      </c>
      <c r="BA1097">
        <v>1206</v>
      </c>
      <c r="BC1097" t="s">
        <v>8119</v>
      </c>
      <c r="BK1097" t="s">
        <v>8120</v>
      </c>
      <c r="BS1097" t="s">
        <v>109</v>
      </c>
    </row>
    <row r="1098" spans="1:73">
      <c r="A1098" t="s">
        <v>76</v>
      </c>
      <c r="B1098" t="s">
        <v>8121</v>
      </c>
      <c r="F1098" t="s">
        <v>8122</v>
      </c>
      <c r="I1098" t="s">
        <v>8123</v>
      </c>
      <c r="J1098">
        <v>2014</v>
      </c>
      <c r="K1098" t="s">
        <v>1036</v>
      </c>
      <c r="W1098" t="s">
        <v>8124</v>
      </c>
      <c r="AA1098" t="s">
        <v>8125</v>
      </c>
      <c r="AB1098" t="s">
        <v>8126</v>
      </c>
      <c r="AN1098" t="s">
        <v>1040</v>
      </c>
      <c r="AO1098" t="s">
        <v>1572</v>
      </c>
      <c r="AS1098" t="s">
        <v>8127</v>
      </c>
      <c r="AT1098">
        <v>207</v>
      </c>
      <c r="AZ1098">
        <v>41</v>
      </c>
      <c r="BA1098">
        <v>49</v>
      </c>
      <c r="BC1098" t="s">
        <v>8128</v>
      </c>
      <c r="BK1098" t="s">
        <v>8129</v>
      </c>
      <c r="BL1098">
        <v>25101841</v>
      </c>
      <c r="BQ1098" t="s">
        <v>85</v>
      </c>
      <c r="BS1098" t="s">
        <v>109</v>
      </c>
    </row>
    <row r="1099" spans="1:73">
      <c r="A1099" t="s">
        <v>76</v>
      </c>
      <c r="B1099" t="s">
        <v>8130</v>
      </c>
      <c r="F1099" t="s">
        <v>8130</v>
      </c>
      <c r="I1099" t="s">
        <v>8131</v>
      </c>
      <c r="J1099">
        <v>2005</v>
      </c>
      <c r="K1099" t="s">
        <v>8132</v>
      </c>
      <c r="W1099" t="s">
        <v>8133</v>
      </c>
      <c r="AA1099" t="s">
        <v>8134</v>
      </c>
      <c r="AB1099" t="s">
        <v>8135</v>
      </c>
      <c r="AN1099" t="s">
        <v>8136</v>
      </c>
      <c r="AS1099" t="s">
        <v>887</v>
      </c>
      <c r="AT1099">
        <v>21</v>
      </c>
      <c r="AU1099">
        <v>11</v>
      </c>
      <c r="AZ1099">
        <v>2967</v>
      </c>
      <c r="BA1099">
        <v>2974</v>
      </c>
      <c r="BC1099" t="s">
        <v>8137</v>
      </c>
      <c r="BK1099" t="s">
        <v>8138</v>
      </c>
      <c r="BL1099">
        <v>15978008</v>
      </c>
      <c r="BQ1099" t="s">
        <v>85</v>
      </c>
      <c r="BR1099" t="s">
        <v>86</v>
      </c>
    </row>
    <row r="1100" spans="1:73">
      <c r="A1100" t="s">
        <v>76</v>
      </c>
      <c r="B1100" t="s">
        <v>8139</v>
      </c>
      <c r="F1100" t="s">
        <v>8139</v>
      </c>
      <c r="I1100" t="s">
        <v>8140</v>
      </c>
      <c r="J1100">
        <v>2002</v>
      </c>
      <c r="K1100" t="s">
        <v>266</v>
      </c>
      <c r="W1100" t="s">
        <v>8141</v>
      </c>
      <c r="AN1100" t="s">
        <v>268</v>
      </c>
      <c r="AS1100" t="s">
        <v>1120</v>
      </c>
      <c r="AT1100">
        <v>42</v>
      </c>
      <c r="AU1100">
        <v>4</v>
      </c>
      <c r="AZ1100">
        <v>1139</v>
      </c>
      <c r="BA1100">
        <v>1146</v>
      </c>
      <c r="BC1100" t="s">
        <v>8142</v>
      </c>
      <c r="BK1100" t="s">
        <v>8143</v>
      </c>
      <c r="BQ1100" t="s">
        <v>131</v>
      </c>
    </row>
    <row r="1101" spans="1:73">
      <c r="A1101" t="s">
        <v>76</v>
      </c>
      <c r="B1101" t="s">
        <v>8144</v>
      </c>
      <c r="F1101" t="s">
        <v>8144</v>
      </c>
      <c r="I1101" t="s">
        <v>8145</v>
      </c>
      <c r="J1101">
        <v>2003</v>
      </c>
      <c r="K1101" t="s">
        <v>1446</v>
      </c>
      <c r="W1101" t="s">
        <v>8146</v>
      </c>
      <c r="AB1101" t="s">
        <v>8147</v>
      </c>
      <c r="AN1101" t="s">
        <v>1448</v>
      </c>
      <c r="AT1101">
        <v>131</v>
      </c>
      <c r="AU1101">
        <v>1</v>
      </c>
      <c r="AZ1101">
        <v>97</v>
      </c>
      <c r="BA1101">
        <v>103</v>
      </c>
      <c r="BC1101" t="s">
        <v>8148</v>
      </c>
      <c r="BK1101" t="s">
        <v>8149</v>
      </c>
      <c r="BQ1101" t="s">
        <v>131</v>
      </c>
    </row>
    <row r="1102" spans="1:73">
      <c r="A1102" t="s">
        <v>76</v>
      </c>
      <c r="B1102" t="s">
        <v>8150</v>
      </c>
      <c r="F1102" t="s">
        <v>8151</v>
      </c>
      <c r="I1102" t="s">
        <v>8152</v>
      </c>
      <c r="J1102">
        <v>2014</v>
      </c>
      <c r="K1102" t="s">
        <v>8153</v>
      </c>
      <c r="W1102" t="s">
        <v>8154</v>
      </c>
      <c r="AA1102" t="s">
        <v>8155</v>
      </c>
      <c r="AB1102" t="s">
        <v>8156</v>
      </c>
      <c r="AN1102" t="s">
        <v>8157</v>
      </c>
      <c r="AO1102" t="s">
        <v>8158</v>
      </c>
      <c r="AS1102" t="s">
        <v>8159</v>
      </c>
      <c r="AT1102">
        <v>68</v>
      </c>
      <c r="AZ1102">
        <v>29</v>
      </c>
      <c r="BA1102">
        <v>39</v>
      </c>
      <c r="BC1102" t="s">
        <v>8160</v>
      </c>
      <c r="BK1102" t="s">
        <v>8161</v>
      </c>
      <c r="BQ1102" t="s">
        <v>131</v>
      </c>
    </row>
    <row r="1103" spans="1:73">
      <c r="A1103" t="s">
        <v>76</v>
      </c>
      <c r="B1103" t="s">
        <v>8162</v>
      </c>
      <c r="F1103" t="s">
        <v>8163</v>
      </c>
      <c r="I1103" t="s">
        <v>8164</v>
      </c>
      <c r="J1103">
        <v>2016</v>
      </c>
      <c r="K1103" t="s">
        <v>1249</v>
      </c>
      <c r="W1103" t="s">
        <v>8165</v>
      </c>
      <c r="AN1103" t="s">
        <v>1251</v>
      </c>
      <c r="AO1103" t="s">
        <v>1252</v>
      </c>
      <c r="AS1103" t="s">
        <v>128</v>
      </c>
      <c r="AT1103">
        <v>51</v>
      </c>
      <c r="AU1103">
        <v>12</v>
      </c>
      <c r="AZ1103">
        <v>1494</v>
      </c>
      <c r="BA1103">
        <v>1497</v>
      </c>
      <c r="BC1103" t="s">
        <v>8166</v>
      </c>
      <c r="BK1103" t="s">
        <v>8167</v>
      </c>
      <c r="BQ1103" t="s">
        <v>131</v>
      </c>
    </row>
    <row r="1104" spans="1:73">
      <c r="A1104" t="s">
        <v>76</v>
      </c>
      <c r="B1104" t="s">
        <v>8168</v>
      </c>
      <c r="F1104" t="s">
        <v>8169</v>
      </c>
      <c r="I1104" t="s">
        <v>8170</v>
      </c>
      <c r="J1104">
        <v>2010</v>
      </c>
      <c r="K1104" t="s">
        <v>8171</v>
      </c>
      <c r="W1104" t="s">
        <v>8172</v>
      </c>
      <c r="AA1104" t="s">
        <v>8173</v>
      </c>
      <c r="AB1104" t="s">
        <v>8174</v>
      </c>
      <c r="AN1104" t="s">
        <v>8175</v>
      </c>
      <c r="AO1104" t="s">
        <v>8176</v>
      </c>
      <c r="AS1104" t="s">
        <v>5750</v>
      </c>
      <c r="AT1104">
        <v>163</v>
      </c>
      <c r="AU1104">
        <v>1</v>
      </c>
      <c r="AZ1104">
        <v>5</v>
      </c>
      <c r="BA1104">
        <v>18</v>
      </c>
      <c r="BK1104" t="s">
        <v>8177</v>
      </c>
      <c r="BQ1104" t="s">
        <v>85</v>
      </c>
      <c r="BR1104" t="s">
        <v>86</v>
      </c>
    </row>
    <row r="1105" spans="1:73">
      <c r="A1105" t="s">
        <v>76</v>
      </c>
      <c r="B1105" t="s">
        <v>8178</v>
      </c>
      <c r="F1105" t="s">
        <v>8178</v>
      </c>
      <c r="I1105" t="s">
        <v>8179</v>
      </c>
      <c r="J1105">
        <v>1993</v>
      </c>
      <c r="K1105" t="s">
        <v>4614</v>
      </c>
      <c r="W1105" t="s">
        <v>8180</v>
      </c>
      <c r="AN1105" t="s">
        <v>4621</v>
      </c>
      <c r="AS1105" t="s">
        <v>204</v>
      </c>
      <c r="AT1105">
        <v>37</v>
      </c>
      <c r="AU1105">
        <v>1</v>
      </c>
      <c r="AZ1105">
        <v>52</v>
      </c>
      <c r="BA1105">
        <v>60</v>
      </c>
      <c r="BC1105" t="s">
        <v>8181</v>
      </c>
      <c r="BK1105" t="s">
        <v>8182</v>
      </c>
      <c r="BL1105">
        <v>8468101</v>
      </c>
      <c r="BQ1105" t="s">
        <v>85</v>
      </c>
      <c r="BR1105" t="s">
        <v>86</v>
      </c>
    </row>
    <row r="1106" spans="1:73">
      <c r="A1106" t="s">
        <v>76</v>
      </c>
      <c r="B1106" t="s">
        <v>8183</v>
      </c>
      <c r="F1106" t="s">
        <v>8183</v>
      </c>
      <c r="I1106" t="s">
        <v>8184</v>
      </c>
      <c r="J1106">
        <v>1993</v>
      </c>
      <c r="K1106" t="s">
        <v>1036</v>
      </c>
      <c r="AN1106" t="s">
        <v>1040</v>
      </c>
      <c r="AS1106" t="s">
        <v>600</v>
      </c>
      <c r="AT1106">
        <v>90</v>
      </c>
      <c r="AU1106">
        <v>1</v>
      </c>
      <c r="AZ1106">
        <v>14</v>
      </c>
      <c r="BA1106">
        <v>22</v>
      </c>
      <c r="BC1106" t="s">
        <v>8185</v>
      </c>
      <c r="BK1106" t="s">
        <v>8186</v>
      </c>
      <c r="BL1106">
        <v>8504918</v>
      </c>
      <c r="BQ1106" t="s">
        <v>85</v>
      </c>
      <c r="BR1106" t="s">
        <v>86</v>
      </c>
    </row>
    <row r="1107" spans="1:73">
      <c r="A1107" t="s">
        <v>76</v>
      </c>
      <c r="B1107" t="s">
        <v>8187</v>
      </c>
      <c r="F1107" t="s">
        <v>8187</v>
      </c>
      <c r="I1107" t="s">
        <v>8188</v>
      </c>
      <c r="J1107">
        <v>1966</v>
      </c>
      <c r="K1107" t="s">
        <v>8189</v>
      </c>
      <c r="AN1107" t="s">
        <v>8190</v>
      </c>
      <c r="AO1107" t="s">
        <v>8191</v>
      </c>
      <c r="AT1107">
        <v>53</v>
      </c>
      <c r="AU1107">
        <v>8</v>
      </c>
      <c r="AZ1107">
        <v>806</v>
      </c>
      <c r="BA1107" t="s">
        <v>1367</v>
      </c>
      <c r="BC1107" t="s">
        <v>8192</v>
      </c>
      <c r="BK1107" t="s">
        <v>8193</v>
      </c>
      <c r="BQ1107" t="s">
        <v>131</v>
      </c>
    </row>
    <row r="1108" spans="1:73">
      <c r="A1108" t="s">
        <v>76</v>
      </c>
      <c r="B1108" t="s">
        <v>8194</v>
      </c>
      <c r="F1108" t="s">
        <v>8194</v>
      </c>
      <c r="I1108" t="s">
        <v>8195</v>
      </c>
      <c r="J1108">
        <v>2003</v>
      </c>
      <c r="K1108" t="s">
        <v>182</v>
      </c>
      <c r="W1108" t="s">
        <v>8196</v>
      </c>
      <c r="AA1108" t="s">
        <v>5056</v>
      </c>
      <c r="AB1108" t="s">
        <v>8197</v>
      </c>
      <c r="AN1108" t="s">
        <v>184</v>
      </c>
      <c r="AS1108" t="s">
        <v>887</v>
      </c>
      <c r="AT1108">
        <v>28</v>
      </c>
      <c r="AU1108">
        <v>2</v>
      </c>
      <c r="AZ1108">
        <v>65</v>
      </c>
      <c r="BA1108">
        <v>74</v>
      </c>
      <c r="BC1108" t="s">
        <v>8198</v>
      </c>
      <c r="BK1108" t="s">
        <v>8199</v>
      </c>
      <c r="BQ1108" t="s">
        <v>85</v>
      </c>
      <c r="BR1108" t="s">
        <v>108</v>
      </c>
      <c r="BT1108" t="s">
        <v>109</v>
      </c>
      <c r="BU1108">
        <v>1</v>
      </c>
    </row>
    <row r="1109" spans="1:73">
      <c r="A1109" t="s">
        <v>76</v>
      </c>
      <c r="B1109" t="s">
        <v>8200</v>
      </c>
      <c r="F1109" t="s">
        <v>8201</v>
      </c>
      <c r="I1109" t="s">
        <v>8202</v>
      </c>
      <c r="J1109">
        <v>2008</v>
      </c>
      <c r="K1109" t="s">
        <v>182</v>
      </c>
      <c r="W1109" t="s">
        <v>8203</v>
      </c>
      <c r="AA1109" t="s">
        <v>5056</v>
      </c>
      <c r="AB1109" t="s">
        <v>6103</v>
      </c>
      <c r="AN1109" t="s">
        <v>184</v>
      </c>
      <c r="AS1109" t="s">
        <v>128</v>
      </c>
      <c r="AT1109">
        <v>33</v>
      </c>
      <c r="AU1109">
        <v>4</v>
      </c>
      <c r="AZ1109">
        <v>291</v>
      </c>
      <c r="BA1109">
        <v>301</v>
      </c>
      <c r="BC1109" t="s">
        <v>8204</v>
      </c>
      <c r="BK1109" t="s">
        <v>8205</v>
      </c>
      <c r="BQ1109" t="s">
        <v>85</v>
      </c>
      <c r="BR1109" t="s">
        <v>108</v>
      </c>
      <c r="BT1109" t="s">
        <v>109</v>
      </c>
      <c r="BU1109">
        <v>2</v>
      </c>
    </row>
    <row r="1110" spans="1:73">
      <c r="A1110" t="s">
        <v>76</v>
      </c>
      <c r="B1110" t="s">
        <v>8206</v>
      </c>
      <c r="F1110" t="s">
        <v>8206</v>
      </c>
      <c r="I1110" t="s">
        <v>8207</v>
      </c>
      <c r="J1110">
        <v>2004</v>
      </c>
      <c r="K1110" t="s">
        <v>4289</v>
      </c>
      <c r="W1110" t="s">
        <v>8208</v>
      </c>
      <c r="AA1110" t="s">
        <v>5056</v>
      </c>
      <c r="AB1110" t="s">
        <v>6103</v>
      </c>
      <c r="AN1110" t="s">
        <v>4291</v>
      </c>
      <c r="AS1110" t="s">
        <v>185</v>
      </c>
      <c r="AT1110">
        <v>31</v>
      </c>
      <c r="AU1110">
        <v>1</v>
      </c>
      <c r="AZ1110">
        <v>91</v>
      </c>
      <c r="BA1110">
        <v>98</v>
      </c>
      <c r="BC1110" t="s">
        <v>8209</v>
      </c>
      <c r="BK1110" t="s">
        <v>8210</v>
      </c>
      <c r="BQ1110" t="s">
        <v>85</v>
      </c>
      <c r="BR1110" t="s">
        <v>108</v>
      </c>
      <c r="BT1110" t="s">
        <v>109</v>
      </c>
      <c r="BU1110">
        <v>1</v>
      </c>
    </row>
    <row r="1111" spans="1:73">
      <c r="A1111" t="s">
        <v>76</v>
      </c>
      <c r="B1111" t="s">
        <v>8211</v>
      </c>
      <c r="F1111" t="s">
        <v>8211</v>
      </c>
      <c r="I1111" t="s">
        <v>8212</v>
      </c>
      <c r="J1111">
        <v>2005</v>
      </c>
      <c r="K1111" t="s">
        <v>452</v>
      </c>
      <c r="W1111" t="s">
        <v>8213</v>
      </c>
      <c r="AN1111" t="s">
        <v>454</v>
      </c>
      <c r="AS1111" t="s">
        <v>216</v>
      </c>
      <c r="AT1111">
        <v>40</v>
      </c>
      <c r="AU1111">
        <v>3</v>
      </c>
      <c r="AZ1111">
        <v>461</v>
      </c>
      <c r="BA1111">
        <v>466</v>
      </c>
      <c r="BC1111" t="s">
        <v>8214</v>
      </c>
      <c r="BK1111" t="s">
        <v>8215</v>
      </c>
      <c r="BQ1111" t="s">
        <v>85</v>
      </c>
      <c r="BR1111" t="s">
        <v>108</v>
      </c>
      <c r="BT1111" t="s">
        <v>109</v>
      </c>
      <c r="BU1111">
        <v>2</v>
      </c>
    </row>
    <row r="1112" spans="1:73">
      <c r="A1112" t="s">
        <v>76</v>
      </c>
      <c r="B1112" t="s">
        <v>8216</v>
      </c>
      <c r="F1112" t="s">
        <v>8217</v>
      </c>
      <c r="I1112" t="s">
        <v>8218</v>
      </c>
      <c r="J1112">
        <v>2013</v>
      </c>
      <c r="K1112" t="s">
        <v>3350</v>
      </c>
      <c r="W1112" t="s">
        <v>8219</v>
      </c>
      <c r="AN1112" t="s">
        <v>3352</v>
      </c>
      <c r="AS1112" t="s">
        <v>397</v>
      </c>
      <c r="AT1112">
        <v>40</v>
      </c>
      <c r="AU1112">
        <v>4</v>
      </c>
      <c r="AZ1112">
        <v>414</v>
      </c>
      <c r="BA1112">
        <v>417</v>
      </c>
      <c r="BC1112" t="s">
        <v>8220</v>
      </c>
      <c r="BK1112" t="s">
        <v>8221</v>
      </c>
      <c r="BQ1112" t="s">
        <v>85</v>
      </c>
      <c r="BR1112" t="s">
        <v>86</v>
      </c>
    </row>
    <row r="1113" spans="1:73">
      <c r="A1113" t="s">
        <v>76</v>
      </c>
      <c r="B1113" t="s">
        <v>8222</v>
      </c>
      <c r="F1113" t="s">
        <v>8222</v>
      </c>
      <c r="I1113" t="s">
        <v>8223</v>
      </c>
      <c r="J1113">
        <v>1991</v>
      </c>
      <c r="K1113" t="s">
        <v>452</v>
      </c>
      <c r="W1113" t="s">
        <v>8224</v>
      </c>
      <c r="AN1113" t="s">
        <v>454</v>
      </c>
      <c r="AO1113" t="s">
        <v>5026</v>
      </c>
      <c r="AS1113" t="s">
        <v>216</v>
      </c>
      <c r="AT1113">
        <v>26</v>
      </c>
      <c r="AU1113">
        <v>3</v>
      </c>
      <c r="AZ1113">
        <v>347</v>
      </c>
      <c r="BA1113">
        <v>355</v>
      </c>
      <c r="BC1113" t="s">
        <v>8225</v>
      </c>
      <c r="BK1113" t="s">
        <v>8226</v>
      </c>
      <c r="BQ1113" t="s">
        <v>85</v>
      </c>
      <c r="BR1113" t="s">
        <v>108</v>
      </c>
      <c r="BT1113" t="s">
        <v>109</v>
      </c>
      <c r="BU1113">
        <v>2</v>
      </c>
    </row>
    <row r="1114" spans="1:73">
      <c r="A1114" t="s">
        <v>76</v>
      </c>
      <c r="B1114" t="s">
        <v>8227</v>
      </c>
      <c r="F1114" t="s">
        <v>8227</v>
      </c>
      <c r="I1114" t="s">
        <v>8228</v>
      </c>
      <c r="J1114">
        <v>1992</v>
      </c>
      <c r="K1114" t="s">
        <v>1578</v>
      </c>
      <c r="W1114" t="s">
        <v>8229</v>
      </c>
      <c r="AN1114" t="s">
        <v>1580</v>
      </c>
      <c r="AT1114">
        <v>6</v>
      </c>
      <c r="AU1114">
        <v>5</v>
      </c>
      <c r="AZ1114">
        <v>545</v>
      </c>
      <c r="BA1114">
        <v>552</v>
      </c>
      <c r="BC1114" t="s">
        <v>8230</v>
      </c>
      <c r="BK1114" t="s">
        <v>8231</v>
      </c>
      <c r="BQ1114" t="s">
        <v>85</v>
      </c>
      <c r="BR1114" t="s">
        <v>108</v>
      </c>
      <c r="BT1114" t="s">
        <v>109</v>
      </c>
      <c r="BU1114">
        <v>2</v>
      </c>
    </row>
    <row r="1115" spans="1:73">
      <c r="A1115" t="s">
        <v>76</v>
      </c>
      <c r="B1115" t="s">
        <v>8232</v>
      </c>
      <c r="F1115" t="s">
        <v>8232</v>
      </c>
      <c r="I1115" t="s">
        <v>8233</v>
      </c>
      <c r="J1115">
        <v>1998</v>
      </c>
      <c r="K1115" t="s">
        <v>2621</v>
      </c>
      <c r="W1115" t="s">
        <v>8234</v>
      </c>
      <c r="AN1115" t="s">
        <v>2623</v>
      </c>
      <c r="AS1115" t="s">
        <v>216</v>
      </c>
      <c r="AT1115">
        <v>42</v>
      </c>
      <c r="AU1115">
        <v>3</v>
      </c>
      <c r="AZ1115">
        <v>123</v>
      </c>
      <c r="BA1115">
        <v>128</v>
      </c>
      <c r="BK1115" t="s">
        <v>8235</v>
      </c>
      <c r="BQ1115" t="s">
        <v>85</v>
      </c>
      <c r="BR1115" t="s">
        <v>108</v>
      </c>
      <c r="BT1115" t="s">
        <v>109</v>
      </c>
      <c r="BU1115">
        <v>1</v>
      </c>
    </row>
    <row r="1116" spans="1:73">
      <c r="A1116" t="s">
        <v>76</v>
      </c>
      <c r="B1116" t="s">
        <v>8236</v>
      </c>
      <c r="F1116" t="s">
        <v>8237</v>
      </c>
      <c r="I1116" t="s">
        <v>8238</v>
      </c>
      <c r="J1116">
        <v>2007</v>
      </c>
      <c r="K1116" t="s">
        <v>182</v>
      </c>
      <c r="W1116" t="s">
        <v>8239</v>
      </c>
      <c r="AA1116" t="s">
        <v>5056</v>
      </c>
      <c r="AB1116" t="s">
        <v>8197</v>
      </c>
      <c r="AN1116" t="s">
        <v>184</v>
      </c>
      <c r="AO1116" t="s">
        <v>293</v>
      </c>
      <c r="AS1116" t="s">
        <v>769</v>
      </c>
      <c r="AT1116">
        <v>32</v>
      </c>
      <c r="AU1116">
        <v>1</v>
      </c>
      <c r="AZ1116">
        <v>64</v>
      </c>
      <c r="BA1116">
        <v>72</v>
      </c>
      <c r="BC1116" t="s">
        <v>8240</v>
      </c>
      <c r="BK1116" t="s">
        <v>8241</v>
      </c>
      <c r="BQ1116" t="s">
        <v>85</v>
      </c>
      <c r="BR1116" t="s">
        <v>108</v>
      </c>
      <c r="BT1116" t="s">
        <v>296</v>
      </c>
    </row>
    <row r="1117" spans="1:73">
      <c r="A1117" t="s">
        <v>76</v>
      </c>
      <c r="B1117" t="s">
        <v>8242</v>
      </c>
      <c r="F1117" t="s">
        <v>8242</v>
      </c>
      <c r="I1117" t="s">
        <v>8243</v>
      </c>
      <c r="J1117">
        <v>2003</v>
      </c>
      <c r="K1117" t="s">
        <v>1943</v>
      </c>
      <c r="W1117" t="s">
        <v>8244</v>
      </c>
      <c r="AA1117" t="s">
        <v>2835</v>
      </c>
      <c r="AN1117" t="s">
        <v>1947</v>
      </c>
      <c r="AS1117" t="s">
        <v>204</v>
      </c>
      <c r="AT1117">
        <v>117</v>
      </c>
      <c r="AU1117">
        <v>2</v>
      </c>
      <c r="AZ1117">
        <v>206</v>
      </c>
      <c r="BA1117">
        <v>212</v>
      </c>
      <c r="BC1117" t="s">
        <v>8245</v>
      </c>
      <c r="BK1117" t="s">
        <v>8246</v>
      </c>
      <c r="BQ1117" t="s">
        <v>131</v>
      </c>
    </row>
    <row r="1118" spans="1:73">
      <c r="A1118" t="s">
        <v>76</v>
      </c>
      <c r="B1118" t="s">
        <v>8247</v>
      </c>
      <c r="F1118" t="s">
        <v>8247</v>
      </c>
      <c r="I1118" t="s">
        <v>8248</v>
      </c>
      <c r="J1118">
        <v>2001</v>
      </c>
      <c r="K1118" t="s">
        <v>1827</v>
      </c>
      <c r="W1118" t="s">
        <v>8249</v>
      </c>
      <c r="AN1118" t="s">
        <v>1829</v>
      </c>
      <c r="AS1118" t="s">
        <v>769</v>
      </c>
      <c r="AT1118">
        <v>21</v>
      </c>
      <c r="AU1118">
        <v>4</v>
      </c>
      <c r="AZ1118">
        <v>213</v>
      </c>
      <c r="BA1118">
        <v>221</v>
      </c>
      <c r="BC1118" t="s">
        <v>8250</v>
      </c>
      <c r="BK1118" t="s">
        <v>8251</v>
      </c>
      <c r="BL1118">
        <v>11276415</v>
      </c>
      <c r="BQ1118" t="s">
        <v>131</v>
      </c>
    </row>
    <row r="1119" spans="1:73">
      <c r="A1119" t="s">
        <v>76</v>
      </c>
      <c r="B1119" t="s">
        <v>8252</v>
      </c>
      <c r="F1119" t="s">
        <v>8252</v>
      </c>
      <c r="I1119" t="s">
        <v>8253</v>
      </c>
      <c r="J1119">
        <v>1990</v>
      </c>
      <c r="K1119" t="s">
        <v>232</v>
      </c>
      <c r="W1119" t="s">
        <v>8254</v>
      </c>
      <c r="AN1119" t="s">
        <v>234</v>
      </c>
      <c r="AO1119" t="s">
        <v>2478</v>
      </c>
      <c r="AS1119" t="s">
        <v>235</v>
      </c>
      <c r="AT1119">
        <v>242</v>
      </c>
      <c r="AU1119">
        <v>1305</v>
      </c>
      <c r="AZ1119">
        <v>225</v>
      </c>
      <c r="BA1119">
        <v>230</v>
      </c>
      <c r="BC1119" t="s">
        <v>8255</v>
      </c>
      <c r="BK1119" t="s">
        <v>8256</v>
      </c>
      <c r="BL1119">
        <v>1983038</v>
      </c>
      <c r="BQ1119" t="s">
        <v>85</v>
      </c>
      <c r="BR1119" t="s">
        <v>86</v>
      </c>
    </row>
    <row r="1120" spans="1:73">
      <c r="A1120" t="s">
        <v>76</v>
      </c>
      <c r="B1120" t="s">
        <v>8257</v>
      </c>
      <c r="F1120" t="s">
        <v>8258</v>
      </c>
      <c r="I1120" t="s">
        <v>8259</v>
      </c>
      <c r="J1120">
        <v>2016</v>
      </c>
      <c r="K1120" t="s">
        <v>766</v>
      </c>
      <c r="W1120" t="s">
        <v>8260</v>
      </c>
      <c r="AN1120" t="s">
        <v>768</v>
      </c>
      <c r="AO1120" t="s">
        <v>2527</v>
      </c>
      <c r="AS1120" t="s">
        <v>185</v>
      </c>
      <c r="AT1120">
        <v>53</v>
      </c>
      <c r="AU1120">
        <v>5</v>
      </c>
      <c r="AZ1120">
        <v>1013</v>
      </c>
      <c r="BA1120">
        <v>1023</v>
      </c>
      <c r="BC1120" t="s">
        <v>8261</v>
      </c>
      <c r="BK1120" t="s">
        <v>8262</v>
      </c>
      <c r="BL1120">
        <v>27354438</v>
      </c>
      <c r="BQ1120" t="s">
        <v>85</v>
      </c>
      <c r="BR1120" t="s">
        <v>108</v>
      </c>
      <c r="BT1120" t="s">
        <v>109</v>
      </c>
      <c r="BU1120">
        <v>0</v>
      </c>
    </row>
    <row r="1121" spans="1:73">
      <c r="A1121" t="s">
        <v>76</v>
      </c>
      <c r="B1121" t="s">
        <v>8263</v>
      </c>
      <c r="F1121" t="s">
        <v>8263</v>
      </c>
      <c r="I1121" t="s">
        <v>8264</v>
      </c>
      <c r="J1121">
        <v>1997</v>
      </c>
      <c r="K1121" t="s">
        <v>8265</v>
      </c>
      <c r="W1121" t="s">
        <v>8266</v>
      </c>
      <c r="AN1121" t="s">
        <v>8267</v>
      </c>
      <c r="AS1121" t="s">
        <v>168</v>
      </c>
      <c r="AT1121">
        <v>65</v>
      </c>
      <c r="AV1121">
        <v>2</v>
      </c>
      <c r="AZ1121">
        <v>165</v>
      </c>
      <c r="BA1121">
        <v>171</v>
      </c>
      <c r="BC1121" t="s">
        <v>8268</v>
      </c>
      <c r="BK1121" t="s">
        <v>8269</v>
      </c>
      <c r="BQ1121" t="s">
        <v>85</v>
      </c>
      <c r="BR1121" t="s">
        <v>86</v>
      </c>
    </row>
    <row r="1122" spans="1:73">
      <c r="A1122" t="s">
        <v>76</v>
      </c>
      <c r="B1122" t="s">
        <v>8270</v>
      </c>
      <c r="F1122" t="s">
        <v>8271</v>
      </c>
      <c r="I1122" t="s">
        <v>8272</v>
      </c>
      <c r="J1122">
        <v>2015</v>
      </c>
      <c r="K1122" t="s">
        <v>775</v>
      </c>
      <c r="W1122" t="s">
        <v>8273</v>
      </c>
      <c r="AB1122" t="s">
        <v>8274</v>
      </c>
      <c r="AN1122" t="s">
        <v>778</v>
      </c>
      <c r="AO1122" t="s">
        <v>1758</v>
      </c>
      <c r="AS1122" t="s">
        <v>204</v>
      </c>
      <c r="AT1122">
        <v>27</v>
      </c>
      <c r="AU1122">
        <v>2</v>
      </c>
      <c r="AZ1122">
        <v>79</v>
      </c>
      <c r="BA1122">
        <v>87</v>
      </c>
      <c r="BC1122" t="s">
        <v>8275</v>
      </c>
      <c r="BK1122" t="s">
        <v>8276</v>
      </c>
      <c r="BL1122">
        <v>25443173</v>
      </c>
      <c r="BQ1122" t="s">
        <v>85</v>
      </c>
      <c r="BR1122" t="s">
        <v>86</v>
      </c>
    </row>
    <row r="1123" spans="1:73">
      <c r="A1123" t="s">
        <v>76</v>
      </c>
      <c r="B1123" t="s">
        <v>8277</v>
      </c>
      <c r="F1123" t="s">
        <v>8278</v>
      </c>
      <c r="I1123" t="s">
        <v>8279</v>
      </c>
      <c r="J1123">
        <v>2014</v>
      </c>
      <c r="K1123" t="s">
        <v>4512</v>
      </c>
      <c r="W1123" t="s">
        <v>8280</v>
      </c>
      <c r="AA1123" t="s">
        <v>8281</v>
      </c>
      <c r="AB1123" t="s">
        <v>8282</v>
      </c>
      <c r="AN1123" t="s">
        <v>4514</v>
      </c>
      <c r="AO1123" t="s">
        <v>6024</v>
      </c>
      <c r="AS1123" t="s">
        <v>216</v>
      </c>
      <c r="AT1123">
        <v>104</v>
      </c>
      <c r="AZ1123">
        <v>9</v>
      </c>
      <c r="BA1123">
        <v>15</v>
      </c>
      <c r="BC1123" t="s">
        <v>8283</v>
      </c>
      <c r="BK1123" t="s">
        <v>8284</v>
      </c>
      <c r="BQ1123" t="s">
        <v>131</v>
      </c>
    </row>
    <row r="1124" spans="1:73">
      <c r="A1124" t="s">
        <v>76</v>
      </c>
      <c r="B1124" t="s">
        <v>8285</v>
      </c>
      <c r="F1124" t="s">
        <v>8285</v>
      </c>
      <c r="I1124" t="s">
        <v>8286</v>
      </c>
      <c r="J1124">
        <v>2005</v>
      </c>
      <c r="K1124" t="s">
        <v>1217</v>
      </c>
      <c r="W1124" t="s">
        <v>8287</v>
      </c>
      <c r="AN1124" t="s">
        <v>1221</v>
      </c>
      <c r="AS1124" t="s">
        <v>94</v>
      </c>
      <c r="AT1124">
        <v>28</v>
      </c>
      <c r="AU1124">
        <v>1</v>
      </c>
      <c r="AZ1124">
        <v>54</v>
      </c>
      <c r="BA1124">
        <v>66</v>
      </c>
      <c r="BC1124" t="s">
        <v>8288</v>
      </c>
      <c r="BK1124" t="s">
        <v>8289</v>
      </c>
      <c r="BQ1124" t="s">
        <v>131</v>
      </c>
    </row>
    <row r="1125" spans="1:73">
      <c r="A1125" t="s">
        <v>76</v>
      </c>
      <c r="B1125" t="s">
        <v>8290</v>
      </c>
      <c r="F1125" t="s">
        <v>8290</v>
      </c>
      <c r="I1125" t="s">
        <v>8291</v>
      </c>
      <c r="J1125">
        <v>1983</v>
      </c>
      <c r="K1125" t="s">
        <v>8292</v>
      </c>
      <c r="AN1125" t="s">
        <v>8293</v>
      </c>
      <c r="AT1125">
        <v>144</v>
      </c>
      <c r="AU1125">
        <v>2</v>
      </c>
      <c r="AZ1125">
        <v>231</v>
      </c>
      <c r="BA1125">
        <v>233</v>
      </c>
      <c r="BC1125" t="s">
        <v>8294</v>
      </c>
      <c r="BK1125" t="s">
        <v>8295</v>
      </c>
      <c r="BQ1125" t="s">
        <v>131</v>
      </c>
    </row>
    <row r="1126" spans="1:73">
      <c r="A1126" t="s">
        <v>76</v>
      </c>
      <c r="B1126" t="s">
        <v>8296</v>
      </c>
      <c r="F1126" t="s">
        <v>8296</v>
      </c>
      <c r="I1126" t="s">
        <v>8297</v>
      </c>
      <c r="J1126">
        <v>1993</v>
      </c>
      <c r="K1126" t="s">
        <v>3530</v>
      </c>
      <c r="W1126" t="s">
        <v>8298</v>
      </c>
      <c r="AN1126" t="s">
        <v>3534</v>
      </c>
      <c r="AS1126" t="s">
        <v>216</v>
      </c>
      <c r="AT1126">
        <v>28</v>
      </c>
      <c r="AU1126">
        <v>3</v>
      </c>
      <c r="AZ1126">
        <v>157</v>
      </c>
      <c r="BA1126">
        <v>160</v>
      </c>
      <c r="BC1126" t="s">
        <v>8299</v>
      </c>
      <c r="BK1126" t="s">
        <v>8300</v>
      </c>
      <c r="BQ1126" t="s">
        <v>131</v>
      </c>
    </row>
    <row r="1127" spans="1:73">
      <c r="A1127" t="s">
        <v>76</v>
      </c>
      <c r="B1127" t="s">
        <v>8301</v>
      </c>
      <c r="F1127" t="s">
        <v>8301</v>
      </c>
      <c r="I1127" t="s">
        <v>8302</v>
      </c>
      <c r="J1127">
        <v>2004</v>
      </c>
      <c r="K1127" t="s">
        <v>902</v>
      </c>
      <c r="W1127" t="s">
        <v>8303</v>
      </c>
      <c r="AN1127" t="s">
        <v>908</v>
      </c>
      <c r="AT1127">
        <v>101</v>
      </c>
      <c r="AU1127">
        <v>4</v>
      </c>
      <c r="AZ1127">
        <v>523</v>
      </c>
      <c r="BA1127">
        <v>529</v>
      </c>
      <c r="BC1127" t="s">
        <v>8304</v>
      </c>
      <c r="BK1127" t="s">
        <v>8305</v>
      </c>
      <c r="BQ1127" t="s">
        <v>85</v>
      </c>
      <c r="BR1127" t="s">
        <v>108</v>
      </c>
      <c r="BT1127" t="s">
        <v>296</v>
      </c>
    </row>
    <row r="1128" spans="1:73">
      <c r="A1128" t="s">
        <v>76</v>
      </c>
      <c r="B1128" t="s">
        <v>8306</v>
      </c>
      <c r="F1128" t="s">
        <v>8306</v>
      </c>
      <c r="I1128" t="s">
        <v>8307</v>
      </c>
      <c r="J1128">
        <v>1997</v>
      </c>
      <c r="K1128" t="s">
        <v>182</v>
      </c>
      <c r="W1128" t="s">
        <v>8308</v>
      </c>
      <c r="AN1128" t="s">
        <v>184</v>
      </c>
      <c r="AO1128" t="s">
        <v>293</v>
      </c>
      <c r="AS1128" t="s">
        <v>128</v>
      </c>
      <c r="AT1128">
        <v>22</v>
      </c>
      <c r="AU1128">
        <v>4</v>
      </c>
      <c r="AZ1128">
        <v>357</v>
      </c>
      <c r="BA1128">
        <v>364</v>
      </c>
      <c r="BC1128" t="s">
        <v>8309</v>
      </c>
      <c r="BK1128" t="s">
        <v>8310</v>
      </c>
      <c r="BQ1128" t="s">
        <v>85</v>
      </c>
      <c r="BR1128" t="s">
        <v>108</v>
      </c>
      <c r="BT1128" t="s">
        <v>109</v>
      </c>
      <c r="BU1128">
        <v>1</v>
      </c>
    </row>
    <row r="1129" spans="1:73">
      <c r="A1129" t="s">
        <v>76</v>
      </c>
      <c r="B1129" t="s">
        <v>3646</v>
      </c>
      <c r="F1129" t="s">
        <v>3646</v>
      </c>
      <c r="I1129" t="s">
        <v>8311</v>
      </c>
      <c r="J1129">
        <v>1996</v>
      </c>
      <c r="K1129" t="s">
        <v>452</v>
      </c>
      <c r="W1129" t="s">
        <v>8312</v>
      </c>
      <c r="AN1129" t="s">
        <v>454</v>
      </c>
      <c r="AS1129" t="s">
        <v>216</v>
      </c>
      <c r="AT1129">
        <v>31</v>
      </c>
      <c r="AU1129">
        <v>3</v>
      </c>
      <c r="AZ1129">
        <v>379</v>
      </c>
      <c r="BA1129">
        <v>388</v>
      </c>
      <c r="BC1129" t="s">
        <v>8313</v>
      </c>
      <c r="BK1129" t="s">
        <v>8314</v>
      </c>
      <c r="BQ1129" t="s">
        <v>85</v>
      </c>
      <c r="BR1129" t="s">
        <v>108</v>
      </c>
      <c r="BT1129" t="s">
        <v>109</v>
      </c>
      <c r="BU1129">
        <v>2</v>
      </c>
    </row>
    <row r="1130" spans="1:73">
      <c r="A1130" t="s">
        <v>76</v>
      </c>
      <c r="B1130" t="s">
        <v>8315</v>
      </c>
      <c r="F1130" t="s">
        <v>8316</v>
      </c>
      <c r="I1130" t="s">
        <v>8317</v>
      </c>
      <c r="J1130">
        <v>2012</v>
      </c>
      <c r="K1130" t="s">
        <v>100</v>
      </c>
      <c r="W1130" t="s">
        <v>8318</v>
      </c>
      <c r="AN1130" t="s">
        <v>103</v>
      </c>
      <c r="AS1130" s="3">
        <v>46569</v>
      </c>
      <c r="AT1130">
        <v>7</v>
      </c>
      <c r="AU1130">
        <v>7</v>
      </c>
      <c r="BB1130" t="s">
        <v>8319</v>
      </c>
      <c r="BC1130" t="s">
        <v>8320</v>
      </c>
      <c r="BK1130" t="s">
        <v>8321</v>
      </c>
      <c r="BL1130">
        <v>22848579</v>
      </c>
      <c r="BQ1130" t="s">
        <v>85</v>
      </c>
      <c r="BR1130" t="s">
        <v>86</v>
      </c>
    </row>
    <row r="1131" spans="1:73">
      <c r="A1131" t="s">
        <v>76</v>
      </c>
      <c r="B1131" t="s">
        <v>8322</v>
      </c>
      <c r="F1131" t="s">
        <v>8322</v>
      </c>
      <c r="I1131" t="s">
        <v>8323</v>
      </c>
      <c r="J1131">
        <v>2000</v>
      </c>
      <c r="K1131" t="s">
        <v>221</v>
      </c>
      <c r="W1131" t="s">
        <v>8324</v>
      </c>
      <c r="AN1131" t="s">
        <v>225</v>
      </c>
      <c r="AS1131" t="s">
        <v>8325</v>
      </c>
      <c r="AT1131">
        <v>97</v>
      </c>
      <c r="AU1131">
        <v>22</v>
      </c>
      <c r="AZ1131">
        <v>12324</v>
      </c>
      <c r="BA1131">
        <v>12328</v>
      </c>
      <c r="BC1131" t="s">
        <v>8326</v>
      </c>
      <c r="BK1131" t="s">
        <v>8327</v>
      </c>
      <c r="BL1131">
        <v>11005840</v>
      </c>
      <c r="BQ1131" t="s">
        <v>85</v>
      </c>
      <c r="BR1131" t="s">
        <v>86</v>
      </c>
    </row>
    <row r="1132" spans="1:73">
      <c r="A1132" t="s">
        <v>76</v>
      </c>
      <c r="B1132" t="s">
        <v>8328</v>
      </c>
      <c r="F1132" t="s">
        <v>8329</v>
      </c>
      <c r="I1132" t="s">
        <v>8330</v>
      </c>
      <c r="J1132">
        <v>2015</v>
      </c>
      <c r="K1132" t="s">
        <v>1203</v>
      </c>
      <c r="W1132" t="s">
        <v>8331</v>
      </c>
      <c r="AN1132" t="s">
        <v>1205</v>
      </c>
      <c r="AS1132" s="3">
        <v>37104</v>
      </c>
      <c r="AT1132">
        <v>147</v>
      </c>
      <c r="AZ1132">
        <v>342</v>
      </c>
      <c r="BA1132">
        <v>347</v>
      </c>
      <c r="BC1132" t="s">
        <v>8332</v>
      </c>
      <c r="BK1132" t="s">
        <v>8333</v>
      </c>
      <c r="BL1132">
        <v>25992479</v>
      </c>
      <c r="BQ1132" t="s">
        <v>85</v>
      </c>
      <c r="BR1132" t="s">
        <v>86</v>
      </c>
    </row>
    <row r="1133" spans="1:73">
      <c r="A1133" t="s">
        <v>76</v>
      </c>
      <c r="B1133" t="s">
        <v>8334</v>
      </c>
      <c r="F1133" t="s">
        <v>8334</v>
      </c>
      <c r="I1133" t="s">
        <v>8335</v>
      </c>
      <c r="J1133">
        <v>1980</v>
      </c>
      <c r="K1133" t="s">
        <v>8336</v>
      </c>
      <c r="AN1133" t="s">
        <v>8337</v>
      </c>
      <c r="AT1133">
        <v>31</v>
      </c>
      <c r="AU1133">
        <v>1</v>
      </c>
      <c r="AZ1133">
        <v>54</v>
      </c>
      <c r="BA1133">
        <v>69</v>
      </c>
      <c r="BK1133" t="s">
        <v>8338</v>
      </c>
      <c r="BQ1133" t="s">
        <v>131</v>
      </c>
    </row>
    <row r="1134" spans="1:73">
      <c r="A1134" t="s">
        <v>76</v>
      </c>
      <c r="B1134" t="s">
        <v>8339</v>
      </c>
      <c r="F1134" t="s">
        <v>8340</v>
      </c>
      <c r="I1134" t="s">
        <v>8341</v>
      </c>
      <c r="J1134">
        <v>2017</v>
      </c>
      <c r="K1134" t="s">
        <v>1655</v>
      </c>
      <c r="W1134" t="s">
        <v>8342</v>
      </c>
      <c r="AB1134" t="s">
        <v>8343</v>
      </c>
      <c r="AN1134" t="s">
        <v>1657</v>
      </c>
      <c r="AS1134" t="s">
        <v>94</v>
      </c>
      <c r="AT1134">
        <v>61</v>
      </c>
      <c r="AZ1134">
        <v>82</v>
      </c>
      <c r="BA1134">
        <v>91</v>
      </c>
      <c r="BC1134" t="s">
        <v>8344</v>
      </c>
      <c r="BK1134" t="s">
        <v>8345</v>
      </c>
      <c r="BL1134">
        <v>27346738</v>
      </c>
      <c r="BQ1134" t="s">
        <v>85</v>
      </c>
      <c r="BR1134" t="s">
        <v>86</v>
      </c>
    </row>
    <row r="1135" spans="1:73">
      <c r="A1135" t="s">
        <v>76</v>
      </c>
      <c r="B1135" t="s">
        <v>8346</v>
      </c>
      <c r="F1135" t="s">
        <v>8347</v>
      </c>
      <c r="I1135" t="s">
        <v>8348</v>
      </c>
      <c r="J1135">
        <v>2006</v>
      </c>
      <c r="K1135" t="s">
        <v>1914</v>
      </c>
      <c r="W1135" t="s">
        <v>8349</v>
      </c>
      <c r="AA1135" t="s">
        <v>8350</v>
      </c>
      <c r="AB1135" t="s">
        <v>8351</v>
      </c>
      <c r="AN1135" t="s">
        <v>1916</v>
      </c>
      <c r="AS1135" t="s">
        <v>128</v>
      </c>
      <c r="AT1135">
        <v>191</v>
      </c>
      <c r="AU1135">
        <v>3</v>
      </c>
      <c r="AZ1135">
        <v>687</v>
      </c>
      <c r="BA1135">
        <v>698</v>
      </c>
      <c r="BC1135" t="s">
        <v>8352</v>
      </c>
      <c r="BK1135" t="s">
        <v>8353</v>
      </c>
      <c r="BL1135">
        <v>17170225</v>
      </c>
      <c r="BQ1135" t="s">
        <v>85</v>
      </c>
      <c r="BR1135" t="s">
        <v>86</v>
      </c>
    </row>
    <row r="1136" spans="1:73">
      <c r="A1136" t="s">
        <v>76</v>
      </c>
      <c r="B1136" t="s">
        <v>8354</v>
      </c>
      <c r="F1136" t="s">
        <v>8355</v>
      </c>
      <c r="I1136" t="s">
        <v>8356</v>
      </c>
      <c r="J1136">
        <v>2017</v>
      </c>
      <c r="K1136" t="s">
        <v>822</v>
      </c>
      <c r="W1136" t="s">
        <v>8357</v>
      </c>
      <c r="AN1136" t="s">
        <v>825</v>
      </c>
      <c r="AS1136" t="s">
        <v>8358</v>
      </c>
      <c r="AT1136">
        <v>8</v>
      </c>
      <c r="BB1136">
        <v>2109</v>
      </c>
      <c r="BC1136" t="s">
        <v>8359</v>
      </c>
      <c r="BK1136" t="s">
        <v>8360</v>
      </c>
      <c r="BL1136">
        <v>29321789</v>
      </c>
      <c r="BQ1136" t="s">
        <v>131</v>
      </c>
    </row>
    <row r="1137" spans="1:76">
      <c r="A1137" t="s">
        <v>76</v>
      </c>
      <c r="B1137" t="s">
        <v>8361</v>
      </c>
      <c r="F1137" t="s">
        <v>8362</v>
      </c>
      <c r="I1137" t="s">
        <v>8363</v>
      </c>
      <c r="J1137">
        <v>2014</v>
      </c>
      <c r="K1137" t="s">
        <v>8132</v>
      </c>
      <c r="W1137" t="s">
        <v>8364</v>
      </c>
      <c r="AA1137" t="s">
        <v>8365</v>
      </c>
      <c r="AB1137" t="s">
        <v>8366</v>
      </c>
      <c r="AN1137" t="s">
        <v>8136</v>
      </c>
      <c r="AO1137" t="s">
        <v>8367</v>
      </c>
      <c r="AS1137" t="s">
        <v>216</v>
      </c>
      <c r="AT1137">
        <v>40</v>
      </c>
      <c r="AU1137">
        <v>4</v>
      </c>
      <c r="AZ1137">
        <v>2674</v>
      </c>
      <c r="BA1137">
        <v>2679</v>
      </c>
      <c r="BC1137" t="s">
        <v>8368</v>
      </c>
      <c r="BK1137" t="s">
        <v>8369</v>
      </c>
      <c r="BL1137">
        <v>24893623</v>
      </c>
      <c r="BQ1137" t="s">
        <v>85</v>
      </c>
      <c r="BR1137" t="s">
        <v>86</v>
      </c>
    </row>
    <row r="1138" spans="1:76">
      <c r="A1138" t="s">
        <v>76</v>
      </c>
      <c r="B1138" t="s">
        <v>5624</v>
      </c>
      <c r="F1138" t="s">
        <v>5625</v>
      </c>
      <c r="I1138" t="s">
        <v>8370</v>
      </c>
      <c r="J1138">
        <v>2010</v>
      </c>
      <c r="K1138" t="s">
        <v>8371</v>
      </c>
      <c r="W1138" t="s">
        <v>8372</v>
      </c>
      <c r="AA1138" t="s">
        <v>8373</v>
      </c>
      <c r="AB1138" t="s">
        <v>8374</v>
      </c>
      <c r="AN1138" t="s">
        <v>8375</v>
      </c>
      <c r="AS1138" s="3">
        <v>38565</v>
      </c>
      <c r="AT1138">
        <v>324</v>
      </c>
      <c r="AU1138" s="2">
        <v>43132</v>
      </c>
      <c r="AX1138" t="s">
        <v>49</v>
      </c>
      <c r="AZ1138">
        <v>95</v>
      </c>
      <c r="BA1138">
        <v>101</v>
      </c>
      <c r="BC1138" t="s">
        <v>8376</v>
      </c>
      <c r="BK1138" t="s">
        <v>8377</v>
      </c>
      <c r="BL1138">
        <v>20347928</v>
      </c>
      <c r="BQ1138" t="s">
        <v>85</v>
      </c>
      <c r="BR1138" t="s">
        <v>86</v>
      </c>
    </row>
    <row r="1139" spans="1:76">
      <c r="A1139" t="s">
        <v>76</v>
      </c>
      <c r="B1139" t="s">
        <v>8378</v>
      </c>
      <c r="F1139" t="s">
        <v>8379</v>
      </c>
      <c r="I1139" t="s">
        <v>8380</v>
      </c>
      <c r="J1139">
        <v>2010</v>
      </c>
      <c r="K1139" t="s">
        <v>884</v>
      </c>
      <c r="W1139" t="s">
        <v>8381</v>
      </c>
      <c r="AA1139" t="s">
        <v>8382</v>
      </c>
      <c r="AB1139" t="s">
        <v>8383</v>
      </c>
      <c r="AN1139" t="s">
        <v>886</v>
      </c>
      <c r="AO1139" t="s">
        <v>5787</v>
      </c>
      <c r="AS1139" t="s">
        <v>185</v>
      </c>
      <c r="AT1139">
        <v>58</v>
      </c>
      <c r="AU1139">
        <v>4</v>
      </c>
      <c r="AZ1139">
        <v>647</v>
      </c>
      <c r="BA1139">
        <v>652</v>
      </c>
      <c r="BC1139" t="s">
        <v>8384</v>
      </c>
      <c r="BK1139" t="s">
        <v>8385</v>
      </c>
      <c r="BL1139">
        <v>20600050</v>
      </c>
      <c r="BQ1139" t="s">
        <v>85</v>
      </c>
      <c r="BR1139" t="s">
        <v>86</v>
      </c>
    </row>
    <row r="1140" spans="1:76">
      <c r="A1140" t="s">
        <v>76</v>
      </c>
      <c r="B1140" t="s">
        <v>8386</v>
      </c>
      <c r="F1140" t="s">
        <v>8386</v>
      </c>
      <c r="I1140" t="s">
        <v>8387</v>
      </c>
      <c r="J1140">
        <v>1996</v>
      </c>
      <c r="K1140" t="s">
        <v>1446</v>
      </c>
      <c r="P1140" t="s">
        <v>8388</v>
      </c>
      <c r="Q1140" t="s">
        <v>8389</v>
      </c>
      <c r="R1140" t="s">
        <v>8390</v>
      </c>
      <c r="S1140" t="s">
        <v>8391</v>
      </c>
      <c r="W1140" t="s">
        <v>8392</v>
      </c>
      <c r="AN1140" t="s">
        <v>1448</v>
      </c>
      <c r="AT1140">
        <v>89</v>
      </c>
      <c r="AU1140">
        <v>1</v>
      </c>
      <c r="AZ1140">
        <v>59</v>
      </c>
      <c r="BA1140">
        <v>64</v>
      </c>
      <c r="BC1140" t="s">
        <v>8393</v>
      </c>
      <c r="BK1140" t="s">
        <v>8394</v>
      </c>
      <c r="BQ1140" t="s">
        <v>131</v>
      </c>
    </row>
    <row r="1141" spans="1:76">
      <c r="A1141" t="s">
        <v>867</v>
      </c>
      <c r="B1141" t="s">
        <v>8395</v>
      </c>
      <c r="D1141" t="s">
        <v>8396</v>
      </c>
      <c r="F1141" t="s">
        <v>8395</v>
      </c>
      <c r="I1141" t="s">
        <v>8397</v>
      </c>
      <c r="J1141">
        <v>2004</v>
      </c>
      <c r="K1141" t="s">
        <v>8398</v>
      </c>
      <c r="L1141" t="s">
        <v>8399</v>
      </c>
      <c r="P1141" t="s">
        <v>8400</v>
      </c>
      <c r="Q1141" t="s">
        <v>8401</v>
      </c>
      <c r="R1141" t="s">
        <v>8402</v>
      </c>
      <c r="S1141" t="s">
        <v>8403</v>
      </c>
      <c r="T1141" t="s">
        <v>8404</v>
      </c>
      <c r="W1141" t="s">
        <v>8405</v>
      </c>
      <c r="AA1141" t="s">
        <v>8406</v>
      </c>
      <c r="AB1141" t="s">
        <v>8407</v>
      </c>
      <c r="AN1141" t="s">
        <v>8408</v>
      </c>
      <c r="AP1141" t="s">
        <v>8409</v>
      </c>
      <c r="AT1141">
        <v>35</v>
      </c>
      <c r="AZ1141">
        <v>131</v>
      </c>
      <c r="BA1141">
        <v>150</v>
      </c>
      <c r="BC1141" t="s">
        <v>8410</v>
      </c>
      <c r="BK1141" t="s">
        <v>8411</v>
      </c>
      <c r="BQ1141" t="s">
        <v>85</v>
      </c>
      <c r="BR1141" t="s">
        <v>86</v>
      </c>
    </row>
    <row r="1142" spans="1:76">
      <c r="A1142" t="s">
        <v>76</v>
      </c>
      <c r="B1142" t="s">
        <v>8412</v>
      </c>
      <c r="F1142" t="s">
        <v>8413</v>
      </c>
      <c r="I1142" t="s">
        <v>8414</v>
      </c>
      <c r="J1142">
        <v>2011</v>
      </c>
      <c r="K1142" t="s">
        <v>182</v>
      </c>
      <c r="W1142" t="s">
        <v>8415</v>
      </c>
      <c r="AA1142" t="s">
        <v>5056</v>
      </c>
      <c r="AB1142" t="s">
        <v>6103</v>
      </c>
      <c r="AN1142" t="s">
        <v>184</v>
      </c>
      <c r="AO1142" t="s">
        <v>293</v>
      </c>
      <c r="AS1142" t="s">
        <v>128</v>
      </c>
      <c r="AT1142">
        <v>36</v>
      </c>
      <c r="AU1142">
        <v>4</v>
      </c>
      <c r="AZ1142">
        <v>379</v>
      </c>
      <c r="BA1142">
        <v>384</v>
      </c>
      <c r="BC1142" t="s">
        <v>8416</v>
      </c>
      <c r="BK1142" t="s">
        <v>8417</v>
      </c>
      <c r="BQ1142" t="s">
        <v>85</v>
      </c>
      <c r="BR1142" t="s">
        <v>108</v>
      </c>
      <c r="BT1142" t="s">
        <v>109</v>
      </c>
      <c r="BU1142">
        <v>5</v>
      </c>
      <c r="BV1142">
        <v>7</v>
      </c>
      <c r="BX1142" t="s">
        <v>594</v>
      </c>
    </row>
    <row r="1143" spans="1:76">
      <c r="A1143" t="s">
        <v>76</v>
      </c>
      <c r="B1143" t="s">
        <v>8418</v>
      </c>
      <c r="F1143" t="s">
        <v>8418</v>
      </c>
      <c r="I1143" t="s">
        <v>8419</v>
      </c>
      <c r="J1143">
        <v>2003</v>
      </c>
      <c r="K1143" t="s">
        <v>232</v>
      </c>
      <c r="W1143" t="s">
        <v>8420</v>
      </c>
      <c r="AA1143" t="s">
        <v>8421</v>
      </c>
      <c r="AB1143" t="s">
        <v>8422</v>
      </c>
      <c r="AN1143" t="s">
        <v>234</v>
      </c>
      <c r="AS1143" s="3">
        <v>39295</v>
      </c>
      <c r="AT1143">
        <v>270</v>
      </c>
      <c r="AW1143">
        <v>1</v>
      </c>
      <c r="AZ1143" t="s">
        <v>6966</v>
      </c>
      <c r="BA1143" t="s">
        <v>8423</v>
      </c>
      <c r="BC1143" t="s">
        <v>8424</v>
      </c>
      <c r="BK1143" t="s">
        <v>8425</v>
      </c>
      <c r="BL1143">
        <v>12952632</v>
      </c>
      <c r="BQ1143" t="s">
        <v>85</v>
      </c>
      <c r="BR1143" t="s">
        <v>86</v>
      </c>
    </row>
    <row r="1144" spans="1:76">
      <c r="A1144" t="s">
        <v>76</v>
      </c>
      <c r="B1144" t="s">
        <v>8426</v>
      </c>
      <c r="F1144" t="s">
        <v>8426</v>
      </c>
      <c r="I1144" t="s">
        <v>8427</v>
      </c>
      <c r="J1144">
        <v>1968</v>
      </c>
      <c r="K1144" t="s">
        <v>8189</v>
      </c>
      <c r="AN1144" t="s">
        <v>8190</v>
      </c>
      <c r="AT1144">
        <v>55</v>
      </c>
      <c r="AU1144">
        <v>2</v>
      </c>
      <c r="AZ1144">
        <v>153</v>
      </c>
      <c r="BA1144" t="s">
        <v>921</v>
      </c>
      <c r="BC1144" t="s">
        <v>8428</v>
      </c>
      <c r="BK1144" t="s">
        <v>8429</v>
      </c>
      <c r="BQ1144" t="s">
        <v>131</v>
      </c>
    </row>
    <row r="1145" spans="1:76">
      <c r="A1145" t="s">
        <v>76</v>
      </c>
      <c r="B1145" t="s">
        <v>8430</v>
      </c>
      <c r="F1145" t="s">
        <v>8430</v>
      </c>
      <c r="I1145" t="s">
        <v>8431</v>
      </c>
      <c r="J1145">
        <v>1995</v>
      </c>
      <c r="K1145" t="s">
        <v>283</v>
      </c>
      <c r="W1145" t="s">
        <v>8432</v>
      </c>
      <c r="AN1145" t="s">
        <v>286</v>
      </c>
      <c r="AS1145" t="s">
        <v>148</v>
      </c>
      <c r="AT1145">
        <v>120</v>
      </c>
      <c r="AU1145">
        <v>3</v>
      </c>
      <c r="AZ1145">
        <v>460</v>
      </c>
      <c r="BA1145">
        <v>467</v>
      </c>
      <c r="BK1145" t="s">
        <v>8433</v>
      </c>
      <c r="BQ1145" t="s">
        <v>131</v>
      </c>
    </row>
    <row r="1146" spans="1:76">
      <c r="A1146" t="s">
        <v>76</v>
      </c>
      <c r="B1146" t="s">
        <v>8434</v>
      </c>
      <c r="F1146" t="s">
        <v>8434</v>
      </c>
      <c r="I1146" t="s">
        <v>8435</v>
      </c>
      <c r="J1146">
        <v>1997</v>
      </c>
      <c r="K1146" t="s">
        <v>7998</v>
      </c>
      <c r="W1146" t="s">
        <v>8436</v>
      </c>
      <c r="AN1146" t="s">
        <v>8000</v>
      </c>
      <c r="AS1146" t="s">
        <v>148</v>
      </c>
      <c r="AT1146">
        <v>42</v>
      </c>
      <c r="AU1146">
        <v>3</v>
      </c>
      <c r="AZ1146">
        <v>609</v>
      </c>
      <c r="BA1146">
        <v>611</v>
      </c>
      <c r="BC1146" t="s">
        <v>8437</v>
      </c>
      <c r="BK1146" t="s">
        <v>8438</v>
      </c>
      <c r="BQ1146" t="s">
        <v>85</v>
      </c>
      <c r="BR1146" t="s">
        <v>108</v>
      </c>
      <c r="BS1146" t="s">
        <v>109</v>
      </c>
    </row>
    <row r="1147" spans="1:76">
      <c r="A1147" t="s">
        <v>76</v>
      </c>
      <c r="B1147" t="s">
        <v>3440</v>
      </c>
      <c r="F1147" t="s">
        <v>3440</v>
      </c>
      <c r="I1147" t="s">
        <v>8439</v>
      </c>
      <c r="J1147">
        <v>1985</v>
      </c>
      <c r="K1147" t="s">
        <v>3442</v>
      </c>
      <c r="AN1147" t="s">
        <v>3444</v>
      </c>
      <c r="AS1147" t="s">
        <v>128</v>
      </c>
      <c r="AT1147">
        <v>35</v>
      </c>
      <c r="AU1147">
        <v>4</v>
      </c>
      <c r="AZ1147">
        <v>421</v>
      </c>
      <c r="BA1147">
        <v>428</v>
      </c>
      <c r="BK1147" t="s">
        <v>8440</v>
      </c>
      <c r="BQ1147" t="s">
        <v>131</v>
      </c>
    </row>
    <row r="1148" spans="1:76">
      <c r="A1148" t="s">
        <v>76</v>
      </c>
      <c r="B1148" t="s">
        <v>8441</v>
      </c>
      <c r="F1148" t="s">
        <v>8441</v>
      </c>
      <c r="I1148" t="s">
        <v>8442</v>
      </c>
      <c r="J1148">
        <v>1992</v>
      </c>
      <c r="K1148" t="s">
        <v>2662</v>
      </c>
      <c r="W1148" t="s">
        <v>8443</v>
      </c>
      <c r="AN1148" t="s">
        <v>2664</v>
      </c>
      <c r="AS1148" t="s">
        <v>887</v>
      </c>
      <c r="AT1148">
        <v>63</v>
      </c>
      <c r="AU1148">
        <v>3</v>
      </c>
      <c r="AZ1148">
        <v>273</v>
      </c>
      <c r="BA1148">
        <v>281</v>
      </c>
      <c r="BC1148" t="s">
        <v>8444</v>
      </c>
      <c r="BK1148" t="s">
        <v>8445</v>
      </c>
      <c r="BQ1148" t="s">
        <v>85</v>
      </c>
      <c r="BR1148" t="s">
        <v>108</v>
      </c>
      <c r="BT1148" t="s">
        <v>109</v>
      </c>
      <c r="BU1148">
        <v>2</v>
      </c>
    </row>
    <row r="1149" spans="1:76">
      <c r="A1149" t="s">
        <v>76</v>
      </c>
      <c r="B1149" t="s">
        <v>8446</v>
      </c>
      <c r="F1149" t="s">
        <v>8446</v>
      </c>
      <c r="I1149" t="s">
        <v>8447</v>
      </c>
      <c r="J1149">
        <v>1966</v>
      </c>
      <c r="K1149" t="s">
        <v>1196</v>
      </c>
      <c r="AN1149" t="s">
        <v>1198</v>
      </c>
      <c r="AT1149">
        <v>59</v>
      </c>
      <c r="AU1149">
        <v>1</v>
      </c>
      <c r="AZ1149">
        <v>7</v>
      </c>
      <c r="BA1149" t="s">
        <v>921</v>
      </c>
      <c r="BC1149" t="s">
        <v>8448</v>
      </c>
      <c r="BK1149" t="s">
        <v>8449</v>
      </c>
      <c r="BQ1149" t="s">
        <v>85</v>
      </c>
      <c r="BR1149" t="s">
        <v>108</v>
      </c>
      <c r="BT1149" t="s">
        <v>109</v>
      </c>
      <c r="BU1149">
        <v>2</v>
      </c>
    </row>
    <row r="1150" spans="1:76">
      <c r="A1150" t="s">
        <v>76</v>
      </c>
      <c r="B1150" t="s">
        <v>8450</v>
      </c>
      <c r="F1150" t="s">
        <v>8450</v>
      </c>
      <c r="I1150" t="s">
        <v>8451</v>
      </c>
      <c r="J1150">
        <v>1995</v>
      </c>
      <c r="K1150" t="s">
        <v>1943</v>
      </c>
      <c r="W1150" t="s">
        <v>8452</v>
      </c>
      <c r="AN1150" t="s">
        <v>1947</v>
      </c>
      <c r="AS1150" t="s">
        <v>600</v>
      </c>
      <c r="AT1150">
        <v>93</v>
      </c>
      <c r="AU1150">
        <v>4</v>
      </c>
      <c r="AZ1150">
        <v>695</v>
      </c>
      <c r="BA1150">
        <v>708</v>
      </c>
      <c r="BC1150" t="s">
        <v>8453</v>
      </c>
      <c r="BK1150" t="s">
        <v>8454</v>
      </c>
      <c r="BQ1150" t="s">
        <v>131</v>
      </c>
    </row>
    <row r="1151" spans="1:76">
      <c r="A1151" t="s">
        <v>76</v>
      </c>
      <c r="B1151" t="s">
        <v>8455</v>
      </c>
      <c r="F1151" t="s">
        <v>8456</v>
      </c>
      <c r="I1151" t="s">
        <v>8457</v>
      </c>
      <c r="J1151">
        <v>2009</v>
      </c>
      <c r="K1151" t="s">
        <v>8458</v>
      </c>
      <c r="W1151" t="s">
        <v>8459</v>
      </c>
      <c r="AN1151" t="s">
        <v>8460</v>
      </c>
      <c r="AO1151" t="s">
        <v>8461</v>
      </c>
      <c r="AT1151">
        <v>50</v>
      </c>
      <c r="AU1151">
        <v>6</v>
      </c>
      <c r="AZ1151">
        <v>667</v>
      </c>
      <c r="BA1151">
        <v>672</v>
      </c>
      <c r="BB1151" t="s">
        <v>8462</v>
      </c>
      <c r="BC1151" t="s">
        <v>8463</v>
      </c>
      <c r="BK1151" t="s">
        <v>8464</v>
      </c>
      <c r="BL1151">
        <v>19946819</v>
      </c>
      <c r="BQ1151" t="s">
        <v>85</v>
      </c>
      <c r="BR1151" t="s">
        <v>86</v>
      </c>
    </row>
    <row r="1152" spans="1:76">
      <c r="A1152" t="s">
        <v>76</v>
      </c>
      <c r="B1152" t="s">
        <v>8465</v>
      </c>
      <c r="F1152" t="s">
        <v>8465</v>
      </c>
      <c r="I1152" t="s">
        <v>8466</v>
      </c>
      <c r="J1152">
        <v>1967</v>
      </c>
      <c r="K1152" t="s">
        <v>145</v>
      </c>
      <c r="AN1152" t="s">
        <v>147</v>
      </c>
      <c r="AO1152" t="s">
        <v>1557</v>
      </c>
      <c r="AT1152">
        <v>13</v>
      </c>
      <c r="AU1152">
        <v>4</v>
      </c>
      <c r="AZ1152">
        <v>553</v>
      </c>
      <c r="BA1152" t="s">
        <v>1367</v>
      </c>
      <c r="BC1152" t="s">
        <v>8467</v>
      </c>
      <c r="BK1152" t="s">
        <v>8468</v>
      </c>
      <c r="BQ1152" t="s">
        <v>85</v>
      </c>
      <c r="BR1152" t="s">
        <v>108</v>
      </c>
      <c r="BT1152" t="s">
        <v>109</v>
      </c>
      <c r="BU1152">
        <v>5</v>
      </c>
      <c r="BV1152">
        <v>6</v>
      </c>
      <c r="BX1152" t="s">
        <v>594</v>
      </c>
    </row>
    <row r="1153" spans="1:73">
      <c r="A1153" t="s">
        <v>76</v>
      </c>
      <c r="B1153" t="s">
        <v>8469</v>
      </c>
      <c r="F1153" t="s">
        <v>8470</v>
      </c>
      <c r="I1153" t="s">
        <v>8471</v>
      </c>
      <c r="J1153">
        <v>2011</v>
      </c>
      <c r="K1153" t="s">
        <v>8472</v>
      </c>
      <c r="W1153" t="s">
        <v>8473</v>
      </c>
      <c r="AN1153" t="s">
        <v>8474</v>
      </c>
      <c r="AO1153" t="s">
        <v>8475</v>
      </c>
      <c r="AS1153" t="s">
        <v>8476</v>
      </c>
      <c r="AT1153">
        <v>176</v>
      </c>
      <c r="AZ1153">
        <v>284</v>
      </c>
      <c r="BA1153">
        <v>295</v>
      </c>
      <c r="BC1153" t="s">
        <v>8477</v>
      </c>
      <c r="BK1153" t="s">
        <v>8478</v>
      </c>
      <c r="BL1153">
        <v>21185915</v>
      </c>
      <c r="BQ1153" t="s">
        <v>296</v>
      </c>
      <c r="BT1153" t="s">
        <v>296</v>
      </c>
    </row>
    <row r="1154" spans="1:73">
      <c r="A1154" t="s">
        <v>76</v>
      </c>
      <c r="B1154" t="s">
        <v>8479</v>
      </c>
      <c r="F1154" t="s">
        <v>8479</v>
      </c>
      <c r="I1154" t="s">
        <v>8480</v>
      </c>
      <c r="J1154">
        <v>1993</v>
      </c>
      <c r="K1154" t="s">
        <v>79</v>
      </c>
      <c r="W1154" t="s">
        <v>8481</v>
      </c>
      <c r="AN1154" t="s">
        <v>81</v>
      </c>
      <c r="AS1154" t="s">
        <v>4262</v>
      </c>
      <c r="AT1154">
        <v>8</v>
      </c>
      <c r="AU1154">
        <v>1</v>
      </c>
      <c r="AZ1154">
        <v>47</v>
      </c>
      <c r="BA1154">
        <v>56</v>
      </c>
      <c r="BC1154" t="s">
        <v>8482</v>
      </c>
      <c r="BK1154" t="s">
        <v>8483</v>
      </c>
      <c r="BL1154">
        <v>8490210</v>
      </c>
      <c r="BQ1154" t="s">
        <v>85</v>
      </c>
      <c r="BR1154" t="s">
        <v>108</v>
      </c>
      <c r="BT1154" t="s">
        <v>109</v>
      </c>
      <c r="BU1154">
        <v>1</v>
      </c>
    </row>
    <row r="1155" spans="1:73">
      <c r="A1155" t="s">
        <v>76</v>
      </c>
      <c r="B1155" t="s">
        <v>8484</v>
      </c>
      <c r="F1155" t="s">
        <v>8484</v>
      </c>
      <c r="I1155" t="s">
        <v>8485</v>
      </c>
      <c r="J1155">
        <v>1997</v>
      </c>
      <c r="K1155" t="s">
        <v>8486</v>
      </c>
      <c r="W1155" t="s">
        <v>8487</v>
      </c>
      <c r="AN1155" t="s">
        <v>7386</v>
      </c>
      <c r="AO1155" t="s">
        <v>8488</v>
      </c>
      <c r="AT1155">
        <v>42</v>
      </c>
      <c r="AZ1155">
        <v>323</v>
      </c>
      <c r="BA1155">
        <v>349</v>
      </c>
      <c r="BC1155" t="s">
        <v>8489</v>
      </c>
      <c r="BK1155" t="s">
        <v>8490</v>
      </c>
      <c r="BL1155">
        <v>15012317</v>
      </c>
      <c r="BQ1155" t="s">
        <v>85</v>
      </c>
      <c r="BR1155" t="s">
        <v>108</v>
      </c>
      <c r="BT1155" t="s">
        <v>296</v>
      </c>
    </row>
    <row r="1156" spans="1:73">
      <c r="A1156" t="s">
        <v>76</v>
      </c>
      <c r="B1156" t="s">
        <v>8491</v>
      </c>
      <c r="F1156" t="s">
        <v>8491</v>
      </c>
      <c r="I1156" t="s">
        <v>8492</v>
      </c>
      <c r="J1156">
        <v>1994</v>
      </c>
      <c r="K1156" t="s">
        <v>8493</v>
      </c>
      <c r="W1156" t="s">
        <v>8494</v>
      </c>
      <c r="AN1156" t="s">
        <v>8495</v>
      </c>
      <c r="AS1156" t="s">
        <v>397</v>
      </c>
      <c r="AT1156">
        <v>267</v>
      </c>
      <c r="AU1156">
        <v>1</v>
      </c>
      <c r="AV1156">
        <v>2</v>
      </c>
      <c r="AZ1156" t="s">
        <v>8496</v>
      </c>
      <c r="BA1156" t="s">
        <v>8497</v>
      </c>
      <c r="BK1156" t="s">
        <v>8498</v>
      </c>
      <c r="BL1156">
        <v>8048624</v>
      </c>
      <c r="BQ1156" t="s">
        <v>85</v>
      </c>
      <c r="BR1156" t="s">
        <v>86</v>
      </c>
    </row>
    <row r="1157" spans="1:73">
      <c r="A1157" t="s">
        <v>76</v>
      </c>
      <c r="B1157" t="s">
        <v>8499</v>
      </c>
      <c r="F1157" t="s">
        <v>8499</v>
      </c>
      <c r="I1157" t="s">
        <v>8500</v>
      </c>
      <c r="J1157">
        <v>1999</v>
      </c>
      <c r="K1157" t="s">
        <v>79</v>
      </c>
      <c r="W1157" t="s">
        <v>8501</v>
      </c>
      <c r="AN1157" t="s">
        <v>81</v>
      </c>
      <c r="AO1157" t="s">
        <v>5121</v>
      </c>
      <c r="AS1157" t="s">
        <v>600</v>
      </c>
      <c r="AT1157">
        <v>14</v>
      </c>
      <c r="AU1157">
        <v>2</v>
      </c>
      <c r="AZ1157">
        <v>84</v>
      </c>
      <c r="BA1157">
        <v>104</v>
      </c>
      <c r="BC1157" t="s">
        <v>8502</v>
      </c>
      <c r="BK1157" t="s">
        <v>8503</v>
      </c>
      <c r="BL1157">
        <v>10194645</v>
      </c>
      <c r="BQ1157" t="s">
        <v>85</v>
      </c>
      <c r="BR1157" t="s">
        <v>108</v>
      </c>
      <c r="BT1157" t="s">
        <v>296</v>
      </c>
    </row>
    <row r="1158" spans="1:73">
      <c r="A1158" t="s">
        <v>76</v>
      </c>
      <c r="B1158" t="s">
        <v>8504</v>
      </c>
      <c r="F1158" t="s">
        <v>8504</v>
      </c>
      <c r="I1158" t="s">
        <v>8505</v>
      </c>
      <c r="J1158">
        <v>1992</v>
      </c>
      <c r="K1158" t="s">
        <v>8506</v>
      </c>
      <c r="W1158" t="s">
        <v>8507</v>
      </c>
      <c r="AA1158" t="s">
        <v>8508</v>
      </c>
      <c r="AB1158" t="s">
        <v>8509</v>
      </c>
      <c r="AN1158" t="s">
        <v>8510</v>
      </c>
      <c r="AS1158" t="s">
        <v>769</v>
      </c>
      <c r="AT1158">
        <v>48</v>
      </c>
      <c r="AU1158">
        <v>1</v>
      </c>
      <c r="AZ1158">
        <v>7</v>
      </c>
      <c r="BA1158">
        <v>12</v>
      </c>
      <c r="BK1158" t="s">
        <v>8511</v>
      </c>
      <c r="BL1158">
        <v>1410771</v>
      </c>
      <c r="BQ1158" t="s">
        <v>85</v>
      </c>
      <c r="BR1158" t="s">
        <v>86</v>
      </c>
    </row>
    <row r="1159" spans="1:73">
      <c r="A1159" t="s">
        <v>76</v>
      </c>
      <c r="B1159" t="s">
        <v>8512</v>
      </c>
      <c r="F1159" t="s">
        <v>8512</v>
      </c>
      <c r="I1159" t="s">
        <v>8513</v>
      </c>
      <c r="J1159">
        <v>2006</v>
      </c>
      <c r="K1159" t="s">
        <v>6200</v>
      </c>
      <c r="W1159" t="s">
        <v>8514</v>
      </c>
      <c r="AB1159" t="s">
        <v>8515</v>
      </c>
      <c r="AN1159" t="s">
        <v>6202</v>
      </c>
      <c r="AT1159">
        <v>68</v>
      </c>
      <c r="AU1159">
        <v>1</v>
      </c>
      <c r="AZ1159">
        <v>37</v>
      </c>
      <c r="BA1159">
        <v>44</v>
      </c>
      <c r="BC1159" t="s">
        <v>8516</v>
      </c>
      <c r="BK1159" t="s">
        <v>8517</v>
      </c>
      <c r="BL1159">
        <v>16675899</v>
      </c>
      <c r="BQ1159" t="s">
        <v>85</v>
      </c>
      <c r="BR1159" t="s">
        <v>86</v>
      </c>
    </row>
    <row r="1160" spans="1:73">
      <c r="A1160" t="s">
        <v>76</v>
      </c>
      <c r="B1160" t="s">
        <v>8518</v>
      </c>
      <c r="F1160" t="s">
        <v>8519</v>
      </c>
      <c r="I1160" t="s">
        <v>8520</v>
      </c>
      <c r="J1160">
        <v>2015</v>
      </c>
      <c r="K1160" t="s">
        <v>8521</v>
      </c>
      <c r="W1160" t="s">
        <v>8522</v>
      </c>
      <c r="AN1160" t="s">
        <v>8523</v>
      </c>
      <c r="AO1160" t="s">
        <v>8524</v>
      </c>
      <c r="AS1160" t="s">
        <v>204</v>
      </c>
      <c r="AT1160">
        <v>41</v>
      </c>
      <c r="AU1160">
        <v>2</v>
      </c>
      <c r="AZ1160">
        <v>139</v>
      </c>
      <c r="BA1160">
        <v>148</v>
      </c>
      <c r="BC1160" t="s">
        <v>8525</v>
      </c>
      <c r="BK1160" t="s">
        <v>8526</v>
      </c>
      <c r="BL1160">
        <v>25637332</v>
      </c>
      <c r="BQ1160" t="s">
        <v>131</v>
      </c>
    </row>
    <row r="1161" spans="1:73">
      <c r="A1161" t="s">
        <v>76</v>
      </c>
      <c r="B1161" t="s">
        <v>8527</v>
      </c>
      <c r="F1161" t="s">
        <v>8527</v>
      </c>
      <c r="I1161" t="s">
        <v>8528</v>
      </c>
      <c r="J1161">
        <v>2003</v>
      </c>
      <c r="K1161" t="s">
        <v>266</v>
      </c>
      <c r="W1161" t="s">
        <v>8529</v>
      </c>
      <c r="AA1161" t="s">
        <v>657</v>
      </c>
      <c r="AN1161" t="s">
        <v>268</v>
      </c>
      <c r="AS1161" t="s">
        <v>1120</v>
      </c>
      <c r="AT1161">
        <v>43</v>
      </c>
      <c r="AU1161">
        <v>4</v>
      </c>
      <c r="AZ1161">
        <v>1300</v>
      </c>
      <c r="BA1161">
        <v>1304</v>
      </c>
      <c r="BC1161" t="s">
        <v>8530</v>
      </c>
      <c r="BK1161" t="s">
        <v>8531</v>
      </c>
      <c r="BQ1161" t="s">
        <v>131</v>
      </c>
    </row>
    <row r="1162" spans="1:73">
      <c r="A1162" t="s">
        <v>76</v>
      </c>
      <c r="B1162" t="s">
        <v>8532</v>
      </c>
      <c r="F1162" t="s">
        <v>8532</v>
      </c>
      <c r="I1162" t="s">
        <v>8533</v>
      </c>
      <c r="J1162">
        <v>1997</v>
      </c>
      <c r="K1162" t="s">
        <v>145</v>
      </c>
      <c r="W1162" t="s">
        <v>8534</v>
      </c>
      <c r="AA1162" t="s">
        <v>3005</v>
      </c>
      <c r="AB1162" t="s">
        <v>3006</v>
      </c>
      <c r="AN1162" t="s">
        <v>147</v>
      </c>
      <c r="AS1162" t="s">
        <v>216</v>
      </c>
      <c r="AT1162">
        <v>43</v>
      </c>
      <c r="AU1162">
        <v>8</v>
      </c>
      <c r="AZ1162">
        <v>767</v>
      </c>
      <c r="BA1162">
        <v>777</v>
      </c>
      <c r="BK1162" t="s">
        <v>8535</v>
      </c>
      <c r="BQ1162" t="s">
        <v>85</v>
      </c>
      <c r="BR1162" t="s">
        <v>108</v>
      </c>
      <c r="BT1162" t="s">
        <v>296</v>
      </c>
    </row>
    <row r="1163" spans="1:73">
      <c r="A1163" t="s">
        <v>76</v>
      </c>
      <c r="B1163" t="s">
        <v>8536</v>
      </c>
      <c r="F1163" t="s">
        <v>8536</v>
      </c>
      <c r="I1163" t="s">
        <v>8537</v>
      </c>
      <c r="J1163">
        <v>1992</v>
      </c>
      <c r="K1163" t="s">
        <v>2456</v>
      </c>
      <c r="P1163" t="s">
        <v>8538</v>
      </c>
      <c r="Q1163" t="s">
        <v>8539</v>
      </c>
      <c r="R1163" t="s">
        <v>8540</v>
      </c>
      <c r="S1163" t="s">
        <v>8541</v>
      </c>
      <c r="T1163" t="s">
        <v>8542</v>
      </c>
      <c r="W1163" t="s">
        <v>8543</v>
      </c>
      <c r="AA1163" t="s">
        <v>6195</v>
      </c>
      <c r="AB1163" t="s">
        <v>6196</v>
      </c>
      <c r="AN1163" t="s">
        <v>8544</v>
      </c>
      <c r="AS1163" t="s">
        <v>128</v>
      </c>
      <c r="AT1163">
        <v>22</v>
      </c>
      <c r="AU1163" s="2">
        <v>43160</v>
      </c>
      <c r="AZ1163">
        <v>203</v>
      </c>
      <c r="BA1163">
        <v>212</v>
      </c>
      <c r="BC1163" t="s">
        <v>8545</v>
      </c>
      <c r="BK1163" t="s">
        <v>8546</v>
      </c>
      <c r="BQ1163" t="s">
        <v>85</v>
      </c>
      <c r="BR1163" t="s">
        <v>108</v>
      </c>
      <c r="BT1163" t="s">
        <v>109</v>
      </c>
      <c r="BU1163">
        <v>0</v>
      </c>
    </row>
    <row r="1164" spans="1:73">
      <c r="A1164" t="s">
        <v>76</v>
      </c>
      <c r="B1164" t="s">
        <v>8547</v>
      </c>
      <c r="F1164" t="s">
        <v>8548</v>
      </c>
      <c r="I1164" t="s">
        <v>8549</v>
      </c>
      <c r="J1164">
        <v>2008</v>
      </c>
      <c r="K1164" t="s">
        <v>8550</v>
      </c>
      <c r="W1164" t="s">
        <v>8551</v>
      </c>
      <c r="AA1164" t="s">
        <v>8552</v>
      </c>
      <c r="AB1164" t="s">
        <v>8553</v>
      </c>
      <c r="AN1164" t="s">
        <v>8554</v>
      </c>
      <c r="AS1164" t="s">
        <v>1120</v>
      </c>
      <c r="AT1164">
        <v>37</v>
      </c>
      <c r="AU1164">
        <v>4</v>
      </c>
      <c r="AZ1164">
        <v>365</v>
      </c>
      <c r="BA1164">
        <v>369</v>
      </c>
      <c r="BC1164" t="s">
        <v>8555</v>
      </c>
      <c r="BK1164" t="s">
        <v>8556</v>
      </c>
      <c r="BL1164">
        <v>18813737</v>
      </c>
      <c r="BQ1164" t="s">
        <v>85</v>
      </c>
      <c r="BR1164" t="s">
        <v>108</v>
      </c>
      <c r="BT1164" t="s">
        <v>109</v>
      </c>
      <c r="BU1164">
        <v>1</v>
      </c>
    </row>
    <row r="1165" spans="1:73">
      <c r="A1165" t="s">
        <v>76</v>
      </c>
      <c r="B1165" t="s">
        <v>8557</v>
      </c>
      <c r="F1165" t="s">
        <v>8558</v>
      </c>
      <c r="I1165" t="s">
        <v>8559</v>
      </c>
      <c r="J1165">
        <v>2017</v>
      </c>
      <c r="K1165" t="s">
        <v>8560</v>
      </c>
      <c r="W1165" t="s">
        <v>8561</v>
      </c>
      <c r="AN1165" t="s">
        <v>8562</v>
      </c>
      <c r="AO1165" t="s">
        <v>8563</v>
      </c>
      <c r="AS1165" t="s">
        <v>128</v>
      </c>
      <c r="AT1165">
        <v>60</v>
      </c>
      <c r="AU1165">
        <v>12</v>
      </c>
      <c r="AZ1165">
        <v>1416</v>
      </c>
      <c r="BA1165">
        <v>1427</v>
      </c>
      <c r="BC1165" t="s">
        <v>8564</v>
      </c>
      <c r="BK1165" t="s">
        <v>8565</v>
      </c>
      <c r="BL1165">
        <v>28942538</v>
      </c>
      <c r="BQ1165" t="s">
        <v>131</v>
      </c>
    </row>
    <row r="1166" spans="1:73">
      <c r="A1166" t="s">
        <v>76</v>
      </c>
      <c r="B1166" t="s">
        <v>8566</v>
      </c>
      <c r="F1166" t="s">
        <v>8567</v>
      </c>
      <c r="I1166" t="s">
        <v>8568</v>
      </c>
      <c r="J1166">
        <v>2012</v>
      </c>
      <c r="K1166" t="s">
        <v>2087</v>
      </c>
      <c r="W1166" t="s">
        <v>8569</v>
      </c>
      <c r="AB1166" t="s">
        <v>8570</v>
      </c>
      <c r="AN1166" t="s">
        <v>2091</v>
      </c>
      <c r="AS1166" t="s">
        <v>204</v>
      </c>
      <c r="AT1166">
        <v>37</v>
      </c>
      <c r="AU1166">
        <v>1</v>
      </c>
      <c r="AZ1166">
        <v>105</v>
      </c>
      <c r="BA1166">
        <v>114</v>
      </c>
      <c r="BC1166" t="s">
        <v>8571</v>
      </c>
      <c r="BK1166" t="s">
        <v>8572</v>
      </c>
      <c r="BQ1166" t="s">
        <v>131</v>
      </c>
    </row>
    <row r="1167" spans="1:73">
      <c r="A1167" t="s">
        <v>76</v>
      </c>
      <c r="B1167" t="s">
        <v>8573</v>
      </c>
      <c r="F1167" t="s">
        <v>8573</v>
      </c>
      <c r="I1167" t="s">
        <v>8574</v>
      </c>
      <c r="J1167">
        <v>2001</v>
      </c>
      <c r="K1167" t="s">
        <v>79</v>
      </c>
      <c r="W1167" t="s">
        <v>8575</v>
      </c>
      <c r="AN1167" t="s">
        <v>81</v>
      </c>
      <c r="AS1167" t="s">
        <v>216</v>
      </c>
      <c r="AT1167">
        <v>16</v>
      </c>
      <c r="AU1167">
        <v>4</v>
      </c>
      <c r="AZ1167">
        <v>348</v>
      </c>
      <c r="BA1167">
        <v>364</v>
      </c>
      <c r="BC1167" t="s">
        <v>8576</v>
      </c>
      <c r="BK1167" t="s">
        <v>8577</v>
      </c>
      <c r="BL1167">
        <v>11506380</v>
      </c>
      <c r="BQ1167" t="s">
        <v>85</v>
      </c>
      <c r="BR1167" t="s">
        <v>86</v>
      </c>
    </row>
    <row r="1168" spans="1:73">
      <c r="A1168" t="s">
        <v>76</v>
      </c>
      <c r="B1168" t="s">
        <v>8578</v>
      </c>
      <c r="F1168" t="s">
        <v>8579</v>
      </c>
      <c r="I1168" t="s">
        <v>8580</v>
      </c>
      <c r="J1168">
        <v>2007</v>
      </c>
      <c r="K1168" t="s">
        <v>1036</v>
      </c>
      <c r="P1168" t="s">
        <v>8581</v>
      </c>
      <c r="Q1168" t="s">
        <v>8582</v>
      </c>
      <c r="R1168" t="s">
        <v>8583</v>
      </c>
      <c r="S1168" t="s">
        <v>8584</v>
      </c>
      <c r="T1168" t="s">
        <v>8585</v>
      </c>
      <c r="W1168" t="s">
        <v>8586</v>
      </c>
      <c r="AA1168" t="s">
        <v>1002</v>
      </c>
      <c r="AB1168" t="s">
        <v>1003</v>
      </c>
      <c r="AN1168" t="s">
        <v>1040</v>
      </c>
      <c r="AS1168" t="s">
        <v>4925</v>
      </c>
      <c r="AT1168">
        <v>153</v>
      </c>
      <c r="AU1168" s="2">
        <v>43160</v>
      </c>
      <c r="AZ1168">
        <v>378</v>
      </c>
      <c r="BA1168">
        <v>384</v>
      </c>
      <c r="BC1168" t="s">
        <v>8587</v>
      </c>
      <c r="BK1168" t="s">
        <v>8588</v>
      </c>
      <c r="BL1168">
        <v>17367789</v>
      </c>
      <c r="BQ1168" t="s">
        <v>85</v>
      </c>
      <c r="BR1168" t="s">
        <v>86</v>
      </c>
    </row>
    <row r="1169" spans="1:73">
      <c r="A1169" t="s">
        <v>76</v>
      </c>
      <c r="B1169" t="s">
        <v>8589</v>
      </c>
      <c r="F1169" t="s">
        <v>8589</v>
      </c>
      <c r="I1169" t="s">
        <v>8590</v>
      </c>
      <c r="J1169">
        <v>1997</v>
      </c>
      <c r="K1169" t="s">
        <v>8458</v>
      </c>
      <c r="W1169" t="s">
        <v>8591</v>
      </c>
      <c r="AN1169" t="s">
        <v>8460</v>
      </c>
      <c r="AS1169" t="s">
        <v>148</v>
      </c>
      <c r="AT1169">
        <v>38</v>
      </c>
      <c r="AU1169">
        <v>2</v>
      </c>
      <c r="AZ1169">
        <v>209</v>
      </c>
      <c r="BA1169">
        <v>216</v>
      </c>
      <c r="BC1169" t="s">
        <v>8592</v>
      </c>
      <c r="BK1169" t="s">
        <v>8593</v>
      </c>
      <c r="BL1169">
        <v>9158899</v>
      </c>
      <c r="BQ1169" t="s">
        <v>85</v>
      </c>
      <c r="BR1169" t="s">
        <v>86</v>
      </c>
    </row>
    <row r="1170" spans="1:73">
      <c r="A1170" t="s">
        <v>76</v>
      </c>
      <c r="B1170" t="s">
        <v>8594</v>
      </c>
      <c r="F1170" t="s">
        <v>8595</v>
      </c>
      <c r="I1170" t="s">
        <v>8596</v>
      </c>
      <c r="J1170">
        <v>2012</v>
      </c>
      <c r="K1170" t="s">
        <v>1249</v>
      </c>
      <c r="W1170" t="s">
        <v>8597</v>
      </c>
      <c r="AN1170" t="s">
        <v>1251</v>
      </c>
      <c r="AS1170" t="s">
        <v>397</v>
      </c>
      <c r="AT1170">
        <v>47</v>
      </c>
      <c r="AU1170">
        <v>7</v>
      </c>
      <c r="AZ1170">
        <v>856</v>
      </c>
      <c r="BA1170">
        <v>860</v>
      </c>
      <c r="BK1170" t="s">
        <v>8598</v>
      </c>
      <c r="BQ1170" t="s">
        <v>131</v>
      </c>
    </row>
    <row r="1171" spans="1:73">
      <c r="A1171" t="s">
        <v>76</v>
      </c>
      <c r="B1171" t="s">
        <v>8599</v>
      </c>
      <c r="F1171" t="s">
        <v>8600</v>
      </c>
      <c r="I1171" t="s">
        <v>8601</v>
      </c>
      <c r="J1171">
        <v>2007</v>
      </c>
      <c r="K1171" t="s">
        <v>8602</v>
      </c>
      <c r="W1171" t="s">
        <v>8603</v>
      </c>
      <c r="AA1171" t="s">
        <v>8604</v>
      </c>
      <c r="AB1171" t="s">
        <v>8605</v>
      </c>
      <c r="AN1171" t="s">
        <v>8606</v>
      </c>
      <c r="AS1171" t="s">
        <v>185</v>
      </c>
      <c r="AT1171">
        <v>80</v>
      </c>
      <c r="AU1171">
        <v>3</v>
      </c>
      <c r="AZ1171">
        <v>335</v>
      </c>
      <c r="BA1171">
        <v>343</v>
      </c>
      <c r="BK1171" t="s">
        <v>8607</v>
      </c>
      <c r="BQ1171" t="s">
        <v>131</v>
      </c>
    </row>
    <row r="1172" spans="1:73">
      <c r="A1172" t="s">
        <v>76</v>
      </c>
      <c r="B1172" t="s">
        <v>8608</v>
      </c>
      <c r="F1172" t="s">
        <v>8609</v>
      </c>
      <c r="I1172" t="s">
        <v>8610</v>
      </c>
      <c r="J1172">
        <v>2014</v>
      </c>
      <c r="K1172" t="s">
        <v>4512</v>
      </c>
      <c r="W1172" t="s">
        <v>8611</v>
      </c>
      <c r="AN1172" t="s">
        <v>4514</v>
      </c>
      <c r="AO1172" t="s">
        <v>6024</v>
      </c>
      <c r="AS1172" t="s">
        <v>168</v>
      </c>
      <c r="AT1172">
        <v>106</v>
      </c>
      <c r="AX1172" t="s">
        <v>49</v>
      </c>
      <c r="AZ1172">
        <v>221</v>
      </c>
      <c r="BA1172">
        <v>230</v>
      </c>
      <c r="BC1172" t="s">
        <v>8612</v>
      </c>
      <c r="BK1172" t="s">
        <v>8613</v>
      </c>
      <c r="BQ1172" t="s">
        <v>131</v>
      </c>
    </row>
    <row r="1173" spans="1:73">
      <c r="A1173" t="s">
        <v>76</v>
      </c>
      <c r="B1173" t="s">
        <v>8614</v>
      </c>
      <c r="F1173" t="s">
        <v>8614</v>
      </c>
      <c r="I1173" t="s">
        <v>8615</v>
      </c>
      <c r="J1173">
        <v>2001</v>
      </c>
      <c r="K1173" t="s">
        <v>191</v>
      </c>
      <c r="W1173" t="s">
        <v>8616</v>
      </c>
      <c r="AN1173" t="s">
        <v>195</v>
      </c>
      <c r="AS1173" s="3">
        <v>45809</v>
      </c>
      <c r="AT1173">
        <v>108</v>
      </c>
      <c r="AU1173">
        <v>3</v>
      </c>
      <c r="AZ1173">
        <v>199</v>
      </c>
      <c r="BA1173">
        <v>211</v>
      </c>
      <c r="BC1173" t="s">
        <v>8617</v>
      </c>
      <c r="BK1173" t="s">
        <v>8618</v>
      </c>
      <c r="BQ1173" t="s">
        <v>131</v>
      </c>
    </row>
    <row r="1174" spans="1:73">
      <c r="A1174" t="s">
        <v>76</v>
      </c>
      <c r="B1174" t="s">
        <v>8619</v>
      </c>
      <c r="F1174" t="s">
        <v>8619</v>
      </c>
      <c r="I1174" t="s">
        <v>8620</v>
      </c>
      <c r="J1174">
        <v>1994</v>
      </c>
      <c r="K1174" t="s">
        <v>8621</v>
      </c>
      <c r="W1174" t="s">
        <v>8622</v>
      </c>
      <c r="AN1174" t="s">
        <v>8623</v>
      </c>
      <c r="AS1174" t="s">
        <v>128</v>
      </c>
      <c r="AT1174">
        <v>42</v>
      </c>
      <c r="AU1174">
        <v>4</v>
      </c>
      <c r="AZ1174">
        <v>311</v>
      </c>
      <c r="BA1174">
        <v>329</v>
      </c>
      <c r="BK1174" t="s">
        <v>8624</v>
      </c>
      <c r="BQ1174" t="s">
        <v>131</v>
      </c>
    </row>
    <row r="1175" spans="1:73">
      <c r="A1175" t="s">
        <v>76</v>
      </c>
      <c r="B1175" t="s">
        <v>8625</v>
      </c>
      <c r="F1175" t="s">
        <v>8625</v>
      </c>
      <c r="I1175" t="s">
        <v>8626</v>
      </c>
      <c r="J1175">
        <v>1997</v>
      </c>
      <c r="K1175" t="s">
        <v>902</v>
      </c>
      <c r="W1175" t="s">
        <v>8627</v>
      </c>
      <c r="AN1175" t="s">
        <v>908</v>
      </c>
      <c r="AT1175">
        <v>94</v>
      </c>
      <c r="AU1175">
        <v>4</v>
      </c>
      <c r="AZ1175">
        <v>435</v>
      </c>
      <c r="BA1175">
        <v>444</v>
      </c>
      <c r="BK1175" t="s">
        <v>8628</v>
      </c>
      <c r="BQ1175" t="s">
        <v>85</v>
      </c>
      <c r="BR1175" t="s">
        <v>108</v>
      </c>
      <c r="BT1175" t="s">
        <v>109</v>
      </c>
      <c r="BU1175">
        <v>1</v>
      </c>
    </row>
    <row r="1176" spans="1:73">
      <c r="A1176" t="s">
        <v>76</v>
      </c>
      <c r="B1176" t="s">
        <v>8629</v>
      </c>
      <c r="F1176" t="s">
        <v>8629</v>
      </c>
      <c r="I1176" t="s">
        <v>8630</v>
      </c>
      <c r="J1176">
        <v>1991</v>
      </c>
      <c r="K1176" t="s">
        <v>2495</v>
      </c>
      <c r="W1176" t="s">
        <v>8631</v>
      </c>
      <c r="AN1176" t="s">
        <v>2497</v>
      </c>
      <c r="AS1176" t="s">
        <v>269</v>
      </c>
      <c r="AT1176">
        <v>83</v>
      </c>
      <c r="AU1176">
        <v>2</v>
      </c>
      <c r="AZ1176">
        <v>396</v>
      </c>
      <c r="BA1176">
        <v>401</v>
      </c>
      <c r="BC1176" t="s">
        <v>8632</v>
      </c>
      <c r="BK1176" t="s">
        <v>8633</v>
      </c>
      <c r="BQ1176" t="s">
        <v>131</v>
      </c>
    </row>
    <row r="1177" spans="1:73">
      <c r="A1177" t="s">
        <v>76</v>
      </c>
      <c r="B1177" t="s">
        <v>8634</v>
      </c>
      <c r="F1177" t="s">
        <v>8635</v>
      </c>
      <c r="I1177" t="s">
        <v>8636</v>
      </c>
      <c r="J1177">
        <v>2007</v>
      </c>
      <c r="K1177" t="s">
        <v>2818</v>
      </c>
      <c r="W1177" t="s">
        <v>8637</v>
      </c>
      <c r="AN1177" t="s">
        <v>2820</v>
      </c>
      <c r="AO1177" t="s">
        <v>8638</v>
      </c>
      <c r="AS1177" t="s">
        <v>317</v>
      </c>
      <c r="AT1177">
        <v>80</v>
      </c>
      <c r="AU1177">
        <v>6</v>
      </c>
      <c r="AZ1177">
        <v>580</v>
      </c>
      <c r="BA1177">
        <v>591</v>
      </c>
      <c r="BC1177" t="s">
        <v>8639</v>
      </c>
      <c r="BK1177" t="s">
        <v>8640</v>
      </c>
      <c r="BL1177">
        <v>17909995</v>
      </c>
      <c r="BQ1177" t="s">
        <v>85</v>
      </c>
      <c r="BR1177" t="s">
        <v>86</v>
      </c>
    </row>
    <row r="1178" spans="1:73">
      <c r="A1178" t="s">
        <v>76</v>
      </c>
      <c r="B1178" t="s">
        <v>8641</v>
      </c>
      <c r="F1178" t="s">
        <v>8642</v>
      </c>
      <c r="I1178" t="s">
        <v>8643</v>
      </c>
      <c r="J1178">
        <v>2017</v>
      </c>
      <c r="K1178" t="s">
        <v>2495</v>
      </c>
      <c r="W1178" t="s">
        <v>8644</v>
      </c>
      <c r="AB1178" t="s">
        <v>8645</v>
      </c>
      <c r="AN1178" t="s">
        <v>2497</v>
      </c>
      <c r="AO1178" t="s">
        <v>2498</v>
      </c>
      <c r="AS1178" t="s">
        <v>509</v>
      </c>
      <c r="AT1178">
        <v>109</v>
      </c>
      <c r="AU1178">
        <v>1</v>
      </c>
      <c r="AZ1178">
        <v>158</v>
      </c>
      <c r="BA1178">
        <v>167</v>
      </c>
      <c r="BC1178" t="s">
        <v>8646</v>
      </c>
      <c r="BK1178" t="s">
        <v>8647</v>
      </c>
      <c r="BQ1178" t="s">
        <v>131</v>
      </c>
    </row>
    <row r="1179" spans="1:73">
      <c r="A1179" t="s">
        <v>867</v>
      </c>
      <c r="B1179" t="s">
        <v>8648</v>
      </c>
      <c r="D1179" t="s">
        <v>8648</v>
      </c>
      <c r="F1179" t="s">
        <v>8648</v>
      </c>
      <c r="I1179" t="s">
        <v>8649</v>
      </c>
      <c r="J1179">
        <v>2002</v>
      </c>
      <c r="K1179" t="s">
        <v>8650</v>
      </c>
      <c r="L1179" t="s">
        <v>872</v>
      </c>
      <c r="P1179" t="s">
        <v>8651</v>
      </c>
      <c r="Q1179" t="s">
        <v>8652</v>
      </c>
      <c r="R1179" t="s">
        <v>8653</v>
      </c>
      <c r="S1179" t="s">
        <v>8654</v>
      </c>
      <c r="W1179" t="s">
        <v>8655</v>
      </c>
      <c r="AN1179" t="s">
        <v>877</v>
      </c>
      <c r="AP1179" t="s">
        <v>8656</v>
      </c>
      <c r="AU1179">
        <v>580</v>
      </c>
      <c r="AZ1179">
        <v>59</v>
      </c>
      <c r="BA1179">
        <v>67</v>
      </c>
      <c r="BC1179" t="s">
        <v>8657</v>
      </c>
      <c r="BK1179" t="s">
        <v>8658</v>
      </c>
      <c r="BQ1179" t="s">
        <v>131</v>
      </c>
    </row>
    <row r="1180" spans="1:73">
      <c r="A1180" t="s">
        <v>76</v>
      </c>
      <c r="B1180" t="s">
        <v>8659</v>
      </c>
      <c r="F1180" t="s">
        <v>8659</v>
      </c>
      <c r="I1180" t="s">
        <v>8660</v>
      </c>
      <c r="J1180">
        <v>2006</v>
      </c>
      <c r="K1180" t="s">
        <v>1827</v>
      </c>
      <c r="W1180" t="s">
        <v>8661</v>
      </c>
      <c r="AN1180" t="s">
        <v>1829</v>
      </c>
      <c r="AS1180" t="s">
        <v>769</v>
      </c>
      <c r="AT1180">
        <v>26</v>
      </c>
      <c r="AU1180">
        <v>3</v>
      </c>
      <c r="AZ1180">
        <v>353</v>
      </c>
      <c r="BA1180">
        <v>364</v>
      </c>
      <c r="BC1180" t="s">
        <v>8662</v>
      </c>
      <c r="BK1180" t="s">
        <v>8663</v>
      </c>
      <c r="BL1180">
        <v>16356906</v>
      </c>
      <c r="BQ1180" t="s">
        <v>131</v>
      </c>
    </row>
    <row r="1181" spans="1:73">
      <c r="A1181" t="s">
        <v>76</v>
      </c>
      <c r="B1181" t="s">
        <v>8664</v>
      </c>
      <c r="F1181" t="s">
        <v>8664</v>
      </c>
      <c r="I1181" t="s">
        <v>8665</v>
      </c>
      <c r="J1181">
        <v>1997</v>
      </c>
      <c r="K1181" t="s">
        <v>8666</v>
      </c>
      <c r="W1181" t="s">
        <v>8667</v>
      </c>
      <c r="AN1181" t="s">
        <v>8668</v>
      </c>
      <c r="AO1181" t="s">
        <v>8669</v>
      </c>
      <c r="AS1181" t="s">
        <v>168</v>
      </c>
      <c r="AT1181">
        <v>23</v>
      </c>
      <c r="AU1181" s="2">
        <v>43132</v>
      </c>
      <c r="AZ1181">
        <v>105</v>
      </c>
      <c r="BA1181">
        <v>122</v>
      </c>
      <c r="BC1181" t="s">
        <v>8670</v>
      </c>
      <c r="BK1181" t="s">
        <v>8671</v>
      </c>
      <c r="BQ1181" t="s">
        <v>131</v>
      </c>
    </row>
    <row r="1182" spans="1:73">
      <c r="A1182" t="s">
        <v>76</v>
      </c>
      <c r="B1182" t="s">
        <v>8672</v>
      </c>
      <c r="F1182" t="s">
        <v>8673</v>
      </c>
      <c r="I1182" t="s">
        <v>8674</v>
      </c>
      <c r="J1182">
        <v>2010</v>
      </c>
      <c r="K1182" t="s">
        <v>8116</v>
      </c>
      <c r="W1182" t="s">
        <v>8675</v>
      </c>
      <c r="AN1182" t="s">
        <v>8118</v>
      </c>
      <c r="AS1182" t="s">
        <v>887</v>
      </c>
      <c r="AT1182">
        <v>32</v>
      </c>
      <c r="AU1182">
        <v>6</v>
      </c>
      <c r="AZ1182">
        <v>899</v>
      </c>
      <c r="BA1182">
        <v>912</v>
      </c>
      <c r="BC1182" t="s">
        <v>8676</v>
      </c>
      <c r="BK1182" t="s">
        <v>8677</v>
      </c>
      <c r="BQ1182" t="s">
        <v>131</v>
      </c>
    </row>
    <row r="1183" spans="1:73">
      <c r="A1183" t="s">
        <v>76</v>
      </c>
      <c r="B1183" t="s">
        <v>8678</v>
      </c>
      <c r="F1183" t="s">
        <v>8679</v>
      </c>
      <c r="I1183" t="s">
        <v>8680</v>
      </c>
      <c r="J1183">
        <v>2018</v>
      </c>
      <c r="K1183" t="s">
        <v>1880</v>
      </c>
      <c r="W1183" t="s">
        <v>8681</v>
      </c>
      <c r="AN1183" t="s">
        <v>1884</v>
      </c>
      <c r="AS1183" s="3">
        <v>43191</v>
      </c>
      <c r="AT1183">
        <v>8</v>
      </c>
      <c r="BB1183">
        <v>6188</v>
      </c>
      <c r="BC1183" t="s">
        <v>8682</v>
      </c>
      <c r="BK1183" t="s">
        <v>8683</v>
      </c>
      <c r="BL1183">
        <v>29670193</v>
      </c>
      <c r="BQ1183" t="s">
        <v>85</v>
      </c>
      <c r="BR1183" t="s">
        <v>86</v>
      </c>
    </row>
    <row r="1184" spans="1:73">
      <c r="A1184" t="s">
        <v>76</v>
      </c>
      <c r="B1184" t="s">
        <v>8684</v>
      </c>
      <c r="F1184" t="s">
        <v>8685</v>
      </c>
      <c r="I1184" t="s">
        <v>8686</v>
      </c>
      <c r="J1184">
        <v>2016</v>
      </c>
      <c r="K1184" t="s">
        <v>153</v>
      </c>
      <c r="W1184" t="s">
        <v>8687</v>
      </c>
      <c r="AB1184" t="s">
        <v>8688</v>
      </c>
      <c r="AN1184" t="s">
        <v>155</v>
      </c>
      <c r="AO1184" t="s">
        <v>3421</v>
      </c>
      <c r="AS1184" s="3">
        <v>37104</v>
      </c>
      <c r="AT1184">
        <v>194</v>
      </c>
      <c r="AZ1184">
        <v>103</v>
      </c>
      <c r="BA1184">
        <v>111</v>
      </c>
      <c r="BC1184" t="s">
        <v>8689</v>
      </c>
      <c r="BK1184" t="s">
        <v>8690</v>
      </c>
      <c r="BQ1184" t="s">
        <v>131</v>
      </c>
    </row>
    <row r="1185" spans="1:73">
      <c r="A1185" t="s">
        <v>76</v>
      </c>
      <c r="B1185" t="s">
        <v>8691</v>
      </c>
      <c r="F1185" t="s">
        <v>8691</v>
      </c>
      <c r="I1185" t="s">
        <v>8692</v>
      </c>
      <c r="J1185">
        <v>1998</v>
      </c>
      <c r="K1185" t="s">
        <v>2712</v>
      </c>
      <c r="W1185" t="s">
        <v>8693</v>
      </c>
      <c r="AA1185" t="s">
        <v>8694</v>
      </c>
      <c r="AB1185" t="s">
        <v>8695</v>
      </c>
      <c r="AN1185" t="s">
        <v>2716</v>
      </c>
      <c r="AO1185" t="s">
        <v>2717</v>
      </c>
      <c r="AS1185" t="s">
        <v>887</v>
      </c>
      <c r="AT1185">
        <v>22</v>
      </c>
      <c r="AU1185">
        <v>6</v>
      </c>
      <c r="AZ1185">
        <v>311</v>
      </c>
      <c r="BA1185">
        <v>333</v>
      </c>
      <c r="BC1185" t="s">
        <v>8696</v>
      </c>
      <c r="BK1185" t="s">
        <v>8697</v>
      </c>
      <c r="BQ1185" t="s">
        <v>85</v>
      </c>
      <c r="BR1185" t="s">
        <v>108</v>
      </c>
      <c r="BT1185" t="s">
        <v>296</v>
      </c>
    </row>
    <row r="1186" spans="1:73">
      <c r="A1186" t="s">
        <v>76</v>
      </c>
      <c r="B1186" t="s">
        <v>8698</v>
      </c>
      <c r="F1186" t="s">
        <v>8699</v>
      </c>
      <c r="I1186" t="s">
        <v>8700</v>
      </c>
      <c r="J1186">
        <v>2016</v>
      </c>
      <c r="K1186" t="s">
        <v>8701</v>
      </c>
      <c r="W1186" t="s">
        <v>8702</v>
      </c>
      <c r="AA1186" t="s">
        <v>8703</v>
      </c>
      <c r="AB1186" t="s">
        <v>8704</v>
      </c>
      <c r="AN1186" t="s">
        <v>8705</v>
      </c>
      <c r="AO1186" t="s">
        <v>8706</v>
      </c>
      <c r="AS1186" s="3">
        <v>11110</v>
      </c>
      <c r="AT1186">
        <v>44</v>
      </c>
      <c r="BB1186">
        <v>1378</v>
      </c>
      <c r="BK1186" t="s">
        <v>8707</v>
      </c>
      <c r="BQ1186" t="s">
        <v>85</v>
      </c>
      <c r="BR1186" t="s">
        <v>86</v>
      </c>
    </row>
    <row r="1187" spans="1:73">
      <c r="A1187" t="s">
        <v>76</v>
      </c>
      <c r="B1187" t="s">
        <v>8708</v>
      </c>
      <c r="F1187" t="s">
        <v>8709</v>
      </c>
      <c r="I1187" t="s">
        <v>8710</v>
      </c>
      <c r="J1187">
        <v>2006</v>
      </c>
      <c r="K1187" t="s">
        <v>1047</v>
      </c>
      <c r="W1187" t="s">
        <v>8711</v>
      </c>
      <c r="AN1187" t="s">
        <v>1050</v>
      </c>
      <c r="AS1187" t="s">
        <v>185</v>
      </c>
      <c r="AT1187">
        <v>65</v>
      </c>
      <c r="AU1187" s="2">
        <v>43132</v>
      </c>
      <c r="AZ1187">
        <v>8</v>
      </c>
      <c r="BA1187">
        <v>13</v>
      </c>
      <c r="BC1187" t="s">
        <v>8712</v>
      </c>
      <c r="BK1187" t="s">
        <v>8713</v>
      </c>
      <c r="BQ1187" t="s">
        <v>85</v>
      </c>
      <c r="BR1187" t="s">
        <v>86</v>
      </c>
    </row>
    <row r="1188" spans="1:73">
      <c r="A1188" t="s">
        <v>76</v>
      </c>
      <c r="B1188" t="s">
        <v>8714</v>
      </c>
      <c r="F1188" t="s">
        <v>8715</v>
      </c>
      <c r="I1188" t="s">
        <v>8716</v>
      </c>
      <c r="J1188">
        <v>2016</v>
      </c>
      <c r="K1188" t="s">
        <v>1943</v>
      </c>
      <c r="W1188" t="s">
        <v>8717</v>
      </c>
      <c r="AA1188" t="s">
        <v>8718</v>
      </c>
      <c r="AB1188" t="s">
        <v>8719</v>
      </c>
      <c r="AN1188" t="s">
        <v>1947</v>
      </c>
      <c r="AO1188" t="s">
        <v>1948</v>
      </c>
      <c r="AS1188" t="s">
        <v>94</v>
      </c>
      <c r="AT1188">
        <v>156</v>
      </c>
      <c r="AU1188">
        <v>1</v>
      </c>
      <c r="AZ1188">
        <v>29</v>
      </c>
      <c r="BA1188">
        <v>39</v>
      </c>
      <c r="BC1188" t="s">
        <v>8720</v>
      </c>
      <c r="BK1188" t="s">
        <v>8721</v>
      </c>
      <c r="BL1188">
        <v>26362993</v>
      </c>
      <c r="BQ1188" t="s">
        <v>131</v>
      </c>
    </row>
    <row r="1189" spans="1:73">
      <c r="A1189" t="s">
        <v>76</v>
      </c>
      <c r="B1189" t="s">
        <v>8722</v>
      </c>
      <c r="F1189" t="s">
        <v>8722</v>
      </c>
      <c r="I1189" t="s">
        <v>8723</v>
      </c>
      <c r="J1189">
        <v>2004</v>
      </c>
      <c r="K1189" t="s">
        <v>7393</v>
      </c>
      <c r="W1189" t="s">
        <v>8724</v>
      </c>
      <c r="AB1189" t="s">
        <v>8515</v>
      </c>
      <c r="AN1189" t="s">
        <v>7396</v>
      </c>
      <c r="AS1189" s="3">
        <v>40483</v>
      </c>
      <c r="AT1189">
        <v>24</v>
      </c>
      <c r="AU1189">
        <v>45</v>
      </c>
      <c r="AZ1189">
        <v>10182</v>
      </c>
      <c r="BA1189">
        <v>10185</v>
      </c>
      <c r="BC1189" t="s">
        <v>8725</v>
      </c>
      <c r="BK1189" t="s">
        <v>8726</v>
      </c>
      <c r="BL1189">
        <v>15537889</v>
      </c>
      <c r="BQ1189" t="s">
        <v>85</v>
      </c>
      <c r="BR1189" t="s">
        <v>86</v>
      </c>
    </row>
    <row r="1190" spans="1:73">
      <c r="A1190" t="s">
        <v>76</v>
      </c>
      <c r="B1190" t="s">
        <v>8727</v>
      </c>
      <c r="F1190" t="s">
        <v>8728</v>
      </c>
      <c r="I1190" t="s">
        <v>8729</v>
      </c>
      <c r="J1190">
        <v>2012</v>
      </c>
      <c r="K1190" t="s">
        <v>100</v>
      </c>
      <c r="W1190" t="s">
        <v>8730</v>
      </c>
      <c r="AA1190" t="s">
        <v>4375</v>
      </c>
      <c r="AB1190" t="s">
        <v>8731</v>
      </c>
      <c r="AN1190" t="s">
        <v>103</v>
      </c>
      <c r="AS1190" t="s">
        <v>376</v>
      </c>
      <c r="AT1190">
        <v>7</v>
      </c>
      <c r="AU1190">
        <v>12</v>
      </c>
      <c r="BB1190" t="s">
        <v>8732</v>
      </c>
      <c r="BC1190" t="s">
        <v>8733</v>
      </c>
      <c r="BK1190" t="s">
        <v>8734</v>
      </c>
      <c r="BL1190">
        <v>23285081</v>
      </c>
      <c r="BQ1190" t="s">
        <v>131</v>
      </c>
    </row>
    <row r="1191" spans="1:73">
      <c r="A1191" t="s">
        <v>76</v>
      </c>
      <c r="B1191" t="s">
        <v>8735</v>
      </c>
      <c r="F1191" t="s">
        <v>8735</v>
      </c>
      <c r="I1191" t="s">
        <v>8736</v>
      </c>
      <c r="J1191">
        <v>1995</v>
      </c>
      <c r="K1191" t="s">
        <v>1741</v>
      </c>
      <c r="W1191" t="s">
        <v>8737</v>
      </c>
      <c r="AN1191" t="s">
        <v>1746</v>
      </c>
      <c r="AS1191" t="s">
        <v>168</v>
      </c>
      <c r="AT1191">
        <v>137</v>
      </c>
      <c r="AU1191">
        <v>4</v>
      </c>
      <c r="AZ1191">
        <v>570</v>
      </c>
      <c r="BA1191">
        <v>581</v>
      </c>
      <c r="BK1191" t="s">
        <v>8738</v>
      </c>
      <c r="BQ1191" t="s">
        <v>85</v>
      </c>
      <c r="BR1191" t="s">
        <v>86</v>
      </c>
    </row>
    <row r="1192" spans="1:73">
      <c r="A1192" t="s">
        <v>76</v>
      </c>
      <c r="B1192" t="s">
        <v>8739</v>
      </c>
      <c r="F1192" t="s">
        <v>8740</v>
      </c>
      <c r="I1192" t="s">
        <v>8741</v>
      </c>
      <c r="J1192">
        <v>2015</v>
      </c>
      <c r="K1192" t="s">
        <v>666</v>
      </c>
      <c r="W1192" t="s">
        <v>8742</v>
      </c>
      <c r="AA1192" t="s">
        <v>8743</v>
      </c>
      <c r="AB1192" t="s">
        <v>8744</v>
      </c>
      <c r="AN1192" t="s">
        <v>670</v>
      </c>
      <c r="AO1192" t="s">
        <v>671</v>
      </c>
      <c r="AS1192" t="s">
        <v>600</v>
      </c>
      <c r="AT1192">
        <v>24</v>
      </c>
      <c r="AU1192">
        <v>8</v>
      </c>
      <c r="AZ1192">
        <v>1758</v>
      </c>
      <c r="BA1192">
        <v>1773</v>
      </c>
      <c r="BC1192" t="s">
        <v>8745</v>
      </c>
      <c r="BK1192" t="s">
        <v>8746</v>
      </c>
      <c r="BL1192">
        <v>25780812</v>
      </c>
      <c r="BQ1192" t="s">
        <v>85</v>
      </c>
      <c r="BR1192" t="s">
        <v>86</v>
      </c>
    </row>
    <row r="1193" spans="1:73">
      <c r="A1193" t="s">
        <v>76</v>
      </c>
      <c r="B1193" t="s">
        <v>8747</v>
      </c>
      <c r="F1193" t="s">
        <v>8748</v>
      </c>
      <c r="I1193" t="s">
        <v>8749</v>
      </c>
      <c r="J1193">
        <v>2011</v>
      </c>
      <c r="K1193" t="s">
        <v>666</v>
      </c>
      <c r="W1193" t="s">
        <v>8750</v>
      </c>
      <c r="AA1193" t="s">
        <v>8751</v>
      </c>
      <c r="AN1193" t="s">
        <v>670</v>
      </c>
      <c r="AS1193" t="s">
        <v>397</v>
      </c>
      <c r="AT1193">
        <v>20</v>
      </c>
      <c r="AU1193">
        <v>14</v>
      </c>
      <c r="AZ1193">
        <v>2973</v>
      </c>
      <c r="BA1193">
        <v>2984</v>
      </c>
      <c r="BC1193" t="s">
        <v>8752</v>
      </c>
      <c r="BK1193" t="s">
        <v>8753</v>
      </c>
      <c r="BL1193">
        <v>21689187</v>
      </c>
      <c r="BQ1193" t="s">
        <v>85</v>
      </c>
      <c r="BR1193" t="s">
        <v>108</v>
      </c>
      <c r="BT1193" t="s">
        <v>296</v>
      </c>
    </row>
    <row r="1194" spans="1:73">
      <c r="A1194" t="s">
        <v>76</v>
      </c>
      <c r="B1194" t="s">
        <v>8754</v>
      </c>
      <c r="F1194" t="s">
        <v>8755</v>
      </c>
      <c r="I1194" t="s">
        <v>8756</v>
      </c>
      <c r="J1194">
        <v>2012</v>
      </c>
      <c r="K1194" t="s">
        <v>8757</v>
      </c>
      <c r="W1194" t="s">
        <v>8758</v>
      </c>
      <c r="AN1194" t="s">
        <v>8759</v>
      </c>
      <c r="AO1194" t="s">
        <v>8760</v>
      </c>
      <c r="AS1194" t="s">
        <v>397</v>
      </c>
      <c r="AT1194">
        <v>125</v>
      </c>
      <c r="AU1194">
        <v>4</v>
      </c>
      <c r="AZ1194">
        <v>483</v>
      </c>
      <c r="BA1194">
        <v>488</v>
      </c>
      <c r="BC1194" t="s">
        <v>8761</v>
      </c>
      <c r="BK1194" t="s">
        <v>8762</v>
      </c>
      <c r="BL1194">
        <v>22252378</v>
      </c>
      <c r="BQ1194" t="s">
        <v>131</v>
      </c>
    </row>
    <row r="1195" spans="1:73">
      <c r="A1195" t="s">
        <v>76</v>
      </c>
      <c r="B1195" t="s">
        <v>8763</v>
      </c>
      <c r="F1195" t="s">
        <v>8763</v>
      </c>
      <c r="I1195" t="s">
        <v>8764</v>
      </c>
      <c r="J1195">
        <v>2005</v>
      </c>
      <c r="K1195" t="s">
        <v>8765</v>
      </c>
      <c r="W1195" t="s">
        <v>8766</v>
      </c>
      <c r="AN1195" t="s">
        <v>8767</v>
      </c>
      <c r="AS1195" t="s">
        <v>269</v>
      </c>
      <c r="AT1195">
        <v>52</v>
      </c>
      <c r="AU1195">
        <v>2</v>
      </c>
      <c r="AZ1195">
        <v>242</v>
      </c>
      <c r="BA1195">
        <v>248</v>
      </c>
      <c r="BC1195" t="s">
        <v>8768</v>
      </c>
      <c r="BK1195" t="s">
        <v>8769</v>
      </c>
      <c r="BQ1195" t="s">
        <v>131</v>
      </c>
    </row>
    <row r="1196" spans="1:73">
      <c r="A1196" t="s">
        <v>76</v>
      </c>
      <c r="B1196" t="s">
        <v>8770</v>
      </c>
      <c r="F1196" t="s">
        <v>8771</v>
      </c>
      <c r="I1196" t="s">
        <v>8772</v>
      </c>
      <c r="J1196">
        <v>2016</v>
      </c>
      <c r="K1196" t="s">
        <v>8773</v>
      </c>
      <c r="W1196" t="s">
        <v>8774</v>
      </c>
      <c r="AN1196" t="s">
        <v>8775</v>
      </c>
      <c r="AS1196" s="3">
        <v>47209</v>
      </c>
      <c r="AT1196">
        <v>23</v>
      </c>
      <c r="BB1196">
        <v>9</v>
      </c>
      <c r="BC1196" t="s">
        <v>8776</v>
      </c>
      <c r="BK1196" t="s">
        <v>8777</v>
      </c>
      <c r="BL1196">
        <v>27134846</v>
      </c>
      <c r="BQ1196" t="s">
        <v>85</v>
      </c>
      <c r="BR1196" t="s">
        <v>86</v>
      </c>
    </row>
    <row r="1197" spans="1:73">
      <c r="A1197" t="s">
        <v>76</v>
      </c>
      <c r="B1197" t="s">
        <v>8778</v>
      </c>
      <c r="F1197" t="s">
        <v>8779</v>
      </c>
      <c r="I1197" t="s">
        <v>8780</v>
      </c>
      <c r="J1197">
        <v>2012</v>
      </c>
      <c r="K1197" t="s">
        <v>145</v>
      </c>
      <c r="W1197" t="s">
        <v>8781</v>
      </c>
      <c r="AA1197" t="s">
        <v>6079</v>
      </c>
      <c r="AB1197" t="s">
        <v>6080</v>
      </c>
      <c r="AN1197" t="s">
        <v>147</v>
      </c>
      <c r="AO1197" t="s">
        <v>1557</v>
      </c>
      <c r="AS1197" t="s">
        <v>216</v>
      </c>
      <c r="AT1197">
        <v>58</v>
      </c>
      <c r="AU1197">
        <v>8</v>
      </c>
      <c r="AZ1197">
        <v>1146</v>
      </c>
      <c r="BA1197">
        <v>1158</v>
      </c>
      <c r="BC1197" t="s">
        <v>8782</v>
      </c>
      <c r="BK1197" t="s">
        <v>8783</v>
      </c>
      <c r="BL1197">
        <v>22705255</v>
      </c>
      <c r="BQ1197" t="s">
        <v>85</v>
      </c>
      <c r="BR1197" t="s">
        <v>108</v>
      </c>
      <c r="BT1197" t="s">
        <v>109</v>
      </c>
      <c r="BU1197">
        <v>2</v>
      </c>
    </row>
    <row r="1198" spans="1:73">
      <c r="A1198" t="s">
        <v>76</v>
      </c>
      <c r="B1198" t="s">
        <v>8784</v>
      </c>
      <c r="F1198" t="s">
        <v>8784</v>
      </c>
      <c r="I1198" t="s">
        <v>8785</v>
      </c>
      <c r="J1198">
        <v>1999</v>
      </c>
      <c r="K1198" t="s">
        <v>8786</v>
      </c>
      <c r="W1198" t="s">
        <v>8787</v>
      </c>
      <c r="AN1198" t="s">
        <v>8788</v>
      </c>
      <c r="AS1198" t="s">
        <v>413</v>
      </c>
      <c r="AT1198">
        <v>56</v>
      </c>
      <c r="AU1198">
        <v>11</v>
      </c>
      <c r="AZ1198">
        <v>1991</v>
      </c>
      <c r="BA1198">
        <v>1999</v>
      </c>
      <c r="BC1198" t="s">
        <v>8789</v>
      </c>
      <c r="BK1198" t="s">
        <v>8790</v>
      </c>
      <c r="BQ1198" t="s">
        <v>85</v>
      </c>
      <c r="BR1198" t="s">
        <v>86</v>
      </c>
    </row>
    <row r="1199" spans="1:73">
      <c r="A1199" t="s">
        <v>76</v>
      </c>
      <c r="B1199" t="s">
        <v>8791</v>
      </c>
      <c r="F1199" t="s">
        <v>8792</v>
      </c>
      <c r="I1199" t="s">
        <v>8793</v>
      </c>
      <c r="J1199">
        <v>2010</v>
      </c>
      <c r="K1199" t="s">
        <v>3253</v>
      </c>
      <c r="W1199" t="s">
        <v>8794</v>
      </c>
      <c r="AN1199" t="s">
        <v>3255</v>
      </c>
      <c r="AO1199" t="s">
        <v>6843</v>
      </c>
      <c r="AT1199">
        <v>59</v>
      </c>
      <c r="AU1199">
        <v>4</v>
      </c>
      <c r="AZ1199">
        <v>158</v>
      </c>
      <c r="BA1199">
        <v>169</v>
      </c>
      <c r="BC1199" t="s">
        <v>8795</v>
      </c>
      <c r="BK1199" t="s">
        <v>8796</v>
      </c>
      <c r="BQ1199" t="s">
        <v>131</v>
      </c>
    </row>
    <row r="1200" spans="1:73">
      <c r="A1200" t="s">
        <v>76</v>
      </c>
      <c r="B1200" t="s">
        <v>8797</v>
      </c>
      <c r="F1200" t="s">
        <v>8798</v>
      </c>
      <c r="I1200" t="s">
        <v>8799</v>
      </c>
      <c r="J1200">
        <v>2016</v>
      </c>
      <c r="K1200" t="s">
        <v>8800</v>
      </c>
      <c r="W1200" t="s">
        <v>8801</v>
      </c>
      <c r="AN1200" t="s">
        <v>8802</v>
      </c>
      <c r="AO1200" t="s">
        <v>8803</v>
      </c>
      <c r="AS1200" t="s">
        <v>769</v>
      </c>
      <c r="AT1200">
        <v>76</v>
      </c>
      <c r="AU1200">
        <v>1</v>
      </c>
      <c r="AZ1200">
        <v>6</v>
      </c>
      <c r="BA1200">
        <v>17</v>
      </c>
      <c r="BC1200" t="s">
        <v>8804</v>
      </c>
      <c r="BK1200" t="s">
        <v>8805</v>
      </c>
      <c r="BQ1200" t="s">
        <v>131</v>
      </c>
    </row>
    <row r="1201" spans="1:76">
      <c r="A1201" t="s">
        <v>76</v>
      </c>
      <c r="B1201" t="s">
        <v>8806</v>
      </c>
      <c r="F1201" t="s">
        <v>8807</v>
      </c>
      <c r="I1201" t="s">
        <v>8808</v>
      </c>
      <c r="J1201">
        <v>2009</v>
      </c>
      <c r="K1201" t="s">
        <v>337</v>
      </c>
      <c r="W1201" t="s">
        <v>8809</v>
      </c>
      <c r="AN1201" t="s">
        <v>341</v>
      </c>
      <c r="AS1201" t="s">
        <v>413</v>
      </c>
      <c r="AT1201">
        <v>26</v>
      </c>
      <c r="AU1201">
        <v>11</v>
      </c>
      <c r="AZ1201">
        <v>2475</v>
      </c>
      <c r="BA1201">
        <v>2486</v>
      </c>
      <c r="BC1201" t="s">
        <v>8810</v>
      </c>
      <c r="BK1201" t="s">
        <v>8811</v>
      </c>
      <c r="BL1201">
        <v>19625391</v>
      </c>
      <c r="BQ1201" t="s">
        <v>131</v>
      </c>
    </row>
    <row r="1202" spans="1:76">
      <c r="A1202" t="s">
        <v>76</v>
      </c>
      <c r="B1202" t="s">
        <v>8812</v>
      </c>
      <c r="F1202" t="s">
        <v>8813</v>
      </c>
      <c r="I1202" t="s">
        <v>8814</v>
      </c>
      <c r="J1202">
        <v>2017</v>
      </c>
      <c r="K1202" t="s">
        <v>588</v>
      </c>
      <c r="W1202" t="s">
        <v>8815</v>
      </c>
      <c r="AN1202" t="s">
        <v>591</v>
      </c>
      <c r="AS1202" t="s">
        <v>128</v>
      </c>
      <c r="AT1202">
        <v>7</v>
      </c>
      <c r="AU1202">
        <v>23</v>
      </c>
      <c r="AZ1202">
        <v>10143</v>
      </c>
      <c r="BA1202">
        <v>10157</v>
      </c>
      <c r="BC1202" t="s">
        <v>8816</v>
      </c>
      <c r="BK1202" t="s">
        <v>8817</v>
      </c>
      <c r="BL1202">
        <v>29238544</v>
      </c>
      <c r="BQ1202" t="s">
        <v>85</v>
      </c>
      <c r="BR1202" t="s">
        <v>108</v>
      </c>
      <c r="BT1202" t="s">
        <v>296</v>
      </c>
    </row>
    <row r="1203" spans="1:76">
      <c r="A1203" t="s">
        <v>76</v>
      </c>
      <c r="B1203" t="s">
        <v>8818</v>
      </c>
      <c r="F1203" t="s">
        <v>8818</v>
      </c>
      <c r="I1203" t="s">
        <v>8819</v>
      </c>
      <c r="J1203">
        <v>2000</v>
      </c>
      <c r="K1203" t="s">
        <v>452</v>
      </c>
      <c r="W1203" t="s">
        <v>8820</v>
      </c>
      <c r="AN1203" t="s">
        <v>454</v>
      </c>
      <c r="AS1203" t="s">
        <v>216</v>
      </c>
      <c r="AT1203">
        <v>35</v>
      </c>
      <c r="AU1203">
        <v>3</v>
      </c>
      <c r="AZ1203">
        <v>357</v>
      </c>
      <c r="BA1203">
        <v>360</v>
      </c>
      <c r="BC1203" t="s">
        <v>8821</v>
      </c>
      <c r="BK1203" t="s">
        <v>8822</v>
      </c>
      <c r="BQ1203" t="s">
        <v>85</v>
      </c>
      <c r="BR1203" t="s">
        <v>108</v>
      </c>
      <c r="BT1203" t="s">
        <v>109</v>
      </c>
      <c r="BU1203">
        <v>3</v>
      </c>
      <c r="BV1203">
        <v>6</v>
      </c>
      <c r="BW1203" t="s">
        <v>8823</v>
      </c>
      <c r="BX1203" t="s">
        <v>594</v>
      </c>
    </row>
    <row r="1204" spans="1:76">
      <c r="A1204" t="s">
        <v>76</v>
      </c>
      <c r="B1204" t="s">
        <v>8824</v>
      </c>
      <c r="F1204" t="s">
        <v>8825</v>
      </c>
      <c r="I1204" t="s">
        <v>8826</v>
      </c>
      <c r="J1204">
        <v>2008</v>
      </c>
      <c r="K1204" t="s">
        <v>337</v>
      </c>
      <c r="W1204" t="s">
        <v>8827</v>
      </c>
      <c r="AB1204" t="s">
        <v>6549</v>
      </c>
      <c r="AN1204" t="s">
        <v>341</v>
      </c>
      <c r="AS1204" t="s">
        <v>168</v>
      </c>
      <c r="AT1204">
        <v>25</v>
      </c>
      <c r="AU1204">
        <v>10</v>
      </c>
      <c r="AZ1204">
        <v>2211</v>
      </c>
      <c r="BA1204">
        <v>2219</v>
      </c>
      <c r="BC1204" t="s">
        <v>8828</v>
      </c>
      <c r="BK1204" t="s">
        <v>8829</v>
      </c>
      <c r="BL1204">
        <v>18669581</v>
      </c>
      <c r="BQ1204" t="s">
        <v>131</v>
      </c>
    </row>
    <row r="1205" spans="1:76">
      <c r="A1205" t="s">
        <v>76</v>
      </c>
      <c r="B1205" t="s">
        <v>8830</v>
      </c>
      <c r="F1205" t="s">
        <v>8831</v>
      </c>
      <c r="I1205" t="s">
        <v>8832</v>
      </c>
      <c r="J1205">
        <v>2018</v>
      </c>
      <c r="K1205" t="s">
        <v>7054</v>
      </c>
      <c r="W1205" t="s">
        <v>8833</v>
      </c>
      <c r="AB1205" t="s">
        <v>8834</v>
      </c>
      <c r="AN1205" t="s">
        <v>7056</v>
      </c>
      <c r="AO1205" t="s">
        <v>7057</v>
      </c>
      <c r="AT1205">
        <v>50</v>
      </c>
      <c r="AU1205">
        <v>5</v>
      </c>
      <c r="AZ1205">
        <v>410</v>
      </c>
      <c r="BA1205">
        <v>419</v>
      </c>
      <c r="BC1205" t="s">
        <v>8835</v>
      </c>
      <c r="BK1205" t="s">
        <v>8836</v>
      </c>
      <c r="BL1205">
        <v>29724143</v>
      </c>
      <c r="BQ1205" t="s">
        <v>85</v>
      </c>
      <c r="BR1205" t="s">
        <v>86</v>
      </c>
    </row>
    <row r="1206" spans="1:76">
      <c r="A1206" t="s">
        <v>76</v>
      </c>
      <c r="B1206" t="s">
        <v>8837</v>
      </c>
      <c r="F1206" t="s">
        <v>8838</v>
      </c>
      <c r="I1206" t="s">
        <v>8839</v>
      </c>
      <c r="J1206">
        <v>2011</v>
      </c>
      <c r="K1206" t="s">
        <v>8840</v>
      </c>
      <c r="W1206" t="s">
        <v>8841</v>
      </c>
      <c r="AB1206" t="s">
        <v>8842</v>
      </c>
      <c r="AN1206" t="s">
        <v>8843</v>
      </c>
      <c r="AS1206" t="s">
        <v>397</v>
      </c>
      <c r="AT1206">
        <v>68</v>
      </c>
      <c r="AU1206">
        <v>6</v>
      </c>
      <c r="AZ1206">
        <v>1165</v>
      </c>
      <c r="BA1206">
        <v>1169</v>
      </c>
      <c r="BC1206" t="s">
        <v>8844</v>
      </c>
      <c r="BK1206" t="s">
        <v>8845</v>
      </c>
      <c r="BQ1206" t="s">
        <v>85</v>
      </c>
      <c r="BS1206" t="s">
        <v>109</v>
      </c>
    </row>
    <row r="1207" spans="1:76">
      <c r="A1207" t="s">
        <v>76</v>
      </c>
      <c r="B1207" t="s">
        <v>8846</v>
      </c>
      <c r="F1207" t="s">
        <v>8847</v>
      </c>
      <c r="I1207" t="s">
        <v>8848</v>
      </c>
      <c r="J1207">
        <v>2009</v>
      </c>
      <c r="K1207" t="s">
        <v>145</v>
      </c>
      <c r="P1207" t="s">
        <v>8849</v>
      </c>
      <c r="Q1207" t="s">
        <v>8850</v>
      </c>
      <c r="R1207" t="s">
        <v>8851</v>
      </c>
      <c r="W1207" t="s">
        <v>8852</v>
      </c>
      <c r="AA1207" t="s">
        <v>8853</v>
      </c>
      <c r="AB1207" t="s">
        <v>8854</v>
      </c>
      <c r="AN1207" t="s">
        <v>147</v>
      </c>
      <c r="AO1207" t="s">
        <v>1557</v>
      </c>
      <c r="AS1207" t="s">
        <v>148</v>
      </c>
      <c r="AT1207">
        <v>55</v>
      </c>
      <c r="AU1207">
        <v>5</v>
      </c>
      <c r="AX1207" t="s">
        <v>49</v>
      </c>
      <c r="AZ1207">
        <v>401</v>
      </c>
      <c r="BA1207">
        <v>407</v>
      </c>
      <c r="BC1207" t="s">
        <v>8855</v>
      </c>
      <c r="BK1207" t="s">
        <v>8856</v>
      </c>
      <c r="BL1207">
        <v>19084533</v>
      </c>
      <c r="BQ1207" t="s">
        <v>85</v>
      </c>
      <c r="BR1207" t="s">
        <v>108</v>
      </c>
      <c r="BT1207" t="s">
        <v>296</v>
      </c>
    </row>
    <row r="1208" spans="1:76">
      <c r="A1208" t="s">
        <v>76</v>
      </c>
      <c r="B1208" t="s">
        <v>8857</v>
      </c>
      <c r="F1208" t="s">
        <v>8858</v>
      </c>
      <c r="I1208" t="s">
        <v>8859</v>
      </c>
      <c r="J1208">
        <v>2014</v>
      </c>
      <c r="K1208" t="s">
        <v>3337</v>
      </c>
      <c r="W1208" t="s">
        <v>8860</v>
      </c>
      <c r="AN1208" t="s">
        <v>3338</v>
      </c>
      <c r="AO1208" t="s">
        <v>8861</v>
      </c>
      <c r="AS1208" t="s">
        <v>413</v>
      </c>
      <c r="AT1208">
        <v>165</v>
      </c>
      <c r="AU1208">
        <v>3</v>
      </c>
      <c r="AZ1208">
        <v>454</v>
      </c>
      <c r="BA1208">
        <v>465</v>
      </c>
      <c r="BC1208" t="s">
        <v>8862</v>
      </c>
      <c r="BK1208" t="s">
        <v>8863</v>
      </c>
      <c r="BQ1208" t="s">
        <v>131</v>
      </c>
    </row>
    <row r="1209" spans="1:76">
      <c r="A1209" t="s">
        <v>76</v>
      </c>
      <c r="B1209" t="s">
        <v>8864</v>
      </c>
      <c r="F1209" t="s">
        <v>8864</v>
      </c>
      <c r="I1209" t="s">
        <v>8865</v>
      </c>
      <c r="J1209">
        <v>1990</v>
      </c>
      <c r="K1209" t="s">
        <v>925</v>
      </c>
      <c r="W1209" t="s">
        <v>8866</v>
      </c>
      <c r="AN1209" t="s">
        <v>927</v>
      </c>
      <c r="AS1209" t="s">
        <v>413</v>
      </c>
      <c r="AT1209">
        <v>92</v>
      </c>
      <c r="AU1209">
        <v>4</v>
      </c>
      <c r="AZ1209">
        <v>829</v>
      </c>
      <c r="BA1209">
        <v>838</v>
      </c>
      <c r="BC1209" t="s">
        <v>8867</v>
      </c>
      <c r="BK1209" t="s">
        <v>8868</v>
      </c>
      <c r="BQ1209" t="s">
        <v>85</v>
      </c>
      <c r="BR1209" t="s">
        <v>86</v>
      </c>
    </row>
    <row r="1210" spans="1:76">
      <c r="A1210" t="s">
        <v>76</v>
      </c>
      <c r="B1210" t="s">
        <v>8869</v>
      </c>
      <c r="F1210" t="s">
        <v>8869</v>
      </c>
      <c r="I1210" t="s">
        <v>8870</v>
      </c>
      <c r="J1210">
        <v>1995</v>
      </c>
      <c r="K1210" t="s">
        <v>5746</v>
      </c>
      <c r="W1210" t="s">
        <v>8871</v>
      </c>
      <c r="AN1210" t="s">
        <v>5749</v>
      </c>
      <c r="AS1210" t="s">
        <v>497</v>
      </c>
      <c r="AT1210">
        <v>109</v>
      </c>
      <c r="AU1210">
        <v>4</v>
      </c>
      <c r="AZ1210">
        <v>470</v>
      </c>
      <c r="BA1210">
        <v>472</v>
      </c>
      <c r="BK1210" t="s">
        <v>8872</v>
      </c>
      <c r="BQ1210" t="s">
        <v>85</v>
      </c>
      <c r="BR1210" t="s">
        <v>86</v>
      </c>
    </row>
    <row r="1211" spans="1:76">
      <c r="A1211" t="s">
        <v>76</v>
      </c>
      <c r="B1211" t="s">
        <v>8873</v>
      </c>
      <c r="F1211" t="s">
        <v>8874</v>
      </c>
      <c r="I1211" t="s">
        <v>8875</v>
      </c>
      <c r="J1211">
        <v>2011</v>
      </c>
      <c r="K1211" t="s">
        <v>2495</v>
      </c>
      <c r="W1211" t="s">
        <v>8876</v>
      </c>
      <c r="AN1211" t="s">
        <v>2497</v>
      </c>
      <c r="AS1211" t="s">
        <v>509</v>
      </c>
      <c r="AT1211">
        <v>103</v>
      </c>
      <c r="AU1211">
        <v>1</v>
      </c>
      <c r="AZ1211">
        <v>221</v>
      </c>
      <c r="BA1211">
        <v>229</v>
      </c>
      <c r="BC1211" t="s">
        <v>8877</v>
      </c>
      <c r="BK1211" t="s">
        <v>8878</v>
      </c>
      <c r="BQ1211" t="s">
        <v>131</v>
      </c>
    </row>
    <row r="1212" spans="1:76">
      <c r="A1212" t="s">
        <v>76</v>
      </c>
      <c r="B1212" t="s">
        <v>8879</v>
      </c>
      <c r="F1212" t="s">
        <v>8879</v>
      </c>
      <c r="I1212" t="s">
        <v>8880</v>
      </c>
      <c r="J1212">
        <v>1999</v>
      </c>
      <c r="K1212" t="s">
        <v>8881</v>
      </c>
      <c r="W1212" t="s">
        <v>8882</v>
      </c>
      <c r="AA1212" t="s">
        <v>8883</v>
      </c>
      <c r="AB1212" t="s">
        <v>8884</v>
      </c>
      <c r="AN1212" t="s">
        <v>8885</v>
      </c>
      <c r="AO1212" t="s">
        <v>8886</v>
      </c>
      <c r="AS1212" t="s">
        <v>397</v>
      </c>
      <c r="AT1212">
        <v>128</v>
      </c>
      <c r="AU1212">
        <v>4</v>
      </c>
      <c r="AZ1212">
        <v>603</v>
      </c>
      <c r="BA1212">
        <v>612</v>
      </c>
      <c r="BC1212" t="s">
        <v>8887</v>
      </c>
      <c r="BK1212" t="s">
        <v>8888</v>
      </c>
      <c r="BQ1212" t="s">
        <v>85</v>
      </c>
      <c r="BR1212" t="s">
        <v>86</v>
      </c>
    </row>
    <row r="1213" spans="1:76">
      <c r="A1213" t="s">
        <v>76</v>
      </c>
      <c r="B1213" t="s">
        <v>8889</v>
      </c>
      <c r="F1213" t="s">
        <v>8890</v>
      </c>
      <c r="I1213" t="s">
        <v>8891</v>
      </c>
      <c r="J1213">
        <v>2011</v>
      </c>
      <c r="K1213" t="s">
        <v>122</v>
      </c>
      <c r="W1213" t="s">
        <v>8892</v>
      </c>
      <c r="AA1213" t="s">
        <v>8893</v>
      </c>
      <c r="AB1213" t="s">
        <v>8894</v>
      </c>
      <c r="AN1213" t="s">
        <v>126</v>
      </c>
      <c r="AO1213" t="s">
        <v>127</v>
      </c>
      <c r="AS1213" t="s">
        <v>128</v>
      </c>
      <c r="AT1213">
        <v>17</v>
      </c>
      <c r="AU1213">
        <v>12</v>
      </c>
      <c r="AZ1213">
        <v>3633</v>
      </c>
      <c r="BA1213">
        <v>3643</v>
      </c>
      <c r="BC1213" t="s">
        <v>8895</v>
      </c>
      <c r="BK1213" t="s">
        <v>8896</v>
      </c>
      <c r="BQ1213" t="s">
        <v>296</v>
      </c>
      <c r="BT1213" t="s">
        <v>296</v>
      </c>
    </row>
    <row r="1214" spans="1:76">
      <c r="A1214" t="s">
        <v>76</v>
      </c>
      <c r="B1214" t="s">
        <v>8897</v>
      </c>
      <c r="F1214" t="s">
        <v>8897</v>
      </c>
      <c r="I1214" t="s">
        <v>8898</v>
      </c>
      <c r="J1214">
        <v>1999</v>
      </c>
      <c r="K1214" t="s">
        <v>1578</v>
      </c>
      <c r="W1214" t="s">
        <v>8899</v>
      </c>
      <c r="AN1214" t="s">
        <v>1580</v>
      </c>
      <c r="AS1214" t="s">
        <v>887</v>
      </c>
      <c r="AT1214">
        <v>13</v>
      </c>
      <c r="AW1214">
        <v>1</v>
      </c>
      <c r="AZ1214">
        <v>65</v>
      </c>
      <c r="BA1214">
        <v>73</v>
      </c>
      <c r="BC1214" t="s">
        <v>8900</v>
      </c>
      <c r="BK1214" t="s">
        <v>8901</v>
      </c>
      <c r="BQ1214" t="s">
        <v>85</v>
      </c>
      <c r="BR1214" t="s">
        <v>108</v>
      </c>
      <c r="BT1214" t="s">
        <v>296</v>
      </c>
    </row>
    <row r="1215" spans="1:76">
      <c r="A1215" t="s">
        <v>76</v>
      </c>
      <c r="B1215" t="s">
        <v>8902</v>
      </c>
      <c r="F1215" t="s">
        <v>8902</v>
      </c>
      <c r="I1215" t="s">
        <v>8903</v>
      </c>
      <c r="J1215">
        <v>2003</v>
      </c>
      <c r="K1215" t="s">
        <v>425</v>
      </c>
      <c r="W1215" t="s">
        <v>8904</v>
      </c>
      <c r="AA1215" t="s">
        <v>8905</v>
      </c>
      <c r="AN1215" t="s">
        <v>429</v>
      </c>
      <c r="AO1215" t="s">
        <v>1084</v>
      </c>
      <c r="AT1215">
        <v>54</v>
      </c>
      <c r="AU1215">
        <v>3</v>
      </c>
      <c r="AZ1215">
        <v>293</v>
      </c>
      <c r="BA1215">
        <v>308</v>
      </c>
      <c r="BC1215" t="s">
        <v>8906</v>
      </c>
      <c r="BK1215" t="s">
        <v>8907</v>
      </c>
      <c r="BQ1215" t="s">
        <v>131</v>
      </c>
    </row>
    <row r="1216" spans="1:76">
      <c r="A1216" t="s">
        <v>76</v>
      </c>
      <c r="B1216" t="s">
        <v>8908</v>
      </c>
      <c r="F1216" t="s">
        <v>8908</v>
      </c>
      <c r="I1216" t="s">
        <v>8909</v>
      </c>
      <c r="J1216">
        <v>2002</v>
      </c>
      <c r="K1216" t="s">
        <v>452</v>
      </c>
      <c r="W1216" t="s">
        <v>8910</v>
      </c>
      <c r="AB1216" t="s">
        <v>625</v>
      </c>
      <c r="AN1216" t="s">
        <v>454</v>
      </c>
      <c r="AS1216" t="s">
        <v>413</v>
      </c>
      <c r="AT1216">
        <v>37</v>
      </c>
      <c r="AU1216">
        <v>4</v>
      </c>
      <c r="AZ1216">
        <v>559</v>
      </c>
      <c r="BA1216">
        <v>569</v>
      </c>
      <c r="BK1216" t="s">
        <v>8911</v>
      </c>
      <c r="BQ1216" t="s">
        <v>85</v>
      </c>
      <c r="BR1216" t="s">
        <v>108</v>
      </c>
      <c r="BT1216" t="s">
        <v>296</v>
      </c>
    </row>
    <row r="1217" spans="1:73">
      <c r="A1217" t="s">
        <v>76</v>
      </c>
      <c r="B1217" t="s">
        <v>8912</v>
      </c>
      <c r="F1217" t="s">
        <v>8913</v>
      </c>
      <c r="I1217" t="s">
        <v>8914</v>
      </c>
      <c r="J1217">
        <v>2016</v>
      </c>
      <c r="K1217" t="s">
        <v>7402</v>
      </c>
      <c r="W1217" t="s">
        <v>8915</v>
      </c>
      <c r="AA1217" t="s">
        <v>8916</v>
      </c>
      <c r="AB1217" t="s">
        <v>8917</v>
      </c>
      <c r="AN1217" t="s">
        <v>7404</v>
      </c>
      <c r="AS1217" t="s">
        <v>148</v>
      </c>
      <c r="AT1217">
        <v>6</v>
      </c>
      <c r="AU1217">
        <v>5</v>
      </c>
      <c r="AZ1217">
        <v>1373</v>
      </c>
      <c r="BA1217">
        <v>1381</v>
      </c>
      <c r="BC1217" t="s">
        <v>8918</v>
      </c>
      <c r="BK1217" t="s">
        <v>8919</v>
      </c>
      <c r="BL1217">
        <v>26976440</v>
      </c>
      <c r="BQ1217" t="s">
        <v>85</v>
      </c>
      <c r="BR1217" t="s">
        <v>108</v>
      </c>
      <c r="BT1217" t="s">
        <v>109</v>
      </c>
      <c r="BU1217">
        <v>1</v>
      </c>
    </row>
    <row r="1218" spans="1:73">
      <c r="A1218" t="s">
        <v>76</v>
      </c>
      <c r="B1218" t="s">
        <v>8920</v>
      </c>
      <c r="F1218" t="s">
        <v>8920</v>
      </c>
      <c r="I1218" t="s">
        <v>8921</v>
      </c>
      <c r="J1218">
        <v>2000</v>
      </c>
      <c r="K1218" t="s">
        <v>913</v>
      </c>
      <c r="W1218" t="s">
        <v>8922</v>
      </c>
      <c r="AN1218" t="s">
        <v>915</v>
      </c>
      <c r="AS1218" t="s">
        <v>128</v>
      </c>
      <c r="AT1218">
        <v>86</v>
      </c>
      <c r="AU1218">
        <v>6</v>
      </c>
      <c r="AZ1218">
        <v>1087</v>
      </c>
      <c r="BA1218">
        <v>1095</v>
      </c>
      <c r="BC1218" t="s">
        <v>8923</v>
      </c>
      <c r="BK1218" t="s">
        <v>8924</v>
      </c>
      <c r="BQ1218" t="s">
        <v>131</v>
      </c>
    </row>
    <row r="1219" spans="1:73">
      <c r="A1219" t="s">
        <v>76</v>
      </c>
      <c r="B1219" t="s">
        <v>8925</v>
      </c>
      <c r="F1219" t="s">
        <v>8925</v>
      </c>
      <c r="I1219" t="s">
        <v>8926</v>
      </c>
      <c r="J1219">
        <v>1996</v>
      </c>
      <c r="K1219" t="s">
        <v>775</v>
      </c>
      <c r="W1219" t="s">
        <v>8927</v>
      </c>
      <c r="AN1219" t="s">
        <v>778</v>
      </c>
      <c r="AS1219" t="s">
        <v>397</v>
      </c>
      <c r="AT1219">
        <v>8</v>
      </c>
      <c r="AU1219">
        <v>7</v>
      </c>
      <c r="AZ1219">
        <v>489</v>
      </c>
      <c r="BA1219">
        <v>492</v>
      </c>
      <c r="BC1219" t="s">
        <v>8928</v>
      </c>
      <c r="BK1219" t="s">
        <v>8929</v>
      </c>
      <c r="BL1219">
        <v>8843016</v>
      </c>
      <c r="BQ1219" t="s">
        <v>85</v>
      </c>
      <c r="BR1219" t="s">
        <v>86</v>
      </c>
    </row>
    <row r="1220" spans="1:73">
      <c r="A1220" t="s">
        <v>76</v>
      </c>
      <c r="B1220" t="s">
        <v>8930</v>
      </c>
      <c r="F1220" t="s">
        <v>8930</v>
      </c>
      <c r="I1220" t="s">
        <v>8931</v>
      </c>
      <c r="J1220">
        <v>1992</v>
      </c>
      <c r="K1220" t="s">
        <v>8932</v>
      </c>
      <c r="W1220" t="s">
        <v>8933</v>
      </c>
      <c r="AN1220" t="s">
        <v>8934</v>
      </c>
      <c r="AT1220">
        <v>17</v>
      </c>
      <c r="AU1220">
        <v>2</v>
      </c>
      <c r="AZ1220">
        <v>115</v>
      </c>
      <c r="BA1220">
        <v>119</v>
      </c>
      <c r="BK1220" t="s">
        <v>8935</v>
      </c>
      <c r="BQ1220" t="s">
        <v>85</v>
      </c>
      <c r="BR1220" t="s">
        <v>108</v>
      </c>
      <c r="BT1220" t="s">
        <v>109</v>
      </c>
      <c r="BU1220">
        <v>2</v>
      </c>
    </row>
    <row r="1221" spans="1:73">
      <c r="A1221" t="s">
        <v>76</v>
      </c>
      <c r="B1221" t="s">
        <v>8936</v>
      </c>
      <c r="F1221" t="s">
        <v>8936</v>
      </c>
      <c r="I1221" t="s">
        <v>8937</v>
      </c>
      <c r="J1221">
        <v>2005</v>
      </c>
      <c r="K1221" t="s">
        <v>8938</v>
      </c>
      <c r="W1221" t="s">
        <v>8939</v>
      </c>
      <c r="AN1221" t="s">
        <v>8940</v>
      </c>
      <c r="AS1221" t="s">
        <v>185</v>
      </c>
      <c r="AT1221">
        <v>48</v>
      </c>
      <c r="AU1221">
        <v>3</v>
      </c>
      <c r="AZ1221">
        <v>321</v>
      </c>
      <c r="BA1221">
        <v>328</v>
      </c>
      <c r="BC1221" t="s">
        <v>8941</v>
      </c>
      <c r="BK1221" t="s">
        <v>8942</v>
      </c>
      <c r="BQ1221" t="s">
        <v>85</v>
      </c>
      <c r="BR1221" t="s">
        <v>86</v>
      </c>
    </row>
    <row r="1222" spans="1:73">
      <c r="A1222" t="s">
        <v>76</v>
      </c>
      <c r="B1222" t="s">
        <v>8943</v>
      </c>
      <c r="F1222" t="s">
        <v>8944</v>
      </c>
      <c r="I1222" t="s">
        <v>8945</v>
      </c>
      <c r="J1222">
        <v>2012</v>
      </c>
      <c r="K1222" t="s">
        <v>8946</v>
      </c>
      <c r="W1222" t="s">
        <v>8947</v>
      </c>
      <c r="AA1222" t="s">
        <v>8948</v>
      </c>
      <c r="AB1222" t="s">
        <v>8949</v>
      </c>
      <c r="AN1222" t="s">
        <v>8950</v>
      </c>
      <c r="AS1222" t="s">
        <v>168</v>
      </c>
      <c r="AT1222">
        <v>58</v>
      </c>
      <c r="AU1222">
        <v>5</v>
      </c>
      <c r="AZ1222">
        <v>803</v>
      </c>
      <c r="BA1222">
        <v>810</v>
      </c>
      <c r="BC1222" t="s">
        <v>8951</v>
      </c>
      <c r="BK1222" t="s">
        <v>8952</v>
      </c>
      <c r="BQ1222" t="s">
        <v>85</v>
      </c>
      <c r="BR1222" t="s">
        <v>86</v>
      </c>
    </row>
    <row r="1223" spans="1:73">
      <c r="A1223" t="s">
        <v>76</v>
      </c>
      <c r="B1223" t="s">
        <v>8953</v>
      </c>
      <c r="F1223" t="s">
        <v>8953</v>
      </c>
      <c r="I1223" t="s">
        <v>8954</v>
      </c>
      <c r="J1223">
        <v>1995</v>
      </c>
      <c r="K1223" t="s">
        <v>1914</v>
      </c>
      <c r="W1223" t="s">
        <v>8955</v>
      </c>
      <c r="AA1223" t="s">
        <v>8956</v>
      </c>
      <c r="AB1223" t="s">
        <v>8957</v>
      </c>
      <c r="AN1223" t="s">
        <v>1916</v>
      </c>
      <c r="AS1223" t="s">
        <v>397</v>
      </c>
      <c r="AT1223">
        <v>146</v>
      </c>
      <c r="AU1223">
        <v>1</v>
      </c>
      <c r="AZ1223">
        <v>113</v>
      </c>
      <c r="BA1223">
        <v>119</v>
      </c>
      <c r="BC1223" t="s">
        <v>8958</v>
      </c>
      <c r="BK1223" t="s">
        <v>8959</v>
      </c>
      <c r="BL1223">
        <v>7561607</v>
      </c>
      <c r="BQ1223" t="s">
        <v>85</v>
      </c>
      <c r="BR1223" t="s">
        <v>86</v>
      </c>
    </row>
    <row r="1224" spans="1:73">
      <c r="A1224" t="s">
        <v>867</v>
      </c>
      <c r="B1224" t="s">
        <v>8960</v>
      </c>
      <c r="D1224" t="s">
        <v>8961</v>
      </c>
      <c r="F1224" t="s">
        <v>8962</v>
      </c>
      <c r="I1224" t="s">
        <v>8963</v>
      </c>
      <c r="J1224">
        <v>2012</v>
      </c>
      <c r="K1224" t="s">
        <v>8964</v>
      </c>
      <c r="L1224" t="s">
        <v>1398</v>
      </c>
      <c r="P1224" t="s">
        <v>8965</v>
      </c>
      <c r="Q1224" t="s">
        <v>8966</v>
      </c>
      <c r="R1224" t="s">
        <v>3084</v>
      </c>
      <c r="S1224" t="s">
        <v>8967</v>
      </c>
      <c r="W1224" t="s">
        <v>8968</v>
      </c>
      <c r="AN1224" t="s">
        <v>877</v>
      </c>
      <c r="AP1224" t="s">
        <v>8969</v>
      </c>
      <c r="AT1224">
        <v>956</v>
      </c>
      <c r="AZ1224">
        <v>593</v>
      </c>
      <c r="BA1224">
        <v>608</v>
      </c>
      <c r="BK1224" t="s">
        <v>8970</v>
      </c>
      <c r="BQ1224" t="s">
        <v>296</v>
      </c>
      <c r="BR1224" t="s">
        <v>108</v>
      </c>
      <c r="BT1224" t="s">
        <v>296</v>
      </c>
    </row>
    <row r="1225" spans="1:73">
      <c r="A1225" t="s">
        <v>76</v>
      </c>
      <c r="B1225" t="s">
        <v>8395</v>
      </c>
      <c r="F1225" t="s">
        <v>8971</v>
      </c>
      <c r="I1225" t="s">
        <v>8972</v>
      </c>
      <c r="J1225">
        <v>2009</v>
      </c>
      <c r="K1225" t="s">
        <v>4389</v>
      </c>
      <c r="P1225" t="s">
        <v>4390</v>
      </c>
      <c r="Q1225" t="s">
        <v>4493</v>
      </c>
      <c r="R1225" t="s">
        <v>4494</v>
      </c>
      <c r="S1225" t="s">
        <v>5233</v>
      </c>
      <c r="W1225" t="s">
        <v>8973</v>
      </c>
      <c r="AA1225" t="s">
        <v>8421</v>
      </c>
      <c r="AB1225" t="s">
        <v>8422</v>
      </c>
      <c r="AN1225" t="s">
        <v>4394</v>
      </c>
      <c r="AO1225" t="s">
        <v>5235</v>
      </c>
      <c r="AS1225" t="s">
        <v>413</v>
      </c>
      <c r="AT1225">
        <v>49</v>
      </c>
      <c r="AU1225">
        <v>5</v>
      </c>
      <c r="AZ1225">
        <v>493</v>
      </c>
      <c r="BA1225">
        <v>506</v>
      </c>
      <c r="BC1225" t="s">
        <v>8974</v>
      </c>
      <c r="BK1225" t="s">
        <v>8975</v>
      </c>
      <c r="BL1225">
        <v>21665836</v>
      </c>
      <c r="BQ1225" t="s">
        <v>85</v>
      </c>
      <c r="BR1225" t="s">
        <v>86</v>
      </c>
    </row>
    <row r="1226" spans="1:73">
      <c r="A1226" t="s">
        <v>76</v>
      </c>
      <c r="B1226" t="s">
        <v>8976</v>
      </c>
      <c r="F1226" t="s">
        <v>8977</v>
      </c>
      <c r="I1226" t="s">
        <v>8978</v>
      </c>
      <c r="J1226">
        <v>2009</v>
      </c>
      <c r="K1226" t="s">
        <v>1203</v>
      </c>
      <c r="W1226" t="s">
        <v>8979</v>
      </c>
      <c r="AN1226" t="s">
        <v>1205</v>
      </c>
      <c r="AS1226" t="s">
        <v>8980</v>
      </c>
      <c r="AT1226">
        <v>96</v>
      </c>
      <c r="AU1226">
        <v>3</v>
      </c>
      <c r="AZ1226">
        <v>476</v>
      </c>
      <c r="BA1226">
        <v>480</v>
      </c>
      <c r="BC1226" t="s">
        <v>8981</v>
      </c>
      <c r="BK1226" t="s">
        <v>8982</v>
      </c>
      <c r="BL1226">
        <v>19087883</v>
      </c>
      <c r="BQ1226" t="s">
        <v>85</v>
      </c>
      <c r="BR1226" t="s">
        <v>86</v>
      </c>
    </row>
    <row r="1227" spans="1:73">
      <c r="A1227" t="s">
        <v>76</v>
      </c>
      <c r="B1227" t="s">
        <v>8983</v>
      </c>
      <c r="F1227" t="s">
        <v>8984</v>
      </c>
      <c r="I1227" t="s">
        <v>8985</v>
      </c>
      <c r="J1227">
        <v>2016</v>
      </c>
      <c r="K1227" t="s">
        <v>666</v>
      </c>
      <c r="W1227" t="s">
        <v>8986</v>
      </c>
      <c r="AA1227" t="s">
        <v>8987</v>
      </c>
      <c r="AB1227" t="s">
        <v>8988</v>
      </c>
      <c r="AN1227" t="s">
        <v>670</v>
      </c>
      <c r="AO1227" t="s">
        <v>671</v>
      </c>
      <c r="AS1227" t="s">
        <v>168</v>
      </c>
      <c r="AT1227">
        <v>25</v>
      </c>
      <c r="AU1227">
        <v>19</v>
      </c>
      <c r="AZ1227">
        <v>4805</v>
      </c>
      <c r="BA1227">
        <v>4817</v>
      </c>
      <c r="BC1227" t="s">
        <v>8989</v>
      </c>
      <c r="BK1227" t="s">
        <v>8990</v>
      </c>
      <c r="BL1227">
        <v>27542169</v>
      </c>
      <c r="BQ1227" t="s">
        <v>85</v>
      </c>
      <c r="BR1227" t="s">
        <v>108</v>
      </c>
      <c r="BT1227" t="s">
        <v>109</v>
      </c>
      <c r="BU1227">
        <v>1</v>
      </c>
    </row>
    <row r="1228" spans="1:73">
      <c r="A1228" t="s">
        <v>76</v>
      </c>
      <c r="B1228" t="s">
        <v>8991</v>
      </c>
      <c r="F1228" t="s">
        <v>8992</v>
      </c>
      <c r="I1228" t="s">
        <v>8993</v>
      </c>
      <c r="J1228">
        <v>2011</v>
      </c>
      <c r="K1228" t="s">
        <v>472</v>
      </c>
      <c r="W1228" t="s">
        <v>8994</v>
      </c>
      <c r="AN1228" t="s">
        <v>474</v>
      </c>
      <c r="AS1228" t="s">
        <v>216</v>
      </c>
      <c r="AT1228">
        <v>123</v>
      </c>
      <c r="AU1228">
        <v>4</v>
      </c>
      <c r="AZ1228">
        <v>545</v>
      </c>
      <c r="BA1228">
        <v>553</v>
      </c>
      <c r="BC1228" t="s">
        <v>8995</v>
      </c>
      <c r="BK1228" t="s">
        <v>8996</v>
      </c>
      <c r="BL1228">
        <v>21660531</v>
      </c>
      <c r="BQ1228" t="s">
        <v>131</v>
      </c>
    </row>
    <row r="1229" spans="1:73">
      <c r="A1229" t="s">
        <v>76</v>
      </c>
      <c r="B1229" t="s">
        <v>8997</v>
      </c>
      <c r="F1229" t="s">
        <v>8998</v>
      </c>
      <c r="I1229" t="s">
        <v>8999</v>
      </c>
      <c r="J1229">
        <v>2015</v>
      </c>
      <c r="K1229" t="s">
        <v>1446</v>
      </c>
      <c r="W1229" t="s">
        <v>9000</v>
      </c>
      <c r="AB1229" t="s">
        <v>658</v>
      </c>
      <c r="AN1229" t="s">
        <v>1448</v>
      </c>
      <c r="AO1229" t="s">
        <v>1449</v>
      </c>
      <c r="AS1229" t="s">
        <v>128</v>
      </c>
      <c r="AT1229">
        <v>206</v>
      </c>
      <c r="AU1229">
        <v>3</v>
      </c>
      <c r="AZ1229">
        <v>725</v>
      </c>
      <c r="BA1229">
        <v>736</v>
      </c>
      <c r="BC1229" t="s">
        <v>9001</v>
      </c>
      <c r="BK1229" t="s">
        <v>9002</v>
      </c>
      <c r="BQ1229" t="s">
        <v>131</v>
      </c>
    </row>
    <row r="1230" spans="1:73">
      <c r="A1230" t="s">
        <v>76</v>
      </c>
      <c r="B1230" t="s">
        <v>9003</v>
      </c>
      <c r="F1230" t="s">
        <v>9004</v>
      </c>
      <c r="I1230" t="s">
        <v>9005</v>
      </c>
      <c r="J1230">
        <v>2010</v>
      </c>
      <c r="K1230" t="s">
        <v>6973</v>
      </c>
      <c r="W1230" t="s">
        <v>9006</v>
      </c>
      <c r="AA1230" t="s">
        <v>657</v>
      </c>
      <c r="AN1230" t="s">
        <v>6977</v>
      </c>
      <c r="AS1230" t="s">
        <v>269</v>
      </c>
      <c r="AT1230">
        <v>101</v>
      </c>
      <c r="AU1230">
        <v>2</v>
      </c>
      <c r="AZ1230">
        <v>251</v>
      </c>
      <c r="BA1230">
        <v>256</v>
      </c>
      <c r="BC1230" t="s">
        <v>9007</v>
      </c>
      <c r="BK1230" t="s">
        <v>9008</v>
      </c>
      <c r="BL1230">
        <v>19959597</v>
      </c>
      <c r="BQ1230" t="s">
        <v>131</v>
      </c>
    </row>
    <row r="1231" spans="1:73">
      <c r="A1231" t="s">
        <v>76</v>
      </c>
      <c r="B1231" t="s">
        <v>9009</v>
      </c>
      <c r="F1231" t="s">
        <v>9010</v>
      </c>
      <c r="I1231" t="s">
        <v>9011</v>
      </c>
      <c r="J1231">
        <v>2017</v>
      </c>
      <c r="K1231" t="s">
        <v>472</v>
      </c>
      <c r="W1231" t="s">
        <v>9012</v>
      </c>
      <c r="AN1231" t="s">
        <v>474</v>
      </c>
      <c r="AO1231" t="s">
        <v>4377</v>
      </c>
      <c r="AS1231" t="s">
        <v>397</v>
      </c>
      <c r="AT1231">
        <v>130</v>
      </c>
      <c r="AU1231">
        <v>7</v>
      </c>
      <c r="AZ1231">
        <v>1531</v>
      </c>
      <c r="BA1231">
        <v>1548</v>
      </c>
      <c r="BC1231" t="s">
        <v>9013</v>
      </c>
      <c r="BK1231" t="s">
        <v>9014</v>
      </c>
      <c r="BL1231">
        <v>28439621</v>
      </c>
      <c r="BQ1231" t="s">
        <v>131</v>
      </c>
    </row>
    <row r="1232" spans="1:73">
      <c r="A1232" t="s">
        <v>76</v>
      </c>
      <c r="B1232" t="s">
        <v>9015</v>
      </c>
      <c r="F1232" t="s">
        <v>9015</v>
      </c>
      <c r="I1232" t="s">
        <v>9016</v>
      </c>
      <c r="J1232">
        <v>2004</v>
      </c>
      <c r="K1232" t="s">
        <v>913</v>
      </c>
      <c r="W1232" t="s">
        <v>9017</v>
      </c>
      <c r="AN1232" t="s">
        <v>915</v>
      </c>
      <c r="AS1232" t="s">
        <v>168</v>
      </c>
      <c r="AT1232">
        <v>94</v>
      </c>
      <c r="AU1232">
        <v>4</v>
      </c>
      <c r="AZ1232">
        <v>535</v>
      </c>
      <c r="BA1232">
        <v>543</v>
      </c>
      <c r="BC1232" t="s">
        <v>9018</v>
      </c>
      <c r="BK1232" t="s">
        <v>9019</v>
      </c>
      <c r="BL1232">
        <v>15306559</v>
      </c>
      <c r="BQ1232" t="s">
        <v>131</v>
      </c>
    </row>
    <row r="1233" spans="1:76">
      <c r="A1233" t="s">
        <v>76</v>
      </c>
      <c r="B1233" t="s">
        <v>9020</v>
      </c>
      <c r="F1233" t="s">
        <v>9021</v>
      </c>
      <c r="I1233" t="s">
        <v>9022</v>
      </c>
      <c r="J1233">
        <v>2015</v>
      </c>
      <c r="K1233" t="s">
        <v>1047</v>
      </c>
      <c r="W1233" t="s">
        <v>9023</v>
      </c>
      <c r="AA1233" t="s">
        <v>9024</v>
      </c>
      <c r="AB1233" t="s">
        <v>9025</v>
      </c>
      <c r="AN1233" t="s">
        <v>1050</v>
      </c>
      <c r="AO1233" t="s">
        <v>1051</v>
      </c>
      <c r="AS1233" t="s">
        <v>769</v>
      </c>
      <c r="AT1233">
        <v>124</v>
      </c>
      <c r="AZ1233">
        <v>68</v>
      </c>
      <c r="BA1233">
        <v>75</v>
      </c>
      <c r="BC1233" t="s">
        <v>9026</v>
      </c>
      <c r="BK1233" t="s">
        <v>9027</v>
      </c>
      <c r="BQ1233" t="s">
        <v>85</v>
      </c>
      <c r="BR1233" t="s">
        <v>86</v>
      </c>
    </row>
    <row r="1234" spans="1:76">
      <c r="A1234" t="s">
        <v>76</v>
      </c>
      <c r="B1234" t="s">
        <v>1393</v>
      </c>
      <c r="F1234" t="s">
        <v>1395</v>
      </c>
      <c r="I1234" t="s">
        <v>9028</v>
      </c>
      <c r="J1234">
        <v>2007</v>
      </c>
      <c r="K1234" t="s">
        <v>3092</v>
      </c>
      <c r="W1234" t="s">
        <v>9029</v>
      </c>
      <c r="AN1234" t="s">
        <v>3094</v>
      </c>
      <c r="AS1234" t="s">
        <v>769</v>
      </c>
      <c r="AT1234">
        <v>82</v>
      </c>
      <c r="AU1234">
        <v>2</v>
      </c>
      <c r="AZ1234">
        <v>266</v>
      </c>
      <c r="BA1234">
        <v>274</v>
      </c>
      <c r="BC1234" t="s">
        <v>9030</v>
      </c>
      <c r="BK1234" t="s">
        <v>9031</v>
      </c>
      <c r="BQ1234" t="s">
        <v>131</v>
      </c>
    </row>
    <row r="1235" spans="1:76">
      <c r="A1235" t="s">
        <v>76</v>
      </c>
      <c r="B1235" t="s">
        <v>9032</v>
      </c>
      <c r="F1235" t="s">
        <v>9032</v>
      </c>
      <c r="I1235" t="s">
        <v>9033</v>
      </c>
      <c r="J1235">
        <v>1991</v>
      </c>
      <c r="K1235" t="s">
        <v>145</v>
      </c>
      <c r="W1235" t="s">
        <v>9034</v>
      </c>
      <c r="AN1235" t="s">
        <v>147</v>
      </c>
      <c r="AT1235">
        <v>37</v>
      </c>
      <c r="AU1235">
        <v>3</v>
      </c>
      <c r="AZ1235">
        <v>231</v>
      </c>
      <c r="BA1235">
        <v>238</v>
      </c>
      <c r="BC1235" t="s">
        <v>9035</v>
      </c>
      <c r="BK1235" t="s">
        <v>9036</v>
      </c>
      <c r="BQ1235" t="s">
        <v>85</v>
      </c>
      <c r="BR1235" t="s">
        <v>108</v>
      </c>
      <c r="BT1235" t="s">
        <v>109</v>
      </c>
      <c r="BU1235">
        <v>1</v>
      </c>
    </row>
    <row r="1236" spans="1:76">
      <c r="A1236" t="s">
        <v>76</v>
      </c>
      <c r="B1236" t="s">
        <v>9037</v>
      </c>
      <c r="F1236" t="s">
        <v>9037</v>
      </c>
      <c r="I1236" t="s">
        <v>9038</v>
      </c>
      <c r="J1236">
        <v>2000</v>
      </c>
      <c r="K1236" t="s">
        <v>1845</v>
      </c>
      <c r="W1236" t="s">
        <v>9039</v>
      </c>
      <c r="AN1236" t="s">
        <v>1849</v>
      </c>
      <c r="AO1236" t="s">
        <v>1850</v>
      </c>
      <c r="AS1236" t="s">
        <v>204</v>
      </c>
      <c r="AT1236">
        <v>154</v>
      </c>
      <c r="AU1236">
        <v>2</v>
      </c>
      <c r="AZ1236">
        <v>837</v>
      </c>
      <c r="BA1236">
        <v>845</v>
      </c>
      <c r="BK1236" t="s">
        <v>9040</v>
      </c>
      <c r="BL1236">
        <v>10655234</v>
      </c>
      <c r="BQ1236" t="s">
        <v>131</v>
      </c>
    </row>
    <row r="1237" spans="1:76">
      <c r="A1237" t="s">
        <v>76</v>
      </c>
      <c r="B1237" t="s">
        <v>4944</v>
      </c>
      <c r="F1237" t="s">
        <v>9041</v>
      </c>
      <c r="I1237" t="s">
        <v>9042</v>
      </c>
      <c r="J1237">
        <v>2007</v>
      </c>
      <c r="K1237" t="s">
        <v>1845</v>
      </c>
      <c r="W1237" t="s">
        <v>9043</v>
      </c>
      <c r="AN1237" t="s">
        <v>1849</v>
      </c>
      <c r="AO1237" t="s">
        <v>1850</v>
      </c>
      <c r="AS1237" t="s">
        <v>148</v>
      </c>
      <c r="AT1237">
        <v>176</v>
      </c>
      <c r="AU1237">
        <v>1</v>
      </c>
      <c r="AZ1237">
        <v>391</v>
      </c>
      <c r="BA1237">
        <v>402</v>
      </c>
      <c r="BC1237" t="s">
        <v>9044</v>
      </c>
      <c r="BK1237" t="s">
        <v>9045</v>
      </c>
      <c r="BL1237">
        <v>17339202</v>
      </c>
      <c r="BQ1237" t="s">
        <v>85</v>
      </c>
      <c r="BR1237" t="s">
        <v>108</v>
      </c>
      <c r="BT1237" t="s">
        <v>109</v>
      </c>
      <c r="BU1237">
        <v>0</v>
      </c>
    </row>
    <row r="1238" spans="1:76">
      <c r="A1238" t="s">
        <v>76</v>
      </c>
      <c r="B1238" t="s">
        <v>9046</v>
      </c>
      <c r="F1238" t="s">
        <v>9047</v>
      </c>
      <c r="I1238" t="s">
        <v>9048</v>
      </c>
      <c r="J1238">
        <v>2017</v>
      </c>
      <c r="K1238" t="s">
        <v>266</v>
      </c>
      <c r="W1238" t="s">
        <v>9049</v>
      </c>
      <c r="AN1238" t="s">
        <v>268</v>
      </c>
      <c r="AO1238" t="s">
        <v>316</v>
      </c>
      <c r="AS1238" t="s">
        <v>1372</v>
      </c>
      <c r="AT1238">
        <v>57</v>
      </c>
      <c r="AU1238">
        <v>5</v>
      </c>
      <c r="AZ1238">
        <v>2547</v>
      </c>
      <c r="BA1238">
        <v>2554</v>
      </c>
      <c r="BC1238" t="s">
        <v>9050</v>
      </c>
      <c r="BK1238" t="s">
        <v>9051</v>
      </c>
      <c r="BQ1238" t="s">
        <v>131</v>
      </c>
    </row>
    <row r="1239" spans="1:76">
      <c r="A1239" t="s">
        <v>76</v>
      </c>
      <c r="B1239" t="s">
        <v>9052</v>
      </c>
      <c r="F1239" t="s">
        <v>9053</v>
      </c>
      <c r="I1239" t="s">
        <v>9054</v>
      </c>
      <c r="J1239">
        <v>2017</v>
      </c>
      <c r="K1239" t="s">
        <v>535</v>
      </c>
      <c r="W1239" t="s">
        <v>9055</v>
      </c>
      <c r="AN1239" t="s">
        <v>539</v>
      </c>
      <c r="AO1239" t="s">
        <v>9056</v>
      </c>
      <c r="AS1239" t="s">
        <v>94</v>
      </c>
      <c r="AT1239">
        <v>158</v>
      </c>
      <c r="AU1239">
        <v>1</v>
      </c>
      <c r="AZ1239">
        <v>263</v>
      </c>
      <c r="BA1239">
        <v>275</v>
      </c>
      <c r="BC1239" t="s">
        <v>9057</v>
      </c>
      <c r="BK1239" t="s">
        <v>9058</v>
      </c>
      <c r="BQ1239" t="s">
        <v>85</v>
      </c>
      <c r="BR1239" t="s">
        <v>86</v>
      </c>
    </row>
    <row r="1240" spans="1:76">
      <c r="A1240" t="s">
        <v>76</v>
      </c>
      <c r="B1240" t="s">
        <v>9059</v>
      </c>
      <c r="F1240" t="s">
        <v>9060</v>
      </c>
      <c r="I1240" t="s">
        <v>9061</v>
      </c>
      <c r="J1240">
        <v>2011</v>
      </c>
      <c r="K1240" t="s">
        <v>232</v>
      </c>
      <c r="W1240" t="s">
        <v>9062</v>
      </c>
      <c r="AA1240" t="s">
        <v>9063</v>
      </c>
      <c r="AB1240" t="s">
        <v>9064</v>
      </c>
      <c r="AN1240" t="s">
        <v>234</v>
      </c>
      <c r="AS1240" s="3">
        <v>44866</v>
      </c>
      <c r="AT1240">
        <v>278</v>
      </c>
      <c r="AU1240">
        <v>1723</v>
      </c>
      <c r="AZ1240">
        <v>3437</v>
      </c>
      <c r="BA1240">
        <v>3443</v>
      </c>
      <c r="BC1240" t="s">
        <v>9065</v>
      </c>
      <c r="BK1240" t="s">
        <v>9066</v>
      </c>
      <c r="BL1240">
        <v>21450737</v>
      </c>
      <c r="BQ1240" t="s">
        <v>85</v>
      </c>
      <c r="BR1240" t="s">
        <v>86</v>
      </c>
    </row>
    <row r="1241" spans="1:76">
      <c r="A1241" t="s">
        <v>76</v>
      </c>
      <c r="B1241" t="s">
        <v>9067</v>
      </c>
      <c r="F1241" t="s">
        <v>9068</v>
      </c>
      <c r="I1241" t="s">
        <v>9069</v>
      </c>
      <c r="J1241">
        <v>2012</v>
      </c>
      <c r="K1241" t="s">
        <v>1697</v>
      </c>
      <c r="W1241" t="s">
        <v>9070</v>
      </c>
      <c r="AN1241" t="s">
        <v>1699</v>
      </c>
      <c r="AS1241" t="s">
        <v>600</v>
      </c>
      <c r="AT1241">
        <v>179</v>
      </c>
      <c r="AU1241">
        <v>4</v>
      </c>
      <c r="AZ1241">
        <v>490</v>
      </c>
      <c r="BA1241">
        <v>500</v>
      </c>
      <c r="BC1241" t="s">
        <v>9071</v>
      </c>
      <c r="BK1241" t="s">
        <v>9072</v>
      </c>
      <c r="BL1241">
        <v>22437178</v>
      </c>
      <c r="BQ1241" t="s">
        <v>296</v>
      </c>
      <c r="BT1241" t="s">
        <v>109</v>
      </c>
      <c r="BU1241">
        <v>21</v>
      </c>
      <c r="BV1241">
        <v>12</v>
      </c>
      <c r="BX1241" t="s">
        <v>594</v>
      </c>
    </row>
    <row r="1242" spans="1:76">
      <c r="A1242" t="s">
        <v>76</v>
      </c>
      <c r="B1242" t="s">
        <v>9073</v>
      </c>
      <c r="F1242" t="s">
        <v>9074</v>
      </c>
      <c r="I1242" t="s">
        <v>9075</v>
      </c>
      <c r="J1242">
        <v>2006</v>
      </c>
      <c r="K1242" t="s">
        <v>913</v>
      </c>
      <c r="W1242" t="s">
        <v>9076</v>
      </c>
      <c r="AN1242" t="s">
        <v>915</v>
      </c>
      <c r="AO1242" t="s">
        <v>1565</v>
      </c>
      <c r="AS1242" t="s">
        <v>168</v>
      </c>
      <c r="AT1242">
        <v>98</v>
      </c>
      <c r="AU1242">
        <v>4</v>
      </c>
      <c r="AZ1242">
        <v>805</v>
      </c>
      <c r="BA1242">
        <v>817</v>
      </c>
      <c r="BC1242" t="s">
        <v>9077</v>
      </c>
      <c r="BK1242" t="s">
        <v>9078</v>
      </c>
      <c r="BL1242">
        <v>16868000</v>
      </c>
      <c r="BQ1242" t="s">
        <v>131</v>
      </c>
    </row>
    <row r="1243" spans="1:76">
      <c r="A1243" t="s">
        <v>76</v>
      </c>
      <c r="B1243" t="s">
        <v>9079</v>
      </c>
      <c r="F1243" t="s">
        <v>9080</v>
      </c>
      <c r="I1243" t="s">
        <v>9081</v>
      </c>
      <c r="J1243">
        <v>2015</v>
      </c>
      <c r="K1243" t="s">
        <v>5017</v>
      </c>
      <c r="W1243" t="s">
        <v>9082</v>
      </c>
      <c r="AB1243" t="s">
        <v>9083</v>
      </c>
      <c r="AN1243" t="s">
        <v>5019</v>
      </c>
      <c r="AO1243" t="s">
        <v>9084</v>
      </c>
      <c r="AS1243" t="s">
        <v>94</v>
      </c>
      <c r="AT1243">
        <v>18</v>
      </c>
      <c r="AU1243">
        <v>1</v>
      </c>
      <c r="AZ1243">
        <v>104</v>
      </c>
      <c r="BA1243">
        <v>112</v>
      </c>
      <c r="BC1243" t="s">
        <v>9085</v>
      </c>
      <c r="BK1243" t="s">
        <v>9086</v>
      </c>
      <c r="BQ1243" t="s">
        <v>85</v>
      </c>
      <c r="BR1243" t="s">
        <v>108</v>
      </c>
      <c r="BT1243" t="s">
        <v>109</v>
      </c>
      <c r="BV1243">
        <v>2</v>
      </c>
    </row>
    <row r="1244" spans="1:76">
      <c r="A1244" t="s">
        <v>76</v>
      </c>
      <c r="B1244" t="s">
        <v>4633</v>
      </c>
      <c r="F1244" t="s">
        <v>4634</v>
      </c>
      <c r="I1244" t="s">
        <v>9087</v>
      </c>
      <c r="J1244">
        <v>2016</v>
      </c>
      <c r="K1244" t="s">
        <v>5017</v>
      </c>
      <c r="W1244" t="s">
        <v>9088</v>
      </c>
      <c r="AN1244" t="s">
        <v>5019</v>
      </c>
      <c r="AO1244" t="s">
        <v>9084</v>
      </c>
      <c r="AS1244" t="s">
        <v>397</v>
      </c>
      <c r="AT1244">
        <v>19</v>
      </c>
      <c r="AU1244">
        <v>3</v>
      </c>
      <c r="AZ1244">
        <v>207</v>
      </c>
      <c r="BA1244">
        <v>214</v>
      </c>
      <c r="BC1244" t="s">
        <v>9089</v>
      </c>
      <c r="BK1244" t="s">
        <v>9090</v>
      </c>
      <c r="BQ1244" t="s">
        <v>85</v>
      </c>
      <c r="BR1244" t="s">
        <v>108</v>
      </c>
      <c r="BT1244" t="s">
        <v>109</v>
      </c>
      <c r="BV1244">
        <v>3</v>
      </c>
    </row>
    <row r="1245" spans="1:76">
      <c r="A1245" t="s">
        <v>76</v>
      </c>
      <c r="B1245" t="s">
        <v>9091</v>
      </c>
      <c r="F1245" t="s">
        <v>9092</v>
      </c>
      <c r="I1245" t="s">
        <v>9093</v>
      </c>
      <c r="J1245">
        <v>2007</v>
      </c>
      <c r="K1245" t="s">
        <v>493</v>
      </c>
      <c r="W1245" t="s">
        <v>9094</v>
      </c>
      <c r="AN1245" t="s">
        <v>495</v>
      </c>
      <c r="AS1245" t="s">
        <v>2821</v>
      </c>
      <c r="AT1245">
        <v>55</v>
      </c>
      <c r="AU1245">
        <v>3</v>
      </c>
      <c r="AZ1245">
        <v>204</v>
      </c>
      <c r="BA1245">
        <v>211</v>
      </c>
      <c r="BC1245" t="s">
        <v>9095</v>
      </c>
      <c r="BK1245" t="s">
        <v>9096</v>
      </c>
      <c r="BQ1245" t="s">
        <v>131</v>
      </c>
    </row>
    <row r="1246" spans="1:76">
      <c r="A1246" t="s">
        <v>867</v>
      </c>
      <c r="B1246" t="s">
        <v>9097</v>
      </c>
      <c r="D1246" t="s">
        <v>8961</v>
      </c>
      <c r="F1246" t="s">
        <v>9098</v>
      </c>
      <c r="I1246" t="s">
        <v>9099</v>
      </c>
      <c r="J1246">
        <v>2012</v>
      </c>
      <c r="K1246" t="s">
        <v>8964</v>
      </c>
      <c r="L1246" t="s">
        <v>1398</v>
      </c>
      <c r="P1246" t="s">
        <v>8965</v>
      </c>
      <c r="Q1246" t="s">
        <v>8966</v>
      </c>
      <c r="R1246" t="s">
        <v>3084</v>
      </c>
      <c r="S1246" t="s">
        <v>8967</v>
      </c>
      <c r="W1246" t="s">
        <v>9100</v>
      </c>
      <c r="AB1246" t="s">
        <v>9101</v>
      </c>
      <c r="AN1246" t="s">
        <v>877</v>
      </c>
      <c r="AP1246" t="s">
        <v>8969</v>
      </c>
      <c r="AT1246">
        <v>956</v>
      </c>
      <c r="AZ1246">
        <v>373</v>
      </c>
      <c r="BA1246">
        <v>379</v>
      </c>
      <c r="BK1246" t="s">
        <v>9102</v>
      </c>
      <c r="BQ1246" t="s">
        <v>131</v>
      </c>
    </row>
    <row r="1247" spans="1:76">
      <c r="A1247" t="s">
        <v>76</v>
      </c>
      <c r="B1247" t="s">
        <v>9103</v>
      </c>
      <c r="F1247" t="s">
        <v>9104</v>
      </c>
      <c r="I1247" t="s">
        <v>9105</v>
      </c>
      <c r="J1247">
        <v>2011</v>
      </c>
      <c r="K1247" t="s">
        <v>2662</v>
      </c>
      <c r="W1247" t="s">
        <v>9106</v>
      </c>
      <c r="AN1247" t="s">
        <v>2664</v>
      </c>
      <c r="AS1247" t="s">
        <v>397</v>
      </c>
      <c r="AT1247">
        <v>140</v>
      </c>
      <c r="AU1247">
        <v>1</v>
      </c>
      <c r="AZ1247">
        <v>69</v>
      </c>
      <c r="BA1247">
        <v>76</v>
      </c>
      <c r="BC1247" t="s">
        <v>9107</v>
      </c>
      <c r="BK1247" t="s">
        <v>9108</v>
      </c>
      <c r="BQ1247" t="s">
        <v>85</v>
      </c>
      <c r="BR1247" t="s">
        <v>108</v>
      </c>
      <c r="BT1247" t="s">
        <v>109</v>
      </c>
      <c r="BU1247">
        <v>3</v>
      </c>
      <c r="BV1247">
        <v>4</v>
      </c>
      <c r="BW1247" t="s">
        <v>8823</v>
      </c>
      <c r="BX1247" t="s">
        <v>594</v>
      </c>
    </row>
    <row r="1248" spans="1:76">
      <c r="A1248" t="s">
        <v>76</v>
      </c>
      <c r="B1248" t="s">
        <v>9109</v>
      </c>
      <c r="F1248" t="s">
        <v>9110</v>
      </c>
      <c r="I1248" t="s">
        <v>9111</v>
      </c>
      <c r="J1248">
        <v>2008</v>
      </c>
      <c r="K1248" t="s">
        <v>232</v>
      </c>
      <c r="W1248" t="s">
        <v>9112</v>
      </c>
      <c r="AN1248" t="s">
        <v>234</v>
      </c>
      <c r="AO1248" t="s">
        <v>2478</v>
      </c>
      <c r="AS1248" s="3">
        <v>39326</v>
      </c>
      <c r="AT1248">
        <v>275</v>
      </c>
      <c r="AU1248">
        <v>1646</v>
      </c>
      <c r="AZ1248">
        <v>1943</v>
      </c>
      <c r="BA1248">
        <v>1951</v>
      </c>
      <c r="BC1248" t="s">
        <v>9113</v>
      </c>
      <c r="BK1248" t="s">
        <v>9114</v>
      </c>
      <c r="BL1248">
        <v>18477543</v>
      </c>
      <c r="BQ1248" t="s">
        <v>85</v>
      </c>
      <c r="BR1248" t="s">
        <v>86</v>
      </c>
    </row>
    <row r="1249" spans="1:76">
      <c r="A1249" t="s">
        <v>76</v>
      </c>
      <c r="B1249" t="s">
        <v>9115</v>
      </c>
      <c r="F1249" t="s">
        <v>9116</v>
      </c>
      <c r="I1249" t="s">
        <v>9117</v>
      </c>
      <c r="J1249">
        <v>2012</v>
      </c>
      <c r="K1249" t="s">
        <v>9118</v>
      </c>
      <c r="W1249" t="s">
        <v>9119</v>
      </c>
      <c r="AB1249" t="s">
        <v>9120</v>
      </c>
      <c r="AN1249" t="s">
        <v>9121</v>
      </c>
      <c r="AS1249" t="s">
        <v>413</v>
      </c>
      <c r="AT1249">
        <v>149</v>
      </c>
      <c r="AU1249">
        <v>3</v>
      </c>
      <c r="AZ1249">
        <v>468</v>
      </c>
      <c r="BA1249">
        <v>482</v>
      </c>
      <c r="BC1249" t="s">
        <v>9122</v>
      </c>
      <c r="BK1249" t="s">
        <v>9123</v>
      </c>
      <c r="BL1249">
        <v>23041791</v>
      </c>
      <c r="BQ1249" t="s">
        <v>85</v>
      </c>
      <c r="BR1249" t="s">
        <v>86</v>
      </c>
    </row>
    <row r="1250" spans="1:76">
      <c r="A1250" t="s">
        <v>76</v>
      </c>
      <c r="B1250" t="s">
        <v>9124</v>
      </c>
      <c r="F1250" t="s">
        <v>9124</v>
      </c>
      <c r="I1250" t="s">
        <v>9125</v>
      </c>
      <c r="J1250">
        <v>2006</v>
      </c>
      <c r="K1250" t="s">
        <v>323</v>
      </c>
      <c r="W1250" t="s">
        <v>9126</v>
      </c>
      <c r="AN1250" t="s">
        <v>326</v>
      </c>
      <c r="AO1250" t="s">
        <v>412</v>
      </c>
      <c r="AS1250" t="s">
        <v>204</v>
      </c>
      <c r="AT1250">
        <v>140</v>
      </c>
      <c r="AU1250">
        <v>2</v>
      </c>
      <c r="AZ1250">
        <v>457</v>
      </c>
      <c r="BA1250">
        <v>465</v>
      </c>
      <c r="BC1250" t="s">
        <v>9127</v>
      </c>
      <c r="BK1250" t="s">
        <v>9128</v>
      </c>
      <c r="BL1250">
        <v>16384903</v>
      </c>
      <c r="BQ1250" t="s">
        <v>131</v>
      </c>
    </row>
    <row r="1251" spans="1:76">
      <c r="A1251" t="s">
        <v>76</v>
      </c>
      <c r="B1251" t="s">
        <v>9129</v>
      </c>
      <c r="F1251" t="s">
        <v>9130</v>
      </c>
      <c r="I1251" t="s">
        <v>9131</v>
      </c>
      <c r="J1251">
        <v>2008</v>
      </c>
      <c r="K1251" t="s">
        <v>5992</v>
      </c>
      <c r="W1251" t="s">
        <v>9132</v>
      </c>
      <c r="AA1251" t="s">
        <v>9133</v>
      </c>
      <c r="AB1251" t="s">
        <v>9134</v>
      </c>
      <c r="AN1251" t="s">
        <v>5994</v>
      </c>
      <c r="AO1251" t="s">
        <v>9135</v>
      </c>
      <c r="AS1251" t="s">
        <v>94</v>
      </c>
      <c r="AT1251">
        <v>149</v>
      </c>
      <c r="AU1251">
        <v>1</v>
      </c>
      <c r="AZ1251">
        <v>32</v>
      </c>
      <c r="BA1251">
        <v>39</v>
      </c>
      <c r="BC1251" t="s">
        <v>9136</v>
      </c>
      <c r="BK1251" t="s">
        <v>9137</v>
      </c>
      <c r="BL1251">
        <v>17901234</v>
      </c>
      <c r="BQ1251" t="s">
        <v>85</v>
      </c>
      <c r="BR1251" t="s">
        <v>86</v>
      </c>
    </row>
    <row r="1252" spans="1:76">
      <c r="A1252" t="s">
        <v>76</v>
      </c>
      <c r="B1252" t="s">
        <v>9138</v>
      </c>
      <c r="F1252" t="s">
        <v>9139</v>
      </c>
      <c r="I1252" t="s">
        <v>9140</v>
      </c>
      <c r="J1252">
        <v>2013</v>
      </c>
      <c r="K1252" t="s">
        <v>4044</v>
      </c>
      <c r="W1252" t="s">
        <v>9141</v>
      </c>
      <c r="AA1252" t="s">
        <v>9142</v>
      </c>
      <c r="AB1252" t="s">
        <v>9143</v>
      </c>
      <c r="AN1252" t="s">
        <v>4046</v>
      </c>
      <c r="AS1252" t="s">
        <v>216</v>
      </c>
      <c r="AT1252">
        <v>446</v>
      </c>
      <c r="AZ1252">
        <v>328</v>
      </c>
      <c r="BA1252">
        <v>333</v>
      </c>
      <c r="BC1252" t="s">
        <v>9144</v>
      </c>
      <c r="BK1252" t="s">
        <v>9145</v>
      </c>
      <c r="BS1252" t="s">
        <v>109</v>
      </c>
    </row>
    <row r="1253" spans="1:76">
      <c r="A1253" t="s">
        <v>76</v>
      </c>
      <c r="B1253" t="s">
        <v>9146</v>
      </c>
      <c r="F1253" t="s">
        <v>9147</v>
      </c>
      <c r="I1253" t="s">
        <v>9148</v>
      </c>
      <c r="J1253">
        <v>2014</v>
      </c>
      <c r="K1253" t="s">
        <v>7512</v>
      </c>
      <c r="W1253" t="s">
        <v>9149</v>
      </c>
      <c r="AB1253" t="s">
        <v>9150</v>
      </c>
      <c r="AN1253" t="s">
        <v>7518</v>
      </c>
      <c r="AO1253" t="s">
        <v>7519</v>
      </c>
      <c r="AS1253" t="s">
        <v>397</v>
      </c>
      <c r="AT1253">
        <v>48</v>
      </c>
      <c r="AZ1253">
        <v>119</v>
      </c>
      <c r="BA1253">
        <v>125</v>
      </c>
      <c r="BC1253" t="s">
        <v>9151</v>
      </c>
      <c r="BK1253" t="s">
        <v>9152</v>
      </c>
      <c r="BL1253">
        <v>24906937</v>
      </c>
      <c r="BQ1253" t="s">
        <v>85</v>
      </c>
      <c r="BR1253" t="s">
        <v>86</v>
      </c>
    </row>
    <row r="1254" spans="1:76">
      <c r="A1254" t="s">
        <v>76</v>
      </c>
      <c r="B1254" t="s">
        <v>9153</v>
      </c>
      <c r="F1254" t="s">
        <v>9154</v>
      </c>
      <c r="I1254" t="s">
        <v>9155</v>
      </c>
      <c r="J1254">
        <v>2011</v>
      </c>
      <c r="K1254" t="s">
        <v>3806</v>
      </c>
      <c r="W1254" t="s">
        <v>9156</v>
      </c>
      <c r="AN1254" t="s">
        <v>3809</v>
      </c>
      <c r="AS1254" t="s">
        <v>8127</v>
      </c>
      <c r="AT1254">
        <v>76</v>
      </c>
      <c r="AU1254">
        <v>6</v>
      </c>
      <c r="AZ1254">
        <v>1146</v>
      </c>
      <c r="BA1254">
        <v>1151</v>
      </c>
      <c r="BC1254" t="s">
        <v>9157</v>
      </c>
      <c r="BK1254" t="s">
        <v>9158</v>
      </c>
      <c r="BL1254">
        <v>21752446</v>
      </c>
      <c r="BQ1254" t="s">
        <v>85</v>
      </c>
      <c r="BR1254" t="s">
        <v>86</v>
      </c>
    </row>
    <row r="1255" spans="1:76">
      <c r="A1255" t="s">
        <v>76</v>
      </c>
      <c r="B1255" t="s">
        <v>9159</v>
      </c>
      <c r="F1255" t="s">
        <v>9160</v>
      </c>
      <c r="I1255" t="s">
        <v>9161</v>
      </c>
      <c r="J1255">
        <v>2007</v>
      </c>
      <c r="K1255" t="s">
        <v>2573</v>
      </c>
      <c r="W1255" t="s">
        <v>9162</v>
      </c>
      <c r="AN1255" t="s">
        <v>2575</v>
      </c>
      <c r="AT1255">
        <v>47</v>
      </c>
      <c r="AU1255">
        <v>7</v>
      </c>
      <c r="AZ1255">
        <v>833</v>
      </c>
      <c r="BA1255">
        <v>843</v>
      </c>
      <c r="BC1255" t="s">
        <v>9163</v>
      </c>
      <c r="BK1255" t="s">
        <v>9164</v>
      </c>
      <c r="BQ1255" t="s">
        <v>131</v>
      </c>
    </row>
    <row r="1256" spans="1:76">
      <c r="A1256" t="s">
        <v>76</v>
      </c>
      <c r="B1256" t="s">
        <v>9165</v>
      </c>
      <c r="F1256" t="s">
        <v>9166</v>
      </c>
      <c r="I1256" t="s">
        <v>9167</v>
      </c>
      <c r="J1256">
        <v>2015</v>
      </c>
      <c r="K1256" t="s">
        <v>9168</v>
      </c>
      <c r="W1256" t="s">
        <v>9169</v>
      </c>
      <c r="AN1256" t="s">
        <v>9170</v>
      </c>
      <c r="AO1256" t="s">
        <v>9171</v>
      </c>
      <c r="AS1256" t="s">
        <v>148</v>
      </c>
      <c r="AT1256">
        <v>9</v>
      </c>
      <c r="AU1256">
        <v>2</v>
      </c>
      <c r="AZ1256">
        <v>239</v>
      </c>
      <c r="BA1256">
        <v>243</v>
      </c>
      <c r="BC1256" t="s">
        <v>9172</v>
      </c>
      <c r="BK1256" t="s">
        <v>9173</v>
      </c>
      <c r="BQ1256" t="s">
        <v>131</v>
      </c>
    </row>
    <row r="1257" spans="1:76">
      <c r="A1257" t="s">
        <v>76</v>
      </c>
      <c r="B1257" t="s">
        <v>9174</v>
      </c>
      <c r="F1257" t="s">
        <v>9174</v>
      </c>
      <c r="I1257" t="s">
        <v>9175</v>
      </c>
      <c r="J1257">
        <v>2001</v>
      </c>
      <c r="K1257" t="s">
        <v>9176</v>
      </c>
      <c r="W1257" t="s">
        <v>9177</v>
      </c>
      <c r="AN1257" t="s">
        <v>9178</v>
      </c>
      <c r="AT1257">
        <v>11</v>
      </c>
      <c r="AU1257">
        <v>1</v>
      </c>
      <c r="AZ1257">
        <v>71</v>
      </c>
      <c r="BA1257">
        <v>90</v>
      </c>
      <c r="BC1257" t="s">
        <v>9179</v>
      </c>
      <c r="BK1257" t="s">
        <v>9180</v>
      </c>
      <c r="BQ1257" t="s">
        <v>85</v>
      </c>
      <c r="BS1257" t="s">
        <v>109</v>
      </c>
    </row>
    <row r="1258" spans="1:76">
      <c r="A1258" t="s">
        <v>76</v>
      </c>
      <c r="B1258" t="s">
        <v>9181</v>
      </c>
      <c r="F1258" t="s">
        <v>9182</v>
      </c>
      <c r="I1258" t="s">
        <v>9183</v>
      </c>
      <c r="J1258">
        <v>2013</v>
      </c>
      <c r="K1258" t="s">
        <v>713</v>
      </c>
      <c r="W1258" t="s">
        <v>9184</v>
      </c>
      <c r="AA1258" t="s">
        <v>9185</v>
      </c>
      <c r="AN1258" t="s">
        <v>717</v>
      </c>
      <c r="AS1258" t="s">
        <v>216</v>
      </c>
      <c r="AT1258">
        <v>290</v>
      </c>
      <c r="AU1258">
        <v>4</v>
      </c>
      <c r="AZ1258">
        <v>287</v>
      </c>
      <c r="BA1258">
        <v>292</v>
      </c>
      <c r="BC1258" t="s">
        <v>9186</v>
      </c>
      <c r="BK1258" t="s">
        <v>9187</v>
      </c>
      <c r="BQ1258" t="s">
        <v>85</v>
      </c>
      <c r="BR1258" t="s">
        <v>86</v>
      </c>
    </row>
    <row r="1259" spans="1:76">
      <c r="A1259" t="s">
        <v>76</v>
      </c>
      <c r="B1259" t="s">
        <v>9188</v>
      </c>
      <c r="F1259" t="s">
        <v>9188</v>
      </c>
      <c r="I1259" t="s">
        <v>9189</v>
      </c>
      <c r="J1259">
        <v>2004</v>
      </c>
      <c r="K1259" t="s">
        <v>2233</v>
      </c>
      <c r="W1259" t="s">
        <v>9190</v>
      </c>
      <c r="AN1259" t="s">
        <v>2235</v>
      </c>
      <c r="AS1259" t="s">
        <v>1120</v>
      </c>
      <c r="AT1259">
        <v>44</v>
      </c>
      <c r="AU1259">
        <v>4</v>
      </c>
      <c r="AZ1259">
        <v>341</v>
      </c>
      <c r="BA1259">
        <v>352</v>
      </c>
      <c r="BC1259" t="s">
        <v>9191</v>
      </c>
      <c r="BK1259" t="s">
        <v>9192</v>
      </c>
      <c r="BL1259">
        <v>15535466</v>
      </c>
      <c r="BQ1259" t="s">
        <v>85</v>
      </c>
      <c r="BR1259" t="s">
        <v>86</v>
      </c>
    </row>
    <row r="1260" spans="1:76">
      <c r="A1260" t="s">
        <v>76</v>
      </c>
      <c r="B1260" t="s">
        <v>9193</v>
      </c>
      <c r="F1260" t="s">
        <v>9194</v>
      </c>
      <c r="I1260" t="s">
        <v>9195</v>
      </c>
      <c r="J1260">
        <v>2010</v>
      </c>
      <c r="K1260" t="s">
        <v>472</v>
      </c>
      <c r="W1260" t="s">
        <v>9196</v>
      </c>
      <c r="AB1260" t="s">
        <v>7206</v>
      </c>
      <c r="AN1260" t="s">
        <v>474</v>
      </c>
      <c r="AS1260" t="s">
        <v>769</v>
      </c>
      <c r="AT1260">
        <v>120</v>
      </c>
      <c r="AU1260">
        <v>5</v>
      </c>
      <c r="AZ1260">
        <v>1005</v>
      </c>
      <c r="BA1260">
        <v>1012</v>
      </c>
      <c r="BC1260" t="s">
        <v>9197</v>
      </c>
      <c r="BK1260" t="s">
        <v>9198</v>
      </c>
      <c r="BL1260">
        <v>20012856</v>
      </c>
      <c r="BQ1260" t="s">
        <v>131</v>
      </c>
    </row>
    <row r="1261" spans="1:76">
      <c r="A1261" t="s">
        <v>76</v>
      </c>
      <c r="B1261" t="s">
        <v>9199</v>
      </c>
      <c r="F1261" t="s">
        <v>9199</v>
      </c>
      <c r="I1261" t="s">
        <v>9200</v>
      </c>
      <c r="J1261">
        <v>1994</v>
      </c>
      <c r="K1261" t="s">
        <v>452</v>
      </c>
      <c r="W1261" t="s">
        <v>9201</v>
      </c>
      <c r="AN1261" t="s">
        <v>454</v>
      </c>
      <c r="AO1261" t="s">
        <v>5026</v>
      </c>
      <c r="AS1261" t="s">
        <v>413</v>
      </c>
      <c r="AT1261">
        <v>29</v>
      </c>
      <c r="AU1261">
        <v>4</v>
      </c>
      <c r="AZ1261">
        <v>499</v>
      </c>
      <c r="BA1261">
        <v>505</v>
      </c>
      <c r="BC1261" t="s">
        <v>9202</v>
      </c>
      <c r="BK1261" t="s">
        <v>9203</v>
      </c>
      <c r="BQ1261" t="s">
        <v>85</v>
      </c>
      <c r="BR1261" t="s">
        <v>108</v>
      </c>
      <c r="BT1261" t="s">
        <v>109</v>
      </c>
      <c r="BU1261">
        <v>3</v>
      </c>
      <c r="BV1261">
        <v>12</v>
      </c>
      <c r="BX1261" t="s">
        <v>594</v>
      </c>
    </row>
    <row r="1262" spans="1:76">
      <c r="A1262" t="s">
        <v>76</v>
      </c>
      <c r="B1262" t="s">
        <v>9204</v>
      </c>
      <c r="F1262" t="s">
        <v>9205</v>
      </c>
      <c r="I1262" t="s">
        <v>9206</v>
      </c>
      <c r="J1262">
        <v>2009</v>
      </c>
      <c r="K1262" t="s">
        <v>2245</v>
      </c>
      <c r="W1262" t="s">
        <v>9207</v>
      </c>
      <c r="AA1262" t="s">
        <v>9208</v>
      </c>
      <c r="AB1262" t="s">
        <v>9209</v>
      </c>
      <c r="AN1262" t="s">
        <v>2247</v>
      </c>
      <c r="AS1262" t="s">
        <v>94</v>
      </c>
      <c r="AT1262">
        <v>110</v>
      </c>
      <c r="AU1262" s="2">
        <v>43132</v>
      </c>
      <c r="AZ1262">
        <v>71</v>
      </c>
      <c r="BA1262">
        <v>78</v>
      </c>
      <c r="BC1262" t="s">
        <v>9210</v>
      </c>
      <c r="BK1262" t="s">
        <v>9211</v>
      </c>
      <c r="BL1262">
        <v>18243602</v>
      </c>
      <c r="BQ1262" t="s">
        <v>85</v>
      </c>
      <c r="BR1262" t="s">
        <v>86</v>
      </c>
    </row>
    <row r="1263" spans="1:76">
      <c r="A1263" t="s">
        <v>76</v>
      </c>
      <c r="B1263" t="s">
        <v>9212</v>
      </c>
      <c r="F1263" t="s">
        <v>9213</v>
      </c>
      <c r="I1263" t="s">
        <v>9214</v>
      </c>
      <c r="J1263">
        <v>2008</v>
      </c>
      <c r="K1263" t="s">
        <v>2344</v>
      </c>
      <c r="W1263" t="s">
        <v>9215</v>
      </c>
      <c r="AN1263" t="s">
        <v>2348</v>
      </c>
      <c r="AS1263" t="s">
        <v>128</v>
      </c>
      <c r="AT1263">
        <v>146</v>
      </c>
      <c r="AZ1263">
        <v>655</v>
      </c>
      <c r="BA1263">
        <v>665</v>
      </c>
      <c r="BC1263" t="s">
        <v>9216</v>
      </c>
      <c r="BK1263" t="s">
        <v>9217</v>
      </c>
      <c r="BQ1263" t="s">
        <v>131</v>
      </c>
    </row>
    <row r="1264" spans="1:76">
      <c r="A1264" t="s">
        <v>76</v>
      </c>
      <c r="B1264" t="s">
        <v>9218</v>
      </c>
      <c r="F1264" t="s">
        <v>9219</v>
      </c>
      <c r="I1264" t="s">
        <v>9220</v>
      </c>
      <c r="J1264">
        <v>2014</v>
      </c>
      <c r="K1264" t="s">
        <v>4512</v>
      </c>
      <c r="W1264" t="s">
        <v>9221</v>
      </c>
      <c r="AA1264" t="s">
        <v>9222</v>
      </c>
      <c r="AB1264" t="s">
        <v>9223</v>
      </c>
      <c r="AN1264" t="s">
        <v>4514</v>
      </c>
      <c r="AO1264" t="s">
        <v>6024</v>
      </c>
      <c r="AS1264" t="s">
        <v>168</v>
      </c>
      <c r="AT1264">
        <v>106</v>
      </c>
      <c r="AX1264" t="s">
        <v>49</v>
      </c>
      <c r="AZ1264">
        <v>189</v>
      </c>
      <c r="BA1264">
        <v>196</v>
      </c>
      <c r="BC1264" t="s">
        <v>9224</v>
      </c>
      <c r="BK1264" t="s">
        <v>9225</v>
      </c>
      <c r="BQ1264" t="s">
        <v>131</v>
      </c>
    </row>
    <row r="1265" spans="1:74">
      <c r="A1265" t="s">
        <v>76</v>
      </c>
      <c r="B1265" t="s">
        <v>9226</v>
      </c>
      <c r="F1265" t="s">
        <v>9226</v>
      </c>
      <c r="I1265" t="s">
        <v>9227</v>
      </c>
      <c r="J1265">
        <v>2005</v>
      </c>
      <c r="K1265" t="s">
        <v>1578</v>
      </c>
      <c r="W1265" t="s">
        <v>9228</v>
      </c>
      <c r="AA1265" t="s">
        <v>9229</v>
      </c>
      <c r="AN1265" t="s">
        <v>1580</v>
      </c>
      <c r="AS1265" t="s">
        <v>600</v>
      </c>
      <c r="AT1265">
        <v>19</v>
      </c>
      <c r="AU1265">
        <v>2</v>
      </c>
      <c r="AZ1265">
        <v>222</v>
      </c>
      <c r="BA1265">
        <v>227</v>
      </c>
      <c r="BC1265" t="s">
        <v>9230</v>
      </c>
      <c r="BK1265" t="s">
        <v>9231</v>
      </c>
      <c r="BQ1265" t="s">
        <v>85</v>
      </c>
      <c r="BR1265" t="s">
        <v>108</v>
      </c>
      <c r="BT1265" t="s">
        <v>109</v>
      </c>
      <c r="BV1265">
        <v>0</v>
      </c>
    </row>
    <row r="1266" spans="1:74">
      <c r="A1266" t="s">
        <v>76</v>
      </c>
      <c r="B1266" t="s">
        <v>9232</v>
      </c>
      <c r="F1266" t="s">
        <v>9233</v>
      </c>
      <c r="I1266" t="s">
        <v>9234</v>
      </c>
      <c r="J1266">
        <v>2015</v>
      </c>
      <c r="K1266" t="s">
        <v>1170</v>
      </c>
      <c r="W1266" t="s">
        <v>9235</v>
      </c>
      <c r="AB1266" t="s">
        <v>9236</v>
      </c>
      <c r="AN1266" t="s">
        <v>1174</v>
      </c>
      <c r="AO1266" t="s">
        <v>1175</v>
      </c>
      <c r="AS1266" t="s">
        <v>600</v>
      </c>
      <c r="AT1266">
        <v>206</v>
      </c>
      <c r="AU1266">
        <v>1</v>
      </c>
      <c r="AZ1266">
        <v>152</v>
      </c>
      <c r="BA1266">
        <v>165</v>
      </c>
      <c r="BC1266" t="s">
        <v>9237</v>
      </c>
      <c r="BK1266" t="s">
        <v>9238</v>
      </c>
      <c r="BL1266">
        <v>25407964</v>
      </c>
      <c r="BQ1266" t="s">
        <v>131</v>
      </c>
    </row>
    <row r="1267" spans="1:74">
      <c r="A1267" t="s">
        <v>76</v>
      </c>
      <c r="B1267" t="s">
        <v>9239</v>
      </c>
      <c r="F1267" t="s">
        <v>9240</v>
      </c>
      <c r="I1267" t="s">
        <v>9241</v>
      </c>
      <c r="J1267">
        <v>2014</v>
      </c>
      <c r="K1267" t="s">
        <v>100</v>
      </c>
      <c r="W1267" t="s">
        <v>9242</v>
      </c>
      <c r="AN1267" t="s">
        <v>103</v>
      </c>
      <c r="AS1267" s="3">
        <v>40422</v>
      </c>
      <c r="AT1267">
        <v>9</v>
      </c>
      <c r="AU1267">
        <v>9</v>
      </c>
      <c r="BB1267" t="s">
        <v>9243</v>
      </c>
      <c r="BC1267" t="s">
        <v>9244</v>
      </c>
      <c r="BK1267" t="s">
        <v>9245</v>
      </c>
      <c r="BL1267">
        <v>25207924</v>
      </c>
      <c r="BQ1267" t="s">
        <v>85</v>
      </c>
      <c r="BR1267" t="s">
        <v>86</v>
      </c>
    </row>
    <row r="1268" spans="1:74">
      <c r="A1268" t="s">
        <v>76</v>
      </c>
      <c r="B1268" t="s">
        <v>9246</v>
      </c>
      <c r="F1268" t="s">
        <v>9247</v>
      </c>
      <c r="I1268" t="s">
        <v>9248</v>
      </c>
      <c r="J1268">
        <v>2007</v>
      </c>
      <c r="K1268" t="s">
        <v>5339</v>
      </c>
      <c r="W1268" t="s">
        <v>9249</v>
      </c>
      <c r="AN1268" t="s">
        <v>5341</v>
      </c>
      <c r="AS1268" t="s">
        <v>769</v>
      </c>
      <c r="AT1268">
        <v>150</v>
      </c>
      <c r="AU1268">
        <v>6</v>
      </c>
      <c r="AZ1268">
        <v>1333</v>
      </c>
      <c r="BA1268">
        <v>1343</v>
      </c>
      <c r="BC1268" t="s">
        <v>9250</v>
      </c>
      <c r="BK1268" t="s">
        <v>9251</v>
      </c>
      <c r="BQ1268" t="s">
        <v>85</v>
      </c>
      <c r="BR1268" t="s">
        <v>108</v>
      </c>
      <c r="BT1268" t="s">
        <v>296</v>
      </c>
    </row>
    <row r="1269" spans="1:74">
      <c r="A1269" t="s">
        <v>76</v>
      </c>
      <c r="B1269" t="s">
        <v>9252</v>
      </c>
      <c r="F1269" t="s">
        <v>9253</v>
      </c>
      <c r="I1269" t="s">
        <v>9254</v>
      </c>
      <c r="J1269">
        <v>2011</v>
      </c>
      <c r="K1269" t="s">
        <v>1047</v>
      </c>
      <c r="P1269" t="s">
        <v>9255</v>
      </c>
      <c r="Q1269" t="s">
        <v>9256</v>
      </c>
      <c r="R1269" t="s">
        <v>9257</v>
      </c>
      <c r="S1269" t="s">
        <v>9258</v>
      </c>
      <c r="T1269" t="s">
        <v>9259</v>
      </c>
      <c r="W1269" t="s">
        <v>9260</v>
      </c>
      <c r="AN1269" t="s">
        <v>1050</v>
      </c>
      <c r="AO1269" t="s">
        <v>1051</v>
      </c>
      <c r="AS1269" t="s">
        <v>887</v>
      </c>
      <c r="AT1269">
        <v>98</v>
      </c>
      <c r="AU1269" s="2">
        <v>43160</v>
      </c>
      <c r="AX1269" t="s">
        <v>49</v>
      </c>
      <c r="AZ1269">
        <v>185</v>
      </c>
      <c r="BA1269">
        <v>188</v>
      </c>
      <c r="BC1269" t="s">
        <v>9261</v>
      </c>
      <c r="BK1269" t="s">
        <v>9262</v>
      </c>
      <c r="BQ1269" t="s">
        <v>85</v>
      </c>
      <c r="BR1269" t="s">
        <v>86</v>
      </c>
    </row>
    <row r="1270" spans="1:74">
      <c r="A1270" t="s">
        <v>76</v>
      </c>
      <c r="B1270" t="s">
        <v>9263</v>
      </c>
      <c r="F1270" t="s">
        <v>9263</v>
      </c>
      <c r="I1270" t="s">
        <v>9264</v>
      </c>
      <c r="J1270">
        <v>1990</v>
      </c>
      <c r="K1270" t="s">
        <v>7373</v>
      </c>
      <c r="W1270" t="s">
        <v>9265</v>
      </c>
      <c r="AN1270" t="s">
        <v>7376</v>
      </c>
      <c r="AT1270">
        <v>38</v>
      </c>
      <c r="AU1270">
        <v>6</v>
      </c>
      <c r="AZ1270">
        <v>587</v>
      </c>
      <c r="BA1270">
        <v>602</v>
      </c>
      <c r="BC1270" t="s">
        <v>9266</v>
      </c>
      <c r="BK1270" t="s">
        <v>9267</v>
      </c>
      <c r="BQ1270" t="s">
        <v>85</v>
      </c>
      <c r="BR1270" t="s">
        <v>86</v>
      </c>
    </row>
    <row r="1271" spans="1:74">
      <c r="A1271" t="s">
        <v>76</v>
      </c>
      <c r="B1271" t="s">
        <v>9268</v>
      </c>
      <c r="F1271" t="s">
        <v>9268</v>
      </c>
      <c r="I1271" t="s">
        <v>9269</v>
      </c>
      <c r="J1271">
        <v>1998</v>
      </c>
      <c r="K1271" t="s">
        <v>5339</v>
      </c>
      <c r="W1271" t="s">
        <v>9270</v>
      </c>
      <c r="AA1271" t="s">
        <v>9271</v>
      </c>
      <c r="AB1271" t="s">
        <v>6213</v>
      </c>
      <c r="AN1271" t="s">
        <v>5341</v>
      </c>
      <c r="AS1271" t="s">
        <v>185</v>
      </c>
      <c r="AT1271">
        <v>132</v>
      </c>
      <c r="AU1271">
        <v>2</v>
      </c>
      <c r="AZ1271">
        <v>305</v>
      </c>
      <c r="BA1271">
        <v>318</v>
      </c>
      <c r="BC1271" t="s">
        <v>9272</v>
      </c>
      <c r="BK1271" t="s">
        <v>9273</v>
      </c>
      <c r="BS1271" t="s">
        <v>109</v>
      </c>
    </row>
    <row r="1272" spans="1:74">
      <c r="A1272" t="s">
        <v>76</v>
      </c>
      <c r="B1272" t="s">
        <v>9274</v>
      </c>
      <c r="F1272" t="s">
        <v>9275</v>
      </c>
      <c r="I1272" t="s">
        <v>9276</v>
      </c>
      <c r="J1272">
        <v>2013</v>
      </c>
      <c r="K1272" t="s">
        <v>9277</v>
      </c>
      <c r="W1272" t="s">
        <v>9278</v>
      </c>
      <c r="AA1272" t="s">
        <v>9279</v>
      </c>
      <c r="AB1272" t="s">
        <v>9280</v>
      </c>
      <c r="AN1272" t="s">
        <v>9281</v>
      </c>
      <c r="AO1272" t="s">
        <v>9282</v>
      </c>
      <c r="AT1272">
        <v>9</v>
      </c>
      <c r="AU1272">
        <v>2</v>
      </c>
      <c r="AZ1272">
        <v>157</v>
      </c>
      <c r="BA1272">
        <v>168</v>
      </c>
      <c r="BC1272" t="s">
        <v>9283</v>
      </c>
      <c r="BK1272" t="s">
        <v>9284</v>
      </c>
      <c r="BS1272" t="s">
        <v>109</v>
      </c>
    </row>
    <row r="1273" spans="1:74">
      <c r="A1273" t="s">
        <v>76</v>
      </c>
      <c r="B1273" t="s">
        <v>9285</v>
      </c>
      <c r="F1273" t="s">
        <v>9286</v>
      </c>
      <c r="I1273" t="s">
        <v>9287</v>
      </c>
      <c r="J1273">
        <v>2007</v>
      </c>
      <c r="K1273" t="s">
        <v>2245</v>
      </c>
      <c r="W1273" t="s">
        <v>9288</v>
      </c>
      <c r="AN1273" t="s">
        <v>2247</v>
      </c>
      <c r="AO1273" t="s">
        <v>2999</v>
      </c>
      <c r="AS1273" t="s">
        <v>413</v>
      </c>
      <c r="AT1273">
        <v>102</v>
      </c>
      <c r="AU1273" s="2">
        <v>43132</v>
      </c>
      <c r="AZ1273">
        <v>24</v>
      </c>
      <c r="BA1273">
        <v>30</v>
      </c>
      <c r="BC1273" t="s">
        <v>9289</v>
      </c>
      <c r="BK1273" t="s">
        <v>9290</v>
      </c>
      <c r="BL1273">
        <v>17055673</v>
      </c>
      <c r="BQ1273" t="s">
        <v>85</v>
      </c>
      <c r="BR1273" t="s">
        <v>86</v>
      </c>
    </row>
    <row r="1274" spans="1:74">
      <c r="A1274" t="s">
        <v>76</v>
      </c>
      <c r="B1274" t="s">
        <v>9291</v>
      </c>
      <c r="F1274" t="s">
        <v>9291</v>
      </c>
      <c r="I1274" t="s">
        <v>9292</v>
      </c>
      <c r="J1274">
        <v>1995</v>
      </c>
      <c r="K1274" t="s">
        <v>3868</v>
      </c>
      <c r="P1274" t="s">
        <v>3869</v>
      </c>
      <c r="Q1274" t="s">
        <v>3870</v>
      </c>
      <c r="R1274" t="s">
        <v>3871</v>
      </c>
      <c r="S1274" t="s">
        <v>3872</v>
      </c>
      <c r="W1274" t="s">
        <v>9293</v>
      </c>
      <c r="AN1274" t="s">
        <v>3874</v>
      </c>
      <c r="AS1274" t="s">
        <v>887</v>
      </c>
      <c r="AT1274">
        <v>35</v>
      </c>
      <c r="AU1274">
        <v>3</v>
      </c>
      <c r="AZ1274">
        <v>191</v>
      </c>
      <c r="BA1274">
        <v>202</v>
      </c>
      <c r="BK1274" t="s">
        <v>9294</v>
      </c>
      <c r="BQ1274" t="s">
        <v>85</v>
      </c>
      <c r="BR1274" t="s">
        <v>86</v>
      </c>
    </row>
    <row r="1275" spans="1:74">
      <c r="A1275" t="s">
        <v>76</v>
      </c>
      <c r="B1275" t="s">
        <v>9295</v>
      </c>
      <c r="F1275" t="s">
        <v>9295</v>
      </c>
      <c r="I1275" t="s">
        <v>9296</v>
      </c>
      <c r="J1275">
        <v>1996</v>
      </c>
      <c r="K1275" t="s">
        <v>3959</v>
      </c>
      <c r="W1275" t="s">
        <v>9297</v>
      </c>
      <c r="AB1275" t="s">
        <v>4487</v>
      </c>
      <c r="AN1275" t="s">
        <v>3962</v>
      </c>
      <c r="AO1275" t="s">
        <v>4181</v>
      </c>
      <c r="AS1275" t="s">
        <v>128</v>
      </c>
      <c r="AT1275">
        <v>179</v>
      </c>
      <c r="AU1275">
        <v>6</v>
      </c>
      <c r="AZ1275">
        <v>819</v>
      </c>
      <c r="BA1275">
        <v>825</v>
      </c>
      <c r="BK1275" t="s">
        <v>9298</v>
      </c>
      <c r="BL1275">
        <v>8956499</v>
      </c>
      <c r="BQ1275" t="s">
        <v>85</v>
      </c>
      <c r="BR1275" t="s">
        <v>86</v>
      </c>
    </row>
    <row r="1276" spans="1:74">
      <c r="A1276" t="s">
        <v>76</v>
      </c>
      <c r="B1276" t="s">
        <v>9299</v>
      </c>
      <c r="F1276" t="s">
        <v>9300</v>
      </c>
      <c r="I1276" t="s">
        <v>9301</v>
      </c>
      <c r="J1276">
        <v>2016</v>
      </c>
      <c r="K1276" t="s">
        <v>145</v>
      </c>
      <c r="W1276" t="s">
        <v>9302</v>
      </c>
      <c r="AB1276" t="s">
        <v>9303</v>
      </c>
      <c r="AN1276" t="s">
        <v>147</v>
      </c>
      <c r="AO1276" t="s">
        <v>1557</v>
      </c>
      <c r="AS1276" t="s">
        <v>887</v>
      </c>
      <c r="AT1276">
        <v>89</v>
      </c>
      <c r="AZ1276">
        <v>37</v>
      </c>
      <c r="BA1276">
        <v>51</v>
      </c>
      <c r="BC1276" t="s">
        <v>9304</v>
      </c>
      <c r="BK1276" t="s">
        <v>9305</v>
      </c>
      <c r="BL1276">
        <v>27039032</v>
      </c>
      <c r="BQ1276" t="s">
        <v>85</v>
      </c>
      <c r="BR1276" t="s">
        <v>108</v>
      </c>
      <c r="BT1276" t="s">
        <v>296</v>
      </c>
    </row>
    <row r="1277" spans="1:74">
      <c r="A1277" t="s">
        <v>76</v>
      </c>
      <c r="B1277" t="s">
        <v>9306</v>
      </c>
      <c r="F1277" t="s">
        <v>9306</v>
      </c>
      <c r="I1277" t="s">
        <v>9307</v>
      </c>
      <c r="J1277">
        <v>2005</v>
      </c>
      <c r="K1277" t="s">
        <v>9308</v>
      </c>
      <c r="W1277" t="s">
        <v>9309</v>
      </c>
      <c r="AB1277" t="s">
        <v>8515</v>
      </c>
      <c r="AN1277" t="s">
        <v>9310</v>
      </c>
      <c r="AS1277" t="s">
        <v>1120</v>
      </c>
      <c r="AT1277">
        <v>16</v>
      </c>
      <c r="AU1277">
        <v>4</v>
      </c>
      <c r="AZ1277">
        <v>755</v>
      </c>
      <c r="BA1277">
        <v>762</v>
      </c>
      <c r="BC1277" t="s">
        <v>9311</v>
      </c>
      <c r="BK1277" t="s">
        <v>9312</v>
      </c>
      <c r="BQ1277" t="s">
        <v>85</v>
      </c>
      <c r="BR1277" t="s">
        <v>86</v>
      </c>
    </row>
    <row r="1278" spans="1:74">
      <c r="A1278" t="s">
        <v>76</v>
      </c>
      <c r="B1278" t="s">
        <v>9313</v>
      </c>
      <c r="F1278" t="s">
        <v>9314</v>
      </c>
      <c r="I1278" t="s">
        <v>9315</v>
      </c>
      <c r="J1278">
        <v>2015</v>
      </c>
      <c r="K1278" t="s">
        <v>3904</v>
      </c>
      <c r="W1278" t="s">
        <v>9316</v>
      </c>
      <c r="AN1278" t="s">
        <v>3907</v>
      </c>
      <c r="AO1278" t="s">
        <v>7849</v>
      </c>
      <c r="AS1278" t="s">
        <v>185</v>
      </c>
      <c r="AT1278">
        <v>38</v>
      </c>
      <c r="AU1278">
        <v>9</v>
      </c>
      <c r="AZ1278">
        <v>1321</v>
      </c>
      <c r="BA1278">
        <v>1333</v>
      </c>
      <c r="BC1278" t="s">
        <v>9317</v>
      </c>
      <c r="BK1278" t="s">
        <v>9318</v>
      </c>
      <c r="BS1278" t="s">
        <v>109</v>
      </c>
    </row>
    <row r="1279" spans="1:74">
      <c r="A1279" t="s">
        <v>76</v>
      </c>
      <c r="B1279" t="s">
        <v>9319</v>
      </c>
      <c r="F1279" t="s">
        <v>9320</v>
      </c>
      <c r="I1279" t="s">
        <v>9321</v>
      </c>
      <c r="J1279">
        <v>2009</v>
      </c>
      <c r="K1279" t="s">
        <v>9322</v>
      </c>
      <c r="W1279" t="s">
        <v>9323</v>
      </c>
      <c r="AN1279" t="s">
        <v>9324</v>
      </c>
      <c r="AS1279" t="s">
        <v>128</v>
      </c>
      <c r="AT1279">
        <v>25</v>
      </c>
      <c r="AU1279">
        <v>6</v>
      </c>
      <c r="AZ1279">
        <v>661</v>
      </c>
      <c r="BA1279">
        <v>668</v>
      </c>
      <c r="BC1279" t="s">
        <v>9325</v>
      </c>
      <c r="BK1279" t="s">
        <v>9326</v>
      </c>
      <c r="BQ1279" t="s">
        <v>85</v>
      </c>
      <c r="BR1279" t="s">
        <v>86</v>
      </c>
    </row>
    <row r="1280" spans="1:74">
      <c r="A1280" t="s">
        <v>76</v>
      </c>
      <c r="B1280" t="s">
        <v>9327</v>
      </c>
      <c r="F1280" t="s">
        <v>9327</v>
      </c>
      <c r="I1280" t="s">
        <v>9328</v>
      </c>
      <c r="J1280">
        <v>1998</v>
      </c>
      <c r="K1280" t="s">
        <v>605</v>
      </c>
      <c r="W1280" t="s">
        <v>9329</v>
      </c>
      <c r="AN1280" t="s">
        <v>607</v>
      </c>
      <c r="AS1280" t="s">
        <v>887</v>
      </c>
      <c r="AT1280">
        <v>52</v>
      </c>
      <c r="AU1280">
        <v>3</v>
      </c>
      <c r="AZ1280">
        <v>806</v>
      </c>
      <c r="BA1280">
        <v>815</v>
      </c>
      <c r="BC1280" t="s">
        <v>9330</v>
      </c>
      <c r="BK1280" t="s">
        <v>9331</v>
      </c>
      <c r="BL1280">
        <v>28565243</v>
      </c>
      <c r="BQ1280" t="s">
        <v>85</v>
      </c>
      <c r="BR1280" t="s">
        <v>108</v>
      </c>
      <c r="BT1280" t="s">
        <v>109</v>
      </c>
      <c r="BU1280">
        <v>2</v>
      </c>
    </row>
    <row r="1281" spans="1:76">
      <c r="A1281" t="s">
        <v>76</v>
      </c>
      <c r="B1281" t="s">
        <v>9332</v>
      </c>
      <c r="F1281" t="s">
        <v>9333</v>
      </c>
      <c r="I1281" t="s">
        <v>9334</v>
      </c>
      <c r="J1281">
        <v>2011</v>
      </c>
      <c r="K1281" t="s">
        <v>2245</v>
      </c>
      <c r="W1281" t="s">
        <v>9335</v>
      </c>
      <c r="AN1281" t="s">
        <v>2247</v>
      </c>
      <c r="AO1281" t="s">
        <v>2999</v>
      </c>
      <c r="AS1281" t="s">
        <v>600</v>
      </c>
      <c r="AT1281">
        <v>124</v>
      </c>
      <c r="AU1281" s="2">
        <v>43193</v>
      </c>
      <c r="AX1281" t="s">
        <v>49</v>
      </c>
      <c r="AZ1281">
        <v>211</v>
      </c>
      <c r="BA1281">
        <v>219</v>
      </c>
      <c r="BC1281" t="s">
        <v>9336</v>
      </c>
      <c r="BK1281" t="s">
        <v>9337</v>
      </c>
      <c r="BL1281">
        <v>20888155</v>
      </c>
      <c r="BQ1281" t="s">
        <v>85</v>
      </c>
      <c r="BR1281" t="s">
        <v>86</v>
      </c>
    </row>
    <row r="1282" spans="1:76">
      <c r="A1282" t="s">
        <v>76</v>
      </c>
      <c r="B1282" t="s">
        <v>9338</v>
      </c>
      <c r="F1282" t="s">
        <v>9338</v>
      </c>
      <c r="I1282" t="s">
        <v>9339</v>
      </c>
      <c r="J1282">
        <v>2004</v>
      </c>
      <c r="K1282" t="s">
        <v>3996</v>
      </c>
      <c r="W1282" t="s">
        <v>9340</v>
      </c>
      <c r="AA1282" t="s">
        <v>9341</v>
      </c>
      <c r="AN1282" t="s">
        <v>4000</v>
      </c>
      <c r="AS1282" t="s">
        <v>397</v>
      </c>
      <c r="AT1282">
        <v>140</v>
      </c>
      <c r="AU1282">
        <v>2</v>
      </c>
      <c r="AZ1282">
        <v>201</v>
      </c>
      <c r="BA1282">
        <v>210</v>
      </c>
      <c r="BC1282" t="s">
        <v>9342</v>
      </c>
      <c r="BK1282" t="s">
        <v>9343</v>
      </c>
      <c r="BL1282">
        <v>15148599</v>
      </c>
      <c r="BQ1282" t="s">
        <v>85</v>
      </c>
      <c r="BR1282" t="s">
        <v>86</v>
      </c>
    </row>
    <row r="1283" spans="1:76">
      <c r="A1283" t="s">
        <v>76</v>
      </c>
      <c r="B1283" t="s">
        <v>9344</v>
      </c>
      <c r="F1283" t="s">
        <v>9344</v>
      </c>
      <c r="I1283" t="s">
        <v>9345</v>
      </c>
      <c r="J1283">
        <v>1993</v>
      </c>
      <c r="K1283" t="s">
        <v>266</v>
      </c>
      <c r="W1283" t="s">
        <v>9346</v>
      </c>
      <c r="AN1283" t="s">
        <v>268</v>
      </c>
      <c r="AS1283" t="s">
        <v>509</v>
      </c>
      <c r="AT1283">
        <v>33</v>
      </c>
      <c r="AU1283">
        <v>1</v>
      </c>
      <c r="AZ1283">
        <v>118</v>
      </c>
      <c r="BA1283">
        <v>123</v>
      </c>
      <c r="BC1283" t="s">
        <v>9347</v>
      </c>
      <c r="BK1283" t="s">
        <v>9348</v>
      </c>
      <c r="BQ1283" t="s">
        <v>131</v>
      </c>
    </row>
    <row r="1284" spans="1:76">
      <c r="A1284" t="s">
        <v>76</v>
      </c>
      <c r="B1284" t="s">
        <v>9349</v>
      </c>
      <c r="F1284" t="s">
        <v>9349</v>
      </c>
      <c r="I1284" t="s">
        <v>9350</v>
      </c>
      <c r="J1284">
        <v>1993</v>
      </c>
      <c r="K1284" t="s">
        <v>2662</v>
      </c>
      <c r="W1284" t="s">
        <v>9351</v>
      </c>
      <c r="AN1284" t="s">
        <v>2664</v>
      </c>
      <c r="AS1284" t="s">
        <v>397</v>
      </c>
      <c r="AT1284">
        <v>68</v>
      </c>
      <c r="AU1284">
        <v>1</v>
      </c>
      <c r="AZ1284">
        <v>71</v>
      </c>
      <c r="BA1284">
        <v>77</v>
      </c>
      <c r="BC1284" t="s">
        <v>9352</v>
      </c>
      <c r="BK1284" t="s">
        <v>9353</v>
      </c>
      <c r="BQ1284" t="s">
        <v>85</v>
      </c>
      <c r="BR1284" t="s">
        <v>108</v>
      </c>
      <c r="BT1284" t="s">
        <v>109</v>
      </c>
      <c r="BU1284">
        <v>1</v>
      </c>
    </row>
    <row r="1285" spans="1:76">
      <c r="A1285" t="s">
        <v>76</v>
      </c>
      <c r="B1285" t="s">
        <v>9354</v>
      </c>
      <c r="F1285" t="s">
        <v>9355</v>
      </c>
      <c r="I1285" t="s">
        <v>9356</v>
      </c>
      <c r="J1285">
        <v>2018</v>
      </c>
      <c r="K1285" t="s">
        <v>2128</v>
      </c>
      <c r="W1285" t="s">
        <v>9357</v>
      </c>
      <c r="AN1285" t="s">
        <v>2130</v>
      </c>
      <c r="AO1285" t="s">
        <v>4637</v>
      </c>
      <c r="AS1285" t="s">
        <v>168</v>
      </c>
      <c r="AT1285">
        <v>47</v>
      </c>
      <c r="AU1285">
        <v>5</v>
      </c>
      <c r="AZ1285">
        <v>1337</v>
      </c>
      <c r="BA1285">
        <v>1343</v>
      </c>
      <c r="BC1285" t="s">
        <v>9358</v>
      </c>
      <c r="BK1285" t="s">
        <v>9359</v>
      </c>
      <c r="BL1285">
        <v>30099500</v>
      </c>
      <c r="BQ1285" t="s">
        <v>85</v>
      </c>
      <c r="BR1285" t="s">
        <v>108</v>
      </c>
      <c r="BT1285" t="s">
        <v>109</v>
      </c>
      <c r="BU1285">
        <v>3</v>
      </c>
      <c r="BV1285">
        <v>4</v>
      </c>
      <c r="BW1285" t="s">
        <v>8823</v>
      </c>
      <c r="BX1285" t="s">
        <v>594</v>
      </c>
    </row>
    <row r="1286" spans="1:76">
      <c r="A1286" t="s">
        <v>76</v>
      </c>
      <c r="B1286" t="s">
        <v>9360</v>
      </c>
      <c r="F1286" t="s">
        <v>9360</v>
      </c>
      <c r="I1286" t="s">
        <v>9361</v>
      </c>
      <c r="J1286">
        <v>2002</v>
      </c>
      <c r="K1286" t="s">
        <v>6848</v>
      </c>
      <c r="W1286" t="s">
        <v>9362</v>
      </c>
      <c r="AN1286" t="s">
        <v>6852</v>
      </c>
      <c r="AO1286" t="s">
        <v>6853</v>
      </c>
      <c r="AT1286">
        <v>21</v>
      </c>
      <c r="AU1286">
        <v>4</v>
      </c>
      <c r="AZ1286">
        <v>321</v>
      </c>
      <c r="BA1286">
        <v>335</v>
      </c>
      <c r="BC1286" t="s">
        <v>9363</v>
      </c>
      <c r="BK1286" t="s">
        <v>9364</v>
      </c>
      <c r="BQ1286" t="s">
        <v>85</v>
      </c>
      <c r="BR1286" t="s">
        <v>86</v>
      </c>
    </row>
    <row r="1287" spans="1:76">
      <c r="A1287" t="s">
        <v>76</v>
      </c>
      <c r="B1287" t="s">
        <v>9365</v>
      </c>
      <c r="F1287" t="s">
        <v>9366</v>
      </c>
      <c r="I1287" t="s">
        <v>9367</v>
      </c>
      <c r="J1287">
        <v>2014</v>
      </c>
      <c r="K1287" t="s">
        <v>9368</v>
      </c>
      <c r="W1287" t="s">
        <v>9369</v>
      </c>
      <c r="AN1287" t="s">
        <v>9370</v>
      </c>
      <c r="AT1287">
        <v>42</v>
      </c>
      <c r="AU1287">
        <v>3</v>
      </c>
      <c r="AZ1287">
        <v>145</v>
      </c>
      <c r="BA1287">
        <v>149</v>
      </c>
      <c r="BK1287" t="s">
        <v>9371</v>
      </c>
      <c r="BL1287">
        <v>24920087</v>
      </c>
      <c r="BQ1287" t="s">
        <v>85</v>
      </c>
      <c r="BR1287" t="s">
        <v>86</v>
      </c>
    </row>
    <row r="1288" spans="1:76">
      <c r="A1288" t="s">
        <v>76</v>
      </c>
      <c r="B1288" t="s">
        <v>9372</v>
      </c>
      <c r="F1288" t="s">
        <v>9373</v>
      </c>
      <c r="I1288" t="s">
        <v>9374</v>
      </c>
      <c r="J1288">
        <v>2007</v>
      </c>
      <c r="K1288" t="s">
        <v>5346</v>
      </c>
      <c r="W1288" t="s">
        <v>9375</v>
      </c>
      <c r="AN1288" t="s">
        <v>5348</v>
      </c>
      <c r="AS1288" s="3">
        <v>37865</v>
      </c>
      <c r="AT1288">
        <v>38</v>
      </c>
      <c r="AU1288">
        <v>12</v>
      </c>
      <c r="AZ1288">
        <v>1265</v>
      </c>
      <c r="BA1288">
        <v>1273</v>
      </c>
      <c r="BC1288" t="s">
        <v>9376</v>
      </c>
      <c r="BK1288" t="s">
        <v>9377</v>
      </c>
      <c r="BQ1288" t="s">
        <v>85</v>
      </c>
      <c r="BR1288" t="s">
        <v>86</v>
      </c>
      <c r="BS1288" t="s">
        <v>109</v>
      </c>
    </row>
    <row r="1289" spans="1:76">
      <c r="A1289" t="s">
        <v>76</v>
      </c>
      <c r="B1289" t="s">
        <v>9378</v>
      </c>
      <c r="F1289" t="s">
        <v>9378</v>
      </c>
      <c r="I1289" t="s">
        <v>9379</v>
      </c>
      <c r="J1289">
        <v>1995</v>
      </c>
      <c r="K1289" t="s">
        <v>5339</v>
      </c>
      <c r="W1289" t="s">
        <v>9380</v>
      </c>
      <c r="AN1289" t="s">
        <v>5341</v>
      </c>
      <c r="AS1289" t="s">
        <v>185</v>
      </c>
      <c r="AT1289">
        <v>123</v>
      </c>
      <c r="AU1289">
        <v>3</v>
      </c>
      <c r="AZ1289">
        <v>543</v>
      </c>
      <c r="BA1289">
        <v>553</v>
      </c>
      <c r="BC1289" t="s">
        <v>9381</v>
      </c>
      <c r="BK1289" t="s">
        <v>9382</v>
      </c>
      <c r="BQ1289" t="s">
        <v>85</v>
      </c>
      <c r="BR1289" t="s">
        <v>108</v>
      </c>
      <c r="BS1289" t="s">
        <v>109</v>
      </c>
    </row>
    <row r="1290" spans="1:76">
      <c r="A1290" t="s">
        <v>76</v>
      </c>
      <c r="B1290" t="s">
        <v>9383</v>
      </c>
      <c r="F1290" t="s">
        <v>9384</v>
      </c>
      <c r="I1290" t="s">
        <v>9385</v>
      </c>
      <c r="J1290">
        <v>2009</v>
      </c>
      <c r="K1290" t="s">
        <v>8107</v>
      </c>
      <c r="W1290" t="s">
        <v>9386</v>
      </c>
      <c r="AA1290" t="s">
        <v>9387</v>
      </c>
      <c r="AB1290" t="s">
        <v>9388</v>
      </c>
      <c r="AN1290" t="s">
        <v>8110</v>
      </c>
      <c r="AS1290" t="s">
        <v>769</v>
      </c>
      <c r="AT1290">
        <v>89</v>
      </c>
      <c r="AU1290">
        <v>2</v>
      </c>
      <c r="AZ1290">
        <v>405</v>
      </c>
      <c r="BA1290">
        <v>411</v>
      </c>
      <c r="BC1290" t="s">
        <v>9389</v>
      </c>
      <c r="BK1290" t="s">
        <v>9390</v>
      </c>
      <c r="BQ1290" t="s">
        <v>85</v>
      </c>
      <c r="BR1290" t="s">
        <v>108</v>
      </c>
      <c r="BS1290" t="s">
        <v>109</v>
      </c>
    </row>
    <row r="1291" spans="1:76">
      <c r="A1291" t="s">
        <v>76</v>
      </c>
      <c r="B1291" t="s">
        <v>9391</v>
      </c>
      <c r="F1291" t="s">
        <v>9392</v>
      </c>
      <c r="I1291" t="s">
        <v>9393</v>
      </c>
      <c r="J1291">
        <v>2012</v>
      </c>
      <c r="K1291" t="s">
        <v>713</v>
      </c>
      <c r="W1291" t="s">
        <v>9394</v>
      </c>
      <c r="AB1291" t="s">
        <v>9395</v>
      </c>
      <c r="AN1291" t="s">
        <v>717</v>
      </c>
      <c r="AS1291" t="s">
        <v>600</v>
      </c>
      <c r="AT1291">
        <v>286</v>
      </c>
      <c r="AU1291">
        <v>4</v>
      </c>
      <c r="AZ1291">
        <v>243</v>
      </c>
      <c r="BA1291">
        <v>249</v>
      </c>
      <c r="BC1291" t="s">
        <v>9396</v>
      </c>
      <c r="BK1291" t="s">
        <v>9397</v>
      </c>
      <c r="BQ1291" t="s">
        <v>85</v>
      </c>
      <c r="BR1291" t="s">
        <v>86</v>
      </c>
    </row>
    <row r="1292" spans="1:76">
      <c r="A1292" t="s">
        <v>76</v>
      </c>
      <c r="B1292" t="s">
        <v>9398</v>
      </c>
      <c r="F1292" t="s">
        <v>9399</v>
      </c>
      <c r="I1292" t="s">
        <v>9400</v>
      </c>
      <c r="J1292">
        <v>2007</v>
      </c>
      <c r="K1292" t="s">
        <v>390</v>
      </c>
      <c r="P1292" t="s">
        <v>9401</v>
      </c>
      <c r="Q1292" t="s">
        <v>9402</v>
      </c>
      <c r="R1292" t="s">
        <v>9403</v>
      </c>
      <c r="T1292" t="s">
        <v>9404</v>
      </c>
      <c r="W1292" t="s">
        <v>9405</v>
      </c>
      <c r="AN1292" t="s">
        <v>396</v>
      </c>
      <c r="AS1292" t="s">
        <v>185</v>
      </c>
      <c r="AT1292">
        <v>81</v>
      </c>
      <c r="AU1292">
        <v>2</v>
      </c>
      <c r="AZ1292">
        <v>255</v>
      </c>
      <c r="BA1292">
        <v>282</v>
      </c>
      <c r="BK1292" t="s">
        <v>9406</v>
      </c>
      <c r="BS1292" t="s">
        <v>109</v>
      </c>
    </row>
    <row r="1293" spans="1:76">
      <c r="A1293" t="s">
        <v>76</v>
      </c>
      <c r="B1293" t="s">
        <v>9407</v>
      </c>
      <c r="F1293" t="s">
        <v>9407</v>
      </c>
      <c r="I1293" t="s">
        <v>9408</v>
      </c>
      <c r="J1293">
        <v>2004</v>
      </c>
      <c r="K1293" t="s">
        <v>182</v>
      </c>
      <c r="W1293" t="s">
        <v>9409</v>
      </c>
      <c r="AN1293" t="s">
        <v>184</v>
      </c>
      <c r="AS1293" t="s">
        <v>887</v>
      </c>
      <c r="AT1293">
        <v>29</v>
      </c>
      <c r="AU1293">
        <v>2</v>
      </c>
      <c r="AZ1293">
        <v>169</v>
      </c>
      <c r="BA1293">
        <v>175</v>
      </c>
      <c r="BC1293" t="s">
        <v>9410</v>
      </c>
      <c r="BK1293" t="s">
        <v>9411</v>
      </c>
      <c r="BQ1293" t="s">
        <v>85</v>
      </c>
      <c r="BR1293" t="s">
        <v>108</v>
      </c>
      <c r="BT1293" t="s">
        <v>109</v>
      </c>
      <c r="BU1293">
        <v>1</v>
      </c>
    </row>
    <row r="1294" spans="1:76">
      <c r="A1294" t="s">
        <v>76</v>
      </c>
      <c r="B1294" t="s">
        <v>9412</v>
      </c>
      <c r="F1294" t="s">
        <v>9413</v>
      </c>
      <c r="I1294" t="s">
        <v>9414</v>
      </c>
      <c r="J1294">
        <v>2012</v>
      </c>
      <c r="K1294" t="s">
        <v>9415</v>
      </c>
      <c r="W1294" t="s">
        <v>9416</v>
      </c>
      <c r="AA1294" t="s">
        <v>9417</v>
      </c>
      <c r="AB1294" t="s">
        <v>9418</v>
      </c>
      <c r="AN1294" t="s">
        <v>9419</v>
      </c>
      <c r="AO1294" t="s">
        <v>9420</v>
      </c>
      <c r="AS1294" t="s">
        <v>413</v>
      </c>
      <c r="AT1294">
        <v>87</v>
      </c>
      <c r="AU1294">
        <v>4</v>
      </c>
      <c r="AZ1294">
        <v>965</v>
      </c>
      <c r="BA1294">
        <v>990</v>
      </c>
      <c r="BC1294" t="s">
        <v>9421</v>
      </c>
      <c r="BK1294" t="s">
        <v>9422</v>
      </c>
      <c r="BL1294">
        <v>22780447</v>
      </c>
      <c r="BQ1294" t="s">
        <v>85</v>
      </c>
      <c r="BR1294" t="s">
        <v>86</v>
      </c>
    </row>
    <row r="1295" spans="1:76">
      <c r="A1295" t="s">
        <v>76</v>
      </c>
      <c r="B1295" t="s">
        <v>9423</v>
      </c>
      <c r="F1295" t="s">
        <v>9424</v>
      </c>
      <c r="I1295" t="s">
        <v>9425</v>
      </c>
      <c r="J1295">
        <v>2010</v>
      </c>
      <c r="K1295" t="s">
        <v>9426</v>
      </c>
      <c r="W1295" t="s">
        <v>9427</v>
      </c>
      <c r="AA1295" t="s">
        <v>5757</v>
      </c>
      <c r="AB1295" t="s">
        <v>9428</v>
      </c>
      <c r="AN1295" t="s">
        <v>9429</v>
      </c>
      <c r="AS1295" t="s">
        <v>5864</v>
      </c>
      <c r="AT1295">
        <v>1</v>
      </c>
      <c r="AU1295">
        <v>2</v>
      </c>
      <c r="AZ1295">
        <v>169</v>
      </c>
      <c r="BA1295">
        <v>178</v>
      </c>
      <c r="BK1295" t="s">
        <v>9430</v>
      </c>
      <c r="BQ1295" t="s">
        <v>85</v>
      </c>
      <c r="BR1295" t="s">
        <v>86</v>
      </c>
    </row>
    <row r="1296" spans="1:76">
      <c r="A1296" t="s">
        <v>76</v>
      </c>
      <c r="B1296" t="s">
        <v>9431</v>
      </c>
      <c r="F1296" t="s">
        <v>9432</v>
      </c>
      <c r="I1296" t="s">
        <v>9433</v>
      </c>
      <c r="J1296">
        <v>2014</v>
      </c>
      <c r="K1296" t="s">
        <v>9434</v>
      </c>
      <c r="W1296" t="s">
        <v>9435</v>
      </c>
      <c r="AN1296" t="s">
        <v>9436</v>
      </c>
      <c r="AO1296" t="s">
        <v>9437</v>
      </c>
      <c r="AS1296" t="s">
        <v>168</v>
      </c>
      <c r="AT1296">
        <v>97</v>
      </c>
      <c r="AU1296">
        <v>10</v>
      </c>
      <c r="AZ1296">
        <v>1119</v>
      </c>
      <c r="BA1296">
        <v>1127</v>
      </c>
      <c r="BC1296" t="s">
        <v>9438</v>
      </c>
      <c r="BK1296" t="s">
        <v>9439</v>
      </c>
      <c r="BQ1296" t="s">
        <v>85</v>
      </c>
      <c r="BS1296" t="s">
        <v>109</v>
      </c>
    </row>
    <row r="1297" spans="1:74">
      <c r="A1297" t="s">
        <v>76</v>
      </c>
      <c r="B1297" t="s">
        <v>9440</v>
      </c>
      <c r="F1297" t="s">
        <v>9440</v>
      </c>
      <c r="I1297" t="s">
        <v>9441</v>
      </c>
      <c r="J1297">
        <v>2000</v>
      </c>
      <c r="K1297" t="s">
        <v>5339</v>
      </c>
      <c r="W1297" t="s">
        <v>9442</v>
      </c>
      <c r="AA1297" t="s">
        <v>9279</v>
      </c>
      <c r="AB1297" t="s">
        <v>9280</v>
      </c>
      <c r="AN1297" t="s">
        <v>5341</v>
      </c>
      <c r="AS1297" t="s">
        <v>168</v>
      </c>
      <c r="AT1297">
        <v>137</v>
      </c>
      <c r="AU1297">
        <v>3</v>
      </c>
      <c r="AZ1297">
        <v>543</v>
      </c>
      <c r="BA1297">
        <v>557</v>
      </c>
      <c r="BC1297" t="s">
        <v>9443</v>
      </c>
      <c r="BK1297" t="s">
        <v>9444</v>
      </c>
      <c r="BS1297" t="s">
        <v>109</v>
      </c>
    </row>
    <row r="1298" spans="1:74">
      <c r="A1298" t="s">
        <v>76</v>
      </c>
      <c r="B1298" t="s">
        <v>9445</v>
      </c>
      <c r="F1298" t="s">
        <v>9445</v>
      </c>
      <c r="I1298" t="s">
        <v>9446</v>
      </c>
      <c r="J1298">
        <v>1993</v>
      </c>
      <c r="K1298" t="s">
        <v>9447</v>
      </c>
      <c r="W1298" t="s">
        <v>9448</v>
      </c>
      <c r="AA1298" t="s">
        <v>9449</v>
      </c>
      <c r="AB1298" t="s">
        <v>9450</v>
      </c>
      <c r="AN1298" t="s">
        <v>9451</v>
      </c>
      <c r="AS1298" t="s">
        <v>128</v>
      </c>
      <c r="AT1298">
        <v>27</v>
      </c>
      <c r="AU1298">
        <v>4</v>
      </c>
      <c r="AZ1298">
        <v>400</v>
      </c>
      <c r="BA1298">
        <v>406</v>
      </c>
      <c r="BC1298" t="s">
        <v>9452</v>
      </c>
      <c r="BK1298" t="s">
        <v>9453</v>
      </c>
      <c r="BQ1298" t="s">
        <v>85</v>
      </c>
      <c r="BR1298" t="s">
        <v>86</v>
      </c>
    </row>
    <row r="1299" spans="1:74">
      <c r="A1299" t="s">
        <v>76</v>
      </c>
      <c r="B1299" t="s">
        <v>9454</v>
      </c>
      <c r="F1299" t="s">
        <v>9454</v>
      </c>
      <c r="I1299" t="s">
        <v>9455</v>
      </c>
      <c r="J1299">
        <v>2002</v>
      </c>
      <c r="K1299" t="s">
        <v>1943</v>
      </c>
      <c r="W1299" t="s">
        <v>9456</v>
      </c>
      <c r="AN1299" t="s">
        <v>1947</v>
      </c>
      <c r="AS1299" t="s">
        <v>204</v>
      </c>
      <c r="AT1299">
        <v>114</v>
      </c>
      <c r="AU1299">
        <v>2</v>
      </c>
      <c r="AZ1299">
        <v>207</v>
      </c>
      <c r="BA1299">
        <v>212</v>
      </c>
      <c r="BC1299" t="s">
        <v>9457</v>
      </c>
      <c r="BK1299" t="s">
        <v>9458</v>
      </c>
      <c r="BQ1299" t="s">
        <v>131</v>
      </c>
    </row>
    <row r="1300" spans="1:74">
      <c r="A1300" t="s">
        <v>76</v>
      </c>
      <c r="B1300" t="s">
        <v>9459</v>
      </c>
      <c r="F1300" t="s">
        <v>9460</v>
      </c>
      <c r="I1300" t="s">
        <v>9461</v>
      </c>
      <c r="J1300">
        <v>2018</v>
      </c>
      <c r="K1300" t="s">
        <v>7512</v>
      </c>
      <c r="W1300" t="s">
        <v>9462</v>
      </c>
      <c r="AN1300" t="s">
        <v>7518</v>
      </c>
      <c r="AO1300" t="s">
        <v>7519</v>
      </c>
      <c r="AS1300" t="s">
        <v>168</v>
      </c>
      <c r="AT1300">
        <v>65</v>
      </c>
      <c r="AZ1300">
        <v>95</v>
      </c>
      <c r="BA1300">
        <v>100</v>
      </c>
      <c r="BC1300" t="s">
        <v>9463</v>
      </c>
      <c r="BK1300" t="s">
        <v>9464</v>
      </c>
      <c r="BL1300">
        <v>30086525</v>
      </c>
      <c r="BQ1300" t="s">
        <v>85</v>
      </c>
      <c r="BR1300" t="s">
        <v>86</v>
      </c>
    </row>
    <row r="1301" spans="1:74">
      <c r="A1301" t="s">
        <v>76</v>
      </c>
      <c r="B1301" t="s">
        <v>9465</v>
      </c>
      <c r="F1301" t="s">
        <v>9465</v>
      </c>
      <c r="I1301" t="s">
        <v>9466</v>
      </c>
      <c r="J1301">
        <v>2000</v>
      </c>
      <c r="K1301" t="s">
        <v>3092</v>
      </c>
      <c r="W1301" t="s">
        <v>9467</v>
      </c>
      <c r="AB1301" t="s">
        <v>9468</v>
      </c>
      <c r="AN1301" t="s">
        <v>5380</v>
      </c>
      <c r="AS1301" t="s">
        <v>94</v>
      </c>
      <c r="AT1301">
        <v>75</v>
      </c>
      <c r="AU1301">
        <v>1</v>
      </c>
      <c r="AZ1301">
        <v>72</v>
      </c>
      <c r="BA1301">
        <v>78</v>
      </c>
      <c r="BC1301" t="s">
        <v>9469</v>
      </c>
      <c r="BK1301" t="s">
        <v>9470</v>
      </c>
      <c r="BQ1301" t="s">
        <v>131</v>
      </c>
    </row>
    <row r="1302" spans="1:74">
      <c r="A1302" t="s">
        <v>76</v>
      </c>
      <c r="B1302" t="s">
        <v>9471</v>
      </c>
      <c r="F1302" t="s">
        <v>9472</v>
      </c>
      <c r="I1302" t="s">
        <v>9473</v>
      </c>
      <c r="J1302">
        <v>2015</v>
      </c>
      <c r="K1302" t="s">
        <v>9474</v>
      </c>
      <c r="W1302" t="s">
        <v>9475</v>
      </c>
      <c r="AN1302" t="s">
        <v>708</v>
      </c>
      <c r="AO1302" t="s">
        <v>9476</v>
      </c>
      <c r="AS1302" t="s">
        <v>128</v>
      </c>
      <c r="AT1302">
        <v>45</v>
      </c>
      <c r="AU1302">
        <v>12</v>
      </c>
      <c r="AZ1302">
        <v>1711</v>
      </c>
      <c r="BA1302">
        <v>1719</v>
      </c>
      <c r="BC1302" t="s">
        <v>9477</v>
      </c>
      <c r="BK1302" t="s">
        <v>9478</v>
      </c>
      <c r="BQ1302" t="s">
        <v>131</v>
      </c>
    </row>
    <row r="1303" spans="1:74">
      <c r="A1303" t="s">
        <v>76</v>
      </c>
      <c r="B1303" t="s">
        <v>9479</v>
      </c>
      <c r="F1303" t="s">
        <v>9480</v>
      </c>
      <c r="I1303" t="s">
        <v>9481</v>
      </c>
      <c r="J1303">
        <v>2015</v>
      </c>
      <c r="K1303" t="s">
        <v>182</v>
      </c>
      <c r="W1303" t="s">
        <v>9482</v>
      </c>
      <c r="AA1303" t="s">
        <v>6079</v>
      </c>
      <c r="AB1303" t="s">
        <v>6080</v>
      </c>
      <c r="AN1303" t="s">
        <v>184</v>
      </c>
      <c r="AO1303" t="s">
        <v>293</v>
      </c>
      <c r="AS1303" t="s">
        <v>887</v>
      </c>
      <c r="AT1303">
        <v>40</v>
      </c>
      <c r="AU1303">
        <v>2</v>
      </c>
      <c r="AZ1303">
        <v>123</v>
      </c>
      <c r="BA1303">
        <v>130</v>
      </c>
      <c r="BC1303" t="s">
        <v>9483</v>
      </c>
      <c r="BK1303" t="s">
        <v>9484</v>
      </c>
      <c r="BQ1303" t="s">
        <v>85</v>
      </c>
      <c r="BR1303" t="s">
        <v>108</v>
      </c>
      <c r="BT1303" t="s">
        <v>296</v>
      </c>
    </row>
    <row r="1304" spans="1:74">
      <c r="A1304" t="s">
        <v>76</v>
      </c>
      <c r="B1304" t="s">
        <v>9485</v>
      </c>
      <c r="F1304" t="s">
        <v>9485</v>
      </c>
      <c r="I1304" t="s">
        <v>9486</v>
      </c>
      <c r="J1304">
        <v>1992</v>
      </c>
      <c r="K1304" t="s">
        <v>9487</v>
      </c>
      <c r="W1304" t="s">
        <v>9488</v>
      </c>
      <c r="AA1304" t="s">
        <v>9489</v>
      </c>
      <c r="AN1304" t="s">
        <v>701</v>
      </c>
      <c r="AS1304" s="3">
        <v>11263</v>
      </c>
      <c r="AT1304">
        <v>338</v>
      </c>
      <c r="AU1304">
        <v>1285</v>
      </c>
      <c r="AZ1304">
        <v>279</v>
      </c>
      <c r="BA1304">
        <v>288</v>
      </c>
      <c r="BC1304" t="s">
        <v>9490</v>
      </c>
      <c r="BK1304" t="s">
        <v>9491</v>
      </c>
      <c r="BQ1304" t="s">
        <v>131</v>
      </c>
    </row>
    <row r="1305" spans="1:74">
      <c r="A1305" t="s">
        <v>76</v>
      </c>
      <c r="B1305" t="s">
        <v>9492</v>
      </c>
      <c r="F1305" t="s">
        <v>9493</v>
      </c>
      <c r="I1305" t="s">
        <v>9494</v>
      </c>
      <c r="J1305">
        <v>2009</v>
      </c>
      <c r="K1305" t="s">
        <v>3959</v>
      </c>
      <c r="W1305" t="s">
        <v>9495</v>
      </c>
      <c r="AB1305" t="s">
        <v>4021</v>
      </c>
      <c r="AN1305" t="s">
        <v>3962</v>
      </c>
      <c r="AS1305" t="s">
        <v>769</v>
      </c>
      <c r="AT1305">
        <v>195</v>
      </c>
      <c r="AU1305">
        <v>3</v>
      </c>
      <c r="AZ1305">
        <v>241</v>
      </c>
      <c r="BA1305">
        <v>246</v>
      </c>
      <c r="BC1305" t="s">
        <v>9496</v>
      </c>
      <c r="BK1305" t="s">
        <v>9497</v>
      </c>
      <c r="BL1305">
        <v>19093124</v>
      </c>
      <c r="BQ1305" t="s">
        <v>85</v>
      </c>
      <c r="BR1305" t="s">
        <v>108</v>
      </c>
      <c r="BT1305" t="s">
        <v>109</v>
      </c>
      <c r="BU1305">
        <v>1</v>
      </c>
    </row>
    <row r="1306" spans="1:74">
      <c r="A1306" t="s">
        <v>76</v>
      </c>
      <c r="B1306" t="s">
        <v>9498</v>
      </c>
      <c r="F1306" t="s">
        <v>9499</v>
      </c>
      <c r="I1306" t="s">
        <v>9500</v>
      </c>
      <c r="J1306">
        <v>2017</v>
      </c>
      <c r="K1306" t="s">
        <v>122</v>
      </c>
      <c r="W1306" t="s">
        <v>9501</v>
      </c>
      <c r="AA1306" t="s">
        <v>9502</v>
      </c>
      <c r="AB1306" t="s">
        <v>9503</v>
      </c>
      <c r="AN1306" t="s">
        <v>126</v>
      </c>
      <c r="AO1306" t="s">
        <v>127</v>
      </c>
      <c r="AS1306" t="s">
        <v>413</v>
      </c>
      <c r="AT1306">
        <v>23</v>
      </c>
      <c r="AU1306">
        <v>11</v>
      </c>
      <c r="AZ1306">
        <v>4987</v>
      </c>
      <c r="BA1306">
        <v>4994</v>
      </c>
      <c r="BC1306" t="s">
        <v>9504</v>
      </c>
      <c r="BK1306" t="s">
        <v>9505</v>
      </c>
      <c r="BL1306">
        <v>28597541</v>
      </c>
      <c r="BQ1306" t="s">
        <v>85</v>
      </c>
      <c r="BR1306" t="s">
        <v>86</v>
      </c>
    </row>
    <row r="1307" spans="1:74">
      <c r="A1307" t="s">
        <v>76</v>
      </c>
      <c r="B1307" t="s">
        <v>9506</v>
      </c>
      <c r="F1307" t="s">
        <v>9507</v>
      </c>
      <c r="I1307" t="s">
        <v>9508</v>
      </c>
      <c r="J1307">
        <v>2016</v>
      </c>
      <c r="K1307" t="s">
        <v>1047</v>
      </c>
      <c r="W1307" t="s">
        <v>9509</v>
      </c>
      <c r="AN1307" t="s">
        <v>1050</v>
      </c>
      <c r="AO1307" t="s">
        <v>1051</v>
      </c>
      <c r="AS1307" t="s">
        <v>600</v>
      </c>
      <c r="AT1307">
        <v>137</v>
      </c>
      <c r="AZ1307">
        <v>9</v>
      </c>
      <c r="BA1307">
        <v>16</v>
      </c>
      <c r="BC1307" t="s">
        <v>9510</v>
      </c>
      <c r="BK1307" t="s">
        <v>9511</v>
      </c>
      <c r="BQ1307" t="s">
        <v>85</v>
      </c>
      <c r="BR1307" t="s">
        <v>86</v>
      </c>
    </row>
    <row r="1308" spans="1:74">
      <c r="A1308" t="s">
        <v>76</v>
      </c>
      <c r="B1308" t="s">
        <v>9512</v>
      </c>
      <c r="F1308" t="s">
        <v>9513</v>
      </c>
      <c r="I1308" t="s">
        <v>9514</v>
      </c>
      <c r="J1308">
        <v>2011</v>
      </c>
      <c r="K1308" t="s">
        <v>9515</v>
      </c>
      <c r="W1308" t="s">
        <v>9516</v>
      </c>
      <c r="AN1308" t="s">
        <v>9517</v>
      </c>
      <c r="AS1308" t="s">
        <v>128</v>
      </c>
      <c r="AT1308">
        <v>27</v>
      </c>
      <c r="AU1308">
        <v>4</v>
      </c>
      <c r="AZ1308">
        <v>433</v>
      </c>
      <c r="BA1308">
        <v>436</v>
      </c>
      <c r="BC1308" t="s">
        <v>9518</v>
      </c>
      <c r="BK1308" t="s">
        <v>9519</v>
      </c>
      <c r="BL1308">
        <v>22329278</v>
      </c>
      <c r="BQ1308" t="s">
        <v>85</v>
      </c>
      <c r="BR1308" t="s">
        <v>108</v>
      </c>
      <c r="BT1308" t="s">
        <v>109</v>
      </c>
      <c r="BV1308">
        <v>2</v>
      </c>
    </row>
    <row r="1309" spans="1:74">
      <c r="A1309" t="s">
        <v>76</v>
      </c>
      <c r="B1309" t="s">
        <v>9520</v>
      </c>
      <c r="F1309" t="s">
        <v>9521</v>
      </c>
      <c r="I1309" t="s">
        <v>9522</v>
      </c>
      <c r="J1309">
        <v>2013</v>
      </c>
      <c r="K1309" t="s">
        <v>4567</v>
      </c>
      <c r="W1309" t="s">
        <v>9523</v>
      </c>
      <c r="AN1309" t="s">
        <v>9524</v>
      </c>
      <c r="AO1309" t="s">
        <v>4571</v>
      </c>
      <c r="AT1309">
        <v>14</v>
      </c>
      <c r="AU1309">
        <v>6</v>
      </c>
      <c r="BB1309" t="s">
        <v>9525</v>
      </c>
      <c r="BC1309" t="s">
        <v>9526</v>
      </c>
      <c r="BK1309" t="s">
        <v>9527</v>
      </c>
      <c r="BL1309">
        <v>23803286</v>
      </c>
      <c r="BQ1309" t="s">
        <v>131</v>
      </c>
    </row>
    <row r="1310" spans="1:74">
      <c r="A1310" t="s">
        <v>76</v>
      </c>
      <c r="B1310" t="s">
        <v>9528</v>
      </c>
      <c r="F1310" t="s">
        <v>9528</v>
      </c>
      <c r="I1310" t="s">
        <v>9529</v>
      </c>
      <c r="J1310">
        <v>2004</v>
      </c>
      <c r="K1310" t="s">
        <v>9530</v>
      </c>
      <c r="W1310" t="s">
        <v>9531</v>
      </c>
      <c r="AN1310" t="s">
        <v>9532</v>
      </c>
      <c r="AS1310" t="s">
        <v>94</v>
      </c>
      <c r="AT1310">
        <v>91</v>
      </c>
      <c r="AU1310">
        <v>2</v>
      </c>
      <c r="AZ1310">
        <v>141</v>
      </c>
      <c r="BA1310">
        <v>144</v>
      </c>
      <c r="BC1310" t="s">
        <v>9533</v>
      </c>
      <c r="BK1310" t="s">
        <v>9534</v>
      </c>
      <c r="BL1310">
        <v>14592742</v>
      </c>
      <c r="BQ1310" t="s">
        <v>131</v>
      </c>
    </row>
    <row r="1311" spans="1:74">
      <c r="A1311" t="s">
        <v>76</v>
      </c>
      <c r="B1311" t="s">
        <v>9535</v>
      </c>
      <c r="F1311" t="s">
        <v>9536</v>
      </c>
      <c r="I1311" t="s">
        <v>9537</v>
      </c>
      <c r="J1311">
        <v>2012</v>
      </c>
      <c r="K1311" t="s">
        <v>9538</v>
      </c>
      <c r="W1311" t="s">
        <v>9539</v>
      </c>
      <c r="AB1311" t="s">
        <v>9468</v>
      </c>
      <c r="AN1311" t="s">
        <v>9540</v>
      </c>
      <c r="AT1311">
        <v>9</v>
      </c>
      <c r="AU1311">
        <v>1</v>
      </c>
      <c r="AZ1311">
        <v>23</v>
      </c>
      <c r="BA1311">
        <v>36</v>
      </c>
      <c r="BC1311" t="s">
        <v>9541</v>
      </c>
      <c r="BK1311" t="s">
        <v>9542</v>
      </c>
      <c r="BQ1311" t="s">
        <v>131</v>
      </c>
    </row>
    <row r="1312" spans="1:74">
      <c r="A1312" t="s">
        <v>76</v>
      </c>
      <c r="B1312" t="s">
        <v>9543</v>
      </c>
      <c r="F1312" t="s">
        <v>9544</v>
      </c>
      <c r="I1312" t="s">
        <v>9545</v>
      </c>
      <c r="J1312">
        <v>2007</v>
      </c>
      <c r="K1312" t="s">
        <v>257</v>
      </c>
      <c r="W1312" t="s">
        <v>9546</v>
      </c>
      <c r="AA1312" t="s">
        <v>9547</v>
      </c>
      <c r="AN1312" t="s">
        <v>260</v>
      </c>
      <c r="AS1312" t="s">
        <v>185</v>
      </c>
      <c r="AT1312">
        <v>226</v>
      </c>
      <c r="AU1312">
        <v>4</v>
      </c>
      <c r="AZ1312">
        <v>909</v>
      </c>
      <c r="BA1312">
        <v>915</v>
      </c>
      <c r="BC1312" t="s">
        <v>9548</v>
      </c>
      <c r="BK1312" t="s">
        <v>9549</v>
      </c>
      <c r="BL1312">
        <v>17520280</v>
      </c>
      <c r="BQ1312" t="s">
        <v>131</v>
      </c>
    </row>
    <row r="1313" spans="1:76">
      <c r="A1313" t="s">
        <v>76</v>
      </c>
      <c r="B1313" t="s">
        <v>9550</v>
      </c>
      <c r="F1313" t="s">
        <v>9550</v>
      </c>
      <c r="I1313" t="s">
        <v>9551</v>
      </c>
      <c r="J1313">
        <v>1997</v>
      </c>
      <c r="K1313" t="s">
        <v>3996</v>
      </c>
      <c r="W1313" t="s">
        <v>9552</v>
      </c>
      <c r="AN1313" t="s">
        <v>4000</v>
      </c>
      <c r="AS1313" t="s">
        <v>769</v>
      </c>
      <c r="AT1313">
        <v>110</v>
      </c>
      <c r="AU1313">
        <v>1</v>
      </c>
      <c r="AZ1313">
        <v>32</v>
      </c>
      <c r="BA1313">
        <v>39</v>
      </c>
      <c r="BC1313" t="s">
        <v>9553</v>
      </c>
      <c r="BK1313" t="s">
        <v>9554</v>
      </c>
      <c r="BL1313">
        <v>28307466</v>
      </c>
      <c r="BQ1313" t="s">
        <v>85</v>
      </c>
      <c r="BR1313" t="s">
        <v>108</v>
      </c>
      <c r="BT1313" t="s">
        <v>109</v>
      </c>
      <c r="BU1313">
        <v>6</v>
      </c>
      <c r="BV1313">
        <v>20</v>
      </c>
      <c r="BW1313" t="s">
        <v>1703</v>
      </c>
      <c r="BX1313" t="s">
        <v>594</v>
      </c>
    </row>
    <row r="1314" spans="1:76">
      <c r="A1314" t="s">
        <v>76</v>
      </c>
      <c r="B1314" t="s">
        <v>9555</v>
      </c>
      <c r="F1314" t="s">
        <v>9556</v>
      </c>
      <c r="I1314" t="s">
        <v>9557</v>
      </c>
      <c r="J1314">
        <v>2014</v>
      </c>
      <c r="K1314" t="s">
        <v>9558</v>
      </c>
      <c r="W1314" t="s">
        <v>9559</v>
      </c>
      <c r="AN1314" t="s">
        <v>9560</v>
      </c>
      <c r="AO1314" t="s">
        <v>9561</v>
      </c>
      <c r="AS1314" t="s">
        <v>600</v>
      </c>
      <c r="AT1314">
        <v>14</v>
      </c>
      <c r="AX1314" t="s">
        <v>49</v>
      </c>
      <c r="AZ1314">
        <v>71</v>
      </c>
      <c r="BA1314">
        <v>81</v>
      </c>
      <c r="BC1314" t="s">
        <v>9562</v>
      </c>
      <c r="BK1314" t="s">
        <v>9563</v>
      </c>
      <c r="BL1314">
        <v>24291060</v>
      </c>
      <c r="BQ1314" t="s">
        <v>85</v>
      </c>
      <c r="BR1314" t="s">
        <v>86</v>
      </c>
    </row>
    <row r="1315" spans="1:76">
      <c r="A1315" t="s">
        <v>76</v>
      </c>
      <c r="B1315" t="s">
        <v>9564</v>
      </c>
      <c r="F1315" t="s">
        <v>9564</v>
      </c>
      <c r="I1315" t="s">
        <v>9565</v>
      </c>
      <c r="J1315">
        <v>1998</v>
      </c>
      <c r="K1315" t="s">
        <v>153</v>
      </c>
      <c r="W1315" t="s">
        <v>9566</v>
      </c>
      <c r="AN1315" t="s">
        <v>155</v>
      </c>
      <c r="AS1315" t="s">
        <v>216</v>
      </c>
      <c r="AT1315">
        <v>58</v>
      </c>
      <c r="AU1315">
        <v>2</v>
      </c>
      <c r="AZ1315">
        <v>141</v>
      </c>
      <c r="BA1315">
        <v>152</v>
      </c>
      <c r="BC1315" t="s">
        <v>9567</v>
      </c>
      <c r="BK1315" t="s">
        <v>9568</v>
      </c>
      <c r="BQ1315" t="s">
        <v>131</v>
      </c>
    </row>
    <row r="1316" spans="1:76">
      <c r="A1316" t="s">
        <v>76</v>
      </c>
      <c r="B1316" t="s">
        <v>9569</v>
      </c>
      <c r="F1316" t="s">
        <v>9570</v>
      </c>
      <c r="I1316" t="s">
        <v>9571</v>
      </c>
      <c r="J1316">
        <v>2010</v>
      </c>
      <c r="K1316" t="s">
        <v>6337</v>
      </c>
      <c r="W1316" t="s">
        <v>9572</v>
      </c>
      <c r="AB1316" t="s">
        <v>9573</v>
      </c>
      <c r="AN1316" t="s">
        <v>6340</v>
      </c>
      <c r="AS1316" t="s">
        <v>204</v>
      </c>
      <c r="AT1316">
        <v>55</v>
      </c>
      <c r="AU1316">
        <v>2</v>
      </c>
      <c r="AZ1316">
        <v>397</v>
      </c>
      <c r="BA1316">
        <v>410</v>
      </c>
      <c r="BC1316" t="s">
        <v>9574</v>
      </c>
      <c r="BK1316" t="s">
        <v>9575</v>
      </c>
      <c r="BQ1316" t="s">
        <v>85</v>
      </c>
      <c r="BR1316" t="s">
        <v>108</v>
      </c>
      <c r="BT1316" t="s">
        <v>296</v>
      </c>
    </row>
    <row r="1317" spans="1:76">
      <c r="A1317" t="s">
        <v>76</v>
      </c>
      <c r="B1317" t="s">
        <v>9576</v>
      </c>
      <c r="F1317" t="s">
        <v>9577</v>
      </c>
      <c r="I1317" t="s">
        <v>9578</v>
      </c>
      <c r="J1317">
        <v>2012</v>
      </c>
      <c r="K1317" t="s">
        <v>247</v>
      </c>
      <c r="W1317" t="s">
        <v>9579</v>
      </c>
      <c r="AN1317" t="s">
        <v>250</v>
      </c>
      <c r="AO1317" t="s">
        <v>251</v>
      </c>
      <c r="AT1317">
        <v>29</v>
      </c>
      <c r="AU1317">
        <v>10</v>
      </c>
      <c r="AZ1317">
        <v>1312</v>
      </c>
      <c r="BA1317">
        <v>1328</v>
      </c>
      <c r="BC1317" t="s">
        <v>9580</v>
      </c>
      <c r="BK1317" t="s">
        <v>9581</v>
      </c>
      <c r="BL1317">
        <v>23130824</v>
      </c>
      <c r="BQ1317" t="s">
        <v>85</v>
      </c>
      <c r="BR1317" t="s">
        <v>108</v>
      </c>
      <c r="BT1317" t="s">
        <v>296</v>
      </c>
    </row>
    <row r="1318" spans="1:76">
      <c r="A1318" t="s">
        <v>76</v>
      </c>
      <c r="B1318" t="s">
        <v>9582</v>
      </c>
      <c r="F1318" t="s">
        <v>9582</v>
      </c>
      <c r="I1318" t="s">
        <v>9583</v>
      </c>
      <c r="J1318">
        <v>2002</v>
      </c>
      <c r="K1318" t="s">
        <v>7984</v>
      </c>
      <c r="W1318" t="s">
        <v>9584</v>
      </c>
      <c r="AA1318" t="s">
        <v>9585</v>
      </c>
      <c r="AB1318" t="s">
        <v>9586</v>
      </c>
      <c r="AN1318" t="s">
        <v>7987</v>
      </c>
      <c r="AS1318" t="s">
        <v>204</v>
      </c>
      <c r="AT1318">
        <v>123</v>
      </c>
      <c r="AU1318">
        <v>2</v>
      </c>
      <c r="AZ1318">
        <v>269</v>
      </c>
      <c r="BA1318">
        <v>280</v>
      </c>
      <c r="BK1318" t="s">
        <v>9587</v>
      </c>
      <c r="BL1318">
        <v>11866694</v>
      </c>
      <c r="BQ1318" t="s">
        <v>85</v>
      </c>
      <c r="BR1318" t="s">
        <v>86</v>
      </c>
    </row>
    <row r="1319" spans="1:76">
      <c r="A1319" t="s">
        <v>76</v>
      </c>
      <c r="B1319" t="s">
        <v>9588</v>
      </c>
      <c r="F1319" t="s">
        <v>9589</v>
      </c>
      <c r="I1319" t="s">
        <v>9590</v>
      </c>
      <c r="J1319">
        <v>2015</v>
      </c>
      <c r="K1319" t="s">
        <v>1203</v>
      </c>
      <c r="W1319" t="s">
        <v>9591</v>
      </c>
      <c r="AN1319" t="s">
        <v>1205</v>
      </c>
      <c r="AS1319" t="s">
        <v>1041</v>
      </c>
      <c r="AT1319">
        <v>140</v>
      </c>
      <c r="AZ1319">
        <v>164</v>
      </c>
      <c r="BA1319">
        <v>171</v>
      </c>
      <c r="BC1319" t="s">
        <v>9592</v>
      </c>
      <c r="BK1319" t="s">
        <v>9593</v>
      </c>
      <c r="BL1319">
        <v>25536387</v>
      </c>
      <c r="BQ1319" t="s">
        <v>85</v>
      </c>
      <c r="BR1319" t="s">
        <v>86</v>
      </c>
    </row>
    <row r="1320" spans="1:76">
      <c r="A1320" t="s">
        <v>76</v>
      </c>
      <c r="B1320" t="s">
        <v>9594</v>
      </c>
      <c r="F1320" t="s">
        <v>9594</v>
      </c>
      <c r="I1320" t="s">
        <v>9595</v>
      </c>
      <c r="J1320">
        <v>1996</v>
      </c>
      <c r="K1320" t="s">
        <v>8840</v>
      </c>
      <c r="W1320" t="s">
        <v>9596</v>
      </c>
      <c r="AA1320" t="s">
        <v>9597</v>
      </c>
      <c r="AB1320" t="s">
        <v>9598</v>
      </c>
      <c r="AN1320" t="s">
        <v>8843</v>
      </c>
      <c r="AS1320" t="s">
        <v>168</v>
      </c>
      <c r="AT1320">
        <v>53</v>
      </c>
      <c r="AU1320">
        <v>5</v>
      </c>
      <c r="AZ1320">
        <v>827</v>
      </c>
      <c r="BA1320">
        <v>836</v>
      </c>
      <c r="BC1320" t="s">
        <v>9599</v>
      </c>
      <c r="BK1320" t="s">
        <v>9600</v>
      </c>
      <c r="BQ1320" t="s">
        <v>85</v>
      </c>
      <c r="BR1320" t="s">
        <v>86</v>
      </c>
    </row>
    <row r="1321" spans="1:76">
      <c r="A1321" t="s">
        <v>76</v>
      </c>
      <c r="B1321" t="s">
        <v>8290</v>
      </c>
      <c r="F1321" t="s">
        <v>8290</v>
      </c>
      <c r="I1321" t="s">
        <v>9601</v>
      </c>
      <c r="J1321">
        <v>1981</v>
      </c>
      <c r="K1321" t="s">
        <v>613</v>
      </c>
      <c r="AN1321" t="s">
        <v>616</v>
      </c>
      <c r="AT1321">
        <v>22</v>
      </c>
      <c r="AU1321">
        <v>3</v>
      </c>
      <c r="AZ1321">
        <v>525</v>
      </c>
      <c r="BA1321">
        <v>532</v>
      </c>
      <c r="BK1321" t="s">
        <v>9602</v>
      </c>
      <c r="BQ1321" t="s">
        <v>131</v>
      </c>
    </row>
    <row r="1322" spans="1:76">
      <c r="A1322" t="s">
        <v>76</v>
      </c>
      <c r="B1322" t="s">
        <v>9603</v>
      </c>
      <c r="F1322" t="s">
        <v>9603</v>
      </c>
      <c r="I1322" t="s">
        <v>9604</v>
      </c>
      <c r="J1322">
        <v>2002</v>
      </c>
      <c r="K1322" t="s">
        <v>9605</v>
      </c>
      <c r="W1322" t="s">
        <v>9606</v>
      </c>
      <c r="AA1322" t="s">
        <v>9607</v>
      </c>
      <c r="AB1322" t="s">
        <v>9608</v>
      </c>
      <c r="AN1322" t="s">
        <v>9609</v>
      </c>
      <c r="AS1322" t="s">
        <v>600</v>
      </c>
      <c r="AT1322">
        <v>5</v>
      </c>
      <c r="AU1322">
        <v>3</v>
      </c>
      <c r="AZ1322">
        <v>260</v>
      </c>
      <c r="BA1322">
        <v>273</v>
      </c>
      <c r="BC1322" t="s">
        <v>9610</v>
      </c>
      <c r="BK1322" t="s">
        <v>9611</v>
      </c>
      <c r="BQ1322" t="s">
        <v>131</v>
      </c>
    </row>
    <row r="1323" spans="1:76">
      <c r="A1323" t="s">
        <v>76</v>
      </c>
      <c r="B1323" t="s">
        <v>9612</v>
      </c>
      <c r="F1323" t="s">
        <v>9613</v>
      </c>
      <c r="I1323" t="s">
        <v>9614</v>
      </c>
      <c r="J1323">
        <v>2016</v>
      </c>
      <c r="K1323" t="s">
        <v>9615</v>
      </c>
      <c r="W1323" t="s">
        <v>9616</v>
      </c>
      <c r="AB1323" t="s">
        <v>9617</v>
      </c>
      <c r="AN1323" t="s">
        <v>9618</v>
      </c>
      <c r="AO1323" t="s">
        <v>9619</v>
      </c>
      <c r="AT1323">
        <v>50</v>
      </c>
      <c r="AU1323">
        <v>3</v>
      </c>
      <c r="BB1323">
        <v>1562</v>
      </c>
      <c r="BC1323" t="s">
        <v>9620</v>
      </c>
      <c r="BK1323" t="s">
        <v>9621</v>
      </c>
      <c r="BQ1323" t="s">
        <v>131</v>
      </c>
    </row>
    <row r="1324" spans="1:76">
      <c r="A1324" t="s">
        <v>76</v>
      </c>
      <c r="B1324" t="s">
        <v>9622</v>
      </c>
      <c r="F1324" t="s">
        <v>9622</v>
      </c>
      <c r="I1324" t="s">
        <v>9623</v>
      </c>
      <c r="J1324">
        <v>1998</v>
      </c>
      <c r="K1324" t="s">
        <v>153</v>
      </c>
      <c r="W1324" t="s">
        <v>9624</v>
      </c>
      <c r="AA1324" t="s">
        <v>9625</v>
      </c>
      <c r="AB1324" t="s">
        <v>9626</v>
      </c>
      <c r="AN1324" t="s">
        <v>155</v>
      </c>
      <c r="AS1324" t="s">
        <v>168</v>
      </c>
      <c r="AT1324">
        <v>59</v>
      </c>
      <c r="AU1324">
        <v>1</v>
      </c>
      <c r="AZ1324">
        <v>73</v>
      </c>
      <c r="BA1324">
        <v>79</v>
      </c>
      <c r="BC1324" t="s">
        <v>9627</v>
      </c>
      <c r="BK1324" t="s">
        <v>9628</v>
      </c>
      <c r="BQ1324" t="s">
        <v>131</v>
      </c>
    </row>
    <row r="1325" spans="1:76">
      <c r="A1325" t="s">
        <v>76</v>
      </c>
      <c r="B1325" t="s">
        <v>9629</v>
      </c>
      <c r="F1325" t="s">
        <v>9630</v>
      </c>
      <c r="I1325" t="s">
        <v>9631</v>
      </c>
      <c r="J1325">
        <v>2017</v>
      </c>
      <c r="K1325" t="s">
        <v>5418</v>
      </c>
      <c r="W1325" t="s">
        <v>9632</v>
      </c>
      <c r="AA1325" t="s">
        <v>9633</v>
      </c>
      <c r="AB1325" t="s">
        <v>9634</v>
      </c>
      <c r="AN1325" t="s">
        <v>5424</v>
      </c>
      <c r="AO1325" t="s">
        <v>5425</v>
      </c>
      <c r="AS1325" t="s">
        <v>397</v>
      </c>
      <c r="AT1325">
        <v>191</v>
      </c>
      <c r="AZ1325">
        <v>120</v>
      </c>
      <c r="BA1325">
        <v>130</v>
      </c>
      <c r="BC1325" t="s">
        <v>9635</v>
      </c>
      <c r="BK1325" t="s">
        <v>9636</v>
      </c>
      <c r="BS1325" t="s">
        <v>109</v>
      </c>
    </row>
    <row r="1326" spans="1:76">
      <c r="A1326" t="s">
        <v>76</v>
      </c>
      <c r="B1326" t="s">
        <v>9637</v>
      </c>
      <c r="F1326" t="s">
        <v>9638</v>
      </c>
      <c r="I1326" t="s">
        <v>9639</v>
      </c>
      <c r="J1326">
        <v>2017</v>
      </c>
      <c r="K1326" t="s">
        <v>122</v>
      </c>
      <c r="W1326" t="s">
        <v>9640</v>
      </c>
      <c r="AA1326" t="s">
        <v>9641</v>
      </c>
      <c r="AB1326" t="s">
        <v>9642</v>
      </c>
      <c r="AN1326" t="s">
        <v>126</v>
      </c>
      <c r="AO1326" t="s">
        <v>127</v>
      </c>
      <c r="AS1326" t="s">
        <v>128</v>
      </c>
      <c r="AT1326">
        <v>23</v>
      </c>
      <c r="AU1326">
        <v>12</v>
      </c>
      <c r="AZ1326">
        <v>5318</v>
      </c>
      <c r="BA1326">
        <v>5330</v>
      </c>
      <c r="BC1326" t="s">
        <v>9643</v>
      </c>
      <c r="BK1326" t="s">
        <v>9644</v>
      </c>
      <c r="BL1326">
        <v>28657128</v>
      </c>
      <c r="BQ1326" t="s">
        <v>85</v>
      </c>
      <c r="BS1326" t="s">
        <v>109</v>
      </c>
    </row>
    <row r="1327" spans="1:76">
      <c r="A1327" t="s">
        <v>76</v>
      </c>
      <c r="B1327" t="s">
        <v>9645</v>
      </c>
      <c r="F1327" t="s">
        <v>9645</v>
      </c>
      <c r="I1327" t="s">
        <v>9646</v>
      </c>
      <c r="J1327">
        <v>2005</v>
      </c>
      <c r="K1327" t="s">
        <v>79</v>
      </c>
      <c r="W1327" t="s">
        <v>9647</v>
      </c>
      <c r="AA1327" t="s">
        <v>1111</v>
      </c>
      <c r="AN1327" t="s">
        <v>81</v>
      </c>
      <c r="AS1327" t="s">
        <v>600</v>
      </c>
      <c r="AT1327">
        <v>20</v>
      </c>
      <c r="AU1327">
        <v>2</v>
      </c>
      <c r="AZ1327">
        <v>132</v>
      </c>
      <c r="BA1327">
        <v>144</v>
      </c>
      <c r="BC1327" t="s">
        <v>9648</v>
      </c>
      <c r="BK1327" t="s">
        <v>9649</v>
      </c>
      <c r="BL1327">
        <v>15834110</v>
      </c>
      <c r="BQ1327" t="s">
        <v>296</v>
      </c>
      <c r="BT1327" t="s">
        <v>296</v>
      </c>
    </row>
    <row r="1328" spans="1:76">
      <c r="A1328" t="s">
        <v>76</v>
      </c>
      <c r="B1328" t="s">
        <v>9650</v>
      </c>
      <c r="F1328" t="s">
        <v>9650</v>
      </c>
      <c r="I1328" t="s">
        <v>9651</v>
      </c>
      <c r="J1328">
        <v>1997</v>
      </c>
      <c r="K1328" t="s">
        <v>2662</v>
      </c>
      <c r="W1328" t="s">
        <v>9652</v>
      </c>
      <c r="AN1328" t="s">
        <v>2664</v>
      </c>
      <c r="AS1328" t="s">
        <v>204</v>
      </c>
      <c r="AT1328">
        <v>82</v>
      </c>
      <c r="AU1328">
        <v>2</v>
      </c>
      <c r="AZ1328">
        <v>213</v>
      </c>
      <c r="BA1328">
        <v>217</v>
      </c>
      <c r="BC1328" t="s">
        <v>9653</v>
      </c>
      <c r="BK1328" t="s">
        <v>9654</v>
      </c>
      <c r="BQ1328" t="s">
        <v>85</v>
      </c>
      <c r="BR1328" t="s">
        <v>108</v>
      </c>
      <c r="BT1328" t="s">
        <v>296</v>
      </c>
    </row>
    <row r="1329" spans="1:74">
      <c r="A1329" t="s">
        <v>76</v>
      </c>
      <c r="B1329" t="s">
        <v>9655</v>
      </c>
      <c r="F1329" t="s">
        <v>9655</v>
      </c>
      <c r="I1329" t="s">
        <v>9656</v>
      </c>
      <c r="J1329">
        <v>2001</v>
      </c>
      <c r="K1329" t="s">
        <v>2818</v>
      </c>
      <c r="W1329" t="s">
        <v>9657</v>
      </c>
      <c r="AN1329" t="s">
        <v>2820</v>
      </c>
      <c r="AS1329" t="s">
        <v>1120</v>
      </c>
      <c r="AT1329">
        <v>74</v>
      </c>
      <c r="AU1329">
        <v>4</v>
      </c>
      <c r="AZ1329">
        <v>568</v>
      </c>
      <c r="BA1329">
        <v>575</v>
      </c>
      <c r="BC1329" t="s">
        <v>9658</v>
      </c>
      <c r="BK1329" t="s">
        <v>9659</v>
      </c>
      <c r="BL1329">
        <v>11436141</v>
      </c>
      <c r="BQ1329" t="s">
        <v>85</v>
      </c>
      <c r="BR1329" t="s">
        <v>86</v>
      </c>
    </row>
    <row r="1330" spans="1:74">
      <c r="A1330" t="s">
        <v>76</v>
      </c>
      <c r="B1330" t="s">
        <v>9660</v>
      </c>
      <c r="F1330" t="s">
        <v>9661</v>
      </c>
      <c r="I1330" t="s">
        <v>9662</v>
      </c>
      <c r="J1330">
        <v>2015</v>
      </c>
      <c r="K1330" t="s">
        <v>3879</v>
      </c>
      <c r="W1330" t="s">
        <v>9663</v>
      </c>
      <c r="AA1330" t="s">
        <v>9664</v>
      </c>
      <c r="AB1330" t="s">
        <v>9665</v>
      </c>
      <c r="AN1330" t="s">
        <v>3882</v>
      </c>
      <c r="AO1330" t="s">
        <v>3883</v>
      </c>
      <c r="AS1330" t="s">
        <v>128</v>
      </c>
      <c r="AT1330">
        <v>185</v>
      </c>
      <c r="AU1330">
        <v>8</v>
      </c>
      <c r="AZ1330">
        <v>917</v>
      </c>
      <c r="BA1330">
        <v>930</v>
      </c>
      <c r="BC1330" t="s">
        <v>9666</v>
      </c>
      <c r="BK1330" t="s">
        <v>9667</v>
      </c>
      <c r="BL1330">
        <v>26323343</v>
      </c>
      <c r="BQ1330" t="s">
        <v>85</v>
      </c>
      <c r="BR1330" t="s">
        <v>86</v>
      </c>
    </row>
    <row r="1331" spans="1:74">
      <c r="A1331" t="s">
        <v>76</v>
      </c>
      <c r="B1331" t="s">
        <v>9668</v>
      </c>
      <c r="F1331" t="s">
        <v>9668</v>
      </c>
      <c r="I1331" t="s">
        <v>9669</v>
      </c>
      <c r="J1331">
        <v>1995</v>
      </c>
      <c r="K1331" t="s">
        <v>931</v>
      </c>
      <c r="W1331" t="s">
        <v>9670</v>
      </c>
      <c r="AN1331" t="s">
        <v>933</v>
      </c>
      <c r="AS1331" t="s">
        <v>397</v>
      </c>
      <c r="AT1331">
        <v>53</v>
      </c>
      <c r="AU1331">
        <v>1</v>
      </c>
      <c r="AZ1331">
        <v>110</v>
      </c>
      <c r="BA1331">
        <v>115</v>
      </c>
      <c r="BC1331" t="s">
        <v>9671</v>
      </c>
      <c r="BK1331" t="s">
        <v>9672</v>
      </c>
      <c r="BL1331">
        <v>7669841</v>
      </c>
      <c r="BQ1331" t="s">
        <v>85</v>
      </c>
      <c r="BR1331" t="s">
        <v>86</v>
      </c>
    </row>
    <row r="1332" spans="1:74">
      <c r="A1332" t="s">
        <v>76</v>
      </c>
      <c r="B1332" t="s">
        <v>9673</v>
      </c>
      <c r="F1332" t="s">
        <v>9673</v>
      </c>
      <c r="I1332" t="s">
        <v>9674</v>
      </c>
      <c r="J1332">
        <v>1995</v>
      </c>
      <c r="K1332" t="s">
        <v>931</v>
      </c>
      <c r="W1332" t="s">
        <v>9675</v>
      </c>
      <c r="AN1332" t="s">
        <v>933</v>
      </c>
      <c r="AS1332" t="s">
        <v>397</v>
      </c>
      <c r="AT1332">
        <v>53</v>
      </c>
      <c r="AU1332">
        <v>1</v>
      </c>
      <c r="AZ1332">
        <v>116</v>
      </c>
      <c r="BA1332">
        <v>125</v>
      </c>
      <c r="BC1332" t="s">
        <v>9676</v>
      </c>
      <c r="BK1332" t="s">
        <v>9677</v>
      </c>
      <c r="BL1332">
        <v>7669842</v>
      </c>
      <c r="BQ1332" t="s">
        <v>85</v>
      </c>
      <c r="BR1332" t="s">
        <v>86</v>
      </c>
    </row>
    <row r="1333" spans="1:74">
      <c r="A1333" t="s">
        <v>76</v>
      </c>
      <c r="B1333" t="s">
        <v>4972</v>
      </c>
      <c r="F1333" t="s">
        <v>9678</v>
      </c>
      <c r="I1333" t="s">
        <v>9679</v>
      </c>
      <c r="J1333">
        <v>2007</v>
      </c>
      <c r="K1333" t="s">
        <v>5127</v>
      </c>
      <c r="W1333" t="s">
        <v>9680</v>
      </c>
      <c r="AN1333" t="s">
        <v>5131</v>
      </c>
      <c r="AO1333" t="s">
        <v>5132</v>
      </c>
      <c r="AS1333" t="s">
        <v>413</v>
      </c>
      <c r="AT1333">
        <v>22</v>
      </c>
      <c r="AU1333">
        <v>6</v>
      </c>
      <c r="AZ1333">
        <v>855</v>
      </c>
      <c r="BA1333">
        <v>861</v>
      </c>
      <c r="BC1333" t="s">
        <v>9681</v>
      </c>
      <c r="BK1333" t="s">
        <v>9682</v>
      </c>
      <c r="BQ1333" t="s">
        <v>85</v>
      </c>
      <c r="BR1333" t="s">
        <v>108</v>
      </c>
      <c r="BT1333" t="s">
        <v>109</v>
      </c>
      <c r="BU1333">
        <v>0</v>
      </c>
    </row>
    <row r="1334" spans="1:74">
      <c r="A1334" t="s">
        <v>76</v>
      </c>
      <c r="B1334" t="s">
        <v>9683</v>
      </c>
      <c r="F1334" t="s">
        <v>9684</v>
      </c>
      <c r="I1334" t="s">
        <v>9685</v>
      </c>
      <c r="J1334">
        <v>2010</v>
      </c>
      <c r="K1334" t="s">
        <v>2128</v>
      </c>
      <c r="W1334" t="s">
        <v>9686</v>
      </c>
      <c r="AN1334" t="s">
        <v>2130</v>
      </c>
      <c r="AS1334" t="s">
        <v>168</v>
      </c>
      <c r="AT1334">
        <v>39</v>
      </c>
      <c r="AU1334">
        <v>5</v>
      </c>
      <c r="AZ1334">
        <v>1666</v>
      </c>
      <c r="BA1334">
        <v>1675</v>
      </c>
      <c r="BC1334" t="s">
        <v>9687</v>
      </c>
      <c r="BK1334" t="s">
        <v>9688</v>
      </c>
      <c r="BL1334">
        <v>22546466</v>
      </c>
      <c r="BQ1334" t="s">
        <v>85</v>
      </c>
      <c r="BR1334" t="s">
        <v>108</v>
      </c>
      <c r="BT1334" t="s">
        <v>109</v>
      </c>
      <c r="BU1334">
        <v>1</v>
      </c>
    </row>
    <row r="1335" spans="1:74">
      <c r="A1335" t="s">
        <v>76</v>
      </c>
      <c r="B1335" t="s">
        <v>9689</v>
      </c>
      <c r="F1335" t="s">
        <v>9690</v>
      </c>
      <c r="I1335" t="s">
        <v>9691</v>
      </c>
      <c r="J1335">
        <v>2009</v>
      </c>
      <c r="K1335" t="s">
        <v>1707</v>
      </c>
      <c r="P1335" t="s">
        <v>9692</v>
      </c>
      <c r="Q1335" t="s">
        <v>9693</v>
      </c>
      <c r="R1335" t="s">
        <v>9694</v>
      </c>
      <c r="T1335" t="s">
        <v>9695</v>
      </c>
      <c r="W1335" t="s">
        <v>9696</v>
      </c>
      <c r="AN1335" t="s">
        <v>1709</v>
      </c>
      <c r="AT1335">
        <v>40</v>
      </c>
      <c r="AU1335">
        <v>1</v>
      </c>
      <c r="AZ1335">
        <v>85</v>
      </c>
      <c r="BA1335">
        <v>97</v>
      </c>
      <c r="BB1335" t="s">
        <v>9697</v>
      </c>
      <c r="BC1335" t="s">
        <v>9698</v>
      </c>
      <c r="BK1335" t="s">
        <v>9699</v>
      </c>
      <c r="BQ1335" t="s">
        <v>85</v>
      </c>
      <c r="BR1335" t="s">
        <v>86</v>
      </c>
    </row>
    <row r="1336" spans="1:74">
      <c r="A1336" t="s">
        <v>76</v>
      </c>
      <c r="B1336" t="s">
        <v>9700</v>
      </c>
      <c r="F1336" t="s">
        <v>9700</v>
      </c>
      <c r="I1336" t="s">
        <v>9701</v>
      </c>
      <c r="J1336">
        <v>1996</v>
      </c>
      <c r="K1336" t="s">
        <v>9702</v>
      </c>
      <c r="W1336" t="s">
        <v>9703</v>
      </c>
      <c r="AN1336" t="s">
        <v>9704</v>
      </c>
      <c r="AS1336" t="s">
        <v>509</v>
      </c>
      <c r="AT1336">
        <v>22</v>
      </c>
      <c r="AU1336">
        <v>1</v>
      </c>
      <c r="AZ1336">
        <v>7</v>
      </c>
      <c r="BA1336">
        <v>16</v>
      </c>
      <c r="BK1336" t="s">
        <v>9705</v>
      </c>
      <c r="BL1336">
        <v>8681879</v>
      </c>
      <c r="BQ1336" t="s">
        <v>85</v>
      </c>
      <c r="BR1336" t="s">
        <v>86</v>
      </c>
    </row>
    <row r="1337" spans="1:74">
      <c r="A1337" t="s">
        <v>76</v>
      </c>
      <c r="B1337" t="s">
        <v>9706</v>
      </c>
      <c r="F1337" t="s">
        <v>9706</v>
      </c>
      <c r="I1337" t="s">
        <v>9707</v>
      </c>
      <c r="J1337">
        <v>1997</v>
      </c>
      <c r="K1337" t="s">
        <v>9708</v>
      </c>
      <c r="W1337" t="s">
        <v>9709</v>
      </c>
      <c r="AN1337" t="s">
        <v>9710</v>
      </c>
      <c r="AS1337" t="s">
        <v>600</v>
      </c>
      <c r="AT1337">
        <v>31</v>
      </c>
      <c r="AU1337">
        <v>2</v>
      </c>
      <c r="AZ1337">
        <v>279</v>
      </c>
      <c r="BA1337">
        <v>284</v>
      </c>
      <c r="BC1337" t="s">
        <v>9711</v>
      </c>
      <c r="BK1337" t="s">
        <v>9712</v>
      </c>
      <c r="BL1337">
        <v>9140637</v>
      </c>
      <c r="BQ1337" t="s">
        <v>85</v>
      </c>
      <c r="BR1337" t="s">
        <v>86</v>
      </c>
    </row>
    <row r="1338" spans="1:74">
      <c r="A1338" t="s">
        <v>76</v>
      </c>
      <c r="B1338" t="s">
        <v>9713</v>
      </c>
      <c r="F1338" t="s">
        <v>9714</v>
      </c>
      <c r="I1338" t="s">
        <v>9715</v>
      </c>
      <c r="J1338">
        <v>2015</v>
      </c>
      <c r="K1338" t="s">
        <v>9716</v>
      </c>
      <c r="W1338" t="s">
        <v>9717</v>
      </c>
      <c r="AN1338" t="s">
        <v>9718</v>
      </c>
      <c r="AS1338" t="s">
        <v>94</v>
      </c>
      <c r="AT1338">
        <v>44</v>
      </c>
      <c r="AU1338">
        <v>1</v>
      </c>
      <c r="AZ1338">
        <v>8</v>
      </c>
      <c r="BA1338">
        <v>14</v>
      </c>
      <c r="BC1338" t="s">
        <v>9719</v>
      </c>
      <c r="BK1338" t="s">
        <v>9720</v>
      </c>
      <c r="BQ1338" t="s">
        <v>85</v>
      </c>
      <c r="BR1338" t="s">
        <v>86</v>
      </c>
    </row>
    <row r="1339" spans="1:74">
      <c r="A1339" t="s">
        <v>76</v>
      </c>
      <c r="B1339" t="s">
        <v>9721</v>
      </c>
      <c r="F1339" t="s">
        <v>9721</v>
      </c>
      <c r="I1339" t="s">
        <v>9722</v>
      </c>
      <c r="J1339">
        <v>1992</v>
      </c>
      <c r="K1339" t="s">
        <v>5992</v>
      </c>
      <c r="W1339" t="s">
        <v>9723</v>
      </c>
      <c r="AN1339" t="s">
        <v>5994</v>
      </c>
      <c r="AO1339" t="s">
        <v>9135</v>
      </c>
      <c r="AS1339" t="s">
        <v>769</v>
      </c>
      <c r="AT1339">
        <v>130</v>
      </c>
      <c r="AU1339">
        <v>3</v>
      </c>
      <c r="AZ1339">
        <v>1645</v>
      </c>
      <c r="BA1339">
        <v>1652</v>
      </c>
      <c r="BC1339" t="s">
        <v>9724</v>
      </c>
      <c r="BK1339" t="s">
        <v>9725</v>
      </c>
      <c r="BL1339">
        <v>1537312</v>
      </c>
      <c r="BQ1339" t="s">
        <v>85</v>
      </c>
      <c r="BR1339" t="s">
        <v>86</v>
      </c>
    </row>
    <row r="1340" spans="1:74">
      <c r="A1340" t="s">
        <v>76</v>
      </c>
      <c r="B1340" t="s">
        <v>9726</v>
      </c>
      <c r="F1340" t="s">
        <v>9726</v>
      </c>
      <c r="I1340" t="s">
        <v>9727</v>
      </c>
      <c r="J1340">
        <v>1999</v>
      </c>
      <c r="K1340" t="s">
        <v>79</v>
      </c>
      <c r="W1340" t="s">
        <v>9728</v>
      </c>
      <c r="AN1340" t="s">
        <v>81</v>
      </c>
      <c r="AS1340" t="s">
        <v>216</v>
      </c>
      <c r="AT1340">
        <v>14</v>
      </c>
      <c r="AU1340">
        <v>4</v>
      </c>
      <c r="AZ1340">
        <v>314</v>
      </c>
      <c r="BA1340">
        <v>319</v>
      </c>
      <c r="BC1340" t="s">
        <v>9729</v>
      </c>
      <c r="BK1340" t="s">
        <v>9730</v>
      </c>
      <c r="BL1340">
        <v>10447312</v>
      </c>
      <c r="BQ1340" t="s">
        <v>85</v>
      </c>
      <c r="BR1340" t="s">
        <v>86</v>
      </c>
    </row>
    <row r="1341" spans="1:74">
      <c r="A1341" t="s">
        <v>76</v>
      </c>
      <c r="B1341" t="s">
        <v>9731</v>
      </c>
      <c r="F1341" t="s">
        <v>9732</v>
      </c>
      <c r="I1341" t="s">
        <v>9733</v>
      </c>
      <c r="J1341">
        <v>2017</v>
      </c>
      <c r="K1341" t="s">
        <v>9734</v>
      </c>
      <c r="W1341" t="s">
        <v>9735</v>
      </c>
      <c r="AN1341" t="s">
        <v>9736</v>
      </c>
      <c r="AO1341" t="s">
        <v>9737</v>
      </c>
      <c r="AS1341" t="s">
        <v>9738</v>
      </c>
      <c r="AT1341">
        <v>4338</v>
      </c>
      <c r="AU1341">
        <v>2</v>
      </c>
      <c r="AZ1341">
        <v>374</v>
      </c>
      <c r="BA1341">
        <v>384</v>
      </c>
      <c r="BC1341" t="s">
        <v>9739</v>
      </c>
      <c r="BK1341" t="s">
        <v>9740</v>
      </c>
      <c r="BL1341">
        <v>29245748</v>
      </c>
      <c r="BQ1341" t="s">
        <v>85</v>
      </c>
      <c r="BR1341" t="s">
        <v>108</v>
      </c>
      <c r="BT1341" t="s">
        <v>109</v>
      </c>
      <c r="BV1341">
        <v>0</v>
      </c>
    </row>
    <row r="1342" spans="1:74">
      <c r="A1342" t="s">
        <v>76</v>
      </c>
      <c r="B1342" t="s">
        <v>9741</v>
      </c>
      <c r="F1342" t="s">
        <v>9742</v>
      </c>
      <c r="I1342" t="s">
        <v>9743</v>
      </c>
      <c r="J1342">
        <v>2018</v>
      </c>
      <c r="K1342" t="s">
        <v>535</v>
      </c>
      <c r="W1342" t="s">
        <v>9744</v>
      </c>
      <c r="AN1342" t="s">
        <v>539</v>
      </c>
      <c r="AO1342" t="s">
        <v>9056</v>
      </c>
      <c r="AS1342" t="s">
        <v>94</v>
      </c>
      <c r="AT1342">
        <v>159</v>
      </c>
      <c r="AU1342">
        <v>1</v>
      </c>
      <c r="AZ1342">
        <v>303</v>
      </c>
      <c r="BA1342">
        <v>306</v>
      </c>
      <c r="BC1342" t="s">
        <v>9745</v>
      </c>
      <c r="BK1342" t="s">
        <v>9746</v>
      </c>
      <c r="BQ1342" t="s">
        <v>85</v>
      </c>
      <c r="BR1342" t="s">
        <v>86</v>
      </c>
    </row>
    <row r="1343" spans="1:74">
      <c r="A1343" t="s">
        <v>76</v>
      </c>
      <c r="B1343" t="s">
        <v>9747</v>
      </c>
      <c r="F1343" t="s">
        <v>9748</v>
      </c>
      <c r="I1343" t="s">
        <v>9749</v>
      </c>
      <c r="J1343">
        <v>2011</v>
      </c>
      <c r="K1343" t="s">
        <v>3358</v>
      </c>
      <c r="W1343" t="s">
        <v>9750</v>
      </c>
      <c r="AA1343" t="s">
        <v>1002</v>
      </c>
      <c r="AB1343" t="s">
        <v>1003</v>
      </c>
      <c r="AN1343" t="s">
        <v>3360</v>
      </c>
      <c r="AO1343" t="s">
        <v>3361</v>
      </c>
      <c r="AS1343" t="s">
        <v>94</v>
      </c>
      <c r="AT1343">
        <v>42</v>
      </c>
      <c r="AU1343">
        <v>1</v>
      </c>
      <c r="AZ1343">
        <v>22</v>
      </c>
      <c r="BA1343">
        <v>28</v>
      </c>
      <c r="BC1343" t="s">
        <v>9751</v>
      </c>
      <c r="BK1343" t="s">
        <v>9752</v>
      </c>
      <c r="BQ1343" t="s">
        <v>85</v>
      </c>
      <c r="BR1343" t="s">
        <v>86</v>
      </c>
    </row>
    <row r="1344" spans="1:74">
      <c r="A1344" t="s">
        <v>76</v>
      </c>
      <c r="B1344" t="s">
        <v>9753</v>
      </c>
      <c r="F1344" t="s">
        <v>9753</v>
      </c>
      <c r="I1344" t="s">
        <v>9754</v>
      </c>
      <c r="J1344">
        <v>2002</v>
      </c>
      <c r="K1344" t="s">
        <v>9434</v>
      </c>
      <c r="P1344" t="s">
        <v>9755</v>
      </c>
      <c r="Q1344" t="s">
        <v>9756</v>
      </c>
      <c r="R1344" t="s">
        <v>9757</v>
      </c>
      <c r="W1344" t="s">
        <v>9758</v>
      </c>
      <c r="AN1344" t="s">
        <v>9436</v>
      </c>
      <c r="AS1344" t="s">
        <v>887</v>
      </c>
      <c r="AT1344">
        <v>64</v>
      </c>
      <c r="AU1344" s="2">
        <v>43160</v>
      </c>
      <c r="AZ1344">
        <v>185</v>
      </c>
      <c r="BA1344">
        <v>193</v>
      </c>
      <c r="BC1344" t="s">
        <v>9759</v>
      </c>
      <c r="BK1344" t="s">
        <v>9760</v>
      </c>
      <c r="BQ1344" t="s">
        <v>85</v>
      </c>
      <c r="BR1344" t="s">
        <v>86</v>
      </c>
    </row>
    <row r="1345" spans="1:71">
      <c r="A1345" t="s">
        <v>76</v>
      </c>
      <c r="B1345" t="s">
        <v>9761</v>
      </c>
      <c r="F1345" t="s">
        <v>9761</v>
      </c>
      <c r="I1345" t="s">
        <v>9762</v>
      </c>
      <c r="J1345">
        <v>2000</v>
      </c>
      <c r="K1345" t="s">
        <v>2233</v>
      </c>
      <c r="W1345" t="s">
        <v>9763</v>
      </c>
      <c r="AN1345" t="s">
        <v>2235</v>
      </c>
      <c r="AS1345" t="s">
        <v>1372</v>
      </c>
      <c r="AT1345">
        <v>40</v>
      </c>
      <c r="AU1345">
        <v>5</v>
      </c>
      <c r="AZ1345">
        <v>421</v>
      </c>
      <c r="BA1345">
        <v>430</v>
      </c>
      <c r="BC1345" t="s">
        <v>9764</v>
      </c>
      <c r="BK1345" t="s">
        <v>9765</v>
      </c>
      <c r="BL1345">
        <v>11140814</v>
      </c>
      <c r="BQ1345" t="s">
        <v>85</v>
      </c>
      <c r="BR1345" t="s">
        <v>86</v>
      </c>
    </row>
    <row r="1346" spans="1:71">
      <c r="A1346" t="s">
        <v>76</v>
      </c>
      <c r="B1346" t="s">
        <v>9766</v>
      </c>
      <c r="F1346" t="s">
        <v>9767</v>
      </c>
      <c r="I1346" t="s">
        <v>9768</v>
      </c>
      <c r="J1346">
        <v>2018</v>
      </c>
      <c r="K1346" t="s">
        <v>9769</v>
      </c>
      <c r="W1346" t="s">
        <v>9770</v>
      </c>
      <c r="AN1346" t="s">
        <v>9771</v>
      </c>
      <c r="AO1346" t="s">
        <v>9772</v>
      </c>
      <c r="AS1346" t="s">
        <v>600</v>
      </c>
      <c r="AT1346">
        <v>28</v>
      </c>
      <c r="AU1346">
        <v>4</v>
      </c>
      <c r="AZ1346">
        <v>429</v>
      </c>
      <c r="BA1346">
        <v>436</v>
      </c>
      <c r="BC1346" t="s">
        <v>9773</v>
      </c>
      <c r="BE1346" t="s">
        <v>600</v>
      </c>
      <c r="BF1346">
        <v>2018</v>
      </c>
      <c r="BK1346" t="s">
        <v>9774</v>
      </c>
      <c r="BL1346">
        <v>29608438</v>
      </c>
      <c r="BQ1346" t="s">
        <v>85</v>
      </c>
      <c r="BR1346" t="s">
        <v>86</v>
      </c>
    </row>
    <row r="1347" spans="1:71">
      <c r="A1347" t="s">
        <v>76</v>
      </c>
      <c r="B1347" t="s">
        <v>9775</v>
      </c>
      <c r="F1347" t="s">
        <v>9775</v>
      </c>
      <c r="I1347" t="s">
        <v>9776</v>
      </c>
      <c r="J1347">
        <v>1999</v>
      </c>
      <c r="K1347" t="s">
        <v>3380</v>
      </c>
      <c r="W1347" t="s">
        <v>9777</v>
      </c>
      <c r="AN1347" t="s">
        <v>3383</v>
      </c>
      <c r="AS1347" t="s">
        <v>168</v>
      </c>
      <c r="AT1347">
        <v>277</v>
      </c>
      <c r="AU1347">
        <v>4</v>
      </c>
      <c r="AZ1347" t="s">
        <v>9778</v>
      </c>
      <c r="BA1347" t="s">
        <v>9779</v>
      </c>
      <c r="BK1347" t="s">
        <v>9780</v>
      </c>
      <c r="BL1347">
        <v>10516249</v>
      </c>
      <c r="BQ1347" t="s">
        <v>85</v>
      </c>
      <c r="BR1347" t="s">
        <v>86</v>
      </c>
    </row>
    <row r="1348" spans="1:71">
      <c r="A1348" t="s">
        <v>76</v>
      </c>
      <c r="B1348" t="s">
        <v>9781</v>
      </c>
      <c r="F1348" t="s">
        <v>9781</v>
      </c>
      <c r="I1348" t="s">
        <v>9782</v>
      </c>
      <c r="J1348">
        <v>1999</v>
      </c>
      <c r="K1348" t="s">
        <v>8265</v>
      </c>
      <c r="W1348" t="s">
        <v>9783</v>
      </c>
      <c r="AB1348" t="s">
        <v>9784</v>
      </c>
      <c r="AN1348" t="s">
        <v>8267</v>
      </c>
      <c r="AS1348" t="s">
        <v>216</v>
      </c>
      <c r="AT1348">
        <v>69</v>
      </c>
      <c r="AV1348">
        <v>1</v>
      </c>
      <c r="AZ1348">
        <v>191</v>
      </c>
      <c r="BA1348">
        <v>202</v>
      </c>
      <c r="BC1348" t="s">
        <v>9785</v>
      </c>
      <c r="BK1348" t="s">
        <v>9786</v>
      </c>
      <c r="BQ1348" t="s">
        <v>85</v>
      </c>
      <c r="BR1348" t="s">
        <v>86</v>
      </c>
    </row>
    <row r="1349" spans="1:71">
      <c r="A1349" t="s">
        <v>76</v>
      </c>
      <c r="B1349" t="s">
        <v>9787</v>
      </c>
      <c r="F1349" t="s">
        <v>9788</v>
      </c>
      <c r="I1349" t="s">
        <v>9789</v>
      </c>
      <c r="J1349">
        <v>2015</v>
      </c>
      <c r="K1349" t="s">
        <v>1000</v>
      </c>
      <c r="W1349" t="s">
        <v>9790</v>
      </c>
      <c r="AB1349" t="s">
        <v>9791</v>
      </c>
      <c r="AN1349" t="s">
        <v>1004</v>
      </c>
      <c r="AO1349" t="s">
        <v>1005</v>
      </c>
      <c r="AS1349" t="s">
        <v>600</v>
      </c>
      <c r="AT1349">
        <v>37</v>
      </c>
      <c r="AZ1349">
        <v>65</v>
      </c>
      <c r="BA1349">
        <v>75</v>
      </c>
      <c r="BC1349" t="s">
        <v>9792</v>
      </c>
      <c r="BK1349" t="s">
        <v>9793</v>
      </c>
      <c r="BL1349">
        <v>25511257</v>
      </c>
      <c r="BQ1349" t="s">
        <v>85</v>
      </c>
      <c r="BR1349" t="s">
        <v>86</v>
      </c>
    </row>
    <row r="1350" spans="1:71">
      <c r="A1350" t="s">
        <v>76</v>
      </c>
      <c r="B1350" t="s">
        <v>9794</v>
      </c>
      <c r="F1350" t="s">
        <v>9794</v>
      </c>
      <c r="I1350" t="s">
        <v>9795</v>
      </c>
      <c r="J1350">
        <v>1997</v>
      </c>
      <c r="K1350" t="s">
        <v>1189</v>
      </c>
      <c r="W1350" t="s">
        <v>9796</v>
      </c>
      <c r="AN1350" t="s">
        <v>1191</v>
      </c>
      <c r="AS1350" t="s">
        <v>769</v>
      </c>
      <c r="AT1350">
        <v>6</v>
      </c>
      <c r="AU1350">
        <v>1</v>
      </c>
      <c r="AZ1350">
        <v>19</v>
      </c>
      <c r="BA1350">
        <v>25</v>
      </c>
      <c r="BC1350" t="s">
        <v>9797</v>
      </c>
      <c r="BK1350" t="s">
        <v>9798</v>
      </c>
      <c r="BL1350">
        <v>9125695</v>
      </c>
      <c r="BQ1350" t="s">
        <v>85</v>
      </c>
      <c r="BR1350" t="s">
        <v>86</v>
      </c>
    </row>
    <row r="1351" spans="1:71">
      <c r="A1351" t="s">
        <v>867</v>
      </c>
      <c r="B1351" t="s">
        <v>9799</v>
      </c>
      <c r="D1351" t="s">
        <v>9800</v>
      </c>
      <c r="F1351" t="s">
        <v>9799</v>
      </c>
      <c r="I1351" t="s">
        <v>9801</v>
      </c>
      <c r="J1351">
        <v>2000</v>
      </c>
      <c r="K1351" t="s">
        <v>9802</v>
      </c>
      <c r="L1351" t="s">
        <v>872</v>
      </c>
      <c r="P1351" t="s">
        <v>9803</v>
      </c>
      <c r="Q1351" t="s">
        <v>9804</v>
      </c>
      <c r="R1351" t="s">
        <v>9805</v>
      </c>
      <c r="S1351" t="s">
        <v>9806</v>
      </c>
      <c r="W1351" t="s">
        <v>9807</v>
      </c>
      <c r="AN1351" t="s">
        <v>877</v>
      </c>
      <c r="AP1351" t="s">
        <v>9808</v>
      </c>
      <c r="AU1351">
        <v>520</v>
      </c>
      <c r="AZ1351">
        <v>229</v>
      </c>
      <c r="BA1351">
        <v>237</v>
      </c>
      <c r="BC1351" t="s">
        <v>9809</v>
      </c>
      <c r="BK1351" t="s">
        <v>9810</v>
      </c>
      <c r="BQ1351" t="s">
        <v>131</v>
      </c>
    </row>
    <row r="1352" spans="1:71">
      <c r="A1352" t="s">
        <v>76</v>
      </c>
      <c r="B1352" t="s">
        <v>9811</v>
      </c>
      <c r="F1352" t="s">
        <v>9812</v>
      </c>
      <c r="I1352" t="s">
        <v>9813</v>
      </c>
      <c r="J1352">
        <v>2013</v>
      </c>
      <c r="K1352" t="s">
        <v>8701</v>
      </c>
      <c r="W1352" t="s">
        <v>9814</v>
      </c>
      <c r="AA1352" t="s">
        <v>9815</v>
      </c>
      <c r="AB1352" t="s">
        <v>9816</v>
      </c>
      <c r="AN1352" t="s">
        <v>8705</v>
      </c>
      <c r="AS1352" s="3">
        <v>44927</v>
      </c>
      <c r="AT1352">
        <v>41</v>
      </c>
      <c r="BB1352">
        <v>1110</v>
      </c>
      <c r="BK1352" t="s">
        <v>9817</v>
      </c>
      <c r="BQ1352" t="s">
        <v>85</v>
      </c>
      <c r="BR1352" t="s">
        <v>86</v>
      </c>
    </row>
    <row r="1353" spans="1:71">
      <c r="A1353" t="s">
        <v>76</v>
      </c>
      <c r="B1353" t="s">
        <v>9818</v>
      </c>
      <c r="F1353" t="s">
        <v>9819</v>
      </c>
      <c r="I1353" t="s">
        <v>9820</v>
      </c>
      <c r="J1353">
        <v>2014</v>
      </c>
      <c r="K1353" t="s">
        <v>2245</v>
      </c>
      <c r="W1353" t="s">
        <v>9821</v>
      </c>
      <c r="AN1353" t="s">
        <v>2247</v>
      </c>
      <c r="AO1353" t="s">
        <v>2999</v>
      </c>
      <c r="AS1353" t="s">
        <v>204</v>
      </c>
      <c r="AT1353">
        <v>145</v>
      </c>
      <c r="AU1353" s="2">
        <v>43132</v>
      </c>
      <c r="AZ1353">
        <v>99</v>
      </c>
      <c r="BA1353">
        <v>104</v>
      </c>
      <c r="BC1353" t="s">
        <v>9822</v>
      </c>
      <c r="BK1353" t="s">
        <v>9823</v>
      </c>
      <c r="BL1353">
        <v>24503344</v>
      </c>
      <c r="BQ1353" t="s">
        <v>85</v>
      </c>
      <c r="BR1353" t="s">
        <v>86</v>
      </c>
    </row>
    <row r="1354" spans="1:71">
      <c r="A1354" t="s">
        <v>76</v>
      </c>
      <c r="B1354" t="s">
        <v>9824</v>
      </c>
      <c r="F1354" t="s">
        <v>9825</v>
      </c>
      <c r="I1354" t="s">
        <v>9826</v>
      </c>
      <c r="J1354">
        <v>2009</v>
      </c>
      <c r="K1354" t="s">
        <v>9827</v>
      </c>
      <c r="W1354" t="s">
        <v>9828</v>
      </c>
      <c r="AN1354" t="s">
        <v>9829</v>
      </c>
      <c r="AO1354" t="s">
        <v>9830</v>
      </c>
      <c r="AT1354">
        <v>36</v>
      </c>
      <c r="AU1354">
        <v>12</v>
      </c>
      <c r="AZ1354">
        <v>1027</v>
      </c>
      <c r="BA1354">
        <v>1036</v>
      </c>
      <c r="BC1354" t="s">
        <v>9831</v>
      </c>
      <c r="BK1354" t="s">
        <v>9832</v>
      </c>
      <c r="BQ1354" t="s">
        <v>131</v>
      </c>
    </row>
    <row r="1355" spans="1:71">
      <c r="A1355" t="s">
        <v>752</v>
      </c>
      <c r="B1355" t="s">
        <v>9833</v>
      </c>
      <c r="D1355" t="s">
        <v>9834</v>
      </c>
      <c r="F1355" t="s">
        <v>9835</v>
      </c>
      <c r="I1355" t="s">
        <v>9836</v>
      </c>
      <c r="J1355">
        <v>2011</v>
      </c>
      <c r="K1355" t="s">
        <v>9837</v>
      </c>
      <c r="P1355" t="s">
        <v>9838</v>
      </c>
      <c r="Q1355" t="s">
        <v>9839</v>
      </c>
      <c r="R1355" t="s">
        <v>9840</v>
      </c>
      <c r="W1355" t="s">
        <v>9841</v>
      </c>
      <c r="AP1355" t="s">
        <v>9842</v>
      </c>
      <c r="AZ1355">
        <v>139</v>
      </c>
      <c r="BA1355">
        <v>149</v>
      </c>
      <c r="BC1355" t="s">
        <v>9843</v>
      </c>
      <c r="BK1355" t="s">
        <v>9844</v>
      </c>
      <c r="BQ1355" t="s">
        <v>131</v>
      </c>
    </row>
    <row r="1356" spans="1:71">
      <c r="A1356" t="s">
        <v>76</v>
      </c>
      <c r="B1356" t="s">
        <v>9845</v>
      </c>
      <c r="F1356" t="s">
        <v>9846</v>
      </c>
      <c r="I1356" t="s">
        <v>9847</v>
      </c>
      <c r="J1356">
        <v>2009</v>
      </c>
      <c r="K1356" t="s">
        <v>8107</v>
      </c>
      <c r="W1356" t="s">
        <v>9848</v>
      </c>
      <c r="AA1356" t="s">
        <v>9849</v>
      </c>
      <c r="AB1356" t="s">
        <v>9850</v>
      </c>
      <c r="AN1356" t="s">
        <v>8110</v>
      </c>
      <c r="AS1356" t="s">
        <v>148</v>
      </c>
      <c r="AT1356">
        <v>89</v>
      </c>
      <c r="AU1356">
        <v>3</v>
      </c>
      <c r="AZ1356">
        <v>509</v>
      </c>
      <c r="BA1356">
        <v>519</v>
      </c>
      <c r="BC1356" t="s">
        <v>9851</v>
      </c>
      <c r="BK1356" t="s">
        <v>9852</v>
      </c>
      <c r="BQ1356" t="s">
        <v>85</v>
      </c>
      <c r="BR1356" t="s">
        <v>108</v>
      </c>
      <c r="BS1356" t="s">
        <v>109</v>
      </c>
    </row>
    <row r="1357" spans="1:71">
      <c r="A1357" t="s">
        <v>76</v>
      </c>
      <c r="B1357" t="s">
        <v>9853</v>
      </c>
      <c r="F1357" t="s">
        <v>9853</v>
      </c>
      <c r="I1357" t="s">
        <v>9854</v>
      </c>
      <c r="J1357">
        <v>2001</v>
      </c>
      <c r="K1357" t="s">
        <v>1036</v>
      </c>
      <c r="W1357" t="s">
        <v>9855</v>
      </c>
      <c r="AN1357" t="s">
        <v>1040</v>
      </c>
      <c r="AS1357" t="s">
        <v>600</v>
      </c>
      <c r="AT1357">
        <v>122</v>
      </c>
      <c r="AU1357">
        <v>1</v>
      </c>
      <c r="AZ1357">
        <v>1</v>
      </c>
      <c r="BA1357">
        <v>9</v>
      </c>
      <c r="BC1357" t="s">
        <v>9856</v>
      </c>
      <c r="BK1357" t="s">
        <v>9857</v>
      </c>
      <c r="BL1357">
        <v>11352547</v>
      </c>
      <c r="BQ1357" t="s">
        <v>85</v>
      </c>
      <c r="BR1357" t="s">
        <v>86</v>
      </c>
    </row>
    <row r="1358" spans="1:71">
      <c r="A1358" t="s">
        <v>76</v>
      </c>
      <c r="B1358" t="s">
        <v>9858</v>
      </c>
      <c r="F1358" t="s">
        <v>9859</v>
      </c>
      <c r="I1358" t="s">
        <v>9860</v>
      </c>
      <c r="J1358">
        <v>2010</v>
      </c>
      <c r="K1358" t="s">
        <v>913</v>
      </c>
      <c r="W1358" t="s">
        <v>9861</v>
      </c>
      <c r="AB1358" t="s">
        <v>9862</v>
      </c>
      <c r="AN1358" t="s">
        <v>915</v>
      </c>
      <c r="AS1358" t="s">
        <v>204</v>
      </c>
      <c r="AT1358">
        <v>105</v>
      </c>
      <c r="AU1358">
        <v>2</v>
      </c>
      <c r="AZ1358">
        <v>301</v>
      </c>
      <c r="BA1358">
        <v>309</v>
      </c>
      <c r="BC1358" t="s">
        <v>9863</v>
      </c>
      <c r="BK1358" t="s">
        <v>9864</v>
      </c>
      <c r="BL1358">
        <v>19914918</v>
      </c>
      <c r="BQ1358" t="s">
        <v>131</v>
      </c>
    </row>
    <row r="1359" spans="1:71">
      <c r="A1359" t="s">
        <v>76</v>
      </c>
      <c r="B1359" t="s">
        <v>1568</v>
      </c>
      <c r="F1359" t="s">
        <v>1569</v>
      </c>
      <c r="I1359" t="s">
        <v>9865</v>
      </c>
      <c r="J1359">
        <v>2016</v>
      </c>
      <c r="K1359" t="s">
        <v>9866</v>
      </c>
      <c r="W1359" t="s">
        <v>9867</v>
      </c>
      <c r="AN1359" t="s">
        <v>9868</v>
      </c>
      <c r="AO1359" t="s">
        <v>9869</v>
      </c>
      <c r="AS1359" t="s">
        <v>8127</v>
      </c>
      <c r="AT1359">
        <v>524</v>
      </c>
      <c r="AU1359">
        <v>14</v>
      </c>
      <c r="AZ1359">
        <v>2914</v>
      </c>
      <c r="BA1359">
        <v>2929</v>
      </c>
      <c r="BC1359" t="s">
        <v>9870</v>
      </c>
      <c r="BK1359" t="s">
        <v>9871</v>
      </c>
      <c r="BL1359">
        <v>26991695</v>
      </c>
      <c r="BQ1359" t="s">
        <v>85</v>
      </c>
      <c r="BR1359" t="s">
        <v>86</v>
      </c>
    </row>
    <row r="1360" spans="1:71">
      <c r="A1360" t="s">
        <v>76</v>
      </c>
      <c r="B1360" t="s">
        <v>9872</v>
      </c>
      <c r="F1360" t="s">
        <v>9873</v>
      </c>
      <c r="I1360" t="s">
        <v>9874</v>
      </c>
      <c r="J1360">
        <v>2009</v>
      </c>
      <c r="K1360" t="s">
        <v>1036</v>
      </c>
      <c r="P1360" t="s">
        <v>9875</v>
      </c>
      <c r="Q1360" t="s">
        <v>9876</v>
      </c>
      <c r="R1360" t="s">
        <v>9877</v>
      </c>
      <c r="W1360" t="s">
        <v>9878</v>
      </c>
      <c r="AB1360" t="s">
        <v>8515</v>
      </c>
      <c r="AN1360" t="s">
        <v>1040</v>
      </c>
      <c r="AO1360" t="s">
        <v>1572</v>
      </c>
      <c r="AS1360" t="s">
        <v>4925</v>
      </c>
      <c r="AT1360">
        <v>163</v>
      </c>
      <c r="AU1360" s="2">
        <v>43132</v>
      </c>
      <c r="AZ1360">
        <v>135</v>
      </c>
      <c r="BA1360">
        <v>141</v>
      </c>
      <c r="BC1360" t="s">
        <v>9879</v>
      </c>
      <c r="BK1360" t="s">
        <v>9880</v>
      </c>
      <c r="BL1360">
        <v>19344665</v>
      </c>
      <c r="BQ1360" t="s">
        <v>85</v>
      </c>
      <c r="BR1360" t="s">
        <v>86</v>
      </c>
    </row>
    <row r="1361" spans="1:74">
      <c r="A1361" t="s">
        <v>76</v>
      </c>
      <c r="B1361" t="s">
        <v>9881</v>
      </c>
      <c r="F1361" t="s">
        <v>9881</v>
      </c>
      <c r="I1361" t="s">
        <v>9882</v>
      </c>
      <c r="J1361">
        <v>1995</v>
      </c>
      <c r="K1361" t="s">
        <v>3868</v>
      </c>
      <c r="P1361" t="s">
        <v>3869</v>
      </c>
      <c r="Q1361" t="s">
        <v>3870</v>
      </c>
      <c r="R1361" t="s">
        <v>3871</v>
      </c>
      <c r="S1361" t="s">
        <v>3872</v>
      </c>
      <c r="W1361" t="s">
        <v>9883</v>
      </c>
      <c r="AN1361" t="s">
        <v>3874</v>
      </c>
      <c r="AS1361" t="s">
        <v>887</v>
      </c>
      <c r="AT1361">
        <v>35</v>
      </c>
      <c r="AU1361">
        <v>3</v>
      </c>
      <c r="AZ1361">
        <v>203</v>
      </c>
      <c r="BA1361">
        <v>214</v>
      </c>
      <c r="BK1361" t="s">
        <v>9884</v>
      </c>
      <c r="BQ1361" t="s">
        <v>85</v>
      </c>
      <c r="BR1361" t="s">
        <v>86</v>
      </c>
    </row>
    <row r="1362" spans="1:74">
      <c r="A1362" t="s">
        <v>76</v>
      </c>
      <c r="B1362" t="s">
        <v>9885</v>
      </c>
      <c r="F1362" t="s">
        <v>9885</v>
      </c>
      <c r="I1362" t="s">
        <v>9886</v>
      </c>
      <c r="J1362">
        <v>2003</v>
      </c>
      <c r="K1362" t="s">
        <v>9887</v>
      </c>
      <c r="W1362" t="s">
        <v>9888</v>
      </c>
      <c r="AN1362" t="s">
        <v>9889</v>
      </c>
      <c r="AS1362" t="s">
        <v>148</v>
      </c>
      <c r="AT1362">
        <v>9</v>
      </c>
      <c r="AU1362">
        <v>5</v>
      </c>
      <c r="AZ1362">
        <v>573</v>
      </c>
      <c r="BA1362">
        <v>579</v>
      </c>
      <c r="BC1362" t="s">
        <v>9890</v>
      </c>
      <c r="BK1362" t="s">
        <v>9891</v>
      </c>
      <c r="BL1362">
        <v>12737741</v>
      </c>
      <c r="BQ1362" t="s">
        <v>9892</v>
      </c>
    </row>
    <row r="1363" spans="1:74">
      <c r="A1363" t="s">
        <v>76</v>
      </c>
      <c r="B1363" t="s">
        <v>9893</v>
      </c>
      <c r="F1363" t="s">
        <v>9893</v>
      </c>
      <c r="I1363" t="s">
        <v>9894</v>
      </c>
      <c r="J1363">
        <v>1997</v>
      </c>
      <c r="K1363" t="s">
        <v>2557</v>
      </c>
      <c r="W1363" t="s">
        <v>9895</v>
      </c>
      <c r="AB1363" t="s">
        <v>9896</v>
      </c>
      <c r="AN1363" t="s">
        <v>2561</v>
      </c>
      <c r="AT1363">
        <v>9</v>
      </c>
      <c r="AU1363">
        <v>6</v>
      </c>
      <c r="AZ1363">
        <v>587</v>
      </c>
      <c r="BA1363">
        <v>596</v>
      </c>
      <c r="BC1363" t="s">
        <v>9897</v>
      </c>
      <c r="BK1363" t="s">
        <v>9898</v>
      </c>
      <c r="BL1363">
        <v>9551662</v>
      </c>
      <c r="BQ1363" t="s">
        <v>85</v>
      </c>
      <c r="BR1363" t="s">
        <v>86</v>
      </c>
    </row>
    <row r="1364" spans="1:74">
      <c r="A1364" t="s">
        <v>76</v>
      </c>
      <c r="B1364" t="s">
        <v>9899</v>
      </c>
      <c r="F1364" t="s">
        <v>9899</v>
      </c>
      <c r="I1364" t="s">
        <v>9900</v>
      </c>
      <c r="J1364">
        <v>2006</v>
      </c>
      <c r="K1364" t="s">
        <v>9901</v>
      </c>
      <c r="W1364" t="s">
        <v>9902</v>
      </c>
      <c r="AN1364" t="s">
        <v>9903</v>
      </c>
      <c r="AS1364" t="s">
        <v>600</v>
      </c>
      <c r="AT1364">
        <v>17</v>
      </c>
      <c r="AU1364">
        <v>3</v>
      </c>
      <c r="AZ1364">
        <v>83</v>
      </c>
      <c r="BA1364">
        <v>91</v>
      </c>
      <c r="BC1364" t="s">
        <v>9904</v>
      </c>
      <c r="BK1364" t="s">
        <v>9905</v>
      </c>
      <c r="BL1364">
        <v>16513363</v>
      </c>
      <c r="BQ1364" t="s">
        <v>85</v>
      </c>
      <c r="BR1364" t="s">
        <v>86</v>
      </c>
    </row>
    <row r="1365" spans="1:74">
      <c r="A1365" t="s">
        <v>76</v>
      </c>
      <c r="B1365" t="s">
        <v>9906</v>
      </c>
      <c r="F1365" t="s">
        <v>9907</v>
      </c>
      <c r="I1365" t="s">
        <v>9908</v>
      </c>
      <c r="J1365">
        <v>2012</v>
      </c>
      <c r="K1365" t="s">
        <v>766</v>
      </c>
      <c r="W1365" t="s">
        <v>9909</v>
      </c>
      <c r="AA1365" t="s">
        <v>9910</v>
      </c>
      <c r="AB1365" t="s">
        <v>9911</v>
      </c>
      <c r="AN1365" t="s">
        <v>768</v>
      </c>
      <c r="AS1365" t="s">
        <v>397</v>
      </c>
      <c r="AT1365">
        <v>49</v>
      </c>
      <c r="AU1365">
        <v>4</v>
      </c>
      <c r="AZ1365">
        <v>825</v>
      </c>
      <c r="BA1365">
        <v>832</v>
      </c>
      <c r="BC1365" t="s">
        <v>9912</v>
      </c>
      <c r="BK1365" t="s">
        <v>9913</v>
      </c>
      <c r="BL1365">
        <v>22897042</v>
      </c>
      <c r="BQ1365" t="s">
        <v>85</v>
      </c>
      <c r="BR1365" t="s">
        <v>108</v>
      </c>
      <c r="BT1365" t="s">
        <v>109</v>
      </c>
      <c r="BV1365">
        <v>2</v>
      </c>
    </row>
    <row r="1366" spans="1:74">
      <c r="A1366" t="s">
        <v>76</v>
      </c>
      <c r="B1366" t="s">
        <v>9914</v>
      </c>
      <c r="F1366" t="s">
        <v>9915</v>
      </c>
      <c r="I1366" t="s">
        <v>9916</v>
      </c>
      <c r="J1366">
        <v>2010</v>
      </c>
      <c r="K1366" t="s">
        <v>631</v>
      </c>
      <c r="W1366" t="s">
        <v>9917</v>
      </c>
      <c r="AA1366" t="s">
        <v>9918</v>
      </c>
      <c r="AB1366" t="s">
        <v>9919</v>
      </c>
      <c r="AN1366" t="s">
        <v>633</v>
      </c>
      <c r="AS1366" t="s">
        <v>204</v>
      </c>
      <c r="AT1366">
        <v>91</v>
      </c>
      <c r="AU1366">
        <v>2</v>
      </c>
      <c r="AZ1366">
        <v>311</v>
      </c>
      <c r="BA1366">
        <v>318</v>
      </c>
      <c r="BC1366" t="s">
        <v>9920</v>
      </c>
      <c r="BK1366" t="s">
        <v>9921</v>
      </c>
      <c r="BL1366">
        <v>20391994</v>
      </c>
      <c r="BQ1366" t="s">
        <v>85</v>
      </c>
      <c r="BS1366" t="s">
        <v>109</v>
      </c>
    </row>
    <row r="1367" spans="1:74">
      <c r="A1367" t="s">
        <v>867</v>
      </c>
      <c r="B1367" t="s">
        <v>9922</v>
      </c>
      <c r="D1367" t="s">
        <v>9923</v>
      </c>
      <c r="F1367" t="s">
        <v>9922</v>
      </c>
      <c r="I1367" t="s">
        <v>9924</v>
      </c>
      <c r="J1367">
        <v>2003</v>
      </c>
      <c r="K1367" t="s">
        <v>9925</v>
      </c>
      <c r="L1367" t="s">
        <v>9926</v>
      </c>
      <c r="P1367" t="s">
        <v>9927</v>
      </c>
      <c r="Q1367" t="s">
        <v>9928</v>
      </c>
      <c r="R1367" t="s">
        <v>9929</v>
      </c>
      <c r="S1367" t="s">
        <v>9930</v>
      </c>
      <c r="W1367" t="s">
        <v>9931</v>
      </c>
      <c r="AN1367" t="s">
        <v>9932</v>
      </c>
      <c r="AP1367" t="s">
        <v>9933</v>
      </c>
      <c r="AT1367">
        <v>1007</v>
      </c>
      <c r="AZ1367">
        <v>169</v>
      </c>
      <c r="BA1367">
        <v>175</v>
      </c>
      <c r="BC1367" t="s">
        <v>9934</v>
      </c>
      <c r="BK1367" t="s">
        <v>9935</v>
      </c>
      <c r="BL1367">
        <v>14993051</v>
      </c>
      <c r="BQ1367" t="s">
        <v>85</v>
      </c>
      <c r="BR1367" t="s">
        <v>86</v>
      </c>
    </row>
    <row r="1368" spans="1:74">
      <c r="A1368" t="s">
        <v>76</v>
      </c>
      <c r="B1368" t="s">
        <v>9936</v>
      </c>
      <c r="F1368" t="s">
        <v>9937</v>
      </c>
      <c r="I1368" t="s">
        <v>9938</v>
      </c>
      <c r="J1368">
        <v>2009</v>
      </c>
      <c r="K1368" t="s">
        <v>1620</v>
      </c>
      <c r="W1368" t="s">
        <v>9939</v>
      </c>
      <c r="AA1368" t="s">
        <v>9940</v>
      </c>
      <c r="AN1368" t="s">
        <v>1623</v>
      </c>
      <c r="AT1368">
        <v>22</v>
      </c>
      <c r="AU1368">
        <v>2</v>
      </c>
      <c r="AZ1368">
        <v>77</v>
      </c>
      <c r="BA1368">
        <v>90</v>
      </c>
      <c r="BK1368" t="s">
        <v>9941</v>
      </c>
      <c r="BQ1368" t="s">
        <v>85</v>
      </c>
      <c r="BR1368" t="s">
        <v>86</v>
      </c>
    </row>
    <row r="1369" spans="1:74">
      <c r="A1369" t="s">
        <v>76</v>
      </c>
      <c r="B1369" t="s">
        <v>9942</v>
      </c>
      <c r="F1369" t="s">
        <v>9942</v>
      </c>
      <c r="I1369" t="s">
        <v>9943</v>
      </c>
      <c r="J1369">
        <v>1992</v>
      </c>
      <c r="K1369" t="s">
        <v>356</v>
      </c>
      <c r="W1369" t="s">
        <v>9944</v>
      </c>
      <c r="AN1369" t="s">
        <v>358</v>
      </c>
      <c r="AS1369" t="s">
        <v>413</v>
      </c>
      <c r="AT1369">
        <v>96</v>
      </c>
      <c r="AU1369">
        <v>2</v>
      </c>
      <c r="AZ1369">
        <v>765</v>
      </c>
      <c r="BA1369">
        <v>773</v>
      </c>
      <c r="BK1369" t="s">
        <v>9945</v>
      </c>
      <c r="BL1369">
        <v>1339856</v>
      </c>
      <c r="BQ1369" t="s">
        <v>85</v>
      </c>
      <c r="BR1369" t="s">
        <v>86</v>
      </c>
    </row>
    <row r="1370" spans="1:74">
      <c r="A1370" t="s">
        <v>76</v>
      </c>
      <c r="B1370" t="s">
        <v>9946</v>
      </c>
      <c r="F1370" t="s">
        <v>9946</v>
      </c>
      <c r="I1370" t="s">
        <v>9947</v>
      </c>
      <c r="J1370">
        <v>1996</v>
      </c>
      <c r="K1370" t="s">
        <v>861</v>
      </c>
      <c r="W1370" t="s">
        <v>9948</v>
      </c>
      <c r="AN1370" t="s">
        <v>863</v>
      </c>
      <c r="AS1370" t="s">
        <v>216</v>
      </c>
      <c r="AT1370">
        <v>77</v>
      </c>
      <c r="AU1370">
        <v>3</v>
      </c>
      <c r="AZ1370">
        <v>826</v>
      </c>
      <c r="BA1370">
        <v>832</v>
      </c>
      <c r="BC1370" t="s">
        <v>9949</v>
      </c>
      <c r="BK1370" t="s">
        <v>9950</v>
      </c>
      <c r="BQ1370" t="s">
        <v>85</v>
      </c>
      <c r="BR1370" t="s">
        <v>86</v>
      </c>
    </row>
    <row r="1371" spans="1:74">
      <c r="A1371" t="s">
        <v>76</v>
      </c>
      <c r="B1371" t="s">
        <v>9951</v>
      </c>
      <c r="F1371" t="s">
        <v>9952</v>
      </c>
      <c r="I1371" t="s">
        <v>9953</v>
      </c>
      <c r="J1371">
        <v>2012</v>
      </c>
      <c r="K1371" t="s">
        <v>4531</v>
      </c>
      <c r="W1371" t="s">
        <v>9954</v>
      </c>
      <c r="AB1371" t="s">
        <v>9955</v>
      </c>
      <c r="AN1371" t="s">
        <v>4537</v>
      </c>
      <c r="AS1371" t="s">
        <v>128</v>
      </c>
      <c r="AT1371">
        <v>47</v>
      </c>
      <c r="AW1371">
        <v>6</v>
      </c>
      <c r="AX1371" t="s">
        <v>49</v>
      </c>
      <c r="AZ1371">
        <v>52</v>
      </c>
      <c r="BA1371">
        <v>54</v>
      </c>
      <c r="BC1371" t="s">
        <v>9956</v>
      </c>
      <c r="BK1371" t="s">
        <v>9957</v>
      </c>
      <c r="BL1371">
        <v>23279465</v>
      </c>
      <c r="BQ1371" t="s">
        <v>85</v>
      </c>
      <c r="BR1371" t="s">
        <v>86</v>
      </c>
    </row>
    <row r="1372" spans="1:74">
      <c r="A1372" t="s">
        <v>76</v>
      </c>
      <c r="B1372" t="s">
        <v>9958</v>
      </c>
      <c r="F1372" t="s">
        <v>9958</v>
      </c>
      <c r="I1372" t="s">
        <v>9959</v>
      </c>
      <c r="J1372">
        <v>1997</v>
      </c>
      <c r="K1372" t="s">
        <v>9960</v>
      </c>
      <c r="W1372" t="s">
        <v>9961</v>
      </c>
      <c r="AN1372" t="s">
        <v>9962</v>
      </c>
      <c r="AS1372" t="s">
        <v>749</v>
      </c>
      <c r="AT1372">
        <v>68</v>
      </c>
      <c r="AU1372">
        <v>4</v>
      </c>
      <c r="AZ1372">
        <v>613</v>
      </c>
      <c r="BA1372">
        <v>621</v>
      </c>
      <c r="BK1372" t="s">
        <v>9963</v>
      </c>
      <c r="BQ1372" t="s">
        <v>85</v>
      </c>
      <c r="BR1372" t="s">
        <v>86</v>
      </c>
    </row>
    <row r="1373" spans="1:74">
      <c r="A1373" t="s">
        <v>76</v>
      </c>
      <c r="B1373" t="s">
        <v>9964</v>
      </c>
      <c r="F1373" t="s">
        <v>9964</v>
      </c>
      <c r="I1373" t="s">
        <v>9965</v>
      </c>
      <c r="J1373">
        <v>1996</v>
      </c>
      <c r="K1373" t="s">
        <v>247</v>
      </c>
      <c r="W1373" t="s">
        <v>9966</v>
      </c>
      <c r="AA1373" t="s">
        <v>9967</v>
      </c>
      <c r="AB1373" t="s">
        <v>9968</v>
      </c>
      <c r="AN1373" t="s">
        <v>250</v>
      </c>
      <c r="AT1373">
        <v>13</v>
      </c>
      <c r="AU1373">
        <v>6</v>
      </c>
      <c r="AZ1373">
        <v>477</v>
      </c>
      <c r="BA1373">
        <v>485</v>
      </c>
      <c r="BC1373" t="s">
        <v>9969</v>
      </c>
      <c r="BK1373" t="s">
        <v>9970</v>
      </c>
      <c r="BL1373">
        <v>8974193</v>
      </c>
      <c r="BQ1373" t="s">
        <v>85</v>
      </c>
      <c r="BR1373" t="s">
        <v>86</v>
      </c>
    </row>
    <row r="1374" spans="1:74">
      <c r="A1374" t="s">
        <v>76</v>
      </c>
      <c r="B1374" t="s">
        <v>9971</v>
      </c>
      <c r="F1374" t="s">
        <v>9971</v>
      </c>
      <c r="I1374" t="s">
        <v>9972</v>
      </c>
      <c r="J1374">
        <v>2004</v>
      </c>
      <c r="K1374" t="s">
        <v>9973</v>
      </c>
      <c r="P1374" t="s">
        <v>9974</v>
      </c>
      <c r="Q1374" t="s">
        <v>9975</v>
      </c>
      <c r="R1374" t="s">
        <v>9976</v>
      </c>
      <c r="S1374" t="s">
        <v>9977</v>
      </c>
      <c r="W1374" t="s">
        <v>9978</v>
      </c>
      <c r="AN1374" t="s">
        <v>9979</v>
      </c>
      <c r="AS1374" t="s">
        <v>317</v>
      </c>
      <c r="AT1374">
        <v>14</v>
      </c>
      <c r="AU1374">
        <v>6</v>
      </c>
      <c r="AZ1374">
        <v>184</v>
      </c>
      <c r="BA1374">
        <v>192</v>
      </c>
      <c r="BC1374" t="s">
        <v>9980</v>
      </c>
      <c r="BK1374" t="s">
        <v>9981</v>
      </c>
      <c r="BL1374">
        <v>15589768</v>
      </c>
      <c r="BQ1374" t="s">
        <v>85</v>
      </c>
      <c r="BR1374" t="s">
        <v>86</v>
      </c>
    </row>
    <row r="1375" spans="1:74">
      <c r="A1375" t="s">
        <v>76</v>
      </c>
      <c r="B1375" t="s">
        <v>9982</v>
      </c>
      <c r="F1375" t="s">
        <v>9983</v>
      </c>
      <c r="I1375" t="s">
        <v>9984</v>
      </c>
      <c r="J1375">
        <v>2017</v>
      </c>
      <c r="K1375" t="s">
        <v>1880</v>
      </c>
      <c r="W1375" t="s">
        <v>9985</v>
      </c>
      <c r="AN1375" t="s">
        <v>1884</v>
      </c>
      <c r="AS1375" s="3">
        <v>44774</v>
      </c>
      <c r="AT1375">
        <v>7</v>
      </c>
      <c r="BB1375">
        <v>9140</v>
      </c>
      <c r="BC1375" t="s">
        <v>9986</v>
      </c>
      <c r="BK1375" t="s">
        <v>9987</v>
      </c>
      <c r="BL1375">
        <v>28831057</v>
      </c>
      <c r="BQ1375" t="s">
        <v>85</v>
      </c>
      <c r="BR1375" t="s">
        <v>86</v>
      </c>
    </row>
    <row r="1376" spans="1:74">
      <c r="A1376" t="s">
        <v>76</v>
      </c>
      <c r="B1376" t="s">
        <v>9988</v>
      </c>
      <c r="F1376" t="s">
        <v>9989</v>
      </c>
      <c r="I1376" t="s">
        <v>9990</v>
      </c>
      <c r="J1376">
        <v>2016</v>
      </c>
      <c r="K1376" t="s">
        <v>623</v>
      </c>
      <c r="W1376" t="s">
        <v>9991</v>
      </c>
      <c r="AA1376" t="s">
        <v>9992</v>
      </c>
      <c r="AB1376" t="s">
        <v>9993</v>
      </c>
      <c r="AN1376" t="s">
        <v>626</v>
      </c>
      <c r="AO1376" t="s">
        <v>1607</v>
      </c>
      <c r="AS1376" t="s">
        <v>94</v>
      </c>
      <c r="AT1376">
        <v>85</v>
      </c>
      <c r="AU1376">
        <v>1</v>
      </c>
      <c r="AZ1376">
        <v>187</v>
      </c>
      <c r="BA1376">
        <v>198</v>
      </c>
      <c r="BC1376" t="s">
        <v>9994</v>
      </c>
      <c r="BK1376" t="s">
        <v>9995</v>
      </c>
      <c r="BL1376">
        <v>26333659</v>
      </c>
      <c r="BQ1376" t="s">
        <v>85</v>
      </c>
      <c r="BR1376" t="s">
        <v>108</v>
      </c>
      <c r="BT1376" t="s">
        <v>296</v>
      </c>
    </row>
    <row r="1377" spans="1:73">
      <c r="A1377" t="s">
        <v>76</v>
      </c>
      <c r="B1377" t="s">
        <v>9996</v>
      </c>
      <c r="F1377" t="s">
        <v>9997</v>
      </c>
      <c r="I1377" t="s">
        <v>9998</v>
      </c>
      <c r="J1377">
        <v>2007</v>
      </c>
      <c r="K1377" t="s">
        <v>2128</v>
      </c>
      <c r="W1377" t="s">
        <v>9999</v>
      </c>
      <c r="AN1377" t="s">
        <v>2130</v>
      </c>
      <c r="AS1377" t="s">
        <v>204</v>
      </c>
      <c r="AT1377">
        <v>36</v>
      </c>
      <c r="AU1377">
        <v>1</v>
      </c>
      <c r="AZ1377">
        <v>15</v>
      </c>
      <c r="BA1377">
        <v>25</v>
      </c>
      <c r="BC1377" t="s">
        <v>10000</v>
      </c>
      <c r="BK1377" t="s">
        <v>10001</v>
      </c>
      <c r="BL1377">
        <v>17349111</v>
      </c>
      <c r="BQ1377" t="s">
        <v>85</v>
      </c>
      <c r="BR1377" t="s">
        <v>108</v>
      </c>
      <c r="BT1377" t="s">
        <v>109</v>
      </c>
      <c r="BU1377">
        <v>1</v>
      </c>
    </row>
    <row r="1378" spans="1:73">
      <c r="A1378" t="s">
        <v>76</v>
      </c>
      <c r="B1378" t="s">
        <v>10002</v>
      </c>
      <c r="F1378" t="s">
        <v>10003</v>
      </c>
      <c r="I1378" t="s">
        <v>10004</v>
      </c>
      <c r="J1378">
        <v>2011</v>
      </c>
      <c r="K1378" t="s">
        <v>1968</v>
      </c>
      <c r="W1378" t="s">
        <v>10005</v>
      </c>
      <c r="AN1378" t="s">
        <v>1970</v>
      </c>
      <c r="AS1378" t="s">
        <v>10006</v>
      </c>
      <c r="AT1378">
        <v>129</v>
      </c>
      <c r="AU1378">
        <v>1</v>
      </c>
      <c r="AZ1378">
        <v>127</v>
      </c>
      <c r="BA1378">
        <v>134</v>
      </c>
      <c r="BC1378" t="s">
        <v>10007</v>
      </c>
      <c r="BK1378" t="s">
        <v>10008</v>
      </c>
      <c r="BQ1378" t="s">
        <v>131</v>
      </c>
    </row>
    <row r="1379" spans="1:73">
      <c r="A1379" t="s">
        <v>76</v>
      </c>
      <c r="B1379" t="s">
        <v>10009</v>
      </c>
      <c r="F1379" t="s">
        <v>10010</v>
      </c>
      <c r="I1379" t="s">
        <v>10011</v>
      </c>
      <c r="J1379">
        <v>2015</v>
      </c>
      <c r="K1379" t="s">
        <v>5769</v>
      </c>
      <c r="W1379" t="s">
        <v>10012</v>
      </c>
      <c r="AN1379" t="s">
        <v>5771</v>
      </c>
      <c r="AO1379" t="s">
        <v>10013</v>
      </c>
      <c r="AT1379">
        <v>74</v>
      </c>
      <c r="BB1379">
        <v>29671</v>
      </c>
      <c r="BC1379" t="s">
        <v>10014</v>
      </c>
      <c r="BK1379" t="s">
        <v>10015</v>
      </c>
      <c r="BL1379">
        <v>26589395</v>
      </c>
      <c r="BQ1379" t="s">
        <v>85</v>
      </c>
      <c r="BR1379" t="s">
        <v>86</v>
      </c>
    </row>
    <row r="1380" spans="1:73">
      <c r="A1380" t="s">
        <v>76</v>
      </c>
      <c r="B1380" t="s">
        <v>10016</v>
      </c>
      <c r="F1380" t="s">
        <v>10017</v>
      </c>
      <c r="I1380" t="s">
        <v>10018</v>
      </c>
      <c r="J1380">
        <v>2010</v>
      </c>
      <c r="K1380" t="s">
        <v>1929</v>
      </c>
      <c r="W1380" t="s">
        <v>10019</v>
      </c>
      <c r="AN1380" t="s">
        <v>1931</v>
      </c>
      <c r="AS1380" t="s">
        <v>168</v>
      </c>
      <c r="AT1380">
        <v>24</v>
      </c>
      <c r="AU1380">
        <v>5</v>
      </c>
      <c r="AZ1380">
        <v>865</v>
      </c>
      <c r="BA1380">
        <v>877</v>
      </c>
      <c r="BC1380" t="s">
        <v>10020</v>
      </c>
      <c r="BK1380" t="s">
        <v>10021</v>
      </c>
      <c r="BQ1380" t="s">
        <v>131</v>
      </c>
    </row>
    <row r="1381" spans="1:73">
      <c r="A1381" t="s">
        <v>76</v>
      </c>
      <c r="B1381" t="s">
        <v>10022</v>
      </c>
      <c r="F1381" t="s">
        <v>10022</v>
      </c>
      <c r="I1381" t="s">
        <v>10023</v>
      </c>
      <c r="J1381">
        <v>2001</v>
      </c>
      <c r="K1381" t="s">
        <v>9887</v>
      </c>
      <c r="W1381" t="s">
        <v>10024</v>
      </c>
      <c r="AN1381" t="s">
        <v>9889</v>
      </c>
      <c r="AS1381" t="s">
        <v>2821</v>
      </c>
      <c r="AT1381">
        <v>7</v>
      </c>
      <c r="AU1381">
        <v>3</v>
      </c>
      <c r="AZ1381">
        <v>369</v>
      </c>
      <c r="BA1381">
        <v>374</v>
      </c>
      <c r="BK1381" t="s">
        <v>10025</v>
      </c>
      <c r="BL1381">
        <v>11384511</v>
      </c>
      <c r="BQ1381" t="s">
        <v>9892</v>
      </c>
    </row>
    <row r="1382" spans="1:73">
      <c r="A1382" t="s">
        <v>76</v>
      </c>
      <c r="B1382" t="s">
        <v>10026</v>
      </c>
      <c r="F1382" t="s">
        <v>10027</v>
      </c>
      <c r="I1382" t="s">
        <v>10028</v>
      </c>
      <c r="J1382">
        <v>2007</v>
      </c>
      <c r="K1382" t="s">
        <v>5594</v>
      </c>
      <c r="W1382" t="s">
        <v>10029</v>
      </c>
      <c r="AB1382" t="s">
        <v>10030</v>
      </c>
      <c r="AN1382" t="s">
        <v>5596</v>
      </c>
      <c r="AO1382" t="s">
        <v>10031</v>
      </c>
      <c r="AS1382" t="s">
        <v>397</v>
      </c>
      <c r="AT1382">
        <v>67</v>
      </c>
      <c r="AU1382">
        <v>1</v>
      </c>
      <c r="AZ1382">
        <v>85</v>
      </c>
      <c r="BA1382">
        <v>92</v>
      </c>
      <c r="BC1382" t="s">
        <v>10032</v>
      </c>
      <c r="BK1382" t="s">
        <v>10033</v>
      </c>
      <c r="BL1382">
        <v>17547693</v>
      </c>
      <c r="BQ1382" t="s">
        <v>85</v>
      </c>
      <c r="BR1382" t="s">
        <v>86</v>
      </c>
    </row>
    <row r="1383" spans="1:73">
      <c r="A1383" t="s">
        <v>76</v>
      </c>
      <c r="B1383" t="s">
        <v>10034</v>
      </c>
      <c r="F1383" t="s">
        <v>10034</v>
      </c>
      <c r="I1383" t="s">
        <v>10035</v>
      </c>
      <c r="J1383">
        <v>2006</v>
      </c>
      <c r="K1383" t="s">
        <v>10036</v>
      </c>
      <c r="W1383" t="s">
        <v>10037</v>
      </c>
      <c r="AN1383" t="s">
        <v>10038</v>
      </c>
      <c r="AT1383">
        <v>39</v>
      </c>
      <c r="AU1383">
        <v>2</v>
      </c>
      <c r="AZ1383">
        <v>75</v>
      </c>
      <c r="BA1383">
        <v>79</v>
      </c>
      <c r="BC1383" t="s">
        <v>10039</v>
      </c>
      <c r="BK1383" t="s">
        <v>10040</v>
      </c>
      <c r="BL1383">
        <v>16391508</v>
      </c>
      <c r="BQ1383" t="s">
        <v>85</v>
      </c>
      <c r="BR1383" t="s">
        <v>86</v>
      </c>
    </row>
    <row r="1384" spans="1:73">
      <c r="A1384" t="s">
        <v>76</v>
      </c>
      <c r="B1384" t="s">
        <v>10041</v>
      </c>
      <c r="F1384" t="s">
        <v>10042</v>
      </c>
      <c r="I1384" t="s">
        <v>10043</v>
      </c>
      <c r="J1384">
        <v>2018</v>
      </c>
      <c r="K1384" t="s">
        <v>646</v>
      </c>
      <c r="W1384" t="s">
        <v>10044</v>
      </c>
      <c r="AB1384" t="s">
        <v>10045</v>
      </c>
      <c r="AN1384" t="s">
        <v>648</v>
      </c>
      <c r="AO1384" t="s">
        <v>649</v>
      </c>
      <c r="AS1384" t="s">
        <v>94</v>
      </c>
      <c r="AT1384">
        <v>221</v>
      </c>
      <c r="AU1384">
        <v>1</v>
      </c>
      <c r="BB1384" t="s">
        <v>10046</v>
      </c>
      <c r="BC1384" t="s">
        <v>10047</v>
      </c>
      <c r="BK1384" t="s">
        <v>10048</v>
      </c>
      <c r="BQ1384" t="s">
        <v>85</v>
      </c>
      <c r="BR1384" t="s">
        <v>86</v>
      </c>
    </row>
    <row r="1385" spans="1:73">
      <c r="A1385" t="s">
        <v>76</v>
      </c>
      <c r="B1385" t="s">
        <v>10049</v>
      </c>
      <c r="F1385" t="s">
        <v>10050</v>
      </c>
      <c r="I1385" t="s">
        <v>10051</v>
      </c>
      <c r="J1385">
        <v>2007</v>
      </c>
      <c r="K1385" t="s">
        <v>247</v>
      </c>
      <c r="W1385" t="s">
        <v>10052</v>
      </c>
      <c r="AA1385" t="s">
        <v>10053</v>
      </c>
      <c r="AN1385" t="s">
        <v>250</v>
      </c>
      <c r="AT1385">
        <v>24</v>
      </c>
      <c r="AU1385">
        <v>4</v>
      </c>
      <c r="AZ1385">
        <v>727</v>
      </c>
      <c r="BA1385">
        <v>737</v>
      </c>
      <c r="BC1385" t="s">
        <v>10054</v>
      </c>
      <c r="BK1385" t="s">
        <v>10055</v>
      </c>
      <c r="BL1385">
        <v>17701683</v>
      </c>
      <c r="BQ1385" t="s">
        <v>85</v>
      </c>
      <c r="BR1385" t="s">
        <v>86</v>
      </c>
    </row>
    <row r="1386" spans="1:73">
      <c r="A1386" t="s">
        <v>76</v>
      </c>
      <c r="B1386" t="s">
        <v>10056</v>
      </c>
      <c r="F1386" t="s">
        <v>10057</v>
      </c>
      <c r="I1386" t="s">
        <v>10058</v>
      </c>
      <c r="J1386">
        <v>2009</v>
      </c>
      <c r="K1386" t="s">
        <v>247</v>
      </c>
      <c r="W1386" t="s">
        <v>10059</v>
      </c>
      <c r="AA1386" t="s">
        <v>10060</v>
      </c>
      <c r="AB1386" t="s">
        <v>10061</v>
      </c>
      <c r="AN1386" t="s">
        <v>250</v>
      </c>
      <c r="AT1386">
        <v>26</v>
      </c>
      <c r="AU1386">
        <v>3</v>
      </c>
      <c r="AZ1386">
        <v>379</v>
      </c>
      <c r="BA1386">
        <v>395</v>
      </c>
      <c r="BB1386" t="s">
        <v>10062</v>
      </c>
      <c r="BC1386" t="s">
        <v>10063</v>
      </c>
      <c r="BK1386" t="s">
        <v>10064</v>
      </c>
      <c r="BL1386">
        <v>19360485</v>
      </c>
      <c r="BQ1386" t="s">
        <v>85</v>
      </c>
      <c r="BR1386" t="s">
        <v>86</v>
      </c>
    </row>
    <row r="1387" spans="1:73">
      <c r="A1387" t="s">
        <v>76</v>
      </c>
      <c r="B1387" t="s">
        <v>10065</v>
      </c>
      <c r="F1387" t="s">
        <v>10065</v>
      </c>
      <c r="I1387" t="s">
        <v>10066</v>
      </c>
      <c r="J1387">
        <v>2005</v>
      </c>
      <c r="K1387" t="s">
        <v>638</v>
      </c>
      <c r="W1387" t="s">
        <v>10067</v>
      </c>
      <c r="AB1387" t="s">
        <v>10068</v>
      </c>
      <c r="AN1387" t="s">
        <v>640</v>
      </c>
      <c r="AO1387" t="s">
        <v>10069</v>
      </c>
      <c r="AS1387" t="s">
        <v>185</v>
      </c>
      <c r="AT1387">
        <v>39</v>
      </c>
      <c r="AU1387">
        <v>2</v>
      </c>
      <c r="AZ1387">
        <v>121</v>
      </c>
      <c r="BA1387">
        <v>128</v>
      </c>
      <c r="BC1387" t="s">
        <v>10070</v>
      </c>
      <c r="BK1387" t="s">
        <v>10071</v>
      </c>
      <c r="BL1387">
        <v>16098088</v>
      </c>
      <c r="BQ1387" t="s">
        <v>85</v>
      </c>
      <c r="BR1387" t="s">
        <v>86</v>
      </c>
    </row>
    <row r="1388" spans="1:73">
      <c r="A1388" t="s">
        <v>76</v>
      </c>
      <c r="B1388" t="s">
        <v>10072</v>
      </c>
      <c r="F1388" t="s">
        <v>10072</v>
      </c>
      <c r="I1388" t="s">
        <v>10073</v>
      </c>
      <c r="J1388">
        <v>1996</v>
      </c>
      <c r="K1388" t="s">
        <v>10074</v>
      </c>
      <c r="W1388" t="s">
        <v>10075</v>
      </c>
      <c r="AN1388" t="s">
        <v>10076</v>
      </c>
      <c r="AS1388" t="s">
        <v>769</v>
      </c>
      <c r="AT1388">
        <v>152</v>
      </c>
      <c r="AU1388">
        <v>2</v>
      </c>
      <c r="AZ1388">
        <v>225</v>
      </c>
      <c r="BA1388">
        <v>236</v>
      </c>
      <c r="BC1388" t="s">
        <v>10077</v>
      </c>
      <c r="BK1388" t="s">
        <v>10078</v>
      </c>
      <c r="BL1388">
        <v>8680844</v>
      </c>
      <c r="BQ1388" t="s">
        <v>85</v>
      </c>
      <c r="BR1388" t="s">
        <v>86</v>
      </c>
    </row>
    <row r="1389" spans="1:73">
      <c r="A1389" t="s">
        <v>76</v>
      </c>
      <c r="B1389" t="s">
        <v>10079</v>
      </c>
      <c r="F1389" t="s">
        <v>10080</v>
      </c>
      <c r="I1389" t="s">
        <v>10081</v>
      </c>
      <c r="J1389">
        <v>2017</v>
      </c>
      <c r="K1389" t="s">
        <v>3806</v>
      </c>
      <c r="W1389" t="s">
        <v>10082</v>
      </c>
      <c r="AN1389" t="s">
        <v>3809</v>
      </c>
      <c r="AO1389" t="s">
        <v>4105</v>
      </c>
      <c r="AS1389" t="s">
        <v>887</v>
      </c>
      <c r="AT1389">
        <v>95</v>
      </c>
      <c r="AZ1389">
        <v>33</v>
      </c>
      <c r="BA1389">
        <v>41</v>
      </c>
      <c r="BC1389" t="s">
        <v>10083</v>
      </c>
      <c r="BK1389" t="s">
        <v>10084</v>
      </c>
      <c r="BL1389">
        <v>28460677</v>
      </c>
      <c r="BQ1389" t="s">
        <v>85</v>
      </c>
      <c r="BR1389" t="s">
        <v>86</v>
      </c>
    </row>
    <row r="1390" spans="1:73">
      <c r="A1390" t="s">
        <v>76</v>
      </c>
      <c r="B1390" t="s">
        <v>10085</v>
      </c>
      <c r="F1390" t="s">
        <v>10086</v>
      </c>
      <c r="I1390" t="s">
        <v>10087</v>
      </c>
      <c r="J1390">
        <v>2015</v>
      </c>
      <c r="K1390" t="s">
        <v>766</v>
      </c>
      <c r="W1390" t="s">
        <v>10088</v>
      </c>
      <c r="AN1390" t="s">
        <v>768</v>
      </c>
      <c r="AO1390" t="s">
        <v>2527</v>
      </c>
      <c r="AS1390" t="s">
        <v>413</v>
      </c>
      <c r="AT1390">
        <v>52</v>
      </c>
      <c r="AU1390">
        <v>6</v>
      </c>
      <c r="AZ1390">
        <v>1213</v>
      </c>
      <c r="BA1390">
        <v>1224</v>
      </c>
      <c r="BC1390" t="s">
        <v>10089</v>
      </c>
      <c r="BK1390" t="s">
        <v>10090</v>
      </c>
      <c r="BL1390">
        <v>26336262</v>
      </c>
      <c r="BQ1390" t="s">
        <v>85</v>
      </c>
      <c r="BR1390" t="s">
        <v>86</v>
      </c>
    </row>
    <row r="1391" spans="1:73">
      <c r="A1391" t="s">
        <v>76</v>
      </c>
      <c r="B1391" t="s">
        <v>10091</v>
      </c>
      <c r="F1391" t="s">
        <v>10092</v>
      </c>
      <c r="I1391" t="s">
        <v>10093</v>
      </c>
      <c r="J1391">
        <v>2013</v>
      </c>
      <c r="K1391" t="s">
        <v>3897</v>
      </c>
      <c r="W1391" t="s">
        <v>10094</v>
      </c>
      <c r="AA1391" t="s">
        <v>10095</v>
      </c>
      <c r="AB1391" t="s">
        <v>10096</v>
      </c>
      <c r="AN1391" t="s">
        <v>3899</v>
      </c>
      <c r="AO1391" t="s">
        <v>10097</v>
      </c>
      <c r="AS1391" t="s">
        <v>204</v>
      </c>
      <c r="AT1391">
        <v>85</v>
      </c>
      <c r="AU1391">
        <v>2</v>
      </c>
      <c r="AZ1391">
        <v>471</v>
      </c>
      <c r="BA1391">
        <v>481</v>
      </c>
      <c r="BC1391" t="s">
        <v>10098</v>
      </c>
      <c r="BK1391" t="s">
        <v>10099</v>
      </c>
      <c r="BQ1391" t="s">
        <v>85</v>
      </c>
      <c r="BR1391" t="s">
        <v>86</v>
      </c>
      <c r="BS1391" t="s">
        <v>109</v>
      </c>
    </row>
    <row r="1392" spans="1:73">
      <c r="A1392" t="s">
        <v>76</v>
      </c>
      <c r="B1392" t="s">
        <v>997</v>
      </c>
      <c r="F1392" t="s">
        <v>998</v>
      </c>
      <c r="I1392" t="s">
        <v>10100</v>
      </c>
      <c r="J1392">
        <v>2007</v>
      </c>
      <c r="K1392" t="s">
        <v>232</v>
      </c>
      <c r="W1392" t="s">
        <v>10101</v>
      </c>
      <c r="AA1392" t="s">
        <v>1002</v>
      </c>
      <c r="AB1392" t="s">
        <v>1003</v>
      </c>
      <c r="AN1392" t="s">
        <v>234</v>
      </c>
      <c r="AS1392" t="s">
        <v>8159</v>
      </c>
      <c r="AT1392">
        <v>274</v>
      </c>
      <c r="AU1392">
        <v>1610</v>
      </c>
      <c r="AZ1392">
        <v>721</v>
      </c>
      <c r="BA1392">
        <v>725</v>
      </c>
      <c r="BC1392" t="s">
        <v>10102</v>
      </c>
      <c r="BK1392" t="s">
        <v>10103</v>
      </c>
      <c r="BL1392">
        <v>17254997</v>
      </c>
      <c r="BQ1392" t="s">
        <v>85</v>
      </c>
      <c r="BR1392" t="s">
        <v>86</v>
      </c>
    </row>
    <row r="1393" spans="1:72">
      <c r="A1393" t="s">
        <v>76</v>
      </c>
      <c r="B1393" t="s">
        <v>3965</v>
      </c>
      <c r="F1393" t="s">
        <v>3966</v>
      </c>
      <c r="I1393" t="s">
        <v>10104</v>
      </c>
      <c r="J1393">
        <v>2016</v>
      </c>
      <c r="K1393" t="s">
        <v>1334</v>
      </c>
      <c r="W1393" t="s">
        <v>10105</v>
      </c>
      <c r="AN1393" t="s">
        <v>1336</v>
      </c>
      <c r="AS1393" t="s">
        <v>148</v>
      </c>
      <c r="AT1393">
        <v>158</v>
      </c>
      <c r="AZ1393">
        <v>61</v>
      </c>
      <c r="BA1393">
        <v>68</v>
      </c>
      <c r="BC1393" t="s">
        <v>10106</v>
      </c>
      <c r="BK1393" t="s">
        <v>10107</v>
      </c>
      <c r="BL1393">
        <v>26945648</v>
      </c>
      <c r="BQ1393" t="s">
        <v>85</v>
      </c>
      <c r="BR1393" t="s">
        <v>86</v>
      </c>
    </row>
    <row r="1394" spans="1:72">
      <c r="A1394" t="s">
        <v>76</v>
      </c>
      <c r="B1394" t="s">
        <v>10108</v>
      </c>
      <c r="F1394" t="s">
        <v>10108</v>
      </c>
      <c r="I1394" t="s">
        <v>10109</v>
      </c>
      <c r="J1394">
        <v>1992</v>
      </c>
      <c r="K1394" t="s">
        <v>6582</v>
      </c>
      <c r="W1394" t="s">
        <v>10110</v>
      </c>
      <c r="AN1394" t="s">
        <v>6584</v>
      </c>
      <c r="AS1394" t="s">
        <v>94</v>
      </c>
      <c r="AT1394">
        <v>90</v>
      </c>
      <c r="AU1394">
        <v>1</v>
      </c>
      <c r="AZ1394">
        <v>161</v>
      </c>
      <c r="BA1394">
        <v>170</v>
      </c>
      <c r="BK1394" t="s">
        <v>10111</v>
      </c>
      <c r="BQ1394" t="s">
        <v>85</v>
      </c>
      <c r="BR1394" t="s">
        <v>108</v>
      </c>
      <c r="BS1394" t="s">
        <v>109</v>
      </c>
    </row>
    <row r="1395" spans="1:72">
      <c r="A1395" t="s">
        <v>76</v>
      </c>
      <c r="B1395" t="s">
        <v>10112</v>
      </c>
      <c r="F1395" t="s">
        <v>10113</v>
      </c>
      <c r="I1395" t="s">
        <v>10114</v>
      </c>
      <c r="J1395">
        <v>2018</v>
      </c>
      <c r="K1395" t="s">
        <v>4329</v>
      </c>
      <c r="W1395" t="s">
        <v>10115</v>
      </c>
      <c r="AA1395" t="s">
        <v>10116</v>
      </c>
      <c r="AB1395" t="s">
        <v>10117</v>
      </c>
      <c r="AN1395" t="s">
        <v>4331</v>
      </c>
      <c r="AO1395" t="s">
        <v>4332</v>
      </c>
      <c r="AS1395" t="s">
        <v>2228</v>
      </c>
      <c r="AT1395">
        <v>229</v>
      </c>
      <c r="AZ1395">
        <v>296</v>
      </c>
      <c r="BA1395">
        <v>305</v>
      </c>
      <c r="BC1395" t="s">
        <v>10118</v>
      </c>
      <c r="BK1395" t="s">
        <v>10119</v>
      </c>
      <c r="BL1395">
        <v>29329063</v>
      </c>
      <c r="BQ1395" t="s">
        <v>85</v>
      </c>
      <c r="BR1395" t="s">
        <v>86</v>
      </c>
    </row>
    <row r="1396" spans="1:72">
      <c r="A1396" t="s">
        <v>76</v>
      </c>
      <c r="B1396" t="s">
        <v>10120</v>
      </c>
      <c r="F1396" t="s">
        <v>10120</v>
      </c>
      <c r="I1396" t="s">
        <v>10121</v>
      </c>
      <c r="J1396">
        <v>2000</v>
      </c>
      <c r="K1396" t="s">
        <v>10122</v>
      </c>
      <c r="W1396" t="s">
        <v>10123</v>
      </c>
      <c r="AA1396" t="s">
        <v>10124</v>
      </c>
      <c r="AB1396" t="s">
        <v>10125</v>
      </c>
      <c r="AN1396" t="s">
        <v>10126</v>
      </c>
      <c r="AS1396" s="3">
        <v>41671</v>
      </c>
      <c r="AT1396">
        <v>41</v>
      </c>
      <c r="AU1396">
        <v>3</v>
      </c>
      <c r="AZ1396">
        <v>457</v>
      </c>
      <c r="BA1396">
        <v>462</v>
      </c>
      <c r="BC1396" t="s">
        <v>10127</v>
      </c>
      <c r="BK1396" t="s">
        <v>10128</v>
      </c>
      <c r="BL1396">
        <v>10728722</v>
      </c>
      <c r="BQ1396" t="s">
        <v>85</v>
      </c>
      <c r="BR1396" t="s">
        <v>86</v>
      </c>
    </row>
    <row r="1397" spans="1:72">
      <c r="A1397" t="s">
        <v>76</v>
      </c>
      <c r="B1397" t="s">
        <v>9936</v>
      </c>
      <c r="F1397" t="s">
        <v>9937</v>
      </c>
      <c r="I1397" t="s">
        <v>10129</v>
      </c>
      <c r="J1397">
        <v>2007</v>
      </c>
      <c r="K1397" t="s">
        <v>2163</v>
      </c>
      <c r="W1397" t="s">
        <v>10130</v>
      </c>
      <c r="AA1397" t="s">
        <v>9940</v>
      </c>
      <c r="AN1397" t="s">
        <v>2165</v>
      </c>
      <c r="AO1397" t="s">
        <v>2166</v>
      </c>
      <c r="AS1397" t="s">
        <v>600</v>
      </c>
      <c r="AT1397">
        <v>1</v>
      </c>
      <c r="AU1397">
        <v>3</v>
      </c>
      <c r="AZ1397">
        <v>419</v>
      </c>
      <c r="BA1397">
        <v>432</v>
      </c>
      <c r="BC1397" t="s">
        <v>10131</v>
      </c>
      <c r="BK1397" t="s">
        <v>10132</v>
      </c>
      <c r="BL1397">
        <v>22444340</v>
      </c>
      <c r="BQ1397" t="s">
        <v>85</v>
      </c>
      <c r="BR1397" t="s">
        <v>86</v>
      </c>
    </row>
    <row r="1398" spans="1:72">
      <c r="A1398" t="s">
        <v>76</v>
      </c>
      <c r="B1398" t="s">
        <v>10133</v>
      </c>
      <c r="F1398" t="s">
        <v>10134</v>
      </c>
      <c r="I1398" t="s">
        <v>10135</v>
      </c>
      <c r="J1398">
        <v>2018</v>
      </c>
      <c r="K1398" t="s">
        <v>10136</v>
      </c>
      <c r="W1398" t="s">
        <v>10137</v>
      </c>
      <c r="AA1398" t="s">
        <v>5119</v>
      </c>
      <c r="AB1398" t="s">
        <v>10138</v>
      </c>
      <c r="AN1398" t="s">
        <v>10139</v>
      </c>
      <c r="AO1398" t="s">
        <v>10140</v>
      </c>
      <c r="AS1398" t="s">
        <v>168</v>
      </c>
      <c r="AT1398">
        <v>48</v>
      </c>
      <c r="AU1398">
        <v>4</v>
      </c>
      <c r="AZ1398">
        <v>261</v>
      </c>
      <c r="BA1398">
        <v>276</v>
      </c>
      <c r="BC1398" t="s">
        <v>10141</v>
      </c>
      <c r="BK1398" t="s">
        <v>10142</v>
      </c>
      <c r="BQ1398" t="s">
        <v>85</v>
      </c>
      <c r="BR1398" t="s">
        <v>86</v>
      </c>
    </row>
    <row r="1399" spans="1:72">
      <c r="A1399" t="s">
        <v>76</v>
      </c>
      <c r="B1399" t="s">
        <v>10143</v>
      </c>
      <c r="F1399" t="s">
        <v>10143</v>
      </c>
      <c r="I1399" t="s">
        <v>10144</v>
      </c>
      <c r="J1399">
        <v>1996</v>
      </c>
      <c r="K1399" t="s">
        <v>861</v>
      </c>
      <c r="W1399" t="s">
        <v>10145</v>
      </c>
      <c r="AN1399" t="s">
        <v>863</v>
      </c>
      <c r="AS1399" t="s">
        <v>148</v>
      </c>
      <c r="AT1399">
        <v>77</v>
      </c>
      <c r="AU1399">
        <v>2</v>
      </c>
      <c r="AZ1399">
        <v>394</v>
      </c>
      <c r="BA1399">
        <v>403</v>
      </c>
      <c r="BC1399" t="s">
        <v>10146</v>
      </c>
      <c r="BK1399" t="s">
        <v>10147</v>
      </c>
      <c r="BQ1399" t="s">
        <v>85</v>
      </c>
      <c r="BR1399" t="s">
        <v>86</v>
      </c>
    </row>
    <row r="1400" spans="1:72">
      <c r="A1400" t="s">
        <v>76</v>
      </c>
      <c r="B1400" t="s">
        <v>10148</v>
      </c>
      <c r="F1400" t="s">
        <v>10148</v>
      </c>
      <c r="I1400" t="s">
        <v>10149</v>
      </c>
      <c r="J1400">
        <v>1999</v>
      </c>
      <c r="K1400" t="s">
        <v>10150</v>
      </c>
      <c r="W1400" t="s">
        <v>10151</v>
      </c>
      <c r="AN1400" t="s">
        <v>10152</v>
      </c>
      <c r="AS1400" t="s">
        <v>94</v>
      </c>
      <c r="AT1400">
        <v>13</v>
      </c>
      <c r="AU1400">
        <v>1</v>
      </c>
      <c r="AZ1400">
        <v>95</v>
      </c>
      <c r="BA1400">
        <v>99</v>
      </c>
      <c r="BK1400" t="s">
        <v>10153</v>
      </c>
      <c r="BL1400">
        <v>10836330</v>
      </c>
      <c r="BQ1400" t="s">
        <v>85</v>
      </c>
      <c r="BR1400" t="s">
        <v>86</v>
      </c>
    </row>
    <row r="1401" spans="1:72">
      <c r="A1401" t="s">
        <v>76</v>
      </c>
      <c r="B1401" t="s">
        <v>6923</v>
      </c>
      <c r="F1401" t="s">
        <v>6923</v>
      </c>
      <c r="I1401" t="s">
        <v>10154</v>
      </c>
      <c r="J1401">
        <v>1995</v>
      </c>
      <c r="K1401" t="s">
        <v>10155</v>
      </c>
      <c r="W1401" t="s">
        <v>10156</v>
      </c>
      <c r="AN1401" t="s">
        <v>10157</v>
      </c>
      <c r="AS1401" t="s">
        <v>887</v>
      </c>
      <c r="AT1401">
        <v>70</v>
      </c>
      <c r="AU1401">
        <v>2</v>
      </c>
      <c r="AZ1401">
        <v>141</v>
      </c>
      <c r="BA1401">
        <v>164</v>
      </c>
      <c r="BC1401" t="s">
        <v>10158</v>
      </c>
      <c r="BK1401" t="s">
        <v>10159</v>
      </c>
      <c r="BL1401">
        <v>7610233</v>
      </c>
      <c r="BQ1401" t="s">
        <v>85</v>
      </c>
      <c r="BR1401" t="s">
        <v>86</v>
      </c>
    </row>
    <row r="1402" spans="1:72">
      <c r="A1402" t="s">
        <v>76</v>
      </c>
      <c r="B1402" t="s">
        <v>10160</v>
      </c>
      <c r="F1402" t="s">
        <v>10160</v>
      </c>
      <c r="I1402" t="s">
        <v>10161</v>
      </c>
      <c r="J1402">
        <v>1990</v>
      </c>
      <c r="K1402" t="s">
        <v>10162</v>
      </c>
      <c r="W1402" t="s">
        <v>10163</v>
      </c>
      <c r="AN1402" t="s">
        <v>10164</v>
      </c>
      <c r="AS1402" t="s">
        <v>128</v>
      </c>
      <c r="AT1402">
        <v>36</v>
      </c>
      <c r="AU1402">
        <v>4</v>
      </c>
      <c r="AZ1402">
        <v>209</v>
      </c>
      <c r="BA1402">
        <v>218</v>
      </c>
      <c r="BC1402" t="s">
        <v>10165</v>
      </c>
      <c r="BK1402" t="s">
        <v>10166</v>
      </c>
      <c r="BQ1402" t="s">
        <v>85</v>
      </c>
      <c r="BR1402" t="s">
        <v>86</v>
      </c>
    </row>
    <row r="1403" spans="1:72">
      <c r="A1403" t="s">
        <v>76</v>
      </c>
      <c r="B1403" t="s">
        <v>10167</v>
      </c>
      <c r="F1403" t="s">
        <v>10167</v>
      </c>
      <c r="I1403" t="s">
        <v>10168</v>
      </c>
      <c r="J1403">
        <v>2006</v>
      </c>
      <c r="K1403" t="s">
        <v>493</v>
      </c>
      <c r="W1403" t="s">
        <v>10169</v>
      </c>
      <c r="AN1403" t="s">
        <v>495</v>
      </c>
      <c r="AS1403" t="s">
        <v>269</v>
      </c>
      <c r="AT1403">
        <v>54</v>
      </c>
      <c r="AU1403">
        <v>2</v>
      </c>
      <c r="AZ1403">
        <v>298</v>
      </c>
      <c r="BA1403">
        <v>304</v>
      </c>
      <c r="BK1403" t="s">
        <v>10170</v>
      </c>
      <c r="BQ1403" t="s">
        <v>131</v>
      </c>
    </row>
    <row r="1404" spans="1:72">
      <c r="A1404" t="s">
        <v>76</v>
      </c>
      <c r="B1404" t="s">
        <v>10171</v>
      </c>
      <c r="F1404" t="s">
        <v>10171</v>
      </c>
      <c r="I1404" t="s">
        <v>10172</v>
      </c>
      <c r="J1404">
        <v>1994</v>
      </c>
      <c r="K1404" t="s">
        <v>706</v>
      </c>
      <c r="W1404" t="s">
        <v>10173</v>
      </c>
      <c r="AA1404" t="s">
        <v>5326</v>
      </c>
      <c r="AB1404" t="s">
        <v>5327</v>
      </c>
      <c r="AN1404" t="s">
        <v>708</v>
      </c>
      <c r="AS1404" t="s">
        <v>204</v>
      </c>
      <c r="AT1404">
        <v>24</v>
      </c>
      <c r="AU1404">
        <v>2</v>
      </c>
      <c r="AZ1404">
        <v>306</v>
      </c>
      <c r="BA1404">
        <v>320</v>
      </c>
      <c r="BC1404" t="s">
        <v>10174</v>
      </c>
      <c r="BK1404" t="s">
        <v>10175</v>
      </c>
      <c r="BQ1404" t="s">
        <v>131</v>
      </c>
    </row>
    <row r="1405" spans="1:72">
      <c r="A1405" t="s">
        <v>76</v>
      </c>
      <c r="B1405" t="s">
        <v>10176</v>
      </c>
      <c r="F1405" t="s">
        <v>10176</v>
      </c>
      <c r="I1405" t="s">
        <v>10177</v>
      </c>
      <c r="J1405">
        <v>2005</v>
      </c>
      <c r="K1405" t="s">
        <v>210</v>
      </c>
      <c r="W1405" t="s">
        <v>10178</v>
      </c>
      <c r="AA1405" t="s">
        <v>10179</v>
      </c>
      <c r="AB1405" t="s">
        <v>10180</v>
      </c>
      <c r="AN1405" t="s">
        <v>214</v>
      </c>
      <c r="AS1405" t="s">
        <v>128</v>
      </c>
      <c r="AT1405">
        <v>30</v>
      </c>
      <c r="AU1405">
        <v>6</v>
      </c>
      <c r="AZ1405">
        <v>613</v>
      </c>
      <c r="BA1405">
        <v>619</v>
      </c>
      <c r="BC1405" t="s">
        <v>10181</v>
      </c>
      <c r="BK1405" t="s">
        <v>10182</v>
      </c>
      <c r="BQ1405" t="s">
        <v>85</v>
      </c>
      <c r="BR1405" t="s">
        <v>108</v>
      </c>
      <c r="BT1405" t="s">
        <v>296</v>
      </c>
    </row>
    <row r="1406" spans="1:72">
      <c r="A1406" t="s">
        <v>76</v>
      </c>
      <c r="B1406" t="s">
        <v>10183</v>
      </c>
      <c r="F1406" t="s">
        <v>10184</v>
      </c>
      <c r="I1406" t="s">
        <v>10185</v>
      </c>
      <c r="J1406">
        <v>2016</v>
      </c>
      <c r="K1406" t="s">
        <v>666</v>
      </c>
      <c r="W1406" t="s">
        <v>10186</v>
      </c>
      <c r="AB1406" t="s">
        <v>10187</v>
      </c>
      <c r="AN1406" t="s">
        <v>670</v>
      </c>
      <c r="AO1406" t="s">
        <v>671</v>
      </c>
      <c r="AS1406" t="s">
        <v>94</v>
      </c>
      <c r="AT1406">
        <v>25</v>
      </c>
      <c r="AU1406">
        <v>2</v>
      </c>
      <c r="AZ1406">
        <v>581</v>
      </c>
      <c r="BA1406">
        <v>597</v>
      </c>
      <c r="BC1406" t="s">
        <v>10188</v>
      </c>
      <c r="BK1406" t="s">
        <v>10189</v>
      </c>
      <c r="BL1406">
        <v>26600237</v>
      </c>
      <c r="BQ1406" t="s">
        <v>131</v>
      </c>
    </row>
    <row r="1407" spans="1:72">
      <c r="A1407" t="s">
        <v>76</v>
      </c>
      <c r="B1407" t="s">
        <v>10190</v>
      </c>
      <c r="F1407" t="s">
        <v>10191</v>
      </c>
      <c r="I1407" t="s">
        <v>10192</v>
      </c>
      <c r="J1407">
        <v>2018</v>
      </c>
      <c r="K1407" t="s">
        <v>10193</v>
      </c>
      <c r="W1407" t="s">
        <v>10194</v>
      </c>
      <c r="AN1407" t="s">
        <v>10195</v>
      </c>
      <c r="AS1407" t="s">
        <v>887</v>
      </c>
      <c r="AT1407">
        <v>24</v>
      </c>
      <c r="AU1407">
        <v>3</v>
      </c>
      <c r="AZ1407">
        <v>460</v>
      </c>
      <c r="BA1407">
        <v>466</v>
      </c>
      <c r="BK1407" t="s">
        <v>10196</v>
      </c>
      <c r="BQ1407" t="s">
        <v>85</v>
      </c>
      <c r="BR1407" t="s">
        <v>86</v>
      </c>
    </row>
    <row r="1408" spans="1:72">
      <c r="A1408" t="s">
        <v>76</v>
      </c>
      <c r="B1408" t="s">
        <v>10197</v>
      </c>
      <c r="F1408" t="s">
        <v>10198</v>
      </c>
      <c r="I1408" t="s">
        <v>10199</v>
      </c>
      <c r="J1408">
        <v>2014</v>
      </c>
      <c r="K1408" t="s">
        <v>10200</v>
      </c>
      <c r="W1408" t="s">
        <v>10201</v>
      </c>
      <c r="AN1408" t="s">
        <v>10202</v>
      </c>
      <c r="AS1408" t="s">
        <v>1372</v>
      </c>
      <c r="AT1408">
        <v>30</v>
      </c>
      <c r="AU1408">
        <v>5</v>
      </c>
      <c r="AZ1408">
        <v>1335</v>
      </c>
      <c r="BA1408">
        <v>1346</v>
      </c>
      <c r="BK1408" t="s">
        <v>10203</v>
      </c>
      <c r="BQ1408" t="s">
        <v>131</v>
      </c>
    </row>
    <row r="1409" spans="1:74">
      <c r="A1409" t="s">
        <v>76</v>
      </c>
      <c r="B1409" t="s">
        <v>354</v>
      </c>
      <c r="F1409" t="s">
        <v>354</v>
      </c>
      <c r="I1409" t="s">
        <v>10204</v>
      </c>
      <c r="J1409">
        <v>1993</v>
      </c>
      <c r="K1409" t="s">
        <v>79</v>
      </c>
      <c r="W1409" t="s">
        <v>10205</v>
      </c>
      <c r="AN1409" t="s">
        <v>81</v>
      </c>
      <c r="AS1409" t="s">
        <v>82</v>
      </c>
      <c r="AT1409">
        <v>8</v>
      </c>
      <c r="AU1409">
        <v>4</v>
      </c>
      <c r="AZ1409">
        <v>325</v>
      </c>
      <c r="BA1409">
        <v>337</v>
      </c>
      <c r="BC1409" t="s">
        <v>10206</v>
      </c>
      <c r="BK1409" t="s">
        <v>10207</v>
      </c>
      <c r="BL1409">
        <v>8032091</v>
      </c>
      <c r="BQ1409" t="s">
        <v>85</v>
      </c>
      <c r="BR1409" t="s">
        <v>86</v>
      </c>
    </row>
    <row r="1410" spans="1:74">
      <c r="A1410" t="s">
        <v>76</v>
      </c>
      <c r="B1410" t="s">
        <v>10208</v>
      </c>
      <c r="F1410" t="s">
        <v>10209</v>
      </c>
      <c r="I1410" t="s">
        <v>10210</v>
      </c>
      <c r="J1410">
        <v>2011</v>
      </c>
      <c r="K1410" t="s">
        <v>4720</v>
      </c>
      <c r="W1410" t="s">
        <v>10211</v>
      </c>
      <c r="AA1410" t="s">
        <v>10212</v>
      </c>
      <c r="AN1410" t="s">
        <v>4722</v>
      </c>
      <c r="AS1410" t="s">
        <v>10213</v>
      </c>
      <c r="AT1410">
        <v>10</v>
      </c>
      <c r="AU1410">
        <v>62</v>
      </c>
      <c r="AZ1410">
        <v>13636</v>
      </c>
      <c r="BA1410">
        <v>13639</v>
      </c>
      <c r="BK1410" t="s">
        <v>10214</v>
      </c>
      <c r="BQ1410" t="s">
        <v>85</v>
      </c>
      <c r="BR1410" t="s">
        <v>86</v>
      </c>
    </row>
    <row r="1411" spans="1:74">
      <c r="A1411" t="s">
        <v>76</v>
      </c>
      <c r="B1411" t="s">
        <v>10215</v>
      </c>
      <c r="F1411" t="s">
        <v>10216</v>
      </c>
      <c r="I1411" t="s">
        <v>10217</v>
      </c>
      <c r="J1411">
        <v>2017</v>
      </c>
      <c r="K1411" t="s">
        <v>182</v>
      </c>
      <c r="W1411" t="s">
        <v>10218</v>
      </c>
      <c r="AB1411" t="s">
        <v>10219</v>
      </c>
      <c r="AN1411" t="s">
        <v>184</v>
      </c>
      <c r="AO1411" t="s">
        <v>293</v>
      </c>
      <c r="AS1411" t="s">
        <v>185</v>
      </c>
      <c r="AT1411">
        <v>42</v>
      </c>
      <c r="AU1411">
        <v>3</v>
      </c>
      <c r="AZ1411">
        <v>257</v>
      </c>
      <c r="BA1411">
        <v>265</v>
      </c>
      <c r="BC1411" t="s">
        <v>10220</v>
      </c>
      <c r="BK1411" t="s">
        <v>10221</v>
      </c>
      <c r="BQ1411" t="s">
        <v>85</v>
      </c>
      <c r="BR1411" t="s">
        <v>108</v>
      </c>
      <c r="BT1411" t="s">
        <v>109</v>
      </c>
      <c r="BU1411">
        <v>2</v>
      </c>
    </row>
    <row r="1412" spans="1:74">
      <c r="A1412" t="s">
        <v>76</v>
      </c>
      <c r="B1412" t="s">
        <v>10222</v>
      </c>
      <c r="F1412" t="s">
        <v>10222</v>
      </c>
      <c r="I1412" t="s">
        <v>10223</v>
      </c>
      <c r="J1412">
        <v>1992</v>
      </c>
      <c r="K1412" t="s">
        <v>5339</v>
      </c>
      <c r="W1412" t="s">
        <v>10224</v>
      </c>
      <c r="AN1412" t="s">
        <v>5341</v>
      </c>
      <c r="AS1412" t="s">
        <v>94</v>
      </c>
      <c r="AT1412">
        <v>112</v>
      </c>
      <c r="AU1412">
        <v>1</v>
      </c>
      <c r="AZ1412">
        <v>91</v>
      </c>
      <c r="BA1412">
        <v>98</v>
      </c>
      <c r="BC1412" t="s">
        <v>10225</v>
      </c>
      <c r="BK1412" t="s">
        <v>10226</v>
      </c>
      <c r="BQ1412" t="s">
        <v>85</v>
      </c>
      <c r="BR1412" t="s">
        <v>108</v>
      </c>
      <c r="BS1412" t="s">
        <v>109</v>
      </c>
    </row>
    <row r="1413" spans="1:74">
      <c r="A1413" t="s">
        <v>76</v>
      </c>
      <c r="B1413" t="s">
        <v>10227</v>
      </c>
      <c r="F1413" t="s">
        <v>10227</v>
      </c>
      <c r="I1413" t="s">
        <v>10228</v>
      </c>
      <c r="J1413">
        <v>2004</v>
      </c>
      <c r="K1413" t="s">
        <v>2245</v>
      </c>
      <c r="W1413" t="s">
        <v>10229</v>
      </c>
      <c r="AN1413" t="s">
        <v>2247</v>
      </c>
      <c r="AS1413" t="s">
        <v>94</v>
      </c>
      <c r="AT1413">
        <v>80</v>
      </c>
      <c r="AU1413" s="2">
        <v>43132</v>
      </c>
      <c r="AZ1413">
        <v>157</v>
      </c>
      <c r="BA1413">
        <v>162</v>
      </c>
      <c r="BC1413" t="s">
        <v>10230</v>
      </c>
      <c r="BK1413" t="s">
        <v>10231</v>
      </c>
      <c r="BL1413">
        <v>15036524</v>
      </c>
      <c r="BQ1413" t="s">
        <v>85</v>
      </c>
      <c r="BR1413" t="s">
        <v>86</v>
      </c>
    </row>
    <row r="1414" spans="1:74">
      <c r="A1414" t="s">
        <v>76</v>
      </c>
      <c r="B1414" t="s">
        <v>10232</v>
      </c>
      <c r="F1414" t="s">
        <v>10233</v>
      </c>
      <c r="I1414" t="s">
        <v>10234</v>
      </c>
      <c r="J1414">
        <v>2008</v>
      </c>
      <c r="K1414" t="s">
        <v>766</v>
      </c>
      <c r="W1414" t="s">
        <v>10235</v>
      </c>
      <c r="AA1414" t="s">
        <v>10236</v>
      </c>
      <c r="AN1414" t="s">
        <v>768</v>
      </c>
      <c r="AS1414" t="s">
        <v>185</v>
      </c>
      <c r="AT1414">
        <v>45</v>
      </c>
      <c r="AU1414">
        <v>5</v>
      </c>
      <c r="AZ1414">
        <v>861</v>
      </c>
      <c r="BA1414">
        <v>866</v>
      </c>
      <c r="BC1414" t="s">
        <v>10237</v>
      </c>
      <c r="BK1414" t="s">
        <v>10238</v>
      </c>
      <c r="BL1414">
        <v>18826027</v>
      </c>
      <c r="BQ1414" t="s">
        <v>85</v>
      </c>
      <c r="BR1414" t="s">
        <v>108</v>
      </c>
      <c r="BT1414" t="s">
        <v>296</v>
      </c>
    </row>
    <row r="1415" spans="1:74">
      <c r="A1415" t="s">
        <v>76</v>
      </c>
      <c r="B1415" t="s">
        <v>10239</v>
      </c>
      <c r="F1415" t="s">
        <v>10239</v>
      </c>
      <c r="I1415" t="s">
        <v>10240</v>
      </c>
      <c r="J1415">
        <v>1997</v>
      </c>
      <c r="K1415" t="s">
        <v>5339</v>
      </c>
      <c r="W1415" t="s">
        <v>10241</v>
      </c>
      <c r="AN1415" t="s">
        <v>5341</v>
      </c>
      <c r="AS1415" t="s">
        <v>600</v>
      </c>
      <c r="AT1415">
        <v>128</v>
      </c>
      <c r="AU1415">
        <v>1</v>
      </c>
      <c r="AZ1415">
        <v>141</v>
      </c>
      <c r="BA1415">
        <v>148</v>
      </c>
      <c r="BC1415" t="s">
        <v>10242</v>
      </c>
      <c r="BK1415" t="s">
        <v>10243</v>
      </c>
      <c r="BQ1415" t="s">
        <v>85</v>
      </c>
      <c r="BR1415" t="s">
        <v>108</v>
      </c>
      <c r="BS1415" t="s">
        <v>109</v>
      </c>
    </row>
    <row r="1416" spans="1:74">
      <c r="A1416" t="s">
        <v>76</v>
      </c>
      <c r="B1416" t="s">
        <v>10244</v>
      </c>
      <c r="F1416" t="s">
        <v>10245</v>
      </c>
      <c r="I1416" t="s">
        <v>10246</v>
      </c>
      <c r="J1416">
        <v>2016</v>
      </c>
      <c r="K1416" t="s">
        <v>2245</v>
      </c>
      <c r="W1416" t="s">
        <v>10247</v>
      </c>
      <c r="AB1416" t="s">
        <v>10248</v>
      </c>
      <c r="AN1416" t="s">
        <v>2247</v>
      </c>
      <c r="AO1416" t="s">
        <v>2999</v>
      </c>
      <c r="AS1416" t="s">
        <v>148</v>
      </c>
      <c r="AT1416">
        <v>168</v>
      </c>
      <c r="AZ1416">
        <v>86</v>
      </c>
      <c r="BA1416">
        <v>91</v>
      </c>
      <c r="BC1416" t="s">
        <v>10249</v>
      </c>
      <c r="BK1416" t="s">
        <v>10250</v>
      </c>
      <c r="BL1416">
        <v>27006331</v>
      </c>
      <c r="BQ1416" t="s">
        <v>85</v>
      </c>
      <c r="BR1416" t="s">
        <v>86</v>
      </c>
    </row>
    <row r="1417" spans="1:74">
      <c r="A1417" t="s">
        <v>76</v>
      </c>
      <c r="B1417" t="s">
        <v>10251</v>
      </c>
      <c r="F1417" t="s">
        <v>10252</v>
      </c>
      <c r="I1417" t="s">
        <v>10253</v>
      </c>
      <c r="J1417">
        <v>2018</v>
      </c>
      <c r="K1417" t="s">
        <v>588</v>
      </c>
      <c r="W1417" t="s">
        <v>10254</v>
      </c>
      <c r="AB1417" t="s">
        <v>10255</v>
      </c>
      <c r="AN1417" t="s">
        <v>591</v>
      </c>
      <c r="AS1417" t="s">
        <v>185</v>
      </c>
      <c r="AT1417">
        <v>8</v>
      </c>
      <c r="AU1417">
        <v>17</v>
      </c>
      <c r="AZ1417">
        <v>8761</v>
      </c>
      <c r="BA1417">
        <v>8769</v>
      </c>
      <c r="BC1417" t="s">
        <v>10256</v>
      </c>
      <c r="BK1417" t="s">
        <v>10257</v>
      </c>
      <c r="BL1417">
        <v>30271543</v>
      </c>
      <c r="BQ1417" t="s">
        <v>85</v>
      </c>
      <c r="BR1417" t="s">
        <v>108</v>
      </c>
      <c r="BT1417" t="s">
        <v>109</v>
      </c>
      <c r="BV1417">
        <v>0</v>
      </c>
    </row>
    <row r="1418" spans="1:74">
      <c r="A1418" t="s">
        <v>76</v>
      </c>
      <c r="B1418" t="s">
        <v>10258</v>
      </c>
      <c r="F1418" t="s">
        <v>10259</v>
      </c>
      <c r="I1418" t="s">
        <v>10260</v>
      </c>
      <c r="J1418">
        <v>2007</v>
      </c>
      <c r="K1418" t="s">
        <v>2662</v>
      </c>
      <c r="W1418" t="s">
        <v>10261</v>
      </c>
      <c r="AN1418" t="s">
        <v>2664</v>
      </c>
      <c r="AS1418" t="s">
        <v>413</v>
      </c>
      <c r="AT1418">
        <v>125</v>
      </c>
      <c r="AU1418">
        <v>2</v>
      </c>
      <c r="AZ1418">
        <v>179</v>
      </c>
      <c r="BA1418">
        <v>184</v>
      </c>
      <c r="BC1418" t="s">
        <v>10262</v>
      </c>
      <c r="BK1418" t="s">
        <v>10263</v>
      </c>
      <c r="BQ1418" t="s">
        <v>85</v>
      </c>
      <c r="BR1418" t="s">
        <v>108</v>
      </c>
      <c r="BT1418" t="s">
        <v>109</v>
      </c>
      <c r="BU1418">
        <v>1</v>
      </c>
    </row>
    <row r="1419" spans="1:74">
      <c r="A1419" t="s">
        <v>76</v>
      </c>
      <c r="B1419" t="s">
        <v>10264</v>
      </c>
      <c r="F1419" t="s">
        <v>10265</v>
      </c>
      <c r="I1419" t="s">
        <v>10266</v>
      </c>
      <c r="J1419">
        <v>2018</v>
      </c>
      <c r="K1419" t="s">
        <v>10267</v>
      </c>
      <c r="W1419" t="s">
        <v>10268</v>
      </c>
      <c r="AB1419" t="s">
        <v>10269</v>
      </c>
      <c r="AN1419" t="s">
        <v>10270</v>
      </c>
      <c r="AS1419" t="s">
        <v>204</v>
      </c>
      <c r="AT1419">
        <v>13</v>
      </c>
      <c r="AU1419">
        <v>2</v>
      </c>
      <c r="BB1419">
        <v>24025</v>
      </c>
      <c r="BC1419" t="s">
        <v>10271</v>
      </c>
      <c r="BK1419" t="s">
        <v>10272</v>
      </c>
      <c r="BQ1419" t="s">
        <v>296</v>
      </c>
      <c r="BT1419" t="s">
        <v>296</v>
      </c>
    </row>
    <row r="1420" spans="1:74">
      <c r="A1420" t="s">
        <v>76</v>
      </c>
      <c r="B1420" t="s">
        <v>10273</v>
      </c>
      <c r="F1420" t="s">
        <v>10273</v>
      </c>
      <c r="I1420" t="s">
        <v>10274</v>
      </c>
      <c r="J1420">
        <v>1993</v>
      </c>
      <c r="K1420" t="s">
        <v>4512</v>
      </c>
      <c r="W1420" t="s">
        <v>10275</v>
      </c>
      <c r="AN1420" t="s">
        <v>4514</v>
      </c>
      <c r="AS1420" t="s">
        <v>168</v>
      </c>
      <c r="AT1420">
        <v>33</v>
      </c>
      <c r="AU1420">
        <v>4</v>
      </c>
      <c r="AZ1420">
        <v>459</v>
      </c>
      <c r="BA1420">
        <v>469</v>
      </c>
      <c r="BC1420" t="s">
        <v>10276</v>
      </c>
      <c r="BK1420" t="s">
        <v>10277</v>
      </c>
      <c r="BQ1420" t="s">
        <v>131</v>
      </c>
    </row>
    <row r="1421" spans="1:74">
      <c r="A1421" t="s">
        <v>76</v>
      </c>
      <c r="B1421" t="s">
        <v>10278</v>
      </c>
      <c r="F1421" t="s">
        <v>10279</v>
      </c>
      <c r="I1421" t="s">
        <v>10280</v>
      </c>
      <c r="J1421">
        <v>2012</v>
      </c>
      <c r="K1421" t="s">
        <v>191</v>
      </c>
      <c r="W1421" t="s">
        <v>10281</v>
      </c>
      <c r="AB1421" t="s">
        <v>10282</v>
      </c>
      <c r="AN1421" t="s">
        <v>195</v>
      </c>
      <c r="AS1421" t="s">
        <v>3810</v>
      </c>
      <c r="AT1421">
        <v>164</v>
      </c>
      <c r="AZ1421">
        <v>10</v>
      </c>
      <c r="BA1421">
        <v>19</v>
      </c>
      <c r="BC1421" t="s">
        <v>10283</v>
      </c>
      <c r="BK1421" t="s">
        <v>10284</v>
      </c>
      <c r="BQ1421" t="s">
        <v>296</v>
      </c>
      <c r="BT1421" t="s">
        <v>296</v>
      </c>
    </row>
    <row r="1422" spans="1:74">
      <c r="A1422" t="s">
        <v>76</v>
      </c>
      <c r="B1422" t="s">
        <v>10285</v>
      </c>
      <c r="F1422" t="s">
        <v>10286</v>
      </c>
      <c r="I1422" t="s">
        <v>10287</v>
      </c>
      <c r="J1422">
        <v>2008</v>
      </c>
      <c r="K1422" t="s">
        <v>706</v>
      </c>
      <c r="W1422" t="s">
        <v>10288</v>
      </c>
      <c r="AN1422" t="s">
        <v>708</v>
      </c>
      <c r="AS1422" t="s">
        <v>887</v>
      </c>
      <c r="AT1422">
        <v>38</v>
      </c>
      <c r="AU1422">
        <v>6</v>
      </c>
      <c r="AZ1422">
        <v>1526</v>
      </c>
      <c r="BA1422">
        <v>1535</v>
      </c>
      <c r="BC1422" t="s">
        <v>10289</v>
      </c>
      <c r="BK1422" t="s">
        <v>10290</v>
      </c>
      <c r="BQ1422" t="s">
        <v>131</v>
      </c>
    </row>
    <row r="1423" spans="1:74">
      <c r="A1423" t="s">
        <v>76</v>
      </c>
      <c r="B1423" t="s">
        <v>10291</v>
      </c>
      <c r="F1423" t="s">
        <v>10292</v>
      </c>
      <c r="I1423" t="s">
        <v>10293</v>
      </c>
      <c r="J1423">
        <v>2017</v>
      </c>
      <c r="K1423" t="s">
        <v>588</v>
      </c>
      <c r="W1423" t="s">
        <v>10294</v>
      </c>
      <c r="AA1423" t="s">
        <v>10295</v>
      </c>
      <c r="AB1423" t="s">
        <v>10296</v>
      </c>
      <c r="AN1423" t="s">
        <v>591</v>
      </c>
      <c r="AS1423" t="s">
        <v>185</v>
      </c>
      <c r="AT1423">
        <v>7</v>
      </c>
      <c r="AU1423">
        <v>18</v>
      </c>
      <c r="AZ1423">
        <v>7254</v>
      </c>
      <c r="BA1423">
        <v>7276</v>
      </c>
      <c r="BC1423" t="s">
        <v>10297</v>
      </c>
      <c r="BK1423" t="s">
        <v>10298</v>
      </c>
      <c r="BL1423">
        <v>28944015</v>
      </c>
      <c r="BQ1423" t="s">
        <v>85</v>
      </c>
      <c r="BR1423" t="s">
        <v>86</v>
      </c>
    </row>
    <row r="1424" spans="1:74">
      <c r="A1424" t="s">
        <v>76</v>
      </c>
      <c r="B1424" t="s">
        <v>10299</v>
      </c>
      <c r="F1424" t="s">
        <v>10300</v>
      </c>
      <c r="I1424" t="s">
        <v>10301</v>
      </c>
      <c r="J1424">
        <v>2011</v>
      </c>
      <c r="K1424" t="s">
        <v>535</v>
      </c>
      <c r="W1424" t="s">
        <v>10302</v>
      </c>
      <c r="AA1424" t="s">
        <v>10303</v>
      </c>
      <c r="AN1424" t="s">
        <v>539</v>
      </c>
      <c r="AO1424" t="s">
        <v>9056</v>
      </c>
      <c r="AS1424" t="s">
        <v>185</v>
      </c>
      <c r="AT1424">
        <v>152</v>
      </c>
      <c r="AW1424">
        <v>1</v>
      </c>
      <c r="AZ1424">
        <v>75</v>
      </c>
      <c r="BA1424">
        <v>85</v>
      </c>
      <c r="BC1424" t="s">
        <v>10304</v>
      </c>
      <c r="BK1424" t="s">
        <v>10305</v>
      </c>
      <c r="BQ1424" t="s">
        <v>85</v>
      </c>
      <c r="BR1424" t="s">
        <v>86</v>
      </c>
    </row>
    <row r="1425" spans="1:74">
      <c r="A1425" t="s">
        <v>76</v>
      </c>
      <c r="B1425" t="s">
        <v>10306</v>
      </c>
      <c r="F1425" t="s">
        <v>10307</v>
      </c>
      <c r="I1425" t="s">
        <v>10308</v>
      </c>
      <c r="J1425">
        <v>2016</v>
      </c>
      <c r="K1425" t="s">
        <v>10309</v>
      </c>
      <c r="W1425" t="s">
        <v>10310</v>
      </c>
      <c r="AN1425" t="s">
        <v>10311</v>
      </c>
      <c r="AO1425" t="s">
        <v>10312</v>
      </c>
      <c r="AS1425" t="s">
        <v>168</v>
      </c>
      <c r="AT1425">
        <v>148</v>
      </c>
      <c r="AZ1425">
        <v>178</v>
      </c>
      <c r="BA1425">
        <v>187</v>
      </c>
      <c r="BC1425" t="s">
        <v>10313</v>
      </c>
      <c r="BK1425" t="s">
        <v>10314</v>
      </c>
      <c r="BQ1425" t="s">
        <v>131</v>
      </c>
    </row>
    <row r="1426" spans="1:74">
      <c r="A1426" t="s">
        <v>76</v>
      </c>
      <c r="B1426" t="s">
        <v>10315</v>
      </c>
      <c r="F1426" t="s">
        <v>10316</v>
      </c>
      <c r="I1426" t="s">
        <v>10317</v>
      </c>
      <c r="J1426">
        <v>2007</v>
      </c>
      <c r="K1426" t="s">
        <v>153</v>
      </c>
      <c r="W1426" t="s">
        <v>10318</v>
      </c>
      <c r="AA1426" t="s">
        <v>10319</v>
      </c>
      <c r="AB1426" t="s">
        <v>10320</v>
      </c>
      <c r="AN1426" t="s">
        <v>155</v>
      </c>
      <c r="AS1426" t="s">
        <v>2228</v>
      </c>
      <c r="AT1426">
        <v>101</v>
      </c>
      <c r="AU1426">
        <v>3</v>
      </c>
      <c r="AZ1426">
        <v>321</v>
      </c>
      <c r="BA1426">
        <v>330</v>
      </c>
      <c r="BC1426" t="s">
        <v>10321</v>
      </c>
      <c r="BK1426" t="s">
        <v>10322</v>
      </c>
      <c r="BQ1426" t="s">
        <v>131</v>
      </c>
    </row>
    <row r="1427" spans="1:74">
      <c r="A1427" t="s">
        <v>76</v>
      </c>
      <c r="B1427" t="s">
        <v>10323</v>
      </c>
      <c r="F1427" t="s">
        <v>10323</v>
      </c>
      <c r="I1427" t="s">
        <v>10324</v>
      </c>
      <c r="J1427">
        <v>2003</v>
      </c>
      <c r="K1427" t="s">
        <v>425</v>
      </c>
      <c r="W1427" t="s">
        <v>10325</v>
      </c>
      <c r="AA1427" t="s">
        <v>10326</v>
      </c>
      <c r="AB1427" t="s">
        <v>10327</v>
      </c>
      <c r="AN1427" t="s">
        <v>429</v>
      </c>
      <c r="AT1427">
        <v>54</v>
      </c>
      <c r="AU1427">
        <v>1</v>
      </c>
      <c r="AZ1427">
        <v>39</v>
      </c>
      <c r="BA1427">
        <v>52</v>
      </c>
      <c r="BC1427" t="s">
        <v>10328</v>
      </c>
      <c r="BK1427" t="s">
        <v>10329</v>
      </c>
      <c r="BQ1427" t="s">
        <v>131</v>
      </c>
    </row>
    <row r="1428" spans="1:74">
      <c r="A1428" t="s">
        <v>76</v>
      </c>
      <c r="B1428" t="s">
        <v>10330</v>
      </c>
      <c r="F1428" t="s">
        <v>10331</v>
      </c>
      <c r="I1428" t="s">
        <v>10332</v>
      </c>
      <c r="J1428">
        <v>2018</v>
      </c>
      <c r="K1428" t="s">
        <v>122</v>
      </c>
      <c r="W1428" t="s">
        <v>10333</v>
      </c>
      <c r="AA1428" t="s">
        <v>7893</v>
      </c>
      <c r="AB1428" t="s">
        <v>10334</v>
      </c>
      <c r="AN1428" t="s">
        <v>126</v>
      </c>
      <c r="AO1428" t="s">
        <v>127</v>
      </c>
      <c r="AS1428" t="s">
        <v>769</v>
      </c>
      <c r="AT1428">
        <v>24</v>
      </c>
      <c r="AU1428">
        <v>3</v>
      </c>
      <c r="AZ1428">
        <v>1342</v>
      </c>
      <c r="BA1428">
        <v>1356</v>
      </c>
      <c r="BC1428" t="s">
        <v>10335</v>
      </c>
      <c r="BK1428" t="s">
        <v>10336</v>
      </c>
      <c r="BL1428">
        <v>29055157</v>
      </c>
      <c r="BQ1428" t="s">
        <v>131</v>
      </c>
    </row>
    <row r="1429" spans="1:74">
      <c r="A1429" t="s">
        <v>76</v>
      </c>
      <c r="B1429" t="s">
        <v>10337</v>
      </c>
      <c r="F1429" t="s">
        <v>10337</v>
      </c>
      <c r="I1429" t="s">
        <v>10338</v>
      </c>
      <c r="J1429">
        <v>1992</v>
      </c>
      <c r="K1429" t="s">
        <v>191</v>
      </c>
      <c r="W1429" t="s">
        <v>10339</v>
      </c>
      <c r="AN1429" t="s">
        <v>195</v>
      </c>
      <c r="AS1429" s="3">
        <v>11536</v>
      </c>
      <c r="AT1429">
        <v>60</v>
      </c>
      <c r="AU1429" s="2">
        <v>43193</v>
      </c>
      <c r="AZ1429">
        <v>193</v>
      </c>
      <c r="BA1429">
        <v>220</v>
      </c>
      <c r="BC1429" t="s">
        <v>10340</v>
      </c>
      <c r="BK1429" t="s">
        <v>10341</v>
      </c>
      <c r="BQ1429" t="s">
        <v>131</v>
      </c>
    </row>
    <row r="1430" spans="1:74">
      <c r="A1430" t="s">
        <v>76</v>
      </c>
      <c r="B1430" t="s">
        <v>10342</v>
      </c>
      <c r="F1430" t="s">
        <v>10343</v>
      </c>
      <c r="I1430" t="s">
        <v>10344</v>
      </c>
      <c r="J1430">
        <v>2012</v>
      </c>
      <c r="K1430" t="s">
        <v>2087</v>
      </c>
      <c r="W1430" t="s">
        <v>10345</v>
      </c>
      <c r="AA1430" t="s">
        <v>10346</v>
      </c>
      <c r="AB1430" t="s">
        <v>10347</v>
      </c>
      <c r="AN1430" t="s">
        <v>2091</v>
      </c>
      <c r="AO1430" t="s">
        <v>10348</v>
      </c>
      <c r="AS1430" t="s">
        <v>168</v>
      </c>
      <c r="AT1430">
        <v>42</v>
      </c>
      <c r="AX1430" t="s">
        <v>49</v>
      </c>
      <c r="AZ1430">
        <v>22</v>
      </c>
      <c r="BA1430">
        <v>33</v>
      </c>
      <c r="BC1430" t="s">
        <v>10349</v>
      </c>
      <c r="BK1430" t="s">
        <v>10350</v>
      </c>
      <c r="BQ1430" t="s">
        <v>131</v>
      </c>
    </row>
    <row r="1431" spans="1:74">
      <c r="A1431" t="s">
        <v>76</v>
      </c>
      <c r="B1431" t="s">
        <v>10351</v>
      </c>
      <c r="F1431" t="s">
        <v>10352</v>
      </c>
      <c r="I1431" t="s">
        <v>10353</v>
      </c>
      <c r="J1431">
        <v>2016</v>
      </c>
      <c r="K1431" t="s">
        <v>4614</v>
      </c>
      <c r="W1431" t="s">
        <v>10354</v>
      </c>
      <c r="AA1431" t="s">
        <v>10355</v>
      </c>
      <c r="AB1431" t="s">
        <v>10356</v>
      </c>
      <c r="AN1431" t="s">
        <v>4621</v>
      </c>
      <c r="AO1431" t="s">
        <v>4676</v>
      </c>
      <c r="AS1431" t="s">
        <v>413</v>
      </c>
      <c r="AT1431">
        <v>60</v>
      </c>
      <c r="AU1431">
        <v>11</v>
      </c>
      <c r="AZ1431">
        <v>1711</v>
      </c>
      <c r="BA1431">
        <v>1726</v>
      </c>
      <c r="BC1431" t="s">
        <v>10357</v>
      </c>
      <c r="BK1431" t="s">
        <v>10358</v>
      </c>
      <c r="BL1431">
        <v>27059366</v>
      </c>
      <c r="BQ1431" t="s">
        <v>131</v>
      </c>
    </row>
    <row r="1432" spans="1:74">
      <c r="A1432" t="s">
        <v>76</v>
      </c>
      <c r="B1432" t="s">
        <v>10359</v>
      </c>
      <c r="F1432" t="s">
        <v>10360</v>
      </c>
      <c r="I1432" t="s">
        <v>10361</v>
      </c>
      <c r="J1432">
        <v>2015</v>
      </c>
      <c r="K1432" t="s">
        <v>1203</v>
      </c>
      <c r="W1432" t="s">
        <v>10362</v>
      </c>
      <c r="AN1432" t="s">
        <v>1205</v>
      </c>
      <c r="AS1432" t="s">
        <v>2228</v>
      </c>
      <c r="AT1432">
        <v>141</v>
      </c>
      <c r="AZ1432">
        <v>199</v>
      </c>
      <c r="BA1432">
        <v>206</v>
      </c>
      <c r="BC1432" t="s">
        <v>10363</v>
      </c>
      <c r="BK1432" t="s">
        <v>10364</v>
      </c>
      <c r="BL1432">
        <v>25615594</v>
      </c>
      <c r="BQ1432" t="s">
        <v>85</v>
      </c>
      <c r="BR1432" t="s">
        <v>86</v>
      </c>
    </row>
    <row r="1433" spans="1:74">
      <c r="A1433" t="s">
        <v>76</v>
      </c>
      <c r="B1433" t="s">
        <v>10365</v>
      </c>
      <c r="F1433" t="s">
        <v>10365</v>
      </c>
      <c r="I1433" t="s">
        <v>10366</v>
      </c>
      <c r="J1433">
        <v>2002</v>
      </c>
      <c r="K1433" t="s">
        <v>247</v>
      </c>
      <c r="W1433" t="s">
        <v>10367</v>
      </c>
      <c r="AN1433" t="s">
        <v>250</v>
      </c>
      <c r="AT1433">
        <v>19</v>
      </c>
      <c r="AU1433">
        <v>2</v>
      </c>
      <c r="AZ1433">
        <v>441</v>
      </c>
      <c r="BA1433">
        <v>459</v>
      </c>
      <c r="BC1433" t="s">
        <v>10368</v>
      </c>
      <c r="BK1433" t="s">
        <v>10369</v>
      </c>
      <c r="BL1433">
        <v>12025935</v>
      </c>
      <c r="BQ1433" t="s">
        <v>85</v>
      </c>
      <c r="BR1433" t="s">
        <v>86</v>
      </c>
    </row>
    <row r="1434" spans="1:74">
      <c r="A1434" t="s">
        <v>76</v>
      </c>
      <c r="B1434" t="s">
        <v>10370</v>
      </c>
      <c r="F1434" t="s">
        <v>10371</v>
      </c>
      <c r="I1434" t="s">
        <v>10372</v>
      </c>
      <c r="J1434">
        <v>2014</v>
      </c>
      <c r="K1434" t="s">
        <v>10373</v>
      </c>
      <c r="W1434" t="s">
        <v>10374</v>
      </c>
      <c r="AB1434" t="s">
        <v>10375</v>
      </c>
      <c r="AN1434" t="s">
        <v>10376</v>
      </c>
      <c r="AO1434" t="s">
        <v>10377</v>
      </c>
      <c r="AS1434" t="s">
        <v>397</v>
      </c>
      <c r="AT1434">
        <v>15</v>
      </c>
      <c r="AU1434">
        <v>7</v>
      </c>
      <c r="AZ1434">
        <v>798</v>
      </c>
      <c r="BA1434">
        <v>807</v>
      </c>
      <c r="BC1434" t="s">
        <v>10378</v>
      </c>
      <c r="BK1434" t="s">
        <v>10379</v>
      </c>
      <c r="BL1434">
        <v>24933084</v>
      </c>
      <c r="BQ1434" t="s">
        <v>85</v>
      </c>
      <c r="BR1434" t="s">
        <v>86</v>
      </c>
    </row>
    <row r="1435" spans="1:74">
      <c r="A1435" t="s">
        <v>76</v>
      </c>
      <c r="B1435" t="s">
        <v>10380</v>
      </c>
      <c r="F1435" t="s">
        <v>10381</v>
      </c>
      <c r="I1435" t="s">
        <v>10382</v>
      </c>
      <c r="J1435">
        <v>2013</v>
      </c>
      <c r="K1435" t="s">
        <v>4843</v>
      </c>
      <c r="W1435" t="s">
        <v>10383</v>
      </c>
      <c r="AB1435" t="s">
        <v>4021</v>
      </c>
      <c r="AN1435" t="s">
        <v>4845</v>
      </c>
      <c r="AS1435" t="s">
        <v>600</v>
      </c>
      <c r="AT1435">
        <v>30</v>
      </c>
      <c r="AU1435">
        <v>4</v>
      </c>
      <c r="AZ1435">
        <v>304</v>
      </c>
      <c r="BA1435">
        <v>310</v>
      </c>
      <c r="BC1435" t="s">
        <v>10384</v>
      </c>
      <c r="BK1435" t="s">
        <v>10385</v>
      </c>
      <c r="BL1435">
        <v>23537241</v>
      </c>
      <c r="BQ1435" t="s">
        <v>85</v>
      </c>
      <c r="BR1435" t="s">
        <v>108</v>
      </c>
      <c r="BT1435" t="s">
        <v>109</v>
      </c>
      <c r="BV1435">
        <v>0</v>
      </c>
    </row>
    <row r="1436" spans="1:74">
      <c r="A1436" t="s">
        <v>76</v>
      </c>
      <c r="B1436" t="s">
        <v>10386</v>
      </c>
      <c r="F1436" t="s">
        <v>10386</v>
      </c>
      <c r="I1436" t="s">
        <v>10387</v>
      </c>
      <c r="J1436">
        <v>1995</v>
      </c>
      <c r="K1436" t="s">
        <v>10388</v>
      </c>
      <c r="W1436" t="s">
        <v>10389</v>
      </c>
      <c r="AN1436" t="s">
        <v>10390</v>
      </c>
      <c r="AS1436" t="s">
        <v>94</v>
      </c>
      <c r="AT1436">
        <v>57</v>
      </c>
      <c r="AU1436">
        <v>1</v>
      </c>
      <c r="AZ1436">
        <v>78</v>
      </c>
      <c r="BA1436">
        <v>83</v>
      </c>
      <c r="BC1436" t="s">
        <v>10391</v>
      </c>
      <c r="BK1436" t="s">
        <v>10392</v>
      </c>
      <c r="BQ1436" t="s">
        <v>85</v>
      </c>
      <c r="BR1436" t="s">
        <v>86</v>
      </c>
    </row>
    <row r="1437" spans="1:74">
      <c r="A1437" t="s">
        <v>76</v>
      </c>
      <c r="B1437" t="s">
        <v>10393</v>
      </c>
      <c r="F1437" t="s">
        <v>10394</v>
      </c>
      <c r="I1437" t="s">
        <v>10395</v>
      </c>
      <c r="J1437">
        <v>2006</v>
      </c>
      <c r="K1437" t="s">
        <v>1036</v>
      </c>
      <c r="W1437" t="s">
        <v>10396</v>
      </c>
      <c r="AA1437" t="s">
        <v>10397</v>
      </c>
      <c r="AB1437" t="s">
        <v>10398</v>
      </c>
      <c r="AN1437" t="s">
        <v>1040</v>
      </c>
      <c r="AS1437" s="3">
        <v>37135</v>
      </c>
      <c r="AT1437">
        <v>148</v>
      </c>
      <c r="AU1437">
        <v>2</v>
      </c>
      <c r="AZ1437">
        <v>252</v>
      </c>
      <c r="BA1437">
        <v>259</v>
      </c>
      <c r="BC1437" t="s">
        <v>10399</v>
      </c>
      <c r="BK1437" t="s">
        <v>10400</v>
      </c>
      <c r="BL1437">
        <v>16626709</v>
      </c>
      <c r="BQ1437" t="s">
        <v>85</v>
      </c>
      <c r="BR1437" t="s">
        <v>86</v>
      </c>
    </row>
    <row r="1438" spans="1:74">
      <c r="A1438" t="s">
        <v>76</v>
      </c>
      <c r="B1438" t="s">
        <v>10401</v>
      </c>
      <c r="F1438" t="s">
        <v>10401</v>
      </c>
      <c r="I1438" t="s">
        <v>10402</v>
      </c>
      <c r="J1438">
        <v>1998</v>
      </c>
      <c r="K1438" t="s">
        <v>931</v>
      </c>
      <c r="W1438" t="s">
        <v>10403</v>
      </c>
      <c r="AB1438" t="s">
        <v>4487</v>
      </c>
      <c r="AN1438" t="s">
        <v>933</v>
      </c>
      <c r="AS1438" t="s">
        <v>204</v>
      </c>
      <c r="AT1438">
        <v>58</v>
      </c>
      <c r="AU1438">
        <v>2</v>
      </c>
      <c r="AZ1438">
        <v>385</v>
      </c>
      <c r="BA1438">
        <v>389</v>
      </c>
      <c r="BC1438" t="s">
        <v>10404</v>
      </c>
      <c r="BK1438" t="s">
        <v>10405</v>
      </c>
      <c r="BL1438">
        <v>9475393</v>
      </c>
      <c r="BQ1438" t="s">
        <v>85</v>
      </c>
      <c r="BR1438" t="s">
        <v>86</v>
      </c>
    </row>
    <row r="1439" spans="1:74">
      <c r="A1439" t="s">
        <v>76</v>
      </c>
      <c r="B1439" t="s">
        <v>10406</v>
      </c>
      <c r="F1439" t="s">
        <v>10406</v>
      </c>
      <c r="I1439" t="s">
        <v>10407</v>
      </c>
      <c r="J1439">
        <v>1992</v>
      </c>
      <c r="K1439" t="s">
        <v>266</v>
      </c>
      <c r="W1439" t="s">
        <v>10408</v>
      </c>
      <c r="AN1439" t="s">
        <v>268</v>
      </c>
      <c r="AS1439" t="s">
        <v>1372</v>
      </c>
      <c r="AT1439">
        <v>32</v>
      </c>
      <c r="AU1439">
        <v>5</v>
      </c>
      <c r="AZ1439">
        <v>1242</v>
      </c>
      <c r="BA1439">
        <v>1248</v>
      </c>
      <c r="BC1439" t="s">
        <v>10409</v>
      </c>
      <c r="BK1439" t="s">
        <v>10410</v>
      </c>
      <c r="BQ1439" t="s">
        <v>131</v>
      </c>
    </row>
    <row r="1440" spans="1:74">
      <c r="A1440" t="s">
        <v>76</v>
      </c>
      <c r="B1440" t="s">
        <v>10411</v>
      </c>
      <c r="F1440" t="s">
        <v>10411</v>
      </c>
      <c r="I1440" t="s">
        <v>10412</v>
      </c>
      <c r="J1440">
        <v>1998</v>
      </c>
      <c r="K1440" t="s">
        <v>3072</v>
      </c>
      <c r="W1440" t="s">
        <v>10413</v>
      </c>
      <c r="AN1440" t="s">
        <v>3075</v>
      </c>
      <c r="AS1440" t="s">
        <v>185</v>
      </c>
      <c r="AT1440">
        <v>21</v>
      </c>
      <c r="AU1440">
        <v>3</v>
      </c>
      <c r="AZ1440">
        <v>387</v>
      </c>
      <c r="BA1440">
        <v>394</v>
      </c>
      <c r="BC1440" t="s">
        <v>10414</v>
      </c>
      <c r="BK1440" t="s">
        <v>10415</v>
      </c>
      <c r="BQ1440" t="s">
        <v>131</v>
      </c>
    </row>
    <row r="1441" spans="1:73">
      <c r="A1441" t="s">
        <v>76</v>
      </c>
      <c r="B1441" t="s">
        <v>10416</v>
      </c>
      <c r="F1441" t="s">
        <v>10417</v>
      </c>
      <c r="I1441" t="s">
        <v>10418</v>
      </c>
      <c r="J1441">
        <v>2008</v>
      </c>
      <c r="K1441" t="s">
        <v>10419</v>
      </c>
      <c r="W1441" t="s">
        <v>10420</v>
      </c>
      <c r="AN1441" t="s">
        <v>10421</v>
      </c>
      <c r="AS1441" t="s">
        <v>497</v>
      </c>
      <c r="AT1441">
        <v>28</v>
      </c>
      <c r="AU1441">
        <v>4</v>
      </c>
      <c r="AZ1441">
        <v>666</v>
      </c>
      <c r="BA1441">
        <v>672</v>
      </c>
      <c r="BC1441" t="s">
        <v>10422</v>
      </c>
      <c r="BK1441" t="s">
        <v>10423</v>
      </c>
      <c r="BQ1441" t="s">
        <v>131</v>
      </c>
    </row>
    <row r="1442" spans="1:73">
      <c r="A1442" t="s">
        <v>76</v>
      </c>
      <c r="B1442" t="s">
        <v>10424</v>
      </c>
      <c r="F1442" t="s">
        <v>10425</v>
      </c>
      <c r="I1442" t="s">
        <v>10426</v>
      </c>
      <c r="J1442">
        <v>2013</v>
      </c>
      <c r="K1442" t="s">
        <v>266</v>
      </c>
      <c r="W1442" t="s">
        <v>10427</v>
      </c>
      <c r="AN1442" t="s">
        <v>268</v>
      </c>
      <c r="AO1442" t="s">
        <v>316</v>
      </c>
      <c r="AS1442" t="s">
        <v>1120</v>
      </c>
      <c r="AT1442">
        <v>53</v>
      </c>
      <c r="AU1442">
        <v>4</v>
      </c>
      <c r="AZ1442">
        <v>1693</v>
      </c>
      <c r="BA1442">
        <v>1703</v>
      </c>
      <c r="BC1442" t="s">
        <v>10428</v>
      </c>
      <c r="BK1442" t="s">
        <v>10429</v>
      </c>
      <c r="BQ1442" t="s">
        <v>131</v>
      </c>
    </row>
    <row r="1443" spans="1:73">
      <c r="A1443" t="s">
        <v>76</v>
      </c>
      <c r="B1443" t="s">
        <v>10430</v>
      </c>
      <c r="F1443" t="s">
        <v>10431</v>
      </c>
      <c r="I1443" t="s">
        <v>10432</v>
      </c>
      <c r="J1443">
        <v>2013</v>
      </c>
      <c r="K1443" t="s">
        <v>9322</v>
      </c>
      <c r="W1443" t="s">
        <v>10433</v>
      </c>
      <c r="AN1443" t="s">
        <v>9324</v>
      </c>
      <c r="AS1443" t="s">
        <v>168</v>
      </c>
      <c r="AT1443">
        <v>29</v>
      </c>
      <c r="AU1443">
        <v>5</v>
      </c>
      <c r="AZ1443">
        <v>1109</v>
      </c>
      <c r="BA1443">
        <v>1113</v>
      </c>
      <c r="BC1443" t="s">
        <v>10434</v>
      </c>
      <c r="BK1443" t="s">
        <v>10435</v>
      </c>
      <c r="BQ1443" t="s">
        <v>85</v>
      </c>
      <c r="BR1443" t="s">
        <v>86</v>
      </c>
    </row>
    <row r="1444" spans="1:73">
      <c r="A1444" t="s">
        <v>76</v>
      </c>
      <c r="B1444" t="s">
        <v>10436</v>
      </c>
      <c r="F1444" t="s">
        <v>10436</v>
      </c>
      <c r="I1444" t="s">
        <v>10437</v>
      </c>
      <c r="J1444">
        <v>2004</v>
      </c>
      <c r="K1444" t="s">
        <v>5017</v>
      </c>
      <c r="W1444" t="s">
        <v>10438</v>
      </c>
      <c r="AN1444" t="s">
        <v>5019</v>
      </c>
      <c r="AO1444" t="s">
        <v>9084</v>
      </c>
      <c r="AS1444" t="s">
        <v>185</v>
      </c>
      <c r="AT1444">
        <v>7</v>
      </c>
      <c r="AU1444">
        <v>3</v>
      </c>
      <c r="AZ1444">
        <v>237</v>
      </c>
      <c r="BA1444">
        <v>244</v>
      </c>
      <c r="BC1444" t="s">
        <v>10439</v>
      </c>
      <c r="BK1444" t="s">
        <v>10440</v>
      </c>
      <c r="BQ1444" t="s">
        <v>85</v>
      </c>
      <c r="BR1444" t="s">
        <v>108</v>
      </c>
      <c r="BT1444" t="s">
        <v>109</v>
      </c>
      <c r="BU1444">
        <v>1</v>
      </c>
    </row>
    <row r="1445" spans="1:73">
      <c r="A1445" t="s">
        <v>76</v>
      </c>
      <c r="B1445" t="s">
        <v>10441</v>
      </c>
      <c r="F1445" t="s">
        <v>10441</v>
      </c>
      <c r="I1445" t="s">
        <v>10442</v>
      </c>
      <c r="J1445">
        <v>1983</v>
      </c>
      <c r="K1445" t="s">
        <v>1943</v>
      </c>
      <c r="AN1445" t="s">
        <v>1947</v>
      </c>
      <c r="AT1445">
        <v>57</v>
      </c>
      <c r="AU1445">
        <v>1</v>
      </c>
      <c r="AZ1445">
        <v>135</v>
      </c>
      <c r="BA1445">
        <v>142</v>
      </c>
      <c r="BC1445" t="s">
        <v>10443</v>
      </c>
      <c r="BK1445" t="s">
        <v>10444</v>
      </c>
      <c r="BQ1445" t="s">
        <v>131</v>
      </c>
    </row>
    <row r="1446" spans="1:73">
      <c r="A1446" t="s">
        <v>76</v>
      </c>
      <c r="B1446" t="s">
        <v>10445</v>
      </c>
      <c r="F1446" t="s">
        <v>10445</v>
      </c>
      <c r="I1446" t="s">
        <v>10446</v>
      </c>
      <c r="J1446">
        <v>1999</v>
      </c>
      <c r="K1446" t="s">
        <v>1203</v>
      </c>
      <c r="W1446" t="s">
        <v>10447</v>
      </c>
      <c r="AN1446" t="s">
        <v>1205</v>
      </c>
      <c r="AS1446" t="s">
        <v>185</v>
      </c>
      <c r="AT1446">
        <v>67</v>
      </c>
      <c r="AU1446">
        <v>3</v>
      </c>
      <c r="AZ1446">
        <v>327</v>
      </c>
      <c r="BA1446">
        <v>337</v>
      </c>
      <c r="BC1446" t="s">
        <v>10448</v>
      </c>
      <c r="BK1446" t="s">
        <v>10449</v>
      </c>
      <c r="BL1446">
        <v>10497949</v>
      </c>
      <c r="BQ1446" t="s">
        <v>85</v>
      </c>
      <c r="BR1446" t="s">
        <v>86</v>
      </c>
    </row>
    <row r="1447" spans="1:73">
      <c r="A1447" t="s">
        <v>76</v>
      </c>
      <c r="B1447" t="s">
        <v>10450</v>
      </c>
      <c r="F1447" t="s">
        <v>10451</v>
      </c>
      <c r="I1447" t="s">
        <v>10452</v>
      </c>
      <c r="J1447">
        <v>2013</v>
      </c>
      <c r="K1447" t="s">
        <v>221</v>
      </c>
      <c r="W1447" t="s">
        <v>10453</v>
      </c>
      <c r="AA1447" t="s">
        <v>10454</v>
      </c>
      <c r="AB1447" t="s">
        <v>10455</v>
      </c>
      <c r="AN1447" t="s">
        <v>225</v>
      </c>
      <c r="AS1447" t="s">
        <v>10456</v>
      </c>
      <c r="AT1447">
        <v>110</v>
      </c>
      <c r="AU1447">
        <v>44</v>
      </c>
      <c r="AZ1447">
        <v>17910</v>
      </c>
      <c r="BA1447">
        <v>17914</v>
      </c>
      <c r="BC1447" t="s">
        <v>10457</v>
      </c>
      <c r="BK1447" t="s">
        <v>10458</v>
      </c>
      <c r="BL1447">
        <v>24101455</v>
      </c>
      <c r="BQ1447" t="s">
        <v>85</v>
      </c>
      <c r="BR1447" t="s">
        <v>86</v>
      </c>
    </row>
    <row r="1448" spans="1:73">
      <c r="A1448" t="s">
        <v>76</v>
      </c>
      <c r="B1448" t="s">
        <v>10459</v>
      </c>
      <c r="F1448" t="s">
        <v>10460</v>
      </c>
      <c r="I1448" t="s">
        <v>10461</v>
      </c>
      <c r="J1448">
        <v>2016</v>
      </c>
      <c r="K1448" t="s">
        <v>10462</v>
      </c>
      <c r="W1448" t="s">
        <v>10463</v>
      </c>
      <c r="AB1448" t="s">
        <v>10464</v>
      </c>
      <c r="AN1448" t="s">
        <v>10465</v>
      </c>
      <c r="AO1448" t="s">
        <v>10466</v>
      </c>
      <c r="AT1448">
        <v>13</v>
      </c>
      <c r="AU1448">
        <v>11</v>
      </c>
      <c r="AZ1448">
        <v>3485</v>
      </c>
      <c r="BA1448">
        <v>3502</v>
      </c>
      <c r="BC1448" t="s">
        <v>10467</v>
      </c>
      <c r="BK1448" t="s">
        <v>10468</v>
      </c>
      <c r="BQ1448" t="s">
        <v>131</v>
      </c>
    </row>
    <row r="1449" spans="1:73">
      <c r="A1449" t="s">
        <v>76</v>
      </c>
      <c r="B1449" t="s">
        <v>10469</v>
      </c>
      <c r="F1449" t="s">
        <v>10470</v>
      </c>
      <c r="I1449" t="s">
        <v>10471</v>
      </c>
      <c r="J1449">
        <v>2012</v>
      </c>
      <c r="K1449" t="s">
        <v>1011</v>
      </c>
      <c r="W1449" t="s">
        <v>10472</v>
      </c>
      <c r="AB1449" t="s">
        <v>10473</v>
      </c>
      <c r="AN1449" t="s">
        <v>1013</v>
      </c>
      <c r="AT1449">
        <v>27</v>
      </c>
      <c r="AU1449">
        <v>6</v>
      </c>
      <c r="AZ1449">
        <v>507</v>
      </c>
      <c r="BA1449">
        <v>519</v>
      </c>
      <c r="BC1449" t="s">
        <v>10474</v>
      </c>
      <c r="BK1449" t="s">
        <v>10475</v>
      </c>
      <c r="BQ1449" t="s">
        <v>131</v>
      </c>
    </row>
    <row r="1450" spans="1:73">
      <c r="A1450" t="s">
        <v>76</v>
      </c>
      <c r="B1450" t="s">
        <v>10476</v>
      </c>
      <c r="F1450" t="s">
        <v>10477</v>
      </c>
      <c r="I1450" t="s">
        <v>10478</v>
      </c>
      <c r="J1450">
        <v>2014</v>
      </c>
      <c r="K1450" t="s">
        <v>435</v>
      </c>
      <c r="W1450" t="s">
        <v>10479</v>
      </c>
      <c r="AB1450" t="s">
        <v>10480</v>
      </c>
      <c r="AN1450" t="s">
        <v>438</v>
      </c>
      <c r="AO1450" t="s">
        <v>439</v>
      </c>
      <c r="AS1450" t="s">
        <v>413</v>
      </c>
      <c r="AT1450">
        <v>65</v>
      </c>
      <c r="AU1450">
        <v>20</v>
      </c>
      <c r="AZ1450">
        <v>5811</v>
      </c>
      <c r="BA1450">
        <v>5822</v>
      </c>
      <c r="BC1450" t="s">
        <v>10481</v>
      </c>
      <c r="BK1450" t="s">
        <v>10482</v>
      </c>
      <c r="BL1450">
        <v>25129129</v>
      </c>
      <c r="BQ1450" t="s">
        <v>131</v>
      </c>
    </row>
    <row r="1451" spans="1:73">
      <c r="A1451" t="s">
        <v>76</v>
      </c>
      <c r="B1451" t="s">
        <v>10483</v>
      </c>
      <c r="F1451" t="s">
        <v>10483</v>
      </c>
      <c r="I1451" t="s">
        <v>10484</v>
      </c>
      <c r="J1451">
        <v>2000</v>
      </c>
      <c r="K1451" t="s">
        <v>6041</v>
      </c>
      <c r="W1451" t="s">
        <v>10485</v>
      </c>
      <c r="AN1451" t="s">
        <v>6043</v>
      </c>
      <c r="AS1451" t="s">
        <v>413</v>
      </c>
      <c r="AT1451">
        <v>35</v>
      </c>
      <c r="AU1451">
        <v>11</v>
      </c>
      <c r="AZ1451">
        <v>2181</v>
      </c>
      <c r="BA1451">
        <v>2189</v>
      </c>
      <c r="BC1451" t="s">
        <v>10486</v>
      </c>
      <c r="BK1451" t="s">
        <v>10487</v>
      </c>
      <c r="BQ1451" t="s">
        <v>131</v>
      </c>
    </row>
    <row r="1452" spans="1:73">
      <c r="A1452" t="s">
        <v>76</v>
      </c>
      <c r="B1452" t="s">
        <v>10488</v>
      </c>
      <c r="F1452" t="s">
        <v>10489</v>
      </c>
      <c r="I1452" t="s">
        <v>10490</v>
      </c>
      <c r="J1452">
        <v>2018</v>
      </c>
      <c r="K1452" t="s">
        <v>113</v>
      </c>
      <c r="W1452" t="s">
        <v>10491</v>
      </c>
      <c r="AN1452" t="s">
        <v>115</v>
      </c>
      <c r="AO1452" t="s">
        <v>550</v>
      </c>
      <c r="AS1452" s="3">
        <v>45536</v>
      </c>
      <c r="AT1452">
        <v>28</v>
      </c>
      <c r="AU1452">
        <v>18</v>
      </c>
      <c r="AZ1452">
        <v>3005</v>
      </c>
      <c r="BA1452" t="s">
        <v>1367</v>
      </c>
      <c r="BC1452" t="s">
        <v>10492</v>
      </c>
      <c r="BK1452" t="s">
        <v>10493</v>
      </c>
      <c r="BL1452">
        <v>30220503</v>
      </c>
      <c r="BQ1452" t="s">
        <v>131</v>
      </c>
    </row>
    <row r="1453" spans="1:73">
      <c r="A1453" t="s">
        <v>867</v>
      </c>
      <c r="B1453" t="s">
        <v>10494</v>
      </c>
      <c r="D1453" t="s">
        <v>10495</v>
      </c>
      <c r="F1453" t="s">
        <v>10496</v>
      </c>
      <c r="I1453" t="s">
        <v>10497</v>
      </c>
      <c r="J1453">
        <v>2006</v>
      </c>
      <c r="K1453" t="s">
        <v>10498</v>
      </c>
      <c r="L1453" t="s">
        <v>1398</v>
      </c>
      <c r="P1453" t="s">
        <v>10499</v>
      </c>
      <c r="Q1453" t="s">
        <v>10500</v>
      </c>
      <c r="R1453" t="s">
        <v>10501</v>
      </c>
      <c r="S1453" t="s">
        <v>10502</v>
      </c>
      <c r="W1453" t="s">
        <v>10503</v>
      </c>
      <c r="AN1453" t="s">
        <v>877</v>
      </c>
      <c r="AP1453" t="s">
        <v>10504</v>
      </c>
      <c r="AU1453">
        <v>725</v>
      </c>
      <c r="AZ1453">
        <v>421</v>
      </c>
      <c r="BA1453" t="s">
        <v>1367</v>
      </c>
      <c r="BC1453" t="s">
        <v>10505</v>
      </c>
      <c r="BK1453" t="s">
        <v>10506</v>
      </c>
      <c r="BQ1453" t="s">
        <v>131</v>
      </c>
    </row>
    <row r="1454" spans="1:73">
      <c r="A1454" t="s">
        <v>76</v>
      </c>
      <c r="B1454" t="s">
        <v>10507</v>
      </c>
      <c r="F1454" t="s">
        <v>10508</v>
      </c>
      <c r="I1454" t="s">
        <v>10509</v>
      </c>
      <c r="J1454">
        <v>2010</v>
      </c>
      <c r="K1454" t="s">
        <v>2163</v>
      </c>
      <c r="W1454" t="s">
        <v>10510</v>
      </c>
      <c r="AN1454" t="s">
        <v>2165</v>
      </c>
      <c r="AO1454" t="s">
        <v>2166</v>
      </c>
      <c r="AS1454" t="s">
        <v>128</v>
      </c>
      <c r="AT1454">
        <v>4</v>
      </c>
      <c r="AU1454">
        <v>12</v>
      </c>
      <c r="AZ1454">
        <v>2012</v>
      </c>
      <c r="BA1454">
        <v>2016</v>
      </c>
      <c r="BC1454" t="s">
        <v>10511</v>
      </c>
      <c r="BK1454" t="s">
        <v>10512</v>
      </c>
      <c r="BL1454">
        <v>22445375</v>
      </c>
      <c r="BQ1454" t="s">
        <v>85</v>
      </c>
      <c r="BR1454" t="s">
        <v>86</v>
      </c>
    </row>
    <row r="1455" spans="1:73">
      <c r="A1455" t="s">
        <v>76</v>
      </c>
      <c r="B1455" t="s">
        <v>2049</v>
      </c>
      <c r="F1455" t="s">
        <v>2049</v>
      </c>
      <c r="I1455" t="s">
        <v>10513</v>
      </c>
      <c r="J1455">
        <v>1996</v>
      </c>
      <c r="K1455" t="s">
        <v>2245</v>
      </c>
      <c r="P1455" t="s">
        <v>10514</v>
      </c>
      <c r="Q1455" t="s">
        <v>10515</v>
      </c>
      <c r="R1455" t="s">
        <v>10516</v>
      </c>
      <c r="S1455" t="s">
        <v>10517</v>
      </c>
      <c r="W1455" t="s">
        <v>10518</v>
      </c>
      <c r="AN1455" t="s">
        <v>2247</v>
      </c>
      <c r="AS1455" t="s">
        <v>600</v>
      </c>
      <c r="AT1455">
        <v>42</v>
      </c>
      <c r="AU1455" s="2">
        <v>43191</v>
      </c>
      <c r="AZ1455">
        <v>505</v>
      </c>
      <c r="BA1455">
        <v>513</v>
      </c>
      <c r="BC1455" t="s">
        <v>10519</v>
      </c>
      <c r="BK1455" t="s">
        <v>10520</v>
      </c>
      <c r="BQ1455" t="s">
        <v>85</v>
      </c>
      <c r="BR1455" t="s">
        <v>86</v>
      </c>
    </row>
    <row r="1456" spans="1:73">
      <c r="A1456" t="s">
        <v>76</v>
      </c>
      <c r="B1456" t="s">
        <v>6256</v>
      </c>
      <c r="F1456" t="s">
        <v>6256</v>
      </c>
      <c r="I1456" t="s">
        <v>10521</v>
      </c>
      <c r="J1456">
        <v>2005</v>
      </c>
      <c r="K1456" t="s">
        <v>677</v>
      </c>
      <c r="W1456" t="s">
        <v>10522</v>
      </c>
      <c r="AN1456" t="s">
        <v>679</v>
      </c>
      <c r="AS1456" t="s">
        <v>413</v>
      </c>
      <c r="AT1456">
        <v>18</v>
      </c>
      <c r="AU1456">
        <v>6</v>
      </c>
      <c r="AZ1456">
        <v>1601</v>
      </c>
      <c r="BA1456">
        <v>1612</v>
      </c>
      <c r="BC1456" t="s">
        <v>10523</v>
      </c>
      <c r="BK1456" t="s">
        <v>10524</v>
      </c>
      <c r="BL1456">
        <v>16313471</v>
      </c>
      <c r="BQ1456" t="s">
        <v>131</v>
      </c>
    </row>
    <row r="1457" spans="1:76">
      <c r="A1457" t="s">
        <v>76</v>
      </c>
      <c r="B1457" t="s">
        <v>10525</v>
      </c>
      <c r="F1457" t="s">
        <v>10526</v>
      </c>
      <c r="I1457" t="s">
        <v>10527</v>
      </c>
      <c r="J1457">
        <v>2006</v>
      </c>
      <c r="K1457" t="s">
        <v>2818</v>
      </c>
      <c r="W1457" t="s">
        <v>10528</v>
      </c>
      <c r="AB1457" t="s">
        <v>8515</v>
      </c>
      <c r="AN1457" t="s">
        <v>2820</v>
      </c>
      <c r="AS1457" t="s">
        <v>1120</v>
      </c>
      <c r="AT1457">
        <v>79</v>
      </c>
      <c r="AU1457">
        <v>4</v>
      </c>
      <c r="AZ1457">
        <v>784</v>
      </c>
      <c r="BA1457">
        <v>792</v>
      </c>
      <c r="BC1457" t="s">
        <v>10529</v>
      </c>
      <c r="BK1457" t="s">
        <v>10530</v>
      </c>
      <c r="BL1457">
        <v>16826504</v>
      </c>
      <c r="BQ1457" t="s">
        <v>85</v>
      </c>
      <c r="BR1457" t="s">
        <v>86</v>
      </c>
    </row>
    <row r="1458" spans="1:76">
      <c r="A1458" t="s">
        <v>76</v>
      </c>
      <c r="B1458" t="s">
        <v>10531</v>
      </c>
      <c r="F1458" t="s">
        <v>10532</v>
      </c>
      <c r="I1458" t="s">
        <v>10533</v>
      </c>
      <c r="J1458">
        <v>2016</v>
      </c>
      <c r="K1458" t="s">
        <v>435</v>
      </c>
      <c r="W1458" t="s">
        <v>10534</v>
      </c>
      <c r="AN1458" t="s">
        <v>438</v>
      </c>
      <c r="AO1458" t="s">
        <v>439</v>
      </c>
      <c r="AS1458" t="s">
        <v>185</v>
      </c>
      <c r="AT1458">
        <v>67</v>
      </c>
      <c r="AU1458">
        <v>17</v>
      </c>
      <c r="AZ1458">
        <v>4925</v>
      </c>
      <c r="BA1458">
        <v>4934</v>
      </c>
      <c r="BC1458" t="s">
        <v>10535</v>
      </c>
      <c r="BK1458" t="s">
        <v>10536</v>
      </c>
      <c r="BL1458">
        <v>27382113</v>
      </c>
      <c r="BQ1458" t="s">
        <v>131</v>
      </c>
    </row>
    <row r="1459" spans="1:76">
      <c r="A1459" t="s">
        <v>76</v>
      </c>
      <c r="B1459" t="s">
        <v>10537</v>
      </c>
      <c r="F1459" t="s">
        <v>10537</v>
      </c>
      <c r="I1459" t="s">
        <v>10538</v>
      </c>
      <c r="J1459">
        <v>1985</v>
      </c>
      <c r="K1459" t="s">
        <v>2621</v>
      </c>
      <c r="AN1459" t="s">
        <v>2623</v>
      </c>
      <c r="AT1459">
        <v>29</v>
      </c>
      <c r="AU1459">
        <v>3</v>
      </c>
      <c r="AZ1459">
        <v>198</v>
      </c>
      <c r="BA1459">
        <v>202</v>
      </c>
      <c r="BK1459" t="s">
        <v>10539</v>
      </c>
      <c r="BQ1459" t="s">
        <v>85</v>
      </c>
      <c r="BR1459" t="s">
        <v>108</v>
      </c>
      <c r="BT1459" t="s">
        <v>109</v>
      </c>
      <c r="BU1459">
        <v>5</v>
      </c>
      <c r="BV1459">
        <v>4</v>
      </c>
      <c r="BX1459" t="s">
        <v>4995</v>
      </c>
    </row>
    <row r="1460" spans="1:76">
      <c r="A1460" t="s">
        <v>76</v>
      </c>
      <c r="B1460" t="s">
        <v>5582</v>
      </c>
      <c r="F1460" t="s">
        <v>5582</v>
      </c>
      <c r="I1460" t="s">
        <v>10540</v>
      </c>
      <c r="J1460">
        <v>2003</v>
      </c>
      <c r="K1460" t="s">
        <v>902</v>
      </c>
      <c r="P1460" t="s">
        <v>10541</v>
      </c>
      <c r="Q1460" t="s">
        <v>10542</v>
      </c>
      <c r="R1460" t="s">
        <v>905</v>
      </c>
      <c r="S1460" t="s">
        <v>10543</v>
      </c>
      <c r="W1460" t="s">
        <v>10544</v>
      </c>
      <c r="AN1460" t="s">
        <v>908</v>
      </c>
      <c r="AT1460">
        <v>100</v>
      </c>
      <c r="AU1460">
        <v>2</v>
      </c>
      <c r="AZ1460">
        <v>209</v>
      </c>
      <c r="BA1460">
        <v>221</v>
      </c>
      <c r="BC1460" t="s">
        <v>10545</v>
      </c>
      <c r="BK1460" t="s">
        <v>10546</v>
      </c>
      <c r="BQ1460" t="s">
        <v>85</v>
      </c>
      <c r="BR1460" t="s">
        <v>108</v>
      </c>
      <c r="BT1460" t="s">
        <v>296</v>
      </c>
    </row>
    <row r="1461" spans="1:76">
      <c r="A1461" t="s">
        <v>76</v>
      </c>
      <c r="B1461" t="s">
        <v>10547</v>
      </c>
      <c r="F1461" t="s">
        <v>10547</v>
      </c>
      <c r="I1461" t="s">
        <v>10548</v>
      </c>
      <c r="J1461">
        <v>1997</v>
      </c>
      <c r="K1461" t="s">
        <v>3380</v>
      </c>
      <c r="W1461" t="s">
        <v>10549</v>
      </c>
      <c r="AN1461" t="s">
        <v>3383</v>
      </c>
      <c r="AS1461" t="s">
        <v>769</v>
      </c>
      <c r="AT1461">
        <v>272</v>
      </c>
      <c r="AU1461">
        <v>3</v>
      </c>
      <c r="AZ1461" t="s">
        <v>10550</v>
      </c>
      <c r="BA1461" t="s">
        <v>10551</v>
      </c>
      <c r="BK1461" t="s">
        <v>10552</v>
      </c>
      <c r="BL1461">
        <v>9087635</v>
      </c>
      <c r="BQ1461" t="s">
        <v>85</v>
      </c>
      <c r="BR1461" t="s">
        <v>86</v>
      </c>
    </row>
    <row r="1462" spans="1:76">
      <c r="A1462" t="s">
        <v>76</v>
      </c>
      <c r="B1462" t="s">
        <v>10553</v>
      </c>
      <c r="F1462" t="s">
        <v>10554</v>
      </c>
      <c r="I1462" t="s">
        <v>10555</v>
      </c>
      <c r="J1462">
        <v>2018</v>
      </c>
      <c r="K1462" t="s">
        <v>191</v>
      </c>
      <c r="W1462" t="s">
        <v>10556</v>
      </c>
      <c r="AA1462" t="s">
        <v>10557</v>
      </c>
      <c r="AB1462" t="s">
        <v>10558</v>
      </c>
      <c r="AN1462" t="s">
        <v>195</v>
      </c>
      <c r="AO1462" t="s">
        <v>196</v>
      </c>
      <c r="AS1462" s="3">
        <v>42005</v>
      </c>
      <c r="AT1462">
        <v>248</v>
      </c>
      <c r="AZ1462">
        <v>469</v>
      </c>
      <c r="BA1462">
        <v>478</v>
      </c>
      <c r="BC1462" t="s">
        <v>10559</v>
      </c>
      <c r="BK1462" t="s">
        <v>10560</v>
      </c>
      <c r="BQ1462" t="s">
        <v>131</v>
      </c>
    </row>
    <row r="1463" spans="1:76">
      <c r="A1463" t="s">
        <v>76</v>
      </c>
      <c r="B1463" t="s">
        <v>10561</v>
      </c>
      <c r="F1463" t="s">
        <v>10562</v>
      </c>
      <c r="I1463" t="s">
        <v>10563</v>
      </c>
      <c r="J1463">
        <v>2013</v>
      </c>
      <c r="K1463" t="s">
        <v>3321</v>
      </c>
      <c r="W1463" t="s">
        <v>10564</v>
      </c>
      <c r="AA1463" t="s">
        <v>10565</v>
      </c>
      <c r="AB1463" t="s">
        <v>10566</v>
      </c>
      <c r="AN1463" t="s">
        <v>3323</v>
      </c>
      <c r="AO1463" t="s">
        <v>10567</v>
      </c>
      <c r="AS1463" t="s">
        <v>128</v>
      </c>
      <c r="AT1463">
        <v>96</v>
      </c>
      <c r="AU1463">
        <v>4</v>
      </c>
      <c r="AZ1463">
        <v>1530</v>
      </c>
      <c r="BA1463">
        <v>1540</v>
      </c>
      <c r="BC1463" t="s">
        <v>10568</v>
      </c>
      <c r="BK1463" t="s">
        <v>10569</v>
      </c>
      <c r="BQ1463" t="s">
        <v>85</v>
      </c>
      <c r="BR1463" t="s">
        <v>108</v>
      </c>
      <c r="BT1463" t="s">
        <v>296</v>
      </c>
    </row>
    <row r="1464" spans="1:76">
      <c r="A1464" t="s">
        <v>76</v>
      </c>
      <c r="B1464" t="s">
        <v>10570</v>
      </c>
      <c r="F1464" t="s">
        <v>10570</v>
      </c>
      <c r="I1464" t="s">
        <v>10571</v>
      </c>
      <c r="J1464">
        <v>1995</v>
      </c>
      <c r="K1464" t="s">
        <v>3380</v>
      </c>
      <c r="W1464" t="s">
        <v>10572</v>
      </c>
      <c r="AA1464" t="s">
        <v>10573</v>
      </c>
      <c r="AB1464" t="s">
        <v>10574</v>
      </c>
      <c r="AN1464" t="s">
        <v>3383</v>
      </c>
      <c r="AS1464" t="s">
        <v>397</v>
      </c>
      <c r="AT1464">
        <v>269</v>
      </c>
      <c r="AU1464">
        <v>1</v>
      </c>
      <c r="AZ1464" t="s">
        <v>10575</v>
      </c>
      <c r="BA1464" t="s">
        <v>10576</v>
      </c>
      <c r="BK1464" t="s">
        <v>10577</v>
      </c>
      <c r="BL1464">
        <v>7631890</v>
      </c>
      <c r="BQ1464" t="s">
        <v>85</v>
      </c>
      <c r="BR1464" t="s">
        <v>86</v>
      </c>
    </row>
    <row r="1465" spans="1:76">
      <c r="A1465" t="s">
        <v>867</v>
      </c>
      <c r="B1465" t="s">
        <v>10578</v>
      </c>
      <c r="D1465" t="s">
        <v>10579</v>
      </c>
      <c r="F1465" t="s">
        <v>10580</v>
      </c>
      <c r="I1465" t="s">
        <v>10581</v>
      </c>
      <c r="J1465">
        <v>2012</v>
      </c>
      <c r="K1465" t="s">
        <v>10582</v>
      </c>
      <c r="L1465" t="s">
        <v>10583</v>
      </c>
      <c r="W1465" t="s">
        <v>10584</v>
      </c>
      <c r="AN1465" t="s">
        <v>10585</v>
      </c>
      <c r="AP1465" t="s">
        <v>10586</v>
      </c>
      <c r="AT1465">
        <v>199</v>
      </c>
      <c r="AZ1465">
        <v>129</v>
      </c>
      <c r="BA1465">
        <v>141</v>
      </c>
      <c r="BC1465" t="s">
        <v>10587</v>
      </c>
      <c r="BK1465" t="s">
        <v>10588</v>
      </c>
      <c r="BL1465">
        <v>22877663</v>
      </c>
      <c r="BQ1465" t="s">
        <v>85</v>
      </c>
      <c r="BR1465" t="s">
        <v>86</v>
      </c>
    </row>
    <row r="1466" spans="1:76">
      <c r="A1466" t="s">
        <v>867</v>
      </c>
      <c r="B1466" t="s">
        <v>10589</v>
      </c>
      <c r="D1466" t="s">
        <v>10590</v>
      </c>
      <c r="F1466" t="s">
        <v>10589</v>
      </c>
      <c r="I1466" t="s">
        <v>10591</v>
      </c>
      <c r="J1466">
        <v>1999</v>
      </c>
      <c r="K1466" t="s">
        <v>10592</v>
      </c>
      <c r="L1466" t="s">
        <v>10593</v>
      </c>
      <c r="P1466" t="s">
        <v>10594</v>
      </c>
      <c r="Q1466" t="s">
        <v>10595</v>
      </c>
      <c r="R1466" t="s">
        <v>10596</v>
      </c>
      <c r="W1466" t="s">
        <v>10597</v>
      </c>
      <c r="AN1466" t="s">
        <v>10598</v>
      </c>
      <c r="AT1466">
        <v>12</v>
      </c>
      <c r="AU1466" s="2">
        <v>43252</v>
      </c>
      <c r="AZ1466">
        <v>595</v>
      </c>
      <c r="BA1466">
        <v>598</v>
      </c>
      <c r="BK1466" t="s">
        <v>10599</v>
      </c>
      <c r="BQ1466" t="s">
        <v>85</v>
      </c>
      <c r="BR1466" t="s">
        <v>108</v>
      </c>
      <c r="BT1466" t="s">
        <v>109</v>
      </c>
      <c r="BU1466">
        <v>0</v>
      </c>
    </row>
    <row r="1467" spans="1:76">
      <c r="A1467" t="s">
        <v>76</v>
      </c>
      <c r="B1467" t="s">
        <v>6099</v>
      </c>
      <c r="F1467" t="s">
        <v>6100</v>
      </c>
      <c r="I1467" t="s">
        <v>10600</v>
      </c>
      <c r="J1467">
        <v>2012</v>
      </c>
      <c r="K1467" t="s">
        <v>182</v>
      </c>
      <c r="W1467" t="s">
        <v>10601</v>
      </c>
      <c r="AA1467" t="s">
        <v>5056</v>
      </c>
      <c r="AB1467" t="s">
        <v>6103</v>
      </c>
      <c r="AN1467" t="s">
        <v>184</v>
      </c>
      <c r="AO1467" t="s">
        <v>293</v>
      </c>
      <c r="AS1467" t="s">
        <v>128</v>
      </c>
      <c r="AT1467">
        <v>37</v>
      </c>
      <c r="AU1467">
        <v>4</v>
      </c>
      <c r="AZ1467">
        <v>309</v>
      </c>
      <c r="BA1467">
        <v>322</v>
      </c>
      <c r="BC1467" t="s">
        <v>10602</v>
      </c>
      <c r="BK1467" t="s">
        <v>10603</v>
      </c>
      <c r="BQ1467" t="s">
        <v>85</v>
      </c>
      <c r="BR1467" t="s">
        <v>108</v>
      </c>
      <c r="BT1467" t="s">
        <v>109</v>
      </c>
      <c r="BU1467">
        <v>0</v>
      </c>
    </row>
    <row r="1468" spans="1:76">
      <c r="A1468" t="s">
        <v>76</v>
      </c>
      <c r="B1468" t="s">
        <v>10604</v>
      </c>
      <c r="F1468" t="s">
        <v>10604</v>
      </c>
      <c r="I1468" t="s">
        <v>10605</v>
      </c>
      <c r="J1468">
        <v>1991</v>
      </c>
      <c r="K1468" t="s">
        <v>1943</v>
      </c>
      <c r="W1468" t="s">
        <v>10606</v>
      </c>
      <c r="AA1468" t="s">
        <v>10607</v>
      </c>
      <c r="AN1468" t="s">
        <v>1947</v>
      </c>
      <c r="AS1468" t="s">
        <v>413</v>
      </c>
      <c r="AT1468">
        <v>83</v>
      </c>
      <c r="AU1468">
        <v>3</v>
      </c>
      <c r="AZ1468">
        <v>381</v>
      </c>
      <c r="BA1468">
        <v>389</v>
      </c>
      <c r="BC1468" t="s">
        <v>10608</v>
      </c>
      <c r="BK1468" t="s">
        <v>10609</v>
      </c>
      <c r="BQ1468" t="s">
        <v>131</v>
      </c>
    </row>
    <row r="1469" spans="1:76">
      <c r="A1469" t="s">
        <v>76</v>
      </c>
      <c r="B1469" t="s">
        <v>10610</v>
      </c>
      <c r="F1469" t="s">
        <v>10610</v>
      </c>
      <c r="I1469" t="s">
        <v>10611</v>
      </c>
      <c r="J1469">
        <v>2002</v>
      </c>
      <c r="K1469" t="s">
        <v>7373</v>
      </c>
      <c r="W1469" t="s">
        <v>10612</v>
      </c>
      <c r="AB1469" t="s">
        <v>7375</v>
      </c>
      <c r="AN1469" t="s">
        <v>7376</v>
      </c>
      <c r="AT1469">
        <v>50</v>
      </c>
      <c r="AU1469">
        <v>6</v>
      </c>
      <c r="AZ1469">
        <v>627</v>
      </c>
      <c r="BA1469">
        <v>647</v>
      </c>
      <c r="BC1469" t="s">
        <v>10613</v>
      </c>
      <c r="BK1469" t="s">
        <v>10614</v>
      </c>
      <c r="BQ1469" t="s">
        <v>85</v>
      </c>
      <c r="BR1469" t="s">
        <v>86</v>
      </c>
    </row>
    <row r="1470" spans="1:76">
      <c r="A1470" t="s">
        <v>76</v>
      </c>
      <c r="B1470" t="s">
        <v>10615</v>
      </c>
      <c r="F1470" t="s">
        <v>10615</v>
      </c>
      <c r="I1470" t="s">
        <v>10616</v>
      </c>
      <c r="J1470">
        <v>1999</v>
      </c>
      <c r="K1470" t="s">
        <v>10617</v>
      </c>
      <c r="W1470" t="s">
        <v>10618</v>
      </c>
      <c r="AB1470" t="s">
        <v>10619</v>
      </c>
      <c r="AN1470" t="s">
        <v>10620</v>
      </c>
      <c r="AS1470" t="s">
        <v>168</v>
      </c>
      <c r="AT1470">
        <v>76</v>
      </c>
      <c r="AU1470">
        <v>10</v>
      </c>
      <c r="AZ1470">
        <v>1233</v>
      </c>
      <c r="BA1470">
        <v>1241</v>
      </c>
      <c r="BC1470" t="s">
        <v>10621</v>
      </c>
      <c r="BK1470" t="s">
        <v>10622</v>
      </c>
      <c r="BQ1470" t="s">
        <v>131</v>
      </c>
    </row>
    <row r="1471" spans="1:76">
      <c r="A1471" t="s">
        <v>76</v>
      </c>
      <c r="B1471" t="s">
        <v>10623</v>
      </c>
      <c r="F1471" t="s">
        <v>10624</v>
      </c>
      <c r="I1471" t="s">
        <v>10625</v>
      </c>
      <c r="J1471">
        <v>2017</v>
      </c>
      <c r="K1471" t="s">
        <v>5917</v>
      </c>
      <c r="W1471" t="s">
        <v>10626</v>
      </c>
      <c r="AB1471" t="s">
        <v>10627</v>
      </c>
      <c r="AN1471" t="s">
        <v>5919</v>
      </c>
      <c r="AO1471" t="s">
        <v>5920</v>
      </c>
      <c r="AS1471" s="3">
        <v>11171</v>
      </c>
      <c r="AT1471">
        <v>97</v>
      </c>
      <c r="AU1471">
        <v>11</v>
      </c>
      <c r="AZ1471">
        <v>3500</v>
      </c>
      <c r="BA1471">
        <v>3508</v>
      </c>
      <c r="BC1471" t="s">
        <v>10628</v>
      </c>
      <c r="BK1471" t="s">
        <v>10629</v>
      </c>
      <c r="BL1471">
        <v>28026010</v>
      </c>
      <c r="BQ1471" t="s">
        <v>131</v>
      </c>
    </row>
    <row r="1472" spans="1:76">
      <c r="A1472" t="s">
        <v>76</v>
      </c>
      <c r="B1472" t="s">
        <v>10630</v>
      </c>
      <c r="F1472" t="s">
        <v>10631</v>
      </c>
      <c r="I1472" t="s">
        <v>10632</v>
      </c>
      <c r="J1472">
        <v>2014</v>
      </c>
      <c r="K1472" t="s">
        <v>182</v>
      </c>
      <c r="W1472" t="s">
        <v>10633</v>
      </c>
      <c r="AA1472" t="s">
        <v>10634</v>
      </c>
      <c r="AB1472" t="s">
        <v>10635</v>
      </c>
      <c r="AN1472" t="s">
        <v>184</v>
      </c>
      <c r="AO1472" t="s">
        <v>293</v>
      </c>
      <c r="AS1472" t="s">
        <v>185</v>
      </c>
      <c r="AT1472">
        <v>39</v>
      </c>
      <c r="AU1472">
        <v>3</v>
      </c>
      <c r="AZ1472">
        <v>237</v>
      </c>
      <c r="BA1472">
        <v>246</v>
      </c>
      <c r="BC1472" t="s">
        <v>10636</v>
      </c>
      <c r="BK1472" t="s">
        <v>10637</v>
      </c>
      <c r="BQ1472" t="s">
        <v>85</v>
      </c>
      <c r="BR1472" t="s">
        <v>108</v>
      </c>
      <c r="BT1472" t="s">
        <v>296</v>
      </c>
    </row>
    <row r="1473" spans="1:74">
      <c r="A1473" t="s">
        <v>867</v>
      </c>
      <c r="B1473" t="s">
        <v>10638</v>
      </c>
      <c r="D1473" t="s">
        <v>10639</v>
      </c>
      <c r="F1473" t="s">
        <v>10638</v>
      </c>
      <c r="I1473" t="s">
        <v>10640</v>
      </c>
      <c r="J1473">
        <v>2003</v>
      </c>
      <c r="K1473" t="s">
        <v>10641</v>
      </c>
      <c r="L1473" t="s">
        <v>872</v>
      </c>
      <c r="P1473" t="s">
        <v>10642</v>
      </c>
      <c r="Q1473" t="s">
        <v>10643</v>
      </c>
      <c r="R1473" t="s">
        <v>10644</v>
      </c>
      <c r="S1473" t="s">
        <v>10645</v>
      </c>
      <c r="W1473" t="s">
        <v>10646</v>
      </c>
      <c r="AB1473" t="s">
        <v>285</v>
      </c>
      <c r="AN1473" t="s">
        <v>877</v>
      </c>
      <c r="AP1473" t="s">
        <v>10647</v>
      </c>
      <c r="AU1473">
        <v>624</v>
      </c>
      <c r="AZ1473">
        <v>155</v>
      </c>
      <c r="BA1473">
        <v>162</v>
      </c>
      <c r="BC1473" t="s">
        <v>10648</v>
      </c>
      <c r="BK1473" t="s">
        <v>10649</v>
      </c>
      <c r="BQ1473" t="s">
        <v>131</v>
      </c>
    </row>
    <row r="1474" spans="1:74">
      <c r="A1474" t="s">
        <v>76</v>
      </c>
      <c r="B1474" t="s">
        <v>2660</v>
      </c>
      <c r="F1474" t="s">
        <v>2660</v>
      </c>
      <c r="I1474" t="s">
        <v>10650</v>
      </c>
      <c r="J1474">
        <v>1997</v>
      </c>
      <c r="K1474" t="s">
        <v>452</v>
      </c>
      <c r="W1474" t="s">
        <v>10651</v>
      </c>
      <c r="AN1474" t="s">
        <v>454</v>
      </c>
      <c r="AS1474" t="s">
        <v>148</v>
      </c>
      <c r="AT1474">
        <v>32</v>
      </c>
      <c r="AU1474">
        <v>2</v>
      </c>
      <c r="AZ1474">
        <v>347</v>
      </c>
      <c r="BA1474">
        <v>354</v>
      </c>
      <c r="BC1474" t="s">
        <v>10652</v>
      </c>
      <c r="BK1474" t="s">
        <v>10653</v>
      </c>
      <c r="BQ1474" t="s">
        <v>85</v>
      </c>
      <c r="BR1474" t="s">
        <v>108</v>
      </c>
      <c r="BT1474" t="s">
        <v>109</v>
      </c>
      <c r="BV1474">
        <v>2</v>
      </c>
    </row>
    <row r="1475" spans="1:74">
      <c r="A1475" t="s">
        <v>76</v>
      </c>
      <c r="B1475" t="s">
        <v>10654</v>
      </c>
      <c r="F1475" t="s">
        <v>10655</v>
      </c>
      <c r="I1475" t="s">
        <v>10656</v>
      </c>
      <c r="J1475">
        <v>2017</v>
      </c>
      <c r="K1475" t="s">
        <v>10657</v>
      </c>
      <c r="W1475" t="s">
        <v>10658</v>
      </c>
      <c r="AN1475" t="s">
        <v>10659</v>
      </c>
      <c r="AO1475" t="s">
        <v>10660</v>
      </c>
      <c r="AS1475" t="s">
        <v>887</v>
      </c>
      <c r="AT1475">
        <v>136</v>
      </c>
      <c r="AU1475">
        <v>2</v>
      </c>
      <c r="AZ1475">
        <v>171</v>
      </c>
      <c r="BA1475">
        <v>183</v>
      </c>
      <c r="BC1475" t="s">
        <v>10661</v>
      </c>
      <c r="BK1475" t="s">
        <v>10662</v>
      </c>
      <c r="BQ1475" t="s">
        <v>85</v>
      </c>
      <c r="BR1475" t="s">
        <v>108</v>
      </c>
      <c r="BT1475" t="s">
        <v>296</v>
      </c>
    </row>
    <row r="1476" spans="1:74">
      <c r="A1476" t="s">
        <v>867</v>
      </c>
      <c r="B1476" t="s">
        <v>1393</v>
      </c>
      <c r="D1476" t="s">
        <v>10663</v>
      </c>
      <c r="F1476" t="s">
        <v>1395</v>
      </c>
      <c r="I1476" t="s">
        <v>10664</v>
      </c>
      <c r="J1476">
        <v>2009</v>
      </c>
      <c r="K1476" t="s">
        <v>10665</v>
      </c>
      <c r="L1476" t="s">
        <v>1398</v>
      </c>
      <c r="P1476" t="s">
        <v>10666</v>
      </c>
      <c r="Q1476" t="s">
        <v>10667</v>
      </c>
      <c r="R1476" t="s">
        <v>10668</v>
      </c>
      <c r="W1476" t="s">
        <v>10669</v>
      </c>
      <c r="AN1476" t="s">
        <v>877</v>
      </c>
      <c r="AP1476" t="s">
        <v>10670</v>
      </c>
      <c r="AT1476">
        <v>838</v>
      </c>
      <c r="AZ1476">
        <v>93</v>
      </c>
      <c r="BA1476">
        <v>97</v>
      </c>
      <c r="BK1476" t="s">
        <v>10671</v>
      </c>
      <c r="BQ1476" t="s">
        <v>131</v>
      </c>
    </row>
    <row r="1477" spans="1:74">
      <c r="A1477" t="s">
        <v>76</v>
      </c>
      <c r="B1477" t="s">
        <v>10672</v>
      </c>
      <c r="F1477" t="s">
        <v>10673</v>
      </c>
      <c r="I1477" t="s">
        <v>10674</v>
      </c>
      <c r="J1477">
        <v>2013</v>
      </c>
      <c r="K1477" t="s">
        <v>3265</v>
      </c>
      <c r="W1477" t="s">
        <v>10675</v>
      </c>
      <c r="AN1477" t="s">
        <v>3266</v>
      </c>
      <c r="AS1477" t="s">
        <v>887</v>
      </c>
      <c r="AT1477">
        <v>145</v>
      </c>
      <c r="AU1477">
        <v>3</v>
      </c>
      <c r="AZ1477">
        <v>302</v>
      </c>
      <c r="BA1477">
        <v>316</v>
      </c>
      <c r="BC1477" t="s">
        <v>10676</v>
      </c>
      <c r="BK1477" t="s">
        <v>10677</v>
      </c>
      <c r="BQ1477" t="s">
        <v>85</v>
      </c>
      <c r="BR1477" t="s">
        <v>108</v>
      </c>
      <c r="BT1477" t="s">
        <v>109</v>
      </c>
      <c r="BU1477">
        <v>1</v>
      </c>
    </row>
    <row r="1478" spans="1:74">
      <c r="A1478" t="s">
        <v>76</v>
      </c>
      <c r="B1478" t="s">
        <v>10678</v>
      </c>
      <c r="F1478" t="s">
        <v>10678</v>
      </c>
      <c r="I1478" t="s">
        <v>10679</v>
      </c>
      <c r="J1478">
        <v>1995</v>
      </c>
      <c r="K1478" t="s">
        <v>1217</v>
      </c>
      <c r="W1478" t="s">
        <v>10680</v>
      </c>
      <c r="AN1478" t="s">
        <v>1221</v>
      </c>
      <c r="AS1478" t="s">
        <v>185</v>
      </c>
      <c r="AT1478">
        <v>18</v>
      </c>
      <c r="AU1478">
        <v>9</v>
      </c>
      <c r="AZ1478">
        <v>1048</v>
      </c>
      <c r="BA1478">
        <v>1054</v>
      </c>
      <c r="BC1478" t="s">
        <v>10681</v>
      </c>
      <c r="BK1478" t="s">
        <v>10682</v>
      </c>
      <c r="BQ1478" t="s">
        <v>131</v>
      </c>
    </row>
    <row r="1479" spans="1:74">
      <c r="A1479" t="s">
        <v>76</v>
      </c>
      <c r="B1479" t="s">
        <v>10683</v>
      </c>
      <c r="F1479" t="s">
        <v>10684</v>
      </c>
      <c r="I1479" t="s">
        <v>10685</v>
      </c>
      <c r="J1479">
        <v>2018</v>
      </c>
      <c r="K1479" t="s">
        <v>1707</v>
      </c>
      <c r="W1479" t="s">
        <v>10686</v>
      </c>
      <c r="AN1479" t="s">
        <v>1709</v>
      </c>
      <c r="AO1479" t="s">
        <v>6158</v>
      </c>
      <c r="AT1479">
        <v>49</v>
      </c>
      <c r="AU1479">
        <v>5</v>
      </c>
      <c r="AZ1479">
        <v>761</v>
      </c>
      <c r="BA1479">
        <v>771</v>
      </c>
      <c r="BC1479" t="s">
        <v>10687</v>
      </c>
      <c r="BK1479" t="s">
        <v>10688</v>
      </c>
      <c r="BQ1479" t="s">
        <v>85</v>
      </c>
      <c r="BR1479" t="s">
        <v>86</v>
      </c>
    </row>
    <row r="1480" spans="1:74">
      <c r="A1480" t="s">
        <v>76</v>
      </c>
      <c r="B1480" t="s">
        <v>10689</v>
      </c>
      <c r="F1480" t="s">
        <v>10690</v>
      </c>
      <c r="I1480" t="s">
        <v>10691</v>
      </c>
      <c r="J1480">
        <v>2018</v>
      </c>
      <c r="K1480" t="s">
        <v>191</v>
      </c>
      <c r="W1480" t="s">
        <v>10692</v>
      </c>
      <c r="AA1480" t="s">
        <v>10693</v>
      </c>
      <c r="AB1480" t="s">
        <v>10694</v>
      </c>
      <c r="AN1480" t="s">
        <v>195</v>
      </c>
      <c r="AO1480" t="s">
        <v>196</v>
      </c>
      <c r="AS1480" s="3">
        <v>42005</v>
      </c>
      <c r="AT1480">
        <v>248</v>
      </c>
      <c r="AZ1480">
        <v>82</v>
      </c>
      <c r="BA1480">
        <v>90</v>
      </c>
      <c r="BC1480" t="s">
        <v>10695</v>
      </c>
      <c r="BK1480" t="s">
        <v>10696</v>
      </c>
      <c r="BQ1480" t="s">
        <v>131</v>
      </c>
    </row>
    <row r="1481" spans="1:74">
      <c r="A1481" t="s">
        <v>76</v>
      </c>
      <c r="B1481" t="s">
        <v>10697</v>
      </c>
      <c r="F1481" t="s">
        <v>10698</v>
      </c>
      <c r="I1481" t="s">
        <v>10699</v>
      </c>
      <c r="J1481">
        <v>2014</v>
      </c>
      <c r="K1481" t="s">
        <v>10700</v>
      </c>
      <c r="W1481" t="s">
        <v>10701</v>
      </c>
      <c r="AB1481" t="s">
        <v>10702</v>
      </c>
      <c r="AN1481" t="s">
        <v>10703</v>
      </c>
      <c r="AO1481" t="s">
        <v>10704</v>
      </c>
      <c r="AS1481" t="s">
        <v>94</v>
      </c>
      <c r="AT1481">
        <v>141</v>
      </c>
      <c r="AU1481">
        <v>1</v>
      </c>
      <c r="AZ1481">
        <v>80</v>
      </c>
      <c r="BA1481">
        <v>90</v>
      </c>
      <c r="BC1481" t="s">
        <v>10705</v>
      </c>
      <c r="BK1481" t="s">
        <v>10706</v>
      </c>
      <c r="BQ1481" t="s">
        <v>131</v>
      </c>
    </row>
    <row r="1482" spans="1:74">
      <c r="A1482" t="s">
        <v>76</v>
      </c>
      <c r="B1482" t="s">
        <v>10707</v>
      </c>
      <c r="F1482" t="s">
        <v>10708</v>
      </c>
      <c r="I1482" t="s">
        <v>10709</v>
      </c>
      <c r="J1482">
        <v>2011</v>
      </c>
      <c r="K1482" t="s">
        <v>666</v>
      </c>
      <c r="W1482" t="s">
        <v>10710</v>
      </c>
      <c r="AN1482" t="s">
        <v>670</v>
      </c>
      <c r="AS1482" t="s">
        <v>887</v>
      </c>
      <c r="AT1482">
        <v>20</v>
      </c>
      <c r="AU1482">
        <v>12</v>
      </c>
      <c r="AZ1482">
        <v>2471</v>
      </c>
      <c r="BA1482">
        <v>2476</v>
      </c>
      <c r="BC1482" t="s">
        <v>10711</v>
      </c>
      <c r="BK1482" t="s">
        <v>10712</v>
      </c>
      <c r="BL1482">
        <v>21595769</v>
      </c>
      <c r="BQ1482" t="s">
        <v>296</v>
      </c>
      <c r="BT1482" t="s">
        <v>296</v>
      </c>
    </row>
    <row r="1483" spans="1:74">
      <c r="A1483" t="s">
        <v>76</v>
      </c>
      <c r="B1483" t="s">
        <v>10713</v>
      </c>
      <c r="F1483" t="s">
        <v>10714</v>
      </c>
      <c r="I1483" t="s">
        <v>10715</v>
      </c>
      <c r="J1483">
        <v>2016</v>
      </c>
      <c r="K1483" t="s">
        <v>884</v>
      </c>
      <c r="W1483" t="s">
        <v>10716</v>
      </c>
      <c r="AN1483" t="s">
        <v>886</v>
      </c>
      <c r="AO1483" t="s">
        <v>5787</v>
      </c>
      <c r="AS1483" t="s">
        <v>185</v>
      </c>
      <c r="AT1483">
        <v>85</v>
      </c>
      <c r="AZ1483">
        <v>102</v>
      </c>
      <c r="BA1483">
        <v>107</v>
      </c>
      <c r="BC1483" t="s">
        <v>10717</v>
      </c>
      <c r="BK1483" t="s">
        <v>10718</v>
      </c>
      <c r="BL1483">
        <v>27534598</v>
      </c>
      <c r="BQ1483" t="s">
        <v>85</v>
      </c>
      <c r="BR1483" t="s">
        <v>86</v>
      </c>
    </row>
    <row r="1484" spans="1:74">
      <c r="A1484" t="s">
        <v>76</v>
      </c>
      <c r="B1484" t="s">
        <v>10719</v>
      </c>
      <c r="F1484" t="s">
        <v>10720</v>
      </c>
      <c r="I1484" t="s">
        <v>10721</v>
      </c>
      <c r="J1484">
        <v>2011</v>
      </c>
      <c r="K1484" t="s">
        <v>257</v>
      </c>
      <c r="W1484" t="s">
        <v>10722</v>
      </c>
      <c r="AB1484" t="s">
        <v>10723</v>
      </c>
      <c r="AN1484" t="s">
        <v>260</v>
      </c>
      <c r="AS1484" t="s">
        <v>413</v>
      </c>
      <c r="AT1484">
        <v>234</v>
      </c>
      <c r="AU1484">
        <v>5</v>
      </c>
      <c r="AZ1484">
        <v>933</v>
      </c>
      <c r="BA1484">
        <v>943</v>
      </c>
      <c r="BC1484" t="s">
        <v>10724</v>
      </c>
      <c r="BK1484" t="s">
        <v>10725</v>
      </c>
      <c r="BL1484">
        <v>21681526</v>
      </c>
      <c r="BQ1484" t="s">
        <v>131</v>
      </c>
    </row>
    <row r="1485" spans="1:74">
      <c r="A1485" t="s">
        <v>76</v>
      </c>
      <c r="B1485" t="s">
        <v>10726</v>
      </c>
      <c r="F1485" t="s">
        <v>10726</v>
      </c>
      <c r="I1485" t="s">
        <v>10727</v>
      </c>
      <c r="J1485">
        <v>1991</v>
      </c>
      <c r="K1485" t="s">
        <v>79</v>
      </c>
      <c r="W1485" t="s">
        <v>10728</v>
      </c>
      <c r="AN1485" t="s">
        <v>81</v>
      </c>
      <c r="AS1485" t="s">
        <v>82</v>
      </c>
      <c r="AT1485">
        <v>6</v>
      </c>
      <c r="AU1485">
        <v>4</v>
      </c>
      <c r="AZ1485">
        <v>299</v>
      </c>
      <c r="BA1485">
        <v>313</v>
      </c>
      <c r="BC1485" t="s">
        <v>10729</v>
      </c>
      <c r="BK1485" t="s">
        <v>10730</v>
      </c>
      <c r="BL1485">
        <v>1773097</v>
      </c>
      <c r="BQ1485" t="s">
        <v>296</v>
      </c>
      <c r="BT1485" t="s">
        <v>109</v>
      </c>
      <c r="BU1485">
        <v>0</v>
      </c>
    </row>
    <row r="1486" spans="1:74">
      <c r="A1486" t="s">
        <v>76</v>
      </c>
      <c r="B1486" t="s">
        <v>10731</v>
      </c>
      <c r="F1486" t="s">
        <v>10732</v>
      </c>
      <c r="I1486" t="s">
        <v>10733</v>
      </c>
      <c r="J1486">
        <v>2017</v>
      </c>
      <c r="K1486" t="s">
        <v>3959</v>
      </c>
      <c r="W1486" t="s">
        <v>10734</v>
      </c>
      <c r="AN1486" t="s">
        <v>3962</v>
      </c>
      <c r="AO1486" t="s">
        <v>4181</v>
      </c>
      <c r="AS1486" t="s">
        <v>397</v>
      </c>
      <c r="AT1486">
        <v>203</v>
      </c>
      <c r="AU1486" s="2">
        <v>43287</v>
      </c>
      <c r="AX1486" t="s">
        <v>49</v>
      </c>
      <c r="AZ1486">
        <v>465</v>
      </c>
      <c r="BA1486">
        <v>474</v>
      </c>
      <c r="BC1486" t="s">
        <v>10735</v>
      </c>
      <c r="BK1486" t="s">
        <v>10736</v>
      </c>
      <c r="BL1486">
        <v>28299428</v>
      </c>
      <c r="BQ1486" t="s">
        <v>85</v>
      </c>
      <c r="BR1486" t="s">
        <v>86</v>
      </c>
    </row>
    <row r="1487" spans="1:74">
      <c r="A1487" t="s">
        <v>76</v>
      </c>
      <c r="B1487" t="s">
        <v>10737</v>
      </c>
      <c r="F1487" t="s">
        <v>10737</v>
      </c>
      <c r="I1487" t="s">
        <v>10738</v>
      </c>
      <c r="J1487">
        <v>2005</v>
      </c>
      <c r="K1487" t="s">
        <v>402</v>
      </c>
      <c r="W1487" t="s">
        <v>10739</v>
      </c>
      <c r="AN1487" t="s">
        <v>404</v>
      </c>
      <c r="AO1487" t="s">
        <v>10740</v>
      </c>
      <c r="AT1487">
        <v>24</v>
      </c>
      <c r="AU1487" s="2">
        <v>43256</v>
      </c>
      <c r="AZ1487">
        <v>423</v>
      </c>
      <c r="BA1487">
        <v>459</v>
      </c>
      <c r="BC1487" t="s">
        <v>10741</v>
      </c>
      <c r="BK1487" t="s">
        <v>10742</v>
      </c>
      <c r="BQ1487" t="s">
        <v>131</v>
      </c>
    </row>
    <row r="1488" spans="1:74">
      <c r="A1488" t="s">
        <v>76</v>
      </c>
      <c r="B1488" t="s">
        <v>10743</v>
      </c>
      <c r="F1488" t="s">
        <v>10744</v>
      </c>
      <c r="I1488" t="s">
        <v>10745</v>
      </c>
      <c r="J1488">
        <v>2017</v>
      </c>
      <c r="K1488" t="s">
        <v>961</v>
      </c>
      <c r="W1488" t="s">
        <v>10746</v>
      </c>
      <c r="AN1488" t="s">
        <v>963</v>
      </c>
      <c r="AS1488" t="s">
        <v>128</v>
      </c>
      <c r="AT1488">
        <v>16</v>
      </c>
      <c r="AU1488">
        <v>12</v>
      </c>
      <c r="AZ1488">
        <v>2686</v>
      </c>
      <c r="BA1488">
        <v>2697</v>
      </c>
      <c r="BC1488" t="s">
        <v>10747</v>
      </c>
      <c r="BK1488" t="s">
        <v>10748</v>
      </c>
      <c r="BQ1488" t="s">
        <v>131</v>
      </c>
    </row>
    <row r="1489" spans="1:74">
      <c r="A1489" t="s">
        <v>76</v>
      </c>
      <c r="B1489" t="s">
        <v>10749</v>
      </c>
      <c r="F1489" t="s">
        <v>10750</v>
      </c>
      <c r="I1489" t="s">
        <v>10751</v>
      </c>
      <c r="J1489">
        <v>2011</v>
      </c>
      <c r="K1489" t="s">
        <v>348</v>
      </c>
      <c r="W1489" t="s">
        <v>10752</v>
      </c>
      <c r="AN1489" t="s">
        <v>350</v>
      </c>
      <c r="AS1489" t="s">
        <v>128</v>
      </c>
      <c r="AT1489">
        <v>4</v>
      </c>
      <c r="AU1489" s="2">
        <v>43193</v>
      </c>
      <c r="AZ1489">
        <v>93</v>
      </c>
      <c r="BA1489">
        <v>103</v>
      </c>
      <c r="BC1489" t="s">
        <v>10753</v>
      </c>
      <c r="BK1489" t="s">
        <v>10754</v>
      </c>
      <c r="BQ1489" t="s">
        <v>131</v>
      </c>
    </row>
    <row r="1490" spans="1:74">
      <c r="A1490" t="s">
        <v>76</v>
      </c>
      <c r="B1490" t="s">
        <v>10755</v>
      </c>
      <c r="F1490" t="s">
        <v>10756</v>
      </c>
      <c r="I1490" t="s">
        <v>10757</v>
      </c>
      <c r="J1490">
        <v>2009</v>
      </c>
      <c r="K1490" t="s">
        <v>613</v>
      </c>
      <c r="W1490" t="s">
        <v>10758</v>
      </c>
      <c r="AN1490" t="s">
        <v>616</v>
      </c>
      <c r="AS1490" t="s">
        <v>600</v>
      </c>
      <c r="AT1490">
        <v>50</v>
      </c>
      <c r="AU1490">
        <v>4</v>
      </c>
      <c r="AZ1490">
        <v>838</v>
      </c>
      <c r="BA1490">
        <v>854</v>
      </c>
      <c r="BC1490" t="s">
        <v>10759</v>
      </c>
      <c r="BK1490" t="s">
        <v>10760</v>
      </c>
      <c r="BL1490">
        <v>19233867</v>
      </c>
      <c r="BQ1490" t="s">
        <v>131</v>
      </c>
    </row>
    <row r="1491" spans="1:74">
      <c r="A1491" t="s">
        <v>76</v>
      </c>
      <c r="B1491" t="s">
        <v>10761</v>
      </c>
      <c r="F1491" t="s">
        <v>10761</v>
      </c>
      <c r="I1491" t="s">
        <v>10762</v>
      </c>
      <c r="J1491">
        <v>1993</v>
      </c>
      <c r="K1491" t="s">
        <v>638</v>
      </c>
      <c r="W1491" t="s">
        <v>10763</v>
      </c>
      <c r="AN1491" t="s">
        <v>640</v>
      </c>
      <c r="AO1491" t="s">
        <v>10069</v>
      </c>
      <c r="AS1491" t="s">
        <v>148</v>
      </c>
      <c r="AT1491">
        <v>14</v>
      </c>
      <c r="AU1491">
        <v>4</v>
      </c>
      <c r="AZ1491">
        <v>192</v>
      </c>
      <c r="BA1491">
        <v>200</v>
      </c>
      <c r="BC1491" t="s">
        <v>10764</v>
      </c>
      <c r="BK1491" t="s">
        <v>10765</v>
      </c>
      <c r="BL1491">
        <v>8345447</v>
      </c>
      <c r="BQ1491" t="s">
        <v>85</v>
      </c>
      <c r="BR1491" t="s">
        <v>86</v>
      </c>
    </row>
    <row r="1492" spans="1:74">
      <c r="A1492" t="s">
        <v>76</v>
      </c>
      <c r="B1492" t="s">
        <v>10766</v>
      </c>
      <c r="F1492" t="s">
        <v>10766</v>
      </c>
      <c r="I1492" t="s">
        <v>10767</v>
      </c>
      <c r="J1492">
        <v>1994</v>
      </c>
      <c r="K1492" t="s">
        <v>3897</v>
      </c>
      <c r="W1492" t="s">
        <v>10768</v>
      </c>
      <c r="AN1492" t="s">
        <v>3899</v>
      </c>
      <c r="AS1492" t="s">
        <v>413</v>
      </c>
      <c r="AT1492">
        <v>48</v>
      </c>
      <c r="AU1492">
        <v>5</v>
      </c>
      <c r="AZ1492">
        <v>1173</v>
      </c>
      <c r="BA1492">
        <v>1181</v>
      </c>
      <c r="BC1492" t="s">
        <v>10769</v>
      </c>
      <c r="BK1492" t="s">
        <v>10770</v>
      </c>
      <c r="BQ1492" t="s">
        <v>85</v>
      </c>
      <c r="BR1492" t="s">
        <v>86</v>
      </c>
    </row>
    <row r="1493" spans="1:74">
      <c r="A1493" t="s">
        <v>76</v>
      </c>
      <c r="B1493" t="s">
        <v>10771</v>
      </c>
      <c r="F1493" t="s">
        <v>10772</v>
      </c>
      <c r="I1493" t="s">
        <v>10773</v>
      </c>
      <c r="J1493">
        <v>2015</v>
      </c>
      <c r="K1493" t="s">
        <v>1266</v>
      </c>
      <c r="W1493" t="s">
        <v>10774</v>
      </c>
      <c r="AN1493" t="s">
        <v>1268</v>
      </c>
      <c r="AO1493" t="s">
        <v>1269</v>
      </c>
      <c r="AS1493" t="s">
        <v>185</v>
      </c>
      <c r="AT1493">
        <v>25</v>
      </c>
      <c r="AU1493">
        <v>6</v>
      </c>
      <c r="AZ1493">
        <v>1506</v>
      </c>
      <c r="BA1493">
        <v>1517</v>
      </c>
      <c r="BC1493" t="s">
        <v>10775</v>
      </c>
      <c r="BK1493" t="s">
        <v>10776</v>
      </c>
      <c r="BL1493">
        <v>26552260</v>
      </c>
      <c r="BQ1493" t="s">
        <v>296</v>
      </c>
      <c r="BT1493" t="s">
        <v>109</v>
      </c>
      <c r="BU1493">
        <v>0</v>
      </c>
    </row>
    <row r="1494" spans="1:74">
      <c r="A1494" t="s">
        <v>76</v>
      </c>
      <c r="B1494" t="s">
        <v>10777</v>
      </c>
      <c r="F1494" t="s">
        <v>10778</v>
      </c>
      <c r="I1494" t="s">
        <v>10779</v>
      </c>
      <c r="J1494">
        <v>2016</v>
      </c>
      <c r="K1494" t="s">
        <v>775</v>
      </c>
      <c r="W1494" t="s">
        <v>10780</v>
      </c>
      <c r="AN1494" t="s">
        <v>778</v>
      </c>
      <c r="AO1494" t="s">
        <v>1758</v>
      </c>
      <c r="AS1494" t="s">
        <v>204</v>
      </c>
      <c r="AT1494">
        <v>28</v>
      </c>
      <c r="AU1494">
        <v>2</v>
      </c>
      <c r="BC1494" t="s">
        <v>10781</v>
      </c>
      <c r="BK1494" t="s">
        <v>10782</v>
      </c>
      <c r="BL1494">
        <v>26644229</v>
      </c>
      <c r="BQ1494" t="s">
        <v>85</v>
      </c>
      <c r="BR1494" t="s">
        <v>86</v>
      </c>
    </row>
    <row r="1495" spans="1:74">
      <c r="A1495" t="s">
        <v>76</v>
      </c>
      <c r="B1495" t="s">
        <v>1695</v>
      </c>
      <c r="F1495" t="s">
        <v>1695</v>
      </c>
      <c r="I1495" t="s">
        <v>10783</v>
      </c>
      <c r="J1495">
        <v>2003</v>
      </c>
      <c r="K1495" t="s">
        <v>605</v>
      </c>
      <c r="W1495" t="s">
        <v>10784</v>
      </c>
      <c r="AN1495" t="s">
        <v>607</v>
      </c>
      <c r="AO1495" t="s">
        <v>608</v>
      </c>
      <c r="AS1495" t="s">
        <v>168</v>
      </c>
      <c r="AT1495">
        <v>57</v>
      </c>
      <c r="AU1495">
        <v>10</v>
      </c>
      <c r="AZ1495">
        <v>2342</v>
      </c>
      <c r="BA1495">
        <v>2349</v>
      </c>
      <c r="BK1495" t="s">
        <v>10785</v>
      </c>
      <c r="BL1495">
        <v>14628922</v>
      </c>
      <c r="BQ1495" t="s">
        <v>85</v>
      </c>
      <c r="BR1495" t="s">
        <v>108</v>
      </c>
      <c r="BT1495" t="s">
        <v>109</v>
      </c>
      <c r="BV1495">
        <v>0</v>
      </c>
    </row>
    <row r="1496" spans="1:74">
      <c r="A1496" t="s">
        <v>76</v>
      </c>
      <c r="B1496" t="s">
        <v>10786</v>
      </c>
      <c r="F1496" t="s">
        <v>10787</v>
      </c>
      <c r="I1496" t="s">
        <v>10788</v>
      </c>
      <c r="J1496">
        <v>2009</v>
      </c>
      <c r="K1496" t="s">
        <v>323</v>
      </c>
      <c r="W1496" t="s">
        <v>10789</v>
      </c>
      <c r="AA1496" t="s">
        <v>10790</v>
      </c>
      <c r="AB1496" t="s">
        <v>10791</v>
      </c>
      <c r="AN1496" t="s">
        <v>326</v>
      </c>
      <c r="AS1496" t="s">
        <v>600</v>
      </c>
      <c r="AT1496">
        <v>149</v>
      </c>
      <c r="AU1496">
        <v>4</v>
      </c>
      <c r="AZ1496">
        <v>1982</v>
      </c>
      <c r="BA1496">
        <v>1991</v>
      </c>
      <c r="BC1496" t="s">
        <v>10792</v>
      </c>
      <c r="BK1496" t="s">
        <v>10793</v>
      </c>
      <c r="BL1496">
        <v>19201914</v>
      </c>
      <c r="BQ1496" t="s">
        <v>131</v>
      </c>
    </row>
    <row r="1497" spans="1:74">
      <c r="A1497" t="s">
        <v>76</v>
      </c>
      <c r="B1497" t="s">
        <v>10794</v>
      </c>
      <c r="F1497" t="s">
        <v>10795</v>
      </c>
      <c r="I1497" t="s">
        <v>10796</v>
      </c>
      <c r="J1497">
        <v>2017</v>
      </c>
      <c r="K1497" t="s">
        <v>382</v>
      </c>
      <c r="W1497" t="s">
        <v>10797</v>
      </c>
      <c r="AN1497" t="s">
        <v>385</v>
      </c>
      <c r="AS1497" t="s">
        <v>2724</v>
      </c>
      <c r="AT1497">
        <v>17</v>
      </c>
      <c r="BB1497">
        <v>91</v>
      </c>
      <c r="BC1497" t="s">
        <v>10798</v>
      </c>
      <c r="BK1497" t="s">
        <v>10799</v>
      </c>
      <c r="BL1497">
        <v>28558691</v>
      </c>
      <c r="BQ1497" t="s">
        <v>131</v>
      </c>
    </row>
    <row r="1498" spans="1:74">
      <c r="A1498" t="s">
        <v>76</v>
      </c>
      <c r="B1498" t="s">
        <v>10800</v>
      </c>
      <c r="F1498" t="s">
        <v>10800</v>
      </c>
      <c r="I1498" t="s">
        <v>10801</v>
      </c>
      <c r="J1498">
        <v>1994</v>
      </c>
      <c r="K1498" t="s">
        <v>1914</v>
      </c>
      <c r="W1498" t="s">
        <v>10802</v>
      </c>
      <c r="AN1498" t="s">
        <v>1916</v>
      </c>
      <c r="AS1498" t="s">
        <v>185</v>
      </c>
      <c r="AT1498">
        <v>142</v>
      </c>
      <c r="AU1498">
        <v>3</v>
      </c>
      <c r="AZ1498">
        <v>475</v>
      </c>
      <c r="BA1498">
        <v>484</v>
      </c>
      <c r="BC1498" t="s">
        <v>10803</v>
      </c>
      <c r="BK1498" t="s">
        <v>10804</v>
      </c>
      <c r="BL1498">
        <v>7964299</v>
      </c>
      <c r="BQ1498" t="s">
        <v>85</v>
      </c>
      <c r="BR1498" t="s">
        <v>86</v>
      </c>
    </row>
    <row r="1499" spans="1:74">
      <c r="A1499" t="s">
        <v>76</v>
      </c>
      <c r="B1499" t="s">
        <v>10805</v>
      </c>
      <c r="F1499" t="s">
        <v>10806</v>
      </c>
      <c r="I1499" t="s">
        <v>10807</v>
      </c>
      <c r="J1499">
        <v>2009</v>
      </c>
      <c r="K1499" t="s">
        <v>5683</v>
      </c>
      <c r="W1499" t="s">
        <v>10808</v>
      </c>
      <c r="AN1499" t="s">
        <v>5687</v>
      </c>
      <c r="AO1499" t="s">
        <v>10809</v>
      </c>
      <c r="AS1499" t="s">
        <v>168</v>
      </c>
      <c r="AT1499">
        <v>51</v>
      </c>
      <c r="AU1499">
        <v>10</v>
      </c>
      <c r="AZ1499">
        <v>922</v>
      </c>
      <c r="BA1499">
        <v>932</v>
      </c>
      <c r="BC1499" t="s">
        <v>10810</v>
      </c>
      <c r="BK1499" t="s">
        <v>10811</v>
      </c>
      <c r="BL1499">
        <v>19778402</v>
      </c>
      <c r="BQ1499" t="s">
        <v>131</v>
      </c>
    </row>
    <row r="1500" spans="1:74">
      <c r="A1500" t="s">
        <v>76</v>
      </c>
      <c r="B1500" t="s">
        <v>10812</v>
      </c>
      <c r="F1500" t="s">
        <v>10812</v>
      </c>
      <c r="I1500" t="s">
        <v>10813</v>
      </c>
      <c r="J1500">
        <v>1994</v>
      </c>
      <c r="K1500" t="s">
        <v>1446</v>
      </c>
      <c r="W1500" t="s">
        <v>10814</v>
      </c>
      <c r="AN1500" t="s">
        <v>1448</v>
      </c>
      <c r="AT1500">
        <v>80</v>
      </c>
      <c r="AU1500">
        <v>3</v>
      </c>
      <c r="AZ1500">
        <v>219</v>
      </c>
      <c r="BA1500">
        <v>228</v>
      </c>
      <c r="BC1500" t="s">
        <v>10815</v>
      </c>
      <c r="BK1500" t="s">
        <v>10816</v>
      </c>
      <c r="BQ1500" t="s">
        <v>131</v>
      </c>
    </row>
    <row r="1501" spans="1:74">
      <c r="A1501" t="s">
        <v>76</v>
      </c>
      <c r="B1501" t="s">
        <v>10817</v>
      </c>
      <c r="F1501" t="s">
        <v>10818</v>
      </c>
      <c r="I1501" t="s">
        <v>10819</v>
      </c>
      <c r="J1501">
        <v>2018</v>
      </c>
      <c r="K1501" t="s">
        <v>7003</v>
      </c>
      <c r="W1501" t="s">
        <v>10820</v>
      </c>
      <c r="AB1501" t="s">
        <v>10821</v>
      </c>
      <c r="AN1501" t="s">
        <v>7006</v>
      </c>
      <c r="AO1501" t="s">
        <v>7007</v>
      </c>
      <c r="AS1501" t="s">
        <v>168</v>
      </c>
      <c r="AT1501">
        <v>30</v>
      </c>
      <c r="AU1501">
        <v>10</v>
      </c>
      <c r="AZ1501">
        <v>2352</v>
      </c>
      <c r="BA1501">
        <v>2367</v>
      </c>
      <c r="BC1501" t="s">
        <v>10822</v>
      </c>
      <c r="BK1501" t="s">
        <v>10823</v>
      </c>
      <c r="BL1501">
        <v>30242038</v>
      </c>
      <c r="BQ1501" t="s">
        <v>131</v>
      </c>
    </row>
    <row r="1502" spans="1:74">
      <c r="A1502" t="s">
        <v>76</v>
      </c>
      <c r="B1502" t="s">
        <v>10824</v>
      </c>
      <c r="F1502" t="s">
        <v>10824</v>
      </c>
      <c r="I1502" t="s">
        <v>10825</v>
      </c>
      <c r="J1502">
        <v>1995</v>
      </c>
      <c r="K1502" t="s">
        <v>10136</v>
      </c>
      <c r="W1502" t="s">
        <v>10826</v>
      </c>
      <c r="AN1502" t="s">
        <v>10139</v>
      </c>
      <c r="AS1502" t="s">
        <v>10827</v>
      </c>
      <c r="AT1502">
        <v>25</v>
      </c>
      <c r="AU1502" s="2">
        <v>43132</v>
      </c>
      <c r="AZ1502">
        <v>51</v>
      </c>
      <c r="BA1502">
        <v>60</v>
      </c>
      <c r="BC1502" t="s">
        <v>10828</v>
      </c>
      <c r="BK1502" t="s">
        <v>10829</v>
      </c>
      <c r="BQ1502" t="s">
        <v>85</v>
      </c>
      <c r="BR1502" t="s">
        <v>86</v>
      </c>
    </row>
    <row r="1503" spans="1:74">
      <c r="A1503" t="s">
        <v>76</v>
      </c>
      <c r="B1503" t="s">
        <v>10830</v>
      </c>
      <c r="F1503" t="s">
        <v>10830</v>
      </c>
      <c r="I1503" t="s">
        <v>10831</v>
      </c>
      <c r="J1503">
        <v>2005</v>
      </c>
      <c r="K1503" t="s">
        <v>10832</v>
      </c>
      <c r="W1503" t="s">
        <v>10833</v>
      </c>
      <c r="AN1503" t="s">
        <v>10834</v>
      </c>
      <c r="AT1503">
        <v>51</v>
      </c>
      <c r="AU1503">
        <v>4</v>
      </c>
      <c r="AZ1503">
        <v>323</v>
      </c>
      <c r="BA1503">
        <v>327</v>
      </c>
      <c r="BC1503" t="s">
        <v>10835</v>
      </c>
      <c r="BK1503" t="s">
        <v>10836</v>
      </c>
      <c r="BQ1503" t="s">
        <v>131</v>
      </c>
    </row>
    <row r="1504" spans="1:74">
      <c r="A1504" t="s">
        <v>76</v>
      </c>
      <c r="B1504" t="s">
        <v>10837</v>
      </c>
      <c r="F1504" t="s">
        <v>10838</v>
      </c>
      <c r="I1504" t="s">
        <v>10839</v>
      </c>
      <c r="J1504">
        <v>2016</v>
      </c>
      <c r="K1504" t="s">
        <v>153</v>
      </c>
      <c r="W1504" t="s">
        <v>10840</v>
      </c>
      <c r="AN1504" t="s">
        <v>155</v>
      </c>
      <c r="AO1504" t="s">
        <v>3421</v>
      </c>
      <c r="AS1504" t="s">
        <v>413</v>
      </c>
      <c r="AT1504">
        <v>198</v>
      </c>
      <c r="AZ1504">
        <v>188</v>
      </c>
      <c r="BA1504">
        <v>199</v>
      </c>
      <c r="BC1504" t="s">
        <v>10841</v>
      </c>
      <c r="BK1504" t="s">
        <v>10842</v>
      </c>
      <c r="BQ1504" t="s">
        <v>131</v>
      </c>
    </row>
    <row r="1505" spans="1:73">
      <c r="A1505" t="s">
        <v>76</v>
      </c>
      <c r="B1505" t="s">
        <v>10843</v>
      </c>
      <c r="F1505" t="s">
        <v>10844</v>
      </c>
      <c r="I1505" t="s">
        <v>10845</v>
      </c>
      <c r="J1505">
        <v>2009</v>
      </c>
      <c r="K1505" t="s">
        <v>373</v>
      </c>
      <c r="W1505" t="s">
        <v>10846</v>
      </c>
      <c r="AN1505" t="s">
        <v>375</v>
      </c>
      <c r="AS1505" t="s">
        <v>156</v>
      </c>
      <c r="AT1505">
        <v>288</v>
      </c>
      <c r="AU1505" s="2">
        <v>43193</v>
      </c>
      <c r="AZ1505">
        <v>273</v>
      </c>
      <c r="BA1505">
        <v>279</v>
      </c>
      <c r="BC1505" t="s">
        <v>10847</v>
      </c>
      <c r="BK1505" t="s">
        <v>10848</v>
      </c>
      <c r="BQ1505" t="s">
        <v>85</v>
      </c>
      <c r="BS1505" t="s">
        <v>109</v>
      </c>
    </row>
    <row r="1506" spans="1:73">
      <c r="A1506" t="s">
        <v>76</v>
      </c>
      <c r="B1506" t="s">
        <v>10849</v>
      </c>
      <c r="F1506" t="s">
        <v>10850</v>
      </c>
      <c r="I1506" t="s">
        <v>10851</v>
      </c>
      <c r="J1506">
        <v>2017</v>
      </c>
      <c r="K1506" t="s">
        <v>10852</v>
      </c>
      <c r="P1506" t="s">
        <v>10853</v>
      </c>
      <c r="Q1506" t="s">
        <v>10854</v>
      </c>
      <c r="R1506" t="s">
        <v>10855</v>
      </c>
      <c r="W1506" t="s">
        <v>10856</v>
      </c>
      <c r="AB1506" t="s">
        <v>10857</v>
      </c>
      <c r="AN1506" t="s">
        <v>10858</v>
      </c>
      <c r="AS1506" t="s">
        <v>1372</v>
      </c>
      <c r="AT1506">
        <v>31</v>
      </c>
      <c r="AU1506">
        <v>5</v>
      </c>
      <c r="AZ1506">
        <v>1533</v>
      </c>
      <c r="BA1506">
        <v>1540</v>
      </c>
      <c r="BC1506" t="s">
        <v>10859</v>
      </c>
      <c r="BK1506" t="s">
        <v>10860</v>
      </c>
      <c r="BL1506">
        <v>28661009</v>
      </c>
      <c r="BQ1506" t="s">
        <v>85</v>
      </c>
      <c r="BR1506" t="s">
        <v>86</v>
      </c>
    </row>
    <row r="1507" spans="1:73">
      <c r="A1507" t="s">
        <v>76</v>
      </c>
      <c r="B1507" t="s">
        <v>997</v>
      </c>
      <c r="F1507" t="s">
        <v>998</v>
      </c>
      <c r="I1507" t="s">
        <v>10861</v>
      </c>
      <c r="J1507">
        <v>2013</v>
      </c>
      <c r="K1507" t="s">
        <v>1036</v>
      </c>
      <c r="W1507" t="s">
        <v>10862</v>
      </c>
      <c r="AA1507" t="s">
        <v>1002</v>
      </c>
      <c r="AB1507" t="s">
        <v>1003</v>
      </c>
      <c r="AN1507" t="s">
        <v>1040</v>
      </c>
      <c r="AS1507" s="3">
        <v>37135</v>
      </c>
      <c r="AT1507">
        <v>190</v>
      </c>
      <c r="AZ1507">
        <v>129</v>
      </c>
      <c r="BA1507">
        <v>133</v>
      </c>
      <c r="BC1507" t="s">
        <v>10863</v>
      </c>
      <c r="BK1507" t="s">
        <v>10864</v>
      </c>
      <c r="BL1507">
        <v>23770215</v>
      </c>
      <c r="BQ1507" t="s">
        <v>85</v>
      </c>
      <c r="BR1507" t="s">
        <v>86</v>
      </c>
    </row>
    <row r="1508" spans="1:73">
      <c r="A1508" t="s">
        <v>76</v>
      </c>
      <c r="B1508" t="s">
        <v>10865</v>
      </c>
      <c r="F1508" t="s">
        <v>10865</v>
      </c>
      <c r="I1508" t="s">
        <v>10866</v>
      </c>
      <c r="J1508">
        <v>2001</v>
      </c>
      <c r="K1508" t="s">
        <v>2245</v>
      </c>
      <c r="W1508" t="s">
        <v>10867</v>
      </c>
      <c r="AN1508" t="s">
        <v>2247</v>
      </c>
      <c r="AS1508" t="s">
        <v>226</v>
      </c>
      <c r="AT1508">
        <v>65</v>
      </c>
      <c r="AU1508" s="2">
        <v>43193</v>
      </c>
      <c r="AZ1508">
        <v>225</v>
      </c>
      <c r="BA1508">
        <v>230</v>
      </c>
      <c r="BC1508" t="s">
        <v>10868</v>
      </c>
      <c r="BK1508" t="s">
        <v>10869</v>
      </c>
      <c r="BL1508">
        <v>11267802</v>
      </c>
      <c r="BQ1508" t="s">
        <v>85</v>
      </c>
      <c r="BR1508" t="s">
        <v>86</v>
      </c>
    </row>
    <row r="1509" spans="1:73">
      <c r="A1509" t="s">
        <v>76</v>
      </c>
      <c r="B1509" t="s">
        <v>10870</v>
      </c>
      <c r="F1509" t="s">
        <v>10870</v>
      </c>
      <c r="I1509" t="s">
        <v>10871</v>
      </c>
      <c r="J1509">
        <v>1985</v>
      </c>
      <c r="K1509" t="s">
        <v>10872</v>
      </c>
      <c r="AN1509" t="s">
        <v>10873</v>
      </c>
      <c r="AS1509" t="s">
        <v>10874</v>
      </c>
      <c r="AU1509">
        <v>4</v>
      </c>
      <c r="AZ1509">
        <v>961</v>
      </c>
      <c r="BA1509">
        <v>965</v>
      </c>
      <c r="BC1509" t="s">
        <v>10875</v>
      </c>
      <c r="BK1509" t="s">
        <v>10876</v>
      </c>
      <c r="BQ1509" t="s">
        <v>85</v>
      </c>
      <c r="BR1509" t="s">
        <v>86</v>
      </c>
    </row>
    <row r="1510" spans="1:73">
      <c r="A1510" t="s">
        <v>76</v>
      </c>
      <c r="B1510" t="s">
        <v>10877</v>
      </c>
      <c r="F1510" t="s">
        <v>10878</v>
      </c>
      <c r="I1510" t="s">
        <v>10879</v>
      </c>
      <c r="J1510">
        <v>2011</v>
      </c>
      <c r="K1510" t="s">
        <v>1707</v>
      </c>
      <c r="W1510" t="s">
        <v>10880</v>
      </c>
      <c r="AA1510" t="s">
        <v>10881</v>
      </c>
      <c r="AB1510" t="s">
        <v>10882</v>
      </c>
      <c r="AN1510" t="s">
        <v>1709</v>
      </c>
      <c r="AT1510">
        <v>42</v>
      </c>
      <c r="AU1510">
        <v>1</v>
      </c>
      <c r="AZ1510">
        <v>5</v>
      </c>
      <c r="BA1510">
        <v>14</v>
      </c>
      <c r="BC1510" t="s">
        <v>10883</v>
      </c>
      <c r="BK1510" t="s">
        <v>10884</v>
      </c>
      <c r="BQ1510" t="s">
        <v>85</v>
      </c>
      <c r="BR1510" t="s">
        <v>86</v>
      </c>
    </row>
    <row r="1511" spans="1:73">
      <c r="A1511" t="s">
        <v>76</v>
      </c>
      <c r="B1511" t="s">
        <v>10885</v>
      </c>
      <c r="F1511" t="s">
        <v>10885</v>
      </c>
      <c r="I1511" t="s">
        <v>10886</v>
      </c>
      <c r="J1511">
        <v>2003</v>
      </c>
      <c r="K1511" t="s">
        <v>503</v>
      </c>
      <c r="W1511" t="s">
        <v>10887</v>
      </c>
      <c r="AA1511" t="s">
        <v>10888</v>
      </c>
      <c r="AB1511" t="s">
        <v>10889</v>
      </c>
      <c r="AN1511" t="s">
        <v>507</v>
      </c>
      <c r="AS1511" t="s">
        <v>204</v>
      </c>
      <c r="AT1511">
        <v>77</v>
      </c>
      <c r="AU1511">
        <v>2</v>
      </c>
      <c r="AZ1511">
        <v>210</v>
      </c>
      <c r="BA1511">
        <v>218</v>
      </c>
      <c r="BK1511" t="s">
        <v>10890</v>
      </c>
      <c r="BL1511">
        <v>12785061</v>
      </c>
      <c r="BQ1511" t="s">
        <v>85</v>
      </c>
      <c r="BS1511" t="s">
        <v>109</v>
      </c>
    </row>
    <row r="1512" spans="1:73">
      <c r="A1512" t="s">
        <v>76</v>
      </c>
      <c r="B1512" t="s">
        <v>10891</v>
      </c>
      <c r="F1512" t="s">
        <v>10892</v>
      </c>
      <c r="I1512" t="s">
        <v>10893</v>
      </c>
      <c r="J1512">
        <v>2017</v>
      </c>
      <c r="K1512" t="s">
        <v>4289</v>
      </c>
      <c r="W1512" t="s">
        <v>10894</v>
      </c>
      <c r="AB1512" t="s">
        <v>10895</v>
      </c>
      <c r="AN1512" t="s">
        <v>4291</v>
      </c>
      <c r="AO1512" t="s">
        <v>4292</v>
      </c>
      <c r="AS1512" t="s">
        <v>148</v>
      </c>
      <c r="AT1512">
        <v>108</v>
      </c>
      <c r="AZ1512">
        <v>30</v>
      </c>
      <c r="BA1512">
        <v>39</v>
      </c>
      <c r="BC1512" t="s">
        <v>10896</v>
      </c>
      <c r="BK1512" t="s">
        <v>10897</v>
      </c>
      <c r="BQ1512" t="s">
        <v>85</v>
      </c>
      <c r="BR1512" t="s">
        <v>108</v>
      </c>
      <c r="BT1512" t="s">
        <v>109</v>
      </c>
      <c r="BU1512">
        <v>1</v>
      </c>
    </row>
    <row r="1513" spans="1:73">
      <c r="A1513" t="s">
        <v>76</v>
      </c>
      <c r="B1513" t="s">
        <v>10898</v>
      </c>
      <c r="F1513" t="s">
        <v>10898</v>
      </c>
      <c r="I1513" t="s">
        <v>10899</v>
      </c>
      <c r="J1513">
        <v>2002</v>
      </c>
      <c r="K1513" t="s">
        <v>1036</v>
      </c>
      <c r="W1513" t="s">
        <v>10900</v>
      </c>
      <c r="AA1513" t="s">
        <v>10901</v>
      </c>
      <c r="AB1513" t="s">
        <v>10902</v>
      </c>
      <c r="AN1513" t="s">
        <v>1040</v>
      </c>
      <c r="AS1513" t="s">
        <v>600</v>
      </c>
      <c r="AT1513">
        <v>126</v>
      </c>
      <c r="AU1513">
        <v>2</v>
      </c>
      <c r="AZ1513">
        <v>242</v>
      </c>
      <c r="BA1513">
        <v>248</v>
      </c>
      <c r="BC1513" t="s">
        <v>10903</v>
      </c>
      <c r="BK1513" t="s">
        <v>10904</v>
      </c>
      <c r="BL1513">
        <v>12030780</v>
      </c>
      <c r="BQ1513" t="s">
        <v>85</v>
      </c>
      <c r="BR1513" t="s">
        <v>86</v>
      </c>
    </row>
    <row r="1514" spans="1:73">
      <c r="A1514" t="s">
        <v>76</v>
      </c>
      <c r="B1514" t="s">
        <v>10905</v>
      </c>
      <c r="F1514" t="s">
        <v>10906</v>
      </c>
      <c r="I1514" t="s">
        <v>10907</v>
      </c>
      <c r="J1514">
        <v>2016</v>
      </c>
      <c r="K1514" t="s">
        <v>10908</v>
      </c>
      <c r="W1514" t="s">
        <v>10909</v>
      </c>
      <c r="AN1514" t="s">
        <v>10910</v>
      </c>
      <c r="AS1514" t="s">
        <v>769</v>
      </c>
      <c r="AT1514">
        <v>51</v>
      </c>
      <c r="AU1514">
        <v>1</v>
      </c>
      <c r="AZ1514">
        <v>79</v>
      </c>
      <c r="BA1514">
        <v>87</v>
      </c>
      <c r="BC1514" t="s">
        <v>10911</v>
      </c>
      <c r="BK1514" t="s">
        <v>10912</v>
      </c>
      <c r="BQ1514" t="s">
        <v>131</v>
      </c>
    </row>
    <row r="1515" spans="1:73">
      <c r="A1515" t="s">
        <v>76</v>
      </c>
      <c r="B1515" t="s">
        <v>10913</v>
      </c>
      <c r="F1515" t="s">
        <v>10913</v>
      </c>
      <c r="I1515" t="s">
        <v>10914</v>
      </c>
      <c r="J1515">
        <v>1994</v>
      </c>
      <c r="K1515" t="s">
        <v>2245</v>
      </c>
      <c r="W1515" t="s">
        <v>10915</v>
      </c>
      <c r="AN1515" t="s">
        <v>2247</v>
      </c>
      <c r="AS1515" t="s">
        <v>94</v>
      </c>
      <c r="AT1515">
        <v>34</v>
      </c>
      <c r="AU1515" s="2">
        <v>43193</v>
      </c>
      <c r="AZ1515">
        <v>231</v>
      </c>
      <c r="BA1515">
        <v>240</v>
      </c>
      <c r="BC1515" t="s">
        <v>10916</v>
      </c>
      <c r="BK1515" t="s">
        <v>10917</v>
      </c>
      <c r="BQ1515" t="s">
        <v>85</v>
      </c>
      <c r="BR1515" t="s">
        <v>86</v>
      </c>
    </row>
    <row r="1516" spans="1:73">
      <c r="A1516" t="s">
        <v>76</v>
      </c>
      <c r="B1516" t="s">
        <v>10918</v>
      </c>
      <c r="F1516" t="s">
        <v>10918</v>
      </c>
      <c r="I1516" t="s">
        <v>10919</v>
      </c>
      <c r="J1516">
        <v>1998</v>
      </c>
      <c r="K1516" t="s">
        <v>182</v>
      </c>
      <c r="W1516" t="s">
        <v>10920</v>
      </c>
      <c r="AN1516" t="s">
        <v>184</v>
      </c>
      <c r="AS1516" t="s">
        <v>185</v>
      </c>
      <c r="AT1516">
        <v>23</v>
      </c>
      <c r="AU1516">
        <v>3</v>
      </c>
      <c r="AZ1516">
        <v>249</v>
      </c>
      <c r="BA1516">
        <v>254</v>
      </c>
      <c r="BC1516" t="s">
        <v>10921</v>
      </c>
      <c r="BK1516" t="s">
        <v>10922</v>
      </c>
      <c r="BQ1516" t="s">
        <v>85</v>
      </c>
      <c r="BR1516" t="s">
        <v>108</v>
      </c>
      <c r="BT1516" t="s">
        <v>296</v>
      </c>
    </row>
    <row r="1517" spans="1:73">
      <c r="A1517" t="s">
        <v>76</v>
      </c>
      <c r="B1517" t="s">
        <v>7625</v>
      </c>
      <c r="F1517" t="s">
        <v>7625</v>
      </c>
      <c r="I1517" t="s">
        <v>10923</v>
      </c>
      <c r="J1517">
        <v>2000</v>
      </c>
      <c r="K1517" t="s">
        <v>145</v>
      </c>
      <c r="W1517" t="s">
        <v>10924</v>
      </c>
      <c r="AN1517" t="s">
        <v>147</v>
      </c>
      <c r="AS1517" t="s">
        <v>148</v>
      </c>
      <c r="AT1517">
        <v>46</v>
      </c>
      <c r="AU1517">
        <v>5</v>
      </c>
      <c r="AZ1517">
        <v>727</v>
      </c>
      <c r="BA1517">
        <v>733</v>
      </c>
      <c r="BK1517" t="s">
        <v>10925</v>
      </c>
      <c r="BQ1517" t="s">
        <v>85</v>
      </c>
      <c r="BR1517" t="s">
        <v>108</v>
      </c>
      <c r="BT1517" t="s">
        <v>109</v>
      </c>
      <c r="BU1517">
        <v>1</v>
      </c>
    </row>
    <row r="1518" spans="1:73">
      <c r="A1518" t="s">
        <v>76</v>
      </c>
      <c r="B1518" t="s">
        <v>10926</v>
      </c>
      <c r="F1518" t="s">
        <v>10926</v>
      </c>
      <c r="I1518" t="s">
        <v>10927</v>
      </c>
      <c r="J1518">
        <v>2004</v>
      </c>
      <c r="K1518" t="s">
        <v>1741</v>
      </c>
      <c r="W1518" t="s">
        <v>10928</v>
      </c>
      <c r="AN1518" t="s">
        <v>1746</v>
      </c>
      <c r="AS1518" t="s">
        <v>185</v>
      </c>
      <c r="AT1518">
        <v>146</v>
      </c>
      <c r="AW1518">
        <v>1</v>
      </c>
      <c r="AZ1518">
        <v>29</v>
      </c>
      <c r="BA1518">
        <v>39</v>
      </c>
      <c r="BC1518" t="s">
        <v>10929</v>
      </c>
      <c r="BK1518" t="s">
        <v>10930</v>
      </c>
      <c r="BQ1518" t="s">
        <v>85</v>
      </c>
      <c r="BR1518" t="s">
        <v>108</v>
      </c>
      <c r="BS1518" t="s">
        <v>109</v>
      </c>
    </row>
    <row r="1519" spans="1:73">
      <c r="A1519" t="s">
        <v>76</v>
      </c>
      <c r="B1519" t="s">
        <v>10931</v>
      </c>
      <c r="F1519" t="s">
        <v>10931</v>
      </c>
      <c r="I1519" t="s">
        <v>10932</v>
      </c>
      <c r="J1519">
        <v>2002</v>
      </c>
      <c r="K1519" t="s">
        <v>373</v>
      </c>
      <c r="W1519" t="s">
        <v>10933</v>
      </c>
      <c r="AN1519" t="s">
        <v>375</v>
      </c>
      <c r="AS1519" s="3">
        <v>46784</v>
      </c>
      <c r="AT1519">
        <v>205</v>
      </c>
      <c r="AU1519" s="2">
        <v>43132</v>
      </c>
      <c r="AZ1519">
        <v>183</v>
      </c>
      <c r="BA1519">
        <v>200</v>
      </c>
      <c r="BB1519" t="s">
        <v>10934</v>
      </c>
      <c r="BC1519" t="s">
        <v>10935</v>
      </c>
      <c r="BK1519" t="s">
        <v>10936</v>
      </c>
      <c r="BQ1519" t="s">
        <v>85</v>
      </c>
      <c r="BR1519" t="s">
        <v>86</v>
      </c>
      <c r="BS1519" t="s">
        <v>109</v>
      </c>
    </row>
    <row r="1520" spans="1:73">
      <c r="A1520" t="s">
        <v>76</v>
      </c>
      <c r="B1520" t="s">
        <v>10937</v>
      </c>
      <c r="F1520" t="s">
        <v>10938</v>
      </c>
      <c r="I1520" t="s">
        <v>10939</v>
      </c>
      <c r="J1520">
        <v>2010</v>
      </c>
      <c r="K1520" t="s">
        <v>10940</v>
      </c>
      <c r="W1520" t="s">
        <v>10941</v>
      </c>
      <c r="AA1520" t="s">
        <v>10942</v>
      </c>
      <c r="AN1520" t="s">
        <v>10943</v>
      </c>
      <c r="AO1520" t="s">
        <v>10944</v>
      </c>
      <c r="AS1520" t="s">
        <v>185</v>
      </c>
      <c r="AT1520">
        <v>84</v>
      </c>
      <c r="AU1520">
        <v>3</v>
      </c>
      <c r="AZ1520">
        <v>317</v>
      </c>
      <c r="BA1520">
        <v>326</v>
      </c>
      <c r="BC1520" t="s">
        <v>10945</v>
      </c>
      <c r="BK1520" t="s">
        <v>10946</v>
      </c>
      <c r="BL1520">
        <v>20078900</v>
      </c>
      <c r="BQ1520" t="s">
        <v>85</v>
      </c>
      <c r="BR1520" t="s">
        <v>108</v>
      </c>
      <c r="BS1520" t="s">
        <v>10947</v>
      </c>
    </row>
    <row r="1521" spans="1:76">
      <c r="A1521" t="s">
        <v>76</v>
      </c>
      <c r="B1521" t="s">
        <v>10948</v>
      </c>
      <c r="F1521" t="s">
        <v>10949</v>
      </c>
      <c r="I1521" t="s">
        <v>10950</v>
      </c>
      <c r="J1521">
        <v>2007</v>
      </c>
      <c r="K1521" t="s">
        <v>623</v>
      </c>
      <c r="W1521" t="s">
        <v>10951</v>
      </c>
      <c r="AA1521" t="s">
        <v>10952</v>
      </c>
      <c r="AB1521" t="s">
        <v>10953</v>
      </c>
      <c r="AN1521" t="s">
        <v>626</v>
      </c>
      <c r="AS1521" t="s">
        <v>185</v>
      </c>
      <c r="AT1521">
        <v>76</v>
      </c>
      <c r="AU1521">
        <v>5</v>
      </c>
      <c r="AZ1521">
        <v>866</v>
      </c>
      <c r="BA1521">
        <v>872</v>
      </c>
      <c r="BC1521" t="s">
        <v>10954</v>
      </c>
      <c r="BK1521" t="s">
        <v>10955</v>
      </c>
      <c r="BL1521">
        <v>17714264</v>
      </c>
      <c r="BQ1521" t="s">
        <v>85</v>
      </c>
      <c r="BR1521" t="s">
        <v>86</v>
      </c>
    </row>
    <row r="1522" spans="1:76">
      <c r="A1522" t="s">
        <v>76</v>
      </c>
      <c r="B1522" t="s">
        <v>10956</v>
      </c>
      <c r="F1522" t="s">
        <v>10957</v>
      </c>
      <c r="I1522" t="s">
        <v>10958</v>
      </c>
      <c r="J1522">
        <v>2014</v>
      </c>
      <c r="K1522" t="s">
        <v>1153</v>
      </c>
      <c r="W1522" t="s">
        <v>10959</v>
      </c>
      <c r="AA1522" t="s">
        <v>10960</v>
      </c>
      <c r="AB1522" t="s">
        <v>10961</v>
      </c>
      <c r="AN1522" t="s">
        <v>1156</v>
      </c>
      <c r="AO1522" t="s">
        <v>1157</v>
      </c>
      <c r="AS1522" t="s">
        <v>600</v>
      </c>
      <c r="AT1522">
        <v>33</v>
      </c>
      <c r="AU1522">
        <v>4</v>
      </c>
      <c r="AZ1522">
        <v>813</v>
      </c>
      <c r="BA1522">
        <v>819</v>
      </c>
      <c r="BC1522" t="s">
        <v>10962</v>
      </c>
      <c r="BK1522" t="s">
        <v>10963</v>
      </c>
      <c r="BQ1522" t="s">
        <v>131</v>
      </c>
    </row>
    <row r="1523" spans="1:76">
      <c r="A1523" t="s">
        <v>76</v>
      </c>
      <c r="B1523" t="s">
        <v>10926</v>
      </c>
      <c r="F1523" t="s">
        <v>10964</v>
      </c>
      <c r="I1523" t="s">
        <v>10965</v>
      </c>
      <c r="J1523">
        <v>2009</v>
      </c>
      <c r="K1523" t="s">
        <v>699</v>
      </c>
      <c r="W1523" t="s">
        <v>10966</v>
      </c>
      <c r="AN1523" t="s">
        <v>701</v>
      </c>
      <c r="AS1523" s="3">
        <v>46692</v>
      </c>
      <c r="AT1523">
        <v>364</v>
      </c>
      <c r="AU1523">
        <v>1534</v>
      </c>
      <c r="AZ1523">
        <v>3363</v>
      </c>
      <c r="BA1523">
        <v>3376</v>
      </c>
      <c r="BC1523" t="s">
        <v>10967</v>
      </c>
      <c r="BK1523" t="s">
        <v>10968</v>
      </c>
      <c r="BL1523">
        <v>19833648</v>
      </c>
      <c r="BQ1523" t="s">
        <v>85</v>
      </c>
      <c r="BR1523" t="s">
        <v>108</v>
      </c>
      <c r="BS1523" t="s">
        <v>109</v>
      </c>
    </row>
    <row r="1524" spans="1:76">
      <c r="A1524" t="s">
        <v>76</v>
      </c>
      <c r="B1524" t="s">
        <v>10969</v>
      </c>
      <c r="F1524" t="s">
        <v>10970</v>
      </c>
      <c r="I1524" t="s">
        <v>10971</v>
      </c>
      <c r="J1524">
        <v>2016</v>
      </c>
      <c r="K1524" t="s">
        <v>10972</v>
      </c>
      <c r="W1524" t="s">
        <v>10973</v>
      </c>
      <c r="AA1524" t="s">
        <v>10974</v>
      </c>
      <c r="AB1524" t="s">
        <v>10975</v>
      </c>
      <c r="AN1524" t="s">
        <v>10976</v>
      </c>
      <c r="AS1524" s="3">
        <v>40909</v>
      </c>
      <c r="AT1524">
        <v>6</v>
      </c>
      <c r="BB1524">
        <v>400</v>
      </c>
      <c r="BC1524" t="s">
        <v>10977</v>
      </c>
      <c r="BK1524" t="s">
        <v>10978</v>
      </c>
      <c r="BL1524">
        <v>26793115</v>
      </c>
      <c r="BQ1524" t="s">
        <v>85</v>
      </c>
      <c r="BR1524" t="s">
        <v>108</v>
      </c>
      <c r="BT1524" t="s">
        <v>296</v>
      </c>
    </row>
    <row r="1525" spans="1:76">
      <c r="A1525" t="s">
        <v>76</v>
      </c>
      <c r="B1525" t="s">
        <v>10979</v>
      </c>
      <c r="F1525" t="s">
        <v>10980</v>
      </c>
      <c r="I1525" t="s">
        <v>10981</v>
      </c>
      <c r="J1525">
        <v>2009</v>
      </c>
      <c r="K1525" t="s">
        <v>805</v>
      </c>
      <c r="W1525" t="s">
        <v>10982</v>
      </c>
      <c r="AN1525" t="s">
        <v>1084</v>
      </c>
      <c r="AT1525">
        <v>60</v>
      </c>
      <c r="AU1525">
        <v>7</v>
      </c>
      <c r="AZ1525">
        <v>646</v>
      </c>
      <c r="BA1525">
        <v>657</v>
      </c>
      <c r="BC1525" t="s">
        <v>10983</v>
      </c>
      <c r="BK1525" t="s">
        <v>10984</v>
      </c>
      <c r="BQ1525" t="s">
        <v>131</v>
      </c>
    </row>
    <row r="1526" spans="1:76">
      <c r="A1526" t="s">
        <v>76</v>
      </c>
      <c r="B1526" t="s">
        <v>9988</v>
      </c>
      <c r="F1526" t="s">
        <v>9989</v>
      </c>
      <c r="I1526" t="s">
        <v>10985</v>
      </c>
      <c r="J1526">
        <v>2018</v>
      </c>
      <c r="K1526" t="s">
        <v>677</v>
      </c>
      <c r="W1526" t="s">
        <v>10986</v>
      </c>
      <c r="AB1526" t="s">
        <v>6435</v>
      </c>
      <c r="AN1526" t="s">
        <v>679</v>
      </c>
      <c r="AO1526" t="s">
        <v>4283</v>
      </c>
      <c r="AS1526" t="s">
        <v>887</v>
      </c>
      <c r="AT1526">
        <v>31</v>
      </c>
      <c r="AU1526">
        <v>6</v>
      </c>
      <c r="AZ1526">
        <v>853</v>
      </c>
      <c r="BA1526">
        <v>865</v>
      </c>
      <c r="BC1526" t="s">
        <v>10987</v>
      </c>
      <c r="BK1526" t="s">
        <v>10988</v>
      </c>
      <c r="BL1526">
        <v>29569290</v>
      </c>
      <c r="BQ1526" t="s">
        <v>85</v>
      </c>
      <c r="BR1526" t="s">
        <v>108</v>
      </c>
      <c r="BT1526" t="s">
        <v>296</v>
      </c>
    </row>
    <row r="1527" spans="1:76">
      <c r="A1527" t="s">
        <v>76</v>
      </c>
      <c r="B1527" t="s">
        <v>4648</v>
      </c>
      <c r="F1527" t="s">
        <v>4648</v>
      </c>
      <c r="I1527" t="s">
        <v>10989</v>
      </c>
      <c r="J1527">
        <v>1993</v>
      </c>
      <c r="K1527" t="s">
        <v>1697</v>
      </c>
      <c r="W1527" t="s">
        <v>10990</v>
      </c>
      <c r="AN1527" t="s">
        <v>1699</v>
      </c>
      <c r="AS1527" t="s">
        <v>185</v>
      </c>
      <c r="AT1527">
        <v>142</v>
      </c>
      <c r="AU1527">
        <v>3</v>
      </c>
      <c r="AZ1527">
        <v>457</v>
      </c>
      <c r="BA1527">
        <v>473</v>
      </c>
      <c r="BC1527" t="s">
        <v>10991</v>
      </c>
      <c r="BK1527" t="s">
        <v>10992</v>
      </c>
      <c r="BL1527">
        <v>19425986</v>
      </c>
      <c r="BQ1527" t="s">
        <v>85</v>
      </c>
      <c r="BR1527" t="s">
        <v>108</v>
      </c>
      <c r="BT1527" t="s">
        <v>109</v>
      </c>
      <c r="BU1527">
        <v>6</v>
      </c>
      <c r="BV1527" t="s">
        <v>10993</v>
      </c>
      <c r="BW1527" t="s">
        <v>1703</v>
      </c>
      <c r="BX1527" t="s">
        <v>594</v>
      </c>
    </row>
    <row r="1528" spans="1:76">
      <c r="A1528" t="s">
        <v>76</v>
      </c>
      <c r="B1528" t="s">
        <v>10994</v>
      </c>
      <c r="F1528" t="s">
        <v>10995</v>
      </c>
      <c r="I1528" t="s">
        <v>10996</v>
      </c>
      <c r="J1528">
        <v>2010</v>
      </c>
      <c r="K1528" t="s">
        <v>666</v>
      </c>
      <c r="W1528" t="s">
        <v>10997</v>
      </c>
      <c r="AA1528" t="s">
        <v>10998</v>
      </c>
      <c r="AB1528" t="s">
        <v>10999</v>
      </c>
      <c r="AN1528" t="s">
        <v>670</v>
      </c>
      <c r="AS1528" t="s">
        <v>600</v>
      </c>
      <c r="AT1528">
        <v>19</v>
      </c>
      <c r="AU1528">
        <v>7</v>
      </c>
      <c r="AZ1528">
        <v>1270</v>
      </c>
      <c r="BA1528">
        <v>1272</v>
      </c>
      <c r="BC1528" t="s">
        <v>11000</v>
      </c>
      <c r="BK1528" t="s">
        <v>11001</v>
      </c>
      <c r="BL1528">
        <v>20456230</v>
      </c>
      <c r="BQ1528" t="s">
        <v>131</v>
      </c>
    </row>
    <row r="1529" spans="1:76">
      <c r="A1529" t="s">
        <v>76</v>
      </c>
      <c r="B1529" t="s">
        <v>11002</v>
      </c>
      <c r="F1529" t="s">
        <v>11003</v>
      </c>
      <c r="I1529" t="s">
        <v>11004</v>
      </c>
      <c r="J1529">
        <v>2006</v>
      </c>
      <c r="K1529" t="s">
        <v>1446</v>
      </c>
      <c r="W1529" t="s">
        <v>11005</v>
      </c>
      <c r="AA1529" t="s">
        <v>11006</v>
      </c>
      <c r="AB1529" t="s">
        <v>11007</v>
      </c>
      <c r="AN1529" t="s">
        <v>1448</v>
      </c>
      <c r="AO1529" t="s">
        <v>1449</v>
      </c>
      <c r="AS1529" t="s">
        <v>128</v>
      </c>
      <c r="AT1529">
        <v>152</v>
      </c>
      <c r="AU1529">
        <v>3</v>
      </c>
      <c r="AZ1529">
        <v>303</v>
      </c>
      <c r="BA1529">
        <v>316</v>
      </c>
      <c r="BC1529" t="s">
        <v>11008</v>
      </c>
      <c r="BK1529" t="s">
        <v>11009</v>
      </c>
      <c r="BQ1529" t="s">
        <v>131</v>
      </c>
    </row>
    <row r="1530" spans="1:76">
      <c r="A1530" t="s">
        <v>76</v>
      </c>
      <c r="B1530" t="s">
        <v>11010</v>
      </c>
      <c r="F1530" t="s">
        <v>11011</v>
      </c>
      <c r="I1530" t="s">
        <v>11012</v>
      </c>
      <c r="J1530">
        <v>2016</v>
      </c>
      <c r="K1530" t="s">
        <v>961</v>
      </c>
      <c r="W1530" t="s">
        <v>11013</v>
      </c>
      <c r="AN1530" t="s">
        <v>963</v>
      </c>
      <c r="AT1530">
        <v>15</v>
      </c>
      <c r="AU1530">
        <v>2</v>
      </c>
      <c r="AZ1530">
        <v>262</v>
      </c>
      <c r="BA1530">
        <v>270</v>
      </c>
      <c r="BC1530" t="s">
        <v>11014</v>
      </c>
      <c r="BK1530" t="s">
        <v>11015</v>
      </c>
      <c r="BQ1530" t="s">
        <v>131</v>
      </c>
    </row>
    <row r="1531" spans="1:76">
      <c r="A1531" t="s">
        <v>76</v>
      </c>
      <c r="B1531" t="s">
        <v>11016</v>
      </c>
      <c r="F1531" t="s">
        <v>11017</v>
      </c>
      <c r="I1531" t="s">
        <v>11018</v>
      </c>
      <c r="J1531">
        <v>2016</v>
      </c>
      <c r="K1531" t="s">
        <v>11019</v>
      </c>
      <c r="W1531" t="s">
        <v>11020</v>
      </c>
      <c r="AA1531" t="s">
        <v>11021</v>
      </c>
      <c r="AB1531" t="s">
        <v>11022</v>
      </c>
      <c r="AN1531" t="s">
        <v>11023</v>
      </c>
      <c r="AS1531" t="s">
        <v>204</v>
      </c>
      <c r="AT1531">
        <v>21</v>
      </c>
      <c r="AU1531">
        <v>2</v>
      </c>
      <c r="BB1531">
        <v>240</v>
      </c>
      <c r="BC1531" t="s">
        <v>11024</v>
      </c>
      <c r="BK1531" t="s">
        <v>11025</v>
      </c>
      <c r="BL1531">
        <v>26907237</v>
      </c>
      <c r="BQ1531" t="s">
        <v>296</v>
      </c>
      <c r="BT1531" t="s">
        <v>296</v>
      </c>
    </row>
    <row r="1532" spans="1:76">
      <c r="A1532" t="s">
        <v>76</v>
      </c>
      <c r="B1532" t="s">
        <v>11026</v>
      </c>
      <c r="F1532" t="s">
        <v>11027</v>
      </c>
      <c r="I1532" t="s">
        <v>11028</v>
      </c>
      <c r="J1532">
        <v>2008</v>
      </c>
      <c r="K1532" t="s">
        <v>1446</v>
      </c>
      <c r="W1532" t="s">
        <v>11029</v>
      </c>
      <c r="AN1532" t="s">
        <v>1448</v>
      </c>
      <c r="AS1532" t="s">
        <v>185</v>
      </c>
      <c r="AT1532">
        <v>163</v>
      </c>
      <c r="AU1532">
        <v>2</v>
      </c>
      <c r="AZ1532">
        <v>309</v>
      </c>
      <c r="BA1532">
        <v>320</v>
      </c>
      <c r="BC1532" t="s">
        <v>11030</v>
      </c>
      <c r="BK1532" t="s">
        <v>11031</v>
      </c>
      <c r="BQ1532" t="s">
        <v>131</v>
      </c>
    </row>
    <row r="1533" spans="1:76">
      <c r="A1533" t="s">
        <v>76</v>
      </c>
      <c r="B1533" t="s">
        <v>11032</v>
      </c>
      <c r="F1533" t="s">
        <v>11032</v>
      </c>
      <c r="I1533" t="s">
        <v>11033</v>
      </c>
      <c r="J1533">
        <v>2000</v>
      </c>
      <c r="K1533" t="s">
        <v>11034</v>
      </c>
      <c r="P1533" t="s">
        <v>11035</v>
      </c>
      <c r="Q1533" t="s">
        <v>11036</v>
      </c>
      <c r="R1533" t="s">
        <v>11037</v>
      </c>
      <c r="W1533" t="s">
        <v>11038</v>
      </c>
      <c r="AA1533" t="s">
        <v>11039</v>
      </c>
      <c r="AB1533" t="s">
        <v>11040</v>
      </c>
      <c r="AN1533" t="s">
        <v>11041</v>
      </c>
      <c r="AS1533" t="s">
        <v>1183</v>
      </c>
      <c r="AT1533">
        <v>14</v>
      </c>
      <c r="AU1533">
        <v>18</v>
      </c>
      <c r="AX1533" t="s">
        <v>49</v>
      </c>
      <c r="AZ1533">
        <v>3309</v>
      </c>
      <c r="BA1533">
        <v>3321</v>
      </c>
      <c r="BC1533" t="s">
        <v>11042</v>
      </c>
      <c r="BK1533" t="s">
        <v>11043</v>
      </c>
      <c r="BQ1533" t="s">
        <v>131</v>
      </c>
    </row>
    <row r="1534" spans="1:76">
      <c r="A1534" t="s">
        <v>76</v>
      </c>
      <c r="B1534" t="s">
        <v>6070</v>
      </c>
      <c r="F1534" t="s">
        <v>6070</v>
      </c>
      <c r="I1534" t="s">
        <v>11044</v>
      </c>
      <c r="J1534">
        <v>1996</v>
      </c>
      <c r="K1534" t="s">
        <v>145</v>
      </c>
      <c r="W1534" t="s">
        <v>11045</v>
      </c>
      <c r="AN1534" t="s">
        <v>147</v>
      </c>
      <c r="AS1534" t="s">
        <v>216</v>
      </c>
      <c r="AT1534">
        <v>42</v>
      </c>
      <c r="AU1534">
        <v>8</v>
      </c>
      <c r="AZ1534">
        <v>721</v>
      </c>
      <c r="BA1534">
        <v>726</v>
      </c>
      <c r="BC1534" t="s">
        <v>11046</v>
      </c>
      <c r="BK1534" t="s">
        <v>11047</v>
      </c>
      <c r="BQ1534" t="s">
        <v>85</v>
      </c>
      <c r="BR1534" t="s">
        <v>108</v>
      </c>
      <c r="BT1534" t="s">
        <v>109</v>
      </c>
      <c r="BU1534">
        <v>2</v>
      </c>
    </row>
    <row r="1535" spans="1:76">
      <c r="A1535" t="s">
        <v>76</v>
      </c>
      <c r="B1535" t="s">
        <v>11048</v>
      </c>
      <c r="F1535" t="s">
        <v>11048</v>
      </c>
      <c r="I1535" t="s">
        <v>11049</v>
      </c>
      <c r="J1535">
        <v>1993</v>
      </c>
      <c r="K1535" t="s">
        <v>2877</v>
      </c>
      <c r="AN1535" t="s">
        <v>2880</v>
      </c>
      <c r="AO1535" t="s">
        <v>2881</v>
      </c>
      <c r="AS1535" t="s">
        <v>600</v>
      </c>
      <c r="AT1535">
        <v>48</v>
      </c>
      <c r="AU1535">
        <v>4</v>
      </c>
      <c r="AZ1535">
        <v>335</v>
      </c>
      <c r="BA1535">
        <v>341</v>
      </c>
      <c r="BK1535" t="s">
        <v>11050</v>
      </c>
      <c r="BQ1535" t="s">
        <v>85</v>
      </c>
      <c r="BR1535" t="s">
        <v>108</v>
      </c>
      <c r="BT1535" t="s">
        <v>109</v>
      </c>
      <c r="BU1535">
        <v>32</v>
      </c>
      <c r="BV1535">
        <v>7</v>
      </c>
      <c r="BW1535" t="s">
        <v>11051</v>
      </c>
      <c r="BX1535" t="s">
        <v>594</v>
      </c>
    </row>
    <row r="1536" spans="1:76">
      <c r="A1536" t="s">
        <v>76</v>
      </c>
      <c r="B1536" t="s">
        <v>720</v>
      </c>
      <c r="F1536" t="s">
        <v>720</v>
      </c>
      <c r="I1536" t="s">
        <v>11052</v>
      </c>
      <c r="J1536">
        <v>2003</v>
      </c>
      <c r="K1536" t="s">
        <v>11053</v>
      </c>
      <c r="W1536" t="s">
        <v>11054</v>
      </c>
      <c r="AN1536" t="s">
        <v>11055</v>
      </c>
      <c r="AS1536" t="s">
        <v>11056</v>
      </c>
      <c r="AT1536">
        <v>50</v>
      </c>
      <c r="AU1536" s="2">
        <v>43132</v>
      </c>
      <c r="AZ1536">
        <v>23</v>
      </c>
      <c r="BA1536">
        <v>41</v>
      </c>
      <c r="BK1536" t="s">
        <v>11057</v>
      </c>
      <c r="BL1536">
        <v>15510536</v>
      </c>
      <c r="BQ1536" t="s">
        <v>85</v>
      </c>
      <c r="BR1536" t="s">
        <v>86</v>
      </c>
    </row>
    <row r="1537" spans="1:74">
      <c r="A1537" t="s">
        <v>76</v>
      </c>
      <c r="B1537" t="s">
        <v>11058</v>
      </c>
      <c r="F1537" t="s">
        <v>11058</v>
      </c>
      <c r="I1537" t="s">
        <v>11059</v>
      </c>
      <c r="J1537">
        <v>1991</v>
      </c>
      <c r="K1537" t="s">
        <v>775</v>
      </c>
      <c r="W1537" t="s">
        <v>11060</v>
      </c>
      <c r="AB1537" t="s">
        <v>11061</v>
      </c>
      <c r="AN1537" t="s">
        <v>778</v>
      </c>
      <c r="AT1537">
        <v>3</v>
      </c>
      <c r="AU1537">
        <v>5</v>
      </c>
      <c r="AZ1537">
        <v>461</v>
      </c>
      <c r="BA1537">
        <v>467</v>
      </c>
      <c r="BC1537" t="s">
        <v>11062</v>
      </c>
      <c r="BK1537" t="s">
        <v>11063</v>
      </c>
      <c r="BL1537">
        <v>19215493</v>
      </c>
      <c r="BQ1537" t="s">
        <v>85</v>
      </c>
      <c r="BR1537" t="s">
        <v>86</v>
      </c>
    </row>
    <row r="1538" spans="1:74">
      <c r="A1538" t="s">
        <v>76</v>
      </c>
      <c r="B1538" t="s">
        <v>11064</v>
      </c>
      <c r="F1538" t="s">
        <v>11064</v>
      </c>
      <c r="I1538" t="s">
        <v>11065</v>
      </c>
      <c r="J1538">
        <v>1985</v>
      </c>
      <c r="K1538" t="s">
        <v>992</v>
      </c>
      <c r="AA1538" t="s">
        <v>11066</v>
      </c>
      <c r="AB1538" t="s">
        <v>11067</v>
      </c>
      <c r="AN1538" t="s">
        <v>994</v>
      </c>
      <c r="AT1538">
        <v>64</v>
      </c>
      <c r="AU1538">
        <v>5</v>
      </c>
      <c r="AZ1538">
        <v>696</v>
      </c>
      <c r="BA1538">
        <v>708</v>
      </c>
      <c r="BK1538" t="s">
        <v>11068</v>
      </c>
      <c r="BQ1538" t="s">
        <v>85</v>
      </c>
      <c r="BR1538" t="s">
        <v>108</v>
      </c>
      <c r="BT1538" t="s">
        <v>109</v>
      </c>
      <c r="BU1538">
        <v>2</v>
      </c>
    </row>
    <row r="1539" spans="1:74">
      <c r="A1539" t="s">
        <v>76</v>
      </c>
      <c r="B1539" t="s">
        <v>11069</v>
      </c>
      <c r="F1539" t="s">
        <v>11070</v>
      </c>
      <c r="I1539" t="s">
        <v>11071</v>
      </c>
      <c r="J1539">
        <v>2016</v>
      </c>
      <c r="K1539" t="s">
        <v>1827</v>
      </c>
      <c r="W1539" t="s">
        <v>11072</v>
      </c>
      <c r="AA1539" t="s">
        <v>11073</v>
      </c>
      <c r="AB1539" t="s">
        <v>11074</v>
      </c>
      <c r="AN1539" t="s">
        <v>1829</v>
      </c>
      <c r="AO1539" t="s">
        <v>11075</v>
      </c>
      <c r="AS1539" s="3">
        <v>47058</v>
      </c>
      <c r="AT1539">
        <v>36</v>
      </c>
      <c r="AU1539">
        <v>11</v>
      </c>
      <c r="AZ1539">
        <v>1432</v>
      </c>
      <c r="BA1539">
        <v>1448</v>
      </c>
      <c r="BC1539" t="s">
        <v>11076</v>
      </c>
      <c r="BK1539" t="s">
        <v>11077</v>
      </c>
      <c r="BL1539">
        <v>27449791</v>
      </c>
      <c r="BQ1539" t="s">
        <v>131</v>
      </c>
    </row>
    <row r="1540" spans="1:74">
      <c r="A1540" t="s">
        <v>76</v>
      </c>
      <c r="B1540" t="s">
        <v>11078</v>
      </c>
      <c r="F1540" t="s">
        <v>11078</v>
      </c>
      <c r="I1540" t="s">
        <v>11079</v>
      </c>
      <c r="J1540">
        <v>1998</v>
      </c>
      <c r="K1540" t="s">
        <v>11080</v>
      </c>
      <c r="W1540" t="s">
        <v>11081</v>
      </c>
      <c r="AN1540" t="s">
        <v>11082</v>
      </c>
      <c r="AS1540" t="s">
        <v>148</v>
      </c>
      <c r="AT1540">
        <v>37</v>
      </c>
      <c r="AU1540">
        <v>3</v>
      </c>
      <c r="AZ1540">
        <v>184</v>
      </c>
      <c r="BA1540">
        <v>194</v>
      </c>
      <c r="BC1540" t="s">
        <v>11083</v>
      </c>
      <c r="BK1540" t="s">
        <v>11084</v>
      </c>
      <c r="BQ1540" t="s">
        <v>131</v>
      </c>
    </row>
    <row r="1541" spans="1:74">
      <c r="A1541" t="s">
        <v>76</v>
      </c>
      <c r="B1541" t="s">
        <v>11085</v>
      </c>
      <c r="F1541" t="s">
        <v>11085</v>
      </c>
      <c r="I1541" t="s">
        <v>11086</v>
      </c>
      <c r="J1541">
        <v>1993</v>
      </c>
      <c r="K1541" t="s">
        <v>2621</v>
      </c>
      <c r="W1541" t="s">
        <v>11087</v>
      </c>
      <c r="AN1541" t="s">
        <v>2623</v>
      </c>
      <c r="AS1541" t="s">
        <v>148</v>
      </c>
      <c r="AT1541">
        <v>37</v>
      </c>
      <c r="AU1541">
        <v>2</v>
      </c>
      <c r="AZ1541">
        <v>45</v>
      </c>
      <c r="BA1541">
        <v>51</v>
      </c>
      <c r="BK1541" t="s">
        <v>11088</v>
      </c>
      <c r="BQ1541" t="s">
        <v>85</v>
      </c>
      <c r="BR1541" t="s">
        <v>108</v>
      </c>
      <c r="BT1541" t="s">
        <v>109</v>
      </c>
      <c r="BV1541">
        <v>0</v>
      </c>
    </row>
    <row r="1542" spans="1:74">
      <c r="A1542" t="s">
        <v>76</v>
      </c>
      <c r="B1542" t="s">
        <v>11089</v>
      </c>
      <c r="F1542" t="s">
        <v>11090</v>
      </c>
      <c r="I1542" t="s">
        <v>11091</v>
      </c>
      <c r="J1542">
        <v>2012</v>
      </c>
      <c r="K1542" t="s">
        <v>713</v>
      </c>
      <c r="W1542" t="s">
        <v>11092</v>
      </c>
      <c r="AB1542" t="s">
        <v>11093</v>
      </c>
      <c r="AN1542" t="s">
        <v>717</v>
      </c>
      <c r="AS1542" t="s">
        <v>168</v>
      </c>
      <c r="AT1542">
        <v>288</v>
      </c>
      <c r="AU1542">
        <v>2</v>
      </c>
      <c r="AZ1542">
        <v>93</v>
      </c>
      <c r="BA1542">
        <v>102</v>
      </c>
      <c r="BC1542" t="s">
        <v>11094</v>
      </c>
      <c r="BK1542" t="s">
        <v>11095</v>
      </c>
      <c r="BQ1542" t="s">
        <v>85</v>
      </c>
      <c r="BR1542" t="s">
        <v>86</v>
      </c>
    </row>
    <row r="1543" spans="1:74">
      <c r="A1543" t="s">
        <v>76</v>
      </c>
      <c r="B1543" t="s">
        <v>11096</v>
      </c>
      <c r="F1543" t="s">
        <v>11097</v>
      </c>
      <c r="I1543" t="s">
        <v>11098</v>
      </c>
      <c r="J1543">
        <v>2011</v>
      </c>
      <c r="K1543" t="s">
        <v>145</v>
      </c>
      <c r="W1543" t="s">
        <v>11099</v>
      </c>
      <c r="AB1543" t="s">
        <v>11100</v>
      </c>
      <c r="AN1543" t="s">
        <v>147</v>
      </c>
      <c r="AS1543" t="s">
        <v>128</v>
      </c>
      <c r="AT1543">
        <v>57</v>
      </c>
      <c r="AU1543">
        <v>12</v>
      </c>
      <c r="AZ1543">
        <v>1651</v>
      </c>
      <c r="BA1543">
        <v>1659</v>
      </c>
      <c r="BC1543" t="s">
        <v>11101</v>
      </c>
      <c r="BK1543" t="s">
        <v>11102</v>
      </c>
      <c r="BL1543">
        <v>21910996</v>
      </c>
      <c r="BQ1543" t="s">
        <v>85</v>
      </c>
      <c r="BR1543" t="s">
        <v>108</v>
      </c>
      <c r="BT1543" t="s">
        <v>296</v>
      </c>
    </row>
    <row r="1544" spans="1:74">
      <c r="A1544" t="s">
        <v>76</v>
      </c>
      <c r="B1544" t="s">
        <v>11103</v>
      </c>
      <c r="F1544" t="s">
        <v>11104</v>
      </c>
      <c r="I1544" t="s">
        <v>11105</v>
      </c>
      <c r="J1544">
        <v>2011</v>
      </c>
      <c r="K1544" t="s">
        <v>11106</v>
      </c>
      <c r="W1544" t="s">
        <v>11107</v>
      </c>
      <c r="AB1544" t="s">
        <v>11108</v>
      </c>
      <c r="AN1544" t="s">
        <v>11109</v>
      </c>
      <c r="AO1544" t="s">
        <v>11110</v>
      </c>
      <c r="AT1544">
        <v>39</v>
      </c>
      <c r="AU1544">
        <v>3</v>
      </c>
      <c r="AZ1544">
        <v>205</v>
      </c>
      <c r="BA1544">
        <v>211</v>
      </c>
      <c r="BC1544" t="s">
        <v>11111</v>
      </c>
      <c r="BK1544" t="s">
        <v>11112</v>
      </c>
      <c r="BQ1544" t="s">
        <v>85</v>
      </c>
      <c r="BR1544" t="s">
        <v>86</v>
      </c>
    </row>
    <row r="1545" spans="1:74">
      <c r="A1545" t="s">
        <v>76</v>
      </c>
      <c r="B1545" t="s">
        <v>11103</v>
      </c>
      <c r="F1545" t="s">
        <v>11104</v>
      </c>
      <c r="I1545" t="s">
        <v>11113</v>
      </c>
      <c r="J1545">
        <v>2011</v>
      </c>
      <c r="K1545" t="s">
        <v>11106</v>
      </c>
      <c r="W1545" t="s">
        <v>11114</v>
      </c>
      <c r="AN1545" t="s">
        <v>11109</v>
      </c>
      <c r="AO1545" t="s">
        <v>11110</v>
      </c>
      <c r="AT1545">
        <v>39</v>
      </c>
      <c r="AU1545">
        <v>3</v>
      </c>
      <c r="AZ1545">
        <v>196</v>
      </c>
      <c r="BA1545">
        <v>204</v>
      </c>
      <c r="BC1545" t="s">
        <v>11115</v>
      </c>
      <c r="BK1545" t="s">
        <v>11116</v>
      </c>
      <c r="BQ1545" t="s">
        <v>85</v>
      </c>
      <c r="BR1545" t="s">
        <v>86</v>
      </c>
    </row>
    <row r="1546" spans="1:74">
      <c r="A1546" t="s">
        <v>76</v>
      </c>
      <c r="B1546" t="s">
        <v>11117</v>
      </c>
      <c r="F1546" t="s">
        <v>11118</v>
      </c>
      <c r="I1546" t="s">
        <v>11119</v>
      </c>
      <c r="J1546">
        <v>2009</v>
      </c>
      <c r="K1546" t="s">
        <v>638</v>
      </c>
      <c r="W1546" t="s">
        <v>11120</v>
      </c>
      <c r="AA1546" t="s">
        <v>11121</v>
      </c>
      <c r="AB1546" t="s">
        <v>11122</v>
      </c>
      <c r="AN1546" t="s">
        <v>640</v>
      </c>
      <c r="AS1546" t="s">
        <v>94</v>
      </c>
      <c r="AT1546">
        <v>46</v>
      </c>
      <c r="AU1546">
        <v>1</v>
      </c>
      <c r="AZ1546">
        <v>87</v>
      </c>
      <c r="BA1546">
        <v>94</v>
      </c>
      <c r="BC1546" t="s">
        <v>11123</v>
      </c>
      <c r="BK1546" t="s">
        <v>11124</v>
      </c>
      <c r="BL1546">
        <v>18798788</v>
      </c>
      <c r="BQ1546" t="s">
        <v>85</v>
      </c>
      <c r="BR1546" t="s">
        <v>296</v>
      </c>
      <c r="BT1546" t="s">
        <v>296</v>
      </c>
    </row>
    <row r="1547" spans="1:74">
      <c r="A1547" t="s">
        <v>76</v>
      </c>
      <c r="B1547" t="s">
        <v>11125</v>
      </c>
      <c r="F1547" t="s">
        <v>11125</v>
      </c>
      <c r="I1547" t="s">
        <v>11126</v>
      </c>
      <c r="J1547">
        <v>1995</v>
      </c>
      <c r="K1547" t="s">
        <v>11127</v>
      </c>
      <c r="W1547" t="s">
        <v>11128</v>
      </c>
      <c r="AN1547" t="s">
        <v>11129</v>
      </c>
      <c r="AT1547">
        <v>154</v>
      </c>
      <c r="AU1547">
        <v>4</v>
      </c>
      <c r="AZ1547">
        <v>283</v>
      </c>
      <c r="BA1547">
        <v>299</v>
      </c>
      <c r="BK1547" t="s">
        <v>11130</v>
      </c>
      <c r="BL1547">
        <v>8773715</v>
      </c>
      <c r="BQ1547" t="s">
        <v>85</v>
      </c>
      <c r="BR1547" t="s">
        <v>86</v>
      </c>
    </row>
    <row r="1548" spans="1:74">
      <c r="A1548" t="s">
        <v>76</v>
      </c>
      <c r="B1548" t="s">
        <v>11131</v>
      </c>
      <c r="F1548" t="s">
        <v>11131</v>
      </c>
      <c r="I1548" t="s">
        <v>11132</v>
      </c>
      <c r="J1548">
        <v>1991</v>
      </c>
      <c r="K1548" t="s">
        <v>2245</v>
      </c>
      <c r="W1548" t="s">
        <v>11133</v>
      </c>
      <c r="AN1548" t="s">
        <v>2247</v>
      </c>
      <c r="AS1548" t="s">
        <v>413</v>
      </c>
      <c r="AT1548">
        <v>26</v>
      </c>
      <c r="AU1548" s="2">
        <v>43132</v>
      </c>
      <c r="AZ1548">
        <v>73</v>
      </c>
      <c r="BA1548">
        <v>91</v>
      </c>
      <c r="BC1548" t="s">
        <v>11134</v>
      </c>
      <c r="BK1548" t="s">
        <v>11135</v>
      </c>
      <c r="BQ1548" t="s">
        <v>85</v>
      </c>
      <c r="BR1548" t="s">
        <v>86</v>
      </c>
    </row>
    <row r="1549" spans="1:74">
      <c r="A1549" t="s">
        <v>867</v>
      </c>
      <c r="B1549" t="s">
        <v>11136</v>
      </c>
      <c r="D1549" t="s">
        <v>11137</v>
      </c>
      <c r="F1549" t="s">
        <v>11138</v>
      </c>
      <c r="I1549" t="s">
        <v>11139</v>
      </c>
      <c r="J1549">
        <v>2006</v>
      </c>
      <c r="K1549" t="s">
        <v>11140</v>
      </c>
      <c r="L1549" t="s">
        <v>11141</v>
      </c>
      <c r="W1549" t="s">
        <v>11142</v>
      </c>
      <c r="AA1549" t="s">
        <v>11143</v>
      </c>
      <c r="AN1549" t="s">
        <v>11144</v>
      </c>
      <c r="AP1549" t="s">
        <v>11145</v>
      </c>
      <c r="AT1549">
        <v>44</v>
      </c>
      <c r="AZ1549">
        <v>507</v>
      </c>
      <c r="BA1549">
        <v>526</v>
      </c>
      <c r="BC1549" t="s">
        <v>11146</v>
      </c>
      <c r="BK1549" t="s">
        <v>11147</v>
      </c>
      <c r="BQ1549" t="s">
        <v>131</v>
      </c>
    </row>
    <row r="1550" spans="1:74">
      <c r="A1550" t="s">
        <v>76</v>
      </c>
      <c r="B1550" t="s">
        <v>11148</v>
      </c>
      <c r="F1550" t="s">
        <v>11149</v>
      </c>
      <c r="I1550" t="s">
        <v>11150</v>
      </c>
      <c r="J1550">
        <v>2010</v>
      </c>
      <c r="K1550" t="s">
        <v>232</v>
      </c>
      <c r="W1550" t="s">
        <v>11151</v>
      </c>
      <c r="AN1550" t="s">
        <v>234</v>
      </c>
      <c r="AO1550" t="s">
        <v>2478</v>
      </c>
      <c r="AS1550" s="3">
        <v>39326</v>
      </c>
      <c r="AT1550">
        <v>277</v>
      </c>
      <c r="AU1550">
        <v>1694</v>
      </c>
      <c r="AZ1550">
        <v>2683</v>
      </c>
      <c r="BA1550">
        <v>2692</v>
      </c>
      <c r="BC1550" t="s">
        <v>11152</v>
      </c>
      <c r="BK1550" t="s">
        <v>11153</v>
      </c>
      <c r="BL1550">
        <v>20410035</v>
      </c>
      <c r="BQ1550" t="s">
        <v>85</v>
      </c>
      <c r="BR1550" t="s">
        <v>108</v>
      </c>
      <c r="BT1550" t="s">
        <v>296</v>
      </c>
    </row>
    <row r="1551" spans="1:74">
      <c r="A1551" t="s">
        <v>76</v>
      </c>
      <c r="B1551" t="s">
        <v>11154</v>
      </c>
      <c r="F1551" t="s">
        <v>11155</v>
      </c>
      <c r="I1551" t="s">
        <v>11156</v>
      </c>
      <c r="J1551">
        <v>2011</v>
      </c>
      <c r="K1551" t="s">
        <v>902</v>
      </c>
      <c r="W1551" t="s">
        <v>11157</v>
      </c>
      <c r="AN1551" t="s">
        <v>908</v>
      </c>
      <c r="AS1551" s="3">
        <v>37073</v>
      </c>
      <c r="AT1551">
        <v>108</v>
      </c>
      <c r="AU1551">
        <v>3</v>
      </c>
      <c r="AZ1551">
        <v>377</v>
      </c>
      <c r="BA1551">
        <v>384</v>
      </c>
      <c r="BC1551" t="s">
        <v>11158</v>
      </c>
      <c r="BK1551" t="s">
        <v>11159</v>
      </c>
      <c r="BQ1551" t="s">
        <v>85</v>
      </c>
      <c r="BR1551" t="s">
        <v>108</v>
      </c>
      <c r="BT1551" t="s">
        <v>296</v>
      </c>
    </row>
    <row r="1552" spans="1:74">
      <c r="A1552" t="s">
        <v>76</v>
      </c>
      <c r="B1552" t="s">
        <v>11160</v>
      </c>
      <c r="F1552" t="s">
        <v>11161</v>
      </c>
      <c r="I1552" t="s">
        <v>11162</v>
      </c>
      <c r="J1552">
        <v>2011</v>
      </c>
      <c r="K1552" t="s">
        <v>247</v>
      </c>
      <c r="W1552" t="s">
        <v>11163</v>
      </c>
      <c r="AA1552" t="s">
        <v>5716</v>
      </c>
      <c r="AB1552" t="s">
        <v>5717</v>
      </c>
      <c r="AN1552" t="s">
        <v>250</v>
      </c>
      <c r="AO1552" t="s">
        <v>251</v>
      </c>
      <c r="AT1552">
        <v>28</v>
      </c>
      <c r="AU1552">
        <v>10</v>
      </c>
      <c r="AZ1552">
        <v>921</v>
      </c>
      <c r="BA1552">
        <v>929</v>
      </c>
      <c r="BC1552" t="s">
        <v>11164</v>
      </c>
      <c r="BK1552" t="s">
        <v>11165</v>
      </c>
      <c r="BL1552">
        <v>22080737</v>
      </c>
      <c r="BQ1552" t="s">
        <v>85</v>
      </c>
      <c r="BR1552" t="s">
        <v>86</v>
      </c>
    </row>
    <row r="1553" spans="1:76">
      <c r="A1553" t="s">
        <v>867</v>
      </c>
      <c r="B1553" t="s">
        <v>11166</v>
      </c>
      <c r="D1553" t="s">
        <v>11167</v>
      </c>
      <c r="F1553" t="s">
        <v>11168</v>
      </c>
      <c r="I1553" t="s">
        <v>11169</v>
      </c>
      <c r="J1553">
        <v>2006</v>
      </c>
      <c r="K1553" t="s">
        <v>11170</v>
      </c>
      <c r="L1553" t="s">
        <v>872</v>
      </c>
      <c r="P1553" t="s">
        <v>11171</v>
      </c>
      <c r="Q1553" t="s">
        <v>11172</v>
      </c>
      <c r="R1553" t="s">
        <v>3084</v>
      </c>
      <c r="S1553" t="s">
        <v>11173</v>
      </c>
      <c r="W1553" t="s">
        <v>11174</v>
      </c>
      <c r="AN1553" t="s">
        <v>877</v>
      </c>
      <c r="AP1553" t="s">
        <v>11175</v>
      </c>
      <c r="AU1553">
        <v>718</v>
      </c>
      <c r="AZ1553">
        <v>557</v>
      </c>
      <c r="BA1553">
        <v>565</v>
      </c>
      <c r="BC1553" t="s">
        <v>11176</v>
      </c>
      <c r="BK1553" t="s">
        <v>11177</v>
      </c>
      <c r="BQ1553" t="s">
        <v>131</v>
      </c>
    </row>
    <row r="1554" spans="1:76">
      <c r="A1554" t="s">
        <v>76</v>
      </c>
      <c r="B1554" t="s">
        <v>11178</v>
      </c>
      <c r="F1554" t="s">
        <v>11178</v>
      </c>
      <c r="I1554" t="s">
        <v>11179</v>
      </c>
      <c r="J1554">
        <v>1992</v>
      </c>
      <c r="K1554" t="s">
        <v>11180</v>
      </c>
      <c r="W1554" t="s">
        <v>11181</v>
      </c>
      <c r="AN1554" t="s">
        <v>11182</v>
      </c>
      <c r="AT1554">
        <v>98</v>
      </c>
      <c r="AZ1554">
        <v>49</v>
      </c>
      <c r="BA1554">
        <v>62</v>
      </c>
      <c r="BC1554" t="s">
        <v>11183</v>
      </c>
      <c r="BK1554" t="s">
        <v>11184</v>
      </c>
      <c r="BQ1554" t="s">
        <v>131</v>
      </c>
    </row>
    <row r="1555" spans="1:76">
      <c r="A1555" t="s">
        <v>76</v>
      </c>
      <c r="B1555" t="s">
        <v>11185</v>
      </c>
      <c r="F1555" t="s">
        <v>11185</v>
      </c>
      <c r="I1555" t="s">
        <v>11186</v>
      </c>
      <c r="J1555">
        <v>1994</v>
      </c>
      <c r="K1555" t="s">
        <v>5100</v>
      </c>
      <c r="W1555" t="s">
        <v>11187</v>
      </c>
      <c r="AN1555" t="s">
        <v>3970</v>
      </c>
      <c r="AS1555" t="s">
        <v>148</v>
      </c>
      <c r="AT1555">
        <v>72</v>
      </c>
      <c r="AU1555">
        <v>5</v>
      </c>
      <c r="AZ1555">
        <v>904</v>
      </c>
      <c r="BA1555">
        <v>909</v>
      </c>
      <c r="BC1555" t="s">
        <v>11188</v>
      </c>
      <c r="BK1555" t="s">
        <v>11189</v>
      </c>
      <c r="BQ1555" t="s">
        <v>85</v>
      </c>
      <c r="BR1555" t="s">
        <v>86</v>
      </c>
    </row>
    <row r="1556" spans="1:76">
      <c r="A1556" t="s">
        <v>76</v>
      </c>
      <c r="B1556" t="s">
        <v>11190</v>
      </c>
      <c r="F1556" t="s">
        <v>11191</v>
      </c>
      <c r="I1556" t="s">
        <v>11192</v>
      </c>
      <c r="J1556">
        <v>2018</v>
      </c>
      <c r="K1556" t="s">
        <v>11193</v>
      </c>
      <c r="W1556" t="s">
        <v>11194</v>
      </c>
      <c r="AN1556" t="s">
        <v>11195</v>
      </c>
      <c r="AO1556" t="s">
        <v>11196</v>
      </c>
      <c r="AT1556">
        <v>22</v>
      </c>
      <c r="AU1556">
        <v>2</v>
      </c>
      <c r="AZ1556">
        <v>149</v>
      </c>
      <c r="BA1556">
        <v>162</v>
      </c>
      <c r="BC1556" t="s">
        <v>11197</v>
      </c>
      <c r="BK1556" t="s">
        <v>11198</v>
      </c>
      <c r="BQ1556" t="s">
        <v>131</v>
      </c>
    </row>
    <row r="1557" spans="1:76">
      <c r="A1557" t="s">
        <v>76</v>
      </c>
      <c r="B1557" t="s">
        <v>11199</v>
      </c>
      <c r="F1557" t="s">
        <v>11199</v>
      </c>
      <c r="I1557" t="s">
        <v>11200</v>
      </c>
      <c r="J1557">
        <v>1994</v>
      </c>
      <c r="K1557" t="s">
        <v>992</v>
      </c>
      <c r="W1557" t="s">
        <v>11201</v>
      </c>
      <c r="AN1557" t="s">
        <v>994</v>
      </c>
      <c r="AS1557" t="s">
        <v>168</v>
      </c>
      <c r="AT1557">
        <v>73</v>
      </c>
      <c r="AU1557">
        <v>10</v>
      </c>
      <c r="AZ1557">
        <v>26</v>
      </c>
      <c r="BA1557">
        <v>37</v>
      </c>
      <c r="BK1557" t="s">
        <v>11202</v>
      </c>
      <c r="BQ1557" t="s">
        <v>85</v>
      </c>
      <c r="BR1557" t="s">
        <v>108</v>
      </c>
      <c r="BT1557" t="s">
        <v>109</v>
      </c>
      <c r="BU1557">
        <v>1</v>
      </c>
    </row>
    <row r="1558" spans="1:76">
      <c r="A1558" t="s">
        <v>76</v>
      </c>
      <c r="B1558" t="s">
        <v>11203</v>
      </c>
      <c r="F1558" t="s">
        <v>11203</v>
      </c>
      <c r="I1558" t="s">
        <v>11204</v>
      </c>
      <c r="J1558">
        <v>1999</v>
      </c>
      <c r="K1558" t="s">
        <v>221</v>
      </c>
      <c r="W1558" t="s">
        <v>11205</v>
      </c>
      <c r="AN1558" t="s">
        <v>225</v>
      </c>
      <c r="AS1558" t="s">
        <v>11206</v>
      </c>
      <c r="AT1558">
        <v>96</v>
      </c>
      <c r="AU1558">
        <v>22</v>
      </c>
      <c r="AZ1558">
        <v>12362</v>
      </c>
      <c r="BA1558">
        <v>12366</v>
      </c>
      <c r="BC1558" t="s">
        <v>11207</v>
      </c>
      <c r="BK1558" t="s">
        <v>11208</v>
      </c>
      <c r="BL1558">
        <v>10535927</v>
      </c>
      <c r="BQ1558" t="s">
        <v>131</v>
      </c>
    </row>
    <row r="1559" spans="1:76">
      <c r="A1559" t="s">
        <v>76</v>
      </c>
      <c r="B1559" t="s">
        <v>11209</v>
      </c>
      <c r="F1559" t="s">
        <v>11210</v>
      </c>
      <c r="I1559" t="s">
        <v>11211</v>
      </c>
      <c r="J1559">
        <v>2008</v>
      </c>
      <c r="K1559" t="s">
        <v>775</v>
      </c>
      <c r="W1559" t="s">
        <v>11212</v>
      </c>
      <c r="AA1559" t="s">
        <v>8373</v>
      </c>
      <c r="AB1559" t="s">
        <v>8374</v>
      </c>
      <c r="AN1559" t="s">
        <v>778</v>
      </c>
      <c r="AS1559" t="s">
        <v>887</v>
      </c>
      <c r="AT1559">
        <v>20</v>
      </c>
      <c r="AU1559">
        <v>6</v>
      </c>
      <c r="AZ1559">
        <v>827</v>
      </c>
      <c r="BA1559">
        <v>833</v>
      </c>
      <c r="BC1559" t="s">
        <v>11213</v>
      </c>
      <c r="BK1559" t="s">
        <v>11214</v>
      </c>
      <c r="BL1559">
        <v>18601706</v>
      </c>
      <c r="BQ1559" t="s">
        <v>296</v>
      </c>
      <c r="BT1559" t="s">
        <v>296</v>
      </c>
    </row>
    <row r="1560" spans="1:76">
      <c r="A1560" t="s">
        <v>76</v>
      </c>
      <c r="B1560" t="s">
        <v>11215</v>
      </c>
      <c r="F1560" t="s">
        <v>11216</v>
      </c>
      <c r="I1560" t="s">
        <v>11217</v>
      </c>
      <c r="J1560">
        <v>2017</v>
      </c>
      <c r="K1560" t="s">
        <v>2344</v>
      </c>
      <c r="W1560" t="s">
        <v>11218</v>
      </c>
      <c r="AN1560" t="s">
        <v>2348</v>
      </c>
      <c r="AO1560" t="s">
        <v>2349</v>
      </c>
      <c r="AS1560" t="s">
        <v>413</v>
      </c>
      <c r="AT1560">
        <v>155</v>
      </c>
      <c r="AU1560">
        <v>9</v>
      </c>
      <c r="AZ1560">
        <v>1353</v>
      </c>
      <c r="BA1560">
        <v>1370</v>
      </c>
      <c r="BC1560" t="s">
        <v>11219</v>
      </c>
      <c r="BK1560" t="s">
        <v>11220</v>
      </c>
      <c r="BQ1560" t="s">
        <v>131</v>
      </c>
    </row>
    <row r="1561" spans="1:76">
      <c r="A1561" t="s">
        <v>76</v>
      </c>
      <c r="B1561" t="s">
        <v>11221</v>
      </c>
      <c r="F1561" t="s">
        <v>11222</v>
      </c>
      <c r="I1561" t="s">
        <v>11223</v>
      </c>
      <c r="J1561">
        <v>2018</v>
      </c>
      <c r="K1561" t="s">
        <v>11019</v>
      </c>
      <c r="W1561" t="s">
        <v>11224</v>
      </c>
      <c r="AN1561" t="s">
        <v>11023</v>
      </c>
      <c r="AS1561" t="s">
        <v>94</v>
      </c>
      <c r="AT1561">
        <v>23</v>
      </c>
      <c r="AU1561">
        <v>1</v>
      </c>
      <c r="BB1561">
        <v>198</v>
      </c>
      <c r="BC1561" t="s">
        <v>11225</v>
      </c>
      <c r="BK1561" t="s">
        <v>11226</v>
      </c>
      <c r="BL1561">
        <v>29346266</v>
      </c>
      <c r="BQ1561" t="s">
        <v>85</v>
      </c>
      <c r="BR1561" t="s">
        <v>86</v>
      </c>
    </row>
    <row r="1562" spans="1:76">
      <c r="A1562" t="s">
        <v>76</v>
      </c>
      <c r="B1562" t="s">
        <v>11227</v>
      </c>
      <c r="F1562" t="s">
        <v>11227</v>
      </c>
      <c r="I1562" t="s">
        <v>11228</v>
      </c>
      <c r="J1562">
        <v>1991</v>
      </c>
      <c r="K1562" t="s">
        <v>11229</v>
      </c>
      <c r="W1562" t="s">
        <v>11230</v>
      </c>
      <c r="AN1562" t="s">
        <v>11231</v>
      </c>
      <c r="AS1562" t="s">
        <v>5864</v>
      </c>
      <c r="AT1562">
        <v>22</v>
      </c>
      <c r="AU1562">
        <v>2</v>
      </c>
      <c r="AZ1562">
        <v>129</v>
      </c>
      <c r="BA1562">
        <v>136</v>
      </c>
      <c r="BC1562" t="s">
        <v>11232</v>
      </c>
      <c r="BK1562" t="s">
        <v>11233</v>
      </c>
      <c r="BQ1562" t="s">
        <v>85</v>
      </c>
      <c r="BR1562" t="s">
        <v>86</v>
      </c>
    </row>
    <row r="1563" spans="1:76">
      <c r="A1563" t="s">
        <v>76</v>
      </c>
      <c r="B1563" t="s">
        <v>11234</v>
      </c>
      <c r="F1563" t="s">
        <v>11234</v>
      </c>
      <c r="I1563" t="s">
        <v>11235</v>
      </c>
      <c r="J1563">
        <v>1998</v>
      </c>
      <c r="K1563" t="s">
        <v>2344</v>
      </c>
      <c r="W1563" t="s">
        <v>11236</v>
      </c>
      <c r="AB1563" t="s">
        <v>11237</v>
      </c>
      <c r="AN1563" t="s">
        <v>2348</v>
      </c>
      <c r="AS1563" t="s">
        <v>148</v>
      </c>
      <c r="AT1563">
        <v>130</v>
      </c>
      <c r="AV1563">
        <v>3</v>
      </c>
      <c r="AZ1563">
        <v>357</v>
      </c>
      <c r="BA1563">
        <v>366</v>
      </c>
      <c r="BC1563" t="s">
        <v>11238</v>
      </c>
      <c r="BK1563" t="s">
        <v>11239</v>
      </c>
      <c r="BQ1563" t="s">
        <v>85</v>
      </c>
      <c r="BR1563" t="s">
        <v>86</v>
      </c>
    </row>
    <row r="1564" spans="1:76">
      <c r="A1564" t="s">
        <v>76</v>
      </c>
      <c r="B1564" t="s">
        <v>11240</v>
      </c>
      <c r="F1564" t="s">
        <v>11241</v>
      </c>
      <c r="I1564" t="s">
        <v>11242</v>
      </c>
      <c r="J1564">
        <v>2014</v>
      </c>
      <c r="K1564" t="s">
        <v>11243</v>
      </c>
      <c r="W1564" t="s">
        <v>11244</v>
      </c>
      <c r="AN1564" t="s">
        <v>11245</v>
      </c>
      <c r="AO1564" t="s">
        <v>11246</v>
      </c>
      <c r="AS1564" t="s">
        <v>148</v>
      </c>
      <c r="AT1564">
        <v>129</v>
      </c>
      <c r="AU1564">
        <v>3</v>
      </c>
      <c r="AZ1564">
        <v>366</v>
      </c>
      <c r="BA1564">
        <v>376</v>
      </c>
      <c r="BC1564" t="s">
        <v>11247</v>
      </c>
      <c r="BK1564" t="s">
        <v>11248</v>
      </c>
      <c r="BL1564">
        <v>24266881</v>
      </c>
      <c r="BQ1564" t="s">
        <v>85</v>
      </c>
      <c r="BR1564" t="s">
        <v>86</v>
      </c>
    </row>
    <row r="1565" spans="1:76">
      <c r="A1565" t="s">
        <v>76</v>
      </c>
      <c r="B1565" t="s">
        <v>11249</v>
      </c>
      <c r="F1565" t="s">
        <v>11250</v>
      </c>
      <c r="I1565" t="s">
        <v>11251</v>
      </c>
      <c r="J1565">
        <v>2012</v>
      </c>
      <c r="K1565" t="s">
        <v>113</v>
      </c>
      <c r="W1565" t="s">
        <v>11252</v>
      </c>
      <c r="AA1565" t="s">
        <v>11253</v>
      </c>
      <c r="AB1565" t="s">
        <v>11254</v>
      </c>
      <c r="AN1565" t="s">
        <v>115</v>
      </c>
      <c r="AS1565" s="3">
        <v>43617</v>
      </c>
      <c r="AT1565">
        <v>22</v>
      </c>
      <c r="AU1565">
        <v>12</v>
      </c>
      <c r="AZ1565">
        <v>1095</v>
      </c>
      <c r="BA1565">
        <v>1101</v>
      </c>
      <c r="BC1565" t="s">
        <v>11255</v>
      </c>
      <c r="BK1565" t="s">
        <v>11256</v>
      </c>
      <c r="BL1565">
        <v>22608508</v>
      </c>
      <c r="BQ1565" t="s">
        <v>131</v>
      </c>
    </row>
    <row r="1566" spans="1:76">
      <c r="A1566" t="s">
        <v>76</v>
      </c>
      <c r="B1566" t="s">
        <v>11257</v>
      </c>
      <c r="F1566" t="s">
        <v>11258</v>
      </c>
      <c r="I1566" t="s">
        <v>11259</v>
      </c>
      <c r="J1566">
        <v>2007</v>
      </c>
      <c r="K1566" t="s">
        <v>6973</v>
      </c>
      <c r="W1566" t="s">
        <v>11260</v>
      </c>
      <c r="AA1566" t="s">
        <v>11261</v>
      </c>
      <c r="AB1566" t="s">
        <v>11262</v>
      </c>
      <c r="AN1566" t="s">
        <v>6977</v>
      </c>
      <c r="AS1566" t="s">
        <v>2821</v>
      </c>
      <c r="AT1566">
        <v>98</v>
      </c>
      <c r="AU1566">
        <v>3</v>
      </c>
      <c r="AZ1566">
        <v>258</v>
      </c>
      <c r="BA1566">
        <v>266</v>
      </c>
      <c r="BC1566" t="s">
        <v>11263</v>
      </c>
      <c r="BK1566" t="s">
        <v>11264</v>
      </c>
      <c r="BL1566">
        <v>17406024</v>
      </c>
      <c r="BQ1566" t="s">
        <v>131</v>
      </c>
    </row>
    <row r="1567" spans="1:76">
      <c r="A1567" t="s">
        <v>76</v>
      </c>
      <c r="B1567" t="s">
        <v>11265</v>
      </c>
      <c r="F1567" t="s">
        <v>11266</v>
      </c>
      <c r="I1567" t="s">
        <v>11267</v>
      </c>
      <c r="J1567">
        <v>2018</v>
      </c>
      <c r="K1567" t="s">
        <v>2704</v>
      </c>
      <c r="W1567" t="s">
        <v>11268</v>
      </c>
      <c r="AN1567" t="s">
        <v>2706</v>
      </c>
      <c r="AO1567" t="s">
        <v>2707</v>
      </c>
      <c r="AS1567" t="s">
        <v>600</v>
      </c>
      <c r="AT1567">
        <v>25</v>
      </c>
      <c r="AU1567">
        <v>2</v>
      </c>
      <c r="AZ1567">
        <v>328</v>
      </c>
      <c r="BA1567">
        <v>336</v>
      </c>
      <c r="BC1567" t="s">
        <v>11269</v>
      </c>
      <c r="BK1567" t="s">
        <v>11270</v>
      </c>
      <c r="BL1567">
        <v>27900827</v>
      </c>
      <c r="BQ1567" t="s">
        <v>85</v>
      </c>
      <c r="BR1567" t="s">
        <v>108</v>
      </c>
      <c r="BT1567" t="s">
        <v>109</v>
      </c>
      <c r="BU1567">
        <v>3</v>
      </c>
      <c r="BV1567">
        <v>10</v>
      </c>
      <c r="BX1567" t="s">
        <v>594</v>
      </c>
    </row>
    <row r="1568" spans="1:76">
      <c r="A1568" t="s">
        <v>76</v>
      </c>
      <c r="B1568" t="s">
        <v>1016</v>
      </c>
      <c r="F1568" t="s">
        <v>1017</v>
      </c>
      <c r="I1568" t="s">
        <v>11271</v>
      </c>
      <c r="J1568">
        <v>2008</v>
      </c>
      <c r="K1568" t="s">
        <v>992</v>
      </c>
      <c r="W1568" t="s">
        <v>11272</v>
      </c>
      <c r="AN1568" t="s">
        <v>994</v>
      </c>
      <c r="AS1568" t="s">
        <v>887</v>
      </c>
      <c r="AT1568">
        <v>87</v>
      </c>
      <c r="AU1568">
        <v>6</v>
      </c>
      <c r="AZ1568">
        <v>732</v>
      </c>
      <c r="BA1568">
        <v>747</v>
      </c>
      <c r="BK1568" t="s">
        <v>11273</v>
      </c>
      <c r="BQ1568" t="s">
        <v>85</v>
      </c>
      <c r="BR1568" t="s">
        <v>86</v>
      </c>
    </row>
    <row r="1569" spans="1:76">
      <c r="A1569" t="s">
        <v>76</v>
      </c>
      <c r="B1569" t="s">
        <v>11274</v>
      </c>
      <c r="F1569" t="s">
        <v>11275</v>
      </c>
      <c r="I1569" t="s">
        <v>11276</v>
      </c>
      <c r="J1569">
        <v>2014</v>
      </c>
      <c r="K1569" t="s">
        <v>884</v>
      </c>
      <c r="W1569" t="s">
        <v>11277</v>
      </c>
      <c r="AB1569" t="s">
        <v>11278</v>
      </c>
      <c r="AN1569" t="s">
        <v>886</v>
      </c>
      <c r="AO1569" t="s">
        <v>5787</v>
      </c>
      <c r="AS1569" t="s">
        <v>600</v>
      </c>
      <c r="AT1569">
        <v>65</v>
      </c>
      <c r="AU1569">
        <v>4</v>
      </c>
      <c r="AZ1569">
        <v>372</v>
      </c>
      <c r="BA1569">
        <v>379</v>
      </c>
      <c r="BC1569" t="s">
        <v>11279</v>
      </c>
      <c r="BK1569" t="s">
        <v>11280</v>
      </c>
      <c r="BL1569">
        <v>24589991</v>
      </c>
      <c r="BQ1569" t="s">
        <v>85</v>
      </c>
      <c r="BR1569" t="s">
        <v>86</v>
      </c>
    </row>
    <row r="1570" spans="1:76">
      <c r="A1570" t="s">
        <v>76</v>
      </c>
      <c r="B1570" t="s">
        <v>5249</v>
      </c>
      <c r="F1570" t="s">
        <v>5249</v>
      </c>
      <c r="I1570" t="s">
        <v>11281</v>
      </c>
      <c r="J1570">
        <v>1993</v>
      </c>
      <c r="K1570" t="s">
        <v>79</v>
      </c>
      <c r="W1570" t="s">
        <v>11282</v>
      </c>
      <c r="AN1570" t="s">
        <v>81</v>
      </c>
      <c r="AS1570" t="s">
        <v>82</v>
      </c>
      <c r="AT1570">
        <v>8</v>
      </c>
      <c r="AU1570">
        <v>4</v>
      </c>
      <c r="AZ1570">
        <v>265</v>
      </c>
      <c r="BA1570">
        <v>282</v>
      </c>
      <c r="BC1570" t="s">
        <v>11283</v>
      </c>
      <c r="BK1570" t="s">
        <v>11284</v>
      </c>
      <c r="BL1570">
        <v>8032087</v>
      </c>
      <c r="BQ1570" t="s">
        <v>85</v>
      </c>
      <c r="BR1570" t="s">
        <v>108</v>
      </c>
      <c r="BT1570" t="s">
        <v>109</v>
      </c>
      <c r="BU1570">
        <v>8</v>
      </c>
      <c r="BV1570">
        <v>15</v>
      </c>
      <c r="BX1570" t="s">
        <v>594</v>
      </c>
    </row>
    <row r="1571" spans="1:76">
      <c r="A1571" t="s">
        <v>76</v>
      </c>
      <c r="B1571" t="s">
        <v>11285</v>
      </c>
      <c r="F1571" t="s">
        <v>11286</v>
      </c>
      <c r="I1571" t="s">
        <v>11287</v>
      </c>
      <c r="J1571">
        <v>2008</v>
      </c>
      <c r="K1571" t="s">
        <v>2201</v>
      </c>
      <c r="P1571" t="s">
        <v>11288</v>
      </c>
      <c r="Q1571" t="s">
        <v>11289</v>
      </c>
      <c r="R1571" t="s">
        <v>11290</v>
      </c>
      <c r="W1571" t="s">
        <v>11291</v>
      </c>
      <c r="AB1571" t="s">
        <v>11292</v>
      </c>
      <c r="AN1571" t="s">
        <v>2206</v>
      </c>
      <c r="AS1571" t="s">
        <v>216</v>
      </c>
      <c r="AT1571">
        <v>41</v>
      </c>
      <c r="AU1571">
        <v>8</v>
      </c>
      <c r="AZ1571">
        <v>716</v>
      </c>
      <c r="BA1571">
        <v>721</v>
      </c>
      <c r="BC1571" t="s">
        <v>11293</v>
      </c>
      <c r="BK1571" t="s">
        <v>11294</v>
      </c>
      <c r="BL1571">
        <v>18797707</v>
      </c>
      <c r="BQ1571" t="s">
        <v>85</v>
      </c>
      <c r="BR1571" t="s">
        <v>86</v>
      </c>
    </row>
    <row r="1572" spans="1:76">
      <c r="A1572" t="s">
        <v>76</v>
      </c>
      <c r="B1572" t="s">
        <v>11295</v>
      </c>
      <c r="F1572" t="s">
        <v>11296</v>
      </c>
      <c r="I1572" t="s">
        <v>11297</v>
      </c>
      <c r="J1572">
        <v>2009</v>
      </c>
      <c r="K1572" t="s">
        <v>5100</v>
      </c>
      <c r="W1572" t="s">
        <v>11298</v>
      </c>
      <c r="AN1572" t="s">
        <v>3970</v>
      </c>
      <c r="AS1572" t="s">
        <v>204</v>
      </c>
      <c r="AT1572">
        <v>87</v>
      </c>
      <c r="AU1572">
        <v>2</v>
      </c>
      <c r="AZ1572">
        <v>152</v>
      </c>
      <c r="BA1572">
        <v>164</v>
      </c>
      <c r="BC1572" t="s">
        <v>11299</v>
      </c>
      <c r="BK1572" t="s">
        <v>11300</v>
      </c>
      <c r="BQ1572" t="s">
        <v>85</v>
      </c>
      <c r="BR1572" t="s">
        <v>86</v>
      </c>
    </row>
    <row r="1573" spans="1:76">
      <c r="A1573" t="s">
        <v>76</v>
      </c>
      <c r="B1573" t="s">
        <v>11301</v>
      </c>
      <c r="F1573" t="s">
        <v>11301</v>
      </c>
      <c r="I1573" t="s">
        <v>11302</v>
      </c>
      <c r="J1573">
        <v>1998</v>
      </c>
      <c r="K1573" t="s">
        <v>1189</v>
      </c>
      <c r="W1573" t="s">
        <v>11303</v>
      </c>
      <c r="AA1573" t="s">
        <v>11304</v>
      </c>
      <c r="AB1573" t="s">
        <v>11305</v>
      </c>
      <c r="AN1573" t="s">
        <v>1191</v>
      </c>
      <c r="AS1573" t="s">
        <v>769</v>
      </c>
      <c r="AT1573">
        <v>7</v>
      </c>
      <c r="AU1573">
        <v>1</v>
      </c>
      <c r="AZ1573">
        <v>21</v>
      </c>
      <c r="BA1573">
        <v>29</v>
      </c>
      <c r="BC1573" t="s">
        <v>11306</v>
      </c>
      <c r="BK1573" t="s">
        <v>11307</v>
      </c>
      <c r="BL1573">
        <v>9613425</v>
      </c>
      <c r="BQ1573" t="s">
        <v>85</v>
      </c>
      <c r="BR1573" t="s">
        <v>86</v>
      </c>
    </row>
    <row r="1574" spans="1:76">
      <c r="A1574" t="s">
        <v>76</v>
      </c>
      <c r="B1574" t="s">
        <v>910</v>
      </c>
      <c r="F1574" t="s">
        <v>911</v>
      </c>
      <c r="I1574" t="s">
        <v>11308</v>
      </c>
      <c r="J1574">
        <v>2009</v>
      </c>
      <c r="K1574" t="s">
        <v>435</v>
      </c>
      <c r="W1574" t="s">
        <v>11309</v>
      </c>
      <c r="AN1574" t="s">
        <v>438</v>
      </c>
      <c r="AS1574" t="s">
        <v>216</v>
      </c>
      <c r="AT1574">
        <v>60</v>
      </c>
      <c r="AU1574">
        <v>12</v>
      </c>
      <c r="AZ1574">
        <v>3367</v>
      </c>
      <c r="BA1574">
        <v>3377</v>
      </c>
      <c r="BC1574" t="s">
        <v>11310</v>
      </c>
      <c r="BK1574" t="s">
        <v>11311</v>
      </c>
      <c r="BL1574">
        <v>19502535</v>
      </c>
      <c r="BQ1574" t="s">
        <v>131</v>
      </c>
    </row>
    <row r="1575" spans="1:76">
      <c r="A1575" t="s">
        <v>76</v>
      </c>
      <c r="B1575" t="s">
        <v>11312</v>
      </c>
      <c r="F1575" t="s">
        <v>11313</v>
      </c>
      <c r="I1575" t="s">
        <v>11314</v>
      </c>
      <c r="J1575">
        <v>2015</v>
      </c>
      <c r="K1575" t="s">
        <v>323</v>
      </c>
      <c r="W1575" t="s">
        <v>11315</v>
      </c>
      <c r="AB1575" t="s">
        <v>11316</v>
      </c>
      <c r="AN1575" t="s">
        <v>326</v>
      </c>
      <c r="AO1575" t="s">
        <v>412</v>
      </c>
      <c r="AS1575" t="s">
        <v>216</v>
      </c>
      <c r="AT1575">
        <v>168</v>
      </c>
      <c r="AU1575">
        <v>4</v>
      </c>
      <c r="AZ1575">
        <v>1735</v>
      </c>
      <c r="BA1575" t="s">
        <v>11317</v>
      </c>
      <c r="BC1575" t="s">
        <v>11318</v>
      </c>
      <c r="BK1575" t="s">
        <v>11319</v>
      </c>
      <c r="BL1575">
        <v>26134161</v>
      </c>
      <c r="BQ1575" t="s">
        <v>131</v>
      </c>
    </row>
    <row r="1576" spans="1:76">
      <c r="A1576" t="s">
        <v>76</v>
      </c>
      <c r="B1576" t="s">
        <v>11320</v>
      </c>
      <c r="F1576" t="s">
        <v>11321</v>
      </c>
      <c r="I1576" t="s">
        <v>11322</v>
      </c>
      <c r="J1576">
        <v>2015</v>
      </c>
      <c r="K1576" t="s">
        <v>122</v>
      </c>
      <c r="W1576" t="s">
        <v>11323</v>
      </c>
      <c r="AB1576" t="s">
        <v>11324</v>
      </c>
      <c r="AN1576" t="s">
        <v>126</v>
      </c>
      <c r="AO1576" t="s">
        <v>127</v>
      </c>
      <c r="AS1576" t="s">
        <v>168</v>
      </c>
      <c r="AT1576">
        <v>21</v>
      </c>
      <c r="AU1576">
        <v>10</v>
      </c>
      <c r="AZ1576">
        <v>3786</v>
      </c>
      <c r="BA1576">
        <v>3799</v>
      </c>
      <c r="BC1576" t="s">
        <v>11325</v>
      </c>
      <c r="BK1576" t="s">
        <v>11326</v>
      </c>
      <c r="BL1576">
        <v>26033188</v>
      </c>
      <c r="BQ1576" t="s">
        <v>296</v>
      </c>
      <c r="BT1576" t="s">
        <v>296</v>
      </c>
    </row>
    <row r="1577" spans="1:76">
      <c r="A1577" t="s">
        <v>76</v>
      </c>
      <c r="B1577" t="s">
        <v>11327</v>
      </c>
      <c r="F1577" t="s">
        <v>11327</v>
      </c>
      <c r="I1577" t="s">
        <v>11328</v>
      </c>
      <c r="J1577">
        <v>1996</v>
      </c>
      <c r="K1577" t="s">
        <v>5992</v>
      </c>
      <c r="W1577" t="s">
        <v>11329</v>
      </c>
      <c r="AN1577" t="s">
        <v>5994</v>
      </c>
      <c r="AS1577" t="s">
        <v>148</v>
      </c>
      <c r="AT1577">
        <v>137</v>
      </c>
      <c r="AU1577">
        <v>5</v>
      </c>
      <c r="AZ1577">
        <v>2183</v>
      </c>
      <c r="BA1577">
        <v>2186</v>
      </c>
      <c r="BC1577" t="s">
        <v>11330</v>
      </c>
      <c r="BK1577" t="s">
        <v>11331</v>
      </c>
      <c r="BL1577">
        <v>8612567</v>
      </c>
      <c r="BQ1577" t="s">
        <v>85</v>
      </c>
      <c r="BR1577" t="s">
        <v>86</v>
      </c>
    </row>
    <row r="1578" spans="1:76">
      <c r="A1578" t="s">
        <v>76</v>
      </c>
      <c r="B1578" t="s">
        <v>11332</v>
      </c>
      <c r="F1578" t="s">
        <v>11332</v>
      </c>
      <c r="I1578" t="s">
        <v>11333</v>
      </c>
      <c r="J1578">
        <v>2004</v>
      </c>
      <c r="K1578" t="s">
        <v>11334</v>
      </c>
      <c r="W1578" t="s">
        <v>11335</v>
      </c>
      <c r="AA1578" t="s">
        <v>11336</v>
      </c>
      <c r="AN1578" t="s">
        <v>11337</v>
      </c>
      <c r="AS1578" s="3">
        <v>46327</v>
      </c>
      <c r="AT1578">
        <v>1028</v>
      </c>
      <c r="AU1578">
        <v>1</v>
      </c>
      <c r="AZ1578">
        <v>31</v>
      </c>
      <c r="BA1578">
        <v>38</v>
      </c>
      <c r="BC1578" t="s">
        <v>11338</v>
      </c>
      <c r="BK1578" t="s">
        <v>11339</v>
      </c>
      <c r="BL1578">
        <v>15518639</v>
      </c>
      <c r="BQ1578" t="s">
        <v>85</v>
      </c>
      <c r="BR1578" t="s">
        <v>86</v>
      </c>
    </row>
    <row r="1579" spans="1:76">
      <c r="A1579" t="s">
        <v>76</v>
      </c>
      <c r="B1579" t="s">
        <v>11340</v>
      </c>
      <c r="F1579" t="s">
        <v>11341</v>
      </c>
      <c r="I1579" t="s">
        <v>11342</v>
      </c>
      <c r="J1579">
        <v>2012</v>
      </c>
      <c r="K1579" t="s">
        <v>2382</v>
      </c>
      <c r="W1579" t="s">
        <v>11343</v>
      </c>
      <c r="AA1579" t="s">
        <v>11344</v>
      </c>
      <c r="AN1579" t="s">
        <v>2387</v>
      </c>
      <c r="AS1579" t="s">
        <v>600</v>
      </c>
      <c r="AT1579">
        <v>37</v>
      </c>
      <c r="AU1579">
        <v>3</v>
      </c>
      <c r="AX1579" t="s">
        <v>49</v>
      </c>
      <c r="AZ1579">
        <v>164</v>
      </c>
      <c r="BA1579">
        <v>170</v>
      </c>
      <c r="BC1579" t="s">
        <v>11345</v>
      </c>
      <c r="BK1579" t="s">
        <v>11346</v>
      </c>
      <c r="BQ1579" t="s">
        <v>85</v>
      </c>
      <c r="BR1579" t="s">
        <v>108</v>
      </c>
      <c r="BT1579" t="s">
        <v>296</v>
      </c>
    </row>
    <row r="1580" spans="1:76">
      <c r="A1580" t="s">
        <v>867</v>
      </c>
      <c r="B1580" t="s">
        <v>11347</v>
      </c>
      <c r="D1580" t="s">
        <v>11348</v>
      </c>
      <c r="F1580" t="s">
        <v>11349</v>
      </c>
      <c r="I1580" t="s">
        <v>11350</v>
      </c>
      <c r="J1580">
        <v>2008</v>
      </c>
      <c r="K1580" t="s">
        <v>11351</v>
      </c>
      <c r="L1580" t="s">
        <v>1398</v>
      </c>
      <c r="P1580" t="s">
        <v>11352</v>
      </c>
      <c r="Q1580" t="s">
        <v>11353</v>
      </c>
      <c r="R1580" t="s">
        <v>11354</v>
      </c>
      <c r="W1580" t="s">
        <v>11355</v>
      </c>
      <c r="AN1580" t="s">
        <v>877</v>
      </c>
      <c r="AP1580" t="s">
        <v>11356</v>
      </c>
      <c r="AU1580">
        <v>801</v>
      </c>
      <c r="AZ1580">
        <v>1399</v>
      </c>
      <c r="BA1580" t="s">
        <v>1367</v>
      </c>
      <c r="BC1580" t="s">
        <v>11357</v>
      </c>
      <c r="BK1580" t="s">
        <v>11358</v>
      </c>
      <c r="BQ1580" t="s">
        <v>131</v>
      </c>
    </row>
    <row r="1581" spans="1:76">
      <c r="A1581" t="s">
        <v>76</v>
      </c>
      <c r="B1581" t="s">
        <v>11359</v>
      </c>
      <c r="F1581" t="s">
        <v>11359</v>
      </c>
      <c r="I1581" t="s">
        <v>11360</v>
      </c>
      <c r="J1581">
        <v>1999</v>
      </c>
      <c r="K1581" t="s">
        <v>153</v>
      </c>
      <c r="W1581" t="s">
        <v>11361</v>
      </c>
      <c r="AN1581" t="s">
        <v>155</v>
      </c>
      <c r="AS1581" t="s">
        <v>185</v>
      </c>
      <c r="AT1581">
        <v>63</v>
      </c>
      <c r="AU1581">
        <v>2</v>
      </c>
      <c r="AZ1581">
        <v>179</v>
      </c>
      <c r="BA1581">
        <v>184</v>
      </c>
      <c r="BC1581" t="s">
        <v>11362</v>
      </c>
      <c r="BK1581" t="s">
        <v>11363</v>
      </c>
      <c r="BQ1581" t="s">
        <v>131</v>
      </c>
    </row>
    <row r="1582" spans="1:76">
      <c r="A1582" t="s">
        <v>76</v>
      </c>
      <c r="B1582" t="s">
        <v>11364</v>
      </c>
      <c r="F1582" t="s">
        <v>11365</v>
      </c>
      <c r="I1582" t="s">
        <v>11366</v>
      </c>
      <c r="J1582">
        <v>2009</v>
      </c>
      <c r="K1582" t="s">
        <v>2382</v>
      </c>
      <c r="W1582" t="s">
        <v>11367</v>
      </c>
      <c r="AN1582" t="s">
        <v>2387</v>
      </c>
      <c r="AS1582" t="s">
        <v>94</v>
      </c>
      <c r="AT1582">
        <v>34</v>
      </c>
      <c r="AU1582">
        <v>1</v>
      </c>
      <c r="AZ1582">
        <v>32</v>
      </c>
      <c r="BA1582">
        <v>40</v>
      </c>
      <c r="BC1582" t="s">
        <v>11368</v>
      </c>
      <c r="BK1582" t="s">
        <v>11369</v>
      </c>
      <c r="BQ1582" t="s">
        <v>85</v>
      </c>
      <c r="BR1582" t="s">
        <v>86</v>
      </c>
    </row>
    <row r="1583" spans="1:76">
      <c r="A1583" t="s">
        <v>76</v>
      </c>
      <c r="B1583" t="s">
        <v>11370</v>
      </c>
      <c r="F1583" t="s">
        <v>11370</v>
      </c>
      <c r="I1583" t="s">
        <v>11371</v>
      </c>
      <c r="J1583">
        <v>1993</v>
      </c>
      <c r="K1583" t="s">
        <v>1249</v>
      </c>
      <c r="W1583" t="s">
        <v>11372</v>
      </c>
      <c r="AN1583" t="s">
        <v>1251</v>
      </c>
      <c r="AS1583" t="s">
        <v>769</v>
      </c>
      <c r="AT1583">
        <v>28</v>
      </c>
      <c r="AU1583">
        <v>3</v>
      </c>
      <c r="AZ1583">
        <v>182</v>
      </c>
      <c r="BA1583">
        <v>184</v>
      </c>
      <c r="BK1583" t="s">
        <v>11373</v>
      </c>
      <c r="BQ1583" t="s">
        <v>85</v>
      </c>
      <c r="BR1583" t="s">
        <v>86</v>
      </c>
    </row>
    <row r="1584" spans="1:76">
      <c r="A1584" t="s">
        <v>76</v>
      </c>
      <c r="B1584" t="s">
        <v>11374</v>
      </c>
      <c r="F1584" t="s">
        <v>11374</v>
      </c>
      <c r="I1584" t="s">
        <v>11375</v>
      </c>
      <c r="J1584">
        <v>1995</v>
      </c>
      <c r="K1584" t="s">
        <v>2382</v>
      </c>
      <c r="W1584" t="s">
        <v>11376</v>
      </c>
      <c r="AA1584" t="s">
        <v>11377</v>
      </c>
      <c r="AB1584" t="s">
        <v>11378</v>
      </c>
      <c r="AN1584" t="s">
        <v>2387</v>
      </c>
      <c r="AS1584" t="s">
        <v>128</v>
      </c>
      <c r="AT1584">
        <v>20</v>
      </c>
      <c r="AU1584">
        <v>6</v>
      </c>
      <c r="AZ1584">
        <v>437</v>
      </c>
      <c r="BA1584">
        <v>443</v>
      </c>
      <c r="BC1584" t="s">
        <v>11379</v>
      </c>
      <c r="BK1584" t="s">
        <v>11380</v>
      </c>
      <c r="BQ1584" t="s">
        <v>85</v>
      </c>
      <c r="BR1584" t="s">
        <v>86</v>
      </c>
    </row>
    <row r="1585" spans="1:74">
      <c r="A1585" t="s">
        <v>76</v>
      </c>
      <c r="B1585" t="s">
        <v>11381</v>
      </c>
      <c r="F1585" t="s">
        <v>11381</v>
      </c>
      <c r="I1585" t="s">
        <v>11382</v>
      </c>
      <c r="J1585">
        <v>1998</v>
      </c>
      <c r="K1585" t="s">
        <v>3879</v>
      </c>
      <c r="W1585" t="s">
        <v>11383</v>
      </c>
      <c r="AN1585" t="s">
        <v>3882</v>
      </c>
      <c r="AO1585" t="s">
        <v>3883</v>
      </c>
      <c r="AS1585" t="s">
        <v>168</v>
      </c>
      <c r="AT1585">
        <v>168</v>
      </c>
      <c r="AU1585">
        <v>7</v>
      </c>
      <c r="AZ1585">
        <v>540</v>
      </c>
      <c r="BA1585">
        <v>548</v>
      </c>
      <c r="BC1585" t="s">
        <v>11384</v>
      </c>
      <c r="BK1585" t="s">
        <v>11385</v>
      </c>
      <c r="BL1585">
        <v>9810718</v>
      </c>
      <c r="BQ1585" t="s">
        <v>85</v>
      </c>
      <c r="BR1585" t="s">
        <v>86</v>
      </c>
    </row>
    <row r="1586" spans="1:74">
      <c r="A1586" t="s">
        <v>76</v>
      </c>
      <c r="B1586" t="s">
        <v>11386</v>
      </c>
      <c r="F1586" t="s">
        <v>11387</v>
      </c>
      <c r="I1586" t="s">
        <v>11388</v>
      </c>
      <c r="J1586">
        <v>2010</v>
      </c>
      <c r="K1586" t="s">
        <v>605</v>
      </c>
      <c r="W1586" t="s">
        <v>11389</v>
      </c>
      <c r="AN1586" t="s">
        <v>607</v>
      </c>
      <c r="AS1586" t="s">
        <v>168</v>
      </c>
      <c r="AT1586">
        <v>64</v>
      </c>
      <c r="AU1586">
        <v>10</v>
      </c>
      <c r="AZ1586">
        <v>2921</v>
      </c>
      <c r="BA1586">
        <v>2934</v>
      </c>
      <c r="BC1586" t="s">
        <v>11390</v>
      </c>
      <c r="BK1586" t="s">
        <v>11391</v>
      </c>
      <c r="BL1586">
        <v>20497214</v>
      </c>
      <c r="BQ1586" t="s">
        <v>85</v>
      </c>
      <c r="BR1586" t="s">
        <v>108</v>
      </c>
      <c r="BT1586" t="s">
        <v>109</v>
      </c>
      <c r="BU1586">
        <v>2</v>
      </c>
    </row>
    <row r="1587" spans="1:74">
      <c r="A1587" t="s">
        <v>76</v>
      </c>
      <c r="B1587" t="s">
        <v>11392</v>
      </c>
      <c r="F1587" t="s">
        <v>11393</v>
      </c>
      <c r="I1587" t="s">
        <v>11394</v>
      </c>
      <c r="J1587">
        <v>2017</v>
      </c>
      <c r="K1587" t="s">
        <v>11395</v>
      </c>
      <c r="W1587" t="s">
        <v>11396</v>
      </c>
      <c r="AN1587" t="s">
        <v>11397</v>
      </c>
      <c r="AO1587" t="s">
        <v>11398</v>
      </c>
      <c r="AS1587" t="s">
        <v>168</v>
      </c>
      <c r="AT1587">
        <v>104</v>
      </c>
      <c r="AU1587" s="2">
        <v>43382</v>
      </c>
      <c r="BB1587">
        <v>70</v>
      </c>
      <c r="BC1587" t="s">
        <v>11399</v>
      </c>
      <c r="BK1587" t="s">
        <v>11400</v>
      </c>
      <c r="BQ1587" t="s">
        <v>85</v>
      </c>
      <c r="BR1587" t="s">
        <v>108</v>
      </c>
      <c r="BT1587" t="s">
        <v>296</v>
      </c>
    </row>
    <row r="1588" spans="1:74">
      <c r="A1588" t="s">
        <v>76</v>
      </c>
      <c r="B1588" t="s">
        <v>11401</v>
      </c>
      <c r="F1588" t="s">
        <v>11402</v>
      </c>
      <c r="I1588" t="s">
        <v>11403</v>
      </c>
      <c r="J1588">
        <v>2014</v>
      </c>
      <c r="K1588" t="s">
        <v>11404</v>
      </c>
      <c r="W1588" t="s">
        <v>11405</v>
      </c>
      <c r="AB1588" t="s">
        <v>11406</v>
      </c>
      <c r="AN1588" t="s">
        <v>11407</v>
      </c>
      <c r="AT1588">
        <v>5</v>
      </c>
      <c r="BB1588">
        <v>19</v>
      </c>
      <c r="BC1588" t="s">
        <v>11408</v>
      </c>
      <c r="BK1588" t="s">
        <v>11409</v>
      </c>
      <c r="BL1588">
        <v>24616714</v>
      </c>
      <c r="BQ1588" t="s">
        <v>85</v>
      </c>
      <c r="BR1588" t="s">
        <v>86</v>
      </c>
    </row>
    <row r="1589" spans="1:74">
      <c r="A1589" t="s">
        <v>76</v>
      </c>
      <c r="B1589" t="s">
        <v>11410</v>
      </c>
      <c r="F1589" t="s">
        <v>11411</v>
      </c>
      <c r="I1589" t="s">
        <v>11412</v>
      </c>
      <c r="J1589">
        <v>2011</v>
      </c>
      <c r="K1589" t="s">
        <v>11334</v>
      </c>
      <c r="W1589" t="s">
        <v>11413</v>
      </c>
      <c r="AA1589" t="s">
        <v>11414</v>
      </c>
      <c r="AB1589" t="s">
        <v>11415</v>
      </c>
      <c r="AN1589" t="s">
        <v>11337</v>
      </c>
      <c r="AS1589" s="3">
        <v>37043</v>
      </c>
      <c r="AT1589">
        <v>1393</v>
      </c>
      <c r="AZ1589">
        <v>44</v>
      </c>
      <c r="BA1589">
        <v>51</v>
      </c>
      <c r="BC1589" t="s">
        <v>11416</v>
      </c>
      <c r="BK1589" t="s">
        <v>11417</v>
      </c>
      <c r="BL1589">
        <v>21529785</v>
      </c>
      <c r="BQ1589" t="s">
        <v>85</v>
      </c>
      <c r="BR1589" t="s">
        <v>86</v>
      </c>
    </row>
    <row r="1590" spans="1:74">
      <c r="A1590" t="s">
        <v>76</v>
      </c>
      <c r="B1590" t="s">
        <v>207</v>
      </c>
      <c r="F1590" t="s">
        <v>208</v>
      </c>
      <c r="I1590" t="s">
        <v>11418</v>
      </c>
      <c r="J1590">
        <v>2016</v>
      </c>
      <c r="K1590" t="s">
        <v>1097</v>
      </c>
      <c r="W1590" t="s">
        <v>11419</v>
      </c>
      <c r="AA1590" t="s">
        <v>212</v>
      </c>
      <c r="AB1590" t="s">
        <v>213</v>
      </c>
      <c r="AN1590" t="s">
        <v>1099</v>
      </c>
      <c r="AO1590" t="s">
        <v>2847</v>
      </c>
      <c r="AS1590" t="s">
        <v>769</v>
      </c>
      <c r="AT1590">
        <v>125</v>
      </c>
      <c r="AU1590">
        <v>3</v>
      </c>
      <c r="AZ1590">
        <v>414</v>
      </c>
      <c r="BA1590">
        <v>423</v>
      </c>
      <c r="BC1590" t="s">
        <v>11420</v>
      </c>
      <c r="BK1590" t="s">
        <v>11421</v>
      </c>
      <c r="BQ1590" t="s">
        <v>85</v>
      </c>
      <c r="BR1590" t="s">
        <v>108</v>
      </c>
      <c r="BT1590" t="s">
        <v>296</v>
      </c>
    </row>
    <row r="1591" spans="1:74">
      <c r="A1591" t="s">
        <v>76</v>
      </c>
      <c r="B1591" t="s">
        <v>11422</v>
      </c>
      <c r="F1591" t="s">
        <v>11422</v>
      </c>
      <c r="I1591" t="s">
        <v>11423</v>
      </c>
      <c r="J1591">
        <v>2000</v>
      </c>
      <c r="K1591" t="s">
        <v>11424</v>
      </c>
      <c r="W1591" t="s">
        <v>11425</v>
      </c>
      <c r="AN1591" t="s">
        <v>11426</v>
      </c>
      <c r="AO1591" t="s">
        <v>11427</v>
      </c>
      <c r="AS1591" t="s">
        <v>94</v>
      </c>
      <c r="AT1591">
        <v>22</v>
      </c>
      <c r="AU1591">
        <v>1</v>
      </c>
      <c r="AZ1591">
        <v>38</v>
      </c>
      <c r="BA1591">
        <v>47</v>
      </c>
      <c r="BC1591" t="s">
        <v>11428</v>
      </c>
      <c r="BK1591" t="s">
        <v>11429</v>
      </c>
      <c r="BL1591">
        <v>10649289</v>
      </c>
      <c r="BQ1591" t="s">
        <v>131</v>
      </c>
    </row>
    <row r="1592" spans="1:74">
      <c r="A1592" t="s">
        <v>76</v>
      </c>
      <c r="B1592" t="s">
        <v>11430</v>
      </c>
      <c r="F1592" t="s">
        <v>11431</v>
      </c>
      <c r="I1592" t="s">
        <v>11432</v>
      </c>
      <c r="J1592">
        <v>2013</v>
      </c>
      <c r="K1592" t="s">
        <v>2266</v>
      </c>
      <c r="W1592" t="s">
        <v>11433</v>
      </c>
      <c r="AB1592" t="s">
        <v>11434</v>
      </c>
      <c r="AN1592" t="s">
        <v>2269</v>
      </c>
      <c r="AS1592" t="s">
        <v>216</v>
      </c>
      <c r="AT1592">
        <v>36</v>
      </c>
      <c r="AU1592">
        <v>8</v>
      </c>
      <c r="AZ1592">
        <v>894</v>
      </c>
      <c r="BA1592">
        <v>903</v>
      </c>
      <c r="BC1592" t="s">
        <v>11435</v>
      </c>
      <c r="BK1592" t="s">
        <v>11436</v>
      </c>
      <c r="BQ1592" t="s">
        <v>85</v>
      </c>
      <c r="BR1592" t="s">
        <v>108</v>
      </c>
      <c r="BT1592" t="s">
        <v>296</v>
      </c>
    </row>
    <row r="1593" spans="1:74">
      <c r="A1593" t="s">
        <v>76</v>
      </c>
      <c r="B1593" t="s">
        <v>11437</v>
      </c>
      <c r="F1593" t="s">
        <v>11438</v>
      </c>
      <c r="I1593" t="s">
        <v>11439</v>
      </c>
      <c r="J1593">
        <v>2016</v>
      </c>
      <c r="K1593" t="s">
        <v>11440</v>
      </c>
      <c r="W1593" t="s">
        <v>11441</v>
      </c>
      <c r="AN1593" t="s">
        <v>11442</v>
      </c>
      <c r="AO1593" t="s">
        <v>11443</v>
      </c>
      <c r="AS1593" s="3">
        <v>37104</v>
      </c>
      <c r="AT1593">
        <v>325</v>
      </c>
      <c r="AU1593">
        <v>7</v>
      </c>
      <c r="AZ1593">
        <v>467</v>
      </c>
      <c r="BA1593">
        <v>477</v>
      </c>
      <c r="BC1593" t="s">
        <v>11444</v>
      </c>
      <c r="BK1593" t="s">
        <v>11445</v>
      </c>
      <c r="BL1593">
        <v>27510648</v>
      </c>
      <c r="BQ1593" t="s">
        <v>85</v>
      </c>
      <c r="BR1593" t="s">
        <v>86</v>
      </c>
    </row>
    <row r="1594" spans="1:74">
      <c r="A1594" t="s">
        <v>76</v>
      </c>
      <c r="B1594" t="s">
        <v>11446</v>
      </c>
      <c r="F1594" t="s">
        <v>11447</v>
      </c>
      <c r="I1594" t="s">
        <v>11448</v>
      </c>
      <c r="J1594">
        <v>2008</v>
      </c>
      <c r="K1594" t="s">
        <v>11449</v>
      </c>
      <c r="P1594" t="s">
        <v>11450</v>
      </c>
      <c r="Q1594" t="s">
        <v>11451</v>
      </c>
      <c r="R1594" t="s">
        <v>11452</v>
      </c>
      <c r="W1594" t="s">
        <v>11453</v>
      </c>
      <c r="AB1594" t="s">
        <v>8515</v>
      </c>
      <c r="AN1594" t="s">
        <v>11454</v>
      </c>
      <c r="AT1594">
        <v>19</v>
      </c>
      <c r="AW1594" t="s">
        <v>867</v>
      </c>
      <c r="AZ1594">
        <v>39</v>
      </c>
      <c r="BA1594">
        <v>59</v>
      </c>
      <c r="BK1594" t="s">
        <v>11455</v>
      </c>
      <c r="BQ1594" t="s">
        <v>85</v>
      </c>
      <c r="BR1594" t="s">
        <v>86</v>
      </c>
    </row>
    <row r="1595" spans="1:74">
      <c r="A1595" t="s">
        <v>76</v>
      </c>
      <c r="B1595" t="s">
        <v>8194</v>
      </c>
      <c r="F1595" t="s">
        <v>8194</v>
      </c>
      <c r="I1595" t="s">
        <v>11456</v>
      </c>
      <c r="J1595">
        <v>2003</v>
      </c>
      <c r="K1595" t="s">
        <v>210</v>
      </c>
      <c r="W1595" t="s">
        <v>11457</v>
      </c>
      <c r="AA1595" t="s">
        <v>5056</v>
      </c>
      <c r="AB1595" t="s">
        <v>8197</v>
      </c>
      <c r="AN1595" t="s">
        <v>214</v>
      </c>
      <c r="AO1595" t="s">
        <v>215</v>
      </c>
      <c r="AS1595" t="s">
        <v>128</v>
      </c>
      <c r="AT1595">
        <v>28</v>
      </c>
      <c r="AU1595">
        <v>6</v>
      </c>
      <c r="AZ1595">
        <v>694</v>
      </c>
      <c r="BA1595">
        <v>703</v>
      </c>
      <c r="BC1595" t="s">
        <v>11458</v>
      </c>
      <c r="BK1595" t="s">
        <v>11459</v>
      </c>
      <c r="BQ1595" t="s">
        <v>85</v>
      </c>
      <c r="BR1595" t="s">
        <v>108</v>
      </c>
      <c r="BT1595" t="s">
        <v>109</v>
      </c>
      <c r="BV1595">
        <v>0</v>
      </c>
    </row>
    <row r="1596" spans="1:74">
      <c r="A1596" t="s">
        <v>76</v>
      </c>
      <c r="B1596" t="s">
        <v>11460</v>
      </c>
      <c r="F1596" t="s">
        <v>11460</v>
      </c>
      <c r="I1596" t="s">
        <v>11461</v>
      </c>
      <c r="J1596">
        <v>2001</v>
      </c>
      <c r="K1596" t="s">
        <v>2662</v>
      </c>
      <c r="W1596" t="s">
        <v>11462</v>
      </c>
      <c r="AA1596" t="s">
        <v>5056</v>
      </c>
      <c r="AB1596" t="s">
        <v>8197</v>
      </c>
      <c r="AN1596" t="s">
        <v>2664</v>
      </c>
      <c r="AS1596" t="s">
        <v>216</v>
      </c>
      <c r="AT1596">
        <v>100</v>
      </c>
      <c r="AU1596">
        <v>2</v>
      </c>
      <c r="AZ1596">
        <v>211</v>
      </c>
      <c r="BA1596">
        <v>219</v>
      </c>
      <c r="BC1596" t="s">
        <v>11463</v>
      </c>
      <c r="BK1596" t="s">
        <v>11464</v>
      </c>
      <c r="BQ1596" t="s">
        <v>85</v>
      </c>
      <c r="BR1596" t="s">
        <v>108</v>
      </c>
      <c r="BT1596" t="s">
        <v>109</v>
      </c>
      <c r="BU1596">
        <v>1</v>
      </c>
    </row>
    <row r="1597" spans="1:74">
      <c r="A1597" t="s">
        <v>76</v>
      </c>
      <c r="B1597" t="s">
        <v>11465</v>
      </c>
      <c r="F1597" t="s">
        <v>11466</v>
      </c>
      <c r="I1597" t="s">
        <v>11467</v>
      </c>
      <c r="J1597">
        <v>2016</v>
      </c>
      <c r="K1597" t="s">
        <v>535</v>
      </c>
      <c r="W1597" t="s">
        <v>11468</v>
      </c>
      <c r="AN1597" t="s">
        <v>539</v>
      </c>
      <c r="AO1597" t="s">
        <v>9056</v>
      </c>
      <c r="AS1597" t="s">
        <v>168</v>
      </c>
      <c r="AT1597">
        <v>157</v>
      </c>
      <c r="AU1597">
        <v>4</v>
      </c>
      <c r="AZ1597">
        <v>1029</v>
      </c>
      <c r="BA1597">
        <v>1036</v>
      </c>
      <c r="BC1597" t="s">
        <v>11469</v>
      </c>
      <c r="BK1597" t="s">
        <v>11470</v>
      </c>
      <c r="BQ1597" t="s">
        <v>85</v>
      </c>
      <c r="BR1597" t="s">
        <v>86</v>
      </c>
    </row>
    <row r="1598" spans="1:74">
      <c r="A1598" t="s">
        <v>76</v>
      </c>
      <c r="B1598" t="s">
        <v>11471</v>
      </c>
      <c r="F1598" t="s">
        <v>11472</v>
      </c>
      <c r="I1598" t="s">
        <v>11473</v>
      </c>
      <c r="J1598">
        <v>2013</v>
      </c>
      <c r="K1598" t="s">
        <v>1217</v>
      </c>
      <c r="W1598" t="s">
        <v>11474</v>
      </c>
      <c r="AN1598" t="s">
        <v>1221</v>
      </c>
      <c r="AO1598" t="s">
        <v>1222</v>
      </c>
      <c r="AS1598" t="s">
        <v>94</v>
      </c>
      <c r="AT1598">
        <v>36</v>
      </c>
      <c r="AU1598">
        <v>1</v>
      </c>
      <c r="AZ1598">
        <v>116</v>
      </c>
      <c r="BA1598">
        <v>127</v>
      </c>
      <c r="BC1598" t="s">
        <v>11475</v>
      </c>
      <c r="BK1598" t="s">
        <v>11476</v>
      </c>
      <c r="BL1598">
        <v>22702736</v>
      </c>
      <c r="BQ1598" t="s">
        <v>131</v>
      </c>
    </row>
    <row r="1599" spans="1:74">
      <c r="A1599" t="s">
        <v>76</v>
      </c>
      <c r="B1599" t="s">
        <v>11477</v>
      </c>
      <c r="F1599" t="s">
        <v>11477</v>
      </c>
      <c r="I1599" t="s">
        <v>11478</v>
      </c>
      <c r="J1599">
        <v>1997</v>
      </c>
      <c r="K1599" t="s">
        <v>5100</v>
      </c>
      <c r="W1599" t="s">
        <v>11479</v>
      </c>
      <c r="AN1599" t="s">
        <v>3970</v>
      </c>
      <c r="AS1599" t="s">
        <v>769</v>
      </c>
      <c r="AT1599">
        <v>75</v>
      </c>
      <c r="AU1599">
        <v>3</v>
      </c>
      <c r="AZ1599">
        <v>376</v>
      </c>
      <c r="BA1599">
        <v>382</v>
      </c>
      <c r="BC1599" t="s">
        <v>11480</v>
      </c>
      <c r="BK1599" t="s">
        <v>11481</v>
      </c>
      <c r="BQ1599" t="s">
        <v>85</v>
      </c>
      <c r="BR1599" t="s">
        <v>86</v>
      </c>
    </row>
    <row r="1600" spans="1:74">
      <c r="A1600" t="s">
        <v>76</v>
      </c>
      <c r="B1600" t="s">
        <v>11482</v>
      </c>
      <c r="F1600" t="s">
        <v>11482</v>
      </c>
      <c r="I1600" t="s">
        <v>11483</v>
      </c>
      <c r="J1600">
        <v>1995</v>
      </c>
      <c r="K1600" t="s">
        <v>2557</v>
      </c>
      <c r="W1600" t="s">
        <v>11484</v>
      </c>
      <c r="AA1600" t="s">
        <v>6850</v>
      </c>
      <c r="AB1600" t="s">
        <v>6851</v>
      </c>
      <c r="AN1600" t="s">
        <v>2561</v>
      </c>
      <c r="AO1600" t="s">
        <v>2562</v>
      </c>
      <c r="AT1600">
        <v>7</v>
      </c>
      <c r="AU1600">
        <v>1</v>
      </c>
      <c r="AZ1600">
        <v>1</v>
      </c>
      <c r="BA1600">
        <v>19</v>
      </c>
      <c r="BC1600" t="s">
        <v>11485</v>
      </c>
      <c r="BK1600" t="s">
        <v>11486</v>
      </c>
      <c r="BL1600">
        <v>7569047</v>
      </c>
      <c r="BQ1600" t="s">
        <v>85</v>
      </c>
      <c r="BR1600" t="s">
        <v>86</v>
      </c>
    </row>
    <row r="1601" spans="1:76">
      <c r="A1601" t="s">
        <v>76</v>
      </c>
      <c r="B1601" t="s">
        <v>11487</v>
      </c>
      <c r="F1601" t="s">
        <v>11488</v>
      </c>
      <c r="I1601" t="s">
        <v>11489</v>
      </c>
      <c r="J1601">
        <v>2014</v>
      </c>
      <c r="K1601" t="s">
        <v>11490</v>
      </c>
      <c r="W1601" t="s">
        <v>11491</v>
      </c>
      <c r="AA1601" t="s">
        <v>11492</v>
      </c>
      <c r="AB1601" t="s">
        <v>11493</v>
      </c>
      <c r="AN1601" t="s">
        <v>11494</v>
      </c>
      <c r="AS1601" s="3">
        <v>39022</v>
      </c>
      <c r="AT1601">
        <v>9</v>
      </c>
      <c r="AU1601">
        <v>3</v>
      </c>
      <c r="AZ1601">
        <v>801</v>
      </c>
      <c r="BA1601">
        <v>809</v>
      </c>
      <c r="BC1601" t="s">
        <v>11495</v>
      </c>
      <c r="BK1601" t="s">
        <v>11496</v>
      </c>
      <c r="BL1601">
        <v>25437536</v>
      </c>
      <c r="BQ1601" t="s">
        <v>85</v>
      </c>
      <c r="BR1601" t="s">
        <v>86</v>
      </c>
    </row>
    <row r="1602" spans="1:76">
      <c r="A1602" t="s">
        <v>76</v>
      </c>
      <c r="B1602" t="s">
        <v>11497</v>
      </c>
      <c r="F1602" t="s">
        <v>11497</v>
      </c>
      <c r="I1602" t="s">
        <v>11498</v>
      </c>
      <c r="J1602">
        <v>1993</v>
      </c>
      <c r="K1602" t="s">
        <v>597</v>
      </c>
      <c r="W1602" t="s">
        <v>11499</v>
      </c>
      <c r="AA1602" t="s">
        <v>11500</v>
      </c>
      <c r="AB1602" t="s">
        <v>11501</v>
      </c>
      <c r="AN1602" t="s">
        <v>599</v>
      </c>
      <c r="AS1602" t="s">
        <v>397</v>
      </c>
      <c r="AT1602">
        <v>29</v>
      </c>
      <c r="AU1602">
        <v>3</v>
      </c>
      <c r="AZ1602">
        <v>253</v>
      </c>
      <c r="BA1602">
        <v>289</v>
      </c>
      <c r="BC1602" t="s">
        <v>11502</v>
      </c>
      <c r="BK1602" t="s">
        <v>11503</v>
      </c>
      <c r="BQ1602" t="s">
        <v>131</v>
      </c>
    </row>
    <row r="1603" spans="1:76">
      <c r="A1603" t="s">
        <v>76</v>
      </c>
      <c r="B1603" t="s">
        <v>11504</v>
      </c>
      <c r="F1603" t="s">
        <v>11504</v>
      </c>
      <c r="I1603" t="s">
        <v>11505</v>
      </c>
      <c r="J1603">
        <v>1997</v>
      </c>
      <c r="K1603" t="s">
        <v>79</v>
      </c>
      <c r="W1603" t="s">
        <v>11506</v>
      </c>
      <c r="AN1603" t="s">
        <v>81</v>
      </c>
      <c r="AS1603" t="s">
        <v>128</v>
      </c>
      <c r="AT1603">
        <v>12</v>
      </c>
      <c r="AU1603">
        <v>6</v>
      </c>
      <c r="AZ1603">
        <v>697</v>
      </c>
      <c r="BA1603">
        <v>706</v>
      </c>
      <c r="BC1603" t="s">
        <v>11507</v>
      </c>
      <c r="BK1603" t="s">
        <v>11508</v>
      </c>
      <c r="BL1603">
        <v>9406047</v>
      </c>
      <c r="BQ1603" t="s">
        <v>296</v>
      </c>
      <c r="BT1603" t="s">
        <v>296</v>
      </c>
    </row>
    <row r="1604" spans="1:76">
      <c r="A1604" t="s">
        <v>76</v>
      </c>
      <c r="B1604" t="s">
        <v>11509</v>
      </c>
      <c r="F1604" t="s">
        <v>11510</v>
      </c>
      <c r="I1604" t="s">
        <v>11511</v>
      </c>
      <c r="J1604">
        <v>2017</v>
      </c>
      <c r="K1604" t="s">
        <v>5804</v>
      </c>
      <c r="W1604" t="s">
        <v>11512</v>
      </c>
      <c r="AA1604" t="s">
        <v>11513</v>
      </c>
      <c r="AB1604" t="s">
        <v>11514</v>
      </c>
      <c r="AN1604" t="s">
        <v>5807</v>
      </c>
      <c r="AS1604" t="s">
        <v>94</v>
      </c>
      <c r="AT1604">
        <v>13</v>
      </c>
      <c r="AU1604">
        <v>1</v>
      </c>
      <c r="BB1604" t="s">
        <v>11515</v>
      </c>
      <c r="BC1604" t="s">
        <v>11516</v>
      </c>
      <c r="BK1604" t="s">
        <v>11517</v>
      </c>
      <c r="BL1604">
        <v>28068345</v>
      </c>
      <c r="BQ1604" t="s">
        <v>131</v>
      </c>
    </row>
    <row r="1605" spans="1:76">
      <c r="A1605" t="s">
        <v>76</v>
      </c>
      <c r="B1605" t="s">
        <v>11518</v>
      </c>
      <c r="F1605" t="s">
        <v>11519</v>
      </c>
      <c r="I1605" t="s">
        <v>11520</v>
      </c>
      <c r="J1605">
        <v>2016</v>
      </c>
      <c r="K1605" t="s">
        <v>100</v>
      </c>
      <c r="W1605" t="s">
        <v>11521</v>
      </c>
      <c r="AB1605" t="s">
        <v>11522</v>
      </c>
      <c r="AN1605" t="s">
        <v>103</v>
      </c>
      <c r="AS1605" s="3">
        <v>47331</v>
      </c>
      <c r="AT1605">
        <v>11</v>
      </c>
      <c r="AU1605">
        <v>8</v>
      </c>
      <c r="BB1605" t="s">
        <v>11523</v>
      </c>
      <c r="BC1605" t="s">
        <v>11524</v>
      </c>
      <c r="BK1605" t="s">
        <v>11525</v>
      </c>
      <c r="BL1605">
        <v>27571415</v>
      </c>
      <c r="BQ1605" t="s">
        <v>85</v>
      </c>
      <c r="BR1605" t="s">
        <v>108</v>
      </c>
      <c r="BT1605" t="s">
        <v>109</v>
      </c>
      <c r="BU1605">
        <v>1</v>
      </c>
    </row>
    <row r="1606" spans="1:76">
      <c r="A1606" t="s">
        <v>76</v>
      </c>
      <c r="B1606" t="s">
        <v>11526</v>
      </c>
      <c r="F1606" t="s">
        <v>11527</v>
      </c>
      <c r="I1606" t="s">
        <v>11528</v>
      </c>
      <c r="J1606">
        <v>2013</v>
      </c>
      <c r="K1606" t="s">
        <v>182</v>
      </c>
      <c r="W1606" t="s">
        <v>11529</v>
      </c>
      <c r="AA1606" t="s">
        <v>2476</v>
      </c>
      <c r="AB1606" t="s">
        <v>2477</v>
      </c>
      <c r="AN1606" t="s">
        <v>184</v>
      </c>
      <c r="AO1606" t="s">
        <v>293</v>
      </c>
      <c r="AS1606" t="s">
        <v>887</v>
      </c>
      <c r="AT1606">
        <v>38</v>
      </c>
      <c r="AU1606">
        <v>2</v>
      </c>
      <c r="AZ1606">
        <v>173</v>
      </c>
      <c r="BA1606">
        <v>181</v>
      </c>
      <c r="BC1606" t="s">
        <v>11530</v>
      </c>
      <c r="BK1606" t="s">
        <v>11531</v>
      </c>
      <c r="BL1606">
        <v>23833391</v>
      </c>
      <c r="BQ1606" t="s">
        <v>85</v>
      </c>
      <c r="BR1606" t="s">
        <v>108</v>
      </c>
      <c r="BT1606" t="s">
        <v>296</v>
      </c>
    </row>
    <row r="1607" spans="1:76">
      <c r="A1607" t="s">
        <v>76</v>
      </c>
      <c r="B1607" t="s">
        <v>11532</v>
      </c>
      <c r="F1607" t="s">
        <v>11533</v>
      </c>
      <c r="I1607" t="s">
        <v>11534</v>
      </c>
      <c r="J1607">
        <v>2012</v>
      </c>
      <c r="K1607" t="s">
        <v>145</v>
      </c>
      <c r="W1607" t="s">
        <v>11535</v>
      </c>
      <c r="AA1607" t="s">
        <v>11536</v>
      </c>
      <c r="AB1607" t="s">
        <v>11537</v>
      </c>
      <c r="AN1607" t="s">
        <v>147</v>
      </c>
      <c r="AO1607" t="s">
        <v>1557</v>
      </c>
      <c r="AS1607" t="s">
        <v>128</v>
      </c>
      <c r="AT1607">
        <v>58</v>
      </c>
      <c r="AU1607">
        <v>12</v>
      </c>
      <c r="AZ1607">
        <v>1517</v>
      </c>
      <c r="BA1607">
        <v>1524</v>
      </c>
      <c r="BC1607" t="s">
        <v>11538</v>
      </c>
      <c r="BK1607" t="s">
        <v>11539</v>
      </c>
      <c r="BL1607">
        <v>22967755</v>
      </c>
      <c r="BQ1607" t="s">
        <v>85</v>
      </c>
      <c r="BR1607" t="s">
        <v>108</v>
      </c>
      <c r="BT1607" t="s">
        <v>296</v>
      </c>
    </row>
    <row r="1608" spans="1:76">
      <c r="A1608" t="s">
        <v>76</v>
      </c>
      <c r="B1608" t="s">
        <v>2660</v>
      </c>
      <c r="F1608" t="s">
        <v>2660</v>
      </c>
      <c r="I1608" t="s">
        <v>11540</v>
      </c>
      <c r="J1608">
        <v>1999</v>
      </c>
      <c r="K1608" t="s">
        <v>2128</v>
      </c>
      <c r="W1608" t="s">
        <v>11541</v>
      </c>
      <c r="AN1608" t="s">
        <v>2130</v>
      </c>
      <c r="AS1608" t="s">
        <v>216</v>
      </c>
      <c r="AT1608">
        <v>28</v>
      </c>
      <c r="AU1608">
        <v>4</v>
      </c>
      <c r="AZ1608">
        <v>690</v>
      </c>
      <c r="BA1608">
        <v>695</v>
      </c>
      <c r="BC1608" t="s">
        <v>11542</v>
      </c>
      <c r="BK1608" t="s">
        <v>11543</v>
      </c>
      <c r="BQ1608" t="s">
        <v>85</v>
      </c>
      <c r="BR1608" t="s">
        <v>108</v>
      </c>
      <c r="BT1608" t="s">
        <v>109</v>
      </c>
      <c r="BU1608">
        <v>11</v>
      </c>
      <c r="BV1608">
        <v>4</v>
      </c>
      <c r="BX1608" t="s">
        <v>594</v>
      </c>
    </row>
    <row r="1609" spans="1:76">
      <c r="A1609" t="s">
        <v>76</v>
      </c>
      <c r="B1609" t="s">
        <v>11544</v>
      </c>
      <c r="F1609" t="s">
        <v>11545</v>
      </c>
      <c r="I1609" t="s">
        <v>11546</v>
      </c>
      <c r="J1609">
        <v>2014</v>
      </c>
      <c r="K1609" t="s">
        <v>8189</v>
      </c>
      <c r="W1609" t="s">
        <v>11547</v>
      </c>
      <c r="AB1609" t="s">
        <v>9236</v>
      </c>
      <c r="AN1609" t="s">
        <v>8190</v>
      </c>
      <c r="AO1609" t="s">
        <v>8191</v>
      </c>
      <c r="AS1609" t="s">
        <v>168</v>
      </c>
      <c r="AT1609">
        <v>101</v>
      </c>
      <c r="AU1609">
        <v>10</v>
      </c>
      <c r="AZ1609">
        <v>1748</v>
      </c>
      <c r="BA1609">
        <v>1758</v>
      </c>
      <c r="BC1609" t="s">
        <v>11548</v>
      </c>
      <c r="BK1609" t="s">
        <v>11549</v>
      </c>
      <c r="BL1609">
        <v>25326617</v>
      </c>
      <c r="BQ1609" t="s">
        <v>131</v>
      </c>
    </row>
    <row r="1610" spans="1:76">
      <c r="A1610" t="s">
        <v>76</v>
      </c>
      <c r="B1610" t="s">
        <v>11550</v>
      </c>
      <c r="F1610" t="s">
        <v>11550</v>
      </c>
      <c r="I1610" t="s">
        <v>11551</v>
      </c>
      <c r="J1610">
        <v>2001</v>
      </c>
      <c r="K1610" t="s">
        <v>11552</v>
      </c>
      <c r="W1610" t="s">
        <v>11553</v>
      </c>
      <c r="AN1610" t="s">
        <v>11554</v>
      </c>
      <c r="AS1610" t="s">
        <v>5750</v>
      </c>
      <c r="AT1610">
        <v>11</v>
      </c>
      <c r="AU1610">
        <v>1</v>
      </c>
      <c r="AZ1610">
        <v>61</v>
      </c>
      <c r="BA1610">
        <v>65</v>
      </c>
      <c r="BK1610" t="s">
        <v>11555</v>
      </c>
      <c r="BQ1610" t="s">
        <v>131</v>
      </c>
    </row>
    <row r="1611" spans="1:76">
      <c r="A1611" t="s">
        <v>76</v>
      </c>
      <c r="B1611" t="s">
        <v>11556</v>
      </c>
      <c r="F1611" t="s">
        <v>11557</v>
      </c>
      <c r="I1611" t="s">
        <v>11558</v>
      </c>
      <c r="J1611">
        <v>2017</v>
      </c>
      <c r="K1611" t="s">
        <v>337</v>
      </c>
      <c r="W1611" t="s">
        <v>11559</v>
      </c>
      <c r="AN1611" t="s">
        <v>341</v>
      </c>
      <c r="AO1611" t="s">
        <v>342</v>
      </c>
      <c r="AS1611" t="s">
        <v>148</v>
      </c>
      <c r="AT1611">
        <v>34</v>
      </c>
      <c r="AU1611">
        <v>5</v>
      </c>
      <c r="AZ1611">
        <v>1127</v>
      </c>
      <c r="BA1611">
        <v>1139</v>
      </c>
      <c r="BC1611" t="s">
        <v>11560</v>
      </c>
      <c r="BK1611" t="s">
        <v>11561</v>
      </c>
      <c r="BL1611">
        <v>28138075</v>
      </c>
      <c r="BQ1611" t="s">
        <v>296</v>
      </c>
      <c r="BT1611" t="s">
        <v>296</v>
      </c>
    </row>
    <row r="1612" spans="1:76">
      <c r="A1612" t="s">
        <v>76</v>
      </c>
      <c r="B1612" t="s">
        <v>11562</v>
      </c>
      <c r="F1612" t="s">
        <v>11562</v>
      </c>
      <c r="I1612" t="s">
        <v>11563</v>
      </c>
      <c r="J1612">
        <v>2004</v>
      </c>
      <c r="K1612" t="s">
        <v>11564</v>
      </c>
      <c r="W1612" t="s">
        <v>11565</v>
      </c>
      <c r="AA1612" t="s">
        <v>11566</v>
      </c>
      <c r="AB1612" t="s">
        <v>11567</v>
      </c>
      <c r="AN1612" t="s">
        <v>11568</v>
      </c>
      <c r="AS1612" t="s">
        <v>185</v>
      </c>
      <c r="AT1612">
        <v>62</v>
      </c>
      <c r="AU1612">
        <v>2</v>
      </c>
      <c r="AZ1612">
        <v>126</v>
      </c>
      <c r="BA1612">
        <v>133</v>
      </c>
      <c r="BC1612" t="s">
        <v>11569</v>
      </c>
      <c r="BK1612" t="s">
        <v>11570</v>
      </c>
      <c r="BQ1612" t="s">
        <v>131</v>
      </c>
    </row>
    <row r="1613" spans="1:76">
      <c r="A1613" t="s">
        <v>76</v>
      </c>
      <c r="B1613" t="s">
        <v>11571</v>
      </c>
      <c r="F1613" t="s">
        <v>11572</v>
      </c>
      <c r="I1613" t="s">
        <v>11573</v>
      </c>
      <c r="J1613">
        <v>2016</v>
      </c>
      <c r="K1613" t="s">
        <v>902</v>
      </c>
      <c r="W1613" t="s">
        <v>11574</v>
      </c>
      <c r="AN1613" t="s">
        <v>2280</v>
      </c>
      <c r="AT1613">
        <v>113</v>
      </c>
      <c r="AZ1613">
        <v>469</v>
      </c>
      <c r="BA1613">
        <v>475</v>
      </c>
      <c r="BC1613" t="s">
        <v>11575</v>
      </c>
      <c r="BK1613" t="s">
        <v>11576</v>
      </c>
      <c r="BQ1613" t="s">
        <v>85</v>
      </c>
      <c r="BR1613" t="s">
        <v>108</v>
      </c>
      <c r="BT1613" t="s">
        <v>109</v>
      </c>
      <c r="BV1613">
        <v>2</v>
      </c>
    </row>
    <row r="1614" spans="1:76">
      <c r="A1614" t="s">
        <v>76</v>
      </c>
      <c r="B1614" t="s">
        <v>11577</v>
      </c>
      <c r="F1614" t="s">
        <v>11578</v>
      </c>
      <c r="I1614" t="s">
        <v>11579</v>
      </c>
      <c r="J1614">
        <v>2009</v>
      </c>
      <c r="K1614" t="s">
        <v>9277</v>
      </c>
      <c r="W1614" t="s">
        <v>11580</v>
      </c>
      <c r="AB1614" t="s">
        <v>11581</v>
      </c>
      <c r="AN1614" t="s">
        <v>9281</v>
      </c>
      <c r="AT1614">
        <v>5</v>
      </c>
      <c r="AU1614">
        <v>2</v>
      </c>
      <c r="AZ1614">
        <v>179</v>
      </c>
      <c r="BA1614">
        <v>185</v>
      </c>
      <c r="BC1614" t="s">
        <v>11582</v>
      </c>
      <c r="BK1614" t="s">
        <v>11583</v>
      </c>
      <c r="BQ1614" t="s">
        <v>85</v>
      </c>
      <c r="BR1614" t="s">
        <v>86</v>
      </c>
    </row>
    <row r="1615" spans="1:76">
      <c r="A1615" t="s">
        <v>76</v>
      </c>
      <c r="B1615" t="s">
        <v>11584</v>
      </c>
      <c r="F1615" t="s">
        <v>11584</v>
      </c>
      <c r="I1615" t="s">
        <v>11585</v>
      </c>
      <c r="J1615">
        <v>1991</v>
      </c>
      <c r="K1615" t="s">
        <v>1203</v>
      </c>
      <c r="W1615" t="s">
        <v>11586</v>
      </c>
      <c r="AN1615" t="s">
        <v>1205</v>
      </c>
      <c r="AS1615" t="s">
        <v>185</v>
      </c>
      <c r="AT1615">
        <v>50</v>
      </c>
      <c r="AU1615">
        <v>3</v>
      </c>
      <c r="AZ1615">
        <v>549</v>
      </c>
      <c r="BA1615">
        <v>553</v>
      </c>
      <c r="BC1615" t="s">
        <v>11587</v>
      </c>
      <c r="BK1615" t="s">
        <v>11588</v>
      </c>
      <c r="BL1615">
        <v>1801008</v>
      </c>
      <c r="BQ1615" t="s">
        <v>85</v>
      </c>
      <c r="BR1615" t="s">
        <v>86</v>
      </c>
    </row>
    <row r="1616" spans="1:76">
      <c r="A1616" t="s">
        <v>76</v>
      </c>
      <c r="B1616" t="s">
        <v>11589</v>
      </c>
      <c r="F1616" t="s">
        <v>11590</v>
      </c>
      <c r="I1616" t="s">
        <v>11591</v>
      </c>
      <c r="J1616">
        <v>2009</v>
      </c>
      <c r="K1616" t="s">
        <v>79</v>
      </c>
      <c r="W1616" t="s">
        <v>11592</v>
      </c>
      <c r="AA1616" t="s">
        <v>11593</v>
      </c>
      <c r="AN1616" t="s">
        <v>81</v>
      </c>
      <c r="AS1616" t="s">
        <v>168</v>
      </c>
      <c r="AT1616">
        <v>24</v>
      </c>
      <c r="AU1616">
        <v>5</v>
      </c>
      <c r="AZ1616">
        <v>403</v>
      </c>
      <c r="BA1616">
        <v>412</v>
      </c>
      <c r="BC1616" t="s">
        <v>11594</v>
      </c>
      <c r="BK1616" t="s">
        <v>11595</v>
      </c>
      <c r="BL1616">
        <v>19755585</v>
      </c>
      <c r="BQ1616" t="s">
        <v>85</v>
      </c>
      <c r="BR1616" t="s">
        <v>86</v>
      </c>
    </row>
    <row r="1617" spans="1:73">
      <c r="A1617" t="s">
        <v>76</v>
      </c>
      <c r="B1617" t="s">
        <v>11596</v>
      </c>
      <c r="F1617" t="s">
        <v>11597</v>
      </c>
      <c r="I1617" t="s">
        <v>11598</v>
      </c>
      <c r="J1617">
        <v>2010</v>
      </c>
      <c r="K1617" t="s">
        <v>323</v>
      </c>
      <c r="W1617" t="s">
        <v>11599</v>
      </c>
      <c r="AA1617" t="s">
        <v>11600</v>
      </c>
      <c r="AB1617" t="s">
        <v>11601</v>
      </c>
      <c r="AN1617" t="s">
        <v>326</v>
      </c>
      <c r="AS1617" t="s">
        <v>413</v>
      </c>
      <c r="AT1617">
        <v>154</v>
      </c>
      <c r="AU1617">
        <v>3</v>
      </c>
      <c r="AZ1617">
        <v>1220</v>
      </c>
      <c r="BA1617">
        <v>1231</v>
      </c>
      <c r="BC1617" t="s">
        <v>11602</v>
      </c>
      <c r="BK1617" t="s">
        <v>11603</v>
      </c>
      <c r="BL1617">
        <v>20864544</v>
      </c>
      <c r="BQ1617" t="s">
        <v>131</v>
      </c>
    </row>
    <row r="1618" spans="1:73">
      <c r="A1618" t="s">
        <v>76</v>
      </c>
      <c r="B1618" t="s">
        <v>11604</v>
      </c>
      <c r="F1618" t="s">
        <v>11604</v>
      </c>
      <c r="I1618" t="s">
        <v>11605</v>
      </c>
      <c r="J1618">
        <v>2001</v>
      </c>
      <c r="K1618" t="s">
        <v>3530</v>
      </c>
      <c r="W1618" t="s">
        <v>11606</v>
      </c>
      <c r="AN1618" t="s">
        <v>3534</v>
      </c>
      <c r="AO1618" t="s">
        <v>3535</v>
      </c>
      <c r="AS1618" t="s">
        <v>216</v>
      </c>
      <c r="AT1618">
        <v>36</v>
      </c>
      <c r="AU1618">
        <v>3</v>
      </c>
      <c r="AZ1618">
        <v>265</v>
      </c>
      <c r="BA1618">
        <v>273</v>
      </c>
      <c r="BC1618" t="s">
        <v>11607</v>
      </c>
      <c r="BK1618" t="s">
        <v>11608</v>
      </c>
      <c r="BQ1618" t="s">
        <v>131</v>
      </c>
    </row>
    <row r="1619" spans="1:73">
      <c r="A1619" t="s">
        <v>76</v>
      </c>
      <c r="B1619" t="s">
        <v>11609</v>
      </c>
      <c r="F1619" t="s">
        <v>11610</v>
      </c>
      <c r="I1619" t="s">
        <v>11611</v>
      </c>
      <c r="J1619">
        <v>2014</v>
      </c>
      <c r="K1619" t="s">
        <v>11612</v>
      </c>
      <c r="W1619" t="s">
        <v>11613</v>
      </c>
      <c r="AB1619" t="s">
        <v>11614</v>
      </c>
      <c r="AN1619" t="s">
        <v>11615</v>
      </c>
      <c r="AS1619" t="s">
        <v>887</v>
      </c>
      <c r="AT1619">
        <v>14</v>
      </c>
      <c r="AU1619">
        <v>2</v>
      </c>
      <c r="AZ1619">
        <v>128</v>
      </c>
      <c r="BA1619">
        <v>131</v>
      </c>
      <c r="BC1619" t="s">
        <v>11616</v>
      </c>
      <c r="BK1619" t="s">
        <v>11617</v>
      </c>
      <c r="BQ1619" t="s">
        <v>131</v>
      </c>
    </row>
    <row r="1620" spans="1:73">
      <c r="A1620" t="s">
        <v>76</v>
      </c>
      <c r="B1620" t="s">
        <v>11618</v>
      </c>
      <c r="F1620" t="s">
        <v>11619</v>
      </c>
      <c r="I1620" t="s">
        <v>11620</v>
      </c>
      <c r="J1620">
        <v>2006</v>
      </c>
      <c r="K1620" t="s">
        <v>1707</v>
      </c>
      <c r="W1620" t="s">
        <v>11621</v>
      </c>
      <c r="AN1620" t="s">
        <v>1709</v>
      </c>
      <c r="AS1620" t="s">
        <v>216</v>
      </c>
      <c r="AT1620">
        <v>37</v>
      </c>
      <c r="AU1620">
        <v>4</v>
      </c>
      <c r="AZ1620">
        <v>281</v>
      </c>
      <c r="BA1620">
        <v>296</v>
      </c>
      <c r="BC1620" t="s">
        <v>11622</v>
      </c>
      <c r="BK1620" t="s">
        <v>11623</v>
      </c>
      <c r="BQ1620" t="s">
        <v>131</v>
      </c>
    </row>
    <row r="1621" spans="1:73">
      <c r="A1621" t="s">
        <v>76</v>
      </c>
      <c r="B1621" t="s">
        <v>11624</v>
      </c>
      <c r="F1621" t="s">
        <v>11624</v>
      </c>
      <c r="I1621" t="s">
        <v>11625</v>
      </c>
      <c r="J1621">
        <v>1995</v>
      </c>
      <c r="K1621" t="s">
        <v>11626</v>
      </c>
      <c r="W1621" t="s">
        <v>11627</v>
      </c>
      <c r="AA1621" t="s">
        <v>11628</v>
      </c>
      <c r="AN1621" t="s">
        <v>11629</v>
      </c>
      <c r="AO1621" t="s">
        <v>11630</v>
      </c>
      <c r="AS1621" t="s">
        <v>269</v>
      </c>
      <c r="AT1621">
        <v>12</v>
      </c>
      <c r="AU1621">
        <v>2</v>
      </c>
      <c r="AZ1621">
        <v>253</v>
      </c>
      <c r="BA1621">
        <v>261</v>
      </c>
      <c r="BC1621" t="s">
        <v>11631</v>
      </c>
      <c r="BK1621" t="s">
        <v>11632</v>
      </c>
      <c r="BL1621">
        <v>7786846</v>
      </c>
      <c r="BQ1621" t="s">
        <v>85</v>
      </c>
      <c r="BR1621" t="s">
        <v>86</v>
      </c>
    </row>
    <row r="1622" spans="1:73">
      <c r="A1622" t="s">
        <v>76</v>
      </c>
      <c r="B1622" t="s">
        <v>11633</v>
      </c>
      <c r="F1622" t="s">
        <v>11633</v>
      </c>
      <c r="I1622" t="s">
        <v>11634</v>
      </c>
      <c r="J1622">
        <v>1995</v>
      </c>
      <c r="K1622" t="s">
        <v>8472</v>
      </c>
      <c r="W1622" t="s">
        <v>11635</v>
      </c>
      <c r="AN1622" t="s">
        <v>8474</v>
      </c>
      <c r="AS1622" t="s">
        <v>128</v>
      </c>
      <c r="AT1622">
        <v>69</v>
      </c>
      <c r="AU1622">
        <v>4</v>
      </c>
      <c r="AZ1622">
        <v>1005</v>
      </c>
      <c r="BA1622">
        <v>1011</v>
      </c>
      <c r="BC1622" t="s">
        <v>11636</v>
      </c>
      <c r="BK1622" t="s">
        <v>11637</v>
      </c>
      <c r="BL1622">
        <v>8848089</v>
      </c>
      <c r="BQ1622" t="s">
        <v>85</v>
      </c>
      <c r="BR1622" t="s">
        <v>86</v>
      </c>
    </row>
    <row r="1623" spans="1:73">
      <c r="A1623" t="s">
        <v>867</v>
      </c>
      <c r="B1623" t="s">
        <v>11638</v>
      </c>
      <c r="D1623" t="s">
        <v>11639</v>
      </c>
      <c r="F1623" t="s">
        <v>11638</v>
      </c>
      <c r="I1623" t="s">
        <v>11640</v>
      </c>
      <c r="J1623">
        <v>2001</v>
      </c>
      <c r="K1623" t="s">
        <v>11641</v>
      </c>
      <c r="L1623" t="s">
        <v>11642</v>
      </c>
      <c r="P1623" t="s">
        <v>11643</v>
      </c>
      <c r="Q1623" t="s">
        <v>11644</v>
      </c>
      <c r="R1623" t="s">
        <v>11645</v>
      </c>
      <c r="S1623" t="s">
        <v>11646</v>
      </c>
      <c r="W1623" t="s">
        <v>11647</v>
      </c>
      <c r="AN1623" t="s">
        <v>11648</v>
      </c>
      <c r="AP1623" t="s">
        <v>11649</v>
      </c>
      <c r="AU1623">
        <v>57</v>
      </c>
      <c r="AZ1623">
        <v>71</v>
      </c>
      <c r="BA1623">
        <v>82</v>
      </c>
      <c r="BK1623" t="s">
        <v>11650</v>
      </c>
      <c r="BL1623">
        <v>11787193</v>
      </c>
      <c r="BQ1623" t="s">
        <v>85</v>
      </c>
      <c r="BR1623" t="s">
        <v>86</v>
      </c>
    </row>
    <row r="1624" spans="1:73">
      <c r="A1624" t="s">
        <v>76</v>
      </c>
      <c r="B1624" t="s">
        <v>11651</v>
      </c>
      <c r="F1624" t="s">
        <v>11652</v>
      </c>
      <c r="I1624" t="s">
        <v>11653</v>
      </c>
      <c r="J1624">
        <v>2016</v>
      </c>
      <c r="K1624" t="s">
        <v>79</v>
      </c>
      <c r="W1624" t="s">
        <v>11654</v>
      </c>
      <c r="AA1624" t="s">
        <v>11655</v>
      </c>
      <c r="AB1624" t="s">
        <v>11656</v>
      </c>
      <c r="AN1624" t="s">
        <v>81</v>
      </c>
      <c r="AO1624" t="s">
        <v>5121</v>
      </c>
      <c r="AS1624" t="s">
        <v>128</v>
      </c>
      <c r="AT1624">
        <v>31</v>
      </c>
      <c r="AU1624">
        <v>6</v>
      </c>
      <c r="AZ1624">
        <v>568</v>
      </c>
      <c r="BA1624">
        <v>576</v>
      </c>
      <c r="BC1624" t="s">
        <v>11657</v>
      </c>
      <c r="BK1624" t="s">
        <v>11658</v>
      </c>
      <c r="BL1624">
        <v>27708112</v>
      </c>
      <c r="BQ1624" t="s">
        <v>85</v>
      </c>
      <c r="BR1624" t="s">
        <v>108</v>
      </c>
      <c r="BT1624" t="s">
        <v>296</v>
      </c>
    </row>
    <row r="1625" spans="1:73">
      <c r="A1625" t="s">
        <v>76</v>
      </c>
      <c r="B1625" t="s">
        <v>11659</v>
      </c>
      <c r="F1625" t="s">
        <v>11660</v>
      </c>
      <c r="I1625" t="s">
        <v>11661</v>
      </c>
      <c r="J1625">
        <v>2009</v>
      </c>
      <c r="K1625" t="s">
        <v>11662</v>
      </c>
      <c r="W1625" t="s">
        <v>11663</v>
      </c>
      <c r="AB1625" t="s">
        <v>11664</v>
      </c>
      <c r="AN1625" t="s">
        <v>11665</v>
      </c>
      <c r="AS1625" t="s">
        <v>94</v>
      </c>
      <c r="AT1625">
        <v>136</v>
      </c>
      <c r="AU1625">
        <v>1</v>
      </c>
      <c r="AZ1625">
        <v>77</v>
      </c>
      <c r="BA1625">
        <v>84</v>
      </c>
      <c r="BC1625" t="s">
        <v>11666</v>
      </c>
      <c r="BK1625" t="s">
        <v>11667</v>
      </c>
      <c r="BL1625">
        <v>19126271</v>
      </c>
      <c r="BQ1625" t="s">
        <v>85</v>
      </c>
      <c r="BR1625" t="s">
        <v>108</v>
      </c>
      <c r="BT1625" t="s">
        <v>109</v>
      </c>
      <c r="BU1625">
        <v>1</v>
      </c>
    </row>
    <row r="1626" spans="1:73">
      <c r="A1626" t="s">
        <v>76</v>
      </c>
      <c r="B1626" t="s">
        <v>11668</v>
      </c>
      <c r="F1626" t="s">
        <v>11669</v>
      </c>
      <c r="I1626" t="s">
        <v>11670</v>
      </c>
      <c r="J1626">
        <v>2016</v>
      </c>
      <c r="K1626" t="s">
        <v>11671</v>
      </c>
      <c r="W1626" t="s">
        <v>11672</v>
      </c>
      <c r="AA1626" t="s">
        <v>11673</v>
      </c>
      <c r="AB1626" t="s">
        <v>11674</v>
      </c>
      <c r="AN1626" t="s">
        <v>11675</v>
      </c>
      <c r="AO1626" t="s">
        <v>11676</v>
      </c>
      <c r="AT1626">
        <v>25</v>
      </c>
      <c r="AU1626">
        <v>12</v>
      </c>
      <c r="AZ1626">
        <v>5096</v>
      </c>
      <c r="BA1626">
        <v>5104</v>
      </c>
      <c r="BK1626" t="s">
        <v>11677</v>
      </c>
      <c r="BQ1626" t="s">
        <v>131</v>
      </c>
    </row>
    <row r="1627" spans="1:73">
      <c r="A1627" t="s">
        <v>76</v>
      </c>
      <c r="B1627" t="s">
        <v>11678</v>
      </c>
      <c r="F1627" t="s">
        <v>11678</v>
      </c>
      <c r="I1627" t="s">
        <v>11679</v>
      </c>
      <c r="J1627">
        <v>1996</v>
      </c>
      <c r="K1627" t="s">
        <v>472</v>
      </c>
      <c r="W1627" t="s">
        <v>11680</v>
      </c>
      <c r="AA1627" t="s">
        <v>11500</v>
      </c>
      <c r="AB1627" t="s">
        <v>11501</v>
      </c>
      <c r="AN1627" t="s">
        <v>474</v>
      </c>
      <c r="AS1627" t="s">
        <v>185</v>
      </c>
      <c r="AT1627">
        <v>93</v>
      </c>
      <c r="AU1627">
        <v>4</v>
      </c>
      <c r="AZ1627">
        <v>519</v>
      </c>
      <c r="BA1627">
        <v>533</v>
      </c>
      <c r="BC1627" t="s">
        <v>11681</v>
      </c>
      <c r="BK1627" t="s">
        <v>11682</v>
      </c>
      <c r="BL1627">
        <v>24162343</v>
      </c>
      <c r="BQ1627" t="s">
        <v>131</v>
      </c>
    </row>
    <row r="1628" spans="1:73">
      <c r="A1628" t="s">
        <v>76</v>
      </c>
      <c r="B1628" t="s">
        <v>11683</v>
      </c>
      <c r="F1628" t="s">
        <v>11683</v>
      </c>
      <c r="I1628" t="s">
        <v>11684</v>
      </c>
      <c r="J1628">
        <v>1996</v>
      </c>
      <c r="K1628" t="s">
        <v>283</v>
      </c>
      <c r="W1628" t="s">
        <v>11685</v>
      </c>
      <c r="AN1628" t="s">
        <v>286</v>
      </c>
      <c r="AS1628" t="s">
        <v>413</v>
      </c>
      <c r="AT1628">
        <v>121</v>
      </c>
      <c r="AU1628">
        <v>6</v>
      </c>
      <c r="AZ1628">
        <v>1112</v>
      </c>
      <c r="BA1628">
        <v>1116</v>
      </c>
      <c r="BK1628" t="s">
        <v>11686</v>
      </c>
      <c r="BQ1628" t="s">
        <v>131</v>
      </c>
    </row>
    <row r="1629" spans="1:73">
      <c r="A1629" t="s">
        <v>867</v>
      </c>
      <c r="B1629" t="s">
        <v>11687</v>
      </c>
      <c r="D1629" t="s">
        <v>11688</v>
      </c>
      <c r="F1629" t="s">
        <v>11689</v>
      </c>
      <c r="I1629" t="s">
        <v>11690</v>
      </c>
      <c r="J1629">
        <v>2011</v>
      </c>
      <c r="K1629" t="s">
        <v>11691</v>
      </c>
      <c r="L1629" t="s">
        <v>1398</v>
      </c>
      <c r="P1629" t="s">
        <v>11692</v>
      </c>
      <c r="Q1629" t="s">
        <v>11693</v>
      </c>
      <c r="R1629" t="s">
        <v>11694</v>
      </c>
      <c r="W1629" t="s">
        <v>11695</v>
      </c>
      <c r="AN1629" t="s">
        <v>877</v>
      </c>
      <c r="AP1629" t="s">
        <v>11696</v>
      </c>
      <c r="AT1629">
        <v>907</v>
      </c>
      <c r="AZ1629">
        <v>25</v>
      </c>
      <c r="BA1629">
        <v>35</v>
      </c>
      <c r="BK1629" t="s">
        <v>11697</v>
      </c>
      <c r="BQ1629" t="s">
        <v>131</v>
      </c>
    </row>
    <row r="1630" spans="1:73">
      <c r="A1630" t="s">
        <v>867</v>
      </c>
      <c r="B1630" t="s">
        <v>280</v>
      </c>
      <c r="D1630" t="s">
        <v>8961</v>
      </c>
      <c r="F1630" t="s">
        <v>11698</v>
      </c>
      <c r="I1630" t="s">
        <v>11699</v>
      </c>
      <c r="J1630">
        <v>2012</v>
      </c>
      <c r="K1630" t="s">
        <v>8964</v>
      </c>
      <c r="L1630" t="s">
        <v>1398</v>
      </c>
      <c r="P1630" t="s">
        <v>8965</v>
      </c>
      <c r="Q1630" t="s">
        <v>8966</v>
      </c>
      <c r="R1630" t="s">
        <v>3084</v>
      </c>
      <c r="S1630" t="s">
        <v>8967</v>
      </c>
      <c r="W1630" t="s">
        <v>11700</v>
      </c>
      <c r="AB1630" t="s">
        <v>285</v>
      </c>
      <c r="AN1630" t="s">
        <v>877</v>
      </c>
      <c r="AP1630" t="s">
        <v>8969</v>
      </c>
      <c r="AT1630">
        <v>956</v>
      </c>
      <c r="AZ1630">
        <v>179</v>
      </c>
      <c r="BA1630">
        <v>185</v>
      </c>
      <c r="BK1630" t="s">
        <v>11701</v>
      </c>
      <c r="BQ1630" t="s">
        <v>131</v>
      </c>
    </row>
    <row r="1631" spans="1:73">
      <c r="A1631" t="s">
        <v>76</v>
      </c>
      <c r="B1631" t="s">
        <v>11702</v>
      </c>
      <c r="F1631" t="s">
        <v>11703</v>
      </c>
      <c r="I1631" t="s">
        <v>11704</v>
      </c>
      <c r="J1631">
        <v>2015</v>
      </c>
      <c r="K1631" t="s">
        <v>1217</v>
      </c>
      <c r="W1631" t="s">
        <v>11705</v>
      </c>
      <c r="AB1631" t="s">
        <v>11706</v>
      </c>
      <c r="AN1631" t="s">
        <v>1221</v>
      </c>
      <c r="AO1631" t="s">
        <v>1222</v>
      </c>
      <c r="AS1631" t="s">
        <v>148</v>
      </c>
      <c r="AT1631">
        <v>38</v>
      </c>
      <c r="AU1631">
        <v>5</v>
      </c>
      <c r="AX1631" t="s">
        <v>49</v>
      </c>
      <c r="AZ1631">
        <v>867</v>
      </c>
      <c r="BA1631">
        <v>877</v>
      </c>
      <c r="BC1631" t="s">
        <v>11707</v>
      </c>
      <c r="BK1631" t="s">
        <v>11708</v>
      </c>
      <c r="BL1631">
        <v>24689776</v>
      </c>
      <c r="BQ1631" t="s">
        <v>131</v>
      </c>
    </row>
    <row r="1632" spans="1:73">
      <c r="A1632" t="s">
        <v>76</v>
      </c>
      <c r="B1632" t="s">
        <v>11709</v>
      </c>
      <c r="F1632" t="s">
        <v>11710</v>
      </c>
      <c r="I1632" t="s">
        <v>11711</v>
      </c>
      <c r="J1632">
        <v>2008</v>
      </c>
      <c r="K1632" t="s">
        <v>4111</v>
      </c>
      <c r="W1632" t="s">
        <v>11712</v>
      </c>
      <c r="AN1632" t="s">
        <v>4113</v>
      </c>
      <c r="AS1632" s="3">
        <v>45078</v>
      </c>
      <c r="AT1632">
        <v>9</v>
      </c>
      <c r="BB1632">
        <v>59</v>
      </c>
      <c r="BC1632" t="s">
        <v>11713</v>
      </c>
      <c r="BK1632" t="s">
        <v>11714</v>
      </c>
      <c r="BL1632">
        <v>18573215</v>
      </c>
      <c r="BQ1632" t="s">
        <v>131</v>
      </c>
    </row>
    <row r="1633" spans="1:74">
      <c r="A1633" t="s">
        <v>76</v>
      </c>
      <c r="B1633" t="s">
        <v>11715</v>
      </c>
      <c r="F1633" t="s">
        <v>11715</v>
      </c>
      <c r="I1633" t="s">
        <v>11716</v>
      </c>
      <c r="J1633">
        <v>1981</v>
      </c>
      <c r="K1633" t="s">
        <v>4547</v>
      </c>
      <c r="AN1633" t="s">
        <v>4549</v>
      </c>
      <c r="AT1633">
        <v>59</v>
      </c>
      <c r="AU1633">
        <v>3</v>
      </c>
      <c r="AZ1633">
        <v>388</v>
      </c>
      <c r="BA1633">
        <v>391</v>
      </c>
      <c r="BC1633" t="s">
        <v>11717</v>
      </c>
      <c r="BK1633" t="s">
        <v>11718</v>
      </c>
      <c r="BQ1633" t="s">
        <v>131</v>
      </c>
    </row>
    <row r="1634" spans="1:74">
      <c r="A1634" t="s">
        <v>76</v>
      </c>
      <c r="B1634" t="s">
        <v>11719</v>
      </c>
      <c r="F1634" t="s">
        <v>11719</v>
      </c>
      <c r="I1634" t="s">
        <v>11720</v>
      </c>
      <c r="J1634">
        <v>1993</v>
      </c>
      <c r="K1634" t="s">
        <v>11721</v>
      </c>
      <c r="W1634" t="s">
        <v>11722</v>
      </c>
      <c r="AN1634" t="s">
        <v>3944</v>
      </c>
      <c r="AS1634" t="s">
        <v>168</v>
      </c>
      <c r="AT1634">
        <v>116</v>
      </c>
      <c r="AU1634">
        <v>3</v>
      </c>
      <c r="AZ1634">
        <v>273</v>
      </c>
      <c r="BA1634">
        <v>283</v>
      </c>
      <c r="BC1634" t="s">
        <v>11723</v>
      </c>
      <c r="BK1634" t="s">
        <v>11724</v>
      </c>
      <c r="BQ1634" t="s">
        <v>85</v>
      </c>
      <c r="BR1634" t="s">
        <v>108</v>
      </c>
      <c r="BT1634" t="s">
        <v>109</v>
      </c>
      <c r="BU1634">
        <v>11</v>
      </c>
      <c r="BV1634">
        <v>3</v>
      </c>
    </row>
    <row r="1635" spans="1:74">
      <c r="A1635" t="s">
        <v>76</v>
      </c>
      <c r="B1635" t="s">
        <v>11725</v>
      </c>
      <c r="F1635" t="s">
        <v>11725</v>
      </c>
      <c r="I1635" t="s">
        <v>11726</v>
      </c>
      <c r="J1635">
        <v>1988</v>
      </c>
      <c r="K1635" t="s">
        <v>11727</v>
      </c>
      <c r="AA1635" t="s">
        <v>11728</v>
      </c>
      <c r="AN1635" t="s">
        <v>11729</v>
      </c>
      <c r="AS1635" t="s">
        <v>1372</v>
      </c>
      <c r="AT1635">
        <v>49</v>
      </c>
      <c r="AU1635">
        <v>5</v>
      </c>
      <c r="AZ1635">
        <v>664</v>
      </c>
      <c r="BA1635">
        <v>669</v>
      </c>
      <c r="BK1635" t="s">
        <v>11730</v>
      </c>
      <c r="BQ1635" t="s">
        <v>85</v>
      </c>
      <c r="BR1635" t="s">
        <v>108</v>
      </c>
      <c r="BT1635" t="s">
        <v>109</v>
      </c>
      <c r="BU1635">
        <v>0</v>
      </c>
    </row>
    <row r="1636" spans="1:74">
      <c r="A1636" t="s">
        <v>867</v>
      </c>
      <c r="B1636" t="s">
        <v>11731</v>
      </c>
      <c r="D1636" t="s">
        <v>11732</v>
      </c>
      <c r="F1636" t="s">
        <v>11733</v>
      </c>
      <c r="I1636" t="s">
        <v>11734</v>
      </c>
      <c r="J1636">
        <v>2007</v>
      </c>
      <c r="K1636" t="s">
        <v>11735</v>
      </c>
      <c r="L1636" t="s">
        <v>11736</v>
      </c>
      <c r="P1636" t="s">
        <v>11737</v>
      </c>
      <c r="Q1636" t="s">
        <v>11738</v>
      </c>
      <c r="R1636" t="s">
        <v>11739</v>
      </c>
      <c r="S1636" t="s">
        <v>11740</v>
      </c>
      <c r="W1636" t="s">
        <v>11741</v>
      </c>
      <c r="AN1636" t="s">
        <v>11742</v>
      </c>
      <c r="AP1636" t="s">
        <v>11743</v>
      </c>
      <c r="AT1636">
        <v>12</v>
      </c>
      <c r="AZ1636">
        <v>599</v>
      </c>
      <c r="BA1636" t="s">
        <v>1367</v>
      </c>
      <c r="BK1636" t="s">
        <v>11744</v>
      </c>
      <c r="BQ1636" t="s">
        <v>131</v>
      </c>
    </row>
    <row r="1637" spans="1:74">
      <c r="A1637" t="s">
        <v>76</v>
      </c>
      <c r="B1637" t="s">
        <v>11745</v>
      </c>
      <c r="F1637" t="s">
        <v>11745</v>
      </c>
      <c r="I1637" t="s">
        <v>11746</v>
      </c>
      <c r="J1637">
        <v>1996</v>
      </c>
      <c r="K1637" t="s">
        <v>6337</v>
      </c>
      <c r="W1637" t="s">
        <v>11747</v>
      </c>
      <c r="AN1637" t="s">
        <v>6340</v>
      </c>
      <c r="AS1637" t="s">
        <v>204</v>
      </c>
      <c r="AT1637">
        <v>35</v>
      </c>
      <c r="AU1637">
        <v>1</v>
      </c>
      <c r="AZ1637">
        <v>81</v>
      </c>
      <c r="BA1637">
        <v>99</v>
      </c>
      <c r="BC1637" t="s">
        <v>11748</v>
      </c>
      <c r="BK1637" t="s">
        <v>11749</v>
      </c>
      <c r="BQ1637" t="s">
        <v>85</v>
      </c>
      <c r="BR1637" t="s">
        <v>108</v>
      </c>
      <c r="BT1637" t="s">
        <v>296</v>
      </c>
    </row>
    <row r="1638" spans="1:74">
      <c r="A1638" t="s">
        <v>76</v>
      </c>
      <c r="B1638" t="s">
        <v>11750</v>
      </c>
      <c r="F1638" t="s">
        <v>11750</v>
      </c>
      <c r="I1638" t="s">
        <v>11751</v>
      </c>
      <c r="J1638">
        <v>2004</v>
      </c>
      <c r="K1638" t="s">
        <v>11752</v>
      </c>
      <c r="W1638" t="s">
        <v>11753</v>
      </c>
      <c r="AN1638" t="s">
        <v>11754</v>
      </c>
      <c r="AS1638" t="s">
        <v>168</v>
      </c>
      <c r="AT1638">
        <v>77</v>
      </c>
      <c r="AU1638">
        <v>4</v>
      </c>
      <c r="AZ1638">
        <v>503</v>
      </c>
      <c r="BA1638">
        <v>527</v>
      </c>
      <c r="BC1638" t="s">
        <v>11755</v>
      </c>
      <c r="BK1638" t="s">
        <v>11756</v>
      </c>
      <c r="BQ1638" t="s">
        <v>85</v>
      </c>
      <c r="BR1638" t="s">
        <v>108</v>
      </c>
      <c r="BT1638" t="s">
        <v>109</v>
      </c>
      <c r="BV1638">
        <v>0</v>
      </c>
    </row>
    <row r="1639" spans="1:74">
      <c r="A1639" t="s">
        <v>76</v>
      </c>
      <c r="B1639" t="s">
        <v>11757</v>
      </c>
      <c r="F1639" t="s">
        <v>11757</v>
      </c>
      <c r="I1639" t="s">
        <v>11758</v>
      </c>
      <c r="J1639">
        <v>2003</v>
      </c>
      <c r="K1639" t="s">
        <v>425</v>
      </c>
      <c r="W1639" t="s">
        <v>11759</v>
      </c>
      <c r="AA1639" t="s">
        <v>11500</v>
      </c>
      <c r="AB1639" t="s">
        <v>1092</v>
      </c>
      <c r="AN1639" t="s">
        <v>429</v>
      </c>
      <c r="AT1639">
        <v>54</v>
      </c>
      <c r="AU1639">
        <v>3</v>
      </c>
      <c r="AZ1639">
        <v>243</v>
      </c>
      <c r="BA1639">
        <v>250</v>
      </c>
      <c r="BC1639" t="s">
        <v>11760</v>
      </c>
      <c r="BK1639" t="s">
        <v>11761</v>
      </c>
      <c r="BQ1639" t="s">
        <v>131</v>
      </c>
    </row>
    <row r="1640" spans="1:74">
      <c r="A1640" t="s">
        <v>76</v>
      </c>
      <c r="B1640" t="s">
        <v>11762</v>
      </c>
      <c r="F1640" t="s">
        <v>11763</v>
      </c>
      <c r="I1640" t="s">
        <v>11764</v>
      </c>
      <c r="J1640">
        <v>2014</v>
      </c>
      <c r="K1640" t="s">
        <v>535</v>
      </c>
      <c r="W1640" t="s">
        <v>11765</v>
      </c>
      <c r="AA1640" t="s">
        <v>11766</v>
      </c>
      <c r="AB1640" t="s">
        <v>11767</v>
      </c>
      <c r="AN1640" t="s">
        <v>539</v>
      </c>
      <c r="AO1640" t="s">
        <v>9056</v>
      </c>
      <c r="AS1640" t="s">
        <v>168</v>
      </c>
      <c r="AT1640">
        <v>155</v>
      </c>
      <c r="AU1640">
        <v>4</v>
      </c>
      <c r="AZ1640">
        <v>1045</v>
      </c>
      <c r="BA1640">
        <v>1057</v>
      </c>
      <c r="BC1640" t="s">
        <v>11768</v>
      </c>
      <c r="BK1640" t="s">
        <v>11769</v>
      </c>
      <c r="BQ1640" t="s">
        <v>85</v>
      </c>
      <c r="BR1640" t="s">
        <v>86</v>
      </c>
    </row>
    <row r="1641" spans="1:74">
      <c r="A1641" t="s">
        <v>76</v>
      </c>
      <c r="B1641" t="s">
        <v>11770</v>
      </c>
      <c r="F1641" t="s">
        <v>11770</v>
      </c>
      <c r="I1641" t="s">
        <v>11771</v>
      </c>
      <c r="J1641">
        <v>2001</v>
      </c>
      <c r="K1641" t="s">
        <v>1011</v>
      </c>
      <c r="W1641" t="s">
        <v>11772</v>
      </c>
      <c r="AN1641" t="s">
        <v>1013</v>
      </c>
      <c r="AT1641">
        <v>16</v>
      </c>
      <c r="AU1641">
        <v>4</v>
      </c>
      <c r="AZ1641">
        <v>305</v>
      </c>
      <c r="BA1641">
        <v>317</v>
      </c>
      <c r="BC1641" t="s">
        <v>11773</v>
      </c>
      <c r="BK1641" t="s">
        <v>11774</v>
      </c>
      <c r="BQ1641" t="s">
        <v>131</v>
      </c>
    </row>
    <row r="1642" spans="1:74">
      <c r="A1642" t="s">
        <v>76</v>
      </c>
      <c r="B1642" t="s">
        <v>11775</v>
      </c>
      <c r="F1642" t="s">
        <v>11776</v>
      </c>
      <c r="I1642" t="s">
        <v>11777</v>
      </c>
      <c r="J1642">
        <v>2007</v>
      </c>
      <c r="K1642" t="s">
        <v>1011</v>
      </c>
      <c r="W1642" t="s">
        <v>11778</v>
      </c>
      <c r="AA1642" t="s">
        <v>11779</v>
      </c>
      <c r="AN1642" t="s">
        <v>1013</v>
      </c>
      <c r="AT1642">
        <v>22</v>
      </c>
      <c r="AU1642">
        <v>5</v>
      </c>
      <c r="AZ1642">
        <v>369</v>
      </c>
      <c r="BA1642">
        <v>374</v>
      </c>
      <c r="BC1642" t="s">
        <v>11780</v>
      </c>
      <c r="BK1642" t="s">
        <v>11781</v>
      </c>
      <c r="BQ1642" t="s">
        <v>131</v>
      </c>
    </row>
    <row r="1643" spans="1:74">
      <c r="A1643" t="s">
        <v>76</v>
      </c>
      <c r="B1643" t="s">
        <v>11782</v>
      </c>
      <c r="F1643" t="s">
        <v>11783</v>
      </c>
      <c r="I1643" t="s">
        <v>11784</v>
      </c>
      <c r="J1643">
        <v>2013</v>
      </c>
      <c r="K1643" t="s">
        <v>925</v>
      </c>
      <c r="W1643" t="s">
        <v>11785</v>
      </c>
      <c r="AB1643" t="s">
        <v>11786</v>
      </c>
      <c r="AN1643" t="s">
        <v>927</v>
      </c>
      <c r="AS1643" t="s">
        <v>148</v>
      </c>
      <c r="AT1643">
        <v>115</v>
      </c>
      <c r="AU1643">
        <v>2</v>
      </c>
      <c r="AZ1643">
        <v>348</v>
      </c>
      <c r="BA1643">
        <v>355</v>
      </c>
      <c r="BC1643" t="s">
        <v>11787</v>
      </c>
      <c r="BK1643" t="s">
        <v>11788</v>
      </c>
      <c r="BQ1643" t="s">
        <v>85</v>
      </c>
      <c r="BR1643" t="s">
        <v>86</v>
      </c>
    </row>
    <row r="1644" spans="1:74">
      <c r="A1644" t="s">
        <v>76</v>
      </c>
      <c r="B1644" t="s">
        <v>11789</v>
      </c>
      <c r="F1644" t="s">
        <v>11789</v>
      </c>
      <c r="I1644" t="s">
        <v>11790</v>
      </c>
      <c r="J1644">
        <v>1994</v>
      </c>
      <c r="K1644" t="s">
        <v>931</v>
      </c>
      <c r="W1644" t="s">
        <v>11791</v>
      </c>
      <c r="AN1644" t="s">
        <v>933</v>
      </c>
      <c r="AS1644" t="s">
        <v>600</v>
      </c>
      <c r="AT1644">
        <v>50</v>
      </c>
      <c r="AU1644">
        <v>4</v>
      </c>
      <c r="AZ1644">
        <v>745</v>
      </c>
      <c r="BA1644">
        <v>750</v>
      </c>
      <c r="BC1644" t="s">
        <v>11792</v>
      </c>
      <c r="BK1644" t="s">
        <v>11793</v>
      </c>
      <c r="BL1644">
        <v>8199255</v>
      </c>
      <c r="BQ1644" t="s">
        <v>85</v>
      </c>
      <c r="BR1644" t="s">
        <v>86</v>
      </c>
    </row>
    <row r="1645" spans="1:74">
      <c r="A1645" t="s">
        <v>76</v>
      </c>
      <c r="B1645" t="s">
        <v>11794</v>
      </c>
      <c r="F1645" t="s">
        <v>11794</v>
      </c>
      <c r="I1645" t="s">
        <v>11795</v>
      </c>
      <c r="J1645">
        <v>1994</v>
      </c>
      <c r="K1645" t="s">
        <v>861</v>
      </c>
      <c r="W1645" t="s">
        <v>11796</v>
      </c>
      <c r="AB1645" t="s">
        <v>11797</v>
      </c>
      <c r="AN1645" t="s">
        <v>863</v>
      </c>
      <c r="AS1645" t="s">
        <v>204</v>
      </c>
      <c r="AT1645">
        <v>75</v>
      </c>
      <c r="AU1645">
        <v>1</v>
      </c>
      <c r="AZ1645">
        <v>175</v>
      </c>
      <c r="BA1645">
        <v>188</v>
      </c>
      <c r="BC1645" t="s">
        <v>11798</v>
      </c>
      <c r="BK1645" t="s">
        <v>11799</v>
      </c>
      <c r="BQ1645" t="s">
        <v>85</v>
      </c>
      <c r="BR1645" t="s">
        <v>86</v>
      </c>
    </row>
    <row r="1646" spans="1:74">
      <c r="A1646" t="s">
        <v>76</v>
      </c>
      <c r="B1646" t="s">
        <v>1393</v>
      </c>
      <c r="F1646" t="s">
        <v>1395</v>
      </c>
      <c r="I1646" t="s">
        <v>11800</v>
      </c>
      <c r="J1646">
        <v>2013</v>
      </c>
      <c r="K1646" t="s">
        <v>3092</v>
      </c>
      <c r="W1646" t="s">
        <v>11801</v>
      </c>
      <c r="AN1646" t="s">
        <v>3094</v>
      </c>
      <c r="AS1646" t="s">
        <v>397</v>
      </c>
      <c r="AT1646">
        <v>88</v>
      </c>
      <c r="AU1646">
        <v>4</v>
      </c>
      <c r="AZ1646">
        <v>403</v>
      </c>
      <c r="BA1646">
        <v>408</v>
      </c>
      <c r="BC1646" t="s">
        <v>11802</v>
      </c>
      <c r="BK1646" t="s">
        <v>11803</v>
      </c>
      <c r="BQ1646" t="s">
        <v>131</v>
      </c>
    </row>
    <row r="1647" spans="1:74">
      <c r="A1647" t="s">
        <v>76</v>
      </c>
      <c r="B1647" t="s">
        <v>11804</v>
      </c>
      <c r="F1647" t="s">
        <v>11805</v>
      </c>
      <c r="I1647" t="s">
        <v>11806</v>
      </c>
      <c r="J1647">
        <v>2018</v>
      </c>
      <c r="K1647" t="s">
        <v>11807</v>
      </c>
      <c r="W1647" t="s">
        <v>11808</v>
      </c>
      <c r="AN1647" t="s">
        <v>11809</v>
      </c>
      <c r="AO1647" t="s">
        <v>11810</v>
      </c>
      <c r="AT1647">
        <v>42</v>
      </c>
      <c r="AU1647">
        <v>5</v>
      </c>
      <c r="AZ1647">
        <v>372</v>
      </c>
      <c r="BA1647" t="s">
        <v>1367</v>
      </c>
      <c r="BC1647" t="s">
        <v>11811</v>
      </c>
      <c r="BK1647" t="s">
        <v>11812</v>
      </c>
      <c r="BQ1647" t="s">
        <v>131</v>
      </c>
    </row>
    <row r="1648" spans="1:74">
      <c r="A1648" t="s">
        <v>76</v>
      </c>
      <c r="B1648" t="s">
        <v>11813</v>
      </c>
      <c r="F1648" t="s">
        <v>11813</v>
      </c>
      <c r="I1648" t="s">
        <v>11814</v>
      </c>
      <c r="J1648">
        <v>2002</v>
      </c>
      <c r="K1648" t="s">
        <v>425</v>
      </c>
      <c r="W1648" t="s">
        <v>11815</v>
      </c>
      <c r="AA1648" t="s">
        <v>10881</v>
      </c>
      <c r="AB1648" t="s">
        <v>10882</v>
      </c>
      <c r="AN1648" t="s">
        <v>429</v>
      </c>
      <c r="AT1648">
        <v>53</v>
      </c>
      <c r="AU1648">
        <v>2</v>
      </c>
      <c r="AZ1648">
        <v>167</v>
      </c>
      <c r="BA1648">
        <v>173</v>
      </c>
      <c r="BC1648" t="s">
        <v>11816</v>
      </c>
      <c r="BK1648" t="s">
        <v>11817</v>
      </c>
      <c r="BQ1648" t="s">
        <v>85</v>
      </c>
      <c r="BR1648" t="s">
        <v>86</v>
      </c>
    </row>
    <row r="1649" spans="1:76">
      <c r="A1649" t="s">
        <v>76</v>
      </c>
      <c r="B1649" t="s">
        <v>11818</v>
      </c>
      <c r="F1649" t="s">
        <v>11818</v>
      </c>
      <c r="I1649" t="s">
        <v>11819</v>
      </c>
      <c r="J1649">
        <v>1981</v>
      </c>
      <c r="K1649" t="s">
        <v>162</v>
      </c>
      <c r="AN1649" t="s">
        <v>166</v>
      </c>
      <c r="AO1649" t="s">
        <v>167</v>
      </c>
      <c r="AT1649">
        <v>98</v>
      </c>
      <c r="AU1649">
        <v>4</v>
      </c>
      <c r="AZ1649">
        <v>752</v>
      </c>
      <c r="BA1649">
        <v>764</v>
      </c>
      <c r="BK1649" t="s">
        <v>11820</v>
      </c>
      <c r="BQ1649" t="s">
        <v>85</v>
      </c>
      <c r="BR1649" t="s">
        <v>86</v>
      </c>
    </row>
    <row r="1650" spans="1:76">
      <c r="A1650" t="s">
        <v>76</v>
      </c>
      <c r="B1650" t="s">
        <v>11821</v>
      </c>
      <c r="F1650" t="s">
        <v>11822</v>
      </c>
      <c r="I1650" t="s">
        <v>11823</v>
      </c>
      <c r="J1650">
        <v>2009</v>
      </c>
      <c r="K1650" t="s">
        <v>221</v>
      </c>
      <c r="W1650" t="s">
        <v>11824</v>
      </c>
      <c r="AA1650" t="s">
        <v>11825</v>
      </c>
      <c r="AB1650" t="s">
        <v>11826</v>
      </c>
      <c r="AN1650" t="s">
        <v>225</v>
      </c>
      <c r="AS1650" t="s">
        <v>11827</v>
      </c>
      <c r="AT1650">
        <v>106</v>
      </c>
      <c r="AU1650">
        <v>11</v>
      </c>
      <c r="AZ1650">
        <v>4555</v>
      </c>
      <c r="BA1650">
        <v>4560</v>
      </c>
      <c r="BC1650" t="s">
        <v>11828</v>
      </c>
      <c r="BK1650" t="s">
        <v>11829</v>
      </c>
      <c r="BL1650">
        <v>19246394</v>
      </c>
      <c r="BQ1650" t="s">
        <v>131</v>
      </c>
    </row>
    <row r="1651" spans="1:76">
      <c r="A1651" t="s">
        <v>76</v>
      </c>
      <c r="B1651" t="s">
        <v>11830</v>
      </c>
      <c r="F1651" t="s">
        <v>11831</v>
      </c>
      <c r="I1651" t="s">
        <v>11832</v>
      </c>
      <c r="J1651">
        <v>2017</v>
      </c>
      <c r="K1651" t="s">
        <v>7361</v>
      </c>
      <c r="W1651" t="s">
        <v>11833</v>
      </c>
      <c r="AA1651" t="s">
        <v>11834</v>
      </c>
      <c r="AB1651" t="s">
        <v>11835</v>
      </c>
      <c r="AN1651" t="s">
        <v>7363</v>
      </c>
      <c r="AO1651" t="s">
        <v>11836</v>
      </c>
      <c r="AS1651" t="s">
        <v>1372</v>
      </c>
      <c r="AT1651">
        <v>29</v>
      </c>
      <c r="AU1651">
        <v>5</v>
      </c>
      <c r="BB1651" t="s">
        <v>11837</v>
      </c>
      <c r="BC1651" t="s">
        <v>11838</v>
      </c>
      <c r="BK1651" t="s">
        <v>11839</v>
      </c>
      <c r="BL1651">
        <v>28432711</v>
      </c>
      <c r="BQ1651" t="s">
        <v>296</v>
      </c>
      <c r="BT1651" t="s">
        <v>296</v>
      </c>
    </row>
    <row r="1652" spans="1:76">
      <c r="A1652" t="s">
        <v>76</v>
      </c>
      <c r="B1652" t="s">
        <v>11840</v>
      </c>
      <c r="F1652" t="s">
        <v>11840</v>
      </c>
      <c r="I1652" t="s">
        <v>11841</v>
      </c>
      <c r="J1652">
        <v>2001</v>
      </c>
      <c r="K1652" t="s">
        <v>2628</v>
      </c>
      <c r="W1652" t="s">
        <v>11842</v>
      </c>
      <c r="AA1652" t="s">
        <v>10607</v>
      </c>
      <c r="AN1652" t="s">
        <v>2630</v>
      </c>
      <c r="AT1652">
        <v>51</v>
      </c>
      <c r="AU1652">
        <v>1</v>
      </c>
      <c r="AZ1652">
        <v>10</v>
      </c>
      <c r="BA1652">
        <v>16</v>
      </c>
      <c r="BC1652" t="s">
        <v>11843</v>
      </c>
      <c r="BK1652" t="s">
        <v>11844</v>
      </c>
      <c r="BQ1652" t="s">
        <v>131</v>
      </c>
    </row>
    <row r="1653" spans="1:76">
      <c r="A1653" t="s">
        <v>76</v>
      </c>
      <c r="B1653" t="s">
        <v>11845</v>
      </c>
      <c r="F1653" t="s">
        <v>11846</v>
      </c>
      <c r="I1653" t="s">
        <v>11847</v>
      </c>
      <c r="J1653">
        <v>2017</v>
      </c>
      <c r="K1653" t="s">
        <v>153</v>
      </c>
      <c r="W1653" t="s">
        <v>11848</v>
      </c>
      <c r="AA1653" t="s">
        <v>11849</v>
      </c>
      <c r="AB1653" t="s">
        <v>11850</v>
      </c>
      <c r="AN1653" t="s">
        <v>155</v>
      </c>
      <c r="AO1653" t="s">
        <v>3421</v>
      </c>
      <c r="AS1653" s="3">
        <v>36923</v>
      </c>
      <c r="AT1653">
        <v>201</v>
      </c>
      <c r="AZ1653">
        <v>108</v>
      </c>
      <c r="BA1653">
        <v>121</v>
      </c>
      <c r="BC1653" t="s">
        <v>11851</v>
      </c>
      <c r="BK1653" t="s">
        <v>11852</v>
      </c>
      <c r="BQ1653" t="s">
        <v>131</v>
      </c>
    </row>
    <row r="1654" spans="1:76">
      <c r="A1654" t="s">
        <v>76</v>
      </c>
      <c r="B1654" t="s">
        <v>11853</v>
      </c>
      <c r="F1654" t="s">
        <v>11854</v>
      </c>
      <c r="I1654" t="s">
        <v>11855</v>
      </c>
      <c r="J1654">
        <v>2010</v>
      </c>
      <c r="K1654" t="s">
        <v>11856</v>
      </c>
      <c r="W1654" t="s">
        <v>11857</v>
      </c>
      <c r="AA1654" t="s">
        <v>11858</v>
      </c>
      <c r="AB1654" t="s">
        <v>11859</v>
      </c>
      <c r="AN1654" t="s">
        <v>11860</v>
      </c>
      <c r="AO1654" t="s">
        <v>11861</v>
      </c>
      <c r="AT1654">
        <v>9</v>
      </c>
      <c r="AU1654">
        <v>11</v>
      </c>
      <c r="AZ1654">
        <v>1444</v>
      </c>
      <c r="BA1654">
        <v>1457</v>
      </c>
      <c r="BC1654" t="s">
        <v>11862</v>
      </c>
      <c r="BK1654" t="s">
        <v>11863</v>
      </c>
      <c r="BL1654">
        <v>20922256</v>
      </c>
      <c r="BQ1654" t="s">
        <v>85</v>
      </c>
      <c r="BR1654" t="s">
        <v>86</v>
      </c>
    </row>
    <row r="1655" spans="1:76">
      <c r="A1655" t="s">
        <v>76</v>
      </c>
      <c r="B1655" t="s">
        <v>11864</v>
      </c>
      <c r="F1655" t="s">
        <v>11865</v>
      </c>
      <c r="I1655" t="s">
        <v>11866</v>
      </c>
      <c r="J1655">
        <v>2017</v>
      </c>
      <c r="K1655" t="s">
        <v>646</v>
      </c>
      <c r="W1655" t="s">
        <v>11867</v>
      </c>
      <c r="AN1655" t="s">
        <v>648</v>
      </c>
      <c r="AO1655" t="s">
        <v>649</v>
      </c>
      <c r="AS1655" s="3">
        <v>37196</v>
      </c>
      <c r="AT1655">
        <v>220</v>
      </c>
      <c r="AU1655">
        <v>21</v>
      </c>
      <c r="AZ1655">
        <v>3869</v>
      </c>
      <c r="BA1655">
        <v>3872</v>
      </c>
      <c r="BC1655" t="s">
        <v>11868</v>
      </c>
      <c r="BK1655" t="s">
        <v>11869</v>
      </c>
      <c r="BL1655">
        <v>28864562</v>
      </c>
      <c r="BQ1655" t="s">
        <v>85</v>
      </c>
      <c r="BR1655" t="s">
        <v>86</v>
      </c>
    </row>
    <row r="1656" spans="1:76">
      <c r="A1656" t="s">
        <v>76</v>
      </c>
      <c r="B1656" t="s">
        <v>11870</v>
      </c>
      <c r="F1656" t="s">
        <v>11871</v>
      </c>
      <c r="I1656" t="s">
        <v>11872</v>
      </c>
      <c r="J1656">
        <v>2015</v>
      </c>
      <c r="K1656" t="s">
        <v>11873</v>
      </c>
      <c r="W1656" t="s">
        <v>11874</v>
      </c>
      <c r="AN1656" t="s">
        <v>11875</v>
      </c>
      <c r="AS1656" s="3">
        <v>42461</v>
      </c>
      <c r="AT1656">
        <v>3</v>
      </c>
      <c r="BB1656" t="s">
        <v>11876</v>
      </c>
      <c r="BC1656" t="s">
        <v>11877</v>
      </c>
      <c r="BK1656" t="s">
        <v>11878</v>
      </c>
      <c r="BL1656">
        <v>25909038</v>
      </c>
      <c r="BQ1656" t="s">
        <v>131</v>
      </c>
    </row>
    <row r="1657" spans="1:76">
      <c r="A1657" t="s">
        <v>76</v>
      </c>
      <c r="B1657" t="s">
        <v>11879</v>
      </c>
      <c r="F1657" t="s">
        <v>11880</v>
      </c>
      <c r="I1657" t="s">
        <v>11881</v>
      </c>
      <c r="J1657">
        <v>2009</v>
      </c>
      <c r="K1657" t="s">
        <v>913</v>
      </c>
      <c r="W1657" t="s">
        <v>11882</v>
      </c>
      <c r="AA1657" t="s">
        <v>11883</v>
      </c>
      <c r="AB1657" t="s">
        <v>11884</v>
      </c>
      <c r="AN1657" t="s">
        <v>915</v>
      </c>
      <c r="AS1657" t="s">
        <v>887</v>
      </c>
      <c r="AT1657">
        <v>103</v>
      </c>
      <c r="AU1657">
        <v>8</v>
      </c>
      <c r="AZ1657">
        <v>1337</v>
      </c>
      <c r="BA1657">
        <v>1346</v>
      </c>
      <c r="BC1657" t="s">
        <v>11885</v>
      </c>
      <c r="BK1657" t="s">
        <v>11886</v>
      </c>
      <c r="BL1657">
        <v>19369219</v>
      </c>
      <c r="BQ1657" t="s">
        <v>131</v>
      </c>
    </row>
    <row r="1658" spans="1:76">
      <c r="A1658" t="s">
        <v>76</v>
      </c>
      <c r="B1658" t="s">
        <v>11887</v>
      </c>
      <c r="F1658" t="s">
        <v>11887</v>
      </c>
      <c r="I1658" t="s">
        <v>11888</v>
      </c>
      <c r="J1658">
        <v>2004</v>
      </c>
      <c r="K1658" t="s">
        <v>247</v>
      </c>
      <c r="W1658" t="s">
        <v>11889</v>
      </c>
      <c r="AN1658" t="s">
        <v>250</v>
      </c>
      <c r="AT1658">
        <v>21</v>
      </c>
      <c r="AU1658">
        <v>3</v>
      </c>
      <c r="AZ1658">
        <v>367</v>
      </c>
      <c r="BA1658">
        <v>384</v>
      </c>
      <c r="BC1658" t="s">
        <v>11890</v>
      </c>
      <c r="BK1658" t="s">
        <v>11891</v>
      </c>
      <c r="BL1658">
        <v>15332443</v>
      </c>
      <c r="BQ1658" t="s">
        <v>85</v>
      </c>
      <c r="BR1658" t="s">
        <v>86</v>
      </c>
    </row>
    <row r="1659" spans="1:76">
      <c r="A1659" t="s">
        <v>76</v>
      </c>
      <c r="B1659" t="s">
        <v>11892</v>
      </c>
      <c r="F1659" t="s">
        <v>11892</v>
      </c>
      <c r="I1659" t="s">
        <v>11893</v>
      </c>
      <c r="J1659">
        <v>1992</v>
      </c>
      <c r="K1659" t="s">
        <v>145</v>
      </c>
      <c r="W1659" t="s">
        <v>11894</v>
      </c>
      <c r="AN1659" t="s">
        <v>147</v>
      </c>
      <c r="AS1659" t="s">
        <v>168</v>
      </c>
      <c r="AT1659">
        <v>38</v>
      </c>
      <c r="AU1659">
        <v>10</v>
      </c>
      <c r="AZ1659">
        <v>803</v>
      </c>
      <c r="BA1659">
        <v>811</v>
      </c>
      <c r="BC1659" t="s">
        <v>11895</v>
      </c>
      <c r="BK1659" t="s">
        <v>11896</v>
      </c>
      <c r="BQ1659" t="s">
        <v>85</v>
      </c>
      <c r="BR1659" t="s">
        <v>108</v>
      </c>
      <c r="BT1659" t="s">
        <v>109</v>
      </c>
      <c r="BU1659">
        <v>7</v>
      </c>
      <c r="BV1659">
        <v>12</v>
      </c>
      <c r="BX1659" t="s">
        <v>594</v>
      </c>
    </row>
    <row r="1660" spans="1:76">
      <c r="A1660" t="s">
        <v>76</v>
      </c>
      <c r="B1660" t="s">
        <v>11897</v>
      </c>
      <c r="F1660" t="s">
        <v>11898</v>
      </c>
      <c r="I1660" t="s">
        <v>11899</v>
      </c>
      <c r="J1660">
        <v>2015</v>
      </c>
      <c r="K1660" t="s">
        <v>3940</v>
      </c>
      <c r="W1660" t="s">
        <v>11900</v>
      </c>
      <c r="AB1660" t="s">
        <v>11901</v>
      </c>
      <c r="AN1660" t="s">
        <v>3944</v>
      </c>
      <c r="AO1660" t="s">
        <v>3945</v>
      </c>
      <c r="AS1660" t="s">
        <v>148</v>
      </c>
      <c r="AT1660">
        <v>139</v>
      </c>
      <c r="AU1660">
        <v>4</v>
      </c>
      <c r="AZ1660">
        <v>241</v>
      </c>
      <c r="BA1660">
        <v>249</v>
      </c>
      <c r="BC1660" t="s">
        <v>11902</v>
      </c>
      <c r="BK1660" t="s">
        <v>11903</v>
      </c>
      <c r="BQ1660" t="s">
        <v>85</v>
      </c>
      <c r="BR1660" t="s">
        <v>108</v>
      </c>
      <c r="BT1660" t="s">
        <v>109</v>
      </c>
      <c r="BU1660">
        <v>4</v>
      </c>
      <c r="BV1660">
        <v>5</v>
      </c>
      <c r="BX1660" t="s">
        <v>594</v>
      </c>
    </row>
    <row r="1661" spans="1:76">
      <c r="A1661" t="s">
        <v>76</v>
      </c>
      <c r="B1661" t="s">
        <v>11904</v>
      </c>
      <c r="F1661" t="s">
        <v>11905</v>
      </c>
      <c r="I1661" t="s">
        <v>11906</v>
      </c>
      <c r="J1661">
        <v>2009</v>
      </c>
      <c r="K1661" t="s">
        <v>9308</v>
      </c>
      <c r="W1661" t="s">
        <v>11907</v>
      </c>
      <c r="AA1661" t="s">
        <v>11908</v>
      </c>
      <c r="AB1661" t="s">
        <v>11909</v>
      </c>
      <c r="AN1661" t="s">
        <v>9310</v>
      </c>
      <c r="AO1661" t="s">
        <v>11910</v>
      </c>
      <c r="AS1661" t="s">
        <v>2821</v>
      </c>
      <c r="AT1661">
        <v>20</v>
      </c>
      <c r="AU1661">
        <v>3</v>
      </c>
      <c r="AZ1661">
        <v>560</v>
      </c>
      <c r="BA1661">
        <v>569</v>
      </c>
      <c r="BC1661" t="s">
        <v>11911</v>
      </c>
      <c r="BK1661" t="s">
        <v>11912</v>
      </c>
      <c r="BQ1661" t="s">
        <v>85</v>
      </c>
      <c r="BR1661" t="s">
        <v>86</v>
      </c>
    </row>
    <row r="1662" spans="1:76">
      <c r="A1662" t="s">
        <v>76</v>
      </c>
      <c r="B1662" t="s">
        <v>11913</v>
      </c>
      <c r="F1662" t="s">
        <v>11914</v>
      </c>
      <c r="I1662" t="s">
        <v>11915</v>
      </c>
      <c r="J1662">
        <v>2013</v>
      </c>
      <c r="K1662" t="s">
        <v>11916</v>
      </c>
      <c r="W1662" t="s">
        <v>11917</v>
      </c>
      <c r="AA1662" t="s">
        <v>11918</v>
      </c>
      <c r="AB1662" t="s">
        <v>11919</v>
      </c>
      <c r="AN1662" t="s">
        <v>11920</v>
      </c>
      <c r="AS1662" t="s">
        <v>94</v>
      </c>
      <c r="AT1662">
        <v>132</v>
      </c>
      <c r="AU1662">
        <v>1</v>
      </c>
      <c r="AZ1662">
        <v>1</v>
      </c>
      <c r="BA1662">
        <v>8</v>
      </c>
      <c r="BC1662" t="s">
        <v>11921</v>
      </c>
      <c r="BK1662" t="s">
        <v>11922</v>
      </c>
      <c r="BQ1662" t="s">
        <v>131</v>
      </c>
    </row>
    <row r="1663" spans="1:76">
      <c r="A1663" t="s">
        <v>76</v>
      </c>
      <c r="B1663" t="s">
        <v>4150</v>
      </c>
      <c r="F1663" t="s">
        <v>4151</v>
      </c>
      <c r="I1663" t="s">
        <v>11923</v>
      </c>
      <c r="J1663">
        <v>2010</v>
      </c>
      <c r="K1663" t="s">
        <v>79</v>
      </c>
      <c r="W1663" t="s">
        <v>11924</v>
      </c>
      <c r="AA1663" t="s">
        <v>1111</v>
      </c>
      <c r="AN1663" t="s">
        <v>81</v>
      </c>
      <c r="AO1663" t="s">
        <v>5121</v>
      </c>
      <c r="AS1663" t="s">
        <v>887</v>
      </c>
      <c r="AT1663">
        <v>25</v>
      </c>
      <c r="AU1663">
        <v>3</v>
      </c>
      <c r="AZ1663">
        <v>155</v>
      </c>
      <c r="BA1663">
        <v>165</v>
      </c>
      <c r="BC1663" t="s">
        <v>11925</v>
      </c>
      <c r="BK1663" t="s">
        <v>11926</v>
      </c>
      <c r="BL1663">
        <v>20484687</v>
      </c>
      <c r="BQ1663" t="s">
        <v>85</v>
      </c>
      <c r="BR1663" t="s">
        <v>108</v>
      </c>
      <c r="BT1663" t="s">
        <v>296</v>
      </c>
    </row>
    <row r="1664" spans="1:76">
      <c r="A1664" t="s">
        <v>76</v>
      </c>
      <c r="B1664" t="s">
        <v>11927</v>
      </c>
      <c r="F1664" t="s">
        <v>11927</v>
      </c>
      <c r="I1664" t="s">
        <v>11928</v>
      </c>
      <c r="J1664">
        <v>1995</v>
      </c>
      <c r="K1664" t="s">
        <v>11929</v>
      </c>
      <c r="W1664" t="s">
        <v>11930</v>
      </c>
      <c r="AA1664" t="s">
        <v>11931</v>
      </c>
      <c r="AB1664" t="s">
        <v>11932</v>
      </c>
      <c r="AN1664" t="s">
        <v>2444</v>
      </c>
      <c r="AS1664" t="s">
        <v>413</v>
      </c>
      <c r="AT1664">
        <v>175</v>
      </c>
      <c r="AU1664">
        <v>4</v>
      </c>
      <c r="AZ1664">
        <v>249</v>
      </c>
      <c r="BA1664">
        <v>263</v>
      </c>
      <c r="BC1664" t="s">
        <v>11933</v>
      </c>
      <c r="BK1664" t="s">
        <v>11934</v>
      </c>
      <c r="BQ1664" t="s">
        <v>131</v>
      </c>
    </row>
    <row r="1665" spans="1:71">
      <c r="A1665" t="s">
        <v>76</v>
      </c>
      <c r="B1665" t="s">
        <v>11935</v>
      </c>
      <c r="F1665" t="s">
        <v>11936</v>
      </c>
      <c r="I1665" t="s">
        <v>11937</v>
      </c>
      <c r="J1665">
        <v>2018</v>
      </c>
      <c r="K1665" t="s">
        <v>1929</v>
      </c>
      <c r="W1665" t="s">
        <v>11938</v>
      </c>
      <c r="AA1665" t="s">
        <v>11939</v>
      </c>
      <c r="AB1665" t="s">
        <v>11940</v>
      </c>
      <c r="AN1665" t="s">
        <v>1931</v>
      </c>
      <c r="AO1665" t="s">
        <v>2928</v>
      </c>
      <c r="AS1665" t="s">
        <v>600</v>
      </c>
      <c r="AT1665">
        <v>32</v>
      </c>
      <c r="AU1665">
        <v>2</v>
      </c>
      <c r="AZ1665">
        <v>615</v>
      </c>
      <c r="BA1665">
        <v>630</v>
      </c>
      <c r="BC1665" t="s">
        <v>11941</v>
      </c>
      <c r="BK1665" t="s">
        <v>11942</v>
      </c>
      <c r="BQ1665" t="s">
        <v>131</v>
      </c>
    </row>
    <row r="1666" spans="1:71">
      <c r="A1666" t="s">
        <v>76</v>
      </c>
      <c r="B1666" t="s">
        <v>11943</v>
      </c>
      <c r="F1666" t="s">
        <v>11944</v>
      </c>
      <c r="I1666" t="s">
        <v>11945</v>
      </c>
      <c r="J1666">
        <v>2017</v>
      </c>
      <c r="K1666" t="s">
        <v>11106</v>
      </c>
      <c r="W1666" t="s">
        <v>11946</v>
      </c>
      <c r="AN1666" t="s">
        <v>11109</v>
      </c>
      <c r="AO1666" t="s">
        <v>11110</v>
      </c>
      <c r="AS1666" t="s">
        <v>376</v>
      </c>
      <c r="AT1666">
        <v>46</v>
      </c>
      <c r="AU1666">
        <v>1</v>
      </c>
      <c r="AZ1666">
        <v>883</v>
      </c>
      <c r="BA1666">
        <v>887</v>
      </c>
      <c r="BC1666" t="s">
        <v>11947</v>
      </c>
      <c r="BK1666" t="s">
        <v>11948</v>
      </c>
      <c r="BQ1666" t="s">
        <v>85</v>
      </c>
      <c r="BR1666" t="s">
        <v>86</v>
      </c>
    </row>
    <row r="1667" spans="1:71">
      <c r="A1667" t="s">
        <v>76</v>
      </c>
      <c r="B1667" t="s">
        <v>11949</v>
      </c>
      <c r="F1667" t="s">
        <v>11949</v>
      </c>
      <c r="I1667" t="s">
        <v>11950</v>
      </c>
      <c r="J1667">
        <v>2000</v>
      </c>
      <c r="K1667" t="s">
        <v>1377</v>
      </c>
      <c r="W1667" t="s">
        <v>11951</v>
      </c>
      <c r="AN1667" t="s">
        <v>1381</v>
      </c>
      <c r="AO1667" t="s">
        <v>1382</v>
      </c>
      <c r="AS1667" t="s">
        <v>204</v>
      </c>
      <c r="AT1667">
        <v>50</v>
      </c>
      <c r="AU1667">
        <v>2</v>
      </c>
      <c r="AZ1667">
        <v>109</v>
      </c>
      <c r="BA1667">
        <v>130</v>
      </c>
      <c r="BC1667" t="s">
        <v>11952</v>
      </c>
      <c r="BK1667" t="s">
        <v>11953</v>
      </c>
      <c r="BL1667">
        <v>10676708</v>
      </c>
      <c r="BQ1667" t="s">
        <v>85</v>
      </c>
      <c r="BR1667" t="s">
        <v>86</v>
      </c>
    </row>
    <row r="1668" spans="1:71">
      <c r="A1668" t="s">
        <v>76</v>
      </c>
      <c r="B1668" t="s">
        <v>11954</v>
      </c>
      <c r="F1668" t="s">
        <v>11954</v>
      </c>
      <c r="I1668" t="s">
        <v>11955</v>
      </c>
      <c r="J1668">
        <v>1997</v>
      </c>
      <c r="K1668" t="s">
        <v>11956</v>
      </c>
      <c r="W1668" t="s">
        <v>11957</v>
      </c>
      <c r="AB1668" t="s">
        <v>11958</v>
      </c>
      <c r="AN1668" t="s">
        <v>11959</v>
      </c>
      <c r="AS1668" t="s">
        <v>413</v>
      </c>
      <c r="AT1668">
        <v>106</v>
      </c>
      <c r="AU1668">
        <v>4</v>
      </c>
      <c r="AZ1668">
        <v>554</v>
      </c>
      <c r="BA1668">
        <v>562</v>
      </c>
      <c r="BC1668" t="s">
        <v>11960</v>
      </c>
      <c r="BK1668" t="s">
        <v>11961</v>
      </c>
      <c r="BL1668">
        <v>9358686</v>
      </c>
      <c r="BQ1668" t="s">
        <v>85</v>
      </c>
      <c r="BR1668" t="s">
        <v>86</v>
      </c>
    </row>
    <row r="1669" spans="1:71">
      <c r="A1669" t="s">
        <v>76</v>
      </c>
      <c r="B1669" t="s">
        <v>5323</v>
      </c>
      <c r="F1669" t="s">
        <v>5323</v>
      </c>
      <c r="I1669" t="s">
        <v>11962</v>
      </c>
      <c r="J1669">
        <v>1992</v>
      </c>
      <c r="K1669" t="s">
        <v>1929</v>
      </c>
      <c r="W1669" t="s">
        <v>11963</v>
      </c>
      <c r="AA1669" t="s">
        <v>5326</v>
      </c>
      <c r="AB1669" t="s">
        <v>5327</v>
      </c>
      <c r="AN1669" t="s">
        <v>1931</v>
      </c>
      <c r="AS1669" t="s">
        <v>185</v>
      </c>
      <c r="AT1669">
        <v>6</v>
      </c>
      <c r="AU1669">
        <v>4</v>
      </c>
      <c r="AZ1669">
        <v>225</v>
      </c>
      <c r="BA1669">
        <v>231</v>
      </c>
      <c r="BK1669" t="s">
        <v>11964</v>
      </c>
      <c r="BQ1669" t="s">
        <v>131</v>
      </c>
    </row>
    <row r="1670" spans="1:71">
      <c r="A1670" t="s">
        <v>76</v>
      </c>
      <c r="B1670" t="s">
        <v>11965</v>
      </c>
      <c r="F1670" t="s">
        <v>11965</v>
      </c>
      <c r="I1670" t="s">
        <v>11966</v>
      </c>
      <c r="J1670">
        <v>1996</v>
      </c>
      <c r="K1670" t="s">
        <v>1203</v>
      </c>
      <c r="W1670" t="s">
        <v>11967</v>
      </c>
      <c r="AN1670" t="s">
        <v>1205</v>
      </c>
      <c r="AS1670" t="s">
        <v>204</v>
      </c>
      <c r="AT1670">
        <v>59</v>
      </c>
      <c r="AU1670">
        <v>2</v>
      </c>
      <c r="AZ1670">
        <v>375</v>
      </c>
      <c r="BA1670">
        <v>381</v>
      </c>
      <c r="BC1670" t="s">
        <v>11968</v>
      </c>
      <c r="BK1670" t="s">
        <v>11969</v>
      </c>
      <c r="BL1670">
        <v>8838619</v>
      </c>
      <c r="BQ1670" t="s">
        <v>85</v>
      </c>
      <c r="BR1670" t="s">
        <v>86</v>
      </c>
    </row>
    <row r="1671" spans="1:71">
      <c r="A1671" t="s">
        <v>76</v>
      </c>
      <c r="B1671" t="s">
        <v>11970</v>
      </c>
      <c r="F1671" t="s">
        <v>11971</v>
      </c>
      <c r="I1671" t="s">
        <v>11972</v>
      </c>
      <c r="J1671">
        <v>2017</v>
      </c>
      <c r="K1671" t="s">
        <v>122</v>
      </c>
      <c r="W1671" t="s">
        <v>11973</v>
      </c>
      <c r="AB1671" t="s">
        <v>11974</v>
      </c>
      <c r="AN1671" t="s">
        <v>126</v>
      </c>
      <c r="AO1671" t="s">
        <v>127</v>
      </c>
      <c r="AS1671" t="s">
        <v>887</v>
      </c>
      <c r="AT1671">
        <v>23</v>
      </c>
      <c r="AU1671">
        <v>6</v>
      </c>
      <c r="AZ1671">
        <v>2499</v>
      </c>
      <c r="BA1671">
        <v>2508</v>
      </c>
      <c r="BC1671" t="s">
        <v>11975</v>
      </c>
      <c r="BK1671" t="s">
        <v>11976</v>
      </c>
      <c r="BL1671">
        <v>27739159</v>
      </c>
      <c r="BQ1671" t="s">
        <v>131</v>
      </c>
    </row>
    <row r="1672" spans="1:71">
      <c r="A1672" t="s">
        <v>76</v>
      </c>
      <c r="B1672" t="s">
        <v>11977</v>
      </c>
      <c r="F1672" t="s">
        <v>11977</v>
      </c>
      <c r="I1672" t="s">
        <v>11978</v>
      </c>
      <c r="J1672">
        <v>1993</v>
      </c>
      <c r="K1672" t="s">
        <v>861</v>
      </c>
      <c r="W1672" t="s">
        <v>11979</v>
      </c>
      <c r="AN1672" t="s">
        <v>863</v>
      </c>
      <c r="AS1672" t="s">
        <v>216</v>
      </c>
      <c r="AT1672">
        <v>74</v>
      </c>
      <c r="AU1672">
        <v>3</v>
      </c>
      <c r="AZ1672">
        <v>665</v>
      </c>
      <c r="BA1672">
        <v>677</v>
      </c>
      <c r="BC1672" t="s">
        <v>11980</v>
      </c>
      <c r="BK1672" t="s">
        <v>11981</v>
      </c>
      <c r="BQ1672" t="s">
        <v>85</v>
      </c>
      <c r="BR1672" t="s">
        <v>86</v>
      </c>
    </row>
    <row r="1673" spans="1:71">
      <c r="A1673" t="s">
        <v>76</v>
      </c>
      <c r="B1673" t="s">
        <v>11982</v>
      </c>
      <c r="F1673" t="s">
        <v>11982</v>
      </c>
      <c r="I1673" t="s">
        <v>11983</v>
      </c>
      <c r="J1673">
        <v>1999</v>
      </c>
      <c r="K1673" t="s">
        <v>11984</v>
      </c>
      <c r="W1673" t="s">
        <v>11985</v>
      </c>
      <c r="AN1673" t="s">
        <v>11986</v>
      </c>
      <c r="AT1673">
        <v>39</v>
      </c>
      <c r="AU1673">
        <v>4</v>
      </c>
      <c r="AX1673" t="s">
        <v>49</v>
      </c>
      <c r="AZ1673">
        <v>139</v>
      </c>
      <c r="BA1673">
        <v>145</v>
      </c>
      <c r="BK1673" t="s">
        <v>11987</v>
      </c>
      <c r="BQ1673" t="s">
        <v>131</v>
      </c>
    </row>
    <row r="1674" spans="1:71">
      <c r="A1674" t="s">
        <v>76</v>
      </c>
      <c r="B1674" t="s">
        <v>11988</v>
      </c>
      <c r="F1674" t="s">
        <v>11989</v>
      </c>
      <c r="I1674" t="s">
        <v>11990</v>
      </c>
      <c r="J1674">
        <v>2016</v>
      </c>
      <c r="K1674" t="s">
        <v>1189</v>
      </c>
      <c r="W1674" t="s">
        <v>11991</v>
      </c>
      <c r="AB1674" t="s">
        <v>11992</v>
      </c>
      <c r="AN1674" t="s">
        <v>1191</v>
      </c>
      <c r="AO1674" t="s">
        <v>11993</v>
      </c>
      <c r="AS1674" t="s">
        <v>168</v>
      </c>
      <c r="AT1674">
        <v>25</v>
      </c>
      <c r="AU1674">
        <v>5</v>
      </c>
      <c r="AZ1674">
        <v>612</v>
      </c>
      <c r="BA1674">
        <v>619</v>
      </c>
      <c r="BC1674" t="s">
        <v>11994</v>
      </c>
      <c r="BK1674" t="s">
        <v>11995</v>
      </c>
      <c r="BL1674">
        <v>27174375</v>
      </c>
      <c r="BQ1674" t="s">
        <v>85</v>
      </c>
      <c r="BR1674" t="s">
        <v>86</v>
      </c>
    </row>
    <row r="1675" spans="1:71">
      <c r="A1675" t="s">
        <v>76</v>
      </c>
      <c r="B1675" t="s">
        <v>11996</v>
      </c>
      <c r="F1675" t="s">
        <v>11997</v>
      </c>
      <c r="I1675" t="s">
        <v>11998</v>
      </c>
      <c r="J1675">
        <v>2012</v>
      </c>
      <c r="K1675" t="s">
        <v>5339</v>
      </c>
      <c r="W1675" t="s">
        <v>11999</v>
      </c>
      <c r="AA1675" t="s">
        <v>12000</v>
      </c>
      <c r="AN1675" t="s">
        <v>5341</v>
      </c>
      <c r="AS1675" t="s">
        <v>168</v>
      </c>
      <c r="AT1675">
        <v>159</v>
      </c>
      <c r="AU1675">
        <v>10</v>
      </c>
      <c r="AZ1675">
        <v>2269</v>
      </c>
      <c r="BA1675">
        <v>2279</v>
      </c>
      <c r="BC1675" t="s">
        <v>12001</v>
      </c>
      <c r="BK1675" t="s">
        <v>12002</v>
      </c>
      <c r="BQ1675" t="s">
        <v>85</v>
      </c>
      <c r="BR1675" t="s">
        <v>108</v>
      </c>
      <c r="BS1675" t="s">
        <v>109</v>
      </c>
    </row>
    <row r="1676" spans="1:71">
      <c r="A1676" t="s">
        <v>76</v>
      </c>
      <c r="B1676" t="s">
        <v>12003</v>
      </c>
      <c r="F1676" t="s">
        <v>12003</v>
      </c>
      <c r="I1676" t="s">
        <v>12004</v>
      </c>
      <c r="J1676">
        <v>2005</v>
      </c>
      <c r="K1676" t="s">
        <v>2245</v>
      </c>
      <c r="W1676" t="s">
        <v>12005</v>
      </c>
      <c r="AN1676" t="s">
        <v>2247</v>
      </c>
      <c r="AS1676" t="s">
        <v>413</v>
      </c>
      <c r="AT1676">
        <v>90</v>
      </c>
      <c r="AU1676" s="2">
        <v>43132</v>
      </c>
      <c r="AZ1676">
        <v>127</v>
      </c>
      <c r="BA1676">
        <v>134</v>
      </c>
      <c r="BC1676" t="s">
        <v>12006</v>
      </c>
      <c r="BK1676" t="s">
        <v>12007</v>
      </c>
      <c r="BL1676">
        <v>16257602</v>
      </c>
      <c r="BQ1676" t="s">
        <v>85</v>
      </c>
      <c r="BR1676" t="s">
        <v>86</v>
      </c>
    </row>
    <row r="1677" spans="1:71">
      <c r="A1677" t="s">
        <v>76</v>
      </c>
      <c r="B1677" t="s">
        <v>12008</v>
      </c>
      <c r="F1677" t="s">
        <v>12009</v>
      </c>
      <c r="I1677" t="s">
        <v>12010</v>
      </c>
      <c r="J1677">
        <v>2008</v>
      </c>
      <c r="K1677" t="s">
        <v>5936</v>
      </c>
      <c r="W1677" t="s">
        <v>12011</v>
      </c>
      <c r="AN1677" t="s">
        <v>5937</v>
      </c>
      <c r="AS1677" t="s">
        <v>128</v>
      </c>
      <c r="AT1677">
        <v>63</v>
      </c>
      <c r="AU1677">
        <v>4</v>
      </c>
      <c r="AZ1677">
        <v>421</v>
      </c>
      <c r="BA1677">
        <v>432</v>
      </c>
      <c r="BC1677" t="s">
        <v>12012</v>
      </c>
      <c r="BK1677" t="s">
        <v>12013</v>
      </c>
      <c r="BQ1677" t="s">
        <v>131</v>
      </c>
    </row>
    <row r="1678" spans="1:71">
      <c r="A1678" t="s">
        <v>76</v>
      </c>
      <c r="B1678" t="s">
        <v>12014</v>
      </c>
      <c r="F1678" t="s">
        <v>12015</v>
      </c>
      <c r="I1678" t="s">
        <v>12016</v>
      </c>
      <c r="J1678">
        <v>2016</v>
      </c>
      <c r="K1678" t="s">
        <v>266</v>
      </c>
      <c r="W1678" t="s">
        <v>12017</v>
      </c>
      <c r="AN1678" t="s">
        <v>268</v>
      </c>
      <c r="AO1678" t="s">
        <v>316</v>
      </c>
      <c r="AS1678" t="s">
        <v>269</v>
      </c>
      <c r="AT1678">
        <v>56</v>
      </c>
      <c r="AU1678">
        <v>2</v>
      </c>
      <c r="AZ1678">
        <v>747</v>
      </c>
      <c r="BA1678">
        <v>759</v>
      </c>
      <c r="BC1678" t="s">
        <v>12018</v>
      </c>
      <c r="BK1678" t="s">
        <v>12019</v>
      </c>
      <c r="BQ1678" t="s">
        <v>131</v>
      </c>
    </row>
    <row r="1679" spans="1:71">
      <c r="A1679" t="s">
        <v>76</v>
      </c>
      <c r="B1679" t="s">
        <v>12020</v>
      </c>
      <c r="F1679" t="s">
        <v>12021</v>
      </c>
      <c r="I1679" t="s">
        <v>12022</v>
      </c>
      <c r="J1679">
        <v>2015</v>
      </c>
      <c r="K1679" t="s">
        <v>2344</v>
      </c>
      <c r="W1679" t="s">
        <v>12023</v>
      </c>
      <c r="AN1679" t="s">
        <v>2348</v>
      </c>
      <c r="AO1679" t="s">
        <v>2349</v>
      </c>
      <c r="AS1679" t="s">
        <v>216</v>
      </c>
      <c r="AT1679">
        <v>153</v>
      </c>
      <c r="AU1679">
        <v>6</v>
      </c>
      <c r="AZ1679">
        <v>1059</v>
      </c>
      <c r="BA1679">
        <v>1068</v>
      </c>
      <c r="BC1679" t="s">
        <v>12024</v>
      </c>
      <c r="BK1679" t="s">
        <v>12025</v>
      </c>
      <c r="BQ1679" t="s">
        <v>131</v>
      </c>
    </row>
    <row r="1680" spans="1:71">
      <c r="A1680" t="s">
        <v>76</v>
      </c>
      <c r="B1680" t="s">
        <v>12026</v>
      </c>
      <c r="F1680" t="s">
        <v>12026</v>
      </c>
      <c r="I1680" t="s">
        <v>12027</v>
      </c>
      <c r="J1680">
        <v>1992</v>
      </c>
      <c r="K1680" t="s">
        <v>12028</v>
      </c>
      <c r="W1680" t="s">
        <v>12029</v>
      </c>
      <c r="AN1680" t="s">
        <v>12030</v>
      </c>
      <c r="AT1680">
        <v>37</v>
      </c>
      <c r="AU1680">
        <v>2</v>
      </c>
      <c r="AZ1680">
        <v>191</v>
      </c>
      <c r="BA1680">
        <v>197</v>
      </c>
      <c r="BK1680" t="s">
        <v>12031</v>
      </c>
      <c r="BQ1680" t="s">
        <v>131</v>
      </c>
    </row>
    <row r="1681" spans="1:72">
      <c r="A1681" t="s">
        <v>76</v>
      </c>
      <c r="B1681" t="s">
        <v>12032</v>
      </c>
      <c r="F1681" t="s">
        <v>12033</v>
      </c>
      <c r="I1681" t="s">
        <v>12034</v>
      </c>
      <c r="J1681">
        <v>2010</v>
      </c>
      <c r="K1681" t="s">
        <v>646</v>
      </c>
      <c r="W1681" t="s">
        <v>12035</v>
      </c>
      <c r="AA1681" t="s">
        <v>12036</v>
      </c>
      <c r="AB1681" t="s">
        <v>12037</v>
      </c>
      <c r="AN1681" t="s">
        <v>648</v>
      </c>
      <c r="AO1681" t="s">
        <v>649</v>
      </c>
      <c r="AS1681" s="3">
        <v>37196</v>
      </c>
      <c r="AT1681">
        <v>213</v>
      </c>
      <c r="AU1681">
        <v>21</v>
      </c>
      <c r="AZ1681">
        <v>3705</v>
      </c>
      <c r="BA1681">
        <v>3709</v>
      </c>
      <c r="BC1681" t="s">
        <v>12038</v>
      </c>
      <c r="BK1681" t="s">
        <v>12039</v>
      </c>
      <c r="BL1681">
        <v>20952619</v>
      </c>
      <c r="BQ1681" t="s">
        <v>85</v>
      </c>
      <c r="BS1681" t="s">
        <v>109</v>
      </c>
    </row>
    <row r="1682" spans="1:72">
      <c r="A1682" t="s">
        <v>76</v>
      </c>
      <c r="B1682" t="s">
        <v>12040</v>
      </c>
      <c r="F1682" t="s">
        <v>12040</v>
      </c>
      <c r="I1682" t="s">
        <v>12041</v>
      </c>
      <c r="J1682">
        <v>2005</v>
      </c>
      <c r="K1682" t="s">
        <v>12042</v>
      </c>
      <c r="W1682" t="s">
        <v>12043</v>
      </c>
      <c r="AN1682" t="s">
        <v>12044</v>
      </c>
      <c r="AS1682" t="s">
        <v>12045</v>
      </c>
      <c r="AT1682">
        <v>89</v>
      </c>
      <c r="AU1682">
        <v>7</v>
      </c>
      <c r="AZ1682">
        <v>1136</v>
      </c>
      <c r="BA1682">
        <v>1146</v>
      </c>
      <c r="BK1682" t="s">
        <v>12046</v>
      </c>
      <c r="BQ1682" t="s">
        <v>296</v>
      </c>
      <c r="BT1682" t="s">
        <v>296</v>
      </c>
    </row>
    <row r="1683" spans="1:72">
      <c r="A1683" t="s">
        <v>76</v>
      </c>
      <c r="B1683" t="s">
        <v>12047</v>
      </c>
      <c r="F1683" t="s">
        <v>12048</v>
      </c>
      <c r="I1683" t="s">
        <v>12049</v>
      </c>
      <c r="J1683">
        <v>2012</v>
      </c>
      <c r="K1683" t="s">
        <v>221</v>
      </c>
      <c r="W1683" t="s">
        <v>12050</v>
      </c>
      <c r="AB1683" t="s">
        <v>12051</v>
      </c>
      <c r="AN1683" t="s">
        <v>225</v>
      </c>
      <c r="AS1683" s="3">
        <v>40360</v>
      </c>
      <c r="AT1683">
        <v>109</v>
      </c>
      <c r="AU1683">
        <v>28</v>
      </c>
      <c r="AZ1683" t="s">
        <v>12052</v>
      </c>
      <c r="BA1683" t="s">
        <v>12053</v>
      </c>
      <c r="BC1683" t="s">
        <v>12054</v>
      </c>
      <c r="BK1683" t="s">
        <v>12055</v>
      </c>
      <c r="BL1683">
        <v>22711828</v>
      </c>
      <c r="BQ1683" t="s">
        <v>131</v>
      </c>
    </row>
    <row r="1684" spans="1:72">
      <c r="A1684" t="s">
        <v>76</v>
      </c>
      <c r="B1684" t="s">
        <v>12056</v>
      </c>
      <c r="F1684" t="s">
        <v>12057</v>
      </c>
      <c r="I1684" t="s">
        <v>12058</v>
      </c>
      <c r="J1684">
        <v>2018</v>
      </c>
      <c r="K1684" t="s">
        <v>221</v>
      </c>
      <c r="W1684" t="s">
        <v>12059</v>
      </c>
      <c r="AN1684" t="s">
        <v>225</v>
      </c>
      <c r="AS1684" s="3">
        <v>39814</v>
      </c>
      <c r="AT1684">
        <v>115</v>
      </c>
      <c r="AU1684">
        <v>2</v>
      </c>
      <c r="AZ1684" t="s">
        <v>12060</v>
      </c>
      <c r="BA1684" t="s">
        <v>12061</v>
      </c>
      <c r="BC1684" t="s">
        <v>12062</v>
      </c>
      <c r="BK1684" t="s">
        <v>12063</v>
      </c>
      <c r="BL1684">
        <v>29279404</v>
      </c>
      <c r="BQ1684" t="s">
        <v>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6D7-44DF-4757-9600-68E22325552A}">
  <sheetPr filterMode="1"/>
  <dimension ref="A1:BU2363"/>
  <sheetViews>
    <sheetView workbookViewId="0">
      <selection activeCell="I2022" sqref="I2022"/>
    </sheetView>
  </sheetViews>
  <sheetFormatPr defaultColWidth="9.109375" defaultRowHeight="14.4"/>
  <cols>
    <col min="1" max="1" width="9.109375" customWidth="1"/>
    <col min="3" max="8" width="8.88671875" customWidth="1"/>
    <col min="9" max="9" width="132.5546875" customWidth="1"/>
    <col min="10" max="21" width="8.88671875" customWidth="1"/>
    <col min="22" max="69" width="9.109375" customWidth="1"/>
  </cols>
  <sheetData>
    <row r="1" spans="1:72">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12064</v>
      </c>
      <c r="BR1" t="s">
        <v>12065</v>
      </c>
      <c r="BS1" t="s">
        <v>12066</v>
      </c>
      <c r="BT1" t="s">
        <v>72</v>
      </c>
    </row>
    <row r="2" spans="1:72" hidden="1">
      <c r="A2" t="s">
        <v>76</v>
      </c>
      <c r="B2" t="s">
        <v>12067</v>
      </c>
      <c r="F2" t="s">
        <v>12068</v>
      </c>
      <c r="I2" t="s">
        <v>12069</v>
      </c>
      <c r="J2" t="s">
        <v>677</v>
      </c>
      <c r="V2" t="s">
        <v>12070</v>
      </c>
      <c r="Z2" t="s">
        <v>12071</v>
      </c>
      <c r="AM2" t="s">
        <v>679</v>
      </c>
      <c r="AN2" t="s">
        <v>4283</v>
      </c>
      <c r="AR2" t="s">
        <v>397</v>
      </c>
      <c r="AS2">
        <v>2012</v>
      </c>
      <c r="AT2">
        <v>25</v>
      </c>
      <c r="AU2">
        <v>7</v>
      </c>
      <c r="AZ2">
        <v>1377</v>
      </c>
      <c r="BA2">
        <v>1388</v>
      </c>
      <c r="BC2" t="s">
        <v>12072</v>
      </c>
      <c r="BK2" t="s">
        <v>12073</v>
      </c>
      <c r="BL2">
        <v>22591181</v>
      </c>
      <c r="BQ2" t="s">
        <v>131</v>
      </c>
      <c r="BR2" t="s">
        <v>12074</v>
      </c>
      <c r="BS2" t="s">
        <v>296</v>
      </c>
      <c r="BT2">
        <v>2</v>
      </c>
    </row>
    <row r="3" spans="1:72" hidden="1">
      <c r="A3" t="s">
        <v>76</v>
      </c>
      <c r="B3" t="s">
        <v>12075</v>
      </c>
      <c r="F3" t="s">
        <v>12076</v>
      </c>
      <c r="I3" t="s">
        <v>12077</v>
      </c>
      <c r="J3" t="s">
        <v>2662</v>
      </c>
      <c r="V3" t="s">
        <v>12078</v>
      </c>
      <c r="AA3" t="s">
        <v>12079</v>
      </c>
      <c r="AM3" t="s">
        <v>2664</v>
      </c>
      <c r="AN3" t="s">
        <v>3478</v>
      </c>
      <c r="AR3" t="s">
        <v>216</v>
      </c>
      <c r="AS3">
        <v>2018</v>
      </c>
      <c r="AT3">
        <v>166</v>
      </c>
      <c r="AU3">
        <v>8</v>
      </c>
      <c r="AZ3">
        <v>648</v>
      </c>
      <c r="BA3">
        <v>660</v>
      </c>
      <c r="BC3" t="s">
        <v>12080</v>
      </c>
      <c r="BK3" t="s">
        <v>12081</v>
      </c>
      <c r="BQ3" t="s">
        <v>296</v>
      </c>
      <c r="BR3" t="s">
        <v>12074</v>
      </c>
      <c r="BS3" t="s">
        <v>12074</v>
      </c>
    </row>
    <row r="4" spans="1:72" hidden="1">
      <c r="A4" t="s">
        <v>76</v>
      </c>
      <c r="B4" t="s">
        <v>12082</v>
      </c>
      <c r="F4" t="s">
        <v>12083</v>
      </c>
      <c r="I4" t="s">
        <v>12084</v>
      </c>
      <c r="J4" t="s">
        <v>12085</v>
      </c>
      <c r="V4" t="s">
        <v>12086</v>
      </c>
      <c r="AM4" t="s">
        <v>12087</v>
      </c>
      <c r="AN4" t="s">
        <v>12088</v>
      </c>
      <c r="AR4" t="s">
        <v>887</v>
      </c>
      <c r="AS4">
        <v>2007</v>
      </c>
      <c r="AT4">
        <v>52</v>
      </c>
      <c r="AU4">
        <v>2</v>
      </c>
      <c r="AZ4">
        <v>209</v>
      </c>
      <c r="BA4">
        <v>218</v>
      </c>
      <c r="BC4" t="s">
        <v>12089</v>
      </c>
      <c r="BK4" t="s">
        <v>12090</v>
      </c>
      <c r="BQ4" t="s">
        <v>131</v>
      </c>
      <c r="BR4" t="s">
        <v>12074</v>
      </c>
      <c r="BS4" t="s">
        <v>296</v>
      </c>
    </row>
    <row r="5" spans="1:72" hidden="1">
      <c r="A5" t="s">
        <v>76</v>
      </c>
      <c r="B5" t="s">
        <v>12091</v>
      </c>
      <c r="F5" t="s">
        <v>12091</v>
      </c>
      <c r="I5" t="s">
        <v>12092</v>
      </c>
      <c r="J5" t="s">
        <v>9487</v>
      </c>
      <c r="O5" t="s">
        <v>12093</v>
      </c>
      <c r="P5" t="s">
        <v>12094</v>
      </c>
      <c r="Q5" t="s">
        <v>12095</v>
      </c>
      <c r="S5" t="s">
        <v>12096</v>
      </c>
      <c r="V5" t="s">
        <v>12097</v>
      </c>
      <c r="AA5" t="s">
        <v>12098</v>
      </c>
      <c r="AM5" t="s">
        <v>701</v>
      </c>
      <c r="AR5" s="3">
        <v>47270</v>
      </c>
      <c r="AS5">
        <v>2003</v>
      </c>
      <c r="AT5">
        <v>358</v>
      </c>
      <c r="AU5">
        <v>1434</v>
      </c>
      <c r="AZ5">
        <v>1123</v>
      </c>
      <c r="BA5">
        <v>1132</v>
      </c>
      <c r="BC5" t="s">
        <v>12099</v>
      </c>
      <c r="BK5" t="s">
        <v>12100</v>
      </c>
      <c r="BL5">
        <v>12831478</v>
      </c>
      <c r="BQ5" t="s">
        <v>296</v>
      </c>
      <c r="BR5" t="s">
        <v>12074</v>
      </c>
      <c r="BS5" t="s">
        <v>12074</v>
      </c>
    </row>
    <row r="6" spans="1:72" hidden="1">
      <c r="A6" t="s">
        <v>76</v>
      </c>
      <c r="B6" t="s">
        <v>12101</v>
      </c>
      <c r="F6" t="s">
        <v>12102</v>
      </c>
      <c r="I6" t="s">
        <v>12103</v>
      </c>
      <c r="J6" t="s">
        <v>2128</v>
      </c>
      <c r="V6" t="s">
        <v>12104</v>
      </c>
      <c r="AM6" t="s">
        <v>2130</v>
      </c>
      <c r="AN6" t="s">
        <v>4637</v>
      </c>
      <c r="AR6" t="s">
        <v>128</v>
      </c>
      <c r="AS6">
        <v>2017</v>
      </c>
      <c r="AT6">
        <v>46</v>
      </c>
      <c r="AU6">
        <v>6</v>
      </c>
      <c r="AZ6">
        <v>1359</v>
      </c>
      <c r="BA6">
        <v>1364</v>
      </c>
      <c r="BC6" t="s">
        <v>12105</v>
      </c>
      <c r="BK6" t="s">
        <v>12106</v>
      </c>
      <c r="BL6">
        <v>28961806</v>
      </c>
      <c r="BQ6" t="s">
        <v>296</v>
      </c>
      <c r="BR6" t="s">
        <v>12074</v>
      </c>
      <c r="BS6" t="s">
        <v>12074</v>
      </c>
    </row>
    <row r="7" spans="1:72" hidden="1">
      <c r="A7" t="s">
        <v>76</v>
      </c>
      <c r="B7" t="s">
        <v>12107</v>
      </c>
      <c r="F7" t="s">
        <v>12107</v>
      </c>
      <c r="I7" t="s">
        <v>12108</v>
      </c>
      <c r="J7" t="s">
        <v>713</v>
      </c>
      <c r="V7" t="s">
        <v>12109</v>
      </c>
      <c r="AM7" t="s">
        <v>717</v>
      </c>
      <c r="AR7" t="s">
        <v>204</v>
      </c>
      <c r="AS7">
        <v>1992</v>
      </c>
      <c r="AT7">
        <v>226</v>
      </c>
      <c r="AV7">
        <v>2</v>
      </c>
      <c r="AZ7">
        <v>243</v>
      </c>
      <c r="BA7">
        <v>257</v>
      </c>
      <c r="BC7" t="s">
        <v>12110</v>
      </c>
      <c r="BK7" t="s">
        <v>12111</v>
      </c>
      <c r="BQ7" t="s">
        <v>296</v>
      </c>
      <c r="BR7" t="s">
        <v>12074</v>
      </c>
      <c r="BS7" t="s">
        <v>12074</v>
      </c>
    </row>
    <row r="8" spans="1:72" hidden="1">
      <c r="A8" t="s">
        <v>76</v>
      </c>
      <c r="B8" t="s">
        <v>12112</v>
      </c>
      <c r="F8" t="s">
        <v>12112</v>
      </c>
      <c r="I8" t="s">
        <v>12113</v>
      </c>
      <c r="J8" t="s">
        <v>12114</v>
      </c>
      <c r="V8" t="s">
        <v>12115</v>
      </c>
      <c r="AM8" t="s">
        <v>12116</v>
      </c>
      <c r="AR8" t="s">
        <v>128</v>
      </c>
      <c r="AS8">
        <v>1992</v>
      </c>
      <c r="AT8">
        <v>22</v>
      </c>
      <c r="AU8">
        <v>8</v>
      </c>
      <c r="AZ8">
        <v>867</v>
      </c>
      <c r="BA8">
        <v>873</v>
      </c>
      <c r="BC8" t="s">
        <v>12117</v>
      </c>
      <c r="BK8" t="s">
        <v>12118</v>
      </c>
      <c r="BQ8" t="s">
        <v>296</v>
      </c>
      <c r="BR8" t="s">
        <v>12074</v>
      </c>
      <c r="BS8" t="s">
        <v>12074</v>
      </c>
    </row>
    <row r="9" spans="1:72" hidden="1">
      <c r="A9" t="s">
        <v>867</v>
      </c>
      <c r="B9" t="s">
        <v>12119</v>
      </c>
      <c r="D9" t="s">
        <v>12120</v>
      </c>
      <c r="F9" t="s">
        <v>12121</v>
      </c>
      <c r="I9" t="s">
        <v>12122</v>
      </c>
      <c r="J9" t="s">
        <v>12123</v>
      </c>
      <c r="K9" t="s">
        <v>12124</v>
      </c>
      <c r="O9" t="s">
        <v>12125</v>
      </c>
      <c r="P9" t="s">
        <v>12126</v>
      </c>
      <c r="Q9" t="s">
        <v>12127</v>
      </c>
      <c r="R9" t="s">
        <v>12128</v>
      </c>
      <c r="V9" t="s">
        <v>12129</v>
      </c>
      <c r="AM9" t="s">
        <v>12130</v>
      </c>
      <c r="AS9">
        <v>2013</v>
      </c>
      <c r="AT9">
        <v>6</v>
      </c>
      <c r="AU9">
        <v>3</v>
      </c>
      <c r="AZ9">
        <v>164</v>
      </c>
      <c r="BA9">
        <v>170</v>
      </c>
      <c r="BK9" t="s">
        <v>12131</v>
      </c>
      <c r="BQ9" t="s">
        <v>296</v>
      </c>
      <c r="BR9" t="s">
        <v>12074</v>
      </c>
      <c r="BS9" t="s">
        <v>12074</v>
      </c>
    </row>
    <row r="10" spans="1:72" hidden="1">
      <c r="A10" t="s">
        <v>76</v>
      </c>
      <c r="B10" t="s">
        <v>12132</v>
      </c>
      <c r="F10" t="s">
        <v>12133</v>
      </c>
      <c r="I10" t="s">
        <v>12134</v>
      </c>
      <c r="J10" t="s">
        <v>12135</v>
      </c>
      <c r="V10" t="s">
        <v>12136</v>
      </c>
      <c r="Z10" t="s">
        <v>12137</v>
      </c>
      <c r="AA10" t="s">
        <v>12138</v>
      </c>
      <c r="AM10" t="s">
        <v>12139</v>
      </c>
      <c r="AS10">
        <v>2008</v>
      </c>
      <c r="AT10">
        <v>7</v>
      </c>
      <c r="AU10">
        <v>4</v>
      </c>
      <c r="AZ10">
        <v>1298</v>
      </c>
      <c r="BA10">
        <v>1311</v>
      </c>
      <c r="BC10" t="s">
        <v>12140</v>
      </c>
      <c r="BK10" t="s">
        <v>12141</v>
      </c>
      <c r="BL10">
        <v>19065765</v>
      </c>
      <c r="BQ10" t="s">
        <v>296</v>
      </c>
      <c r="BR10" t="s">
        <v>12074</v>
      </c>
      <c r="BS10" t="s">
        <v>12074</v>
      </c>
    </row>
    <row r="11" spans="1:72" hidden="1">
      <c r="A11" t="s">
        <v>76</v>
      </c>
      <c r="B11" t="s">
        <v>12142</v>
      </c>
      <c r="F11" t="s">
        <v>12142</v>
      </c>
      <c r="I11" t="s">
        <v>12143</v>
      </c>
      <c r="J11" t="s">
        <v>12144</v>
      </c>
      <c r="V11" t="s">
        <v>12145</v>
      </c>
      <c r="AM11" t="s">
        <v>12146</v>
      </c>
      <c r="AR11" t="s">
        <v>185</v>
      </c>
      <c r="AS11">
        <v>2005</v>
      </c>
      <c r="AT11">
        <v>78</v>
      </c>
      <c r="AV11">
        <v>8</v>
      </c>
      <c r="AZ11">
        <v>897</v>
      </c>
      <c r="BA11">
        <v>916</v>
      </c>
      <c r="BC11" t="s">
        <v>12147</v>
      </c>
      <c r="BK11" t="s">
        <v>12148</v>
      </c>
      <c r="BQ11" t="s">
        <v>131</v>
      </c>
      <c r="BR11" t="s">
        <v>12074</v>
      </c>
      <c r="BS11" t="s">
        <v>296</v>
      </c>
    </row>
    <row r="12" spans="1:72" hidden="1">
      <c r="A12" t="s">
        <v>76</v>
      </c>
      <c r="B12" t="s">
        <v>12149</v>
      </c>
      <c r="F12" t="s">
        <v>12150</v>
      </c>
      <c r="I12" t="s">
        <v>12151</v>
      </c>
      <c r="J12" t="s">
        <v>12152</v>
      </c>
      <c r="V12" t="s">
        <v>12153</v>
      </c>
      <c r="Z12" t="s">
        <v>12154</v>
      </c>
      <c r="AM12" t="s">
        <v>12155</v>
      </c>
      <c r="AN12" t="s">
        <v>12156</v>
      </c>
      <c r="AS12">
        <v>2013</v>
      </c>
      <c r="AT12">
        <v>208</v>
      </c>
      <c r="AU12" s="2">
        <v>43351</v>
      </c>
      <c r="AZ12">
        <v>497</v>
      </c>
      <c r="BA12">
        <v>501</v>
      </c>
      <c r="BC12" t="s">
        <v>12157</v>
      </c>
      <c r="BK12" t="s">
        <v>12158</v>
      </c>
      <c r="BQ12" t="s">
        <v>296</v>
      </c>
      <c r="BR12" t="s">
        <v>12074</v>
      </c>
      <c r="BS12" t="s">
        <v>12074</v>
      </c>
    </row>
    <row r="13" spans="1:72" hidden="1">
      <c r="A13" t="s">
        <v>76</v>
      </c>
      <c r="B13" t="s">
        <v>12159</v>
      </c>
      <c r="F13" t="s">
        <v>12160</v>
      </c>
      <c r="I13" t="s">
        <v>12161</v>
      </c>
      <c r="J13" t="s">
        <v>3968</v>
      </c>
      <c r="V13" t="s">
        <v>12162</v>
      </c>
      <c r="Z13" t="s">
        <v>12163</v>
      </c>
      <c r="AA13" t="s">
        <v>12164</v>
      </c>
      <c r="AM13" t="s">
        <v>3970</v>
      </c>
      <c r="AN13" t="s">
        <v>3971</v>
      </c>
      <c r="AR13" t="s">
        <v>600</v>
      </c>
      <c r="AS13">
        <v>2015</v>
      </c>
      <c r="AT13">
        <v>93</v>
      </c>
      <c r="AU13">
        <v>4</v>
      </c>
      <c r="AZ13">
        <v>307</v>
      </c>
      <c r="BA13">
        <v>313</v>
      </c>
      <c r="BC13" t="s">
        <v>12165</v>
      </c>
      <c r="BK13" t="s">
        <v>12166</v>
      </c>
      <c r="BQ13" t="s">
        <v>296</v>
      </c>
      <c r="BR13" t="s">
        <v>12074</v>
      </c>
      <c r="BS13" t="s">
        <v>12074</v>
      </c>
    </row>
    <row r="14" spans="1:72" hidden="1">
      <c r="A14" t="s">
        <v>76</v>
      </c>
      <c r="B14" t="s">
        <v>12167</v>
      </c>
      <c r="F14" t="s">
        <v>12167</v>
      </c>
      <c r="I14" t="s">
        <v>12168</v>
      </c>
      <c r="J14" t="s">
        <v>12169</v>
      </c>
      <c r="V14" t="s">
        <v>12170</v>
      </c>
      <c r="Z14" t="s">
        <v>12171</v>
      </c>
      <c r="AM14" t="s">
        <v>12172</v>
      </c>
      <c r="AR14" t="s">
        <v>148</v>
      </c>
      <c r="AS14">
        <v>1991</v>
      </c>
      <c r="AT14">
        <v>44</v>
      </c>
      <c r="AU14">
        <v>3</v>
      </c>
      <c r="AZ14">
        <v>204</v>
      </c>
      <c r="BA14">
        <v>207</v>
      </c>
      <c r="BC14" t="s">
        <v>12173</v>
      </c>
      <c r="BK14" t="s">
        <v>12174</v>
      </c>
      <c r="BQ14" t="s">
        <v>296</v>
      </c>
      <c r="BR14" t="s">
        <v>12074</v>
      </c>
      <c r="BS14" t="s">
        <v>12074</v>
      </c>
    </row>
    <row r="15" spans="1:72" hidden="1">
      <c r="A15" t="s">
        <v>76</v>
      </c>
      <c r="B15" t="s">
        <v>12175</v>
      </c>
      <c r="F15" t="s">
        <v>12175</v>
      </c>
      <c r="I15" t="s">
        <v>12176</v>
      </c>
      <c r="J15" t="s">
        <v>12177</v>
      </c>
      <c r="V15" t="s">
        <v>12178</v>
      </c>
      <c r="Z15" t="s">
        <v>12179</v>
      </c>
      <c r="AA15" t="s">
        <v>12180</v>
      </c>
      <c r="AM15" t="s">
        <v>12181</v>
      </c>
      <c r="AR15" t="s">
        <v>185</v>
      </c>
      <c r="AS15">
        <v>1997</v>
      </c>
      <c r="AT15">
        <v>105</v>
      </c>
      <c r="AU15">
        <v>5</v>
      </c>
      <c r="AZ15">
        <v>478</v>
      </c>
      <c r="BA15">
        <v>486</v>
      </c>
      <c r="BC15" t="s">
        <v>12182</v>
      </c>
      <c r="BK15" t="s">
        <v>12183</v>
      </c>
      <c r="BL15">
        <v>9439786</v>
      </c>
      <c r="BQ15" t="s">
        <v>296</v>
      </c>
      <c r="BR15" t="s">
        <v>12074</v>
      </c>
      <c r="BS15" t="s">
        <v>12074</v>
      </c>
    </row>
    <row r="16" spans="1:72" hidden="1">
      <c r="A16" t="s">
        <v>76</v>
      </c>
      <c r="B16" t="s">
        <v>12184</v>
      </c>
      <c r="F16" t="s">
        <v>12184</v>
      </c>
      <c r="I16" t="s">
        <v>12185</v>
      </c>
      <c r="J16" t="s">
        <v>12186</v>
      </c>
      <c r="V16" t="s">
        <v>12187</v>
      </c>
      <c r="Z16" t="s">
        <v>12188</v>
      </c>
      <c r="AA16" t="s">
        <v>12189</v>
      </c>
      <c r="AM16" t="s">
        <v>12190</v>
      </c>
      <c r="AR16" t="s">
        <v>216</v>
      </c>
      <c r="AS16">
        <v>2004</v>
      </c>
      <c r="AT16">
        <v>39</v>
      </c>
      <c r="AU16">
        <v>2</v>
      </c>
      <c r="AZ16">
        <v>127</v>
      </c>
      <c r="BA16">
        <v>132</v>
      </c>
      <c r="BC16" t="s">
        <v>12191</v>
      </c>
      <c r="BK16" t="s">
        <v>12192</v>
      </c>
      <c r="BQ16" t="s">
        <v>296</v>
      </c>
      <c r="BR16" t="s">
        <v>12074</v>
      </c>
      <c r="BS16" t="s">
        <v>12074</v>
      </c>
    </row>
    <row r="17" spans="1:72" hidden="1">
      <c r="A17" t="s">
        <v>76</v>
      </c>
      <c r="B17" t="s">
        <v>12193</v>
      </c>
      <c r="F17" t="s">
        <v>12193</v>
      </c>
      <c r="I17" t="s">
        <v>12194</v>
      </c>
      <c r="J17" t="s">
        <v>12195</v>
      </c>
      <c r="V17" t="s">
        <v>12196</v>
      </c>
      <c r="AM17" t="s">
        <v>12197</v>
      </c>
      <c r="AR17" t="s">
        <v>185</v>
      </c>
      <c r="AS17">
        <v>2001</v>
      </c>
      <c r="AT17">
        <v>11</v>
      </c>
      <c r="AU17">
        <v>3</v>
      </c>
      <c r="AZ17">
        <v>213</v>
      </c>
      <c r="BA17">
        <v>222</v>
      </c>
      <c r="BK17" t="s">
        <v>12198</v>
      </c>
      <c r="BQ17" t="s">
        <v>296</v>
      </c>
      <c r="BR17" t="s">
        <v>12074</v>
      </c>
      <c r="BS17" t="s">
        <v>12074</v>
      </c>
    </row>
    <row r="18" spans="1:72" hidden="1">
      <c r="A18" t="s">
        <v>76</v>
      </c>
      <c r="B18" t="s">
        <v>12199</v>
      </c>
      <c r="F18" t="s">
        <v>12200</v>
      </c>
      <c r="I18" t="s">
        <v>12201</v>
      </c>
      <c r="J18" t="s">
        <v>12202</v>
      </c>
      <c r="V18" t="s">
        <v>12203</v>
      </c>
      <c r="AM18" t="s">
        <v>12204</v>
      </c>
      <c r="AN18" t="s">
        <v>12205</v>
      </c>
      <c r="AR18" t="s">
        <v>128</v>
      </c>
      <c r="AS18">
        <v>2012</v>
      </c>
      <c r="AT18">
        <v>83</v>
      </c>
      <c r="AU18">
        <v>8</v>
      </c>
      <c r="AX18" t="s">
        <v>49</v>
      </c>
      <c r="AZ18">
        <v>1345</v>
      </c>
      <c r="BA18">
        <v>1350</v>
      </c>
      <c r="BC18" t="s">
        <v>12206</v>
      </c>
      <c r="BK18" t="s">
        <v>12207</v>
      </c>
      <c r="BL18">
        <v>22516542</v>
      </c>
      <c r="BQ18" t="s">
        <v>296</v>
      </c>
      <c r="BR18" t="s">
        <v>12074</v>
      </c>
      <c r="BS18" t="s">
        <v>12074</v>
      </c>
    </row>
    <row r="19" spans="1:72" hidden="1">
      <c r="A19" t="s">
        <v>76</v>
      </c>
      <c r="B19" t="s">
        <v>12208</v>
      </c>
      <c r="F19" t="s">
        <v>12209</v>
      </c>
      <c r="I19" t="s">
        <v>12210</v>
      </c>
      <c r="J19" t="s">
        <v>5835</v>
      </c>
      <c r="V19" t="s">
        <v>12211</v>
      </c>
      <c r="Z19" t="s">
        <v>12212</v>
      </c>
      <c r="AA19" t="s">
        <v>12213</v>
      </c>
      <c r="AM19" t="s">
        <v>5839</v>
      </c>
      <c r="AR19" s="3">
        <v>38869</v>
      </c>
      <c r="AS19">
        <v>2018</v>
      </c>
      <c r="AT19">
        <v>9</v>
      </c>
      <c r="BB19">
        <v>2199</v>
      </c>
      <c r="BC19" t="s">
        <v>12214</v>
      </c>
      <c r="BK19" t="s">
        <v>12215</v>
      </c>
      <c r="BL19">
        <v>29875360</v>
      </c>
      <c r="BQ19" t="s">
        <v>296</v>
      </c>
      <c r="BR19" t="s">
        <v>12074</v>
      </c>
      <c r="BS19" t="s">
        <v>12074</v>
      </c>
    </row>
    <row r="20" spans="1:72" hidden="1">
      <c r="A20" t="s">
        <v>76</v>
      </c>
      <c r="B20" t="s">
        <v>12216</v>
      </c>
      <c r="F20" t="s">
        <v>12216</v>
      </c>
      <c r="I20" t="s">
        <v>12217</v>
      </c>
      <c r="J20" t="s">
        <v>12218</v>
      </c>
      <c r="V20" t="s">
        <v>12219</v>
      </c>
      <c r="AM20" t="s">
        <v>12220</v>
      </c>
      <c r="AR20" t="s">
        <v>397</v>
      </c>
      <c r="AS20">
        <v>1999</v>
      </c>
      <c r="AT20">
        <v>21</v>
      </c>
      <c r="AU20">
        <v>3</v>
      </c>
      <c r="AZ20">
        <v>187</v>
      </c>
      <c r="BA20">
        <v>196</v>
      </c>
      <c r="BC20" t="s">
        <v>12221</v>
      </c>
      <c r="BK20" t="s">
        <v>12222</v>
      </c>
      <c r="BQ20" t="s">
        <v>296</v>
      </c>
      <c r="BR20" t="s">
        <v>12074</v>
      </c>
      <c r="BS20" t="s">
        <v>12074</v>
      </c>
    </row>
    <row r="21" spans="1:72" hidden="1">
      <c r="A21" t="s">
        <v>76</v>
      </c>
      <c r="B21" t="s">
        <v>12223</v>
      </c>
      <c r="F21" t="s">
        <v>12224</v>
      </c>
      <c r="I21" t="s">
        <v>12225</v>
      </c>
      <c r="J21" t="s">
        <v>3020</v>
      </c>
      <c r="V21" t="s">
        <v>12226</v>
      </c>
      <c r="AA21" t="s">
        <v>12227</v>
      </c>
      <c r="AM21" t="s">
        <v>3022</v>
      </c>
      <c r="AN21" t="s">
        <v>12228</v>
      </c>
      <c r="AR21" t="s">
        <v>168</v>
      </c>
      <c r="AS21">
        <v>2017</v>
      </c>
      <c r="AT21">
        <v>801</v>
      </c>
      <c r="AU21">
        <v>1</v>
      </c>
      <c r="AZ21">
        <v>59</v>
      </c>
      <c r="BA21">
        <v>69</v>
      </c>
      <c r="BC21" t="s">
        <v>12229</v>
      </c>
      <c r="BK21" t="s">
        <v>12230</v>
      </c>
      <c r="BQ21" t="s">
        <v>296</v>
      </c>
      <c r="BR21" t="s">
        <v>12074</v>
      </c>
      <c r="BS21" t="s">
        <v>12074</v>
      </c>
    </row>
    <row r="22" spans="1:72" hidden="1">
      <c r="A22" t="s">
        <v>76</v>
      </c>
      <c r="B22" t="s">
        <v>12231</v>
      </c>
      <c r="F22" t="s">
        <v>12232</v>
      </c>
      <c r="I22" t="s">
        <v>12233</v>
      </c>
      <c r="J22" t="s">
        <v>4614</v>
      </c>
      <c r="V22" t="s">
        <v>12234</v>
      </c>
      <c r="Z22" t="s">
        <v>12235</v>
      </c>
      <c r="AA22" t="s">
        <v>12236</v>
      </c>
      <c r="AM22" t="s">
        <v>4621</v>
      </c>
      <c r="AN22" t="s">
        <v>4676</v>
      </c>
      <c r="AR22" t="s">
        <v>397</v>
      </c>
      <c r="AS22">
        <v>2014</v>
      </c>
      <c r="AT22">
        <v>58</v>
      </c>
      <c r="AU22">
        <v>5</v>
      </c>
      <c r="AZ22">
        <v>867</v>
      </c>
      <c r="BA22">
        <v>876</v>
      </c>
      <c r="BC22" t="s">
        <v>12237</v>
      </c>
      <c r="BK22" t="s">
        <v>12238</v>
      </c>
      <c r="BL22">
        <v>23591696</v>
      </c>
      <c r="BQ22" t="s">
        <v>296</v>
      </c>
      <c r="BR22" t="s">
        <v>12074</v>
      </c>
      <c r="BS22" t="s">
        <v>12074</v>
      </c>
    </row>
    <row r="23" spans="1:72" hidden="1">
      <c r="A23" t="s">
        <v>76</v>
      </c>
      <c r="B23" t="s">
        <v>12239</v>
      </c>
      <c r="F23" t="s">
        <v>12239</v>
      </c>
      <c r="I23" t="s">
        <v>12240</v>
      </c>
      <c r="J23" t="s">
        <v>666</v>
      </c>
      <c r="V23" t="s">
        <v>12241</v>
      </c>
      <c r="Z23" t="s">
        <v>12242</v>
      </c>
      <c r="AA23" t="s">
        <v>12243</v>
      </c>
      <c r="AM23" t="s">
        <v>670</v>
      </c>
      <c r="AR23" t="s">
        <v>185</v>
      </c>
      <c r="AS23">
        <v>2005</v>
      </c>
      <c r="AT23">
        <v>14</v>
      </c>
      <c r="AU23">
        <v>10</v>
      </c>
      <c r="AZ23">
        <v>3267</v>
      </c>
      <c r="BA23">
        <v>3274</v>
      </c>
      <c r="BC23" t="s">
        <v>12244</v>
      </c>
      <c r="BK23" t="s">
        <v>12245</v>
      </c>
      <c r="BL23">
        <v>16101790</v>
      </c>
      <c r="BQ23" t="s">
        <v>296</v>
      </c>
      <c r="BR23" t="s">
        <v>12074</v>
      </c>
      <c r="BS23" t="s">
        <v>12074</v>
      </c>
    </row>
    <row r="24" spans="1:72" hidden="1">
      <c r="A24" t="s">
        <v>76</v>
      </c>
      <c r="B24" t="s">
        <v>12246</v>
      </c>
      <c r="F24" t="s">
        <v>12247</v>
      </c>
      <c r="I24" t="s">
        <v>12248</v>
      </c>
      <c r="J24" t="s">
        <v>12249</v>
      </c>
      <c r="V24" t="s">
        <v>12250</v>
      </c>
      <c r="Z24" t="s">
        <v>12251</v>
      </c>
      <c r="AA24" t="s">
        <v>12252</v>
      </c>
      <c r="AM24" t="s">
        <v>12253</v>
      </c>
      <c r="AR24" t="s">
        <v>168</v>
      </c>
      <c r="AS24">
        <v>2009</v>
      </c>
      <c r="AT24">
        <v>56</v>
      </c>
      <c r="AU24">
        <v>10</v>
      </c>
      <c r="AZ24">
        <v>1894</v>
      </c>
      <c r="BA24">
        <v>1905</v>
      </c>
      <c r="BC24" t="s">
        <v>12254</v>
      </c>
      <c r="BK24" t="s">
        <v>12255</v>
      </c>
      <c r="BQ24" t="s">
        <v>296</v>
      </c>
      <c r="BR24" t="s">
        <v>12074</v>
      </c>
      <c r="BS24" t="s">
        <v>12074</v>
      </c>
    </row>
    <row r="25" spans="1:72" hidden="1">
      <c r="A25" t="s">
        <v>76</v>
      </c>
      <c r="B25" t="s">
        <v>12256</v>
      </c>
      <c r="F25" t="s">
        <v>12257</v>
      </c>
      <c r="I25" t="s">
        <v>12258</v>
      </c>
      <c r="J25" t="s">
        <v>452</v>
      </c>
      <c r="V25" t="s">
        <v>12259</v>
      </c>
      <c r="AM25" t="s">
        <v>454</v>
      </c>
      <c r="AR25" t="s">
        <v>216</v>
      </c>
      <c r="AS25">
        <v>2007</v>
      </c>
      <c r="AT25">
        <v>42</v>
      </c>
      <c r="AU25">
        <v>3</v>
      </c>
      <c r="AZ25">
        <v>383</v>
      </c>
      <c r="BA25">
        <v>389</v>
      </c>
      <c r="BC25" t="s">
        <v>12260</v>
      </c>
      <c r="BK25" t="s">
        <v>12261</v>
      </c>
      <c r="BQ25" t="s">
        <v>131</v>
      </c>
      <c r="BR25" t="s">
        <v>12074</v>
      </c>
      <c r="BS25" t="s">
        <v>296</v>
      </c>
      <c r="BT25">
        <v>2</v>
      </c>
    </row>
    <row r="26" spans="1:72" hidden="1">
      <c r="A26" t="s">
        <v>76</v>
      </c>
      <c r="B26" t="s">
        <v>12262</v>
      </c>
      <c r="F26" t="s">
        <v>12263</v>
      </c>
      <c r="I26" t="s">
        <v>12264</v>
      </c>
      <c r="J26" t="s">
        <v>11440</v>
      </c>
      <c r="V26" t="s">
        <v>12265</v>
      </c>
      <c r="AA26" t="s">
        <v>12266</v>
      </c>
      <c r="AM26" t="s">
        <v>11442</v>
      </c>
      <c r="AN26" t="s">
        <v>11443</v>
      </c>
      <c r="AR26" t="s">
        <v>397</v>
      </c>
      <c r="AS26">
        <v>2013</v>
      </c>
      <c r="AT26" t="s">
        <v>12267</v>
      </c>
      <c r="AU26">
        <v>6</v>
      </c>
      <c r="AZ26">
        <v>310</v>
      </c>
      <c r="BA26">
        <v>318</v>
      </c>
      <c r="BC26" t="s">
        <v>12268</v>
      </c>
      <c r="BK26" t="s">
        <v>12269</v>
      </c>
      <c r="BL26">
        <v>23580460</v>
      </c>
      <c r="BQ26" t="s">
        <v>296</v>
      </c>
      <c r="BR26" t="s">
        <v>12074</v>
      </c>
      <c r="BS26" t="s">
        <v>12074</v>
      </c>
    </row>
    <row r="27" spans="1:72" hidden="1">
      <c r="A27" t="s">
        <v>76</v>
      </c>
      <c r="B27" t="s">
        <v>12270</v>
      </c>
      <c r="F27" t="s">
        <v>12271</v>
      </c>
      <c r="I27" t="s">
        <v>12272</v>
      </c>
      <c r="J27" t="s">
        <v>12273</v>
      </c>
      <c r="V27" t="s">
        <v>12274</v>
      </c>
      <c r="AM27" t="s">
        <v>12275</v>
      </c>
      <c r="AR27" t="s">
        <v>397</v>
      </c>
      <c r="AS27">
        <v>2010</v>
      </c>
      <c r="AT27">
        <v>18</v>
      </c>
      <c r="AU27">
        <v>4</v>
      </c>
      <c r="AZ27">
        <v>560</v>
      </c>
      <c r="BA27">
        <v>573</v>
      </c>
      <c r="BC27" t="s">
        <v>12276</v>
      </c>
      <c r="BK27" t="s">
        <v>12277</v>
      </c>
      <c r="BQ27" t="s">
        <v>296</v>
      </c>
      <c r="BR27" t="s">
        <v>12074</v>
      </c>
      <c r="BS27" t="s">
        <v>12074</v>
      </c>
    </row>
    <row r="28" spans="1:72" hidden="1">
      <c r="A28" t="s">
        <v>76</v>
      </c>
      <c r="B28" t="s">
        <v>12278</v>
      </c>
      <c r="F28" t="s">
        <v>12279</v>
      </c>
      <c r="I28" t="s">
        <v>12280</v>
      </c>
      <c r="J28" t="s">
        <v>3732</v>
      </c>
      <c r="V28" t="s">
        <v>12281</v>
      </c>
      <c r="AA28" t="s">
        <v>12282</v>
      </c>
      <c r="AM28" t="s">
        <v>3734</v>
      </c>
      <c r="AN28" t="s">
        <v>5064</v>
      </c>
      <c r="AR28" s="3">
        <v>46388</v>
      </c>
      <c r="AS28">
        <v>2017</v>
      </c>
      <c r="AT28">
        <v>17</v>
      </c>
      <c r="BB28">
        <v>5</v>
      </c>
      <c r="BC28" t="s">
        <v>12283</v>
      </c>
      <c r="BK28" t="s">
        <v>12284</v>
      </c>
      <c r="BL28">
        <v>28042107</v>
      </c>
      <c r="BQ28" t="s">
        <v>296</v>
      </c>
      <c r="BR28" t="s">
        <v>12074</v>
      </c>
      <c r="BS28" t="s">
        <v>12074</v>
      </c>
    </row>
    <row r="29" spans="1:72" hidden="1">
      <c r="A29" t="s">
        <v>76</v>
      </c>
      <c r="B29" t="s">
        <v>12285</v>
      </c>
      <c r="F29" t="s">
        <v>12286</v>
      </c>
      <c r="I29" t="s">
        <v>12287</v>
      </c>
      <c r="J29" t="s">
        <v>12288</v>
      </c>
      <c r="V29" t="s">
        <v>12289</v>
      </c>
      <c r="Z29" t="s">
        <v>2541</v>
      </c>
      <c r="AA29" t="s">
        <v>12290</v>
      </c>
      <c r="AM29" t="s">
        <v>12291</v>
      </c>
      <c r="AN29" t="s">
        <v>12292</v>
      </c>
      <c r="AR29" s="3">
        <v>39326</v>
      </c>
      <c r="AS29">
        <v>2012</v>
      </c>
      <c r="AT29">
        <v>9</v>
      </c>
      <c r="AU29">
        <v>74</v>
      </c>
      <c r="AZ29">
        <v>2365</v>
      </c>
      <c r="BA29">
        <v>2382</v>
      </c>
      <c r="BC29" t="s">
        <v>12293</v>
      </c>
      <c r="BK29" t="s">
        <v>12294</v>
      </c>
      <c r="BL29">
        <v>22499125</v>
      </c>
      <c r="BQ29" t="s">
        <v>296</v>
      </c>
      <c r="BR29" t="s">
        <v>12074</v>
      </c>
      <c r="BS29" t="s">
        <v>12074</v>
      </c>
    </row>
    <row r="30" spans="1:72" hidden="1">
      <c r="A30" t="s">
        <v>76</v>
      </c>
      <c r="B30" t="s">
        <v>12295</v>
      </c>
      <c r="F30" t="s">
        <v>12296</v>
      </c>
      <c r="I30" t="s">
        <v>12297</v>
      </c>
      <c r="J30" t="s">
        <v>12298</v>
      </c>
      <c r="V30" t="s">
        <v>12299</v>
      </c>
      <c r="Z30" t="s">
        <v>12300</v>
      </c>
      <c r="AA30" t="s">
        <v>12301</v>
      </c>
      <c r="AM30" t="s">
        <v>12302</v>
      </c>
      <c r="AR30" t="s">
        <v>94</v>
      </c>
      <c r="AS30">
        <v>2017</v>
      </c>
      <c r="AT30">
        <v>9</v>
      </c>
      <c r="AU30">
        <v>1</v>
      </c>
      <c r="AZ30">
        <v>124</v>
      </c>
      <c r="BA30">
        <v>133</v>
      </c>
      <c r="BC30" t="s">
        <v>12303</v>
      </c>
      <c r="BK30" t="s">
        <v>12304</v>
      </c>
      <c r="BL30">
        <v>28057731</v>
      </c>
      <c r="BQ30" t="s">
        <v>296</v>
      </c>
      <c r="BR30" t="s">
        <v>12074</v>
      </c>
      <c r="BS30" t="s">
        <v>12074</v>
      </c>
    </row>
    <row r="31" spans="1:72" hidden="1">
      <c r="A31" t="s">
        <v>76</v>
      </c>
      <c r="B31" t="s">
        <v>12305</v>
      </c>
      <c r="F31" t="s">
        <v>12306</v>
      </c>
      <c r="I31" t="s">
        <v>12307</v>
      </c>
      <c r="J31" t="s">
        <v>221</v>
      </c>
      <c r="V31" t="s">
        <v>12308</v>
      </c>
      <c r="Z31" t="s">
        <v>12309</v>
      </c>
      <c r="AA31" t="s">
        <v>12310</v>
      </c>
      <c r="AM31" t="s">
        <v>225</v>
      </c>
      <c r="AR31" s="3">
        <v>46631</v>
      </c>
      <c r="AS31">
        <v>2016</v>
      </c>
      <c r="AT31">
        <v>113</v>
      </c>
      <c r="AU31">
        <v>39</v>
      </c>
      <c r="AZ31" t="s">
        <v>12311</v>
      </c>
      <c r="BA31" t="s">
        <v>12312</v>
      </c>
      <c r="BC31" t="s">
        <v>12313</v>
      </c>
      <c r="BK31" t="s">
        <v>12314</v>
      </c>
      <c r="BL31">
        <v>27630194</v>
      </c>
      <c r="BQ31" t="s">
        <v>296</v>
      </c>
      <c r="BR31" t="s">
        <v>12074</v>
      </c>
      <c r="BS31" t="s">
        <v>12074</v>
      </c>
    </row>
    <row r="32" spans="1:72" hidden="1">
      <c r="A32" t="s">
        <v>76</v>
      </c>
      <c r="B32" t="s">
        <v>12315</v>
      </c>
      <c r="F32" t="s">
        <v>12315</v>
      </c>
      <c r="I32" t="s">
        <v>12316</v>
      </c>
      <c r="J32" t="s">
        <v>4289</v>
      </c>
      <c r="V32" t="s">
        <v>12317</v>
      </c>
      <c r="Z32" t="s">
        <v>12318</v>
      </c>
      <c r="AM32" t="s">
        <v>4291</v>
      </c>
      <c r="AR32" t="s">
        <v>769</v>
      </c>
      <c r="AS32">
        <v>1994</v>
      </c>
      <c r="AT32">
        <v>4</v>
      </c>
      <c r="AU32">
        <v>1</v>
      </c>
      <c r="AZ32">
        <v>8</v>
      </c>
      <c r="BA32">
        <v>13</v>
      </c>
      <c r="BC32" t="s">
        <v>12319</v>
      </c>
      <c r="BK32" t="s">
        <v>12320</v>
      </c>
      <c r="BQ32" t="s">
        <v>131</v>
      </c>
      <c r="BR32" t="s">
        <v>12074</v>
      </c>
      <c r="BS32" t="s">
        <v>296</v>
      </c>
    </row>
    <row r="33" spans="1:71" hidden="1">
      <c r="A33" t="s">
        <v>76</v>
      </c>
      <c r="B33" t="s">
        <v>12321</v>
      </c>
      <c r="F33" t="s">
        <v>12321</v>
      </c>
      <c r="I33" t="s">
        <v>12322</v>
      </c>
      <c r="J33" t="s">
        <v>3020</v>
      </c>
      <c r="O33" t="s">
        <v>12323</v>
      </c>
      <c r="P33" t="s">
        <v>12324</v>
      </c>
      <c r="Q33" t="s">
        <v>12325</v>
      </c>
      <c r="R33" t="s">
        <v>12326</v>
      </c>
      <c r="V33" t="s">
        <v>12327</v>
      </c>
      <c r="AM33" t="s">
        <v>3022</v>
      </c>
      <c r="AR33" t="s">
        <v>1041</v>
      </c>
      <c r="AS33">
        <v>1996</v>
      </c>
      <c r="AT33">
        <v>320</v>
      </c>
      <c r="AU33" s="2">
        <v>43160</v>
      </c>
      <c r="AZ33">
        <v>15</v>
      </c>
      <c r="BA33">
        <v>26</v>
      </c>
      <c r="BC33" t="s">
        <v>12328</v>
      </c>
      <c r="BK33" t="s">
        <v>12329</v>
      </c>
      <c r="BQ33" t="s">
        <v>296</v>
      </c>
      <c r="BR33" t="s">
        <v>12074</v>
      </c>
      <c r="BS33" t="s">
        <v>12074</v>
      </c>
    </row>
    <row r="34" spans="1:71" hidden="1">
      <c r="A34" t="s">
        <v>76</v>
      </c>
      <c r="B34" t="s">
        <v>12330</v>
      </c>
      <c r="F34" t="s">
        <v>12331</v>
      </c>
      <c r="I34" t="s">
        <v>12332</v>
      </c>
      <c r="J34" t="s">
        <v>12333</v>
      </c>
      <c r="V34" t="s">
        <v>12334</v>
      </c>
      <c r="AM34" t="s">
        <v>12335</v>
      </c>
      <c r="AR34" s="3">
        <v>45870</v>
      </c>
      <c r="AS34">
        <v>2010</v>
      </c>
      <c r="AT34">
        <v>21</v>
      </c>
      <c r="AU34">
        <v>2</v>
      </c>
      <c r="AZ34">
        <v>84</v>
      </c>
      <c r="BA34">
        <v>89</v>
      </c>
      <c r="BK34" t="s">
        <v>12336</v>
      </c>
      <c r="BQ34" t="s">
        <v>296</v>
      </c>
      <c r="BR34" t="s">
        <v>12074</v>
      </c>
      <c r="BS34" t="s">
        <v>12074</v>
      </c>
    </row>
    <row r="35" spans="1:71" hidden="1">
      <c r="A35" t="s">
        <v>76</v>
      </c>
      <c r="B35" t="s">
        <v>12337</v>
      </c>
      <c r="F35" t="s">
        <v>12338</v>
      </c>
      <c r="I35" t="s">
        <v>12339</v>
      </c>
      <c r="J35" t="s">
        <v>12340</v>
      </c>
      <c r="V35" t="s">
        <v>12341</v>
      </c>
      <c r="Z35" t="s">
        <v>12342</v>
      </c>
      <c r="AA35" t="s">
        <v>12343</v>
      </c>
      <c r="AM35" t="s">
        <v>12344</v>
      </c>
      <c r="AN35" t="s">
        <v>12345</v>
      </c>
      <c r="AR35" t="s">
        <v>128</v>
      </c>
      <c r="AS35">
        <v>2014</v>
      </c>
      <c r="AT35">
        <v>86</v>
      </c>
      <c r="AU35">
        <v>4</v>
      </c>
      <c r="AZ35">
        <v>1761</v>
      </c>
      <c r="BA35">
        <v>1768</v>
      </c>
      <c r="BC35" t="s">
        <v>12346</v>
      </c>
      <c r="BK35" t="s">
        <v>12347</v>
      </c>
      <c r="BL35">
        <v>25590714</v>
      </c>
      <c r="BQ35" t="s">
        <v>296</v>
      </c>
      <c r="BR35" t="s">
        <v>12074</v>
      </c>
      <c r="BS35" t="s">
        <v>12074</v>
      </c>
    </row>
    <row r="36" spans="1:71" hidden="1">
      <c r="A36" t="s">
        <v>76</v>
      </c>
      <c r="B36" t="s">
        <v>12348</v>
      </c>
      <c r="F36" t="s">
        <v>12348</v>
      </c>
      <c r="I36" t="s">
        <v>12349</v>
      </c>
      <c r="J36" t="s">
        <v>6802</v>
      </c>
      <c r="V36" t="s">
        <v>12350</v>
      </c>
      <c r="AM36" t="s">
        <v>6805</v>
      </c>
      <c r="AR36" t="s">
        <v>769</v>
      </c>
      <c r="AS36">
        <v>1996</v>
      </c>
      <c r="AT36">
        <v>34</v>
      </c>
      <c r="AU36">
        <v>4</v>
      </c>
      <c r="AZ36">
        <v>455</v>
      </c>
      <c r="BA36">
        <v>481</v>
      </c>
      <c r="BK36" t="s">
        <v>12351</v>
      </c>
      <c r="BQ36" t="s">
        <v>296</v>
      </c>
      <c r="BR36" t="s">
        <v>12074</v>
      </c>
      <c r="BS36" t="s">
        <v>12074</v>
      </c>
    </row>
    <row r="37" spans="1:71" hidden="1">
      <c r="A37" t="s">
        <v>76</v>
      </c>
      <c r="B37" t="s">
        <v>12352</v>
      </c>
      <c r="F37" t="s">
        <v>12352</v>
      </c>
      <c r="I37" t="s">
        <v>12353</v>
      </c>
      <c r="J37" t="s">
        <v>12354</v>
      </c>
      <c r="V37" t="s">
        <v>12355</v>
      </c>
      <c r="AA37" t="s">
        <v>12356</v>
      </c>
      <c r="AM37" t="s">
        <v>12357</v>
      </c>
      <c r="AR37" t="s">
        <v>168</v>
      </c>
      <c r="AS37">
        <v>2003</v>
      </c>
      <c r="AT37">
        <v>87</v>
      </c>
      <c r="AU37">
        <v>10</v>
      </c>
      <c r="AZ37">
        <v>1255</v>
      </c>
      <c r="BA37">
        <v>1259</v>
      </c>
      <c r="BC37" t="s">
        <v>12358</v>
      </c>
      <c r="BK37" t="s">
        <v>12359</v>
      </c>
      <c r="BQ37" t="s">
        <v>296</v>
      </c>
      <c r="BR37" t="s">
        <v>12074</v>
      </c>
      <c r="BS37" t="s">
        <v>12074</v>
      </c>
    </row>
    <row r="38" spans="1:71" hidden="1">
      <c r="A38" t="s">
        <v>76</v>
      </c>
      <c r="B38" t="s">
        <v>12360</v>
      </c>
      <c r="F38" t="s">
        <v>12360</v>
      </c>
      <c r="I38" t="s">
        <v>12361</v>
      </c>
      <c r="J38" t="s">
        <v>2382</v>
      </c>
      <c r="V38" t="s">
        <v>12362</v>
      </c>
      <c r="AM38" t="s">
        <v>2387</v>
      </c>
      <c r="AR38" t="s">
        <v>497</v>
      </c>
      <c r="AS38">
        <v>1996</v>
      </c>
      <c r="AT38">
        <v>21</v>
      </c>
      <c r="AU38" s="2">
        <v>43256</v>
      </c>
      <c r="AZ38">
        <v>389</v>
      </c>
      <c r="BA38">
        <v>396</v>
      </c>
      <c r="BC38" t="s">
        <v>12363</v>
      </c>
      <c r="BK38" t="s">
        <v>12364</v>
      </c>
      <c r="BQ38" t="s">
        <v>296</v>
      </c>
      <c r="BR38" t="s">
        <v>12074</v>
      </c>
      <c r="BS38" t="s">
        <v>12074</v>
      </c>
    </row>
    <row r="39" spans="1:71" hidden="1">
      <c r="A39" t="s">
        <v>76</v>
      </c>
      <c r="B39" t="s">
        <v>12365</v>
      </c>
      <c r="F39" t="s">
        <v>12366</v>
      </c>
      <c r="I39" t="s">
        <v>12367</v>
      </c>
      <c r="J39" t="s">
        <v>210</v>
      </c>
      <c r="V39" t="s">
        <v>12368</v>
      </c>
      <c r="AM39" t="s">
        <v>214</v>
      </c>
      <c r="AN39" t="s">
        <v>215</v>
      </c>
      <c r="AR39" t="s">
        <v>168</v>
      </c>
      <c r="AS39">
        <v>2014</v>
      </c>
      <c r="AT39">
        <v>39</v>
      </c>
      <c r="AU39">
        <v>5</v>
      </c>
      <c r="AZ39">
        <v>620</v>
      </c>
      <c r="BA39">
        <v>626</v>
      </c>
      <c r="BC39" t="s">
        <v>12369</v>
      </c>
      <c r="BK39" t="s">
        <v>12370</v>
      </c>
      <c r="BQ39" t="s">
        <v>296</v>
      </c>
      <c r="BR39" t="s">
        <v>12074</v>
      </c>
      <c r="BS39" t="s">
        <v>12074</v>
      </c>
    </row>
    <row r="40" spans="1:71" hidden="1">
      <c r="A40" t="s">
        <v>76</v>
      </c>
      <c r="B40" t="s">
        <v>12371</v>
      </c>
      <c r="F40" t="s">
        <v>12372</v>
      </c>
      <c r="I40" t="s">
        <v>12373</v>
      </c>
      <c r="J40" t="s">
        <v>623</v>
      </c>
      <c r="V40" t="s">
        <v>12374</v>
      </c>
      <c r="AM40" t="s">
        <v>626</v>
      </c>
      <c r="AN40" t="s">
        <v>1607</v>
      </c>
      <c r="AR40" t="s">
        <v>397</v>
      </c>
      <c r="AS40">
        <v>2016</v>
      </c>
      <c r="AT40">
        <v>85</v>
      </c>
      <c r="AU40">
        <v>4</v>
      </c>
      <c r="AZ40">
        <v>1014</v>
      </c>
      <c r="BA40">
        <v>1024</v>
      </c>
      <c r="BC40" t="s">
        <v>12375</v>
      </c>
      <c r="BK40" t="s">
        <v>12376</v>
      </c>
      <c r="BL40">
        <v>27040618</v>
      </c>
      <c r="BQ40" t="s">
        <v>296</v>
      </c>
      <c r="BR40" t="s">
        <v>12074</v>
      </c>
      <c r="BS40" t="s">
        <v>12074</v>
      </c>
    </row>
    <row r="41" spans="1:71" hidden="1">
      <c r="A41" t="s">
        <v>76</v>
      </c>
      <c r="B41" t="s">
        <v>12377</v>
      </c>
      <c r="F41" t="s">
        <v>12377</v>
      </c>
      <c r="I41" t="s">
        <v>12378</v>
      </c>
      <c r="J41" t="s">
        <v>1135</v>
      </c>
      <c r="V41" t="s">
        <v>12379</v>
      </c>
      <c r="AM41" t="s">
        <v>1138</v>
      </c>
      <c r="AR41" t="s">
        <v>887</v>
      </c>
      <c r="AS41">
        <v>1999</v>
      </c>
      <c r="AT41">
        <v>92</v>
      </c>
      <c r="AU41">
        <v>3</v>
      </c>
      <c r="AZ41">
        <v>510</v>
      </c>
      <c r="BA41">
        <v>515</v>
      </c>
      <c r="BC41" t="s">
        <v>12380</v>
      </c>
      <c r="BK41" t="s">
        <v>12381</v>
      </c>
      <c r="BQ41" t="s">
        <v>296</v>
      </c>
      <c r="BR41" t="s">
        <v>12074</v>
      </c>
      <c r="BS41" t="s">
        <v>12074</v>
      </c>
    </row>
    <row r="42" spans="1:71" hidden="1">
      <c r="A42" t="s">
        <v>76</v>
      </c>
      <c r="B42" t="s">
        <v>12382</v>
      </c>
      <c r="F42" t="s">
        <v>12383</v>
      </c>
      <c r="I42" t="s">
        <v>12384</v>
      </c>
      <c r="J42" t="s">
        <v>12385</v>
      </c>
      <c r="V42" t="s">
        <v>12386</v>
      </c>
      <c r="Z42" t="s">
        <v>12387</v>
      </c>
      <c r="AA42" t="s">
        <v>12388</v>
      </c>
      <c r="AM42" t="s">
        <v>12389</v>
      </c>
      <c r="AS42">
        <v>2015</v>
      </c>
      <c r="AT42">
        <v>65</v>
      </c>
      <c r="AU42">
        <v>4</v>
      </c>
      <c r="AZ42">
        <v>211</v>
      </c>
      <c r="BA42">
        <v>217</v>
      </c>
      <c r="BK42" t="s">
        <v>12390</v>
      </c>
      <c r="BQ42" t="s">
        <v>296</v>
      </c>
      <c r="BR42" t="s">
        <v>12074</v>
      </c>
      <c r="BS42" t="s">
        <v>12074</v>
      </c>
    </row>
    <row r="43" spans="1:71" hidden="1">
      <c r="A43" t="s">
        <v>76</v>
      </c>
      <c r="B43" t="s">
        <v>12391</v>
      </c>
      <c r="F43" t="s">
        <v>12392</v>
      </c>
      <c r="I43" t="s">
        <v>12393</v>
      </c>
      <c r="J43" t="s">
        <v>174</v>
      </c>
      <c r="V43" t="s">
        <v>12394</v>
      </c>
      <c r="Z43" t="s">
        <v>12395</v>
      </c>
      <c r="AA43" t="s">
        <v>12396</v>
      </c>
      <c r="AM43" t="s">
        <v>176</v>
      </c>
      <c r="AN43" t="s">
        <v>177</v>
      </c>
      <c r="AR43" t="s">
        <v>168</v>
      </c>
      <c r="AS43">
        <v>2014</v>
      </c>
      <c r="AT43">
        <v>104</v>
      </c>
      <c r="AU43">
        <v>5</v>
      </c>
      <c r="AZ43">
        <v>661</v>
      </c>
      <c r="BA43">
        <v>670</v>
      </c>
      <c r="BC43" t="s">
        <v>12397</v>
      </c>
      <c r="BK43" t="s">
        <v>12398</v>
      </c>
      <c r="BL43">
        <v>24963639</v>
      </c>
      <c r="BQ43" t="s">
        <v>131</v>
      </c>
      <c r="BR43" t="s">
        <v>12074</v>
      </c>
      <c r="BS43" t="s">
        <v>296</v>
      </c>
    </row>
    <row r="44" spans="1:71" hidden="1">
      <c r="A44" t="s">
        <v>76</v>
      </c>
      <c r="B44" t="s">
        <v>12399</v>
      </c>
      <c r="F44" t="s">
        <v>12399</v>
      </c>
      <c r="I44" t="s">
        <v>12400</v>
      </c>
      <c r="J44" t="s">
        <v>4337</v>
      </c>
      <c r="V44" t="s">
        <v>12401</v>
      </c>
      <c r="Z44" t="s">
        <v>12402</v>
      </c>
      <c r="AM44" t="s">
        <v>4339</v>
      </c>
      <c r="AR44" t="s">
        <v>94</v>
      </c>
      <c r="AS44">
        <v>1994</v>
      </c>
      <c r="AT44">
        <v>58</v>
      </c>
      <c r="AU44">
        <v>1</v>
      </c>
      <c r="AZ44">
        <v>1</v>
      </c>
      <c r="BA44">
        <v>10</v>
      </c>
      <c r="BC44" t="s">
        <v>12403</v>
      </c>
      <c r="BK44" t="s">
        <v>12404</v>
      </c>
      <c r="BQ44" t="s">
        <v>296</v>
      </c>
      <c r="BR44" t="s">
        <v>12074</v>
      </c>
      <c r="BS44" t="s">
        <v>12074</v>
      </c>
    </row>
    <row r="45" spans="1:71" hidden="1">
      <c r="A45" t="s">
        <v>76</v>
      </c>
      <c r="B45" t="s">
        <v>12405</v>
      </c>
      <c r="F45" t="s">
        <v>12406</v>
      </c>
      <c r="I45" t="s">
        <v>12407</v>
      </c>
      <c r="J45" t="s">
        <v>12408</v>
      </c>
      <c r="V45" t="s">
        <v>12409</v>
      </c>
      <c r="AA45" t="s">
        <v>12410</v>
      </c>
      <c r="AM45" t="s">
        <v>12411</v>
      </c>
      <c r="AR45" t="s">
        <v>12412</v>
      </c>
      <c r="AS45">
        <v>2018</v>
      </c>
      <c r="AT45">
        <v>11</v>
      </c>
      <c r="BB45">
        <v>329</v>
      </c>
      <c r="BC45" t="s">
        <v>12413</v>
      </c>
      <c r="BK45" t="s">
        <v>12414</v>
      </c>
      <c r="BL45">
        <v>29855375</v>
      </c>
      <c r="BQ45" t="s">
        <v>296</v>
      </c>
      <c r="BR45" t="s">
        <v>12074</v>
      </c>
      <c r="BS45" t="s">
        <v>12074</v>
      </c>
    </row>
    <row r="46" spans="1:71" hidden="1">
      <c r="A46" t="s">
        <v>76</v>
      </c>
      <c r="B46" t="s">
        <v>12415</v>
      </c>
      <c r="F46" t="s">
        <v>12415</v>
      </c>
      <c r="I46" t="s">
        <v>12416</v>
      </c>
      <c r="J46" t="s">
        <v>902</v>
      </c>
      <c r="V46" t="s">
        <v>12417</v>
      </c>
      <c r="AM46" t="s">
        <v>908</v>
      </c>
      <c r="AS46">
        <v>1998</v>
      </c>
      <c r="AT46">
        <v>95</v>
      </c>
      <c r="AU46">
        <v>2</v>
      </c>
      <c r="AZ46">
        <v>185</v>
      </c>
      <c r="BA46">
        <v>196</v>
      </c>
      <c r="BK46" t="s">
        <v>12418</v>
      </c>
      <c r="BQ46" t="s">
        <v>296</v>
      </c>
      <c r="BR46" t="s">
        <v>12074</v>
      </c>
      <c r="BS46" t="s">
        <v>12074</v>
      </c>
    </row>
    <row r="47" spans="1:71" hidden="1">
      <c r="A47" t="s">
        <v>76</v>
      </c>
      <c r="B47" t="s">
        <v>12419</v>
      </c>
      <c r="F47" t="s">
        <v>12420</v>
      </c>
      <c r="I47" t="s">
        <v>12421</v>
      </c>
      <c r="J47" t="s">
        <v>122</v>
      </c>
      <c r="V47" t="s">
        <v>12422</v>
      </c>
      <c r="Z47" t="s">
        <v>12423</v>
      </c>
      <c r="AA47" t="s">
        <v>12424</v>
      </c>
      <c r="AM47" t="s">
        <v>126</v>
      </c>
      <c r="AN47" t="s">
        <v>127</v>
      </c>
      <c r="AR47" t="s">
        <v>94</v>
      </c>
      <c r="AS47">
        <v>2018</v>
      </c>
      <c r="AT47">
        <v>24</v>
      </c>
      <c r="AU47">
        <v>1</v>
      </c>
      <c r="AZ47">
        <v>235</v>
      </c>
      <c r="BA47">
        <v>248</v>
      </c>
      <c r="BC47" t="s">
        <v>12425</v>
      </c>
      <c r="BK47" t="s">
        <v>12426</v>
      </c>
      <c r="BL47">
        <v>28722275</v>
      </c>
      <c r="BQ47" t="s">
        <v>296</v>
      </c>
      <c r="BR47" t="s">
        <v>12074</v>
      </c>
      <c r="BS47" t="s">
        <v>12074</v>
      </c>
    </row>
    <row r="48" spans="1:71" hidden="1">
      <c r="A48" t="s">
        <v>76</v>
      </c>
      <c r="B48" t="s">
        <v>12427</v>
      </c>
      <c r="F48" t="s">
        <v>12428</v>
      </c>
      <c r="I48" t="s">
        <v>12429</v>
      </c>
      <c r="J48" t="s">
        <v>588</v>
      </c>
      <c r="V48" t="s">
        <v>12430</v>
      </c>
      <c r="AM48" t="s">
        <v>591</v>
      </c>
      <c r="AR48" t="s">
        <v>94</v>
      </c>
      <c r="AS48">
        <v>2016</v>
      </c>
      <c r="AT48">
        <v>6</v>
      </c>
      <c r="AU48">
        <v>1</v>
      </c>
      <c r="AZ48">
        <v>256</v>
      </c>
      <c r="BA48">
        <v>266</v>
      </c>
      <c r="BC48" t="s">
        <v>12431</v>
      </c>
      <c r="BK48" t="s">
        <v>12432</v>
      </c>
      <c r="BL48">
        <v>26811790</v>
      </c>
      <c r="BQ48" t="s">
        <v>296</v>
      </c>
      <c r="BR48" t="s">
        <v>12074</v>
      </c>
      <c r="BS48" t="s">
        <v>12074</v>
      </c>
    </row>
    <row r="49" spans="1:71" hidden="1">
      <c r="A49" t="s">
        <v>76</v>
      </c>
      <c r="B49" t="s">
        <v>12433</v>
      </c>
      <c r="F49" t="s">
        <v>12434</v>
      </c>
      <c r="I49" t="s">
        <v>12435</v>
      </c>
      <c r="J49" t="s">
        <v>605</v>
      </c>
      <c r="V49" t="s">
        <v>12436</v>
      </c>
      <c r="Z49" t="s">
        <v>12437</v>
      </c>
      <c r="AA49" t="s">
        <v>12438</v>
      </c>
      <c r="AM49" t="s">
        <v>607</v>
      </c>
      <c r="AR49" t="s">
        <v>769</v>
      </c>
      <c r="AS49">
        <v>2011</v>
      </c>
      <c r="AT49">
        <v>65</v>
      </c>
      <c r="AU49">
        <v>3</v>
      </c>
      <c r="AZ49">
        <v>771</v>
      </c>
      <c r="BA49">
        <v>787</v>
      </c>
      <c r="BC49" t="s">
        <v>12439</v>
      </c>
      <c r="BK49" t="s">
        <v>12440</v>
      </c>
      <c r="BL49">
        <v>21083662</v>
      </c>
      <c r="BQ49" t="s">
        <v>296</v>
      </c>
      <c r="BR49" t="s">
        <v>12074</v>
      </c>
      <c r="BS49" t="s">
        <v>12074</v>
      </c>
    </row>
    <row r="50" spans="1:71" hidden="1">
      <c r="A50" t="s">
        <v>76</v>
      </c>
      <c r="B50" t="s">
        <v>12441</v>
      </c>
      <c r="F50" t="s">
        <v>12441</v>
      </c>
      <c r="I50" t="s">
        <v>12442</v>
      </c>
      <c r="J50" t="s">
        <v>12443</v>
      </c>
      <c r="V50" t="s">
        <v>12444</v>
      </c>
      <c r="AM50" t="s">
        <v>12445</v>
      </c>
      <c r="AN50" t="s">
        <v>12446</v>
      </c>
      <c r="AR50" t="s">
        <v>769</v>
      </c>
      <c r="AS50">
        <v>2005</v>
      </c>
      <c r="AT50">
        <v>8</v>
      </c>
      <c r="AU50">
        <v>3</v>
      </c>
      <c r="AZ50">
        <v>310</v>
      </c>
      <c r="BA50">
        <v>318</v>
      </c>
      <c r="BC50" t="s">
        <v>12447</v>
      </c>
      <c r="BK50" t="s">
        <v>12448</v>
      </c>
      <c r="BQ50" t="s">
        <v>296</v>
      </c>
      <c r="BR50" t="s">
        <v>12074</v>
      </c>
      <c r="BS50" t="s">
        <v>12074</v>
      </c>
    </row>
    <row r="51" spans="1:71" hidden="1">
      <c r="A51" t="s">
        <v>76</v>
      </c>
      <c r="B51" t="s">
        <v>12449</v>
      </c>
      <c r="F51" t="s">
        <v>12450</v>
      </c>
      <c r="I51" t="s">
        <v>12451</v>
      </c>
      <c r="J51" t="s">
        <v>12452</v>
      </c>
      <c r="V51" t="s">
        <v>12453</v>
      </c>
      <c r="AM51" t="s">
        <v>12454</v>
      </c>
      <c r="AR51" s="3">
        <v>10959</v>
      </c>
      <c r="AS51">
        <v>2009</v>
      </c>
      <c r="AT51">
        <v>323</v>
      </c>
      <c r="AU51">
        <v>5914</v>
      </c>
      <c r="AZ51">
        <v>630</v>
      </c>
      <c r="BA51">
        <v>633</v>
      </c>
      <c r="BC51" t="s">
        <v>12455</v>
      </c>
      <c r="BK51" t="s">
        <v>12456</v>
      </c>
      <c r="BL51">
        <v>19179530</v>
      </c>
      <c r="BQ51" t="s">
        <v>296</v>
      </c>
      <c r="BR51" t="s">
        <v>12074</v>
      </c>
      <c r="BS51" t="s">
        <v>12074</v>
      </c>
    </row>
    <row r="52" spans="1:71" hidden="1">
      <c r="A52" t="s">
        <v>76</v>
      </c>
      <c r="B52" t="s">
        <v>8222</v>
      </c>
      <c r="F52" t="s">
        <v>8222</v>
      </c>
      <c r="I52" t="s">
        <v>12457</v>
      </c>
      <c r="J52" t="s">
        <v>452</v>
      </c>
      <c r="AM52" t="s">
        <v>454</v>
      </c>
      <c r="AS52">
        <v>1979</v>
      </c>
      <c r="AT52">
        <v>14</v>
      </c>
      <c r="AU52">
        <v>2</v>
      </c>
      <c r="AZ52">
        <v>193</v>
      </c>
      <c r="BA52">
        <v>202</v>
      </c>
      <c r="BC52" t="s">
        <v>12458</v>
      </c>
      <c r="BK52" t="s">
        <v>12459</v>
      </c>
      <c r="BQ52" t="s">
        <v>131</v>
      </c>
      <c r="BR52" t="s">
        <v>12074</v>
      </c>
      <c r="BS52" t="s">
        <v>296</v>
      </c>
    </row>
    <row r="53" spans="1:71" hidden="1">
      <c r="A53" t="s">
        <v>76</v>
      </c>
      <c r="B53" t="s">
        <v>12460</v>
      </c>
      <c r="F53" t="s">
        <v>12461</v>
      </c>
      <c r="I53" t="s">
        <v>12462</v>
      </c>
      <c r="J53" t="s">
        <v>9515</v>
      </c>
      <c r="V53" t="s">
        <v>12463</v>
      </c>
      <c r="AM53" t="s">
        <v>9517</v>
      </c>
      <c r="AR53" t="s">
        <v>128</v>
      </c>
      <c r="AS53">
        <v>2012</v>
      </c>
      <c r="AT53">
        <v>28</v>
      </c>
      <c r="AU53">
        <v>4</v>
      </c>
      <c r="AW53" t="s">
        <v>867</v>
      </c>
      <c r="AZ53">
        <v>137</v>
      </c>
      <c r="BA53">
        <v>151</v>
      </c>
      <c r="BC53" t="s">
        <v>12464</v>
      </c>
      <c r="BK53" t="s">
        <v>12465</v>
      </c>
      <c r="BL53">
        <v>23401954</v>
      </c>
      <c r="BQ53" t="s">
        <v>296</v>
      </c>
      <c r="BR53" t="s">
        <v>12074</v>
      </c>
      <c r="BS53" t="s">
        <v>12074</v>
      </c>
    </row>
    <row r="54" spans="1:71" hidden="1">
      <c r="A54" t="s">
        <v>76</v>
      </c>
      <c r="B54" t="s">
        <v>12466</v>
      </c>
      <c r="F54" t="s">
        <v>12467</v>
      </c>
      <c r="I54" t="s">
        <v>12468</v>
      </c>
      <c r="J54" t="s">
        <v>3265</v>
      </c>
      <c r="V54" t="s">
        <v>12469</v>
      </c>
      <c r="AM54" t="s">
        <v>3266</v>
      </c>
      <c r="AR54" t="s">
        <v>2821</v>
      </c>
      <c r="AS54">
        <v>2010</v>
      </c>
      <c r="AT54">
        <v>142</v>
      </c>
      <c r="AU54">
        <v>3</v>
      </c>
      <c r="AZ54">
        <v>234</v>
      </c>
      <c r="BA54">
        <v>249</v>
      </c>
      <c r="BC54" t="s">
        <v>12470</v>
      </c>
      <c r="BK54" t="s">
        <v>12471</v>
      </c>
      <c r="BQ54" t="s">
        <v>296</v>
      </c>
      <c r="BR54" t="s">
        <v>12074</v>
      </c>
      <c r="BS54" t="s">
        <v>12074</v>
      </c>
    </row>
    <row r="55" spans="1:71" hidden="1">
      <c r="A55" t="s">
        <v>76</v>
      </c>
      <c r="B55" t="s">
        <v>12472</v>
      </c>
      <c r="F55" t="s">
        <v>12473</v>
      </c>
      <c r="I55" t="s">
        <v>12474</v>
      </c>
      <c r="J55" t="s">
        <v>12475</v>
      </c>
      <c r="V55" t="s">
        <v>12476</v>
      </c>
      <c r="AM55" t="s">
        <v>12477</v>
      </c>
      <c r="AS55">
        <v>2006</v>
      </c>
      <c r="AT55">
        <v>8</v>
      </c>
      <c r="AU55">
        <v>1</v>
      </c>
      <c r="AZ55">
        <v>197</v>
      </c>
      <c r="BA55">
        <v>212</v>
      </c>
      <c r="BC55" t="s">
        <v>12478</v>
      </c>
      <c r="BK55" t="s">
        <v>12479</v>
      </c>
      <c r="BQ55" t="s">
        <v>296</v>
      </c>
      <c r="BR55" t="s">
        <v>12074</v>
      </c>
      <c r="BS55" t="s">
        <v>12074</v>
      </c>
    </row>
    <row r="56" spans="1:71" hidden="1">
      <c r="A56" t="s">
        <v>76</v>
      </c>
      <c r="B56" t="s">
        <v>12480</v>
      </c>
      <c r="F56" t="s">
        <v>12480</v>
      </c>
      <c r="I56" t="s">
        <v>12481</v>
      </c>
      <c r="J56" t="s">
        <v>6636</v>
      </c>
      <c r="V56" t="s">
        <v>12482</v>
      </c>
      <c r="AM56" t="s">
        <v>6638</v>
      </c>
      <c r="AR56" t="s">
        <v>600</v>
      </c>
      <c r="AS56">
        <v>2000</v>
      </c>
      <c r="AT56">
        <v>143</v>
      </c>
      <c r="AU56">
        <v>2</v>
      </c>
      <c r="AZ56">
        <v>330</v>
      </c>
      <c r="BA56">
        <v>341</v>
      </c>
      <c r="BC56" t="s">
        <v>12483</v>
      </c>
      <c r="BK56" t="s">
        <v>12484</v>
      </c>
      <c r="BQ56" t="s">
        <v>296</v>
      </c>
      <c r="BR56" t="s">
        <v>12074</v>
      </c>
      <c r="BS56" t="s">
        <v>12074</v>
      </c>
    </row>
    <row r="57" spans="1:71" hidden="1">
      <c r="A57" t="s">
        <v>76</v>
      </c>
      <c r="B57" t="s">
        <v>12485</v>
      </c>
      <c r="F57" t="s">
        <v>12486</v>
      </c>
      <c r="I57" t="s">
        <v>12487</v>
      </c>
      <c r="J57" t="s">
        <v>122</v>
      </c>
      <c r="V57" t="s">
        <v>12488</v>
      </c>
      <c r="Z57" t="s">
        <v>12489</v>
      </c>
      <c r="AA57" t="s">
        <v>12490</v>
      </c>
      <c r="AM57" t="s">
        <v>126</v>
      </c>
      <c r="AR57" t="s">
        <v>600</v>
      </c>
      <c r="AS57">
        <v>2009</v>
      </c>
      <c r="AT57">
        <v>15</v>
      </c>
      <c r="AU57">
        <v>4</v>
      </c>
      <c r="AZ57">
        <v>955</v>
      </c>
      <c r="BA57">
        <v>960</v>
      </c>
      <c r="BC57" t="s">
        <v>12491</v>
      </c>
      <c r="BK57" t="s">
        <v>12492</v>
      </c>
      <c r="BQ57" t="s">
        <v>296</v>
      </c>
      <c r="BR57" t="s">
        <v>12074</v>
      </c>
      <c r="BS57" t="s">
        <v>12074</v>
      </c>
    </row>
    <row r="58" spans="1:71" hidden="1">
      <c r="A58" t="s">
        <v>76</v>
      </c>
      <c r="B58" t="s">
        <v>12493</v>
      </c>
      <c r="F58" t="s">
        <v>12493</v>
      </c>
      <c r="I58" t="s">
        <v>12494</v>
      </c>
      <c r="J58" t="s">
        <v>12495</v>
      </c>
      <c r="V58" t="s">
        <v>12496</v>
      </c>
      <c r="AA58" t="s">
        <v>12497</v>
      </c>
      <c r="AM58" t="s">
        <v>12498</v>
      </c>
      <c r="AR58" t="s">
        <v>128</v>
      </c>
      <c r="AS58">
        <v>2005</v>
      </c>
      <c r="AT58">
        <v>24</v>
      </c>
      <c r="AU58">
        <v>4</v>
      </c>
      <c r="AZ58">
        <v>740</v>
      </c>
      <c r="BA58">
        <v>752</v>
      </c>
      <c r="BC58" t="s">
        <v>12499</v>
      </c>
      <c r="BK58" t="s">
        <v>12500</v>
      </c>
      <c r="BQ58" t="s">
        <v>296</v>
      </c>
      <c r="BR58" t="s">
        <v>12074</v>
      </c>
      <c r="BS58" t="s">
        <v>12074</v>
      </c>
    </row>
    <row r="59" spans="1:71" hidden="1">
      <c r="A59" t="s">
        <v>76</v>
      </c>
      <c r="B59" t="s">
        <v>12501</v>
      </c>
      <c r="F59" t="s">
        <v>12502</v>
      </c>
      <c r="I59" t="s">
        <v>12503</v>
      </c>
      <c r="J59" t="s">
        <v>6149</v>
      </c>
      <c r="V59" t="s">
        <v>12504</v>
      </c>
      <c r="Z59" t="s">
        <v>12505</v>
      </c>
      <c r="AA59" t="s">
        <v>12506</v>
      </c>
      <c r="AM59" t="s">
        <v>6151</v>
      </c>
      <c r="AR59" s="3">
        <v>42156</v>
      </c>
      <c r="AS59">
        <v>2006</v>
      </c>
      <c r="AT59">
        <v>78</v>
      </c>
      <c r="AU59">
        <v>2</v>
      </c>
      <c r="AZ59">
        <v>167</v>
      </c>
      <c r="BA59">
        <v>175</v>
      </c>
      <c r="BC59" t="s">
        <v>12507</v>
      </c>
      <c r="BK59" t="s">
        <v>12508</v>
      </c>
      <c r="BL59">
        <v>16621061</v>
      </c>
      <c r="BQ59" t="s">
        <v>296</v>
      </c>
      <c r="BR59" t="s">
        <v>12074</v>
      </c>
      <c r="BS59" t="s">
        <v>12074</v>
      </c>
    </row>
    <row r="60" spans="1:71" hidden="1">
      <c r="A60" t="s">
        <v>76</v>
      </c>
      <c r="B60" t="s">
        <v>12509</v>
      </c>
      <c r="F60" t="s">
        <v>12509</v>
      </c>
      <c r="I60" t="s">
        <v>12510</v>
      </c>
      <c r="J60" t="s">
        <v>12511</v>
      </c>
      <c r="V60" t="s">
        <v>12512</v>
      </c>
      <c r="Z60" t="s">
        <v>12513</v>
      </c>
      <c r="AA60" t="s">
        <v>12514</v>
      </c>
      <c r="AM60" t="s">
        <v>12515</v>
      </c>
      <c r="AN60" t="s">
        <v>12516</v>
      </c>
      <c r="AR60" t="s">
        <v>413</v>
      </c>
      <c r="AS60">
        <v>2005</v>
      </c>
      <c r="AT60">
        <v>73</v>
      </c>
      <c r="AU60">
        <v>11</v>
      </c>
      <c r="AZ60">
        <v>7324</v>
      </c>
      <c r="BA60">
        <v>7331</v>
      </c>
      <c r="BC60" t="s">
        <v>12517</v>
      </c>
      <c r="BK60" t="s">
        <v>12518</v>
      </c>
      <c r="BL60">
        <v>16239530</v>
      </c>
      <c r="BQ60" t="s">
        <v>296</v>
      </c>
      <c r="BR60" t="s">
        <v>12074</v>
      </c>
      <c r="BS60" t="s">
        <v>12074</v>
      </c>
    </row>
    <row r="61" spans="1:71" hidden="1">
      <c r="A61" t="s">
        <v>76</v>
      </c>
      <c r="B61" t="s">
        <v>12519</v>
      </c>
      <c r="F61" t="s">
        <v>12520</v>
      </c>
      <c r="I61" t="s">
        <v>12521</v>
      </c>
      <c r="J61" t="s">
        <v>4614</v>
      </c>
      <c r="V61" t="s">
        <v>12522</v>
      </c>
      <c r="AA61" t="s">
        <v>12523</v>
      </c>
      <c r="AM61" t="s">
        <v>4621</v>
      </c>
      <c r="AN61" t="s">
        <v>4676</v>
      </c>
      <c r="AR61" t="s">
        <v>128</v>
      </c>
      <c r="AS61">
        <v>2017</v>
      </c>
      <c r="AT61">
        <v>61</v>
      </c>
      <c r="AU61">
        <v>12</v>
      </c>
      <c r="AZ61">
        <v>2033</v>
      </c>
      <c r="BA61">
        <v>2045</v>
      </c>
      <c r="BC61" t="s">
        <v>12524</v>
      </c>
      <c r="BK61" t="s">
        <v>12525</v>
      </c>
      <c r="BL61">
        <v>28717999</v>
      </c>
      <c r="BQ61" t="s">
        <v>296</v>
      </c>
      <c r="BR61" t="s">
        <v>12074</v>
      </c>
      <c r="BS61" t="s">
        <v>12074</v>
      </c>
    </row>
    <row r="62" spans="1:71" hidden="1">
      <c r="A62" t="s">
        <v>76</v>
      </c>
      <c r="B62" t="s">
        <v>12526</v>
      </c>
      <c r="F62" t="s">
        <v>12526</v>
      </c>
      <c r="I62" t="s">
        <v>12527</v>
      </c>
      <c r="J62" t="s">
        <v>605</v>
      </c>
      <c r="V62" t="s">
        <v>12528</v>
      </c>
      <c r="AM62" t="s">
        <v>607</v>
      </c>
      <c r="AN62" t="s">
        <v>608</v>
      </c>
      <c r="AR62" t="s">
        <v>168</v>
      </c>
      <c r="AS62">
        <v>1992</v>
      </c>
      <c r="AT62">
        <v>46</v>
      </c>
      <c r="AU62">
        <v>5</v>
      </c>
      <c r="AZ62">
        <v>1496</v>
      </c>
      <c r="BA62">
        <v>1510</v>
      </c>
      <c r="BC62" t="s">
        <v>12529</v>
      </c>
      <c r="BK62" t="s">
        <v>12530</v>
      </c>
      <c r="BL62">
        <v>28568978</v>
      </c>
      <c r="BQ62" t="s">
        <v>131</v>
      </c>
      <c r="BR62">
        <v>3</v>
      </c>
      <c r="BS62" t="s">
        <v>296</v>
      </c>
    </row>
    <row r="63" spans="1:71" hidden="1">
      <c r="A63" t="s">
        <v>752</v>
      </c>
      <c r="B63" t="s">
        <v>12531</v>
      </c>
      <c r="D63" t="s">
        <v>12532</v>
      </c>
      <c r="F63" t="s">
        <v>12533</v>
      </c>
      <c r="I63" t="s">
        <v>12534</v>
      </c>
      <c r="J63" t="s">
        <v>12535</v>
      </c>
      <c r="O63" t="s">
        <v>12536</v>
      </c>
      <c r="P63" t="s">
        <v>12537</v>
      </c>
      <c r="Q63" t="s">
        <v>12538</v>
      </c>
      <c r="R63" t="s">
        <v>12539</v>
      </c>
      <c r="S63" t="s">
        <v>12540</v>
      </c>
      <c r="V63" t="s">
        <v>12541</v>
      </c>
      <c r="AO63" t="s">
        <v>12542</v>
      </c>
      <c r="AS63">
        <v>2012</v>
      </c>
      <c r="AZ63">
        <v>162</v>
      </c>
      <c r="BA63">
        <v>166</v>
      </c>
      <c r="BK63" t="s">
        <v>12543</v>
      </c>
      <c r="BQ63" t="s">
        <v>131</v>
      </c>
      <c r="BR63" t="s">
        <v>12074</v>
      </c>
      <c r="BS63" t="s">
        <v>296</v>
      </c>
    </row>
    <row r="64" spans="1:71" hidden="1">
      <c r="A64" t="s">
        <v>76</v>
      </c>
      <c r="B64" t="s">
        <v>12544</v>
      </c>
      <c r="F64" t="s">
        <v>12544</v>
      </c>
      <c r="I64" t="s">
        <v>12545</v>
      </c>
      <c r="J64" t="s">
        <v>775</v>
      </c>
      <c r="V64" t="s">
        <v>12546</v>
      </c>
      <c r="AM64" t="s">
        <v>778</v>
      </c>
      <c r="AR64" t="s">
        <v>94</v>
      </c>
      <c r="AS64">
        <v>2005</v>
      </c>
      <c r="AT64">
        <v>17</v>
      </c>
      <c r="AU64">
        <v>1</v>
      </c>
      <c r="AZ64">
        <v>10</v>
      </c>
      <c r="BA64">
        <v>17</v>
      </c>
      <c r="BC64" t="s">
        <v>12547</v>
      </c>
      <c r="BK64" t="s">
        <v>12548</v>
      </c>
      <c r="BL64">
        <v>15720470</v>
      </c>
      <c r="BQ64" t="s">
        <v>296</v>
      </c>
      <c r="BR64" t="s">
        <v>12074</v>
      </c>
      <c r="BS64" t="s">
        <v>12074</v>
      </c>
    </row>
    <row r="65" spans="1:71" hidden="1">
      <c r="A65" t="s">
        <v>76</v>
      </c>
      <c r="B65" t="s">
        <v>12549</v>
      </c>
      <c r="F65" t="s">
        <v>12550</v>
      </c>
      <c r="I65" t="s">
        <v>12551</v>
      </c>
      <c r="J65" t="s">
        <v>12552</v>
      </c>
      <c r="V65" t="s">
        <v>12553</v>
      </c>
      <c r="AA65" t="s">
        <v>12554</v>
      </c>
      <c r="AM65" t="s">
        <v>12555</v>
      </c>
      <c r="AS65">
        <v>2007</v>
      </c>
      <c r="AT65">
        <v>107</v>
      </c>
      <c r="AU65">
        <v>3</v>
      </c>
      <c r="AZ65">
        <v>203</v>
      </c>
      <c r="BA65">
        <v>209</v>
      </c>
      <c r="BC65" t="s">
        <v>12556</v>
      </c>
      <c r="BK65" t="s">
        <v>12557</v>
      </c>
      <c r="BQ65" t="s">
        <v>296</v>
      </c>
      <c r="BR65" t="s">
        <v>12074</v>
      </c>
      <c r="BS65" t="s">
        <v>12074</v>
      </c>
    </row>
    <row r="66" spans="1:71" hidden="1">
      <c r="A66" t="s">
        <v>76</v>
      </c>
      <c r="B66" t="s">
        <v>12558</v>
      </c>
      <c r="F66" t="s">
        <v>12558</v>
      </c>
      <c r="I66" t="s">
        <v>12559</v>
      </c>
      <c r="J66" t="s">
        <v>9434</v>
      </c>
      <c r="V66" t="s">
        <v>12560</v>
      </c>
      <c r="AM66" t="s">
        <v>9436</v>
      </c>
      <c r="AS66">
        <v>2001</v>
      </c>
      <c r="AT66">
        <v>62</v>
      </c>
      <c r="AU66">
        <v>4</v>
      </c>
      <c r="AZ66">
        <v>379</v>
      </c>
      <c r="BA66">
        <v>391</v>
      </c>
      <c r="BC66" t="s">
        <v>12561</v>
      </c>
      <c r="BK66" t="s">
        <v>12562</v>
      </c>
      <c r="BQ66" t="s">
        <v>296</v>
      </c>
      <c r="BR66" t="s">
        <v>12074</v>
      </c>
      <c r="BS66" t="s">
        <v>12074</v>
      </c>
    </row>
    <row r="67" spans="1:71" hidden="1">
      <c r="A67" t="s">
        <v>76</v>
      </c>
      <c r="B67" t="s">
        <v>12563</v>
      </c>
      <c r="F67" t="s">
        <v>12564</v>
      </c>
      <c r="I67" t="s">
        <v>12565</v>
      </c>
      <c r="J67" t="s">
        <v>12566</v>
      </c>
      <c r="V67" t="s">
        <v>12567</v>
      </c>
      <c r="AM67" t="s">
        <v>12568</v>
      </c>
      <c r="AN67" t="s">
        <v>12569</v>
      </c>
      <c r="AR67" t="s">
        <v>769</v>
      </c>
      <c r="AS67">
        <v>2016</v>
      </c>
      <c r="AT67">
        <v>52</v>
      </c>
      <c r="AU67">
        <v>2</v>
      </c>
      <c r="AZ67">
        <v>141</v>
      </c>
      <c r="BA67">
        <v>160</v>
      </c>
      <c r="BC67" t="s">
        <v>12570</v>
      </c>
      <c r="BK67" t="s">
        <v>12571</v>
      </c>
      <c r="BQ67" t="s">
        <v>296</v>
      </c>
      <c r="BR67" t="s">
        <v>12074</v>
      </c>
      <c r="BS67" t="s">
        <v>12074</v>
      </c>
    </row>
    <row r="68" spans="1:71" hidden="1">
      <c r="A68" t="s">
        <v>76</v>
      </c>
      <c r="B68" t="s">
        <v>12572</v>
      </c>
      <c r="F68" t="s">
        <v>12572</v>
      </c>
      <c r="I68" t="s">
        <v>12573</v>
      </c>
      <c r="J68" t="s">
        <v>631</v>
      </c>
      <c r="V68" t="s">
        <v>12574</v>
      </c>
      <c r="Z68" t="s">
        <v>12575</v>
      </c>
      <c r="AA68" t="s">
        <v>12576</v>
      </c>
      <c r="AM68" t="s">
        <v>633</v>
      </c>
      <c r="AN68" t="s">
        <v>12577</v>
      </c>
      <c r="AR68" t="s">
        <v>600</v>
      </c>
      <c r="AS68">
        <v>2000</v>
      </c>
      <c r="AT68">
        <v>81</v>
      </c>
      <c r="AU68">
        <v>4</v>
      </c>
      <c r="AZ68">
        <v>1004</v>
      </c>
      <c r="BA68">
        <v>1014</v>
      </c>
      <c r="BC68" t="s">
        <v>12578</v>
      </c>
      <c r="BK68" t="s">
        <v>12579</v>
      </c>
      <c r="BQ68" t="s">
        <v>296</v>
      </c>
      <c r="BR68" t="s">
        <v>12074</v>
      </c>
      <c r="BS68" t="s">
        <v>12074</v>
      </c>
    </row>
    <row r="69" spans="1:71" hidden="1">
      <c r="A69" t="s">
        <v>76</v>
      </c>
      <c r="B69" t="s">
        <v>3724</v>
      </c>
      <c r="F69" t="s">
        <v>3724</v>
      </c>
      <c r="I69" t="s">
        <v>12580</v>
      </c>
      <c r="J69" t="s">
        <v>605</v>
      </c>
      <c r="V69" t="s">
        <v>12581</v>
      </c>
      <c r="AM69" t="s">
        <v>607</v>
      </c>
      <c r="AR69" t="s">
        <v>600</v>
      </c>
      <c r="AS69">
        <v>1997</v>
      </c>
      <c r="AT69">
        <v>51</v>
      </c>
      <c r="AU69">
        <v>2</v>
      </c>
      <c r="AZ69">
        <v>451</v>
      </c>
      <c r="BA69">
        <v>458</v>
      </c>
      <c r="BC69" t="s">
        <v>12582</v>
      </c>
      <c r="BK69" t="s">
        <v>12583</v>
      </c>
      <c r="BL69">
        <v>28565340</v>
      </c>
      <c r="BQ69" t="s">
        <v>296</v>
      </c>
      <c r="BR69" t="s">
        <v>12074</v>
      </c>
      <c r="BS69" t="s">
        <v>12074</v>
      </c>
    </row>
    <row r="70" spans="1:71" hidden="1">
      <c r="A70" t="s">
        <v>76</v>
      </c>
      <c r="B70" t="s">
        <v>12584</v>
      </c>
      <c r="F70" t="s">
        <v>12584</v>
      </c>
      <c r="I70" t="s">
        <v>12585</v>
      </c>
      <c r="J70" t="s">
        <v>2514</v>
      </c>
      <c r="V70" t="s">
        <v>12586</v>
      </c>
      <c r="AM70" t="s">
        <v>2518</v>
      </c>
      <c r="AR70" t="s">
        <v>413</v>
      </c>
      <c r="AS70">
        <v>1999</v>
      </c>
      <c r="AT70">
        <v>83</v>
      </c>
      <c r="AV70">
        <v>5</v>
      </c>
      <c r="AZ70">
        <v>509</v>
      </c>
      <c r="BA70">
        <v>519</v>
      </c>
      <c r="BC70" t="s">
        <v>12587</v>
      </c>
      <c r="BK70" t="s">
        <v>12588</v>
      </c>
      <c r="BQ70" t="s">
        <v>296</v>
      </c>
      <c r="BR70" t="s">
        <v>12074</v>
      </c>
      <c r="BS70" t="s">
        <v>12074</v>
      </c>
    </row>
    <row r="71" spans="1:71" hidden="1">
      <c r="A71" t="s">
        <v>76</v>
      </c>
      <c r="B71" t="s">
        <v>12589</v>
      </c>
      <c r="F71" t="s">
        <v>12589</v>
      </c>
      <c r="I71" t="s">
        <v>12590</v>
      </c>
      <c r="J71" t="s">
        <v>8602</v>
      </c>
      <c r="O71" t="s">
        <v>12591</v>
      </c>
      <c r="P71" t="s">
        <v>12592</v>
      </c>
      <c r="Q71" t="s">
        <v>12593</v>
      </c>
      <c r="R71" t="s">
        <v>12594</v>
      </c>
      <c r="S71" t="s">
        <v>12595</v>
      </c>
      <c r="V71" t="s">
        <v>12596</v>
      </c>
      <c r="AM71" t="s">
        <v>8606</v>
      </c>
      <c r="AR71" t="s">
        <v>185</v>
      </c>
      <c r="AS71">
        <v>1993</v>
      </c>
      <c r="AT71">
        <v>66</v>
      </c>
      <c r="AU71">
        <v>3</v>
      </c>
      <c r="AZ71">
        <v>271</v>
      </c>
      <c r="BA71">
        <v>282</v>
      </c>
      <c r="BK71" t="s">
        <v>12597</v>
      </c>
      <c r="BQ71" t="s">
        <v>296</v>
      </c>
      <c r="BR71" t="s">
        <v>12074</v>
      </c>
      <c r="BS71" t="s">
        <v>12074</v>
      </c>
    </row>
    <row r="72" spans="1:71" hidden="1">
      <c r="A72" t="s">
        <v>76</v>
      </c>
      <c r="B72" t="s">
        <v>12598</v>
      </c>
      <c r="F72" t="s">
        <v>12599</v>
      </c>
      <c r="I72" t="s">
        <v>12600</v>
      </c>
      <c r="J72" t="s">
        <v>10462</v>
      </c>
      <c r="V72" t="s">
        <v>12601</v>
      </c>
      <c r="Z72" t="s">
        <v>12602</v>
      </c>
      <c r="AA72" t="s">
        <v>12603</v>
      </c>
      <c r="AM72" t="s">
        <v>10465</v>
      </c>
      <c r="AN72" t="s">
        <v>10466</v>
      </c>
      <c r="AS72">
        <v>2006</v>
      </c>
      <c r="AT72">
        <v>3</v>
      </c>
      <c r="AU72">
        <v>4</v>
      </c>
      <c r="AZ72">
        <v>421</v>
      </c>
      <c r="BA72">
        <v>437</v>
      </c>
      <c r="BC72" t="s">
        <v>12604</v>
      </c>
      <c r="BK72" t="s">
        <v>12605</v>
      </c>
      <c r="BQ72" t="s">
        <v>296</v>
      </c>
      <c r="BR72" t="s">
        <v>12074</v>
      </c>
      <c r="BS72" t="s">
        <v>12074</v>
      </c>
    </row>
    <row r="73" spans="1:71" hidden="1">
      <c r="A73" t="s">
        <v>76</v>
      </c>
      <c r="B73" t="s">
        <v>12606</v>
      </c>
      <c r="F73" t="s">
        <v>12607</v>
      </c>
      <c r="I73" t="s">
        <v>12608</v>
      </c>
      <c r="J73" t="s">
        <v>6288</v>
      </c>
      <c r="V73" t="s">
        <v>12609</v>
      </c>
      <c r="AM73" t="s">
        <v>6291</v>
      </c>
      <c r="AN73" t="s">
        <v>6292</v>
      </c>
      <c r="AR73" t="s">
        <v>769</v>
      </c>
      <c r="AS73">
        <v>2014</v>
      </c>
      <c r="AT73">
        <v>7</v>
      </c>
      <c r="AU73">
        <v>1</v>
      </c>
      <c r="AZ73">
        <v>430</v>
      </c>
      <c r="BA73">
        <v>441</v>
      </c>
      <c r="BC73" t="s">
        <v>12610</v>
      </c>
      <c r="BK73" t="s">
        <v>12611</v>
      </c>
      <c r="BQ73" t="s">
        <v>296</v>
      </c>
      <c r="BR73" t="s">
        <v>12074</v>
      </c>
      <c r="BS73" t="s">
        <v>12074</v>
      </c>
    </row>
    <row r="74" spans="1:71" hidden="1">
      <c r="A74" t="s">
        <v>76</v>
      </c>
      <c r="B74" t="s">
        <v>12612</v>
      </c>
      <c r="F74" t="s">
        <v>12612</v>
      </c>
      <c r="I74" t="s">
        <v>12613</v>
      </c>
      <c r="J74" t="s">
        <v>122</v>
      </c>
      <c r="V74" t="s">
        <v>12614</v>
      </c>
      <c r="AM74" t="s">
        <v>126</v>
      </c>
      <c r="AR74" t="s">
        <v>94</v>
      </c>
      <c r="AS74">
        <v>2005</v>
      </c>
      <c r="AT74">
        <v>11</v>
      </c>
      <c r="AU74">
        <v>1</v>
      </c>
      <c r="AZ74">
        <v>39</v>
      </c>
      <c r="BA74">
        <v>59</v>
      </c>
      <c r="BC74" t="s">
        <v>12615</v>
      </c>
      <c r="BK74" t="s">
        <v>12616</v>
      </c>
      <c r="BQ74" t="s">
        <v>296</v>
      </c>
      <c r="BR74" t="s">
        <v>12074</v>
      </c>
      <c r="BS74" t="s">
        <v>12074</v>
      </c>
    </row>
    <row r="75" spans="1:71" hidden="1">
      <c r="A75" t="s">
        <v>76</v>
      </c>
      <c r="B75" t="s">
        <v>12617</v>
      </c>
      <c r="F75" t="s">
        <v>12618</v>
      </c>
      <c r="I75" t="s">
        <v>12619</v>
      </c>
      <c r="J75" t="s">
        <v>1135</v>
      </c>
      <c r="V75" t="s">
        <v>12620</v>
      </c>
      <c r="AM75" t="s">
        <v>1138</v>
      </c>
      <c r="AN75" t="s">
        <v>1139</v>
      </c>
      <c r="AR75" t="s">
        <v>600</v>
      </c>
      <c r="AS75">
        <v>2018</v>
      </c>
      <c r="AT75">
        <v>111</v>
      </c>
      <c r="AU75">
        <v>2</v>
      </c>
      <c r="AZ75">
        <v>612</v>
      </c>
      <c r="BA75">
        <v>619</v>
      </c>
      <c r="BC75" t="s">
        <v>12621</v>
      </c>
      <c r="BK75" t="s">
        <v>12622</v>
      </c>
      <c r="BL75">
        <v>29514245</v>
      </c>
      <c r="BQ75" t="s">
        <v>296</v>
      </c>
      <c r="BR75" t="s">
        <v>12074</v>
      </c>
      <c r="BS75" t="s">
        <v>12074</v>
      </c>
    </row>
    <row r="76" spans="1:71" hidden="1">
      <c r="A76" t="s">
        <v>76</v>
      </c>
      <c r="B76" t="s">
        <v>12623</v>
      </c>
      <c r="F76" t="s">
        <v>12623</v>
      </c>
      <c r="I76" t="s">
        <v>12624</v>
      </c>
      <c r="J76" t="s">
        <v>182</v>
      </c>
      <c r="V76" t="s">
        <v>12625</v>
      </c>
      <c r="AM76" t="s">
        <v>184</v>
      </c>
      <c r="AR76" t="s">
        <v>128</v>
      </c>
      <c r="AS76">
        <v>2004</v>
      </c>
      <c r="AT76">
        <v>29</v>
      </c>
      <c r="AU76">
        <v>5</v>
      </c>
      <c r="AZ76">
        <v>458</v>
      </c>
      <c r="BA76">
        <v>463</v>
      </c>
      <c r="BC76" t="s">
        <v>12626</v>
      </c>
      <c r="BK76" t="s">
        <v>12627</v>
      </c>
      <c r="BQ76" t="s">
        <v>131</v>
      </c>
      <c r="BR76">
        <v>2</v>
      </c>
      <c r="BS76" t="s">
        <v>296</v>
      </c>
    </row>
    <row r="77" spans="1:71" hidden="1">
      <c r="A77" t="s">
        <v>76</v>
      </c>
      <c r="B77" t="s">
        <v>12628</v>
      </c>
      <c r="F77" t="s">
        <v>12629</v>
      </c>
      <c r="I77" t="s">
        <v>12630</v>
      </c>
      <c r="J77" t="s">
        <v>232</v>
      </c>
      <c r="V77" t="s">
        <v>12631</v>
      </c>
      <c r="Z77" t="s">
        <v>12632</v>
      </c>
      <c r="AM77" t="s">
        <v>234</v>
      </c>
      <c r="AN77" t="s">
        <v>2478</v>
      </c>
      <c r="AR77" s="3">
        <v>39264</v>
      </c>
      <c r="AS77">
        <v>2015</v>
      </c>
      <c r="AT77">
        <v>282</v>
      </c>
      <c r="AU77">
        <v>1810</v>
      </c>
      <c r="BB77">
        <v>20150728</v>
      </c>
      <c r="BC77" t="s">
        <v>12633</v>
      </c>
      <c r="BK77" t="s">
        <v>12634</v>
      </c>
      <c r="BL77">
        <v>26085592</v>
      </c>
      <c r="BQ77" t="s">
        <v>296</v>
      </c>
      <c r="BR77" t="s">
        <v>12074</v>
      </c>
      <c r="BS77" t="s">
        <v>12074</v>
      </c>
    </row>
    <row r="78" spans="1:71" hidden="1">
      <c r="A78" t="s">
        <v>76</v>
      </c>
      <c r="B78" t="s">
        <v>12635</v>
      </c>
      <c r="F78" t="s">
        <v>12635</v>
      </c>
      <c r="I78" t="s">
        <v>12636</v>
      </c>
      <c r="J78" t="s">
        <v>356</v>
      </c>
      <c r="O78" t="s">
        <v>12637</v>
      </c>
      <c r="P78" t="s">
        <v>12638</v>
      </c>
      <c r="Q78" t="s">
        <v>12639</v>
      </c>
      <c r="R78" t="s">
        <v>12640</v>
      </c>
      <c r="V78" t="s">
        <v>12641</v>
      </c>
      <c r="AM78" t="s">
        <v>358</v>
      </c>
      <c r="AS78">
        <v>1999</v>
      </c>
      <c r="AW78">
        <v>54</v>
      </c>
      <c r="AZ78">
        <v>143</v>
      </c>
      <c r="BA78">
        <v>156</v>
      </c>
      <c r="BK78" t="s">
        <v>12642</v>
      </c>
      <c r="BL78">
        <v>10692851</v>
      </c>
      <c r="BQ78" t="s">
        <v>296</v>
      </c>
      <c r="BR78" t="s">
        <v>12074</v>
      </c>
      <c r="BS78" t="s">
        <v>12074</v>
      </c>
    </row>
    <row r="79" spans="1:71" hidden="1">
      <c r="A79" t="s">
        <v>76</v>
      </c>
      <c r="B79" t="s">
        <v>12643</v>
      </c>
      <c r="F79" t="s">
        <v>12644</v>
      </c>
      <c r="I79" t="s">
        <v>12645</v>
      </c>
      <c r="J79" t="s">
        <v>12646</v>
      </c>
      <c r="V79" t="s">
        <v>12647</v>
      </c>
      <c r="AA79" t="s">
        <v>12648</v>
      </c>
      <c r="AM79" t="s">
        <v>12649</v>
      </c>
      <c r="AR79" s="3">
        <v>42309</v>
      </c>
      <c r="AS79">
        <v>2018</v>
      </c>
      <c r="AT79">
        <v>145</v>
      </c>
      <c r="AZ79">
        <v>30</v>
      </c>
      <c r="BA79">
        <v>38</v>
      </c>
      <c r="BC79" t="s">
        <v>12650</v>
      </c>
      <c r="BK79" t="s">
        <v>12651</v>
      </c>
      <c r="BL79">
        <v>30118975</v>
      </c>
      <c r="BQ79" t="s">
        <v>296</v>
      </c>
      <c r="BR79" t="s">
        <v>12074</v>
      </c>
      <c r="BS79" t="s">
        <v>12074</v>
      </c>
    </row>
    <row r="80" spans="1:71" hidden="1">
      <c r="A80" t="s">
        <v>76</v>
      </c>
      <c r="B80" t="s">
        <v>12652</v>
      </c>
      <c r="F80" t="s">
        <v>12652</v>
      </c>
      <c r="I80" t="s">
        <v>12653</v>
      </c>
      <c r="J80" t="s">
        <v>12654</v>
      </c>
      <c r="V80" t="s">
        <v>12655</v>
      </c>
      <c r="Z80" t="s">
        <v>12656</v>
      </c>
      <c r="AM80" t="s">
        <v>12657</v>
      </c>
      <c r="AR80" t="s">
        <v>5750</v>
      </c>
      <c r="AS80">
        <v>2002</v>
      </c>
      <c r="AT80">
        <v>16</v>
      </c>
      <c r="AU80">
        <v>1</v>
      </c>
      <c r="AZ80">
        <v>83</v>
      </c>
      <c r="BA80">
        <v>95</v>
      </c>
      <c r="BC80" t="s">
        <v>12658</v>
      </c>
      <c r="BK80" t="s">
        <v>12659</v>
      </c>
      <c r="BQ80" t="s">
        <v>296</v>
      </c>
      <c r="BR80" t="s">
        <v>12074</v>
      </c>
      <c r="BS80" t="s">
        <v>12074</v>
      </c>
    </row>
    <row r="81" spans="1:72" hidden="1">
      <c r="A81" t="s">
        <v>76</v>
      </c>
      <c r="B81" t="s">
        <v>12660</v>
      </c>
      <c r="F81" t="s">
        <v>12661</v>
      </c>
      <c r="I81" t="s">
        <v>12662</v>
      </c>
      <c r="J81" t="s">
        <v>12663</v>
      </c>
      <c r="V81" t="s">
        <v>12664</v>
      </c>
      <c r="Z81" t="s">
        <v>12665</v>
      </c>
      <c r="AA81" t="s">
        <v>12666</v>
      </c>
      <c r="AM81" t="s">
        <v>12667</v>
      </c>
      <c r="AR81" t="s">
        <v>769</v>
      </c>
      <c r="AS81">
        <v>2007</v>
      </c>
      <c r="AT81">
        <v>65</v>
      </c>
      <c r="AU81">
        <v>1</v>
      </c>
      <c r="AZ81">
        <v>24</v>
      </c>
      <c r="BA81">
        <v>31</v>
      </c>
      <c r="BC81" t="s">
        <v>12668</v>
      </c>
      <c r="BK81" t="s">
        <v>12669</v>
      </c>
      <c r="BL81">
        <v>17420822</v>
      </c>
      <c r="BQ81" t="s">
        <v>296</v>
      </c>
      <c r="BR81" t="s">
        <v>12074</v>
      </c>
      <c r="BS81" t="s">
        <v>12074</v>
      </c>
    </row>
    <row r="82" spans="1:72" hidden="1">
      <c r="A82" t="s">
        <v>76</v>
      </c>
      <c r="B82" t="s">
        <v>12670</v>
      </c>
      <c r="F82" t="s">
        <v>12670</v>
      </c>
      <c r="I82" t="s">
        <v>12671</v>
      </c>
      <c r="J82" t="s">
        <v>10657</v>
      </c>
      <c r="V82" t="s">
        <v>12672</v>
      </c>
      <c r="Z82" t="s">
        <v>12673</v>
      </c>
      <c r="AA82" t="s">
        <v>12674</v>
      </c>
      <c r="AM82" t="s">
        <v>10659</v>
      </c>
      <c r="AS82">
        <v>2006</v>
      </c>
      <c r="AT82">
        <v>125</v>
      </c>
      <c r="AU82">
        <v>1</v>
      </c>
      <c r="AZ82">
        <v>9</v>
      </c>
      <c r="BA82">
        <v>20</v>
      </c>
      <c r="BC82" t="s">
        <v>12675</v>
      </c>
      <c r="BK82" t="s">
        <v>12676</v>
      </c>
      <c r="BQ82" t="s">
        <v>131</v>
      </c>
      <c r="BR82" t="s">
        <v>12074</v>
      </c>
      <c r="BS82" t="s">
        <v>296</v>
      </c>
      <c r="BT82">
        <v>1</v>
      </c>
    </row>
    <row r="83" spans="1:72" hidden="1">
      <c r="A83" t="s">
        <v>76</v>
      </c>
      <c r="B83" t="s">
        <v>12677</v>
      </c>
      <c r="F83" t="s">
        <v>12678</v>
      </c>
      <c r="I83" t="s">
        <v>12679</v>
      </c>
      <c r="J83" t="s">
        <v>1510</v>
      </c>
      <c r="V83" t="s">
        <v>12680</v>
      </c>
      <c r="AA83" t="s">
        <v>12681</v>
      </c>
      <c r="AM83" t="s">
        <v>1512</v>
      </c>
      <c r="AN83" t="s">
        <v>12682</v>
      </c>
      <c r="AR83" t="s">
        <v>94</v>
      </c>
      <c r="AS83">
        <v>2017</v>
      </c>
      <c r="AT83">
        <v>105</v>
      </c>
      <c r="AU83">
        <v>1</v>
      </c>
      <c r="AZ83">
        <v>246</v>
      </c>
      <c r="BA83">
        <v>254</v>
      </c>
      <c r="BC83" t="s">
        <v>12683</v>
      </c>
      <c r="BK83" t="s">
        <v>12684</v>
      </c>
      <c r="BQ83" t="s">
        <v>296</v>
      </c>
      <c r="BR83" t="s">
        <v>12074</v>
      </c>
      <c r="BS83" t="s">
        <v>12074</v>
      </c>
    </row>
    <row r="84" spans="1:72" hidden="1">
      <c r="A84" t="s">
        <v>76</v>
      </c>
      <c r="B84" t="s">
        <v>12685</v>
      </c>
      <c r="F84" t="s">
        <v>12686</v>
      </c>
      <c r="I84" t="s">
        <v>12687</v>
      </c>
      <c r="J84" t="s">
        <v>12688</v>
      </c>
      <c r="V84" t="s">
        <v>12689</v>
      </c>
      <c r="AM84" t="s">
        <v>12690</v>
      </c>
      <c r="AS84">
        <v>2012</v>
      </c>
      <c r="BB84">
        <v>743926</v>
      </c>
      <c r="BC84" t="s">
        <v>12691</v>
      </c>
      <c r="BK84" t="s">
        <v>12692</v>
      </c>
      <c r="BL84">
        <v>22649321</v>
      </c>
      <c r="BQ84" t="s">
        <v>296</v>
      </c>
      <c r="BR84" t="s">
        <v>12074</v>
      </c>
      <c r="BS84" t="s">
        <v>12074</v>
      </c>
    </row>
    <row r="85" spans="1:72" hidden="1">
      <c r="A85" t="s">
        <v>867</v>
      </c>
      <c r="B85" t="s">
        <v>12693</v>
      </c>
      <c r="E85" t="s">
        <v>12694</v>
      </c>
      <c r="F85" t="s">
        <v>12695</v>
      </c>
      <c r="I85" t="s">
        <v>12696</v>
      </c>
      <c r="J85" t="s">
        <v>12697</v>
      </c>
      <c r="K85" t="s">
        <v>12124</v>
      </c>
      <c r="O85" t="s">
        <v>12698</v>
      </c>
      <c r="P85" t="s">
        <v>12699</v>
      </c>
      <c r="Q85" t="s">
        <v>12700</v>
      </c>
      <c r="S85" t="s">
        <v>12694</v>
      </c>
      <c r="V85" t="s">
        <v>12701</v>
      </c>
      <c r="AM85" t="s">
        <v>12130</v>
      </c>
      <c r="AS85">
        <v>2011</v>
      </c>
      <c r="AT85">
        <v>5</v>
      </c>
      <c r="AU85">
        <v>2</v>
      </c>
      <c r="AZ85">
        <v>21</v>
      </c>
      <c r="BA85">
        <v>25</v>
      </c>
      <c r="BK85" t="s">
        <v>12702</v>
      </c>
      <c r="BQ85" t="s">
        <v>296</v>
      </c>
      <c r="BR85" t="s">
        <v>12074</v>
      </c>
      <c r="BS85" t="s">
        <v>12074</v>
      </c>
    </row>
    <row r="86" spans="1:72" hidden="1">
      <c r="A86" t="s">
        <v>76</v>
      </c>
      <c r="B86" t="s">
        <v>12703</v>
      </c>
      <c r="F86" t="s">
        <v>12704</v>
      </c>
      <c r="I86" t="s">
        <v>12705</v>
      </c>
      <c r="J86" t="s">
        <v>4337</v>
      </c>
      <c r="V86" t="s">
        <v>12706</v>
      </c>
      <c r="Z86" t="s">
        <v>12707</v>
      </c>
      <c r="AM86" t="s">
        <v>4339</v>
      </c>
      <c r="AR86" t="s">
        <v>204</v>
      </c>
      <c r="AS86">
        <v>2011</v>
      </c>
      <c r="AT86">
        <v>75</v>
      </c>
      <c r="AU86">
        <v>2</v>
      </c>
      <c r="AZ86">
        <v>297</v>
      </c>
      <c r="BA86">
        <v>304</v>
      </c>
      <c r="BC86" t="s">
        <v>12708</v>
      </c>
      <c r="BK86" t="s">
        <v>12709</v>
      </c>
      <c r="BQ86" t="s">
        <v>296</v>
      </c>
      <c r="BR86" t="s">
        <v>12074</v>
      </c>
      <c r="BS86" t="s">
        <v>12074</v>
      </c>
    </row>
    <row r="87" spans="1:72" hidden="1">
      <c r="A87" t="s">
        <v>76</v>
      </c>
      <c r="B87" t="s">
        <v>12710</v>
      </c>
      <c r="F87" t="s">
        <v>12711</v>
      </c>
      <c r="I87" t="s">
        <v>12712</v>
      </c>
      <c r="J87" t="s">
        <v>12713</v>
      </c>
      <c r="V87" t="s">
        <v>12714</v>
      </c>
      <c r="Z87" t="s">
        <v>12707</v>
      </c>
      <c r="AM87" t="s">
        <v>12715</v>
      </c>
      <c r="AR87" t="s">
        <v>185</v>
      </c>
      <c r="AS87">
        <v>2007</v>
      </c>
      <c r="AT87">
        <v>60</v>
      </c>
      <c r="AU87">
        <v>5</v>
      </c>
      <c r="AZ87">
        <v>538</v>
      </c>
      <c r="BA87">
        <v>542</v>
      </c>
      <c r="BC87" t="s">
        <v>12716</v>
      </c>
      <c r="BK87" t="s">
        <v>12717</v>
      </c>
      <c r="BQ87" t="s">
        <v>296</v>
      </c>
      <c r="BR87" t="s">
        <v>12074</v>
      </c>
      <c r="BS87" t="s">
        <v>12074</v>
      </c>
    </row>
    <row r="88" spans="1:72" hidden="1">
      <c r="A88" t="s">
        <v>76</v>
      </c>
      <c r="B88" t="s">
        <v>12718</v>
      </c>
      <c r="F88" t="s">
        <v>12719</v>
      </c>
      <c r="I88" t="s">
        <v>12720</v>
      </c>
      <c r="J88" t="s">
        <v>4337</v>
      </c>
      <c r="V88" t="s">
        <v>12721</v>
      </c>
      <c r="AM88" t="s">
        <v>4339</v>
      </c>
      <c r="AR88" t="s">
        <v>148</v>
      </c>
      <c r="AS88">
        <v>2012</v>
      </c>
      <c r="AT88">
        <v>76</v>
      </c>
      <c r="AU88">
        <v>4</v>
      </c>
      <c r="AZ88">
        <v>721</v>
      </c>
      <c r="BA88">
        <v>728</v>
      </c>
      <c r="BC88" t="s">
        <v>12722</v>
      </c>
      <c r="BK88" t="s">
        <v>12723</v>
      </c>
      <c r="BQ88" t="s">
        <v>296</v>
      </c>
      <c r="BR88" t="s">
        <v>12074</v>
      </c>
      <c r="BS88" t="s">
        <v>12074</v>
      </c>
    </row>
    <row r="89" spans="1:72" hidden="1">
      <c r="A89" t="s">
        <v>76</v>
      </c>
      <c r="B89" t="s">
        <v>12724</v>
      </c>
      <c r="F89" t="s">
        <v>12725</v>
      </c>
      <c r="I89" t="s">
        <v>12726</v>
      </c>
      <c r="J89" t="s">
        <v>2704</v>
      </c>
      <c r="V89" t="s">
        <v>12727</v>
      </c>
      <c r="AM89" t="s">
        <v>2706</v>
      </c>
      <c r="AN89" t="s">
        <v>2707</v>
      </c>
      <c r="AR89" t="s">
        <v>204</v>
      </c>
      <c r="AS89">
        <v>2009</v>
      </c>
      <c r="AT89">
        <v>16</v>
      </c>
      <c r="AU89">
        <v>1</v>
      </c>
      <c r="AZ89">
        <v>33</v>
      </c>
      <c r="BA89">
        <v>42</v>
      </c>
      <c r="BC89" t="s">
        <v>12728</v>
      </c>
      <c r="BK89" t="s">
        <v>12729</v>
      </c>
      <c r="BQ89" t="s">
        <v>296</v>
      </c>
      <c r="BR89" t="s">
        <v>12074</v>
      </c>
      <c r="BS89" t="s">
        <v>12074</v>
      </c>
    </row>
    <row r="90" spans="1:72" hidden="1">
      <c r="A90" t="s">
        <v>76</v>
      </c>
      <c r="B90" t="s">
        <v>12730</v>
      </c>
      <c r="F90" t="s">
        <v>12730</v>
      </c>
      <c r="I90" t="s">
        <v>12731</v>
      </c>
      <c r="J90" t="s">
        <v>12732</v>
      </c>
      <c r="V90" t="s">
        <v>12733</v>
      </c>
      <c r="AM90" t="s">
        <v>12734</v>
      </c>
      <c r="AS90">
        <v>1993</v>
      </c>
      <c r="AT90">
        <v>65</v>
      </c>
      <c r="AU90">
        <v>2</v>
      </c>
      <c r="AZ90">
        <v>165</v>
      </c>
      <c r="BA90">
        <v>176</v>
      </c>
      <c r="BC90" t="s">
        <v>12735</v>
      </c>
      <c r="BK90" t="s">
        <v>12736</v>
      </c>
      <c r="BQ90" t="s">
        <v>296</v>
      </c>
      <c r="BR90" t="s">
        <v>12074</v>
      </c>
      <c r="BS90" t="s">
        <v>12074</v>
      </c>
    </row>
    <row r="91" spans="1:72" hidden="1">
      <c r="A91" t="s">
        <v>76</v>
      </c>
      <c r="B91" t="s">
        <v>12737</v>
      </c>
      <c r="F91" t="s">
        <v>12737</v>
      </c>
      <c r="I91" t="s">
        <v>12738</v>
      </c>
      <c r="J91" t="s">
        <v>3020</v>
      </c>
      <c r="V91" t="s">
        <v>12739</v>
      </c>
      <c r="AM91" t="s">
        <v>3022</v>
      </c>
      <c r="AR91" s="3">
        <v>40787</v>
      </c>
      <c r="AS91">
        <v>1992</v>
      </c>
      <c r="AT91">
        <v>239</v>
      </c>
      <c r="AU91">
        <v>2</v>
      </c>
      <c r="AZ91">
        <v>65</v>
      </c>
      <c r="BA91">
        <v>78</v>
      </c>
      <c r="BC91" t="s">
        <v>12740</v>
      </c>
      <c r="BK91" t="s">
        <v>12741</v>
      </c>
      <c r="BQ91" t="s">
        <v>131</v>
      </c>
      <c r="BR91" t="s">
        <v>12074</v>
      </c>
      <c r="BS91" t="s">
        <v>296</v>
      </c>
      <c r="BT91">
        <v>1</v>
      </c>
    </row>
    <row r="92" spans="1:72" hidden="1">
      <c r="A92" t="s">
        <v>76</v>
      </c>
      <c r="B92" t="s">
        <v>12742</v>
      </c>
      <c r="F92" t="s">
        <v>12742</v>
      </c>
      <c r="I92" t="s">
        <v>12743</v>
      </c>
      <c r="J92" t="s">
        <v>174</v>
      </c>
      <c r="V92" t="s">
        <v>12744</v>
      </c>
      <c r="AM92" t="s">
        <v>176</v>
      </c>
      <c r="AN92" t="s">
        <v>177</v>
      </c>
      <c r="AR92" t="s">
        <v>600</v>
      </c>
      <c r="AS92">
        <v>1996</v>
      </c>
      <c r="AT92">
        <v>86</v>
      </c>
      <c r="AU92">
        <v>2</v>
      </c>
      <c r="AZ92">
        <v>93</v>
      </c>
      <c r="BA92">
        <v>99</v>
      </c>
      <c r="BC92" t="s">
        <v>12745</v>
      </c>
      <c r="BK92" t="s">
        <v>12746</v>
      </c>
      <c r="BQ92" t="s">
        <v>131</v>
      </c>
      <c r="BR92" t="s">
        <v>12074</v>
      </c>
      <c r="BS92" t="s">
        <v>296</v>
      </c>
    </row>
    <row r="93" spans="1:72" hidden="1">
      <c r="A93" t="s">
        <v>76</v>
      </c>
      <c r="B93" t="s">
        <v>12747</v>
      </c>
      <c r="F93" t="s">
        <v>12747</v>
      </c>
      <c r="I93" t="s">
        <v>12748</v>
      </c>
      <c r="J93" t="s">
        <v>12749</v>
      </c>
      <c r="V93" t="s">
        <v>12750</v>
      </c>
      <c r="AM93" t="s">
        <v>12751</v>
      </c>
      <c r="AR93" t="s">
        <v>128</v>
      </c>
      <c r="AS93">
        <v>1998</v>
      </c>
      <c r="AT93">
        <v>36</v>
      </c>
      <c r="AU93">
        <v>4</v>
      </c>
      <c r="AZ93">
        <v>347</v>
      </c>
      <c r="BA93">
        <v>359</v>
      </c>
      <c r="BC93" t="s">
        <v>12752</v>
      </c>
      <c r="BK93" t="s">
        <v>12753</v>
      </c>
      <c r="BQ93" t="s">
        <v>296</v>
      </c>
      <c r="BR93" t="s">
        <v>12074</v>
      </c>
      <c r="BS93" t="s">
        <v>12074</v>
      </c>
    </row>
    <row r="94" spans="1:72" hidden="1">
      <c r="A94" t="s">
        <v>76</v>
      </c>
      <c r="B94" t="s">
        <v>12754</v>
      </c>
      <c r="F94" t="s">
        <v>12754</v>
      </c>
      <c r="I94" t="s">
        <v>12755</v>
      </c>
      <c r="J94" t="s">
        <v>4044</v>
      </c>
      <c r="V94" t="s">
        <v>12756</v>
      </c>
      <c r="AM94" t="s">
        <v>4046</v>
      </c>
      <c r="AN94" t="s">
        <v>12757</v>
      </c>
      <c r="AR94" s="3">
        <v>46753</v>
      </c>
      <c r="AS94">
        <v>2005</v>
      </c>
      <c r="AT94">
        <v>314</v>
      </c>
      <c r="AU94">
        <v>2</v>
      </c>
      <c r="AZ94">
        <v>215</v>
      </c>
      <c r="BA94">
        <v>225</v>
      </c>
      <c r="BC94" t="s">
        <v>12758</v>
      </c>
      <c r="BK94" t="s">
        <v>12759</v>
      </c>
      <c r="BQ94" t="s">
        <v>296</v>
      </c>
      <c r="BR94" t="s">
        <v>12074</v>
      </c>
      <c r="BS94" t="s">
        <v>12074</v>
      </c>
    </row>
    <row r="95" spans="1:72" hidden="1">
      <c r="A95" t="s">
        <v>76</v>
      </c>
      <c r="B95" t="s">
        <v>12760</v>
      </c>
      <c r="F95" t="s">
        <v>12761</v>
      </c>
      <c r="I95" t="s">
        <v>12762</v>
      </c>
      <c r="J95" t="s">
        <v>12763</v>
      </c>
      <c r="V95" t="s">
        <v>12764</v>
      </c>
      <c r="AM95" t="s">
        <v>12765</v>
      </c>
      <c r="AN95" t="s">
        <v>12766</v>
      </c>
      <c r="AR95" t="s">
        <v>413</v>
      </c>
      <c r="AS95">
        <v>2014</v>
      </c>
      <c r="AT95">
        <v>9</v>
      </c>
      <c r="AU95">
        <v>5</v>
      </c>
      <c r="AZ95">
        <v>590</v>
      </c>
      <c r="BA95">
        <v>597</v>
      </c>
      <c r="BC95" t="s">
        <v>12767</v>
      </c>
      <c r="BK95" t="s">
        <v>12768</v>
      </c>
      <c r="BL95">
        <v>24382291</v>
      </c>
      <c r="BQ95" t="s">
        <v>296</v>
      </c>
      <c r="BR95" t="s">
        <v>12074</v>
      </c>
      <c r="BS95" t="s">
        <v>12074</v>
      </c>
    </row>
    <row r="96" spans="1:72" hidden="1">
      <c r="A96" t="s">
        <v>76</v>
      </c>
      <c r="B96" t="s">
        <v>12769</v>
      </c>
      <c r="F96" t="s">
        <v>12770</v>
      </c>
      <c r="I96" t="s">
        <v>12771</v>
      </c>
      <c r="J96" t="s">
        <v>12772</v>
      </c>
      <c r="V96" t="s">
        <v>12773</v>
      </c>
      <c r="AA96" t="s">
        <v>12774</v>
      </c>
      <c r="AM96" t="s">
        <v>12775</v>
      </c>
      <c r="AR96" t="s">
        <v>185</v>
      </c>
      <c r="AS96">
        <v>2015</v>
      </c>
      <c r="AT96">
        <v>5</v>
      </c>
      <c r="AZ96">
        <v>147</v>
      </c>
      <c r="BA96">
        <v>150</v>
      </c>
      <c r="BC96" t="s">
        <v>12776</v>
      </c>
      <c r="BK96" t="s">
        <v>12777</v>
      </c>
      <c r="BL96">
        <v>26097806</v>
      </c>
      <c r="BQ96" t="s">
        <v>296</v>
      </c>
      <c r="BR96" t="s">
        <v>12074</v>
      </c>
      <c r="BS96" t="s">
        <v>12074</v>
      </c>
    </row>
    <row r="97" spans="1:71" hidden="1">
      <c r="A97" t="s">
        <v>76</v>
      </c>
      <c r="B97" t="s">
        <v>12778</v>
      </c>
      <c r="F97" t="s">
        <v>12779</v>
      </c>
      <c r="I97" t="s">
        <v>12780</v>
      </c>
      <c r="J97" t="s">
        <v>666</v>
      </c>
      <c r="V97" t="s">
        <v>12781</v>
      </c>
      <c r="Z97" t="s">
        <v>12782</v>
      </c>
      <c r="AA97" t="s">
        <v>12783</v>
      </c>
      <c r="AM97" t="s">
        <v>670</v>
      </c>
      <c r="AR97" t="s">
        <v>94</v>
      </c>
      <c r="AS97">
        <v>2008</v>
      </c>
      <c r="AT97">
        <v>17</v>
      </c>
      <c r="AU97">
        <v>2</v>
      </c>
      <c r="AZ97">
        <v>666</v>
      </c>
      <c r="BA97">
        <v>677</v>
      </c>
      <c r="BC97" t="s">
        <v>12784</v>
      </c>
      <c r="BK97" t="s">
        <v>12785</v>
      </c>
      <c r="BL97">
        <v>18179437</v>
      </c>
      <c r="BQ97" t="s">
        <v>296</v>
      </c>
      <c r="BR97" t="s">
        <v>12074</v>
      </c>
      <c r="BS97" t="s">
        <v>12074</v>
      </c>
    </row>
    <row r="98" spans="1:71" hidden="1">
      <c r="A98" t="s">
        <v>76</v>
      </c>
      <c r="B98" t="s">
        <v>12786</v>
      </c>
      <c r="F98" t="s">
        <v>12787</v>
      </c>
      <c r="I98" t="s">
        <v>12788</v>
      </c>
      <c r="J98" t="s">
        <v>221</v>
      </c>
      <c r="V98" t="s">
        <v>12789</v>
      </c>
      <c r="Z98" t="s">
        <v>12790</v>
      </c>
      <c r="AA98" t="s">
        <v>12791</v>
      </c>
      <c r="AM98" t="s">
        <v>225</v>
      </c>
      <c r="AR98" s="3">
        <v>44593</v>
      </c>
      <c r="AS98">
        <v>2011</v>
      </c>
      <c r="AT98">
        <v>108</v>
      </c>
      <c r="AU98">
        <v>8</v>
      </c>
      <c r="AZ98">
        <v>3418</v>
      </c>
      <c r="BA98">
        <v>3423</v>
      </c>
      <c r="BC98" t="s">
        <v>12792</v>
      </c>
      <c r="BK98" t="s">
        <v>12793</v>
      </c>
      <c r="BL98">
        <v>21289280</v>
      </c>
      <c r="BQ98" t="s">
        <v>296</v>
      </c>
      <c r="BR98" t="s">
        <v>12074</v>
      </c>
      <c r="BS98" t="s">
        <v>12074</v>
      </c>
    </row>
    <row r="99" spans="1:71" hidden="1">
      <c r="A99" t="s">
        <v>76</v>
      </c>
      <c r="B99" t="s">
        <v>12794</v>
      </c>
      <c r="F99" t="s">
        <v>12794</v>
      </c>
      <c r="I99" t="s">
        <v>12795</v>
      </c>
      <c r="J99" t="s">
        <v>12796</v>
      </c>
      <c r="V99" t="s">
        <v>12797</v>
      </c>
      <c r="AM99" t="s">
        <v>12798</v>
      </c>
      <c r="AR99" t="s">
        <v>887</v>
      </c>
      <c r="AS99">
        <v>2003</v>
      </c>
      <c r="AT99">
        <v>48</v>
      </c>
      <c r="AU99">
        <v>3</v>
      </c>
      <c r="AZ99">
        <v>261</v>
      </c>
      <c r="BA99">
        <v>273</v>
      </c>
      <c r="BC99" t="s">
        <v>12799</v>
      </c>
      <c r="BK99" t="s">
        <v>12800</v>
      </c>
      <c r="BQ99" t="s">
        <v>131</v>
      </c>
      <c r="BR99" t="s">
        <v>12074</v>
      </c>
      <c r="BS99" t="s">
        <v>296</v>
      </c>
    </row>
    <row r="100" spans="1:71" hidden="1">
      <c r="A100" t="s">
        <v>76</v>
      </c>
      <c r="B100" t="s">
        <v>12801</v>
      </c>
      <c r="F100" t="s">
        <v>12801</v>
      </c>
      <c r="I100" t="s">
        <v>12802</v>
      </c>
      <c r="J100" t="s">
        <v>3806</v>
      </c>
      <c r="V100" t="s">
        <v>12803</v>
      </c>
      <c r="AA100" t="s">
        <v>12804</v>
      </c>
      <c r="AM100" t="s">
        <v>3809</v>
      </c>
      <c r="AR100" t="s">
        <v>148</v>
      </c>
      <c r="AS100">
        <v>2006</v>
      </c>
      <c r="AT100">
        <v>65</v>
      </c>
      <c r="AU100">
        <v>8</v>
      </c>
      <c r="AZ100">
        <v>1587</v>
      </c>
      <c r="BA100">
        <v>1604</v>
      </c>
      <c r="BC100" t="s">
        <v>12805</v>
      </c>
      <c r="BK100" t="s">
        <v>12806</v>
      </c>
      <c r="BL100">
        <v>16233911</v>
      </c>
      <c r="BQ100" t="s">
        <v>296</v>
      </c>
      <c r="BR100" t="s">
        <v>12074</v>
      </c>
      <c r="BS100" t="s">
        <v>12074</v>
      </c>
    </row>
    <row r="101" spans="1:71" hidden="1">
      <c r="A101" t="s">
        <v>76</v>
      </c>
      <c r="B101" t="s">
        <v>12807</v>
      </c>
      <c r="F101" t="s">
        <v>12808</v>
      </c>
      <c r="I101" t="s">
        <v>12809</v>
      </c>
      <c r="J101" t="s">
        <v>12810</v>
      </c>
      <c r="V101" t="s">
        <v>12811</v>
      </c>
      <c r="AM101" t="s">
        <v>12812</v>
      </c>
      <c r="AN101" t="s">
        <v>12813</v>
      </c>
      <c r="AR101" t="s">
        <v>600</v>
      </c>
      <c r="AS101">
        <v>2016</v>
      </c>
      <c r="AT101">
        <v>11</v>
      </c>
      <c r="AU101">
        <v>1</v>
      </c>
      <c r="AZ101">
        <v>101</v>
      </c>
      <c r="BA101">
        <v>111</v>
      </c>
      <c r="BK101" t="s">
        <v>12814</v>
      </c>
      <c r="BQ101" t="s">
        <v>296</v>
      </c>
      <c r="BR101" t="s">
        <v>12074</v>
      </c>
      <c r="BS101" t="s">
        <v>12074</v>
      </c>
    </row>
    <row r="102" spans="1:71" hidden="1">
      <c r="A102" t="s">
        <v>76</v>
      </c>
      <c r="B102" t="s">
        <v>12815</v>
      </c>
      <c r="F102" t="s">
        <v>12816</v>
      </c>
      <c r="I102" t="s">
        <v>12817</v>
      </c>
      <c r="J102" t="s">
        <v>2783</v>
      </c>
      <c r="V102" t="s">
        <v>12818</v>
      </c>
      <c r="AA102" t="s">
        <v>12819</v>
      </c>
      <c r="AM102" t="s">
        <v>2785</v>
      </c>
      <c r="AN102" t="s">
        <v>2786</v>
      </c>
      <c r="AR102" t="s">
        <v>216</v>
      </c>
      <c r="AS102">
        <v>2014</v>
      </c>
      <c r="AT102">
        <v>16</v>
      </c>
      <c r="AU102">
        <v>3</v>
      </c>
      <c r="AZ102">
        <v>240</v>
      </c>
      <c r="BA102">
        <v>250</v>
      </c>
      <c r="BC102" t="s">
        <v>12820</v>
      </c>
      <c r="BK102" t="s">
        <v>12821</v>
      </c>
      <c r="BQ102" t="s">
        <v>296</v>
      </c>
      <c r="BR102" t="s">
        <v>12074</v>
      </c>
      <c r="BS102" t="s">
        <v>12074</v>
      </c>
    </row>
    <row r="103" spans="1:71" hidden="1">
      <c r="A103" t="s">
        <v>76</v>
      </c>
      <c r="B103" t="s">
        <v>12822</v>
      </c>
      <c r="F103" t="s">
        <v>12823</v>
      </c>
      <c r="I103" t="s">
        <v>12824</v>
      </c>
      <c r="J103" t="s">
        <v>1516</v>
      </c>
      <c r="V103" t="s">
        <v>12825</v>
      </c>
      <c r="AA103" t="s">
        <v>12826</v>
      </c>
      <c r="AM103" t="s">
        <v>1518</v>
      </c>
      <c r="AR103" s="3">
        <v>41791</v>
      </c>
      <c r="AS103">
        <v>2018</v>
      </c>
      <c r="AT103">
        <v>18</v>
      </c>
      <c r="BB103">
        <v>91</v>
      </c>
      <c r="BC103" t="s">
        <v>12827</v>
      </c>
      <c r="BK103" t="s">
        <v>12828</v>
      </c>
      <c r="BL103">
        <v>29898656</v>
      </c>
      <c r="BQ103" t="s">
        <v>296</v>
      </c>
      <c r="BR103" t="s">
        <v>12074</v>
      </c>
      <c r="BS103" t="s">
        <v>12074</v>
      </c>
    </row>
    <row r="104" spans="1:71" hidden="1">
      <c r="A104" t="s">
        <v>76</v>
      </c>
      <c r="B104" t="s">
        <v>12829</v>
      </c>
      <c r="F104" t="s">
        <v>12829</v>
      </c>
      <c r="I104" t="s">
        <v>12830</v>
      </c>
      <c r="J104" t="s">
        <v>8786</v>
      </c>
      <c r="V104" t="s">
        <v>12831</v>
      </c>
      <c r="Z104" t="s">
        <v>12832</v>
      </c>
      <c r="AA104" t="s">
        <v>12833</v>
      </c>
      <c r="AM104" t="s">
        <v>8788</v>
      </c>
      <c r="AN104" t="s">
        <v>12834</v>
      </c>
      <c r="AR104" t="s">
        <v>148</v>
      </c>
      <c r="AS104">
        <v>2005</v>
      </c>
      <c r="AT104">
        <v>62</v>
      </c>
      <c r="AU104">
        <v>5</v>
      </c>
      <c r="AZ104">
        <v>1090</v>
      </c>
      <c r="BA104">
        <v>1103</v>
      </c>
      <c r="BC104" t="s">
        <v>12835</v>
      </c>
      <c r="BK104" t="s">
        <v>12836</v>
      </c>
      <c r="BQ104" t="s">
        <v>296</v>
      </c>
      <c r="BR104" t="s">
        <v>12074</v>
      </c>
      <c r="BS104" t="s">
        <v>12074</v>
      </c>
    </row>
    <row r="105" spans="1:71" hidden="1">
      <c r="A105" t="s">
        <v>76</v>
      </c>
      <c r="B105" t="s">
        <v>12837</v>
      </c>
      <c r="F105" t="s">
        <v>12837</v>
      </c>
      <c r="I105" t="s">
        <v>12838</v>
      </c>
      <c r="J105" t="s">
        <v>5403</v>
      </c>
      <c r="V105" t="s">
        <v>12839</v>
      </c>
      <c r="AM105" t="s">
        <v>5407</v>
      </c>
      <c r="AR105" t="s">
        <v>94</v>
      </c>
      <c r="AS105">
        <v>1991</v>
      </c>
      <c r="AT105">
        <v>71</v>
      </c>
      <c r="AU105">
        <v>1</v>
      </c>
      <c r="AZ105">
        <v>127</v>
      </c>
      <c r="BA105">
        <v>140</v>
      </c>
      <c r="BC105" t="s">
        <v>12840</v>
      </c>
      <c r="BK105" t="s">
        <v>12841</v>
      </c>
      <c r="BQ105" t="s">
        <v>296</v>
      </c>
      <c r="BR105" t="s">
        <v>12074</v>
      </c>
      <c r="BS105" t="s">
        <v>12074</v>
      </c>
    </row>
    <row r="106" spans="1:71" hidden="1">
      <c r="A106" t="s">
        <v>76</v>
      </c>
      <c r="B106" t="s">
        <v>12842</v>
      </c>
      <c r="F106" t="s">
        <v>12842</v>
      </c>
      <c r="I106" t="s">
        <v>12843</v>
      </c>
      <c r="J106" t="s">
        <v>5100</v>
      </c>
      <c r="V106" t="s">
        <v>12844</v>
      </c>
      <c r="AM106" t="s">
        <v>3970</v>
      </c>
      <c r="AR106" t="s">
        <v>94</v>
      </c>
      <c r="AS106">
        <v>2006</v>
      </c>
      <c r="AT106">
        <v>84</v>
      </c>
      <c r="AU106">
        <v>1</v>
      </c>
      <c r="AZ106">
        <v>116</v>
      </c>
      <c r="BA106">
        <v>124</v>
      </c>
      <c r="BC106" t="s">
        <v>12845</v>
      </c>
      <c r="BK106" t="s">
        <v>12846</v>
      </c>
      <c r="BQ106" t="s">
        <v>296</v>
      </c>
      <c r="BR106" t="s">
        <v>12074</v>
      </c>
      <c r="BS106" t="s">
        <v>12074</v>
      </c>
    </row>
    <row r="107" spans="1:71" hidden="1">
      <c r="A107" t="s">
        <v>76</v>
      </c>
      <c r="B107" t="s">
        <v>12847</v>
      </c>
      <c r="F107" t="s">
        <v>12847</v>
      </c>
      <c r="I107" t="s">
        <v>12848</v>
      </c>
      <c r="J107" t="s">
        <v>12566</v>
      </c>
      <c r="V107" t="s">
        <v>12849</v>
      </c>
      <c r="AM107" t="s">
        <v>12568</v>
      </c>
      <c r="AR107" t="s">
        <v>269</v>
      </c>
      <c r="AS107">
        <v>2005</v>
      </c>
      <c r="AT107">
        <v>41</v>
      </c>
      <c r="AU107">
        <v>2</v>
      </c>
      <c r="AZ107">
        <v>176</v>
      </c>
      <c r="BA107">
        <v>184</v>
      </c>
      <c r="BC107" t="s">
        <v>12850</v>
      </c>
      <c r="BK107" t="s">
        <v>12851</v>
      </c>
      <c r="BQ107" t="s">
        <v>296</v>
      </c>
      <c r="BR107" t="s">
        <v>12074</v>
      </c>
      <c r="BS107" t="s">
        <v>12074</v>
      </c>
    </row>
    <row r="108" spans="1:71" hidden="1">
      <c r="A108" t="s">
        <v>76</v>
      </c>
      <c r="B108" t="s">
        <v>12852</v>
      </c>
      <c r="F108" t="s">
        <v>12853</v>
      </c>
      <c r="I108" t="s">
        <v>12854</v>
      </c>
      <c r="J108" t="s">
        <v>623</v>
      </c>
      <c r="V108" t="s">
        <v>12855</v>
      </c>
      <c r="AM108" t="s">
        <v>626</v>
      </c>
      <c r="AN108" t="s">
        <v>1607</v>
      </c>
      <c r="AR108" t="s">
        <v>413</v>
      </c>
      <c r="AS108">
        <v>2016</v>
      </c>
      <c r="AT108">
        <v>85</v>
      </c>
      <c r="AU108">
        <v>6</v>
      </c>
      <c r="AZ108">
        <v>1528</v>
      </c>
      <c r="BA108">
        <v>1539</v>
      </c>
      <c r="BC108" t="s">
        <v>12856</v>
      </c>
      <c r="BK108" t="s">
        <v>12857</v>
      </c>
      <c r="BL108">
        <v>27392151</v>
      </c>
      <c r="BQ108" t="s">
        <v>296</v>
      </c>
      <c r="BR108" t="s">
        <v>12074</v>
      </c>
      <c r="BS108" t="s">
        <v>12074</v>
      </c>
    </row>
    <row r="109" spans="1:71" hidden="1">
      <c r="A109" t="s">
        <v>76</v>
      </c>
      <c r="B109" t="s">
        <v>12858</v>
      </c>
      <c r="F109" t="s">
        <v>12859</v>
      </c>
      <c r="I109" t="s">
        <v>12860</v>
      </c>
      <c r="J109" t="s">
        <v>7231</v>
      </c>
      <c r="V109" t="s">
        <v>12861</v>
      </c>
      <c r="AM109" t="s">
        <v>7234</v>
      </c>
      <c r="AR109" t="s">
        <v>12862</v>
      </c>
      <c r="AS109">
        <v>2010</v>
      </c>
      <c r="AT109">
        <v>266</v>
      </c>
      <c r="AU109">
        <v>4</v>
      </c>
      <c r="AZ109">
        <v>657</v>
      </c>
      <c r="BA109">
        <v>666</v>
      </c>
      <c r="BC109" t="s">
        <v>12863</v>
      </c>
      <c r="BK109" t="s">
        <v>12864</v>
      </c>
      <c r="BL109">
        <v>20691194</v>
      </c>
      <c r="BQ109" t="s">
        <v>296</v>
      </c>
      <c r="BR109" t="s">
        <v>12074</v>
      </c>
      <c r="BS109" t="s">
        <v>12074</v>
      </c>
    </row>
    <row r="110" spans="1:71" hidden="1">
      <c r="A110" t="s">
        <v>76</v>
      </c>
      <c r="B110" t="s">
        <v>12865</v>
      </c>
      <c r="F110" t="s">
        <v>12866</v>
      </c>
      <c r="I110" t="s">
        <v>12867</v>
      </c>
      <c r="J110" t="s">
        <v>646</v>
      </c>
      <c r="V110" t="s">
        <v>12868</v>
      </c>
      <c r="AA110" t="s">
        <v>12869</v>
      </c>
      <c r="AM110" t="s">
        <v>648</v>
      </c>
      <c r="AR110" t="s">
        <v>2228</v>
      </c>
      <c r="AS110">
        <v>2010</v>
      </c>
      <c r="AT110">
        <v>213</v>
      </c>
      <c r="AU110">
        <v>6</v>
      </c>
      <c r="AZ110">
        <v>980</v>
      </c>
      <c r="BA110">
        <v>994</v>
      </c>
      <c r="BC110" t="s">
        <v>12870</v>
      </c>
      <c r="BK110" t="s">
        <v>12871</v>
      </c>
      <c r="BL110">
        <v>20190123</v>
      </c>
      <c r="BQ110" t="s">
        <v>296</v>
      </c>
      <c r="BR110" t="s">
        <v>12074</v>
      </c>
      <c r="BS110" t="s">
        <v>12074</v>
      </c>
    </row>
    <row r="111" spans="1:71" hidden="1">
      <c r="A111" t="s">
        <v>76</v>
      </c>
      <c r="B111" t="s">
        <v>12872</v>
      </c>
      <c r="F111" t="s">
        <v>12873</v>
      </c>
      <c r="I111" t="s">
        <v>12874</v>
      </c>
      <c r="J111" t="s">
        <v>12875</v>
      </c>
      <c r="V111" t="s">
        <v>12876</v>
      </c>
      <c r="AA111" t="s">
        <v>12877</v>
      </c>
      <c r="AM111" t="s">
        <v>12878</v>
      </c>
      <c r="AR111" t="s">
        <v>185</v>
      </c>
      <c r="AS111">
        <v>2011</v>
      </c>
      <c r="AT111">
        <v>123</v>
      </c>
      <c r="AU111">
        <v>3</v>
      </c>
      <c r="AZ111">
        <v>508</v>
      </c>
      <c r="BA111">
        <v>514</v>
      </c>
      <c r="BC111" t="s">
        <v>12879</v>
      </c>
      <c r="BK111" t="s">
        <v>12880</v>
      </c>
      <c r="BQ111" t="s">
        <v>296</v>
      </c>
      <c r="BR111" t="s">
        <v>12074</v>
      </c>
      <c r="BS111" t="s">
        <v>12074</v>
      </c>
    </row>
    <row r="112" spans="1:71" hidden="1">
      <c r="A112" t="s">
        <v>76</v>
      </c>
      <c r="B112" t="s">
        <v>12881</v>
      </c>
      <c r="F112" t="s">
        <v>12882</v>
      </c>
      <c r="I112" t="s">
        <v>12883</v>
      </c>
      <c r="J112" t="s">
        <v>12884</v>
      </c>
      <c r="V112" t="s">
        <v>12885</v>
      </c>
      <c r="AM112" t="s">
        <v>12886</v>
      </c>
      <c r="AN112" t="s">
        <v>12887</v>
      </c>
      <c r="AR112" t="s">
        <v>397</v>
      </c>
      <c r="AS112">
        <v>2014</v>
      </c>
      <c r="AT112">
        <v>23</v>
      </c>
      <c r="AU112">
        <v>8</v>
      </c>
      <c r="AZ112">
        <v>2107</v>
      </c>
      <c r="BA112">
        <v>2126</v>
      </c>
      <c r="BC112" t="s">
        <v>12888</v>
      </c>
      <c r="BK112" t="s">
        <v>12889</v>
      </c>
      <c r="BQ112" t="s">
        <v>296</v>
      </c>
      <c r="BR112" t="s">
        <v>12074</v>
      </c>
      <c r="BS112" t="s">
        <v>12074</v>
      </c>
    </row>
    <row r="113" spans="1:71" hidden="1">
      <c r="A113" t="s">
        <v>76</v>
      </c>
      <c r="B113" t="s">
        <v>12890</v>
      </c>
      <c r="F113" t="s">
        <v>12890</v>
      </c>
      <c r="I113" t="s">
        <v>12891</v>
      </c>
      <c r="J113" t="s">
        <v>3020</v>
      </c>
      <c r="O113" t="s">
        <v>12892</v>
      </c>
      <c r="P113" t="s">
        <v>12893</v>
      </c>
      <c r="Q113" t="s">
        <v>12894</v>
      </c>
      <c r="S113" t="s">
        <v>12895</v>
      </c>
      <c r="V113" t="s">
        <v>12896</v>
      </c>
      <c r="Z113" t="s">
        <v>12897</v>
      </c>
      <c r="AA113" t="s">
        <v>12898</v>
      </c>
      <c r="AM113" t="s">
        <v>3022</v>
      </c>
      <c r="AR113" t="s">
        <v>204</v>
      </c>
      <c r="AS113">
        <v>2000</v>
      </c>
      <c r="AT113">
        <v>419</v>
      </c>
      <c r="AZ113">
        <v>65</v>
      </c>
      <c r="BA113">
        <v>72</v>
      </c>
      <c r="BC113" t="s">
        <v>12899</v>
      </c>
      <c r="BK113" t="s">
        <v>12900</v>
      </c>
      <c r="BQ113" t="s">
        <v>296</v>
      </c>
      <c r="BR113" t="s">
        <v>12074</v>
      </c>
      <c r="BS113" t="s">
        <v>12074</v>
      </c>
    </row>
    <row r="114" spans="1:71" hidden="1">
      <c r="A114" t="s">
        <v>76</v>
      </c>
      <c r="B114" t="s">
        <v>12901</v>
      </c>
      <c r="F114" t="s">
        <v>12902</v>
      </c>
      <c r="I114" t="s">
        <v>12903</v>
      </c>
      <c r="J114" t="s">
        <v>12904</v>
      </c>
      <c r="V114" t="s">
        <v>12905</v>
      </c>
      <c r="AM114" t="s">
        <v>12906</v>
      </c>
      <c r="AN114" t="s">
        <v>12907</v>
      </c>
      <c r="AR114" t="s">
        <v>185</v>
      </c>
      <c r="AS114">
        <v>2011</v>
      </c>
      <c r="AT114">
        <v>14</v>
      </c>
      <c r="AU114">
        <v>3</v>
      </c>
      <c r="AZ114">
        <v>373</v>
      </c>
      <c r="BA114">
        <v>377</v>
      </c>
      <c r="BC114" t="s">
        <v>12908</v>
      </c>
      <c r="BK114" t="s">
        <v>12909</v>
      </c>
      <c r="BQ114" t="s">
        <v>296</v>
      </c>
      <c r="BR114" t="s">
        <v>12074</v>
      </c>
      <c r="BS114" t="s">
        <v>12074</v>
      </c>
    </row>
    <row r="115" spans="1:71" hidden="1">
      <c r="A115" t="s">
        <v>76</v>
      </c>
      <c r="B115" t="s">
        <v>12910</v>
      </c>
      <c r="F115" t="s">
        <v>12910</v>
      </c>
      <c r="I115" t="s">
        <v>12911</v>
      </c>
      <c r="J115" t="s">
        <v>6636</v>
      </c>
      <c r="V115" t="s">
        <v>12912</v>
      </c>
      <c r="Z115" t="s">
        <v>12913</v>
      </c>
      <c r="AA115" t="s">
        <v>12914</v>
      </c>
      <c r="AM115" t="s">
        <v>6638</v>
      </c>
      <c r="AR115" t="s">
        <v>94</v>
      </c>
      <c r="AS115">
        <v>1994</v>
      </c>
      <c r="AT115">
        <v>131</v>
      </c>
      <c r="AU115">
        <v>1</v>
      </c>
      <c r="AZ115">
        <v>65</v>
      </c>
      <c r="BA115">
        <v>74</v>
      </c>
      <c r="BC115" t="s">
        <v>12915</v>
      </c>
      <c r="BK115" t="s">
        <v>12916</v>
      </c>
      <c r="BQ115" t="s">
        <v>296</v>
      </c>
      <c r="BR115" t="s">
        <v>12074</v>
      </c>
      <c r="BS115" t="s">
        <v>12074</v>
      </c>
    </row>
    <row r="116" spans="1:71" hidden="1">
      <c r="A116" t="s">
        <v>76</v>
      </c>
      <c r="B116" t="s">
        <v>12917</v>
      </c>
      <c r="F116" t="s">
        <v>12918</v>
      </c>
      <c r="I116" t="s">
        <v>12919</v>
      </c>
      <c r="J116" t="s">
        <v>6802</v>
      </c>
      <c r="V116" t="s">
        <v>12920</v>
      </c>
      <c r="AM116" t="s">
        <v>6805</v>
      </c>
      <c r="AN116" t="s">
        <v>12921</v>
      </c>
      <c r="AR116" t="s">
        <v>769</v>
      </c>
      <c r="AS116">
        <v>2018</v>
      </c>
      <c r="AT116">
        <v>76</v>
      </c>
      <c r="AU116">
        <v>4</v>
      </c>
      <c r="AZ116">
        <v>841</v>
      </c>
      <c r="BA116">
        <v>875</v>
      </c>
      <c r="BC116" t="s">
        <v>12922</v>
      </c>
      <c r="BK116" t="s">
        <v>12923</v>
      </c>
      <c r="BL116">
        <v>28726158</v>
      </c>
      <c r="BQ116" t="s">
        <v>296</v>
      </c>
      <c r="BR116" t="s">
        <v>12074</v>
      </c>
      <c r="BS116" t="s">
        <v>12074</v>
      </c>
    </row>
    <row r="117" spans="1:71" hidden="1">
      <c r="A117" t="s">
        <v>76</v>
      </c>
      <c r="B117" t="s">
        <v>12924</v>
      </c>
      <c r="F117" t="s">
        <v>12925</v>
      </c>
      <c r="I117" t="s">
        <v>12926</v>
      </c>
      <c r="J117" t="s">
        <v>6810</v>
      </c>
      <c r="V117" t="s">
        <v>12927</v>
      </c>
      <c r="AA117" t="s">
        <v>11581</v>
      </c>
      <c r="AM117" t="s">
        <v>6812</v>
      </c>
      <c r="AR117" t="s">
        <v>185</v>
      </c>
      <c r="AS117">
        <v>2010</v>
      </c>
      <c r="AT117">
        <v>76</v>
      </c>
      <c r="AU117">
        <v>5</v>
      </c>
      <c r="AZ117">
        <v>769</v>
      </c>
      <c r="BA117">
        <v>776</v>
      </c>
      <c r="BC117" t="s">
        <v>12928</v>
      </c>
      <c r="BK117" t="s">
        <v>12929</v>
      </c>
      <c r="BQ117" t="s">
        <v>296</v>
      </c>
      <c r="BR117" t="s">
        <v>12074</v>
      </c>
      <c r="BS117" t="s">
        <v>12074</v>
      </c>
    </row>
    <row r="118" spans="1:71" hidden="1">
      <c r="A118" t="s">
        <v>76</v>
      </c>
      <c r="B118" t="s">
        <v>12930</v>
      </c>
      <c r="F118" t="s">
        <v>12931</v>
      </c>
      <c r="I118" t="s">
        <v>12932</v>
      </c>
      <c r="J118" t="s">
        <v>9277</v>
      </c>
      <c r="V118" t="s">
        <v>12933</v>
      </c>
      <c r="AA118" t="s">
        <v>11581</v>
      </c>
      <c r="AM118" t="s">
        <v>9281</v>
      </c>
      <c r="AS118">
        <v>2009</v>
      </c>
      <c r="AT118">
        <v>5</v>
      </c>
      <c r="AU118">
        <v>5</v>
      </c>
      <c r="AZ118">
        <v>462</v>
      </c>
      <c r="BA118">
        <v>469</v>
      </c>
      <c r="BC118" t="s">
        <v>12934</v>
      </c>
      <c r="BK118" t="s">
        <v>12935</v>
      </c>
      <c r="BQ118" t="s">
        <v>296</v>
      </c>
      <c r="BR118" t="s">
        <v>12074</v>
      </c>
      <c r="BS118" t="s">
        <v>12074</v>
      </c>
    </row>
    <row r="119" spans="1:71" hidden="1">
      <c r="A119" t="s">
        <v>76</v>
      </c>
      <c r="B119" t="s">
        <v>12936</v>
      </c>
      <c r="F119" t="s">
        <v>12937</v>
      </c>
      <c r="I119" t="s">
        <v>12938</v>
      </c>
      <c r="J119" t="s">
        <v>174</v>
      </c>
      <c r="V119" t="s">
        <v>12939</v>
      </c>
      <c r="Z119" t="s">
        <v>12940</v>
      </c>
      <c r="AA119" t="s">
        <v>12941</v>
      </c>
      <c r="AM119" t="s">
        <v>176</v>
      </c>
      <c r="AN119" t="s">
        <v>177</v>
      </c>
      <c r="AR119" t="s">
        <v>397</v>
      </c>
      <c r="AS119">
        <v>2005</v>
      </c>
      <c r="AT119">
        <v>95</v>
      </c>
      <c r="AU119">
        <v>4</v>
      </c>
      <c r="AZ119">
        <v>299</v>
      </c>
      <c r="BA119">
        <v>307</v>
      </c>
      <c r="BC119" t="s">
        <v>12942</v>
      </c>
      <c r="BK119" t="s">
        <v>12943</v>
      </c>
      <c r="BL119">
        <v>16048677</v>
      </c>
      <c r="BQ119" t="s">
        <v>296</v>
      </c>
      <c r="BR119" t="s">
        <v>12074</v>
      </c>
      <c r="BS119" t="s">
        <v>12074</v>
      </c>
    </row>
    <row r="120" spans="1:71" hidden="1">
      <c r="A120" t="s">
        <v>76</v>
      </c>
      <c r="B120" t="s">
        <v>12944</v>
      </c>
      <c r="F120" t="s">
        <v>12945</v>
      </c>
      <c r="I120" t="s">
        <v>12946</v>
      </c>
      <c r="J120" t="s">
        <v>145</v>
      </c>
      <c r="V120" t="s">
        <v>12947</v>
      </c>
      <c r="AM120" t="s">
        <v>147</v>
      </c>
      <c r="AR120" t="s">
        <v>204</v>
      </c>
      <c r="AS120">
        <v>2010</v>
      </c>
      <c r="AT120">
        <v>56</v>
      </c>
      <c r="AU120">
        <v>2</v>
      </c>
      <c r="AZ120">
        <v>170</v>
      </c>
      <c r="BA120">
        <v>177</v>
      </c>
      <c r="BC120" t="s">
        <v>12948</v>
      </c>
      <c r="BK120" t="s">
        <v>12949</v>
      </c>
      <c r="BL120">
        <v>19819243</v>
      </c>
      <c r="BQ120" t="s">
        <v>296</v>
      </c>
      <c r="BR120" t="s">
        <v>12074</v>
      </c>
      <c r="BS120" t="s">
        <v>12074</v>
      </c>
    </row>
    <row r="121" spans="1:71" hidden="1">
      <c r="A121" t="s">
        <v>76</v>
      </c>
      <c r="B121" t="s">
        <v>12950</v>
      </c>
      <c r="F121" t="s">
        <v>12951</v>
      </c>
      <c r="I121" t="s">
        <v>12952</v>
      </c>
      <c r="J121" t="s">
        <v>100</v>
      </c>
      <c r="V121" t="s">
        <v>12953</v>
      </c>
      <c r="AM121" t="s">
        <v>103</v>
      </c>
      <c r="AR121" t="s">
        <v>12954</v>
      </c>
      <c r="AS121">
        <v>2012</v>
      </c>
      <c r="AT121">
        <v>7</v>
      </c>
      <c r="AU121">
        <v>5</v>
      </c>
      <c r="BB121" t="s">
        <v>12955</v>
      </c>
      <c r="BC121" t="s">
        <v>12956</v>
      </c>
      <c r="BK121" t="s">
        <v>12957</v>
      </c>
      <c r="BL121">
        <v>22570704</v>
      </c>
      <c r="BQ121" t="s">
        <v>296</v>
      </c>
      <c r="BR121" t="s">
        <v>12074</v>
      </c>
      <c r="BS121" t="s">
        <v>12074</v>
      </c>
    </row>
    <row r="122" spans="1:71" hidden="1">
      <c r="A122" t="s">
        <v>76</v>
      </c>
      <c r="B122" t="s">
        <v>12958</v>
      </c>
      <c r="F122" t="s">
        <v>12959</v>
      </c>
      <c r="I122" t="s">
        <v>12960</v>
      </c>
      <c r="J122" t="s">
        <v>12961</v>
      </c>
      <c r="V122" t="s">
        <v>12962</v>
      </c>
      <c r="Z122" t="s">
        <v>12963</v>
      </c>
      <c r="AA122" t="s">
        <v>12964</v>
      </c>
      <c r="AM122" t="s">
        <v>12965</v>
      </c>
      <c r="AN122" t="s">
        <v>12966</v>
      </c>
      <c r="AR122" t="s">
        <v>168</v>
      </c>
      <c r="AS122">
        <v>2015</v>
      </c>
      <c r="AT122">
        <v>6</v>
      </c>
      <c r="AU122">
        <v>10</v>
      </c>
      <c r="AZ122">
        <v>1137</v>
      </c>
      <c r="BA122">
        <v>1149</v>
      </c>
      <c r="BC122" t="s">
        <v>12967</v>
      </c>
      <c r="BK122" t="s">
        <v>12968</v>
      </c>
      <c r="BQ122" t="s">
        <v>296</v>
      </c>
      <c r="BR122" t="s">
        <v>12074</v>
      </c>
      <c r="BS122" t="s">
        <v>12074</v>
      </c>
    </row>
    <row r="123" spans="1:71" hidden="1">
      <c r="A123" t="s">
        <v>76</v>
      </c>
      <c r="B123" t="s">
        <v>12969</v>
      </c>
      <c r="F123" t="s">
        <v>12969</v>
      </c>
      <c r="I123" t="s">
        <v>12970</v>
      </c>
      <c r="J123" t="s">
        <v>1578</v>
      </c>
      <c r="V123" t="s">
        <v>12971</v>
      </c>
      <c r="AM123" t="s">
        <v>1580</v>
      </c>
      <c r="AR123" t="s">
        <v>204</v>
      </c>
      <c r="AS123">
        <v>1997</v>
      </c>
      <c r="AT123">
        <v>11</v>
      </c>
      <c r="AU123">
        <v>1</v>
      </c>
      <c r="AZ123">
        <v>4</v>
      </c>
      <c r="BA123">
        <v>10</v>
      </c>
      <c r="BC123" t="s">
        <v>12972</v>
      </c>
      <c r="BK123" t="s">
        <v>12973</v>
      </c>
      <c r="BQ123" t="s">
        <v>296</v>
      </c>
      <c r="BR123" t="s">
        <v>12074</v>
      </c>
      <c r="BS123" t="s">
        <v>12074</v>
      </c>
    </row>
    <row r="124" spans="1:71" hidden="1">
      <c r="A124" t="s">
        <v>76</v>
      </c>
      <c r="B124" t="s">
        <v>12974</v>
      </c>
      <c r="F124" t="s">
        <v>12975</v>
      </c>
      <c r="I124" t="s">
        <v>12976</v>
      </c>
      <c r="J124" t="s">
        <v>12042</v>
      </c>
      <c r="V124" t="s">
        <v>12977</v>
      </c>
      <c r="AM124" t="s">
        <v>12044</v>
      </c>
      <c r="AR124" s="3">
        <v>40210</v>
      </c>
      <c r="AS124">
        <v>2018</v>
      </c>
      <c r="AT124">
        <v>114</v>
      </c>
      <c r="AU124">
        <v>3</v>
      </c>
      <c r="AZ124">
        <v>588</v>
      </c>
      <c r="BA124">
        <v>595</v>
      </c>
      <c r="BC124" t="s">
        <v>12978</v>
      </c>
      <c r="BK124" t="s">
        <v>12979</v>
      </c>
      <c r="BQ124" t="s">
        <v>296</v>
      </c>
      <c r="BR124" t="s">
        <v>12074</v>
      </c>
      <c r="BS124" t="s">
        <v>12074</v>
      </c>
    </row>
    <row r="125" spans="1:71" hidden="1">
      <c r="A125" t="s">
        <v>76</v>
      </c>
      <c r="B125" t="s">
        <v>12980</v>
      </c>
      <c r="F125" t="s">
        <v>12980</v>
      </c>
      <c r="I125" t="s">
        <v>12981</v>
      </c>
      <c r="J125" t="s">
        <v>472</v>
      </c>
      <c r="V125" t="s">
        <v>12982</v>
      </c>
      <c r="AM125" t="s">
        <v>474</v>
      </c>
      <c r="AR125" t="s">
        <v>769</v>
      </c>
      <c r="AS125">
        <v>1995</v>
      </c>
      <c r="AT125">
        <v>90</v>
      </c>
      <c r="AU125" s="2">
        <v>43193</v>
      </c>
      <c r="AZ125">
        <v>407</v>
      </c>
      <c r="BA125">
        <v>414</v>
      </c>
      <c r="BK125" t="s">
        <v>12983</v>
      </c>
      <c r="BL125">
        <v>24173931</v>
      </c>
      <c r="BQ125" t="s">
        <v>296</v>
      </c>
      <c r="BR125" t="s">
        <v>12074</v>
      </c>
      <c r="BS125" t="s">
        <v>12074</v>
      </c>
    </row>
    <row r="126" spans="1:71" hidden="1">
      <c r="A126" t="s">
        <v>76</v>
      </c>
      <c r="B126" t="s">
        <v>12984</v>
      </c>
      <c r="F126" t="s">
        <v>12985</v>
      </c>
      <c r="I126" t="s">
        <v>12986</v>
      </c>
      <c r="J126" t="s">
        <v>766</v>
      </c>
      <c r="V126" t="s">
        <v>12987</v>
      </c>
      <c r="Z126" t="s">
        <v>12988</v>
      </c>
      <c r="AA126" t="s">
        <v>12989</v>
      </c>
      <c r="AM126" t="s">
        <v>768</v>
      </c>
      <c r="AN126" t="s">
        <v>2527</v>
      </c>
      <c r="AR126" t="s">
        <v>185</v>
      </c>
      <c r="AS126">
        <v>2010</v>
      </c>
      <c r="AT126">
        <v>47</v>
      </c>
      <c r="AU126">
        <v>5</v>
      </c>
      <c r="AZ126">
        <v>759</v>
      </c>
      <c r="BA126">
        <v>768</v>
      </c>
      <c r="BC126" t="s">
        <v>12990</v>
      </c>
      <c r="BK126" t="s">
        <v>12991</v>
      </c>
      <c r="BL126">
        <v>20939368</v>
      </c>
      <c r="BQ126" t="s">
        <v>131</v>
      </c>
      <c r="BR126" t="s">
        <v>12074</v>
      </c>
      <c r="BS126" t="s">
        <v>296</v>
      </c>
    </row>
    <row r="127" spans="1:71" hidden="1">
      <c r="A127" t="s">
        <v>76</v>
      </c>
      <c r="B127" t="s">
        <v>12992</v>
      </c>
      <c r="F127" t="s">
        <v>12992</v>
      </c>
      <c r="I127" t="s">
        <v>12993</v>
      </c>
      <c r="J127" t="s">
        <v>11752</v>
      </c>
      <c r="V127" t="s">
        <v>12994</v>
      </c>
      <c r="AM127" t="s">
        <v>11754</v>
      </c>
      <c r="AR127" t="s">
        <v>168</v>
      </c>
      <c r="AS127">
        <v>1993</v>
      </c>
      <c r="AT127">
        <v>66</v>
      </c>
      <c r="AU127">
        <v>4</v>
      </c>
      <c r="AZ127">
        <v>420</v>
      </c>
      <c r="BA127">
        <v>426</v>
      </c>
      <c r="BK127" t="s">
        <v>12995</v>
      </c>
      <c r="BQ127" t="s">
        <v>131</v>
      </c>
      <c r="BR127" t="s">
        <v>12074</v>
      </c>
      <c r="BS127" t="s">
        <v>296</v>
      </c>
    </row>
    <row r="128" spans="1:71" hidden="1">
      <c r="A128" t="s">
        <v>76</v>
      </c>
      <c r="B128" t="s">
        <v>12996</v>
      </c>
      <c r="F128" t="s">
        <v>12996</v>
      </c>
      <c r="I128" t="s">
        <v>12997</v>
      </c>
      <c r="J128" t="s">
        <v>2743</v>
      </c>
      <c r="V128" t="s">
        <v>12998</v>
      </c>
      <c r="Z128" t="s">
        <v>12999</v>
      </c>
      <c r="AA128" t="s">
        <v>13000</v>
      </c>
      <c r="AM128" t="s">
        <v>2745</v>
      </c>
      <c r="AS128">
        <v>1994</v>
      </c>
      <c r="AT128">
        <v>4</v>
      </c>
      <c r="AU128">
        <v>3</v>
      </c>
      <c r="AZ128">
        <v>375</v>
      </c>
      <c r="BA128">
        <v>386</v>
      </c>
      <c r="BC128" t="s">
        <v>13001</v>
      </c>
      <c r="BK128" t="s">
        <v>13002</v>
      </c>
      <c r="BQ128" t="s">
        <v>131</v>
      </c>
      <c r="BR128" t="s">
        <v>12074</v>
      </c>
      <c r="BS128" t="s">
        <v>296</v>
      </c>
    </row>
    <row r="129" spans="1:71" hidden="1">
      <c r="A129" t="s">
        <v>76</v>
      </c>
      <c r="B129" t="s">
        <v>13003</v>
      </c>
      <c r="F129" t="s">
        <v>13004</v>
      </c>
      <c r="I129" t="s">
        <v>13005</v>
      </c>
      <c r="J129" t="s">
        <v>13006</v>
      </c>
      <c r="V129" t="s">
        <v>13007</v>
      </c>
      <c r="AM129" t="s">
        <v>13008</v>
      </c>
      <c r="AR129" t="s">
        <v>2821</v>
      </c>
      <c r="AS129">
        <v>2006</v>
      </c>
      <c r="AT129">
        <v>61</v>
      </c>
      <c r="AU129">
        <v>3</v>
      </c>
      <c r="AZ129">
        <v>144</v>
      </c>
      <c r="BA129">
        <v>153</v>
      </c>
      <c r="BK129" t="s">
        <v>13009</v>
      </c>
      <c r="BQ129" t="s">
        <v>296</v>
      </c>
      <c r="BR129" t="s">
        <v>12074</v>
      </c>
      <c r="BS129" t="s">
        <v>12074</v>
      </c>
    </row>
    <row r="130" spans="1:71" hidden="1">
      <c r="A130" t="s">
        <v>76</v>
      </c>
      <c r="B130" t="s">
        <v>13010</v>
      </c>
      <c r="F130" t="s">
        <v>13011</v>
      </c>
      <c r="I130" t="s">
        <v>13012</v>
      </c>
      <c r="J130" t="s">
        <v>3904</v>
      </c>
      <c r="V130" t="s">
        <v>13013</v>
      </c>
      <c r="AM130" t="s">
        <v>3907</v>
      </c>
      <c r="AN130" t="s">
        <v>7849</v>
      </c>
      <c r="AR130" t="s">
        <v>185</v>
      </c>
      <c r="AS130">
        <v>2015</v>
      </c>
      <c r="AT130">
        <v>38</v>
      </c>
      <c r="AU130">
        <v>9</v>
      </c>
      <c r="AZ130">
        <v>1503</v>
      </c>
      <c r="BA130">
        <v>1513</v>
      </c>
      <c r="BC130" t="s">
        <v>13014</v>
      </c>
      <c r="BK130" t="s">
        <v>13015</v>
      </c>
      <c r="BQ130" t="s">
        <v>296</v>
      </c>
      <c r="BR130" t="s">
        <v>12074</v>
      </c>
      <c r="BS130" t="s">
        <v>12074</v>
      </c>
    </row>
    <row r="131" spans="1:71" hidden="1">
      <c r="A131" t="s">
        <v>76</v>
      </c>
      <c r="B131" t="s">
        <v>13016</v>
      </c>
      <c r="F131" t="s">
        <v>13016</v>
      </c>
      <c r="I131" t="s">
        <v>13017</v>
      </c>
      <c r="J131" t="s">
        <v>13018</v>
      </c>
      <c r="V131" t="s">
        <v>13019</v>
      </c>
      <c r="Z131" t="s">
        <v>2393</v>
      </c>
      <c r="AA131" t="s">
        <v>2394</v>
      </c>
      <c r="AM131" t="s">
        <v>3882</v>
      </c>
      <c r="AN131" t="s">
        <v>3883</v>
      </c>
      <c r="AR131" t="s">
        <v>600</v>
      </c>
      <c r="AS131">
        <v>1998</v>
      </c>
      <c r="AT131">
        <v>168</v>
      </c>
      <c r="AU131">
        <v>3</v>
      </c>
      <c r="AZ131">
        <v>233</v>
      </c>
      <c r="BA131">
        <v>239</v>
      </c>
      <c r="BC131" t="s">
        <v>13020</v>
      </c>
      <c r="BK131" t="s">
        <v>13021</v>
      </c>
      <c r="BL131">
        <v>9591364</v>
      </c>
      <c r="BQ131" t="s">
        <v>296</v>
      </c>
      <c r="BR131" t="s">
        <v>12074</v>
      </c>
      <c r="BS131" t="s">
        <v>12074</v>
      </c>
    </row>
    <row r="132" spans="1:71" hidden="1">
      <c r="A132" t="s">
        <v>76</v>
      </c>
      <c r="B132" t="s">
        <v>13022</v>
      </c>
      <c r="F132" t="s">
        <v>13023</v>
      </c>
      <c r="I132" t="s">
        <v>13024</v>
      </c>
      <c r="J132" t="s">
        <v>1196</v>
      </c>
      <c r="V132" t="s">
        <v>13025</v>
      </c>
      <c r="Z132" t="s">
        <v>13026</v>
      </c>
      <c r="AM132" t="s">
        <v>1198</v>
      </c>
      <c r="AN132" t="s">
        <v>5152</v>
      </c>
      <c r="AR132" t="s">
        <v>94</v>
      </c>
      <c r="AS132">
        <v>2008</v>
      </c>
      <c r="AT132">
        <v>101</v>
      </c>
      <c r="AU132">
        <v>1</v>
      </c>
      <c r="AZ132">
        <v>95</v>
      </c>
      <c r="BA132">
        <v>103</v>
      </c>
      <c r="BC132" t="s">
        <v>13027</v>
      </c>
      <c r="BK132" t="s">
        <v>13028</v>
      </c>
      <c r="BQ132" t="s">
        <v>296</v>
      </c>
      <c r="BR132" t="s">
        <v>12074</v>
      </c>
      <c r="BS132" t="s">
        <v>12074</v>
      </c>
    </row>
    <row r="133" spans="1:71" hidden="1">
      <c r="A133" t="s">
        <v>76</v>
      </c>
      <c r="B133" t="s">
        <v>13029</v>
      </c>
      <c r="F133" t="s">
        <v>13030</v>
      </c>
      <c r="I133" t="s">
        <v>13031</v>
      </c>
      <c r="J133" t="s">
        <v>1292</v>
      </c>
      <c r="V133" t="s">
        <v>13032</v>
      </c>
      <c r="AM133" t="s">
        <v>1296</v>
      </c>
      <c r="AS133">
        <v>2011</v>
      </c>
      <c r="AT133">
        <v>18</v>
      </c>
      <c r="AU133">
        <v>2</v>
      </c>
      <c r="AZ133">
        <v>340</v>
      </c>
      <c r="BA133">
        <v>344</v>
      </c>
      <c r="BK133" t="s">
        <v>13033</v>
      </c>
      <c r="BL133">
        <v>22216810</v>
      </c>
      <c r="BQ133" t="s">
        <v>131</v>
      </c>
      <c r="BR133" t="s">
        <v>12074</v>
      </c>
      <c r="BS133" t="s">
        <v>296</v>
      </c>
    </row>
    <row r="134" spans="1:71" hidden="1">
      <c r="A134" t="s">
        <v>76</v>
      </c>
      <c r="B134" t="s">
        <v>13034</v>
      </c>
      <c r="F134" t="s">
        <v>13034</v>
      </c>
      <c r="I134" t="s">
        <v>13035</v>
      </c>
      <c r="J134" t="s">
        <v>2128</v>
      </c>
      <c r="V134" t="s">
        <v>13036</v>
      </c>
      <c r="AA134" t="s">
        <v>13037</v>
      </c>
      <c r="AM134" t="s">
        <v>2130</v>
      </c>
      <c r="AN134" t="s">
        <v>4637</v>
      </c>
      <c r="AR134" t="s">
        <v>600</v>
      </c>
      <c r="AS134">
        <v>2001</v>
      </c>
      <c r="AT134">
        <v>30</v>
      </c>
      <c r="AU134">
        <v>2</v>
      </c>
      <c r="AZ134">
        <v>181</v>
      </c>
      <c r="BA134">
        <v>188</v>
      </c>
      <c r="BC134" t="s">
        <v>13038</v>
      </c>
      <c r="BK134" t="s">
        <v>13039</v>
      </c>
      <c r="BQ134" t="s">
        <v>296</v>
      </c>
      <c r="BR134" t="s">
        <v>12074</v>
      </c>
      <c r="BS134" t="s">
        <v>12074</v>
      </c>
    </row>
    <row r="135" spans="1:71" hidden="1">
      <c r="A135" t="s">
        <v>76</v>
      </c>
      <c r="B135" t="s">
        <v>13040</v>
      </c>
      <c r="F135" t="s">
        <v>13040</v>
      </c>
      <c r="I135" t="s">
        <v>13041</v>
      </c>
      <c r="J135" t="s">
        <v>13042</v>
      </c>
      <c r="V135" t="s">
        <v>13043</v>
      </c>
      <c r="AM135" t="s">
        <v>13044</v>
      </c>
      <c r="AR135" t="s">
        <v>769</v>
      </c>
      <c r="AS135">
        <v>1996</v>
      </c>
      <c r="AT135">
        <v>16</v>
      </c>
      <c r="AU135">
        <v>1</v>
      </c>
      <c r="AZ135">
        <v>84</v>
      </c>
      <c r="BA135">
        <v>88</v>
      </c>
      <c r="BC135" t="s">
        <v>13045</v>
      </c>
      <c r="BK135" t="s">
        <v>13046</v>
      </c>
      <c r="BQ135" t="s">
        <v>296</v>
      </c>
      <c r="BR135" t="s">
        <v>12074</v>
      </c>
      <c r="BS135" t="s">
        <v>12074</v>
      </c>
    </row>
    <row r="136" spans="1:71" hidden="1">
      <c r="A136" t="s">
        <v>76</v>
      </c>
      <c r="B136" t="s">
        <v>13047</v>
      </c>
      <c r="F136" t="s">
        <v>13047</v>
      </c>
      <c r="I136" t="s">
        <v>13048</v>
      </c>
      <c r="J136" t="s">
        <v>13049</v>
      </c>
      <c r="V136" t="s">
        <v>13050</v>
      </c>
      <c r="AM136" t="s">
        <v>13051</v>
      </c>
      <c r="AN136" t="s">
        <v>13052</v>
      </c>
      <c r="AR136" t="s">
        <v>600</v>
      </c>
      <c r="AS136">
        <v>2005</v>
      </c>
      <c r="AT136">
        <v>25</v>
      </c>
      <c r="AU136">
        <v>2</v>
      </c>
      <c r="AZ136">
        <v>147</v>
      </c>
      <c r="BA136">
        <v>155</v>
      </c>
      <c r="BK136" t="s">
        <v>13053</v>
      </c>
      <c r="BQ136" t="s">
        <v>296</v>
      </c>
      <c r="BR136" t="s">
        <v>12074</v>
      </c>
      <c r="BS136" t="s">
        <v>12074</v>
      </c>
    </row>
    <row r="137" spans="1:71" hidden="1">
      <c r="A137" t="s">
        <v>76</v>
      </c>
      <c r="B137" t="s">
        <v>13054</v>
      </c>
      <c r="F137" t="s">
        <v>13054</v>
      </c>
      <c r="I137" t="s">
        <v>13055</v>
      </c>
      <c r="J137" t="s">
        <v>12085</v>
      </c>
      <c r="O137" t="s">
        <v>13056</v>
      </c>
      <c r="P137">
        <v>1997</v>
      </c>
      <c r="Q137" t="s">
        <v>13057</v>
      </c>
      <c r="R137" t="s">
        <v>13058</v>
      </c>
      <c r="V137" t="s">
        <v>13059</v>
      </c>
      <c r="AM137" t="s">
        <v>12087</v>
      </c>
      <c r="AR137" t="s">
        <v>128</v>
      </c>
      <c r="AS137">
        <v>1997</v>
      </c>
      <c r="AT137">
        <v>42</v>
      </c>
      <c r="AU137">
        <v>4</v>
      </c>
      <c r="AZ137">
        <v>384</v>
      </c>
      <c r="BA137">
        <v>399</v>
      </c>
      <c r="BK137" t="s">
        <v>13060</v>
      </c>
      <c r="BQ137" t="s">
        <v>296</v>
      </c>
      <c r="BR137" t="s">
        <v>12074</v>
      </c>
      <c r="BS137" t="s">
        <v>12074</v>
      </c>
    </row>
    <row r="138" spans="1:71" hidden="1">
      <c r="A138" t="s">
        <v>76</v>
      </c>
      <c r="B138" t="s">
        <v>13061</v>
      </c>
      <c r="F138" t="s">
        <v>13062</v>
      </c>
      <c r="I138" t="s">
        <v>13063</v>
      </c>
      <c r="J138" t="s">
        <v>13064</v>
      </c>
      <c r="V138" t="s">
        <v>13065</v>
      </c>
      <c r="Z138" t="s">
        <v>13066</v>
      </c>
      <c r="AA138" t="s">
        <v>13067</v>
      </c>
      <c r="AM138" t="s">
        <v>13068</v>
      </c>
      <c r="AN138" t="s">
        <v>13069</v>
      </c>
      <c r="AR138" t="s">
        <v>185</v>
      </c>
      <c r="AS138">
        <v>2015</v>
      </c>
      <c r="AT138">
        <v>31</v>
      </c>
      <c r="AV138">
        <v>5</v>
      </c>
      <c r="AZ138">
        <v>459</v>
      </c>
      <c r="BA138">
        <v>467</v>
      </c>
      <c r="BC138" t="s">
        <v>13070</v>
      </c>
      <c r="BK138" t="s">
        <v>13071</v>
      </c>
      <c r="BQ138" t="s">
        <v>296</v>
      </c>
      <c r="BR138" t="s">
        <v>12074</v>
      </c>
      <c r="BS138" t="s">
        <v>12074</v>
      </c>
    </row>
    <row r="139" spans="1:71" hidden="1">
      <c r="A139" t="s">
        <v>76</v>
      </c>
      <c r="B139" t="s">
        <v>13072</v>
      </c>
      <c r="F139" t="s">
        <v>13073</v>
      </c>
      <c r="I139" t="s">
        <v>13074</v>
      </c>
      <c r="J139" t="s">
        <v>6848</v>
      </c>
      <c r="V139" t="s">
        <v>13075</v>
      </c>
      <c r="Z139" t="s">
        <v>13076</v>
      </c>
      <c r="AM139" t="s">
        <v>6852</v>
      </c>
      <c r="AN139" t="s">
        <v>6853</v>
      </c>
      <c r="AR139" t="s">
        <v>269</v>
      </c>
      <c r="AS139">
        <v>2009</v>
      </c>
      <c r="AT139">
        <v>28</v>
      </c>
      <c r="AU139">
        <v>2</v>
      </c>
      <c r="AZ139">
        <v>107</v>
      </c>
      <c r="BA139">
        <v>126</v>
      </c>
      <c r="BC139" t="s">
        <v>13077</v>
      </c>
      <c r="BK139" t="s">
        <v>13078</v>
      </c>
      <c r="BL139">
        <v>19367624</v>
      </c>
      <c r="BQ139" t="s">
        <v>296</v>
      </c>
      <c r="BR139" t="s">
        <v>12074</v>
      </c>
      <c r="BS139" t="s">
        <v>12074</v>
      </c>
    </row>
    <row r="140" spans="1:71" hidden="1">
      <c r="A140" t="s">
        <v>76</v>
      </c>
      <c r="B140" t="s">
        <v>13079</v>
      </c>
      <c r="F140" t="s">
        <v>13080</v>
      </c>
      <c r="I140" t="s">
        <v>13081</v>
      </c>
      <c r="J140" t="s">
        <v>2877</v>
      </c>
      <c r="V140" t="s">
        <v>13082</v>
      </c>
      <c r="AM140" t="s">
        <v>2880</v>
      </c>
      <c r="AN140" t="s">
        <v>2881</v>
      </c>
      <c r="AR140" t="s">
        <v>168</v>
      </c>
      <c r="AS140">
        <v>2012</v>
      </c>
      <c r="AT140">
        <v>107</v>
      </c>
      <c r="AU140">
        <v>2</v>
      </c>
      <c r="AZ140">
        <v>398</v>
      </c>
      <c r="BA140">
        <v>413</v>
      </c>
      <c r="BC140" t="s">
        <v>13083</v>
      </c>
      <c r="BK140" t="s">
        <v>13084</v>
      </c>
      <c r="BQ140" t="s">
        <v>131</v>
      </c>
      <c r="BR140" t="s">
        <v>12074</v>
      </c>
      <c r="BS140" t="s">
        <v>296</v>
      </c>
    </row>
    <row r="141" spans="1:71" hidden="1">
      <c r="A141" t="s">
        <v>76</v>
      </c>
      <c r="B141" t="s">
        <v>13085</v>
      </c>
      <c r="F141" t="s">
        <v>13086</v>
      </c>
      <c r="I141" t="s">
        <v>13087</v>
      </c>
      <c r="J141" t="s">
        <v>460</v>
      </c>
      <c r="V141" t="s">
        <v>13088</v>
      </c>
      <c r="AM141" t="s">
        <v>464</v>
      </c>
      <c r="AS141">
        <v>2009</v>
      </c>
      <c r="AT141">
        <v>393</v>
      </c>
      <c r="AZ141">
        <v>189</v>
      </c>
      <c r="BA141">
        <v>198</v>
      </c>
      <c r="BC141" t="s">
        <v>13089</v>
      </c>
      <c r="BK141" t="s">
        <v>13090</v>
      </c>
      <c r="BQ141" t="s">
        <v>296</v>
      </c>
      <c r="BR141" t="s">
        <v>12074</v>
      </c>
      <c r="BS141" t="s">
        <v>12074</v>
      </c>
    </row>
    <row r="142" spans="1:71" hidden="1">
      <c r="A142" t="s">
        <v>76</v>
      </c>
      <c r="B142" t="s">
        <v>13091</v>
      </c>
      <c r="F142" t="s">
        <v>13092</v>
      </c>
      <c r="I142" t="s">
        <v>13093</v>
      </c>
      <c r="J142" t="s">
        <v>221</v>
      </c>
      <c r="V142" t="s">
        <v>13094</v>
      </c>
      <c r="AM142" t="s">
        <v>225</v>
      </c>
      <c r="AR142" t="s">
        <v>1041</v>
      </c>
      <c r="AS142">
        <v>2016</v>
      </c>
      <c r="AT142">
        <v>113</v>
      </c>
      <c r="AU142">
        <v>9</v>
      </c>
      <c r="AZ142" t="s">
        <v>13095</v>
      </c>
      <c r="BA142" t="s">
        <v>13096</v>
      </c>
      <c r="BC142" t="s">
        <v>13097</v>
      </c>
      <c r="BK142" t="s">
        <v>13098</v>
      </c>
      <c r="BL142">
        <v>26811464</v>
      </c>
      <c r="BQ142" t="s">
        <v>296</v>
      </c>
      <c r="BR142" t="s">
        <v>12074</v>
      </c>
      <c r="BS142" t="s">
        <v>12074</v>
      </c>
    </row>
    <row r="143" spans="1:71" hidden="1">
      <c r="A143" t="s">
        <v>76</v>
      </c>
      <c r="B143" t="s">
        <v>13099</v>
      </c>
      <c r="F143" t="s">
        <v>13099</v>
      </c>
      <c r="I143" t="s">
        <v>13100</v>
      </c>
      <c r="J143" t="s">
        <v>2128</v>
      </c>
      <c r="V143" t="s">
        <v>13101</v>
      </c>
      <c r="Z143" t="s">
        <v>13102</v>
      </c>
      <c r="AA143" t="s">
        <v>13103</v>
      </c>
      <c r="AM143" t="s">
        <v>2130</v>
      </c>
      <c r="AR143" t="s">
        <v>216</v>
      </c>
      <c r="AS143">
        <v>1994</v>
      </c>
      <c r="AT143">
        <v>23</v>
      </c>
      <c r="AU143">
        <v>4</v>
      </c>
      <c r="AZ143">
        <v>805</v>
      </c>
      <c r="BA143">
        <v>811</v>
      </c>
      <c r="BC143" t="s">
        <v>13104</v>
      </c>
      <c r="BK143" t="s">
        <v>13105</v>
      </c>
      <c r="BQ143" t="s">
        <v>296</v>
      </c>
      <c r="BR143" t="s">
        <v>12074</v>
      </c>
      <c r="BS143" t="s">
        <v>12074</v>
      </c>
    </row>
    <row r="144" spans="1:71" hidden="1">
      <c r="A144" t="s">
        <v>76</v>
      </c>
      <c r="B144" t="s">
        <v>13106</v>
      </c>
      <c r="F144" t="s">
        <v>13107</v>
      </c>
      <c r="I144" t="s">
        <v>13108</v>
      </c>
      <c r="J144" t="s">
        <v>9447</v>
      </c>
      <c r="V144" t="s">
        <v>13109</v>
      </c>
      <c r="AM144" t="s">
        <v>9451</v>
      </c>
      <c r="AN144" t="s">
        <v>13110</v>
      </c>
      <c r="AR144" t="s">
        <v>185</v>
      </c>
      <c r="AS144">
        <v>2015</v>
      </c>
      <c r="AT144">
        <v>49</v>
      </c>
      <c r="AU144">
        <v>3</v>
      </c>
      <c r="AZ144">
        <v>377</v>
      </c>
      <c r="BA144">
        <v>387</v>
      </c>
      <c r="BC144" t="s">
        <v>13111</v>
      </c>
      <c r="BK144" t="s">
        <v>13112</v>
      </c>
      <c r="BQ144" t="s">
        <v>296</v>
      </c>
      <c r="BR144" t="s">
        <v>12074</v>
      </c>
      <c r="BS144" t="s">
        <v>12074</v>
      </c>
    </row>
    <row r="145" spans="1:72" hidden="1">
      <c r="A145" t="s">
        <v>76</v>
      </c>
      <c r="B145" t="s">
        <v>13113</v>
      </c>
      <c r="F145" t="s">
        <v>13113</v>
      </c>
      <c r="I145" t="s">
        <v>13114</v>
      </c>
      <c r="J145" t="s">
        <v>10657</v>
      </c>
      <c r="V145" t="s">
        <v>13115</v>
      </c>
      <c r="AM145" t="s">
        <v>10659</v>
      </c>
      <c r="AS145">
        <v>2005</v>
      </c>
      <c r="AT145">
        <v>124</v>
      </c>
      <c r="AU145">
        <v>3</v>
      </c>
      <c r="AZ145">
        <v>194</v>
      </c>
      <c r="BA145">
        <v>201</v>
      </c>
      <c r="BC145" t="s">
        <v>13116</v>
      </c>
      <c r="BK145" t="s">
        <v>13117</v>
      </c>
      <c r="BQ145" t="s">
        <v>296</v>
      </c>
      <c r="BR145" t="s">
        <v>12074</v>
      </c>
      <c r="BS145" t="s">
        <v>12074</v>
      </c>
    </row>
    <row r="146" spans="1:72" hidden="1">
      <c r="A146" t="s">
        <v>76</v>
      </c>
      <c r="B146" t="s">
        <v>13118</v>
      </c>
      <c r="F146" t="s">
        <v>13118</v>
      </c>
      <c r="I146" t="s">
        <v>13119</v>
      </c>
      <c r="J146" t="s">
        <v>1203</v>
      </c>
      <c r="V146" t="s">
        <v>13120</v>
      </c>
      <c r="Z146" t="s">
        <v>13121</v>
      </c>
      <c r="AA146" t="s">
        <v>13122</v>
      </c>
      <c r="AM146" t="s">
        <v>1205</v>
      </c>
      <c r="AR146" t="s">
        <v>887</v>
      </c>
      <c r="AS146">
        <v>2004</v>
      </c>
      <c r="AT146">
        <v>81</v>
      </c>
      <c r="AU146">
        <v>4</v>
      </c>
      <c r="AZ146">
        <v>577</v>
      </c>
      <c r="BA146">
        <v>583</v>
      </c>
      <c r="BC146" t="s">
        <v>13123</v>
      </c>
      <c r="BK146" t="s">
        <v>13124</v>
      </c>
      <c r="BL146">
        <v>15178150</v>
      </c>
      <c r="BQ146" t="s">
        <v>296</v>
      </c>
      <c r="BR146" t="s">
        <v>12074</v>
      </c>
      <c r="BS146" t="s">
        <v>12074</v>
      </c>
    </row>
    <row r="147" spans="1:72" hidden="1">
      <c r="A147" t="s">
        <v>76</v>
      </c>
      <c r="B147" t="s">
        <v>13125</v>
      </c>
      <c r="F147" t="s">
        <v>13126</v>
      </c>
      <c r="I147" t="s">
        <v>13127</v>
      </c>
      <c r="J147" t="s">
        <v>7402</v>
      </c>
      <c r="V147" t="s">
        <v>13128</v>
      </c>
      <c r="Z147" t="s">
        <v>13129</v>
      </c>
      <c r="AA147" t="s">
        <v>6265</v>
      </c>
      <c r="AM147" t="s">
        <v>7404</v>
      </c>
      <c r="AR147" t="s">
        <v>216</v>
      </c>
      <c r="AS147">
        <v>2017</v>
      </c>
      <c r="AT147">
        <v>7</v>
      </c>
      <c r="AU147">
        <v>8</v>
      </c>
      <c r="AZ147">
        <v>2637</v>
      </c>
      <c r="BA147">
        <v>2649</v>
      </c>
      <c r="BC147" t="s">
        <v>13130</v>
      </c>
      <c r="BK147" t="s">
        <v>13131</v>
      </c>
      <c r="BL147">
        <v>28620087</v>
      </c>
      <c r="BQ147" t="s">
        <v>296</v>
      </c>
      <c r="BR147" t="s">
        <v>12074</v>
      </c>
      <c r="BS147" t="s">
        <v>12074</v>
      </c>
    </row>
    <row r="148" spans="1:72" hidden="1">
      <c r="A148" t="s">
        <v>76</v>
      </c>
      <c r="B148" t="s">
        <v>13132</v>
      </c>
      <c r="F148" t="s">
        <v>13132</v>
      </c>
      <c r="I148" t="s">
        <v>13133</v>
      </c>
      <c r="J148" t="s">
        <v>145</v>
      </c>
      <c r="AM148" t="s">
        <v>147</v>
      </c>
      <c r="AS148">
        <v>1978</v>
      </c>
      <c r="AT148">
        <v>24</v>
      </c>
      <c r="AU148">
        <v>5</v>
      </c>
      <c r="AZ148">
        <v>449</v>
      </c>
      <c r="BA148">
        <v>455</v>
      </c>
      <c r="BC148" t="s">
        <v>13134</v>
      </c>
      <c r="BK148" t="s">
        <v>13135</v>
      </c>
      <c r="BQ148" t="s">
        <v>131</v>
      </c>
      <c r="BR148">
        <v>7</v>
      </c>
      <c r="BS148" t="s">
        <v>594</v>
      </c>
      <c r="BT148">
        <v>3</v>
      </c>
    </row>
    <row r="149" spans="1:72" hidden="1">
      <c r="A149" t="s">
        <v>76</v>
      </c>
      <c r="B149" t="s">
        <v>13136</v>
      </c>
      <c r="F149" t="s">
        <v>13137</v>
      </c>
      <c r="I149" t="s">
        <v>13138</v>
      </c>
      <c r="J149" t="s">
        <v>472</v>
      </c>
      <c r="V149" t="s">
        <v>13139</v>
      </c>
      <c r="AA149" t="s">
        <v>13140</v>
      </c>
      <c r="AM149" t="s">
        <v>474</v>
      </c>
      <c r="AR149" t="s">
        <v>185</v>
      </c>
      <c r="AS149">
        <v>2007</v>
      </c>
      <c r="AT149">
        <v>115</v>
      </c>
      <c r="AU149">
        <v>5</v>
      </c>
      <c r="AZ149">
        <v>721</v>
      </c>
      <c r="BA149">
        <v>733</v>
      </c>
      <c r="BC149" t="s">
        <v>13141</v>
      </c>
      <c r="BK149" t="s">
        <v>13142</v>
      </c>
      <c r="BL149">
        <v>17634915</v>
      </c>
      <c r="BQ149" t="s">
        <v>296</v>
      </c>
      <c r="BR149" t="s">
        <v>12074</v>
      </c>
      <c r="BS149" t="s">
        <v>12074</v>
      </c>
    </row>
    <row r="150" spans="1:72" hidden="1">
      <c r="A150" t="s">
        <v>76</v>
      </c>
      <c r="B150" t="s">
        <v>13143</v>
      </c>
      <c r="F150" t="s">
        <v>13143</v>
      </c>
      <c r="I150" t="s">
        <v>13144</v>
      </c>
      <c r="J150" t="s">
        <v>10872</v>
      </c>
      <c r="V150" t="s">
        <v>13145</v>
      </c>
      <c r="AM150" t="s">
        <v>10873</v>
      </c>
      <c r="AR150" s="3">
        <v>42948</v>
      </c>
      <c r="AS150">
        <v>1994</v>
      </c>
      <c r="AU150">
        <v>3</v>
      </c>
      <c r="AZ150">
        <v>718</v>
      </c>
      <c r="BA150">
        <v>725</v>
      </c>
      <c r="BK150" t="s">
        <v>13146</v>
      </c>
      <c r="BQ150" t="s">
        <v>296</v>
      </c>
      <c r="BR150" t="s">
        <v>12074</v>
      </c>
      <c r="BS150" t="s">
        <v>12074</v>
      </c>
    </row>
    <row r="151" spans="1:72" hidden="1">
      <c r="A151" t="s">
        <v>76</v>
      </c>
      <c r="B151" t="s">
        <v>13147</v>
      </c>
      <c r="F151" t="s">
        <v>13147</v>
      </c>
      <c r="I151" t="s">
        <v>13148</v>
      </c>
      <c r="J151" t="s">
        <v>13149</v>
      </c>
      <c r="V151" t="s">
        <v>13150</v>
      </c>
      <c r="AM151" t="s">
        <v>13151</v>
      </c>
      <c r="AN151" t="s">
        <v>13152</v>
      </c>
      <c r="AR151" t="s">
        <v>413</v>
      </c>
      <c r="AS151">
        <v>1996</v>
      </c>
      <c r="AT151">
        <v>76</v>
      </c>
      <c r="AU151">
        <v>5</v>
      </c>
      <c r="AZ151">
        <v>2928</v>
      </c>
      <c r="BA151">
        <v>2940</v>
      </c>
      <c r="BK151" t="s">
        <v>13153</v>
      </c>
      <c r="BL151">
        <v>8930245</v>
      </c>
      <c r="BQ151" t="s">
        <v>296</v>
      </c>
      <c r="BR151" t="s">
        <v>12074</v>
      </c>
      <c r="BS151" t="s">
        <v>12074</v>
      </c>
    </row>
    <row r="152" spans="1:72" hidden="1">
      <c r="A152" t="s">
        <v>76</v>
      </c>
      <c r="B152" t="s">
        <v>13154</v>
      </c>
      <c r="F152" t="s">
        <v>13154</v>
      </c>
      <c r="I152" t="s">
        <v>13155</v>
      </c>
      <c r="J152" t="s">
        <v>1257</v>
      </c>
      <c r="V152" t="s">
        <v>13156</v>
      </c>
      <c r="Z152" t="s">
        <v>13157</v>
      </c>
      <c r="AM152" t="s">
        <v>1259</v>
      </c>
      <c r="AR152" t="s">
        <v>216</v>
      </c>
      <c r="AS152">
        <v>2001</v>
      </c>
      <c r="AT152">
        <v>28</v>
      </c>
      <c r="AU152">
        <v>8</v>
      </c>
      <c r="AZ152">
        <v>955</v>
      </c>
      <c r="BA152">
        <v>966</v>
      </c>
      <c r="BC152" t="s">
        <v>13158</v>
      </c>
      <c r="BK152" t="s">
        <v>13159</v>
      </c>
      <c r="BQ152" t="s">
        <v>296</v>
      </c>
      <c r="BR152" t="s">
        <v>12074</v>
      </c>
      <c r="BS152" t="s">
        <v>12074</v>
      </c>
    </row>
    <row r="153" spans="1:72" hidden="1">
      <c r="A153" t="s">
        <v>76</v>
      </c>
      <c r="B153" t="s">
        <v>13154</v>
      </c>
      <c r="F153" t="s">
        <v>13160</v>
      </c>
      <c r="I153" t="s">
        <v>13161</v>
      </c>
      <c r="J153" t="s">
        <v>13162</v>
      </c>
      <c r="V153" t="s">
        <v>13163</v>
      </c>
      <c r="Z153" t="s">
        <v>13157</v>
      </c>
      <c r="AM153" t="s">
        <v>13164</v>
      </c>
      <c r="AR153" t="s">
        <v>128</v>
      </c>
      <c r="AS153">
        <v>2007</v>
      </c>
      <c r="AT153">
        <v>18</v>
      </c>
      <c r="AU153">
        <v>6</v>
      </c>
      <c r="AZ153">
        <v>879</v>
      </c>
      <c r="BA153">
        <v>890</v>
      </c>
      <c r="BC153" t="s">
        <v>13165</v>
      </c>
      <c r="BK153" t="s">
        <v>13166</v>
      </c>
      <c r="BQ153" t="s">
        <v>296</v>
      </c>
      <c r="BR153" t="s">
        <v>12074</v>
      </c>
      <c r="BS153" t="s">
        <v>12074</v>
      </c>
    </row>
    <row r="154" spans="1:72" hidden="1">
      <c r="A154" t="s">
        <v>76</v>
      </c>
      <c r="B154" t="s">
        <v>13167</v>
      </c>
      <c r="F154" t="s">
        <v>13168</v>
      </c>
      <c r="I154" t="s">
        <v>13169</v>
      </c>
      <c r="J154" t="s">
        <v>1125</v>
      </c>
      <c r="V154" t="s">
        <v>13170</v>
      </c>
      <c r="AM154" t="s">
        <v>1128</v>
      </c>
      <c r="AN154" t="s">
        <v>1129</v>
      </c>
      <c r="AR154" t="s">
        <v>600</v>
      </c>
      <c r="AS154">
        <v>2018</v>
      </c>
      <c r="AT154">
        <v>43</v>
      </c>
      <c r="AU154">
        <v>2</v>
      </c>
      <c r="AZ154">
        <v>128</v>
      </c>
      <c r="BA154">
        <v>138</v>
      </c>
      <c r="BC154" t="s">
        <v>13171</v>
      </c>
      <c r="BK154" t="s">
        <v>13172</v>
      </c>
      <c r="BQ154" t="s">
        <v>296</v>
      </c>
      <c r="BR154" t="s">
        <v>12074</v>
      </c>
      <c r="BS154" t="s">
        <v>12074</v>
      </c>
    </row>
    <row r="155" spans="1:72" hidden="1">
      <c r="A155" t="s">
        <v>76</v>
      </c>
      <c r="B155" t="s">
        <v>13173</v>
      </c>
      <c r="F155" t="s">
        <v>13174</v>
      </c>
      <c r="I155" t="s">
        <v>13175</v>
      </c>
      <c r="J155" t="s">
        <v>13176</v>
      </c>
      <c r="V155" t="s">
        <v>13177</v>
      </c>
      <c r="AM155" t="s">
        <v>13178</v>
      </c>
      <c r="AR155" t="s">
        <v>769</v>
      </c>
      <c r="AS155">
        <v>2018</v>
      </c>
      <c r="AT155">
        <v>7</v>
      </c>
      <c r="AU155">
        <v>1</v>
      </c>
      <c r="AZ155">
        <v>43</v>
      </c>
      <c r="BA155">
        <v>50</v>
      </c>
      <c r="BC155" t="s">
        <v>13179</v>
      </c>
      <c r="BK155" t="s">
        <v>13180</v>
      </c>
      <c r="BQ155" t="s">
        <v>296</v>
      </c>
      <c r="BR155" t="s">
        <v>12074</v>
      </c>
      <c r="BS155" t="s">
        <v>12074</v>
      </c>
    </row>
    <row r="156" spans="1:72" hidden="1">
      <c r="A156" t="s">
        <v>76</v>
      </c>
      <c r="B156" t="s">
        <v>13181</v>
      </c>
      <c r="F156" t="s">
        <v>13181</v>
      </c>
      <c r="I156" t="s">
        <v>13182</v>
      </c>
      <c r="J156" t="s">
        <v>1036</v>
      </c>
      <c r="V156" t="s">
        <v>13183</v>
      </c>
      <c r="AM156" t="s">
        <v>1040</v>
      </c>
      <c r="AN156" t="s">
        <v>1572</v>
      </c>
      <c r="AR156" t="s">
        <v>148</v>
      </c>
      <c r="AS156">
        <v>1999</v>
      </c>
      <c r="AT156">
        <v>114</v>
      </c>
      <c r="AU156">
        <v>2</v>
      </c>
      <c r="AZ156">
        <v>269</v>
      </c>
      <c r="BA156">
        <v>278</v>
      </c>
      <c r="BC156" t="s">
        <v>13184</v>
      </c>
      <c r="BK156" t="s">
        <v>13185</v>
      </c>
      <c r="BL156">
        <v>10208775</v>
      </c>
      <c r="BQ156" t="s">
        <v>296</v>
      </c>
      <c r="BR156" t="s">
        <v>12074</v>
      </c>
      <c r="BS156" t="s">
        <v>12074</v>
      </c>
    </row>
    <row r="157" spans="1:72" hidden="1">
      <c r="A157" t="s">
        <v>76</v>
      </c>
      <c r="B157" t="s">
        <v>13186</v>
      </c>
      <c r="F157" t="s">
        <v>13186</v>
      </c>
      <c r="I157" t="s">
        <v>13187</v>
      </c>
      <c r="J157" t="s">
        <v>1135</v>
      </c>
      <c r="AM157" t="s">
        <v>1138</v>
      </c>
      <c r="AS157">
        <v>1961</v>
      </c>
      <c r="AT157">
        <v>54</v>
      </c>
      <c r="AU157">
        <v>3</v>
      </c>
      <c r="AZ157">
        <v>550</v>
      </c>
      <c r="BA157" t="s">
        <v>921</v>
      </c>
      <c r="BC157" t="s">
        <v>13188</v>
      </c>
      <c r="BK157" t="s">
        <v>13189</v>
      </c>
      <c r="BQ157" t="s">
        <v>131</v>
      </c>
      <c r="BR157">
        <v>2</v>
      </c>
      <c r="BS157" t="s">
        <v>296</v>
      </c>
    </row>
    <row r="158" spans="1:72" hidden="1">
      <c r="A158" t="s">
        <v>76</v>
      </c>
      <c r="B158" t="s">
        <v>13190</v>
      </c>
      <c r="F158" t="s">
        <v>13191</v>
      </c>
      <c r="I158" t="s">
        <v>13192</v>
      </c>
      <c r="J158" t="s">
        <v>2977</v>
      </c>
      <c r="V158" t="s">
        <v>13193</v>
      </c>
      <c r="Z158" t="s">
        <v>13194</v>
      </c>
      <c r="AA158" t="s">
        <v>13195</v>
      </c>
      <c r="AM158" t="s">
        <v>2979</v>
      </c>
      <c r="AN158" t="s">
        <v>2980</v>
      </c>
      <c r="AR158" t="s">
        <v>600</v>
      </c>
      <c r="AS158">
        <v>2014</v>
      </c>
      <c r="AT158">
        <v>215</v>
      </c>
      <c r="AU158">
        <v>4</v>
      </c>
      <c r="AZ158">
        <v>427</v>
      </c>
      <c r="BA158">
        <v>440</v>
      </c>
      <c r="BC158" t="s">
        <v>13196</v>
      </c>
      <c r="BK158" t="s">
        <v>13197</v>
      </c>
      <c r="BQ158" t="s">
        <v>296</v>
      </c>
      <c r="BR158" t="s">
        <v>12074</v>
      </c>
      <c r="BS158" t="s">
        <v>12074</v>
      </c>
    </row>
    <row r="159" spans="1:72" hidden="1">
      <c r="A159" t="s">
        <v>76</v>
      </c>
      <c r="B159" t="s">
        <v>13198</v>
      </c>
      <c r="F159" t="s">
        <v>13199</v>
      </c>
      <c r="I159" t="s">
        <v>13200</v>
      </c>
      <c r="J159" t="s">
        <v>677</v>
      </c>
      <c r="V159" t="s">
        <v>13201</v>
      </c>
      <c r="AM159" t="s">
        <v>679</v>
      </c>
      <c r="AN159" t="s">
        <v>4283</v>
      </c>
      <c r="AR159" t="s">
        <v>185</v>
      </c>
      <c r="AS159">
        <v>2015</v>
      </c>
      <c r="AT159">
        <v>28</v>
      </c>
      <c r="AU159">
        <v>9</v>
      </c>
      <c r="AZ159">
        <v>1691</v>
      </c>
      <c r="BA159">
        <v>1704</v>
      </c>
      <c r="BC159" t="s">
        <v>13202</v>
      </c>
      <c r="BK159" t="s">
        <v>13203</v>
      </c>
      <c r="BL159">
        <v>26174167</v>
      </c>
      <c r="BQ159" t="s">
        <v>131</v>
      </c>
      <c r="BR159" t="s">
        <v>12074</v>
      </c>
      <c r="BS159" t="s">
        <v>296</v>
      </c>
    </row>
    <row r="160" spans="1:72" hidden="1">
      <c r="A160" t="s">
        <v>76</v>
      </c>
      <c r="B160" t="s">
        <v>13204</v>
      </c>
      <c r="F160" t="s">
        <v>13204</v>
      </c>
      <c r="I160" t="s">
        <v>13205</v>
      </c>
      <c r="J160" t="s">
        <v>13206</v>
      </c>
      <c r="V160" t="s">
        <v>13207</v>
      </c>
      <c r="AM160" t="s">
        <v>13208</v>
      </c>
      <c r="AR160" t="s">
        <v>413</v>
      </c>
      <c r="AS160">
        <v>1995</v>
      </c>
      <c r="AT160">
        <v>31</v>
      </c>
      <c r="AU160">
        <v>11</v>
      </c>
      <c r="AZ160">
        <v>1534</v>
      </c>
      <c r="BA160">
        <v>1539</v>
      </c>
      <c r="BK160" t="s">
        <v>13209</v>
      </c>
      <c r="BQ160" t="s">
        <v>296</v>
      </c>
      <c r="BR160" t="s">
        <v>12074</v>
      </c>
      <c r="BS160" t="s">
        <v>12074</v>
      </c>
    </row>
    <row r="161" spans="1:72" hidden="1">
      <c r="A161" t="s">
        <v>76</v>
      </c>
      <c r="B161" t="s">
        <v>13210</v>
      </c>
      <c r="F161" t="s">
        <v>13210</v>
      </c>
      <c r="I161" t="s">
        <v>13211</v>
      </c>
      <c r="J161" t="s">
        <v>13212</v>
      </c>
      <c r="AM161" t="s">
        <v>13213</v>
      </c>
      <c r="AS161">
        <v>1979</v>
      </c>
      <c r="AT161">
        <v>15</v>
      </c>
      <c r="AU161">
        <v>2</v>
      </c>
      <c r="AZ161">
        <v>53</v>
      </c>
      <c r="BA161">
        <v>58</v>
      </c>
      <c r="BC161" t="s">
        <v>13214</v>
      </c>
      <c r="BK161" t="s">
        <v>13215</v>
      </c>
      <c r="BQ161" t="s">
        <v>296</v>
      </c>
      <c r="BR161" t="s">
        <v>12074</v>
      </c>
      <c r="BS161" t="s">
        <v>12074</v>
      </c>
    </row>
    <row r="162" spans="1:72" hidden="1">
      <c r="A162" t="s">
        <v>76</v>
      </c>
      <c r="B162" t="s">
        <v>13210</v>
      </c>
      <c r="F162" t="s">
        <v>13210</v>
      </c>
      <c r="I162" t="s">
        <v>13216</v>
      </c>
      <c r="J162" t="s">
        <v>13217</v>
      </c>
      <c r="V162" t="s">
        <v>13218</v>
      </c>
      <c r="AM162" t="s">
        <v>13219</v>
      </c>
      <c r="AS162">
        <v>1992</v>
      </c>
      <c r="AT162">
        <v>35</v>
      </c>
      <c r="AU162">
        <v>3</v>
      </c>
      <c r="AZ162">
        <v>255</v>
      </c>
      <c r="BA162">
        <v>264</v>
      </c>
      <c r="BC162" t="s">
        <v>13220</v>
      </c>
      <c r="BK162" t="s">
        <v>13221</v>
      </c>
      <c r="BQ162" t="s">
        <v>296</v>
      </c>
      <c r="BR162" t="s">
        <v>12074</v>
      </c>
      <c r="BS162" t="s">
        <v>12074</v>
      </c>
    </row>
    <row r="163" spans="1:72" hidden="1">
      <c r="A163" t="s">
        <v>76</v>
      </c>
      <c r="B163" t="s">
        <v>13222</v>
      </c>
      <c r="F163" t="s">
        <v>13222</v>
      </c>
      <c r="I163" t="s">
        <v>13223</v>
      </c>
      <c r="J163" t="s">
        <v>13212</v>
      </c>
      <c r="V163" t="s">
        <v>13224</v>
      </c>
      <c r="AM163" t="s">
        <v>13213</v>
      </c>
      <c r="AR163" t="s">
        <v>397</v>
      </c>
      <c r="AS163">
        <v>1995</v>
      </c>
      <c r="AT163">
        <v>31</v>
      </c>
      <c r="AU163">
        <v>3</v>
      </c>
      <c r="AZ163">
        <v>199</v>
      </c>
      <c r="BA163">
        <v>205</v>
      </c>
      <c r="BC163" t="s">
        <v>13225</v>
      </c>
      <c r="BK163" t="s">
        <v>13226</v>
      </c>
      <c r="BQ163" t="s">
        <v>296</v>
      </c>
      <c r="BR163" t="s">
        <v>12074</v>
      </c>
      <c r="BS163" t="s">
        <v>12074</v>
      </c>
    </row>
    <row r="164" spans="1:72" hidden="1">
      <c r="A164" t="s">
        <v>76</v>
      </c>
      <c r="B164" t="s">
        <v>13227</v>
      </c>
      <c r="F164" t="s">
        <v>13227</v>
      </c>
      <c r="I164" t="s">
        <v>13228</v>
      </c>
      <c r="J164" t="s">
        <v>13229</v>
      </c>
      <c r="V164" t="s">
        <v>13230</v>
      </c>
      <c r="AM164" t="s">
        <v>13231</v>
      </c>
      <c r="AR164" t="s">
        <v>13232</v>
      </c>
      <c r="AS164">
        <v>2000</v>
      </c>
      <c r="AT164">
        <v>69</v>
      </c>
      <c r="AU164">
        <v>2</v>
      </c>
      <c r="AZ164">
        <v>69</v>
      </c>
      <c r="BA164">
        <v>91</v>
      </c>
      <c r="BK164" t="s">
        <v>13233</v>
      </c>
      <c r="BQ164" t="s">
        <v>131</v>
      </c>
      <c r="BR164" t="s">
        <v>12074</v>
      </c>
      <c r="BS164" t="s">
        <v>296</v>
      </c>
    </row>
    <row r="165" spans="1:72" hidden="1">
      <c r="A165" t="s">
        <v>76</v>
      </c>
      <c r="B165" t="s">
        <v>13234</v>
      </c>
      <c r="F165" t="s">
        <v>13235</v>
      </c>
      <c r="I165" t="s">
        <v>13236</v>
      </c>
      <c r="J165" t="s">
        <v>13237</v>
      </c>
      <c r="V165" t="s">
        <v>13238</v>
      </c>
      <c r="Z165" t="s">
        <v>13066</v>
      </c>
      <c r="AA165" t="s">
        <v>13067</v>
      </c>
      <c r="AM165" t="s">
        <v>13239</v>
      </c>
      <c r="AR165" t="s">
        <v>94</v>
      </c>
      <c r="AS165">
        <v>2008</v>
      </c>
      <c r="AT165">
        <v>40</v>
      </c>
      <c r="AU165">
        <v>1</v>
      </c>
      <c r="AZ165">
        <v>28</v>
      </c>
      <c r="BA165">
        <v>31</v>
      </c>
      <c r="BC165" t="s">
        <v>13240</v>
      </c>
      <c r="BK165" t="s">
        <v>13241</v>
      </c>
      <c r="BQ165" t="s">
        <v>296</v>
      </c>
      <c r="BR165" t="s">
        <v>12074</v>
      </c>
      <c r="BS165" t="s">
        <v>12074</v>
      </c>
    </row>
    <row r="166" spans="1:72" hidden="1">
      <c r="A166" t="s">
        <v>76</v>
      </c>
      <c r="B166" t="s">
        <v>13242</v>
      </c>
      <c r="F166" t="s">
        <v>13242</v>
      </c>
      <c r="I166" t="s">
        <v>13243</v>
      </c>
      <c r="J166" t="s">
        <v>3664</v>
      </c>
      <c r="V166" t="s">
        <v>13244</v>
      </c>
      <c r="AM166" t="s">
        <v>3668</v>
      </c>
      <c r="AN166" t="s">
        <v>3669</v>
      </c>
      <c r="AS166">
        <v>1997</v>
      </c>
      <c r="AT166">
        <v>64</v>
      </c>
      <c r="AU166">
        <v>4</v>
      </c>
      <c r="AZ166">
        <v>377</v>
      </c>
      <c r="BA166">
        <v>382</v>
      </c>
      <c r="BC166" t="s">
        <v>13245</v>
      </c>
      <c r="BK166" t="s">
        <v>13246</v>
      </c>
      <c r="BQ166" t="s">
        <v>296</v>
      </c>
      <c r="BR166" t="s">
        <v>12074</v>
      </c>
      <c r="BS166" t="s">
        <v>12074</v>
      </c>
    </row>
    <row r="167" spans="1:72" hidden="1">
      <c r="A167" t="s">
        <v>752</v>
      </c>
      <c r="B167" t="s">
        <v>13247</v>
      </c>
      <c r="D167" t="s">
        <v>13248</v>
      </c>
      <c r="F167" t="s">
        <v>13249</v>
      </c>
      <c r="I167" t="s">
        <v>13250</v>
      </c>
      <c r="J167" t="s">
        <v>13251</v>
      </c>
      <c r="O167" t="s">
        <v>13252</v>
      </c>
      <c r="P167" t="s">
        <v>13253</v>
      </c>
      <c r="Q167" t="s">
        <v>13254</v>
      </c>
      <c r="R167" t="s">
        <v>13255</v>
      </c>
      <c r="V167" t="s">
        <v>13256</v>
      </c>
      <c r="AO167" t="s">
        <v>13257</v>
      </c>
      <c r="AS167">
        <v>2010</v>
      </c>
      <c r="AZ167">
        <v>319</v>
      </c>
      <c r="BA167">
        <v>326</v>
      </c>
      <c r="BC167" t="s">
        <v>13258</v>
      </c>
      <c r="BK167" t="s">
        <v>13259</v>
      </c>
      <c r="BQ167" t="s">
        <v>296</v>
      </c>
      <c r="BR167" t="s">
        <v>12074</v>
      </c>
      <c r="BS167" t="s">
        <v>12074</v>
      </c>
    </row>
    <row r="168" spans="1:72" hidden="1">
      <c r="A168" t="s">
        <v>76</v>
      </c>
      <c r="B168" t="s">
        <v>13260</v>
      </c>
      <c r="F168" t="s">
        <v>13261</v>
      </c>
      <c r="I168" t="s">
        <v>13262</v>
      </c>
      <c r="J168" t="s">
        <v>13263</v>
      </c>
      <c r="V168" t="s">
        <v>13264</v>
      </c>
      <c r="AA168" t="s">
        <v>13265</v>
      </c>
      <c r="AM168" t="s">
        <v>13266</v>
      </c>
      <c r="AN168" t="s">
        <v>13267</v>
      </c>
      <c r="AS168">
        <v>2017</v>
      </c>
      <c r="AT168">
        <v>25</v>
      </c>
      <c r="AU168">
        <v>4</v>
      </c>
      <c r="AZ168">
        <v>282</v>
      </c>
      <c r="BA168">
        <v>288</v>
      </c>
      <c r="BC168" t="s">
        <v>13268</v>
      </c>
      <c r="BK168" t="s">
        <v>13269</v>
      </c>
      <c r="BQ168" t="s">
        <v>296</v>
      </c>
      <c r="BR168" t="s">
        <v>12074</v>
      </c>
      <c r="BS168" t="s">
        <v>12074</v>
      </c>
    </row>
    <row r="169" spans="1:72" hidden="1">
      <c r="A169" t="s">
        <v>76</v>
      </c>
      <c r="B169" t="s">
        <v>13270</v>
      </c>
      <c r="F169" t="s">
        <v>13271</v>
      </c>
      <c r="I169" t="s">
        <v>13272</v>
      </c>
      <c r="J169" t="s">
        <v>13273</v>
      </c>
      <c r="V169" t="s">
        <v>13274</v>
      </c>
      <c r="AM169" t="s">
        <v>13275</v>
      </c>
      <c r="AR169" t="s">
        <v>509</v>
      </c>
      <c r="AS169">
        <v>2012</v>
      </c>
      <c r="AT169">
        <v>104</v>
      </c>
      <c r="AU169">
        <v>1</v>
      </c>
      <c r="AZ169">
        <v>295</v>
      </c>
      <c r="BA169">
        <v>312</v>
      </c>
      <c r="BC169" t="s">
        <v>13276</v>
      </c>
      <c r="BK169" t="s">
        <v>13277</v>
      </c>
      <c r="BL169">
        <v>21933923</v>
      </c>
      <c r="BQ169" t="s">
        <v>296</v>
      </c>
      <c r="BR169" t="s">
        <v>12074</v>
      </c>
      <c r="BS169" t="s">
        <v>12074</v>
      </c>
    </row>
    <row r="170" spans="1:72" hidden="1">
      <c r="A170" t="s">
        <v>76</v>
      </c>
      <c r="B170" t="s">
        <v>13278</v>
      </c>
      <c r="F170" t="s">
        <v>13279</v>
      </c>
      <c r="I170" t="s">
        <v>13280</v>
      </c>
      <c r="J170" t="s">
        <v>1097</v>
      </c>
      <c r="V170" t="s">
        <v>13281</v>
      </c>
      <c r="AA170" t="s">
        <v>13282</v>
      </c>
      <c r="AM170" t="s">
        <v>1099</v>
      </c>
      <c r="AN170" t="s">
        <v>2847</v>
      </c>
      <c r="AR170" t="s">
        <v>94</v>
      </c>
      <c r="AS170">
        <v>2015</v>
      </c>
      <c r="AT170">
        <v>124</v>
      </c>
      <c r="AU170">
        <v>1</v>
      </c>
      <c r="AZ170">
        <v>41</v>
      </c>
      <c r="BA170">
        <v>53</v>
      </c>
      <c r="BC170" t="s">
        <v>13283</v>
      </c>
      <c r="BK170" t="s">
        <v>13284</v>
      </c>
      <c r="BQ170" t="s">
        <v>296</v>
      </c>
      <c r="BR170" t="s">
        <v>12074</v>
      </c>
      <c r="BS170" t="s">
        <v>12074</v>
      </c>
    </row>
    <row r="171" spans="1:72" hidden="1">
      <c r="A171" t="s">
        <v>76</v>
      </c>
      <c r="B171" t="s">
        <v>13285</v>
      </c>
      <c r="F171" t="s">
        <v>13285</v>
      </c>
      <c r="I171" t="s">
        <v>13286</v>
      </c>
      <c r="J171" t="s">
        <v>13287</v>
      </c>
      <c r="V171" t="s">
        <v>13288</v>
      </c>
      <c r="AM171" t="s">
        <v>13289</v>
      </c>
      <c r="AR171" t="s">
        <v>2821</v>
      </c>
      <c r="AS171">
        <v>2003</v>
      </c>
      <c r="AT171">
        <v>24</v>
      </c>
      <c r="AU171">
        <v>3</v>
      </c>
      <c r="AZ171">
        <v>191</v>
      </c>
      <c r="BA171">
        <v>200</v>
      </c>
      <c r="BK171" t="s">
        <v>13290</v>
      </c>
      <c r="BL171">
        <v>12908029</v>
      </c>
      <c r="BQ171" t="s">
        <v>296</v>
      </c>
      <c r="BR171" t="s">
        <v>12074</v>
      </c>
      <c r="BS171" t="s">
        <v>12074</v>
      </c>
    </row>
    <row r="172" spans="1:72" hidden="1">
      <c r="A172" t="s">
        <v>76</v>
      </c>
      <c r="B172" t="s">
        <v>13291</v>
      </c>
      <c r="F172" t="s">
        <v>13291</v>
      </c>
      <c r="I172" t="s">
        <v>13292</v>
      </c>
      <c r="J172" t="s">
        <v>646</v>
      </c>
      <c r="V172" t="s">
        <v>13293</v>
      </c>
      <c r="AA172" t="s">
        <v>13294</v>
      </c>
      <c r="AM172" t="s">
        <v>648</v>
      </c>
      <c r="AR172" t="s">
        <v>128</v>
      </c>
      <c r="AS172">
        <v>2005</v>
      </c>
      <c r="AT172">
        <v>208</v>
      </c>
      <c r="AU172">
        <v>23</v>
      </c>
      <c r="AZ172">
        <v>4467</v>
      </c>
      <c r="BA172">
        <v>4477</v>
      </c>
      <c r="BC172" t="s">
        <v>13295</v>
      </c>
      <c r="BK172" t="s">
        <v>13296</v>
      </c>
      <c r="BL172">
        <v>16339867</v>
      </c>
      <c r="BQ172" t="s">
        <v>296</v>
      </c>
      <c r="BR172" t="s">
        <v>12074</v>
      </c>
      <c r="BS172" t="s">
        <v>12074</v>
      </c>
    </row>
    <row r="173" spans="1:72" hidden="1">
      <c r="A173" t="s">
        <v>76</v>
      </c>
      <c r="B173" t="s">
        <v>13297</v>
      </c>
      <c r="F173" t="s">
        <v>13298</v>
      </c>
      <c r="I173" t="s">
        <v>13299</v>
      </c>
      <c r="J173" t="s">
        <v>2662</v>
      </c>
      <c r="V173" t="s">
        <v>13300</v>
      </c>
      <c r="AA173" t="s">
        <v>13301</v>
      </c>
      <c r="AM173" t="s">
        <v>2664</v>
      </c>
      <c r="AR173" t="s">
        <v>397</v>
      </c>
      <c r="AS173">
        <v>2010</v>
      </c>
      <c r="AT173">
        <v>136</v>
      </c>
      <c r="AU173">
        <v>1</v>
      </c>
      <c r="AZ173">
        <v>89</v>
      </c>
      <c r="BA173">
        <v>96</v>
      </c>
      <c r="BC173" t="s">
        <v>13302</v>
      </c>
      <c r="BK173" t="s">
        <v>13303</v>
      </c>
      <c r="BQ173" t="s">
        <v>296</v>
      </c>
      <c r="BR173" t="s">
        <v>12074</v>
      </c>
      <c r="BS173" t="s">
        <v>12074</v>
      </c>
    </row>
    <row r="174" spans="1:72" hidden="1">
      <c r="A174" t="s">
        <v>76</v>
      </c>
      <c r="B174" t="s">
        <v>13304</v>
      </c>
      <c r="F174" t="s">
        <v>13304</v>
      </c>
      <c r="I174" t="s">
        <v>13305</v>
      </c>
      <c r="J174" t="s">
        <v>162</v>
      </c>
      <c r="V174" t="s">
        <v>13306</v>
      </c>
      <c r="Z174" t="s">
        <v>13307</v>
      </c>
      <c r="AA174" t="s">
        <v>13308</v>
      </c>
      <c r="AM174" t="s">
        <v>166</v>
      </c>
      <c r="AN174" t="s">
        <v>167</v>
      </c>
      <c r="AR174" t="s">
        <v>600</v>
      </c>
      <c r="AS174">
        <v>2005</v>
      </c>
      <c r="AT174">
        <v>122</v>
      </c>
      <c r="AU174">
        <v>2</v>
      </c>
      <c r="AZ174">
        <v>544</v>
      </c>
      <c r="BA174">
        <v>557</v>
      </c>
      <c r="BC174" t="s">
        <v>13309</v>
      </c>
      <c r="BK174" t="s">
        <v>13310</v>
      </c>
      <c r="BQ174" t="s">
        <v>296</v>
      </c>
      <c r="BR174" t="s">
        <v>12074</v>
      </c>
      <c r="BS174" t="s">
        <v>12074</v>
      </c>
    </row>
    <row r="175" spans="1:72" hidden="1">
      <c r="A175" t="s">
        <v>76</v>
      </c>
      <c r="B175" t="s">
        <v>13311</v>
      </c>
      <c r="F175" t="s">
        <v>13311</v>
      </c>
      <c r="I175" t="s">
        <v>13312</v>
      </c>
      <c r="J175" t="s">
        <v>4289</v>
      </c>
      <c r="V175" t="s">
        <v>13313</v>
      </c>
      <c r="AM175" t="s">
        <v>4291</v>
      </c>
      <c r="AR175" t="s">
        <v>168</v>
      </c>
      <c r="AS175">
        <v>2003</v>
      </c>
      <c r="AT175">
        <v>28</v>
      </c>
      <c r="AU175">
        <v>2</v>
      </c>
      <c r="AZ175">
        <v>197</v>
      </c>
      <c r="BA175">
        <v>213</v>
      </c>
      <c r="BC175" t="s">
        <v>13314</v>
      </c>
      <c r="BK175" t="s">
        <v>13315</v>
      </c>
      <c r="BQ175" t="s">
        <v>296</v>
      </c>
      <c r="BR175" t="s">
        <v>12074</v>
      </c>
      <c r="BS175" t="s">
        <v>12074</v>
      </c>
    </row>
    <row r="176" spans="1:72" hidden="1">
      <c r="A176" t="s">
        <v>76</v>
      </c>
      <c r="B176" t="s">
        <v>13316</v>
      </c>
      <c r="F176" t="s">
        <v>13317</v>
      </c>
      <c r="I176" t="s">
        <v>13318</v>
      </c>
      <c r="J176" t="s">
        <v>2128</v>
      </c>
      <c r="V176" t="s">
        <v>13319</v>
      </c>
      <c r="AM176" t="s">
        <v>2130</v>
      </c>
      <c r="AN176" t="s">
        <v>4637</v>
      </c>
      <c r="AR176" t="s">
        <v>204</v>
      </c>
      <c r="AS176">
        <v>2018</v>
      </c>
      <c r="AT176">
        <v>47</v>
      </c>
      <c r="AU176">
        <v>1</v>
      </c>
      <c r="AZ176">
        <v>175</v>
      </c>
      <c r="BA176">
        <v>183</v>
      </c>
      <c r="BC176" t="s">
        <v>13320</v>
      </c>
      <c r="BK176" t="s">
        <v>13321</v>
      </c>
      <c r="BL176">
        <v>29293921</v>
      </c>
      <c r="BQ176" t="s">
        <v>131</v>
      </c>
      <c r="BR176" t="s">
        <v>12074</v>
      </c>
      <c r="BS176" t="s">
        <v>296</v>
      </c>
      <c r="BT176">
        <v>2</v>
      </c>
    </row>
    <row r="177" spans="1:71" hidden="1">
      <c r="A177" t="s">
        <v>76</v>
      </c>
      <c r="B177" t="s">
        <v>13322</v>
      </c>
      <c r="F177" t="s">
        <v>13322</v>
      </c>
      <c r="I177" t="s">
        <v>13323</v>
      </c>
      <c r="J177" t="s">
        <v>3806</v>
      </c>
      <c r="V177" t="s">
        <v>13324</v>
      </c>
      <c r="AM177" t="s">
        <v>3809</v>
      </c>
      <c r="AR177" t="s">
        <v>769</v>
      </c>
      <c r="AS177">
        <v>1992</v>
      </c>
      <c r="AT177">
        <v>37</v>
      </c>
      <c r="AU177">
        <v>3</v>
      </c>
      <c r="AZ177">
        <v>641</v>
      </c>
      <c r="BA177">
        <v>654</v>
      </c>
      <c r="BC177" t="s">
        <v>13325</v>
      </c>
      <c r="BK177" t="s">
        <v>13326</v>
      </c>
      <c r="BL177">
        <v>16727066</v>
      </c>
      <c r="BQ177" t="s">
        <v>296</v>
      </c>
      <c r="BR177" t="s">
        <v>12074</v>
      </c>
      <c r="BS177" t="s">
        <v>12074</v>
      </c>
    </row>
    <row r="178" spans="1:71" hidden="1">
      <c r="A178" t="s">
        <v>76</v>
      </c>
      <c r="B178" t="s">
        <v>13327</v>
      </c>
      <c r="F178" t="s">
        <v>13328</v>
      </c>
      <c r="I178" t="s">
        <v>13329</v>
      </c>
      <c r="J178" t="s">
        <v>992</v>
      </c>
      <c r="V178" t="s">
        <v>13330</v>
      </c>
      <c r="AM178" t="s">
        <v>994</v>
      </c>
      <c r="AR178" t="s">
        <v>185</v>
      </c>
      <c r="AS178">
        <v>2010</v>
      </c>
      <c r="AT178">
        <v>89</v>
      </c>
      <c r="AU178">
        <v>9</v>
      </c>
      <c r="AZ178">
        <v>1027</v>
      </c>
      <c r="BA178">
        <v>1036</v>
      </c>
      <c r="BK178" t="s">
        <v>13331</v>
      </c>
      <c r="BQ178" t="s">
        <v>296</v>
      </c>
      <c r="BR178" t="s">
        <v>12074</v>
      </c>
      <c r="BS178" t="s">
        <v>12074</v>
      </c>
    </row>
    <row r="179" spans="1:71" hidden="1">
      <c r="A179" t="s">
        <v>76</v>
      </c>
      <c r="B179" t="s">
        <v>13332</v>
      </c>
      <c r="F179" t="s">
        <v>13332</v>
      </c>
      <c r="I179" t="s">
        <v>13333</v>
      </c>
      <c r="J179" t="s">
        <v>11721</v>
      </c>
      <c r="V179" t="s">
        <v>13334</v>
      </c>
      <c r="AM179" t="s">
        <v>3944</v>
      </c>
      <c r="AR179" t="s">
        <v>128</v>
      </c>
      <c r="AS179">
        <v>1996</v>
      </c>
      <c r="AT179">
        <v>120</v>
      </c>
      <c r="AU179">
        <v>10</v>
      </c>
      <c r="AZ179">
        <v>631</v>
      </c>
      <c r="BA179">
        <v>637</v>
      </c>
      <c r="BC179" t="s">
        <v>13335</v>
      </c>
      <c r="BK179" t="s">
        <v>13336</v>
      </c>
      <c r="BQ179" t="s">
        <v>296</v>
      </c>
      <c r="BR179" t="s">
        <v>12074</v>
      </c>
      <c r="BS179" t="s">
        <v>12074</v>
      </c>
    </row>
    <row r="180" spans="1:71" hidden="1">
      <c r="A180" t="s">
        <v>76</v>
      </c>
      <c r="B180" t="s">
        <v>13337</v>
      </c>
      <c r="F180" t="s">
        <v>13337</v>
      </c>
      <c r="I180" t="s">
        <v>13338</v>
      </c>
      <c r="J180" t="s">
        <v>13339</v>
      </c>
      <c r="V180" t="s">
        <v>13340</v>
      </c>
      <c r="AM180" t="s">
        <v>13341</v>
      </c>
      <c r="AR180" t="s">
        <v>94</v>
      </c>
      <c r="AS180">
        <v>2001</v>
      </c>
      <c r="AT180">
        <v>77</v>
      </c>
      <c r="AU180">
        <v>1</v>
      </c>
      <c r="AZ180">
        <v>28</v>
      </c>
      <c r="BA180">
        <v>36</v>
      </c>
      <c r="BK180" t="s">
        <v>13342</v>
      </c>
      <c r="BQ180" t="s">
        <v>131</v>
      </c>
      <c r="BR180">
        <v>2</v>
      </c>
      <c r="BS180" t="s">
        <v>296</v>
      </c>
    </row>
    <row r="181" spans="1:71" hidden="1">
      <c r="A181" t="s">
        <v>76</v>
      </c>
      <c r="B181" t="s">
        <v>13343</v>
      </c>
      <c r="F181" t="s">
        <v>13344</v>
      </c>
      <c r="I181" t="s">
        <v>13345</v>
      </c>
      <c r="J181" t="s">
        <v>10462</v>
      </c>
      <c r="V181" t="s">
        <v>13346</v>
      </c>
      <c r="Z181" t="s">
        <v>13347</v>
      </c>
      <c r="AA181" t="s">
        <v>13348</v>
      </c>
      <c r="AM181" t="s">
        <v>10465</v>
      </c>
      <c r="AN181" t="s">
        <v>10466</v>
      </c>
      <c r="AS181">
        <v>2015</v>
      </c>
      <c r="AT181">
        <v>12</v>
      </c>
      <c r="AU181">
        <v>6</v>
      </c>
      <c r="AZ181">
        <v>1941</v>
      </c>
      <c r="BA181">
        <v>1954</v>
      </c>
      <c r="BC181" t="s">
        <v>13349</v>
      </c>
      <c r="BK181" t="s">
        <v>13350</v>
      </c>
      <c r="BQ181" t="s">
        <v>296</v>
      </c>
      <c r="BR181" t="s">
        <v>12074</v>
      </c>
      <c r="BS181" t="s">
        <v>12074</v>
      </c>
    </row>
    <row r="182" spans="1:71" hidden="1">
      <c r="A182" t="s">
        <v>76</v>
      </c>
      <c r="B182" t="s">
        <v>13351</v>
      </c>
      <c r="F182" t="s">
        <v>13351</v>
      </c>
      <c r="I182" t="s">
        <v>13352</v>
      </c>
      <c r="J182" t="s">
        <v>13353</v>
      </c>
      <c r="V182" t="s">
        <v>13354</v>
      </c>
      <c r="AM182" t="s">
        <v>13355</v>
      </c>
      <c r="AR182" t="s">
        <v>94</v>
      </c>
      <c r="AS182">
        <v>1995</v>
      </c>
      <c r="AT182">
        <v>30</v>
      </c>
      <c r="AU182">
        <v>1</v>
      </c>
      <c r="AZ182">
        <v>18</v>
      </c>
      <c r="BA182">
        <v>22</v>
      </c>
      <c r="BK182" t="s">
        <v>13356</v>
      </c>
      <c r="BQ182" t="s">
        <v>296</v>
      </c>
      <c r="BR182" t="s">
        <v>12074</v>
      </c>
      <c r="BS182" t="s">
        <v>12074</v>
      </c>
    </row>
    <row r="183" spans="1:71" hidden="1">
      <c r="A183" t="s">
        <v>76</v>
      </c>
      <c r="B183" t="s">
        <v>13357</v>
      </c>
      <c r="F183" t="s">
        <v>13358</v>
      </c>
      <c r="I183" t="s">
        <v>13359</v>
      </c>
      <c r="J183" t="s">
        <v>13360</v>
      </c>
      <c r="V183" t="s">
        <v>13361</v>
      </c>
      <c r="Z183" t="s">
        <v>13362</v>
      </c>
      <c r="AA183" t="s">
        <v>13363</v>
      </c>
      <c r="AM183" t="s">
        <v>13364</v>
      </c>
      <c r="AR183" s="3">
        <v>38657</v>
      </c>
      <c r="AS183">
        <v>2015</v>
      </c>
      <c r="AT183">
        <v>9</v>
      </c>
      <c r="BB183">
        <v>610</v>
      </c>
      <c r="BC183" t="s">
        <v>13365</v>
      </c>
      <c r="BK183" t="s">
        <v>13366</v>
      </c>
      <c r="BL183">
        <v>26594161</v>
      </c>
      <c r="BQ183" t="s">
        <v>296</v>
      </c>
      <c r="BR183" t="s">
        <v>12074</v>
      </c>
      <c r="BS183" t="s">
        <v>12074</v>
      </c>
    </row>
    <row r="184" spans="1:71" hidden="1">
      <c r="A184" t="s">
        <v>76</v>
      </c>
      <c r="B184" t="s">
        <v>13367</v>
      </c>
      <c r="F184" t="s">
        <v>13368</v>
      </c>
      <c r="I184" t="s">
        <v>13369</v>
      </c>
      <c r="J184" t="s">
        <v>8550</v>
      </c>
      <c r="V184" t="s">
        <v>13370</v>
      </c>
      <c r="AM184" t="s">
        <v>8554</v>
      </c>
      <c r="AR184" t="s">
        <v>216</v>
      </c>
      <c r="AS184">
        <v>2013</v>
      </c>
      <c r="AT184">
        <v>42</v>
      </c>
      <c r="AU184">
        <v>4</v>
      </c>
      <c r="AZ184">
        <v>426</v>
      </c>
      <c r="BA184">
        <v>430</v>
      </c>
      <c r="BC184" t="s">
        <v>13371</v>
      </c>
      <c r="BK184" t="s">
        <v>13372</v>
      </c>
      <c r="BL184">
        <v>23949864</v>
      </c>
      <c r="BQ184" t="s">
        <v>296</v>
      </c>
      <c r="BR184" t="s">
        <v>12074</v>
      </c>
      <c r="BS184" t="s">
        <v>12074</v>
      </c>
    </row>
    <row r="185" spans="1:71" hidden="1">
      <c r="A185" t="s">
        <v>76</v>
      </c>
      <c r="B185" t="s">
        <v>13373</v>
      </c>
      <c r="F185" t="s">
        <v>13374</v>
      </c>
      <c r="I185" t="s">
        <v>13375</v>
      </c>
      <c r="J185" t="s">
        <v>4289</v>
      </c>
      <c r="V185" t="s">
        <v>13376</v>
      </c>
      <c r="Z185" t="s">
        <v>13377</v>
      </c>
      <c r="AA185" t="s">
        <v>13378</v>
      </c>
      <c r="AM185" t="s">
        <v>4291</v>
      </c>
      <c r="AR185" t="s">
        <v>204</v>
      </c>
      <c r="AS185">
        <v>2012</v>
      </c>
      <c r="AT185">
        <v>60</v>
      </c>
      <c r="AU185">
        <v>2</v>
      </c>
      <c r="AZ185">
        <v>113</v>
      </c>
      <c r="BA185">
        <v>118</v>
      </c>
      <c r="BC185" t="s">
        <v>13379</v>
      </c>
      <c r="BK185" t="s">
        <v>13380</v>
      </c>
      <c r="BQ185" t="s">
        <v>296</v>
      </c>
      <c r="BR185" t="s">
        <v>12074</v>
      </c>
      <c r="BS185" t="s">
        <v>12074</v>
      </c>
    </row>
    <row r="186" spans="1:71" hidden="1">
      <c r="A186" t="s">
        <v>76</v>
      </c>
      <c r="B186" t="s">
        <v>13381</v>
      </c>
      <c r="F186" t="s">
        <v>13381</v>
      </c>
      <c r="I186" t="s">
        <v>13382</v>
      </c>
      <c r="J186" t="s">
        <v>13383</v>
      </c>
      <c r="V186" t="s">
        <v>13384</v>
      </c>
      <c r="AM186" t="s">
        <v>13385</v>
      </c>
      <c r="AN186" t="s">
        <v>13386</v>
      </c>
      <c r="AR186" t="s">
        <v>769</v>
      </c>
      <c r="AS186">
        <v>2001</v>
      </c>
      <c r="AT186">
        <v>46</v>
      </c>
      <c r="AU186">
        <v>1</v>
      </c>
      <c r="AZ186">
        <v>13</v>
      </c>
      <c r="BA186">
        <v>21</v>
      </c>
      <c r="BC186" t="s">
        <v>13387</v>
      </c>
      <c r="BK186" t="s">
        <v>13388</v>
      </c>
      <c r="BQ186" t="s">
        <v>296</v>
      </c>
      <c r="BR186" t="s">
        <v>12074</v>
      </c>
      <c r="BS186" t="s">
        <v>12074</v>
      </c>
    </row>
    <row r="187" spans="1:71" hidden="1">
      <c r="A187" t="s">
        <v>76</v>
      </c>
      <c r="B187" t="s">
        <v>13389</v>
      </c>
      <c r="F187" t="s">
        <v>13390</v>
      </c>
      <c r="I187" t="s">
        <v>13391</v>
      </c>
      <c r="J187" t="s">
        <v>4614</v>
      </c>
      <c r="V187" t="s">
        <v>13392</v>
      </c>
      <c r="Z187" t="s">
        <v>13393</v>
      </c>
      <c r="AA187" t="s">
        <v>13394</v>
      </c>
      <c r="AM187" t="s">
        <v>4621</v>
      </c>
      <c r="AN187" t="s">
        <v>4676</v>
      </c>
      <c r="AR187" t="s">
        <v>216</v>
      </c>
      <c r="AS187">
        <v>2015</v>
      </c>
      <c r="AT187">
        <v>59</v>
      </c>
      <c r="AU187">
        <v>8</v>
      </c>
      <c r="AZ187">
        <v>939</v>
      </c>
      <c r="BA187">
        <v>953</v>
      </c>
      <c r="BC187" t="s">
        <v>13395</v>
      </c>
      <c r="BK187" t="s">
        <v>13396</v>
      </c>
      <c r="BL187">
        <v>25281029</v>
      </c>
      <c r="BQ187" t="s">
        <v>296</v>
      </c>
      <c r="BR187" t="s">
        <v>12074</v>
      </c>
      <c r="BS187" t="s">
        <v>12074</v>
      </c>
    </row>
    <row r="188" spans="1:71" hidden="1">
      <c r="A188" t="s">
        <v>76</v>
      </c>
      <c r="B188" t="s">
        <v>13397</v>
      </c>
      <c r="F188" t="s">
        <v>13397</v>
      </c>
      <c r="I188" t="s">
        <v>13398</v>
      </c>
      <c r="J188" t="s">
        <v>12169</v>
      </c>
      <c r="V188" t="s">
        <v>13399</v>
      </c>
      <c r="AM188" t="s">
        <v>12172</v>
      </c>
      <c r="AR188" t="s">
        <v>185</v>
      </c>
      <c r="AS188">
        <v>1999</v>
      </c>
      <c r="AT188">
        <v>52</v>
      </c>
      <c r="AU188">
        <v>5</v>
      </c>
      <c r="AZ188">
        <v>454</v>
      </c>
      <c r="BA188">
        <v>461</v>
      </c>
      <c r="BC188" t="s">
        <v>13400</v>
      </c>
      <c r="BK188" t="s">
        <v>13401</v>
      </c>
      <c r="BQ188" t="s">
        <v>296</v>
      </c>
      <c r="BR188" t="s">
        <v>12074</v>
      </c>
      <c r="BS188" t="s">
        <v>12074</v>
      </c>
    </row>
    <row r="189" spans="1:71" hidden="1">
      <c r="A189" t="s">
        <v>76</v>
      </c>
      <c r="B189" t="s">
        <v>13402</v>
      </c>
      <c r="F189" t="s">
        <v>13403</v>
      </c>
      <c r="I189" t="s">
        <v>13404</v>
      </c>
      <c r="J189" t="s">
        <v>1578</v>
      </c>
      <c r="V189" t="s">
        <v>13405</v>
      </c>
      <c r="Z189" t="s">
        <v>9489</v>
      </c>
      <c r="AA189" t="s">
        <v>13406</v>
      </c>
      <c r="AM189" t="s">
        <v>1580</v>
      </c>
      <c r="AN189" t="s">
        <v>8019</v>
      </c>
      <c r="AR189" t="s">
        <v>94</v>
      </c>
      <c r="AS189">
        <v>2017</v>
      </c>
      <c r="AT189">
        <v>31</v>
      </c>
      <c r="AU189">
        <v>1</v>
      </c>
      <c r="AZ189">
        <v>127</v>
      </c>
      <c r="BA189">
        <v>134</v>
      </c>
      <c r="BC189" t="s">
        <v>13407</v>
      </c>
      <c r="BK189" t="s">
        <v>13408</v>
      </c>
      <c r="BQ189" t="s">
        <v>296</v>
      </c>
      <c r="BR189" t="s">
        <v>12074</v>
      </c>
      <c r="BS189" t="s">
        <v>12074</v>
      </c>
    </row>
    <row r="190" spans="1:71" hidden="1">
      <c r="A190" t="s">
        <v>76</v>
      </c>
      <c r="B190" t="s">
        <v>13409</v>
      </c>
      <c r="F190" t="s">
        <v>13410</v>
      </c>
      <c r="I190" t="s">
        <v>13411</v>
      </c>
      <c r="J190" t="s">
        <v>1510</v>
      </c>
      <c r="V190" t="s">
        <v>13412</v>
      </c>
      <c r="Z190" t="s">
        <v>13413</v>
      </c>
      <c r="AA190" t="s">
        <v>13414</v>
      </c>
      <c r="AM190" t="s">
        <v>1512</v>
      </c>
      <c r="AR190" t="s">
        <v>413</v>
      </c>
      <c r="AS190">
        <v>2011</v>
      </c>
      <c r="AT190">
        <v>99</v>
      </c>
      <c r="AU190">
        <v>6</v>
      </c>
      <c r="AZ190">
        <v>1481</v>
      </c>
      <c r="BA190">
        <v>1488</v>
      </c>
      <c r="BC190" t="s">
        <v>13415</v>
      </c>
      <c r="BK190" t="s">
        <v>13416</v>
      </c>
      <c r="BQ190" t="s">
        <v>296</v>
      </c>
      <c r="BR190" t="s">
        <v>12074</v>
      </c>
      <c r="BS190" t="s">
        <v>12074</v>
      </c>
    </row>
    <row r="191" spans="1:71" hidden="1">
      <c r="A191" t="s">
        <v>76</v>
      </c>
      <c r="B191" t="s">
        <v>13417</v>
      </c>
      <c r="F191" t="s">
        <v>13418</v>
      </c>
      <c r="I191" t="s">
        <v>13419</v>
      </c>
      <c r="J191" t="s">
        <v>666</v>
      </c>
      <c r="V191" t="s">
        <v>13420</v>
      </c>
      <c r="Z191" t="s">
        <v>13421</v>
      </c>
      <c r="AA191" t="s">
        <v>13422</v>
      </c>
      <c r="AM191" t="s">
        <v>670</v>
      </c>
      <c r="AR191" t="s">
        <v>185</v>
      </c>
      <c r="AS191">
        <v>2011</v>
      </c>
      <c r="AT191">
        <v>20</v>
      </c>
      <c r="AU191">
        <v>17</v>
      </c>
      <c r="AZ191">
        <v>3503</v>
      </c>
      <c r="BA191">
        <v>3512</v>
      </c>
      <c r="BC191" t="s">
        <v>13423</v>
      </c>
      <c r="BK191" t="s">
        <v>13424</v>
      </c>
      <c r="BL191">
        <v>21676045</v>
      </c>
      <c r="BQ191" t="s">
        <v>296</v>
      </c>
      <c r="BR191" t="s">
        <v>12074</v>
      </c>
      <c r="BS191" t="s">
        <v>12074</v>
      </c>
    </row>
    <row r="192" spans="1:71" hidden="1">
      <c r="A192" t="s">
        <v>76</v>
      </c>
      <c r="B192" t="s">
        <v>13425</v>
      </c>
      <c r="F192" t="s">
        <v>13426</v>
      </c>
      <c r="I192" t="s">
        <v>13427</v>
      </c>
      <c r="J192" t="s">
        <v>3940</v>
      </c>
      <c r="V192" t="s">
        <v>13428</v>
      </c>
      <c r="AM192" t="s">
        <v>3944</v>
      </c>
      <c r="AR192" t="s">
        <v>185</v>
      </c>
      <c r="AS192">
        <v>2012</v>
      </c>
      <c r="AT192">
        <v>136</v>
      </c>
      <c r="AU192">
        <v>8</v>
      </c>
      <c r="AZ192">
        <v>605</v>
      </c>
      <c r="BA192">
        <v>613</v>
      </c>
      <c r="BC192" t="s">
        <v>13429</v>
      </c>
      <c r="BK192" t="s">
        <v>13430</v>
      </c>
      <c r="BQ192" t="s">
        <v>296</v>
      </c>
      <c r="BR192" t="s">
        <v>12074</v>
      </c>
      <c r="BS192" t="s">
        <v>12074</v>
      </c>
    </row>
    <row r="193" spans="1:71" hidden="1">
      <c r="A193" t="s">
        <v>76</v>
      </c>
      <c r="B193" t="s">
        <v>13431</v>
      </c>
      <c r="F193" t="s">
        <v>13432</v>
      </c>
      <c r="I193" t="s">
        <v>13433</v>
      </c>
      <c r="J193" t="s">
        <v>13434</v>
      </c>
      <c r="O193" t="s">
        <v>13435</v>
      </c>
      <c r="P193" t="s">
        <v>13436</v>
      </c>
      <c r="Q193" t="s">
        <v>13437</v>
      </c>
      <c r="R193" t="s">
        <v>13438</v>
      </c>
      <c r="S193" t="s">
        <v>13439</v>
      </c>
      <c r="V193" t="s">
        <v>13440</v>
      </c>
      <c r="AM193" t="s">
        <v>13441</v>
      </c>
      <c r="AN193" t="s">
        <v>13442</v>
      </c>
      <c r="AR193" t="s">
        <v>185</v>
      </c>
      <c r="AS193">
        <v>2009</v>
      </c>
      <c r="AT193">
        <v>43</v>
      </c>
      <c r="AU193">
        <v>3</v>
      </c>
      <c r="AZ193">
        <v>777</v>
      </c>
      <c r="BA193">
        <v>787</v>
      </c>
      <c r="BC193" t="s">
        <v>13443</v>
      </c>
      <c r="BK193" t="s">
        <v>13444</v>
      </c>
      <c r="BQ193" t="s">
        <v>296</v>
      </c>
      <c r="BR193" t="s">
        <v>12074</v>
      </c>
      <c r="BS193" t="s">
        <v>12074</v>
      </c>
    </row>
    <row r="194" spans="1:71" hidden="1">
      <c r="A194" t="s">
        <v>76</v>
      </c>
      <c r="B194" t="s">
        <v>13445</v>
      </c>
      <c r="F194" t="s">
        <v>13445</v>
      </c>
      <c r="I194" t="s">
        <v>13446</v>
      </c>
      <c r="J194" t="s">
        <v>3996</v>
      </c>
      <c r="V194" t="s">
        <v>13447</v>
      </c>
      <c r="AM194" t="s">
        <v>4000</v>
      </c>
      <c r="AR194" t="s">
        <v>600</v>
      </c>
      <c r="AS194">
        <v>1994</v>
      </c>
      <c r="AT194">
        <v>97</v>
      </c>
      <c r="AU194">
        <v>3</v>
      </c>
      <c r="AZ194">
        <v>354</v>
      </c>
      <c r="BA194">
        <v>365</v>
      </c>
      <c r="BC194" t="s">
        <v>13448</v>
      </c>
      <c r="BK194" t="s">
        <v>13449</v>
      </c>
      <c r="BL194">
        <v>28313630</v>
      </c>
      <c r="BQ194" t="s">
        <v>296</v>
      </c>
      <c r="BR194" t="s">
        <v>12074</v>
      </c>
      <c r="BS194" t="s">
        <v>12074</v>
      </c>
    </row>
    <row r="195" spans="1:71" hidden="1">
      <c r="A195" t="s">
        <v>76</v>
      </c>
      <c r="B195" t="s">
        <v>13450</v>
      </c>
      <c r="F195" t="s">
        <v>13450</v>
      </c>
      <c r="I195" t="s">
        <v>13451</v>
      </c>
      <c r="J195" t="s">
        <v>210</v>
      </c>
      <c r="V195" t="s">
        <v>13452</v>
      </c>
      <c r="AM195" t="s">
        <v>214</v>
      </c>
      <c r="AR195" t="s">
        <v>204</v>
      </c>
      <c r="AS195">
        <v>1998</v>
      </c>
      <c r="AT195">
        <v>23</v>
      </c>
      <c r="AU195">
        <v>1</v>
      </c>
      <c r="AZ195">
        <v>1</v>
      </c>
      <c r="BA195">
        <v>8</v>
      </c>
      <c r="BC195" t="s">
        <v>13453</v>
      </c>
      <c r="BK195" t="s">
        <v>13454</v>
      </c>
      <c r="BQ195" t="s">
        <v>296</v>
      </c>
      <c r="BR195" t="s">
        <v>12074</v>
      </c>
      <c r="BS195" t="s">
        <v>12074</v>
      </c>
    </row>
    <row r="196" spans="1:71" hidden="1">
      <c r="A196" t="s">
        <v>76</v>
      </c>
      <c r="B196" t="s">
        <v>13455</v>
      </c>
      <c r="F196" t="s">
        <v>13455</v>
      </c>
      <c r="I196" t="s">
        <v>13456</v>
      </c>
      <c r="J196" t="s">
        <v>6459</v>
      </c>
      <c r="V196" t="s">
        <v>13457</v>
      </c>
      <c r="AA196" t="s">
        <v>13458</v>
      </c>
      <c r="AM196" t="s">
        <v>6461</v>
      </c>
      <c r="AN196" t="s">
        <v>6462</v>
      </c>
      <c r="AR196" t="s">
        <v>397</v>
      </c>
      <c r="AS196">
        <v>2004</v>
      </c>
      <c r="AT196">
        <v>18</v>
      </c>
      <c r="AU196">
        <v>4</v>
      </c>
      <c r="AZ196">
        <v>385</v>
      </c>
      <c r="BA196">
        <v>402</v>
      </c>
      <c r="BC196" t="s">
        <v>13459</v>
      </c>
      <c r="BK196" t="s">
        <v>13460</v>
      </c>
      <c r="BQ196" t="s">
        <v>131</v>
      </c>
      <c r="BR196" t="s">
        <v>12074</v>
      </c>
      <c r="BS196" t="s">
        <v>296</v>
      </c>
    </row>
    <row r="197" spans="1:71" hidden="1">
      <c r="A197" t="s">
        <v>76</v>
      </c>
      <c r="B197" t="s">
        <v>13461</v>
      </c>
      <c r="F197" t="s">
        <v>13462</v>
      </c>
      <c r="I197" t="s">
        <v>13463</v>
      </c>
      <c r="J197" t="s">
        <v>13464</v>
      </c>
      <c r="V197" t="s">
        <v>13465</v>
      </c>
      <c r="Z197" t="s">
        <v>13466</v>
      </c>
      <c r="AA197" t="s">
        <v>13467</v>
      </c>
      <c r="AM197" t="s">
        <v>13468</v>
      </c>
      <c r="AN197" t="s">
        <v>13469</v>
      </c>
      <c r="AR197" t="s">
        <v>413</v>
      </c>
      <c r="AS197">
        <v>2013</v>
      </c>
      <c r="AT197">
        <v>7</v>
      </c>
      <c r="AU197">
        <v>11</v>
      </c>
      <c r="AZ197">
        <v>2061</v>
      </c>
      <c r="BA197">
        <v>2068</v>
      </c>
      <c r="BC197" t="s">
        <v>13470</v>
      </c>
      <c r="BK197" t="s">
        <v>13471</v>
      </c>
      <c r="BL197">
        <v>23823491</v>
      </c>
      <c r="BQ197" t="s">
        <v>296</v>
      </c>
      <c r="BR197" t="s">
        <v>12074</v>
      </c>
      <c r="BS197" t="s">
        <v>12074</v>
      </c>
    </row>
    <row r="198" spans="1:71" hidden="1">
      <c r="A198" t="s">
        <v>76</v>
      </c>
      <c r="B198" t="s">
        <v>13472</v>
      </c>
      <c r="F198" t="s">
        <v>13472</v>
      </c>
      <c r="I198" t="s">
        <v>13473</v>
      </c>
      <c r="J198" t="s">
        <v>10872</v>
      </c>
      <c r="V198" t="s">
        <v>13474</v>
      </c>
      <c r="AM198" t="s">
        <v>10873</v>
      </c>
      <c r="AR198" s="3">
        <v>43132</v>
      </c>
      <c r="AS198">
        <v>1997</v>
      </c>
      <c r="AU198">
        <v>1</v>
      </c>
      <c r="AZ198">
        <v>53</v>
      </c>
      <c r="BA198">
        <v>59</v>
      </c>
      <c r="BC198" t="s">
        <v>13475</v>
      </c>
      <c r="BK198" t="s">
        <v>13476</v>
      </c>
      <c r="BQ198" t="s">
        <v>296</v>
      </c>
      <c r="BR198" t="s">
        <v>12074</v>
      </c>
      <c r="BS198" t="s">
        <v>12074</v>
      </c>
    </row>
    <row r="199" spans="1:71" hidden="1">
      <c r="A199" t="s">
        <v>76</v>
      </c>
      <c r="B199" t="s">
        <v>13477</v>
      </c>
      <c r="F199" t="s">
        <v>13477</v>
      </c>
      <c r="I199" t="s">
        <v>13478</v>
      </c>
      <c r="J199" t="s">
        <v>9447</v>
      </c>
      <c r="V199" t="s">
        <v>13479</v>
      </c>
      <c r="AM199" t="s">
        <v>9451</v>
      </c>
      <c r="AR199" t="s">
        <v>185</v>
      </c>
      <c r="AS199">
        <v>1995</v>
      </c>
      <c r="AT199">
        <v>29</v>
      </c>
      <c r="AU199">
        <v>3</v>
      </c>
      <c r="AZ199">
        <v>391</v>
      </c>
      <c r="BA199">
        <v>398</v>
      </c>
      <c r="BC199" t="s">
        <v>13480</v>
      </c>
      <c r="BK199" t="s">
        <v>13481</v>
      </c>
      <c r="BQ199" t="s">
        <v>131</v>
      </c>
      <c r="BR199" t="s">
        <v>12074</v>
      </c>
      <c r="BS199" t="s">
        <v>296</v>
      </c>
    </row>
    <row r="200" spans="1:71" hidden="1">
      <c r="A200" t="s">
        <v>76</v>
      </c>
      <c r="B200" t="s">
        <v>13482</v>
      </c>
      <c r="F200" t="s">
        <v>13482</v>
      </c>
      <c r="I200" t="s">
        <v>13483</v>
      </c>
      <c r="J200" t="s">
        <v>902</v>
      </c>
      <c r="O200" t="s">
        <v>903</v>
      </c>
      <c r="P200" t="s">
        <v>904</v>
      </c>
      <c r="Q200" t="s">
        <v>905</v>
      </c>
      <c r="R200" t="s">
        <v>906</v>
      </c>
      <c r="V200" t="s">
        <v>13484</v>
      </c>
      <c r="AM200" t="s">
        <v>908</v>
      </c>
      <c r="AS200">
        <v>1996</v>
      </c>
      <c r="AT200">
        <v>93</v>
      </c>
      <c r="AU200">
        <v>3</v>
      </c>
      <c r="AZ200">
        <v>325</v>
      </c>
      <c r="BA200">
        <v>339</v>
      </c>
      <c r="BK200" t="s">
        <v>13485</v>
      </c>
      <c r="BQ200" t="s">
        <v>296</v>
      </c>
      <c r="BR200" t="s">
        <v>12074</v>
      </c>
      <c r="BS200" t="s">
        <v>12074</v>
      </c>
    </row>
    <row r="201" spans="1:71" hidden="1">
      <c r="A201" t="s">
        <v>76</v>
      </c>
      <c r="B201" t="s">
        <v>13486</v>
      </c>
      <c r="F201" t="s">
        <v>13487</v>
      </c>
      <c r="I201" t="s">
        <v>13488</v>
      </c>
      <c r="J201" t="s">
        <v>12385</v>
      </c>
      <c r="V201" t="s">
        <v>13489</v>
      </c>
      <c r="AM201" t="s">
        <v>12389</v>
      </c>
      <c r="AS201">
        <v>2016</v>
      </c>
      <c r="AT201">
        <v>66</v>
      </c>
      <c r="AU201">
        <v>1</v>
      </c>
      <c r="AZ201">
        <v>81</v>
      </c>
      <c r="BA201">
        <v>95</v>
      </c>
      <c r="BK201" t="s">
        <v>13490</v>
      </c>
      <c r="BQ201" t="s">
        <v>296</v>
      </c>
      <c r="BR201" t="s">
        <v>12074</v>
      </c>
      <c r="BS201" t="s">
        <v>12074</v>
      </c>
    </row>
    <row r="202" spans="1:71" hidden="1">
      <c r="A202" t="s">
        <v>76</v>
      </c>
      <c r="B202" t="s">
        <v>13491</v>
      </c>
      <c r="F202" t="s">
        <v>13492</v>
      </c>
      <c r="I202" t="s">
        <v>13493</v>
      </c>
      <c r="J202" t="s">
        <v>13494</v>
      </c>
      <c r="V202" t="s">
        <v>13495</v>
      </c>
      <c r="AM202" t="s">
        <v>13496</v>
      </c>
      <c r="AN202" t="s">
        <v>13497</v>
      </c>
      <c r="AR202" t="s">
        <v>128</v>
      </c>
      <c r="AS202">
        <v>2007</v>
      </c>
      <c r="AT202">
        <v>63</v>
      </c>
      <c r="AU202">
        <v>4</v>
      </c>
      <c r="AZ202">
        <v>421</v>
      </c>
      <c r="BA202">
        <v>429</v>
      </c>
      <c r="BC202" t="s">
        <v>13498</v>
      </c>
      <c r="BK202" t="s">
        <v>13499</v>
      </c>
      <c r="BQ202" t="s">
        <v>296</v>
      </c>
      <c r="BR202" t="s">
        <v>12074</v>
      </c>
      <c r="BS202" t="s">
        <v>12074</v>
      </c>
    </row>
    <row r="203" spans="1:71" hidden="1">
      <c r="A203" t="s">
        <v>752</v>
      </c>
      <c r="B203" t="s">
        <v>13500</v>
      </c>
      <c r="D203" t="s">
        <v>13501</v>
      </c>
      <c r="F203" t="s">
        <v>13502</v>
      </c>
      <c r="I203" t="s">
        <v>13503</v>
      </c>
      <c r="J203" t="s">
        <v>13504</v>
      </c>
      <c r="O203" t="s">
        <v>13505</v>
      </c>
      <c r="P203" t="s">
        <v>13506</v>
      </c>
      <c r="Q203" t="s">
        <v>13507</v>
      </c>
      <c r="R203" t="s">
        <v>13508</v>
      </c>
      <c r="V203" t="s">
        <v>13509</v>
      </c>
      <c r="AO203" t="s">
        <v>13510</v>
      </c>
      <c r="AS203">
        <v>2014</v>
      </c>
      <c r="AZ203">
        <v>1849</v>
      </c>
      <c r="BA203">
        <v>1854</v>
      </c>
      <c r="BK203" t="s">
        <v>13511</v>
      </c>
      <c r="BQ203" t="s">
        <v>296</v>
      </c>
      <c r="BR203" t="s">
        <v>12074</v>
      </c>
      <c r="BS203" t="s">
        <v>12074</v>
      </c>
    </row>
    <row r="204" spans="1:71" hidden="1">
      <c r="A204" t="s">
        <v>867</v>
      </c>
      <c r="B204" t="s">
        <v>13512</v>
      </c>
      <c r="D204" t="s">
        <v>13513</v>
      </c>
      <c r="F204" t="s">
        <v>13514</v>
      </c>
      <c r="I204" t="s">
        <v>13515</v>
      </c>
      <c r="J204" t="s">
        <v>13516</v>
      </c>
      <c r="K204" t="s">
        <v>13517</v>
      </c>
      <c r="O204" t="s">
        <v>13518</v>
      </c>
      <c r="P204" t="s">
        <v>13519</v>
      </c>
      <c r="Q204" t="s">
        <v>13520</v>
      </c>
      <c r="V204" t="s">
        <v>13521</v>
      </c>
      <c r="AA204" t="s">
        <v>13522</v>
      </c>
      <c r="AM204" t="s">
        <v>13523</v>
      </c>
      <c r="AO204" t="s">
        <v>13524</v>
      </c>
      <c r="AS204">
        <v>2015</v>
      </c>
      <c r="AT204">
        <v>9198</v>
      </c>
      <c r="AZ204">
        <v>747</v>
      </c>
      <c r="BA204">
        <v>758</v>
      </c>
      <c r="BC204" t="s">
        <v>13525</v>
      </c>
      <c r="BK204" t="s">
        <v>13526</v>
      </c>
      <c r="BQ204" t="s">
        <v>296</v>
      </c>
      <c r="BR204" t="s">
        <v>12074</v>
      </c>
      <c r="BS204" t="s">
        <v>12074</v>
      </c>
    </row>
    <row r="205" spans="1:71" hidden="1">
      <c r="A205" t="s">
        <v>76</v>
      </c>
      <c r="B205" t="s">
        <v>13527</v>
      </c>
      <c r="F205" t="s">
        <v>13528</v>
      </c>
      <c r="I205" t="s">
        <v>13529</v>
      </c>
      <c r="J205" t="s">
        <v>13530</v>
      </c>
      <c r="V205" t="s">
        <v>13531</v>
      </c>
      <c r="AM205" t="s">
        <v>13532</v>
      </c>
      <c r="AN205" t="s">
        <v>13533</v>
      </c>
      <c r="AR205" t="s">
        <v>128</v>
      </c>
      <c r="AS205">
        <v>2017</v>
      </c>
      <c r="AT205">
        <v>36</v>
      </c>
      <c r="AU205">
        <v>4</v>
      </c>
      <c r="AZ205">
        <v>805</v>
      </c>
      <c r="BA205">
        <v>815</v>
      </c>
      <c r="BC205" t="s">
        <v>13534</v>
      </c>
      <c r="BK205" t="s">
        <v>13535</v>
      </c>
      <c r="BQ205" t="s">
        <v>296</v>
      </c>
      <c r="BR205" t="s">
        <v>12074</v>
      </c>
      <c r="BS205" t="s">
        <v>12074</v>
      </c>
    </row>
    <row r="206" spans="1:71" hidden="1">
      <c r="A206" t="s">
        <v>76</v>
      </c>
      <c r="B206" t="s">
        <v>13536</v>
      </c>
      <c r="F206" t="s">
        <v>13537</v>
      </c>
      <c r="I206" t="s">
        <v>13538</v>
      </c>
      <c r="J206" t="s">
        <v>6337</v>
      </c>
      <c r="V206" t="s">
        <v>13539</v>
      </c>
      <c r="AM206" t="s">
        <v>6340</v>
      </c>
      <c r="AN206" t="s">
        <v>6341</v>
      </c>
      <c r="AR206" t="s">
        <v>148</v>
      </c>
      <c r="AS206">
        <v>2013</v>
      </c>
      <c r="AT206">
        <v>58</v>
      </c>
      <c r="AU206">
        <v>5</v>
      </c>
      <c r="AZ206">
        <v>1016</v>
      </c>
      <c r="BA206">
        <v>1028</v>
      </c>
      <c r="BC206" t="s">
        <v>13540</v>
      </c>
      <c r="BK206" t="s">
        <v>13541</v>
      </c>
      <c r="BQ206" t="s">
        <v>296</v>
      </c>
      <c r="BR206" t="s">
        <v>12074</v>
      </c>
      <c r="BS206" t="s">
        <v>12074</v>
      </c>
    </row>
    <row r="207" spans="1:71" hidden="1">
      <c r="A207" t="s">
        <v>76</v>
      </c>
      <c r="B207" t="s">
        <v>13542</v>
      </c>
      <c r="F207" t="s">
        <v>13542</v>
      </c>
      <c r="I207" t="s">
        <v>13543</v>
      </c>
      <c r="J207" t="s">
        <v>12169</v>
      </c>
      <c r="V207" t="s">
        <v>13544</v>
      </c>
      <c r="AM207" t="s">
        <v>12172</v>
      </c>
      <c r="AR207" t="s">
        <v>397</v>
      </c>
      <c r="AS207">
        <v>2003</v>
      </c>
      <c r="AT207">
        <v>56</v>
      </c>
      <c r="AU207">
        <v>4</v>
      </c>
      <c r="AZ207">
        <v>375</v>
      </c>
      <c r="BA207">
        <v>381</v>
      </c>
      <c r="BC207" t="s">
        <v>13545</v>
      </c>
      <c r="BK207" t="s">
        <v>13546</v>
      </c>
      <c r="BQ207" t="s">
        <v>296</v>
      </c>
      <c r="BR207" t="s">
        <v>12074</v>
      </c>
      <c r="BS207" t="s">
        <v>12074</v>
      </c>
    </row>
    <row r="208" spans="1:71" hidden="1">
      <c r="A208" t="s">
        <v>76</v>
      </c>
      <c r="B208" t="s">
        <v>13547</v>
      </c>
      <c r="F208" t="s">
        <v>13547</v>
      </c>
      <c r="I208" t="s">
        <v>13548</v>
      </c>
      <c r="J208" t="s">
        <v>12452</v>
      </c>
      <c r="V208" t="s">
        <v>13549</v>
      </c>
      <c r="Z208" t="s">
        <v>13550</v>
      </c>
      <c r="AA208" t="s">
        <v>13551</v>
      </c>
      <c r="AM208" t="s">
        <v>12454</v>
      </c>
      <c r="AR208" t="s">
        <v>13552</v>
      </c>
      <c r="AS208">
        <v>2006</v>
      </c>
      <c r="AT208">
        <v>312</v>
      </c>
      <c r="AU208">
        <v>5776</v>
      </c>
      <c r="AZ208">
        <v>1040</v>
      </c>
      <c r="BA208">
        <v>1043</v>
      </c>
      <c r="BC208" t="s">
        <v>13553</v>
      </c>
      <c r="BK208" t="s">
        <v>13554</v>
      </c>
      <c r="BL208">
        <v>16675663</v>
      </c>
      <c r="BQ208" t="s">
        <v>296</v>
      </c>
      <c r="BR208" t="s">
        <v>12074</v>
      </c>
      <c r="BS208" t="s">
        <v>12074</v>
      </c>
    </row>
    <row r="209" spans="1:72" hidden="1">
      <c r="A209" t="s">
        <v>76</v>
      </c>
      <c r="B209" t="s">
        <v>13555</v>
      </c>
      <c r="F209" t="s">
        <v>13555</v>
      </c>
      <c r="I209" t="s">
        <v>13556</v>
      </c>
      <c r="J209" t="s">
        <v>5100</v>
      </c>
      <c r="V209" t="s">
        <v>13557</v>
      </c>
      <c r="AM209" t="s">
        <v>3970</v>
      </c>
      <c r="AR209" t="s">
        <v>413</v>
      </c>
      <c r="AS209">
        <v>1998</v>
      </c>
      <c r="AT209">
        <v>76</v>
      </c>
      <c r="AU209">
        <v>11</v>
      </c>
      <c r="AZ209">
        <v>2049</v>
      </c>
      <c r="BA209">
        <v>2057</v>
      </c>
      <c r="BC209" t="s">
        <v>13558</v>
      </c>
      <c r="BK209" t="s">
        <v>13559</v>
      </c>
      <c r="BQ209" t="s">
        <v>296</v>
      </c>
      <c r="BR209" t="s">
        <v>12074</v>
      </c>
      <c r="BS209" t="s">
        <v>12074</v>
      </c>
    </row>
    <row r="210" spans="1:72" hidden="1">
      <c r="A210" t="s">
        <v>76</v>
      </c>
      <c r="B210" t="s">
        <v>13560</v>
      </c>
      <c r="F210" t="s">
        <v>13561</v>
      </c>
      <c r="I210" t="s">
        <v>13562</v>
      </c>
      <c r="J210" t="s">
        <v>13563</v>
      </c>
      <c r="V210" t="s">
        <v>13564</v>
      </c>
      <c r="AM210" t="s">
        <v>13565</v>
      </c>
      <c r="AR210" t="s">
        <v>185</v>
      </c>
      <c r="AS210">
        <v>2006</v>
      </c>
      <c r="AT210">
        <v>167</v>
      </c>
      <c r="AU210" s="2">
        <v>43191</v>
      </c>
      <c r="AZ210">
        <v>183</v>
      </c>
      <c r="BA210">
        <v>202</v>
      </c>
      <c r="BC210" t="s">
        <v>13566</v>
      </c>
      <c r="BK210" t="s">
        <v>13567</v>
      </c>
      <c r="BQ210" t="s">
        <v>131</v>
      </c>
      <c r="BR210" t="s">
        <v>12074</v>
      </c>
      <c r="BS210" t="s">
        <v>296</v>
      </c>
    </row>
    <row r="211" spans="1:72" hidden="1">
      <c r="A211" t="s">
        <v>76</v>
      </c>
      <c r="B211" t="s">
        <v>13568</v>
      </c>
      <c r="F211" t="s">
        <v>13568</v>
      </c>
      <c r="I211" t="s">
        <v>13569</v>
      </c>
      <c r="J211" t="s">
        <v>3265</v>
      </c>
      <c r="V211" t="s">
        <v>13570</v>
      </c>
      <c r="AM211" t="s">
        <v>3266</v>
      </c>
      <c r="AR211" t="s">
        <v>317</v>
      </c>
      <c r="AS211">
        <v>1996</v>
      </c>
      <c r="AT211">
        <v>128</v>
      </c>
      <c r="AU211">
        <v>6</v>
      </c>
      <c r="AZ211">
        <v>1087</v>
      </c>
      <c r="BA211">
        <v>1099</v>
      </c>
      <c r="BC211" t="s">
        <v>13571</v>
      </c>
      <c r="BK211" t="s">
        <v>13572</v>
      </c>
      <c r="BQ211" t="s">
        <v>296</v>
      </c>
      <c r="BR211" t="s">
        <v>12074</v>
      </c>
      <c r="BS211" t="s">
        <v>12074</v>
      </c>
    </row>
    <row r="212" spans="1:72" hidden="1">
      <c r="A212" t="s">
        <v>76</v>
      </c>
      <c r="B212" t="s">
        <v>13573</v>
      </c>
      <c r="F212" t="s">
        <v>13573</v>
      </c>
      <c r="I212" t="s">
        <v>13574</v>
      </c>
      <c r="J212" t="s">
        <v>13575</v>
      </c>
      <c r="V212" t="s">
        <v>13576</v>
      </c>
      <c r="Z212" t="s">
        <v>13577</v>
      </c>
      <c r="AA212" t="s">
        <v>13578</v>
      </c>
      <c r="AM212" t="s">
        <v>13579</v>
      </c>
      <c r="AS212">
        <v>1997</v>
      </c>
      <c r="AT212">
        <v>23</v>
      </c>
      <c r="AU212">
        <v>3</v>
      </c>
      <c r="AZ212">
        <v>505</v>
      </c>
      <c r="BA212">
        <v>514</v>
      </c>
      <c r="BC212" t="s">
        <v>13580</v>
      </c>
      <c r="BK212" t="s">
        <v>13581</v>
      </c>
      <c r="BL212">
        <v>9214589</v>
      </c>
      <c r="BQ212" t="s">
        <v>296</v>
      </c>
      <c r="BR212" t="s">
        <v>12074</v>
      </c>
      <c r="BS212" t="s">
        <v>12074</v>
      </c>
    </row>
    <row r="213" spans="1:72" hidden="1">
      <c r="A213" t="s">
        <v>76</v>
      </c>
      <c r="B213" t="s">
        <v>13582</v>
      </c>
      <c r="F213" t="s">
        <v>13582</v>
      </c>
      <c r="I213" t="s">
        <v>13583</v>
      </c>
      <c r="J213" t="s">
        <v>13584</v>
      </c>
      <c r="AM213" t="s">
        <v>13585</v>
      </c>
      <c r="AS213">
        <v>1958</v>
      </c>
      <c r="AT213">
        <v>119</v>
      </c>
      <c r="AU213">
        <v>6</v>
      </c>
      <c r="AZ213">
        <v>1247</v>
      </c>
      <c r="BA213">
        <v>1250</v>
      </c>
      <c r="BK213" t="s">
        <v>13586</v>
      </c>
      <c r="BQ213" t="s">
        <v>131</v>
      </c>
      <c r="BR213" t="s">
        <v>12074</v>
      </c>
      <c r="BS213" t="s">
        <v>296</v>
      </c>
    </row>
    <row r="214" spans="1:72" hidden="1">
      <c r="A214" t="s">
        <v>76</v>
      </c>
      <c r="B214" t="s">
        <v>13587</v>
      </c>
      <c r="F214" t="s">
        <v>13588</v>
      </c>
      <c r="I214" t="s">
        <v>13589</v>
      </c>
      <c r="J214" t="s">
        <v>472</v>
      </c>
      <c r="V214" t="s">
        <v>13590</v>
      </c>
      <c r="AA214" t="s">
        <v>13591</v>
      </c>
      <c r="AM214" t="s">
        <v>474</v>
      </c>
      <c r="AN214" t="s">
        <v>4377</v>
      </c>
      <c r="AR214" t="s">
        <v>204</v>
      </c>
      <c r="AS214">
        <v>2008</v>
      </c>
      <c r="AT214">
        <v>116</v>
      </c>
      <c r="AU214">
        <v>3</v>
      </c>
      <c r="AZ214">
        <v>383</v>
      </c>
      <c r="BA214">
        <v>394</v>
      </c>
      <c r="BC214" t="s">
        <v>13592</v>
      </c>
      <c r="BK214" t="s">
        <v>13593</v>
      </c>
      <c r="BL214">
        <v>18040656</v>
      </c>
      <c r="BQ214" t="s">
        <v>296</v>
      </c>
      <c r="BR214" t="s">
        <v>12074</v>
      </c>
      <c r="BS214" t="s">
        <v>12074</v>
      </c>
    </row>
    <row r="215" spans="1:72" hidden="1">
      <c r="A215" t="s">
        <v>76</v>
      </c>
      <c r="B215" t="s">
        <v>13594</v>
      </c>
      <c r="F215" t="s">
        <v>13595</v>
      </c>
      <c r="I215" t="s">
        <v>13596</v>
      </c>
      <c r="J215" t="s">
        <v>2704</v>
      </c>
      <c r="V215" t="s">
        <v>13597</v>
      </c>
      <c r="Z215" t="s">
        <v>13598</v>
      </c>
      <c r="AA215" t="s">
        <v>13599</v>
      </c>
      <c r="AM215" t="s">
        <v>2706</v>
      </c>
      <c r="AN215" t="s">
        <v>2707</v>
      </c>
      <c r="AR215" t="s">
        <v>600</v>
      </c>
      <c r="AS215">
        <v>2014</v>
      </c>
      <c r="AT215">
        <v>21</v>
      </c>
      <c r="AU215">
        <v>2</v>
      </c>
      <c r="AZ215">
        <v>203</v>
      </c>
      <c r="BA215">
        <v>212</v>
      </c>
      <c r="BC215" t="s">
        <v>13600</v>
      </c>
      <c r="BK215" t="s">
        <v>13601</v>
      </c>
      <c r="BL215">
        <v>23955847</v>
      </c>
      <c r="BQ215" t="s">
        <v>296</v>
      </c>
      <c r="BR215" t="s">
        <v>12074</v>
      </c>
      <c r="BS215" t="s">
        <v>12074</v>
      </c>
    </row>
    <row r="216" spans="1:72" hidden="1">
      <c r="A216" t="s">
        <v>76</v>
      </c>
      <c r="B216" t="s">
        <v>13602</v>
      </c>
      <c r="F216" t="s">
        <v>13603</v>
      </c>
      <c r="I216" t="s">
        <v>13604</v>
      </c>
      <c r="J216" t="s">
        <v>2920</v>
      </c>
      <c r="V216" t="s">
        <v>13605</v>
      </c>
      <c r="AM216" t="s">
        <v>2922</v>
      </c>
      <c r="AR216" t="s">
        <v>887</v>
      </c>
      <c r="AS216">
        <v>2013</v>
      </c>
      <c r="AT216">
        <v>66</v>
      </c>
      <c r="AU216">
        <v>1</v>
      </c>
      <c r="AZ216">
        <v>27</v>
      </c>
      <c r="BA216">
        <v>34</v>
      </c>
      <c r="BK216" t="s">
        <v>13606</v>
      </c>
      <c r="BQ216" t="s">
        <v>296</v>
      </c>
      <c r="BR216" t="s">
        <v>12074</v>
      </c>
      <c r="BS216" t="s">
        <v>12074</v>
      </c>
    </row>
    <row r="217" spans="1:72" hidden="1">
      <c r="A217" t="s">
        <v>76</v>
      </c>
      <c r="B217" t="s">
        <v>13607</v>
      </c>
      <c r="F217" t="s">
        <v>13608</v>
      </c>
      <c r="I217" t="s">
        <v>13609</v>
      </c>
      <c r="J217" t="s">
        <v>2128</v>
      </c>
      <c r="V217" t="s">
        <v>13610</v>
      </c>
      <c r="AA217" t="s">
        <v>13611</v>
      </c>
      <c r="AM217" t="s">
        <v>2130</v>
      </c>
      <c r="AR217" t="s">
        <v>216</v>
      </c>
      <c r="AS217">
        <v>2012</v>
      </c>
      <c r="AT217">
        <v>41</v>
      </c>
      <c r="AU217">
        <v>4</v>
      </c>
      <c r="AZ217">
        <v>989</v>
      </c>
      <c r="BA217">
        <v>996</v>
      </c>
      <c r="BC217" t="s">
        <v>13612</v>
      </c>
      <c r="BK217" t="s">
        <v>13613</v>
      </c>
      <c r="BQ217" t="s">
        <v>131</v>
      </c>
      <c r="BR217" t="s">
        <v>12074</v>
      </c>
      <c r="BS217" t="s">
        <v>296</v>
      </c>
    </row>
    <row r="218" spans="1:72" hidden="1">
      <c r="A218" t="s">
        <v>76</v>
      </c>
      <c r="B218" t="s">
        <v>13614</v>
      </c>
      <c r="F218" t="s">
        <v>13615</v>
      </c>
      <c r="I218" t="s">
        <v>13616</v>
      </c>
      <c r="J218" t="s">
        <v>12796</v>
      </c>
      <c r="V218" t="s">
        <v>13617</v>
      </c>
      <c r="Z218" t="s">
        <v>5056</v>
      </c>
      <c r="AA218" t="s">
        <v>13618</v>
      </c>
      <c r="AM218" t="s">
        <v>12798</v>
      </c>
      <c r="AN218" t="s">
        <v>13619</v>
      </c>
      <c r="AR218" t="s">
        <v>168</v>
      </c>
      <c r="AS218">
        <v>2016</v>
      </c>
      <c r="AT218">
        <v>61</v>
      </c>
      <c r="AU218">
        <v>5</v>
      </c>
      <c r="AZ218">
        <v>519</v>
      </c>
      <c r="BA218">
        <v>532</v>
      </c>
      <c r="BC218" t="s">
        <v>13620</v>
      </c>
      <c r="BK218" t="s">
        <v>13621</v>
      </c>
      <c r="BQ218" t="s">
        <v>131</v>
      </c>
      <c r="BR218">
        <v>2</v>
      </c>
      <c r="BS218" t="s">
        <v>296</v>
      </c>
    </row>
    <row r="219" spans="1:72" hidden="1">
      <c r="A219" t="s">
        <v>76</v>
      </c>
      <c r="B219" t="s">
        <v>13622</v>
      </c>
      <c r="F219" t="s">
        <v>13623</v>
      </c>
      <c r="I219" t="s">
        <v>13624</v>
      </c>
      <c r="J219" t="s">
        <v>1697</v>
      </c>
      <c r="V219" t="s">
        <v>13625</v>
      </c>
      <c r="Z219" t="s">
        <v>13626</v>
      </c>
      <c r="AA219" t="s">
        <v>13627</v>
      </c>
      <c r="AM219" t="s">
        <v>1699</v>
      </c>
      <c r="AN219" t="s">
        <v>1700</v>
      </c>
      <c r="AR219" t="s">
        <v>168</v>
      </c>
      <c r="AS219">
        <v>2006</v>
      </c>
      <c r="AT219">
        <v>168</v>
      </c>
      <c r="AU219">
        <v>4</v>
      </c>
      <c r="AZ219">
        <v>471</v>
      </c>
      <c r="BA219">
        <v>485</v>
      </c>
      <c r="BC219" t="s">
        <v>13628</v>
      </c>
      <c r="BK219" t="s">
        <v>13629</v>
      </c>
      <c r="BL219">
        <v>17004219</v>
      </c>
      <c r="BQ219" t="s">
        <v>296</v>
      </c>
      <c r="BR219" t="s">
        <v>12074</v>
      </c>
      <c r="BS219" t="s">
        <v>12074</v>
      </c>
    </row>
    <row r="220" spans="1:72" hidden="1">
      <c r="A220" t="s">
        <v>76</v>
      </c>
      <c r="B220" t="s">
        <v>13630</v>
      </c>
      <c r="F220" t="s">
        <v>13631</v>
      </c>
      <c r="I220" t="s">
        <v>13632</v>
      </c>
      <c r="J220" t="s">
        <v>731</v>
      </c>
      <c r="V220" t="s">
        <v>13633</v>
      </c>
      <c r="AM220" t="s">
        <v>734</v>
      </c>
      <c r="AN220" t="s">
        <v>735</v>
      </c>
      <c r="AS220">
        <v>2016</v>
      </c>
      <c r="AT220">
        <v>35</v>
      </c>
      <c r="BB220">
        <v>20703</v>
      </c>
      <c r="BC220" t="s">
        <v>13634</v>
      </c>
      <c r="BK220" t="s">
        <v>13635</v>
      </c>
      <c r="BQ220" t="s">
        <v>296</v>
      </c>
      <c r="BR220" t="s">
        <v>12074</v>
      </c>
      <c r="BS220" t="s">
        <v>12074</v>
      </c>
    </row>
    <row r="221" spans="1:72" hidden="1">
      <c r="A221" t="s">
        <v>76</v>
      </c>
      <c r="B221" t="s">
        <v>13636</v>
      </c>
      <c r="F221" t="s">
        <v>13637</v>
      </c>
      <c r="I221" t="s">
        <v>13638</v>
      </c>
      <c r="J221" t="s">
        <v>13639</v>
      </c>
      <c r="V221" t="s">
        <v>13640</v>
      </c>
      <c r="Z221" t="s">
        <v>13641</v>
      </c>
      <c r="AA221" t="s">
        <v>13642</v>
      </c>
      <c r="AM221" t="s">
        <v>13643</v>
      </c>
      <c r="AN221" t="s">
        <v>13644</v>
      </c>
      <c r="AR221" t="s">
        <v>204</v>
      </c>
      <c r="AS221">
        <v>2014</v>
      </c>
      <c r="AT221">
        <v>113</v>
      </c>
      <c r="AU221">
        <v>2</v>
      </c>
      <c r="AZ221">
        <v>545</v>
      </c>
      <c r="BA221">
        <v>554</v>
      </c>
      <c r="BC221" t="s">
        <v>13645</v>
      </c>
      <c r="BK221" t="s">
        <v>13646</v>
      </c>
      <c r="BL221">
        <v>24271151</v>
      </c>
      <c r="BQ221" t="s">
        <v>296</v>
      </c>
      <c r="BR221" t="s">
        <v>12074</v>
      </c>
      <c r="BS221" t="s">
        <v>12074</v>
      </c>
    </row>
    <row r="222" spans="1:72" hidden="1">
      <c r="A222" t="s">
        <v>76</v>
      </c>
      <c r="B222" t="s">
        <v>13647</v>
      </c>
      <c r="F222" t="s">
        <v>13648</v>
      </c>
      <c r="I222" t="s">
        <v>13649</v>
      </c>
      <c r="J222" t="s">
        <v>13650</v>
      </c>
      <c r="V222" t="s">
        <v>13651</v>
      </c>
      <c r="AA222" t="s">
        <v>13652</v>
      </c>
      <c r="AM222" t="s">
        <v>13653</v>
      </c>
      <c r="AS222">
        <v>2017</v>
      </c>
      <c r="AT222">
        <v>100</v>
      </c>
      <c r="AZ222">
        <v>65</v>
      </c>
      <c r="BA222">
        <v>71</v>
      </c>
      <c r="BC222" t="s">
        <v>13654</v>
      </c>
      <c r="BK222" t="s">
        <v>13655</v>
      </c>
      <c r="BQ222" t="s">
        <v>131</v>
      </c>
      <c r="BR222" t="s">
        <v>12074</v>
      </c>
      <c r="BS222" t="s">
        <v>296</v>
      </c>
      <c r="BT222">
        <v>1</v>
      </c>
    </row>
    <row r="223" spans="1:72" hidden="1">
      <c r="A223" t="s">
        <v>76</v>
      </c>
      <c r="B223" t="s">
        <v>13656</v>
      </c>
      <c r="F223" t="s">
        <v>13657</v>
      </c>
      <c r="I223" t="s">
        <v>13658</v>
      </c>
      <c r="J223" t="s">
        <v>13659</v>
      </c>
      <c r="V223" t="s">
        <v>13660</v>
      </c>
      <c r="Z223" t="s">
        <v>13661</v>
      </c>
      <c r="AA223" t="s">
        <v>13662</v>
      </c>
      <c r="AM223" t="s">
        <v>13663</v>
      </c>
      <c r="AN223" t="s">
        <v>13664</v>
      </c>
      <c r="AR223" t="s">
        <v>413</v>
      </c>
      <c r="AS223">
        <v>2013</v>
      </c>
      <c r="AT223">
        <v>14</v>
      </c>
      <c r="AU223">
        <v>7</v>
      </c>
      <c r="AZ223">
        <v>547</v>
      </c>
      <c r="BA223">
        <v>554</v>
      </c>
      <c r="BC223" t="s">
        <v>13665</v>
      </c>
      <c r="BK223" t="s">
        <v>13666</v>
      </c>
      <c r="BQ223" t="s">
        <v>296</v>
      </c>
      <c r="BR223" t="s">
        <v>12074</v>
      </c>
      <c r="BS223" t="s">
        <v>12074</v>
      </c>
    </row>
    <row r="224" spans="1:72" hidden="1">
      <c r="A224" t="s">
        <v>76</v>
      </c>
      <c r="B224" t="s">
        <v>13667</v>
      </c>
      <c r="F224" t="s">
        <v>13667</v>
      </c>
      <c r="I224" t="s">
        <v>13668</v>
      </c>
      <c r="J224" t="s">
        <v>373</v>
      </c>
      <c r="V224" t="s">
        <v>13669</v>
      </c>
      <c r="AA224" t="s">
        <v>13670</v>
      </c>
      <c r="AM224" t="s">
        <v>375</v>
      </c>
      <c r="AN224" t="s">
        <v>3837</v>
      </c>
      <c r="AR224" t="s">
        <v>13671</v>
      </c>
      <c r="AS224">
        <v>2004</v>
      </c>
      <c r="AT224">
        <v>231</v>
      </c>
      <c r="AU224" s="2">
        <v>43191</v>
      </c>
      <c r="AZ224">
        <v>93</v>
      </c>
      <c r="BA224">
        <v>112</v>
      </c>
      <c r="BC224" t="s">
        <v>13672</v>
      </c>
      <c r="BK224" t="s">
        <v>13673</v>
      </c>
      <c r="BQ224" t="s">
        <v>296</v>
      </c>
      <c r="BR224" t="s">
        <v>12074</v>
      </c>
      <c r="BS224" t="s">
        <v>12074</v>
      </c>
    </row>
    <row r="225" spans="1:71" hidden="1">
      <c r="A225" t="s">
        <v>76</v>
      </c>
      <c r="B225" t="s">
        <v>13674</v>
      </c>
      <c r="F225" t="s">
        <v>13675</v>
      </c>
      <c r="I225" t="s">
        <v>13676</v>
      </c>
      <c r="J225" t="s">
        <v>100</v>
      </c>
      <c r="V225" t="s">
        <v>13677</v>
      </c>
      <c r="Z225" t="s">
        <v>13678</v>
      </c>
      <c r="AA225" t="s">
        <v>13679</v>
      </c>
      <c r="AM225" t="s">
        <v>103</v>
      </c>
      <c r="AR225" s="3">
        <v>46174</v>
      </c>
      <c r="AS225">
        <v>2015</v>
      </c>
      <c r="AT225">
        <v>10</v>
      </c>
      <c r="AU225">
        <v>6</v>
      </c>
      <c r="BB225" t="s">
        <v>13680</v>
      </c>
      <c r="BC225" t="s">
        <v>13681</v>
      </c>
      <c r="BK225" t="s">
        <v>13682</v>
      </c>
      <c r="BL225">
        <v>26114859</v>
      </c>
      <c r="BQ225" t="s">
        <v>296</v>
      </c>
      <c r="BR225" t="s">
        <v>12074</v>
      </c>
      <c r="BS225" t="s">
        <v>12074</v>
      </c>
    </row>
    <row r="226" spans="1:71" hidden="1">
      <c r="A226" t="s">
        <v>76</v>
      </c>
      <c r="B226" t="s">
        <v>13683</v>
      </c>
      <c r="F226" t="s">
        <v>13683</v>
      </c>
      <c r="I226" t="s">
        <v>13684</v>
      </c>
      <c r="J226" t="s">
        <v>4289</v>
      </c>
      <c r="V226" t="s">
        <v>13685</v>
      </c>
      <c r="AM226" t="s">
        <v>4291</v>
      </c>
      <c r="AR226" t="s">
        <v>168</v>
      </c>
      <c r="AS226">
        <v>2002</v>
      </c>
      <c r="AT226">
        <v>25</v>
      </c>
      <c r="AU226">
        <v>2</v>
      </c>
      <c r="AZ226">
        <v>162</v>
      </c>
      <c r="BA226">
        <v>172</v>
      </c>
      <c r="BB226" t="s">
        <v>13686</v>
      </c>
      <c r="BC226" t="s">
        <v>13687</v>
      </c>
      <c r="BK226" t="s">
        <v>13688</v>
      </c>
      <c r="BQ226" t="s">
        <v>296</v>
      </c>
      <c r="BR226" t="s">
        <v>12074</v>
      </c>
      <c r="BS226" t="s">
        <v>12074</v>
      </c>
    </row>
    <row r="227" spans="1:71" hidden="1">
      <c r="A227" t="s">
        <v>76</v>
      </c>
      <c r="B227" t="s">
        <v>13689</v>
      </c>
      <c r="F227" t="s">
        <v>13690</v>
      </c>
      <c r="I227" t="s">
        <v>13691</v>
      </c>
      <c r="J227" t="s">
        <v>162</v>
      </c>
      <c r="V227" t="s">
        <v>13692</v>
      </c>
      <c r="AM227" t="s">
        <v>166</v>
      </c>
      <c r="AN227" t="s">
        <v>167</v>
      </c>
      <c r="AR227" t="s">
        <v>600</v>
      </c>
      <c r="AS227">
        <v>2011</v>
      </c>
      <c r="AT227">
        <v>128</v>
      </c>
      <c r="AU227">
        <v>2</v>
      </c>
      <c r="AZ227">
        <v>374</v>
      </c>
      <c r="BA227">
        <v>381</v>
      </c>
      <c r="BC227" t="s">
        <v>13693</v>
      </c>
      <c r="BK227" t="s">
        <v>13694</v>
      </c>
      <c r="BQ227" t="s">
        <v>296</v>
      </c>
      <c r="BR227" t="s">
        <v>12074</v>
      </c>
      <c r="BS227" t="s">
        <v>12074</v>
      </c>
    </row>
    <row r="228" spans="1:71" hidden="1">
      <c r="A228" t="s">
        <v>76</v>
      </c>
      <c r="B228" t="s">
        <v>13695</v>
      </c>
      <c r="F228" t="s">
        <v>13696</v>
      </c>
      <c r="I228" t="s">
        <v>13697</v>
      </c>
      <c r="J228" t="s">
        <v>5804</v>
      </c>
      <c r="V228" t="s">
        <v>13698</v>
      </c>
      <c r="Z228" t="s">
        <v>13699</v>
      </c>
      <c r="AA228" t="s">
        <v>13700</v>
      </c>
      <c r="AM228" t="s">
        <v>5807</v>
      </c>
      <c r="AR228" t="s">
        <v>769</v>
      </c>
      <c r="AS228">
        <v>2011</v>
      </c>
      <c r="AT228">
        <v>7</v>
      </c>
      <c r="AU228">
        <v>3</v>
      </c>
      <c r="BB228" t="s">
        <v>13701</v>
      </c>
      <c r="BC228" t="s">
        <v>13702</v>
      </c>
      <c r="BK228" t="s">
        <v>13703</v>
      </c>
      <c r="BL228">
        <v>21423668</v>
      </c>
      <c r="BQ228" t="s">
        <v>296</v>
      </c>
      <c r="BR228" t="s">
        <v>12074</v>
      </c>
      <c r="BS228" t="s">
        <v>12074</v>
      </c>
    </row>
    <row r="229" spans="1:71" hidden="1">
      <c r="A229" t="s">
        <v>76</v>
      </c>
      <c r="B229" t="s">
        <v>13704</v>
      </c>
      <c r="F229" t="s">
        <v>13705</v>
      </c>
      <c r="I229" t="s">
        <v>13706</v>
      </c>
      <c r="J229" t="s">
        <v>13707</v>
      </c>
      <c r="V229" t="s">
        <v>13708</v>
      </c>
      <c r="AM229" t="s">
        <v>13709</v>
      </c>
      <c r="AN229" t="s">
        <v>13710</v>
      </c>
      <c r="AS229">
        <v>2012</v>
      </c>
      <c r="AT229">
        <v>29</v>
      </c>
      <c r="AU229">
        <v>1</v>
      </c>
      <c r="AZ229">
        <v>114</v>
      </c>
      <c r="BA229">
        <v>139</v>
      </c>
      <c r="BC229" t="s">
        <v>13711</v>
      </c>
      <c r="BK229" t="s">
        <v>13712</v>
      </c>
      <c r="BQ229" t="s">
        <v>296</v>
      </c>
      <c r="BR229" t="s">
        <v>12074</v>
      </c>
      <c r="BS229" t="s">
        <v>12074</v>
      </c>
    </row>
    <row r="230" spans="1:71" hidden="1">
      <c r="A230" t="s">
        <v>76</v>
      </c>
      <c r="B230" t="s">
        <v>13713</v>
      </c>
      <c r="F230" t="s">
        <v>13713</v>
      </c>
      <c r="I230" t="s">
        <v>13714</v>
      </c>
      <c r="J230" t="s">
        <v>631</v>
      </c>
      <c r="V230" t="s">
        <v>13715</v>
      </c>
      <c r="Z230" t="s">
        <v>13716</v>
      </c>
      <c r="AM230" t="s">
        <v>633</v>
      </c>
      <c r="AR230" t="s">
        <v>600</v>
      </c>
      <c r="AS230">
        <v>1992</v>
      </c>
      <c r="AT230">
        <v>73</v>
      </c>
      <c r="AU230">
        <v>2</v>
      </c>
      <c r="AZ230">
        <v>526</v>
      </c>
      <c r="BA230">
        <v>536</v>
      </c>
      <c r="BC230" t="s">
        <v>13717</v>
      </c>
      <c r="BK230" t="s">
        <v>13718</v>
      </c>
      <c r="BQ230" t="s">
        <v>296</v>
      </c>
      <c r="BR230" t="s">
        <v>12074</v>
      </c>
      <c r="BS230" t="s">
        <v>12074</v>
      </c>
    </row>
    <row r="231" spans="1:71" hidden="1">
      <c r="A231" t="s">
        <v>76</v>
      </c>
      <c r="B231" t="s">
        <v>13719</v>
      </c>
      <c r="F231" t="s">
        <v>13719</v>
      </c>
      <c r="I231" t="s">
        <v>13720</v>
      </c>
      <c r="J231" t="s">
        <v>861</v>
      </c>
      <c r="V231" t="s">
        <v>13721</v>
      </c>
      <c r="AM231" t="s">
        <v>863</v>
      </c>
      <c r="AR231" t="s">
        <v>204</v>
      </c>
      <c r="AS231">
        <v>1996</v>
      </c>
      <c r="AT231">
        <v>77</v>
      </c>
      <c r="AU231">
        <v>1</v>
      </c>
      <c r="AZ231">
        <v>124</v>
      </c>
      <c r="BA231">
        <v>133</v>
      </c>
      <c r="BC231" t="s">
        <v>13722</v>
      </c>
      <c r="BK231" t="s">
        <v>13723</v>
      </c>
      <c r="BQ231" t="s">
        <v>296</v>
      </c>
      <c r="BR231" t="s">
        <v>12074</v>
      </c>
      <c r="BS231" t="s">
        <v>12074</v>
      </c>
    </row>
    <row r="232" spans="1:71" hidden="1">
      <c r="A232" t="s">
        <v>76</v>
      </c>
      <c r="B232" t="s">
        <v>13724</v>
      </c>
      <c r="F232" t="s">
        <v>13725</v>
      </c>
      <c r="I232" t="s">
        <v>13726</v>
      </c>
      <c r="J232" t="s">
        <v>2818</v>
      </c>
      <c r="V232" t="s">
        <v>13727</v>
      </c>
      <c r="Z232" t="s">
        <v>13728</v>
      </c>
      <c r="AA232" t="s">
        <v>13729</v>
      </c>
      <c r="AM232" t="s">
        <v>2820</v>
      </c>
      <c r="AN232" t="s">
        <v>8638</v>
      </c>
      <c r="AR232" t="s">
        <v>1120</v>
      </c>
      <c r="AS232">
        <v>2017</v>
      </c>
      <c r="AT232">
        <v>90</v>
      </c>
      <c r="AU232">
        <v>4</v>
      </c>
      <c r="AZ232">
        <v>445</v>
      </c>
      <c r="BA232">
        <v>452</v>
      </c>
      <c r="BC232" t="s">
        <v>13730</v>
      </c>
      <c r="BK232" t="s">
        <v>13731</v>
      </c>
      <c r="BL232">
        <v>28402233</v>
      </c>
      <c r="BQ232" t="s">
        <v>296</v>
      </c>
      <c r="BR232" t="s">
        <v>12074</v>
      </c>
      <c r="BS232" t="s">
        <v>12074</v>
      </c>
    </row>
    <row r="233" spans="1:71" hidden="1">
      <c r="A233" t="s">
        <v>76</v>
      </c>
      <c r="B233" t="s">
        <v>13732</v>
      </c>
      <c r="F233" t="s">
        <v>13733</v>
      </c>
      <c r="I233" t="s">
        <v>13734</v>
      </c>
      <c r="J233" t="s">
        <v>1203</v>
      </c>
      <c r="V233" t="s">
        <v>13735</v>
      </c>
      <c r="Z233" t="s">
        <v>13736</v>
      </c>
      <c r="AA233" t="s">
        <v>13737</v>
      </c>
      <c r="AM233" t="s">
        <v>1205</v>
      </c>
      <c r="AR233" t="s">
        <v>3810</v>
      </c>
      <c r="AS233">
        <v>2016</v>
      </c>
      <c r="AT233">
        <v>165</v>
      </c>
      <c r="AZ233">
        <v>322</v>
      </c>
      <c r="BA233">
        <v>327</v>
      </c>
      <c r="BC233" t="s">
        <v>13738</v>
      </c>
      <c r="BK233" t="s">
        <v>13739</v>
      </c>
      <c r="BL233">
        <v>27542518</v>
      </c>
      <c r="BQ233" t="s">
        <v>296</v>
      </c>
      <c r="BR233" t="s">
        <v>12074</v>
      </c>
      <c r="BS233" t="s">
        <v>12074</v>
      </c>
    </row>
    <row r="234" spans="1:71" hidden="1">
      <c r="A234" t="s">
        <v>76</v>
      </c>
      <c r="B234" t="s">
        <v>13740</v>
      </c>
      <c r="F234" t="s">
        <v>13741</v>
      </c>
      <c r="I234" t="s">
        <v>13742</v>
      </c>
      <c r="J234" t="s">
        <v>4389</v>
      </c>
      <c r="O234" t="s">
        <v>4390</v>
      </c>
      <c r="P234" t="s">
        <v>4493</v>
      </c>
      <c r="Q234" t="s">
        <v>4494</v>
      </c>
      <c r="R234" t="s">
        <v>5233</v>
      </c>
      <c r="V234" t="s">
        <v>13743</v>
      </c>
      <c r="Z234" t="s">
        <v>13744</v>
      </c>
      <c r="AA234" t="s">
        <v>13745</v>
      </c>
      <c r="AM234" t="s">
        <v>4394</v>
      </c>
      <c r="AN234" t="s">
        <v>5235</v>
      </c>
      <c r="AR234" t="s">
        <v>413</v>
      </c>
      <c r="AS234">
        <v>2011</v>
      </c>
      <c r="AT234">
        <v>51</v>
      </c>
      <c r="AU234">
        <v>5</v>
      </c>
      <c r="AZ234">
        <v>676</v>
      </c>
      <c r="BA234">
        <v>690</v>
      </c>
      <c r="BC234" t="s">
        <v>13746</v>
      </c>
      <c r="BK234" t="s">
        <v>13747</v>
      </c>
      <c r="BL234">
        <v>21690108</v>
      </c>
      <c r="BQ234" t="s">
        <v>296</v>
      </c>
      <c r="BR234" t="s">
        <v>12074</v>
      </c>
      <c r="BS234" t="s">
        <v>12074</v>
      </c>
    </row>
    <row r="235" spans="1:71" hidden="1">
      <c r="A235" t="s">
        <v>76</v>
      </c>
      <c r="B235" t="s">
        <v>13748</v>
      </c>
      <c r="F235" t="s">
        <v>13749</v>
      </c>
      <c r="I235" t="s">
        <v>13750</v>
      </c>
      <c r="J235" t="s">
        <v>13751</v>
      </c>
      <c r="V235" t="s">
        <v>13752</v>
      </c>
      <c r="AM235" t="s">
        <v>13753</v>
      </c>
      <c r="AN235" t="s">
        <v>13754</v>
      </c>
      <c r="AR235" t="s">
        <v>600</v>
      </c>
      <c r="AS235">
        <v>2017</v>
      </c>
      <c r="AT235">
        <v>45</v>
      </c>
      <c r="AU235">
        <v>2</v>
      </c>
      <c r="AZ235">
        <v>201</v>
      </c>
      <c r="BA235">
        <v>210</v>
      </c>
      <c r="BC235" t="s">
        <v>13755</v>
      </c>
      <c r="BK235" t="s">
        <v>13756</v>
      </c>
      <c r="BQ235" t="s">
        <v>296</v>
      </c>
      <c r="BR235" t="s">
        <v>12074</v>
      </c>
      <c r="BS235" t="s">
        <v>12074</v>
      </c>
    </row>
    <row r="236" spans="1:71" hidden="1">
      <c r="A236" t="s">
        <v>76</v>
      </c>
      <c r="B236" t="s">
        <v>13757</v>
      </c>
      <c r="F236" t="s">
        <v>13758</v>
      </c>
      <c r="I236" t="s">
        <v>13759</v>
      </c>
      <c r="J236" t="s">
        <v>100</v>
      </c>
      <c r="V236" t="s">
        <v>13760</v>
      </c>
      <c r="Z236" t="s">
        <v>13761</v>
      </c>
      <c r="AA236" t="s">
        <v>13762</v>
      </c>
      <c r="AM236" t="s">
        <v>103</v>
      </c>
      <c r="AR236" s="3">
        <v>37865</v>
      </c>
      <c r="AS236">
        <v>2014</v>
      </c>
      <c r="AT236">
        <v>9</v>
      </c>
      <c r="AU236">
        <v>9</v>
      </c>
      <c r="BB236" t="s">
        <v>13763</v>
      </c>
      <c r="BC236" t="s">
        <v>13764</v>
      </c>
      <c r="BK236" t="s">
        <v>13765</v>
      </c>
      <c r="BL236">
        <v>25184219</v>
      </c>
      <c r="BQ236" t="s">
        <v>296</v>
      </c>
      <c r="BR236" t="s">
        <v>12074</v>
      </c>
      <c r="BS236" t="s">
        <v>12074</v>
      </c>
    </row>
    <row r="237" spans="1:71" hidden="1">
      <c r="A237" t="s">
        <v>76</v>
      </c>
      <c r="B237" t="s">
        <v>13766</v>
      </c>
      <c r="F237" t="s">
        <v>13766</v>
      </c>
      <c r="I237" t="s">
        <v>13767</v>
      </c>
      <c r="J237" t="s">
        <v>6459</v>
      </c>
      <c r="V237" t="s">
        <v>13768</v>
      </c>
      <c r="AM237" t="s">
        <v>6461</v>
      </c>
      <c r="AS237">
        <v>2002</v>
      </c>
      <c r="AT237">
        <v>16</v>
      </c>
      <c r="AU237">
        <v>4</v>
      </c>
      <c r="AZ237">
        <v>399</v>
      </c>
      <c r="BA237">
        <v>413</v>
      </c>
      <c r="BC237" t="s">
        <v>13769</v>
      </c>
      <c r="BK237" t="s">
        <v>13770</v>
      </c>
      <c r="BQ237" t="s">
        <v>131</v>
      </c>
      <c r="BR237" t="s">
        <v>12074</v>
      </c>
      <c r="BS237" t="s">
        <v>296</v>
      </c>
    </row>
    <row r="238" spans="1:71" hidden="1">
      <c r="A238" t="s">
        <v>76</v>
      </c>
      <c r="B238" t="s">
        <v>13771</v>
      </c>
      <c r="F238" t="s">
        <v>13771</v>
      </c>
      <c r="I238" t="s">
        <v>13772</v>
      </c>
      <c r="J238" t="s">
        <v>2877</v>
      </c>
      <c r="V238" t="s">
        <v>13773</v>
      </c>
      <c r="AM238" t="s">
        <v>2880</v>
      </c>
      <c r="AR238" t="s">
        <v>204</v>
      </c>
      <c r="AS238">
        <v>2004</v>
      </c>
      <c r="AT238">
        <v>81</v>
      </c>
      <c r="AU238">
        <v>2</v>
      </c>
      <c r="AZ238">
        <v>275</v>
      </c>
      <c r="BA238">
        <v>299</v>
      </c>
      <c r="BC238" t="s">
        <v>13774</v>
      </c>
      <c r="BK238" t="s">
        <v>13775</v>
      </c>
      <c r="BQ238" t="s">
        <v>296</v>
      </c>
      <c r="BR238" t="s">
        <v>12074</v>
      </c>
      <c r="BS238" t="s">
        <v>12074</v>
      </c>
    </row>
    <row r="239" spans="1:71" hidden="1">
      <c r="A239" t="s">
        <v>76</v>
      </c>
      <c r="B239" t="s">
        <v>13776</v>
      </c>
      <c r="F239" t="s">
        <v>13776</v>
      </c>
      <c r="I239" t="s">
        <v>13777</v>
      </c>
      <c r="J239" t="s">
        <v>3996</v>
      </c>
      <c r="V239" t="s">
        <v>13778</v>
      </c>
      <c r="AM239" t="s">
        <v>4000</v>
      </c>
      <c r="AN239" t="s">
        <v>5562</v>
      </c>
      <c r="AR239" t="s">
        <v>216</v>
      </c>
      <c r="AS239">
        <v>1995</v>
      </c>
      <c r="AT239">
        <v>103</v>
      </c>
      <c r="AU239">
        <v>3</v>
      </c>
      <c r="AZ239">
        <v>319</v>
      </c>
      <c r="BA239">
        <v>326</v>
      </c>
      <c r="BC239" t="s">
        <v>13779</v>
      </c>
      <c r="BK239" t="s">
        <v>13780</v>
      </c>
      <c r="BL239">
        <v>28306825</v>
      </c>
      <c r="BQ239" t="s">
        <v>131</v>
      </c>
      <c r="BR239" t="s">
        <v>12074</v>
      </c>
      <c r="BS239" t="s">
        <v>296</v>
      </c>
    </row>
    <row r="240" spans="1:71" hidden="1">
      <c r="A240" t="s">
        <v>76</v>
      </c>
      <c r="B240" t="s">
        <v>13781</v>
      </c>
      <c r="F240" t="s">
        <v>13781</v>
      </c>
      <c r="I240" t="s">
        <v>13782</v>
      </c>
      <c r="J240" t="s">
        <v>631</v>
      </c>
      <c r="V240" t="s">
        <v>13783</v>
      </c>
      <c r="AM240" t="s">
        <v>633</v>
      </c>
      <c r="AN240" t="s">
        <v>12577</v>
      </c>
      <c r="AR240" t="s">
        <v>769</v>
      </c>
      <c r="AS240">
        <v>1997</v>
      </c>
      <c r="AT240">
        <v>78</v>
      </c>
      <c r="AU240">
        <v>2</v>
      </c>
      <c r="AZ240">
        <v>442</v>
      </c>
      <c r="BA240">
        <v>451</v>
      </c>
      <c r="BK240" t="s">
        <v>13784</v>
      </c>
      <c r="BQ240" t="s">
        <v>296</v>
      </c>
      <c r="BR240" t="s">
        <v>12074</v>
      </c>
      <c r="BS240" t="s">
        <v>12074</v>
      </c>
    </row>
    <row r="241" spans="1:72" hidden="1">
      <c r="A241" t="s">
        <v>867</v>
      </c>
      <c r="B241" t="s">
        <v>4150</v>
      </c>
      <c r="D241" t="s">
        <v>13785</v>
      </c>
      <c r="F241" t="s">
        <v>4151</v>
      </c>
      <c r="I241" t="s">
        <v>13786</v>
      </c>
      <c r="J241" t="s">
        <v>13787</v>
      </c>
      <c r="K241" t="s">
        <v>13788</v>
      </c>
      <c r="V241" t="s">
        <v>13789</v>
      </c>
      <c r="AM241" t="s">
        <v>13790</v>
      </c>
      <c r="AO241" t="s">
        <v>13791</v>
      </c>
      <c r="AS241">
        <v>2017</v>
      </c>
      <c r="AT241">
        <v>99</v>
      </c>
      <c r="AZ241">
        <v>39</v>
      </c>
      <c r="BA241">
        <v>71</v>
      </c>
      <c r="BC241" t="s">
        <v>13792</v>
      </c>
      <c r="BK241" t="s">
        <v>13793</v>
      </c>
      <c r="BL241">
        <v>29050554</v>
      </c>
      <c r="BQ241" t="s">
        <v>131</v>
      </c>
      <c r="BR241" t="s">
        <v>12074</v>
      </c>
      <c r="BS241" t="s">
        <v>296</v>
      </c>
    </row>
    <row r="242" spans="1:72" hidden="1">
      <c r="A242" t="s">
        <v>76</v>
      </c>
      <c r="B242" t="s">
        <v>13794</v>
      </c>
      <c r="F242" t="s">
        <v>13795</v>
      </c>
      <c r="H242" t="s">
        <v>13796</v>
      </c>
      <c r="I242" t="s">
        <v>13797</v>
      </c>
      <c r="J242" t="s">
        <v>13798</v>
      </c>
      <c r="V242" t="s">
        <v>13799</v>
      </c>
      <c r="AM242" t="s">
        <v>13800</v>
      </c>
      <c r="AR242" t="s">
        <v>185</v>
      </c>
      <c r="AS242">
        <v>2018</v>
      </c>
      <c r="AT242">
        <v>16</v>
      </c>
      <c r="AU242">
        <v>10</v>
      </c>
      <c r="BB242">
        <v>5437</v>
      </c>
      <c r="BC242" t="s">
        <v>13801</v>
      </c>
      <c r="BK242" t="s">
        <v>13802</v>
      </c>
      <c r="BQ242" t="s">
        <v>296</v>
      </c>
      <c r="BR242" t="s">
        <v>12074</v>
      </c>
      <c r="BS242" t="s">
        <v>12074</v>
      </c>
    </row>
    <row r="243" spans="1:72" hidden="1">
      <c r="A243" t="s">
        <v>76</v>
      </c>
      <c r="B243" t="s">
        <v>13803</v>
      </c>
      <c r="F243" t="s">
        <v>13803</v>
      </c>
      <c r="I243" t="s">
        <v>13804</v>
      </c>
      <c r="J243" t="s">
        <v>13659</v>
      </c>
      <c r="O243" t="s">
        <v>13805</v>
      </c>
      <c r="P243" t="s">
        <v>13806</v>
      </c>
      <c r="Q243" t="s">
        <v>13807</v>
      </c>
      <c r="R243" t="s">
        <v>13808</v>
      </c>
      <c r="S243" t="s">
        <v>13809</v>
      </c>
      <c r="V243" t="s">
        <v>13810</v>
      </c>
      <c r="AM243" t="s">
        <v>13663</v>
      </c>
      <c r="AS243">
        <v>2003</v>
      </c>
      <c r="AT243">
        <v>4</v>
      </c>
      <c r="AU243">
        <v>4</v>
      </c>
      <c r="AZ243">
        <v>329</v>
      </c>
      <c r="BA243">
        <v>337</v>
      </c>
      <c r="BC243" t="s">
        <v>13811</v>
      </c>
      <c r="BK243" t="s">
        <v>13812</v>
      </c>
      <c r="BQ243" t="s">
        <v>296</v>
      </c>
      <c r="BR243" t="s">
        <v>12074</v>
      </c>
      <c r="BS243" t="s">
        <v>12074</v>
      </c>
    </row>
    <row r="244" spans="1:72" hidden="1">
      <c r="A244" t="s">
        <v>76</v>
      </c>
      <c r="B244" t="s">
        <v>13813</v>
      </c>
      <c r="F244" t="s">
        <v>13814</v>
      </c>
      <c r="I244" t="s">
        <v>13815</v>
      </c>
      <c r="J244" t="s">
        <v>13816</v>
      </c>
      <c r="V244" t="s">
        <v>13817</v>
      </c>
      <c r="AM244" t="s">
        <v>13818</v>
      </c>
      <c r="AN244" t="s">
        <v>13819</v>
      </c>
      <c r="AR244" t="s">
        <v>185</v>
      </c>
      <c r="AS244">
        <v>2006</v>
      </c>
      <c r="AT244">
        <v>8</v>
      </c>
      <c r="AU244">
        <v>6</v>
      </c>
      <c r="AZ244">
        <v>1367</v>
      </c>
      <c r="BA244">
        <v>1379</v>
      </c>
      <c r="BC244" t="s">
        <v>13820</v>
      </c>
      <c r="BK244" t="s">
        <v>13821</v>
      </c>
      <c r="BQ244" t="s">
        <v>296</v>
      </c>
      <c r="BR244" t="s">
        <v>12074</v>
      </c>
      <c r="BS244" t="s">
        <v>12074</v>
      </c>
    </row>
    <row r="245" spans="1:72" hidden="1">
      <c r="A245" t="s">
        <v>76</v>
      </c>
      <c r="B245" t="s">
        <v>13822</v>
      </c>
      <c r="F245" t="s">
        <v>13823</v>
      </c>
      <c r="I245" t="s">
        <v>13824</v>
      </c>
      <c r="J245" t="s">
        <v>7998</v>
      </c>
      <c r="V245" t="s">
        <v>13825</v>
      </c>
      <c r="AM245" t="s">
        <v>8000</v>
      </c>
      <c r="AN245" t="s">
        <v>8001</v>
      </c>
      <c r="AR245" t="s">
        <v>413</v>
      </c>
      <c r="AS245">
        <v>2013</v>
      </c>
      <c r="AT245">
        <v>58</v>
      </c>
      <c r="AU245">
        <v>6</v>
      </c>
      <c r="AZ245">
        <v>2171</v>
      </c>
      <c r="BA245">
        <v>2184</v>
      </c>
      <c r="BC245" t="s">
        <v>13826</v>
      </c>
      <c r="BK245" t="s">
        <v>13827</v>
      </c>
      <c r="BQ245" t="s">
        <v>131</v>
      </c>
      <c r="BR245" t="s">
        <v>12074</v>
      </c>
      <c r="BS245" t="s">
        <v>296</v>
      </c>
      <c r="BT245">
        <v>1</v>
      </c>
    </row>
    <row r="246" spans="1:72" hidden="1">
      <c r="A246" t="s">
        <v>76</v>
      </c>
      <c r="B246" t="s">
        <v>13828</v>
      </c>
      <c r="F246" t="s">
        <v>13829</v>
      </c>
      <c r="I246" t="s">
        <v>13830</v>
      </c>
      <c r="J246" t="s">
        <v>623</v>
      </c>
      <c r="V246" t="s">
        <v>13831</v>
      </c>
      <c r="Z246" t="s">
        <v>13832</v>
      </c>
      <c r="AA246" t="s">
        <v>13833</v>
      </c>
      <c r="AM246" t="s">
        <v>626</v>
      </c>
      <c r="AR246" t="s">
        <v>148</v>
      </c>
      <c r="AS246">
        <v>2007</v>
      </c>
      <c r="AT246">
        <v>76</v>
      </c>
      <c r="AU246">
        <v>3</v>
      </c>
      <c r="AZ246">
        <v>415</v>
      </c>
      <c r="BA246">
        <v>423</v>
      </c>
      <c r="BC246" t="s">
        <v>13834</v>
      </c>
      <c r="BK246" t="s">
        <v>13835</v>
      </c>
      <c r="BL246">
        <v>17439459</v>
      </c>
      <c r="BQ246" t="s">
        <v>296</v>
      </c>
      <c r="BR246" t="s">
        <v>12074</v>
      </c>
      <c r="BS246" t="s">
        <v>12074</v>
      </c>
    </row>
    <row r="247" spans="1:72" hidden="1">
      <c r="A247" t="s">
        <v>76</v>
      </c>
      <c r="B247" t="s">
        <v>13836</v>
      </c>
      <c r="F247" t="s">
        <v>13837</v>
      </c>
      <c r="I247" t="s">
        <v>13838</v>
      </c>
      <c r="J247" t="s">
        <v>122</v>
      </c>
      <c r="V247" t="s">
        <v>13839</v>
      </c>
      <c r="AA247" t="s">
        <v>9573</v>
      </c>
      <c r="AM247" t="s">
        <v>126</v>
      </c>
      <c r="AN247" t="s">
        <v>127</v>
      </c>
      <c r="AR247" t="s">
        <v>769</v>
      </c>
      <c r="AS247">
        <v>2008</v>
      </c>
      <c r="AT247">
        <v>14</v>
      </c>
      <c r="AU247">
        <v>3</v>
      </c>
      <c r="AZ247">
        <v>470</v>
      </c>
      <c r="BA247">
        <v>482</v>
      </c>
      <c r="BC247" t="s">
        <v>13840</v>
      </c>
      <c r="BK247" t="s">
        <v>13841</v>
      </c>
      <c r="BQ247" t="s">
        <v>131</v>
      </c>
      <c r="BR247" t="s">
        <v>12074</v>
      </c>
      <c r="BS247" t="s">
        <v>296</v>
      </c>
    </row>
    <row r="248" spans="1:72" hidden="1">
      <c r="A248" t="s">
        <v>76</v>
      </c>
      <c r="B248" t="s">
        <v>13842</v>
      </c>
      <c r="F248" t="s">
        <v>13842</v>
      </c>
      <c r="I248" t="s">
        <v>13843</v>
      </c>
      <c r="J248" t="s">
        <v>3020</v>
      </c>
      <c r="O248" t="s">
        <v>12323</v>
      </c>
      <c r="P248" t="s">
        <v>12324</v>
      </c>
      <c r="Q248" t="s">
        <v>12325</v>
      </c>
      <c r="R248" t="s">
        <v>12326</v>
      </c>
      <c r="V248" t="s">
        <v>13844</v>
      </c>
      <c r="AM248" t="s">
        <v>3022</v>
      </c>
      <c r="AR248" t="s">
        <v>1041</v>
      </c>
      <c r="AS248">
        <v>1996</v>
      </c>
      <c r="AT248">
        <v>320</v>
      </c>
      <c r="AU248" s="2">
        <v>43160</v>
      </c>
      <c r="AZ248">
        <v>85</v>
      </c>
      <c r="BA248">
        <v>97</v>
      </c>
      <c r="BC248" t="s">
        <v>13845</v>
      </c>
      <c r="BK248" t="s">
        <v>13846</v>
      </c>
      <c r="BQ248" t="s">
        <v>296</v>
      </c>
      <c r="BR248" t="s">
        <v>12074</v>
      </c>
      <c r="BS248" t="s">
        <v>12074</v>
      </c>
    </row>
    <row r="249" spans="1:72" hidden="1">
      <c r="A249" t="s">
        <v>76</v>
      </c>
      <c r="B249" t="s">
        <v>13847</v>
      </c>
      <c r="F249" t="s">
        <v>13847</v>
      </c>
      <c r="I249" t="s">
        <v>13848</v>
      </c>
      <c r="J249" t="s">
        <v>13563</v>
      </c>
      <c r="V249" t="s">
        <v>13849</v>
      </c>
      <c r="AM249" t="s">
        <v>13565</v>
      </c>
      <c r="AR249" t="s">
        <v>600</v>
      </c>
      <c r="AS249">
        <v>2000</v>
      </c>
      <c r="AT249">
        <v>148</v>
      </c>
      <c r="AU249">
        <v>1</v>
      </c>
      <c r="AZ249">
        <v>71</v>
      </c>
      <c r="BA249">
        <v>84</v>
      </c>
      <c r="BK249" t="s">
        <v>13850</v>
      </c>
      <c r="BQ249" t="s">
        <v>296</v>
      </c>
      <c r="BR249" t="s">
        <v>12074</v>
      </c>
      <c r="BS249" t="s">
        <v>12074</v>
      </c>
    </row>
    <row r="250" spans="1:72" hidden="1">
      <c r="A250" t="s">
        <v>76</v>
      </c>
      <c r="B250" t="s">
        <v>13851</v>
      </c>
      <c r="F250" t="s">
        <v>13851</v>
      </c>
      <c r="I250" t="s">
        <v>13852</v>
      </c>
      <c r="J250" t="s">
        <v>7373</v>
      </c>
      <c r="V250" t="s">
        <v>13853</v>
      </c>
      <c r="AM250" t="s">
        <v>7376</v>
      </c>
      <c r="AS250">
        <v>2002</v>
      </c>
      <c r="AT250">
        <v>50</v>
      </c>
      <c r="AU250">
        <v>5</v>
      </c>
      <c r="AZ250">
        <v>461</v>
      </c>
      <c r="BA250">
        <v>475</v>
      </c>
      <c r="BC250" t="s">
        <v>13854</v>
      </c>
      <c r="BK250" t="s">
        <v>13855</v>
      </c>
      <c r="BQ250" t="s">
        <v>296</v>
      </c>
      <c r="BR250" t="s">
        <v>12074</v>
      </c>
      <c r="BS250" t="s">
        <v>12074</v>
      </c>
    </row>
    <row r="251" spans="1:72" hidden="1">
      <c r="A251" t="s">
        <v>76</v>
      </c>
      <c r="B251" t="s">
        <v>13856</v>
      </c>
      <c r="F251" t="s">
        <v>13856</v>
      </c>
      <c r="I251" t="s">
        <v>13857</v>
      </c>
      <c r="J251" t="s">
        <v>2128</v>
      </c>
      <c r="V251" t="s">
        <v>13858</v>
      </c>
      <c r="AM251" t="s">
        <v>2130</v>
      </c>
      <c r="AR251" t="s">
        <v>204</v>
      </c>
      <c r="AS251">
        <v>1998</v>
      </c>
      <c r="AT251">
        <v>27</v>
      </c>
      <c r="AU251">
        <v>1</v>
      </c>
      <c r="AZ251">
        <v>94</v>
      </c>
      <c r="BA251">
        <v>101</v>
      </c>
      <c r="BC251" t="s">
        <v>13859</v>
      </c>
      <c r="BK251" t="s">
        <v>13860</v>
      </c>
      <c r="BQ251" t="s">
        <v>296</v>
      </c>
      <c r="BR251" t="s">
        <v>12074</v>
      </c>
      <c r="BS251" t="s">
        <v>12074</v>
      </c>
    </row>
    <row r="252" spans="1:72" hidden="1">
      <c r="A252" t="s">
        <v>76</v>
      </c>
      <c r="B252" t="s">
        <v>13861</v>
      </c>
      <c r="F252" t="s">
        <v>13861</v>
      </c>
      <c r="I252" t="s">
        <v>13862</v>
      </c>
      <c r="J252" t="s">
        <v>2818</v>
      </c>
      <c r="V252" t="s">
        <v>13863</v>
      </c>
      <c r="Z252" t="s">
        <v>13864</v>
      </c>
      <c r="AA252" t="s">
        <v>13865</v>
      </c>
      <c r="AM252" t="s">
        <v>2820</v>
      </c>
      <c r="AR252" t="s">
        <v>1372</v>
      </c>
      <c r="AS252">
        <v>2000</v>
      </c>
      <c r="AT252">
        <v>73</v>
      </c>
      <c r="AU252">
        <v>5</v>
      </c>
      <c r="AZ252">
        <v>613</v>
      </c>
      <c r="BA252">
        <v>620</v>
      </c>
      <c r="BC252" t="s">
        <v>13866</v>
      </c>
      <c r="BK252" t="s">
        <v>13867</v>
      </c>
      <c r="BL252">
        <v>11073797</v>
      </c>
      <c r="BQ252" t="s">
        <v>296</v>
      </c>
      <c r="BR252" t="s">
        <v>12074</v>
      </c>
      <c r="BS252" t="s">
        <v>12074</v>
      </c>
    </row>
    <row r="253" spans="1:72" hidden="1">
      <c r="A253" t="s">
        <v>76</v>
      </c>
      <c r="B253" t="s">
        <v>13868</v>
      </c>
      <c r="F253" t="s">
        <v>13868</v>
      </c>
      <c r="I253" t="s">
        <v>13869</v>
      </c>
      <c r="J253" t="s">
        <v>13870</v>
      </c>
      <c r="V253" t="s">
        <v>13871</v>
      </c>
      <c r="AM253" t="s">
        <v>13872</v>
      </c>
      <c r="AR253" t="s">
        <v>4262</v>
      </c>
      <c r="AS253">
        <v>2002</v>
      </c>
      <c r="AT253">
        <v>2</v>
      </c>
      <c r="AU253">
        <v>1</v>
      </c>
      <c r="AZ253">
        <v>77</v>
      </c>
      <c r="BA253">
        <v>82</v>
      </c>
      <c r="BC253" t="s">
        <v>13873</v>
      </c>
      <c r="BK253" t="s">
        <v>13874</v>
      </c>
      <c r="BL253">
        <v>12449856</v>
      </c>
      <c r="BQ253" t="s">
        <v>296</v>
      </c>
      <c r="BR253" t="s">
        <v>12074</v>
      </c>
      <c r="BS253" t="s">
        <v>12074</v>
      </c>
    </row>
    <row r="254" spans="1:72" hidden="1">
      <c r="A254" t="s">
        <v>76</v>
      </c>
      <c r="B254" t="s">
        <v>13875</v>
      </c>
      <c r="F254" t="s">
        <v>13876</v>
      </c>
      <c r="I254" t="s">
        <v>13877</v>
      </c>
      <c r="J254" t="s">
        <v>13816</v>
      </c>
      <c r="V254" t="s">
        <v>13878</v>
      </c>
      <c r="Z254" t="s">
        <v>13879</v>
      </c>
      <c r="AA254" t="s">
        <v>13880</v>
      </c>
      <c r="AM254" t="s">
        <v>13818</v>
      </c>
      <c r="AN254" t="s">
        <v>13819</v>
      </c>
      <c r="AR254" t="s">
        <v>887</v>
      </c>
      <c r="AS254">
        <v>2011</v>
      </c>
      <c r="AT254">
        <v>13</v>
      </c>
      <c r="AU254">
        <v>6</v>
      </c>
      <c r="AZ254">
        <v>1325</v>
      </c>
      <c r="BA254">
        <v>1340</v>
      </c>
      <c r="BC254" t="s">
        <v>13881</v>
      </c>
      <c r="BK254" t="s">
        <v>13882</v>
      </c>
      <c r="BQ254" t="s">
        <v>296</v>
      </c>
      <c r="BR254" t="s">
        <v>12074</v>
      </c>
      <c r="BS254" t="s">
        <v>12074</v>
      </c>
    </row>
    <row r="255" spans="1:72" hidden="1">
      <c r="A255" t="s">
        <v>76</v>
      </c>
      <c r="B255" t="s">
        <v>13883</v>
      </c>
      <c r="F255" t="s">
        <v>13884</v>
      </c>
      <c r="I255" t="s">
        <v>13885</v>
      </c>
      <c r="J255" t="s">
        <v>13886</v>
      </c>
      <c r="V255" t="s">
        <v>13887</v>
      </c>
      <c r="Z255" t="s">
        <v>13879</v>
      </c>
      <c r="AA255" t="s">
        <v>13888</v>
      </c>
      <c r="AM255" t="s">
        <v>13889</v>
      </c>
      <c r="AR255" t="s">
        <v>168</v>
      </c>
      <c r="AS255">
        <v>2012</v>
      </c>
      <c r="AT255">
        <v>49</v>
      </c>
      <c r="AU255">
        <v>5</v>
      </c>
      <c r="AZ255">
        <v>1124</v>
      </c>
      <c r="BA255">
        <v>1130</v>
      </c>
      <c r="BC255" t="s">
        <v>13890</v>
      </c>
      <c r="BK255" t="s">
        <v>13891</v>
      </c>
      <c r="BQ255" t="s">
        <v>296</v>
      </c>
      <c r="BR255" t="s">
        <v>12074</v>
      </c>
      <c r="BS255" t="s">
        <v>12074</v>
      </c>
    </row>
    <row r="256" spans="1:72" hidden="1">
      <c r="A256" t="s">
        <v>76</v>
      </c>
      <c r="B256" t="s">
        <v>13892</v>
      </c>
      <c r="F256" t="s">
        <v>13893</v>
      </c>
      <c r="I256" t="s">
        <v>13894</v>
      </c>
      <c r="J256" t="s">
        <v>1578</v>
      </c>
      <c r="V256" t="s">
        <v>13895</v>
      </c>
      <c r="AM256" t="s">
        <v>1580</v>
      </c>
      <c r="AN256" t="s">
        <v>8019</v>
      </c>
      <c r="AR256" t="s">
        <v>216</v>
      </c>
      <c r="AS256">
        <v>2018</v>
      </c>
      <c r="AT256">
        <v>32</v>
      </c>
      <c r="AU256">
        <v>8</v>
      </c>
      <c r="AZ256">
        <v>1944</v>
      </c>
      <c r="BA256">
        <v>1958</v>
      </c>
      <c r="BC256" t="s">
        <v>13896</v>
      </c>
      <c r="BK256" t="s">
        <v>13897</v>
      </c>
      <c r="BQ256" t="s">
        <v>296</v>
      </c>
      <c r="BR256" t="s">
        <v>12074</v>
      </c>
      <c r="BS256" t="s">
        <v>12074</v>
      </c>
    </row>
    <row r="257" spans="1:71" hidden="1">
      <c r="A257" t="s">
        <v>76</v>
      </c>
      <c r="B257" t="s">
        <v>13898</v>
      </c>
      <c r="F257" t="s">
        <v>13898</v>
      </c>
      <c r="I257" t="s">
        <v>13899</v>
      </c>
      <c r="J257" t="s">
        <v>9447</v>
      </c>
      <c r="V257" t="s">
        <v>13900</v>
      </c>
      <c r="Z257" t="s">
        <v>13901</v>
      </c>
      <c r="AA257" t="s">
        <v>13902</v>
      </c>
      <c r="AM257" t="s">
        <v>9451</v>
      </c>
      <c r="AR257" t="s">
        <v>769</v>
      </c>
      <c r="AS257">
        <v>2003</v>
      </c>
      <c r="AT257">
        <v>37</v>
      </c>
      <c r="AU257">
        <v>1</v>
      </c>
      <c r="AZ257">
        <v>155</v>
      </c>
      <c r="BA257">
        <v>160</v>
      </c>
      <c r="BC257" t="s">
        <v>13903</v>
      </c>
      <c r="BK257" t="s">
        <v>13904</v>
      </c>
      <c r="BQ257" t="s">
        <v>296</v>
      </c>
      <c r="BR257" t="s">
        <v>12074</v>
      </c>
      <c r="BS257" t="s">
        <v>12074</v>
      </c>
    </row>
    <row r="258" spans="1:71" hidden="1">
      <c r="A258" t="s">
        <v>76</v>
      </c>
      <c r="B258" t="s">
        <v>13905</v>
      </c>
      <c r="F258" t="s">
        <v>13906</v>
      </c>
      <c r="I258" t="s">
        <v>13907</v>
      </c>
      <c r="J258" t="s">
        <v>13908</v>
      </c>
      <c r="V258" t="s">
        <v>13909</v>
      </c>
      <c r="Z258" t="s">
        <v>13910</v>
      </c>
      <c r="AA258" t="s">
        <v>13911</v>
      </c>
      <c r="AM258" t="s">
        <v>13912</v>
      </c>
      <c r="AN258" t="s">
        <v>13913</v>
      </c>
      <c r="AR258" t="s">
        <v>94</v>
      </c>
      <c r="AS258">
        <v>2016</v>
      </c>
      <c r="AT258">
        <v>66</v>
      </c>
      <c r="AU258">
        <v>1</v>
      </c>
      <c r="AZ258">
        <v>73</v>
      </c>
      <c r="BA258">
        <v>79</v>
      </c>
      <c r="BC258" t="s">
        <v>13914</v>
      </c>
      <c r="BK258" t="s">
        <v>13915</v>
      </c>
      <c r="BQ258" t="s">
        <v>296</v>
      </c>
      <c r="BR258" t="s">
        <v>12074</v>
      </c>
      <c r="BS258" t="s">
        <v>12074</v>
      </c>
    </row>
    <row r="259" spans="1:71" hidden="1">
      <c r="A259" t="s">
        <v>76</v>
      </c>
      <c r="B259" t="s">
        <v>13916</v>
      </c>
      <c r="F259" t="s">
        <v>13916</v>
      </c>
      <c r="I259" t="s">
        <v>13917</v>
      </c>
      <c r="J259" t="s">
        <v>6337</v>
      </c>
      <c r="V259" t="s">
        <v>13918</v>
      </c>
      <c r="Z259" t="s">
        <v>13919</v>
      </c>
      <c r="AA259" t="s">
        <v>13920</v>
      </c>
      <c r="AM259" t="s">
        <v>6340</v>
      </c>
      <c r="AR259" t="s">
        <v>397</v>
      </c>
      <c r="AS259">
        <v>2003</v>
      </c>
      <c r="AT259">
        <v>48</v>
      </c>
      <c r="AU259">
        <v>7</v>
      </c>
      <c r="AZ259">
        <v>1207</v>
      </c>
      <c r="BA259">
        <v>1218</v>
      </c>
      <c r="BC259" t="s">
        <v>13921</v>
      </c>
      <c r="BK259" t="s">
        <v>13922</v>
      </c>
      <c r="BQ259" t="s">
        <v>131</v>
      </c>
      <c r="BR259" t="s">
        <v>12074</v>
      </c>
      <c r="BS259" t="s">
        <v>296</v>
      </c>
    </row>
    <row r="260" spans="1:71" hidden="1">
      <c r="A260" t="s">
        <v>76</v>
      </c>
      <c r="B260" t="s">
        <v>13923</v>
      </c>
      <c r="F260" t="s">
        <v>13924</v>
      </c>
      <c r="I260" t="s">
        <v>13925</v>
      </c>
      <c r="J260" t="s">
        <v>6246</v>
      </c>
      <c r="V260" t="s">
        <v>13926</v>
      </c>
      <c r="Z260" t="s">
        <v>13927</v>
      </c>
      <c r="AA260" t="s">
        <v>13928</v>
      </c>
      <c r="AM260" t="s">
        <v>6248</v>
      </c>
      <c r="AR260" s="3">
        <v>44075</v>
      </c>
      <c r="AS260">
        <v>2011</v>
      </c>
      <c r="AT260">
        <v>8</v>
      </c>
      <c r="BB260">
        <v>22</v>
      </c>
      <c r="BC260" t="s">
        <v>13929</v>
      </c>
      <c r="BK260" t="s">
        <v>13930</v>
      </c>
      <c r="BL260">
        <v>21933388</v>
      </c>
      <c r="BQ260" t="s">
        <v>296</v>
      </c>
      <c r="BR260" t="s">
        <v>12074</v>
      </c>
      <c r="BS260" t="s">
        <v>12074</v>
      </c>
    </row>
    <row r="261" spans="1:71" hidden="1">
      <c r="A261" t="s">
        <v>76</v>
      </c>
      <c r="B261" t="s">
        <v>13931</v>
      </c>
      <c r="F261" t="s">
        <v>13931</v>
      </c>
      <c r="I261" t="s">
        <v>13932</v>
      </c>
      <c r="J261" t="s">
        <v>1125</v>
      </c>
      <c r="V261" t="s">
        <v>13933</v>
      </c>
      <c r="AM261" t="s">
        <v>1128</v>
      </c>
      <c r="AR261" t="s">
        <v>887</v>
      </c>
      <c r="AS261">
        <v>2001</v>
      </c>
      <c r="AT261">
        <v>26</v>
      </c>
      <c r="AU261">
        <v>3</v>
      </c>
      <c r="AZ261">
        <v>275</v>
      </c>
      <c r="BA261">
        <v>292</v>
      </c>
      <c r="BC261" t="s">
        <v>13934</v>
      </c>
      <c r="BK261" t="s">
        <v>13935</v>
      </c>
      <c r="BQ261" t="s">
        <v>296</v>
      </c>
      <c r="BR261" t="s">
        <v>12074</v>
      </c>
      <c r="BS261" t="s">
        <v>12074</v>
      </c>
    </row>
    <row r="262" spans="1:71" hidden="1">
      <c r="A262" t="s">
        <v>76</v>
      </c>
      <c r="B262" t="s">
        <v>13936</v>
      </c>
      <c r="F262" t="s">
        <v>13936</v>
      </c>
      <c r="I262" t="s">
        <v>13937</v>
      </c>
      <c r="J262" t="s">
        <v>145</v>
      </c>
      <c r="V262" t="s">
        <v>13938</v>
      </c>
      <c r="Z262" t="s">
        <v>2714</v>
      </c>
      <c r="AA262" t="s">
        <v>2715</v>
      </c>
      <c r="AM262" t="s">
        <v>147</v>
      </c>
      <c r="AR262" s="3">
        <v>37073</v>
      </c>
      <c r="AS262">
        <v>2001</v>
      </c>
      <c r="AT262">
        <v>47</v>
      </c>
      <c r="AU262">
        <v>7</v>
      </c>
      <c r="AZ262">
        <v>699</v>
      </c>
      <c r="BA262">
        <v>708</v>
      </c>
      <c r="BC262" t="s">
        <v>13939</v>
      </c>
      <c r="BK262" t="s">
        <v>13940</v>
      </c>
      <c r="BQ262" t="s">
        <v>296</v>
      </c>
      <c r="BR262" t="s">
        <v>12074</v>
      </c>
      <c r="BS262" t="s">
        <v>12074</v>
      </c>
    </row>
    <row r="263" spans="1:71" hidden="1">
      <c r="A263" t="s">
        <v>76</v>
      </c>
      <c r="B263" t="s">
        <v>13941</v>
      </c>
      <c r="F263" t="s">
        <v>13941</v>
      </c>
      <c r="I263" t="s">
        <v>13942</v>
      </c>
      <c r="J263" t="s">
        <v>13943</v>
      </c>
      <c r="V263" t="s">
        <v>13944</v>
      </c>
      <c r="Z263" t="s">
        <v>13945</v>
      </c>
      <c r="AA263" t="s">
        <v>13946</v>
      </c>
      <c r="AM263" t="s">
        <v>13947</v>
      </c>
      <c r="AS263">
        <v>2004</v>
      </c>
      <c r="AT263">
        <v>6</v>
      </c>
      <c r="AV263">
        <v>6</v>
      </c>
      <c r="AZ263">
        <v>883</v>
      </c>
      <c r="BA263">
        <v>890</v>
      </c>
      <c r="BC263" t="s">
        <v>13948</v>
      </c>
      <c r="BK263" t="s">
        <v>13949</v>
      </c>
      <c r="BQ263" t="s">
        <v>296</v>
      </c>
      <c r="BR263" t="s">
        <v>12074</v>
      </c>
      <c r="BS263" t="s">
        <v>12074</v>
      </c>
    </row>
    <row r="264" spans="1:71" hidden="1">
      <c r="A264" t="s">
        <v>76</v>
      </c>
      <c r="B264" t="s">
        <v>13950</v>
      </c>
      <c r="F264" t="s">
        <v>13951</v>
      </c>
      <c r="I264" t="s">
        <v>13952</v>
      </c>
      <c r="J264" t="s">
        <v>646</v>
      </c>
      <c r="V264" t="s">
        <v>13953</v>
      </c>
      <c r="AM264" t="s">
        <v>648</v>
      </c>
      <c r="AN264" t="s">
        <v>649</v>
      </c>
      <c r="AR264" t="s">
        <v>148</v>
      </c>
      <c r="AS264">
        <v>2013</v>
      </c>
      <c r="AT264">
        <v>216</v>
      </c>
      <c r="AU264">
        <v>9</v>
      </c>
      <c r="AZ264">
        <v>1736</v>
      </c>
      <c r="BA264">
        <v>1743</v>
      </c>
      <c r="BC264" t="s">
        <v>13954</v>
      </c>
      <c r="BK264" t="s">
        <v>13955</v>
      </c>
      <c r="BL264">
        <v>23348944</v>
      </c>
      <c r="BQ264" t="s">
        <v>296</v>
      </c>
      <c r="BR264" t="s">
        <v>12074</v>
      </c>
      <c r="BS264" t="s">
        <v>12074</v>
      </c>
    </row>
    <row r="265" spans="1:71" hidden="1">
      <c r="A265" t="s">
        <v>76</v>
      </c>
      <c r="B265" t="s">
        <v>13956</v>
      </c>
      <c r="F265" t="s">
        <v>13956</v>
      </c>
      <c r="I265" t="s">
        <v>13957</v>
      </c>
      <c r="J265" t="s">
        <v>6848</v>
      </c>
      <c r="V265" t="s">
        <v>13958</v>
      </c>
      <c r="AM265" t="s">
        <v>6852</v>
      </c>
      <c r="AS265">
        <v>2002</v>
      </c>
      <c r="AT265">
        <v>21</v>
      </c>
      <c r="AU265">
        <v>4</v>
      </c>
      <c r="AZ265">
        <v>347</v>
      </c>
      <c r="BA265">
        <v>364</v>
      </c>
      <c r="BC265" t="s">
        <v>13959</v>
      </c>
      <c r="BK265" t="s">
        <v>13960</v>
      </c>
      <c r="BQ265" t="s">
        <v>296</v>
      </c>
      <c r="BR265" t="s">
        <v>12074</v>
      </c>
      <c r="BS265" t="s">
        <v>12074</v>
      </c>
    </row>
    <row r="266" spans="1:71" hidden="1">
      <c r="A266" t="s">
        <v>76</v>
      </c>
      <c r="B266" t="s">
        <v>13961</v>
      </c>
      <c r="F266" t="s">
        <v>13961</v>
      </c>
      <c r="I266" t="s">
        <v>13962</v>
      </c>
      <c r="J266" t="s">
        <v>6459</v>
      </c>
      <c r="V266" t="s">
        <v>13963</v>
      </c>
      <c r="Z266" t="s">
        <v>13964</v>
      </c>
      <c r="AM266" t="s">
        <v>6461</v>
      </c>
      <c r="AR266" t="s">
        <v>94</v>
      </c>
      <c r="AS266">
        <v>1991</v>
      </c>
      <c r="AT266">
        <v>5</v>
      </c>
      <c r="AU266">
        <v>1</v>
      </c>
      <c r="AZ266">
        <v>12</v>
      </c>
      <c r="BA266">
        <v>29</v>
      </c>
      <c r="BC266" t="s">
        <v>13965</v>
      </c>
      <c r="BK266" t="s">
        <v>13966</v>
      </c>
      <c r="BQ266" t="s">
        <v>296</v>
      </c>
      <c r="BR266" t="s">
        <v>12074</v>
      </c>
      <c r="BS266" t="s">
        <v>12074</v>
      </c>
    </row>
    <row r="267" spans="1:71" hidden="1">
      <c r="A267" t="s">
        <v>867</v>
      </c>
      <c r="B267" t="s">
        <v>13967</v>
      </c>
      <c r="D267" t="s">
        <v>13968</v>
      </c>
      <c r="F267" t="s">
        <v>13969</v>
      </c>
      <c r="I267" t="s">
        <v>13970</v>
      </c>
      <c r="J267" t="s">
        <v>13971</v>
      </c>
      <c r="K267" t="s">
        <v>13972</v>
      </c>
      <c r="O267" t="s">
        <v>13973</v>
      </c>
      <c r="P267" t="s">
        <v>13974</v>
      </c>
      <c r="Q267" t="s">
        <v>13975</v>
      </c>
      <c r="R267" t="s">
        <v>13976</v>
      </c>
      <c r="V267" t="s">
        <v>13977</v>
      </c>
      <c r="AM267" t="s">
        <v>13978</v>
      </c>
      <c r="AO267" t="s">
        <v>13979</v>
      </c>
      <c r="AS267">
        <v>2009</v>
      </c>
      <c r="AT267">
        <v>30</v>
      </c>
      <c r="AV267">
        <v>8</v>
      </c>
      <c r="AZ267">
        <v>1301</v>
      </c>
      <c r="BA267">
        <v>1306</v>
      </c>
      <c r="BK267" t="s">
        <v>13980</v>
      </c>
      <c r="BQ267" t="s">
        <v>296</v>
      </c>
      <c r="BR267" t="s">
        <v>12074</v>
      </c>
      <c r="BS267" t="s">
        <v>12074</v>
      </c>
    </row>
    <row r="268" spans="1:71" hidden="1">
      <c r="A268" t="s">
        <v>76</v>
      </c>
      <c r="B268" t="s">
        <v>13981</v>
      </c>
      <c r="F268" t="s">
        <v>13982</v>
      </c>
      <c r="I268" t="s">
        <v>13983</v>
      </c>
      <c r="J268" t="s">
        <v>13816</v>
      </c>
      <c r="V268" t="s">
        <v>13984</v>
      </c>
      <c r="AM268" t="s">
        <v>13818</v>
      </c>
      <c r="AN268" t="s">
        <v>13819</v>
      </c>
      <c r="AR268" t="s">
        <v>413</v>
      </c>
      <c r="AS268">
        <v>2011</v>
      </c>
      <c r="AT268">
        <v>13</v>
      </c>
      <c r="AU268">
        <v>11</v>
      </c>
      <c r="AX268" t="s">
        <v>49</v>
      </c>
      <c r="AZ268">
        <v>2547</v>
      </c>
      <c r="BA268">
        <v>2559</v>
      </c>
      <c r="BC268" t="s">
        <v>13985</v>
      </c>
      <c r="BK268" t="s">
        <v>13986</v>
      </c>
      <c r="BQ268" t="s">
        <v>296</v>
      </c>
      <c r="BR268" t="s">
        <v>12074</v>
      </c>
      <c r="BS268" t="s">
        <v>12074</v>
      </c>
    </row>
    <row r="269" spans="1:71" hidden="1">
      <c r="A269" t="s">
        <v>76</v>
      </c>
      <c r="B269" t="s">
        <v>13987</v>
      </c>
      <c r="F269" t="s">
        <v>13987</v>
      </c>
      <c r="I269" t="s">
        <v>13988</v>
      </c>
      <c r="J269" t="s">
        <v>4337</v>
      </c>
      <c r="V269" t="s">
        <v>13989</v>
      </c>
      <c r="AA269" t="s">
        <v>13990</v>
      </c>
      <c r="AM269" t="s">
        <v>4339</v>
      </c>
      <c r="AR269" t="s">
        <v>94</v>
      </c>
      <c r="AS269">
        <v>2005</v>
      </c>
      <c r="AT269">
        <v>69</v>
      </c>
      <c r="AU269">
        <v>1</v>
      </c>
      <c r="AZ269">
        <v>33</v>
      </c>
      <c r="BA269">
        <v>44</v>
      </c>
      <c r="BC269" t="s">
        <v>13991</v>
      </c>
      <c r="BK269" t="s">
        <v>13992</v>
      </c>
      <c r="BQ269" t="s">
        <v>296</v>
      </c>
      <c r="BR269" t="s">
        <v>12074</v>
      </c>
      <c r="BS269" t="s">
        <v>12074</v>
      </c>
    </row>
    <row r="270" spans="1:71" hidden="1">
      <c r="A270" t="s">
        <v>76</v>
      </c>
      <c r="B270" t="s">
        <v>13993</v>
      </c>
      <c r="F270" t="s">
        <v>13993</v>
      </c>
      <c r="I270" t="s">
        <v>13994</v>
      </c>
      <c r="J270" t="s">
        <v>12152</v>
      </c>
      <c r="V270" t="s">
        <v>13995</v>
      </c>
      <c r="Z270" t="s">
        <v>13996</v>
      </c>
      <c r="AA270" t="s">
        <v>13997</v>
      </c>
      <c r="AM270" t="s">
        <v>12155</v>
      </c>
      <c r="AN270" t="s">
        <v>12156</v>
      </c>
      <c r="AS270">
        <v>2001</v>
      </c>
      <c r="AT270">
        <v>196</v>
      </c>
      <c r="AU270">
        <v>3</v>
      </c>
      <c r="AZ270">
        <v>227</v>
      </c>
      <c r="BA270">
        <v>241</v>
      </c>
      <c r="BC270" t="s">
        <v>13998</v>
      </c>
      <c r="BK270" t="s">
        <v>13999</v>
      </c>
      <c r="BQ270" t="s">
        <v>296</v>
      </c>
      <c r="BR270" t="s">
        <v>12074</v>
      </c>
      <c r="BS270" t="s">
        <v>12074</v>
      </c>
    </row>
    <row r="271" spans="1:71" hidden="1">
      <c r="A271" t="s">
        <v>76</v>
      </c>
      <c r="B271" t="s">
        <v>14000</v>
      </c>
      <c r="F271" t="s">
        <v>14000</v>
      </c>
      <c r="I271" t="s">
        <v>14001</v>
      </c>
      <c r="J271" t="s">
        <v>766</v>
      </c>
      <c r="V271" t="s">
        <v>14002</v>
      </c>
      <c r="AM271" t="s">
        <v>768</v>
      </c>
      <c r="AR271" t="s">
        <v>413</v>
      </c>
      <c r="AS271">
        <v>1991</v>
      </c>
      <c r="AT271">
        <v>28</v>
      </c>
      <c r="AU271">
        <v>6</v>
      </c>
      <c r="AZ271">
        <v>847</v>
      </c>
      <c r="BA271">
        <v>853</v>
      </c>
      <c r="BC271" t="s">
        <v>14003</v>
      </c>
      <c r="BK271" t="s">
        <v>14004</v>
      </c>
      <c r="BL271">
        <v>1770520</v>
      </c>
      <c r="BQ271" t="s">
        <v>296</v>
      </c>
      <c r="BR271" t="s">
        <v>12074</v>
      </c>
      <c r="BS271" t="s">
        <v>12074</v>
      </c>
    </row>
    <row r="272" spans="1:71" hidden="1">
      <c r="A272" t="s">
        <v>76</v>
      </c>
      <c r="B272" t="s">
        <v>14005</v>
      </c>
      <c r="F272" t="s">
        <v>14006</v>
      </c>
      <c r="I272" t="s">
        <v>14007</v>
      </c>
      <c r="J272" t="s">
        <v>666</v>
      </c>
      <c r="V272" t="s">
        <v>14008</v>
      </c>
      <c r="AA272" t="s">
        <v>14009</v>
      </c>
      <c r="AM272" t="s">
        <v>670</v>
      </c>
      <c r="AR272" t="s">
        <v>185</v>
      </c>
      <c r="AS272">
        <v>2009</v>
      </c>
      <c r="AT272">
        <v>18</v>
      </c>
      <c r="AU272">
        <v>17</v>
      </c>
      <c r="AZ272">
        <v>3581</v>
      </c>
      <c r="BA272">
        <v>3592</v>
      </c>
      <c r="BC272" t="s">
        <v>14010</v>
      </c>
      <c r="BK272" t="s">
        <v>14011</v>
      </c>
      <c r="BL272">
        <v>19674309</v>
      </c>
      <c r="BQ272" t="s">
        <v>296</v>
      </c>
      <c r="BR272" t="s">
        <v>12074</v>
      </c>
      <c r="BS272" t="s">
        <v>12074</v>
      </c>
    </row>
    <row r="273" spans="1:71" hidden="1">
      <c r="A273" t="s">
        <v>76</v>
      </c>
      <c r="B273" t="s">
        <v>14012</v>
      </c>
      <c r="F273" t="s">
        <v>14012</v>
      </c>
      <c r="I273" t="s">
        <v>14013</v>
      </c>
      <c r="J273" t="s">
        <v>14014</v>
      </c>
      <c r="V273" t="s">
        <v>14015</v>
      </c>
      <c r="Z273" t="s">
        <v>14016</v>
      </c>
      <c r="AA273" t="s">
        <v>14017</v>
      </c>
      <c r="AM273" t="s">
        <v>14018</v>
      </c>
      <c r="AN273" t="s">
        <v>14019</v>
      </c>
      <c r="AR273" t="s">
        <v>128</v>
      </c>
      <c r="AS273">
        <v>1994</v>
      </c>
      <c r="AT273">
        <v>109</v>
      </c>
      <c r="AU273">
        <v>4</v>
      </c>
      <c r="AZ273">
        <v>895</v>
      </c>
      <c r="BA273">
        <v>904</v>
      </c>
      <c r="BC273" t="s">
        <v>14020</v>
      </c>
      <c r="BK273" t="s">
        <v>14021</v>
      </c>
      <c r="BL273">
        <v>7828030</v>
      </c>
      <c r="BQ273" t="s">
        <v>296</v>
      </c>
      <c r="BR273" t="s">
        <v>12074</v>
      </c>
      <c r="BS273" t="s">
        <v>12074</v>
      </c>
    </row>
    <row r="274" spans="1:71" hidden="1">
      <c r="A274" t="s">
        <v>76</v>
      </c>
      <c r="B274" t="s">
        <v>14022</v>
      </c>
      <c r="F274" t="s">
        <v>14022</v>
      </c>
      <c r="I274" t="s">
        <v>14023</v>
      </c>
      <c r="J274" t="s">
        <v>3380</v>
      </c>
      <c r="V274" t="s">
        <v>14024</v>
      </c>
      <c r="AM274" t="s">
        <v>3383</v>
      </c>
      <c r="AR274" t="s">
        <v>397</v>
      </c>
      <c r="AS274">
        <v>2000</v>
      </c>
      <c r="AT274">
        <v>279</v>
      </c>
      <c r="AU274">
        <v>1</v>
      </c>
      <c r="AZ274" t="s">
        <v>14025</v>
      </c>
      <c r="BA274" t="s">
        <v>14026</v>
      </c>
      <c r="BK274" t="s">
        <v>14027</v>
      </c>
      <c r="BL274">
        <v>10896889</v>
      </c>
      <c r="BQ274" t="s">
        <v>296</v>
      </c>
      <c r="BR274" t="s">
        <v>12074</v>
      </c>
      <c r="BS274" t="s">
        <v>12074</v>
      </c>
    </row>
    <row r="275" spans="1:71" hidden="1">
      <c r="A275" t="s">
        <v>76</v>
      </c>
      <c r="B275" t="s">
        <v>14028</v>
      </c>
      <c r="F275" t="s">
        <v>14029</v>
      </c>
      <c r="I275" t="s">
        <v>14030</v>
      </c>
      <c r="J275" t="s">
        <v>12408</v>
      </c>
      <c r="V275" t="s">
        <v>14031</v>
      </c>
      <c r="AM275" t="s">
        <v>12411</v>
      </c>
      <c r="AR275" t="s">
        <v>14032</v>
      </c>
      <c r="AS275">
        <v>2014</v>
      </c>
      <c r="AT275">
        <v>7</v>
      </c>
      <c r="BB275">
        <v>245</v>
      </c>
      <c r="BC275" t="s">
        <v>14033</v>
      </c>
      <c r="BK275" t="s">
        <v>14034</v>
      </c>
      <c r="BL275">
        <v>24885216</v>
      </c>
      <c r="BQ275" t="s">
        <v>296</v>
      </c>
      <c r="BR275" t="s">
        <v>12074</v>
      </c>
      <c r="BS275" t="s">
        <v>12074</v>
      </c>
    </row>
    <row r="276" spans="1:71" hidden="1">
      <c r="A276" t="s">
        <v>76</v>
      </c>
      <c r="B276" t="s">
        <v>14035</v>
      </c>
      <c r="F276" t="s">
        <v>14036</v>
      </c>
      <c r="I276" t="s">
        <v>14037</v>
      </c>
      <c r="J276" t="s">
        <v>2607</v>
      </c>
      <c r="V276" t="s">
        <v>14038</v>
      </c>
      <c r="AM276" t="s">
        <v>2610</v>
      </c>
      <c r="AR276" t="s">
        <v>168</v>
      </c>
      <c r="AS276">
        <v>2017</v>
      </c>
      <c r="AT276">
        <v>43</v>
      </c>
      <c r="AU276">
        <v>5</v>
      </c>
      <c r="AZ276">
        <v>970</v>
      </c>
      <c r="BA276">
        <v>977</v>
      </c>
      <c r="BC276" t="s">
        <v>14039</v>
      </c>
      <c r="BK276" t="s">
        <v>14040</v>
      </c>
      <c r="BQ276" t="s">
        <v>296</v>
      </c>
      <c r="BR276" t="s">
        <v>12074</v>
      </c>
      <c r="BS276" t="s">
        <v>12074</v>
      </c>
    </row>
    <row r="277" spans="1:71" hidden="1">
      <c r="A277" t="s">
        <v>76</v>
      </c>
      <c r="B277" t="s">
        <v>14041</v>
      </c>
      <c r="F277" t="s">
        <v>14042</v>
      </c>
      <c r="I277" t="s">
        <v>14043</v>
      </c>
      <c r="J277" t="s">
        <v>14044</v>
      </c>
      <c r="V277" t="s">
        <v>14045</v>
      </c>
      <c r="AM277" t="s">
        <v>14046</v>
      </c>
      <c r="AR277" t="s">
        <v>887</v>
      </c>
      <c r="AS277">
        <v>2018</v>
      </c>
      <c r="AT277">
        <v>63</v>
      </c>
      <c r="AU277">
        <v>2</v>
      </c>
      <c r="AZ277">
        <v>89</v>
      </c>
      <c r="BA277">
        <v>100</v>
      </c>
      <c r="BC277" t="s">
        <v>14047</v>
      </c>
      <c r="BK277" t="s">
        <v>14048</v>
      </c>
      <c r="BQ277" t="s">
        <v>296</v>
      </c>
      <c r="BR277" t="s">
        <v>12074</v>
      </c>
      <c r="BS277" t="s">
        <v>12074</v>
      </c>
    </row>
    <row r="278" spans="1:71" hidden="1">
      <c r="A278" t="s">
        <v>76</v>
      </c>
      <c r="B278" t="s">
        <v>14049</v>
      </c>
      <c r="F278" t="s">
        <v>14049</v>
      </c>
      <c r="I278" t="s">
        <v>14050</v>
      </c>
      <c r="J278" t="s">
        <v>11721</v>
      </c>
      <c r="V278" t="s">
        <v>14051</v>
      </c>
      <c r="AM278" t="s">
        <v>3944</v>
      </c>
      <c r="AR278" t="s">
        <v>887</v>
      </c>
      <c r="AS278">
        <v>1999</v>
      </c>
      <c r="AT278">
        <v>123</v>
      </c>
      <c r="AU278">
        <v>5</v>
      </c>
      <c r="AZ278">
        <v>289</v>
      </c>
      <c r="BA278">
        <v>297</v>
      </c>
      <c r="BC278" t="s">
        <v>14052</v>
      </c>
      <c r="BK278" t="s">
        <v>14053</v>
      </c>
      <c r="BQ278" t="s">
        <v>296</v>
      </c>
      <c r="BR278" t="s">
        <v>12074</v>
      </c>
      <c r="BS278" t="s">
        <v>12074</v>
      </c>
    </row>
    <row r="279" spans="1:71" hidden="1">
      <c r="A279" t="s">
        <v>76</v>
      </c>
      <c r="B279" t="s">
        <v>14054</v>
      </c>
      <c r="F279" t="s">
        <v>14055</v>
      </c>
      <c r="I279" t="s">
        <v>14056</v>
      </c>
      <c r="J279" t="s">
        <v>1778</v>
      </c>
      <c r="V279" t="s">
        <v>14057</v>
      </c>
      <c r="AM279" t="s">
        <v>1781</v>
      </c>
      <c r="AN279" t="s">
        <v>14058</v>
      </c>
      <c r="AR279" t="s">
        <v>204</v>
      </c>
      <c r="AS279">
        <v>2016</v>
      </c>
      <c r="AT279">
        <v>144</v>
      </c>
      <c r="AZ279">
        <v>872</v>
      </c>
      <c r="BA279">
        <v>878</v>
      </c>
      <c r="BC279" t="s">
        <v>14059</v>
      </c>
      <c r="BK279" t="s">
        <v>14060</v>
      </c>
      <c r="BL279">
        <v>26421627</v>
      </c>
      <c r="BQ279" t="s">
        <v>296</v>
      </c>
      <c r="BR279" t="s">
        <v>12074</v>
      </c>
      <c r="BS279" t="s">
        <v>12074</v>
      </c>
    </row>
    <row r="280" spans="1:71" hidden="1">
      <c r="A280" t="s">
        <v>76</v>
      </c>
      <c r="B280" t="s">
        <v>14061</v>
      </c>
      <c r="F280" t="s">
        <v>14061</v>
      </c>
      <c r="I280" t="s">
        <v>14062</v>
      </c>
      <c r="J280" t="s">
        <v>14063</v>
      </c>
      <c r="V280" t="s">
        <v>14064</v>
      </c>
      <c r="AM280" t="s">
        <v>14065</v>
      </c>
      <c r="AS280">
        <v>1991</v>
      </c>
      <c r="AT280">
        <v>45</v>
      </c>
      <c r="AU280">
        <v>3</v>
      </c>
      <c r="AZ280">
        <v>381</v>
      </c>
      <c r="BA280">
        <v>401</v>
      </c>
      <c r="BC280" t="s">
        <v>14066</v>
      </c>
      <c r="BK280" t="s">
        <v>14067</v>
      </c>
      <c r="BQ280" t="s">
        <v>296</v>
      </c>
      <c r="BR280" t="s">
        <v>12074</v>
      </c>
      <c r="BS280" t="s">
        <v>12074</v>
      </c>
    </row>
    <row r="281" spans="1:71" hidden="1">
      <c r="A281" t="s">
        <v>76</v>
      </c>
      <c r="B281" t="s">
        <v>14068</v>
      </c>
      <c r="F281" t="s">
        <v>14069</v>
      </c>
      <c r="I281" t="s">
        <v>14070</v>
      </c>
      <c r="J281" t="s">
        <v>13212</v>
      </c>
      <c r="V281" t="s">
        <v>14071</v>
      </c>
      <c r="AM281" t="s">
        <v>13213</v>
      </c>
      <c r="AS281">
        <v>2008</v>
      </c>
      <c r="AT281">
        <v>44</v>
      </c>
      <c r="AU281">
        <v>1</v>
      </c>
      <c r="AZ281">
        <v>32</v>
      </c>
      <c r="BA281">
        <v>35</v>
      </c>
      <c r="BC281" t="s">
        <v>14072</v>
      </c>
      <c r="BK281" t="s">
        <v>14073</v>
      </c>
      <c r="BQ281" t="s">
        <v>296</v>
      </c>
      <c r="BR281" t="s">
        <v>12074</v>
      </c>
      <c r="BS281" t="s">
        <v>12074</v>
      </c>
    </row>
    <row r="282" spans="1:71" hidden="1">
      <c r="A282" t="s">
        <v>76</v>
      </c>
      <c r="B282" t="s">
        <v>14074</v>
      </c>
      <c r="F282" t="s">
        <v>14075</v>
      </c>
      <c r="I282" t="s">
        <v>14076</v>
      </c>
      <c r="J282" t="s">
        <v>1697</v>
      </c>
      <c r="V282" t="s">
        <v>14077</v>
      </c>
      <c r="AA282" t="s">
        <v>14078</v>
      </c>
      <c r="AM282" t="s">
        <v>1699</v>
      </c>
      <c r="AN282" t="s">
        <v>1700</v>
      </c>
      <c r="AR282" t="s">
        <v>204</v>
      </c>
      <c r="AS282">
        <v>2015</v>
      </c>
      <c r="AT282">
        <v>185</v>
      </c>
      <c r="AU282">
        <v>2</v>
      </c>
      <c r="AZ282">
        <v>212</v>
      </c>
      <c r="BA282">
        <v>227</v>
      </c>
      <c r="BC282" t="s">
        <v>14079</v>
      </c>
      <c r="BK282" t="s">
        <v>14080</v>
      </c>
      <c r="BL282">
        <v>25616140</v>
      </c>
      <c r="BQ282" t="s">
        <v>296</v>
      </c>
      <c r="BR282" t="s">
        <v>12074</v>
      </c>
      <c r="BS282" t="s">
        <v>12074</v>
      </c>
    </row>
    <row r="283" spans="1:71" hidden="1">
      <c r="A283" t="s">
        <v>76</v>
      </c>
      <c r="B283" t="s">
        <v>14081</v>
      </c>
      <c r="F283" t="s">
        <v>14082</v>
      </c>
      <c r="I283" t="s">
        <v>14083</v>
      </c>
      <c r="J283" t="s">
        <v>145</v>
      </c>
      <c r="V283" t="s">
        <v>14084</v>
      </c>
      <c r="AA283" t="s">
        <v>14085</v>
      </c>
      <c r="AM283" t="s">
        <v>147</v>
      </c>
      <c r="AR283" t="s">
        <v>413</v>
      </c>
      <c r="AS283">
        <v>2010</v>
      </c>
      <c r="AT283">
        <v>56</v>
      </c>
      <c r="AU283">
        <v>11</v>
      </c>
      <c r="AZ283">
        <v>1645</v>
      </c>
      <c r="BA283">
        <v>1650</v>
      </c>
      <c r="BC283" t="s">
        <v>14086</v>
      </c>
      <c r="BK283" t="s">
        <v>14087</v>
      </c>
      <c r="BL283">
        <v>20600083</v>
      </c>
      <c r="BQ283" t="s">
        <v>296</v>
      </c>
      <c r="BR283" t="s">
        <v>12074</v>
      </c>
      <c r="BS283" t="s">
        <v>12074</v>
      </c>
    </row>
    <row r="284" spans="1:71" hidden="1">
      <c r="A284" t="s">
        <v>76</v>
      </c>
      <c r="B284" t="s">
        <v>14088</v>
      </c>
      <c r="F284" t="s">
        <v>14088</v>
      </c>
      <c r="I284" t="s">
        <v>14089</v>
      </c>
      <c r="J284" t="s">
        <v>14090</v>
      </c>
      <c r="V284" t="s">
        <v>14091</v>
      </c>
      <c r="AM284" t="s">
        <v>14092</v>
      </c>
      <c r="AR284" t="s">
        <v>185</v>
      </c>
      <c r="AS284">
        <v>1991</v>
      </c>
      <c r="AT284">
        <v>29</v>
      </c>
      <c r="AU284">
        <v>3</v>
      </c>
      <c r="AZ284">
        <v>176</v>
      </c>
      <c r="BA284">
        <v>200</v>
      </c>
      <c r="BK284" t="s">
        <v>14093</v>
      </c>
      <c r="BQ284" t="s">
        <v>296</v>
      </c>
      <c r="BR284" t="s">
        <v>12074</v>
      </c>
      <c r="BS284" t="s">
        <v>12074</v>
      </c>
    </row>
    <row r="285" spans="1:71" hidden="1">
      <c r="A285" t="s">
        <v>76</v>
      </c>
      <c r="B285" t="s">
        <v>14094</v>
      </c>
      <c r="F285" t="s">
        <v>14095</v>
      </c>
      <c r="I285" t="s">
        <v>14096</v>
      </c>
      <c r="J285" t="s">
        <v>6617</v>
      </c>
      <c r="V285" t="s">
        <v>14097</v>
      </c>
      <c r="Z285" t="s">
        <v>14098</v>
      </c>
      <c r="AA285" t="s">
        <v>14099</v>
      </c>
      <c r="AM285" t="s">
        <v>6618</v>
      </c>
      <c r="AR285" t="s">
        <v>216</v>
      </c>
      <c r="AS285">
        <v>2008</v>
      </c>
      <c r="AT285">
        <v>23</v>
      </c>
      <c r="AU285">
        <v>2</v>
      </c>
      <c r="AZ285">
        <v>111</v>
      </c>
      <c r="BA285">
        <v>118</v>
      </c>
      <c r="BC285" t="s">
        <v>14100</v>
      </c>
      <c r="BK285" t="s">
        <v>14101</v>
      </c>
      <c r="BQ285" t="s">
        <v>296</v>
      </c>
      <c r="BR285" t="s">
        <v>12074</v>
      </c>
      <c r="BS285" t="s">
        <v>12074</v>
      </c>
    </row>
    <row r="286" spans="1:71" hidden="1">
      <c r="A286" t="s">
        <v>76</v>
      </c>
      <c r="B286" t="s">
        <v>14102</v>
      </c>
      <c r="F286" t="s">
        <v>14103</v>
      </c>
      <c r="I286" t="s">
        <v>14104</v>
      </c>
      <c r="J286" t="s">
        <v>13816</v>
      </c>
      <c r="V286" t="s">
        <v>14105</v>
      </c>
      <c r="AM286" t="s">
        <v>13818</v>
      </c>
      <c r="AN286" t="s">
        <v>13819</v>
      </c>
      <c r="AR286" t="s">
        <v>600</v>
      </c>
      <c r="AS286">
        <v>2013</v>
      </c>
      <c r="AT286">
        <v>15</v>
      </c>
      <c r="AU286">
        <v>4</v>
      </c>
      <c r="AZ286">
        <v>859</v>
      </c>
      <c r="BA286">
        <v>869</v>
      </c>
      <c r="BC286" t="s">
        <v>14106</v>
      </c>
      <c r="BK286" t="s">
        <v>14107</v>
      </c>
      <c r="BQ286" t="s">
        <v>296</v>
      </c>
      <c r="BR286" t="s">
        <v>12074</v>
      </c>
      <c r="BS286" t="s">
        <v>12074</v>
      </c>
    </row>
    <row r="287" spans="1:71" hidden="1">
      <c r="A287" t="s">
        <v>76</v>
      </c>
      <c r="B287" t="s">
        <v>14108</v>
      </c>
      <c r="F287" t="s">
        <v>14108</v>
      </c>
      <c r="I287" t="s">
        <v>14109</v>
      </c>
      <c r="J287" t="s">
        <v>14110</v>
      </c>
      <c r="V287" t="s">
        <v>14111</v>
      </c>
      <c r="AM287" t="s">
        <v>14112</v>
      </c>
      <c r="AR287" s="3">
        <v>37803</v>
      </c>
      <c r="AS287">
        <v>1998</v>
      </c>
      <c r="AT287">
        <v>37</v>
      </c>
      <c r="AV287">
        <v>2</v>
      </c>
      <c r="AZ287">
        <v>168</v>
      </c>
      <c r="BA287">
        <v>173</v>
      </c>
      <c r="BC287" t="s">
        <v>14113</v>
      </c>
      <c r="BK287" t="s">
        <v>14114</v>
      </c>
      <c r="BQ287" t="s">
        <v>296</v>
      </c>
      <c r="BR287" t="s">
        <v>12074</v>
      </c>
      <c r="BS287" t="s">
        <v>12074</v>
      </c>
    </row>
    <row r="288" spans="1:71" hidden="1">
      <c r="A288" t="s">
        <v>76</v>
      </c>
      <c r="B288" t="s">
        <v>14115</v>
      </c>
      <c r="F288" t="s">
        <v>14116</v>
      </c>
      <c r="I288" t="s">
        <v>14117</v>
      </c>
      <c r="J288" t="s">
        <v>14118</v>
      </c>
      <c r="V288" t="s">
        <v>14119</v>
      </c>
      <c r="AM288" t="s">
        <v>14120</v>
      </c>
      <c r="AR288" t="s">
        <v>216</v>
      </c>
      <c r="AS288">
        <v>2007</v>
      </c>
      <c r="AT288">
        <v>45</v>
      </c>
      <c r="AU288">
        <v>3</v>
      </c>
      <c r="AZ288">
        <v>206</v>
      </c>
      <c r="BA288">
        <v>213</v>
      </c>
      <c r="BC288" t="s">
        <v>14121</v>
      </c>
      <c r="BK288" t="s">
        <v>14122</v>
      </c>
      <c r="BQ288" t="s">
        <v>296</v>
      </c>
      <c r="BR288" t="s">
        <v>12074</v>
      </c>
      <c r="BS288" t="s">
        <v>12074</v>
      </c>
    </row>
    <row r="289" spans="1:71" hidden="1">
      <c r="A289" t="s">
        <v>76</v>
      </c>
      <c r="B289" t="s">
        <v>14123</v>
      </c>
      <c r="F289" t="s">
        <v>14123</v>
      </c>
      <c r="I289" t="s">
        <v>14124</v>
      </c>
      <c r="J289" t="s">
        <v>10872</v>
      </c>
      <c r="V289" t="s">
        <v>14125</v>
      </c>
      <c r="AM289" t="s">
        <v>10873</v>
      </c>
      <c r="AR289" t="s">
        <v>1573</v>
      </c>
      <c r="AS289">
        <v>1998</v>
      </c>
      <c r="AU289">
        <v>2</v>
      </c>
      <c r="AZ289">
        <v>411</v>
      </c>
      <c r="BA289">
        <v>422</v>
      </c>
      <c r="BC289" t="s">
        <v>14126</v>
      </c>
      <c r="BK289" t="s">
        <v>14127</v>
      </c>
      <c r="BQ289" t="s">
        <v>296</v>
      </c>
      <c r="BR289" t="s">
        <v>12074</v>
      </c>
      <c r="BS289" t="s">
        <v>12074</v>
      </c>
    </row>
    <row r="290" spans="1:71" hidden="1">
      <c r="A290" t="s">
        <v>76</v>
      </c>
      <c r="B290" t="s">
        <v>14128</v>
      </c>
      <c r="F290" t="s">
        <v>14128</v>
      </c>
      <c r="I290" t="s">
        <v>14129</v>
      </c>
      <c r="J290" t="s">
        <v>182</v>
      </c>
      <c r="V290" t="s">
        <v>14130</v>
      </c>
      <c r="AM290" t="s">
        <v>184</v>
      </c>
      <c r="AR290" t="s">
        <v>185</v>
      </c>
      <c r="AS290">
        <v>2001</v>
      </c>
      <c r="AT290">
        <v>26</v>
      </c>
      <c r="AU290">
        <v>3</v>
      </c>
      <c r="AZ290">
        <v>266</v>
      </c>
      <c r="BA290">
        <v>274</v>
      </c>
      <c r="BC290" t="s">
        <v>14131</v>
      </c>
      <c r="BK290" t="s">
        <v>14132</v>
      </c>
      <c r="BQ290" t="s">
        <v>296</v>
      </c>
      <c r="BR290" t="s">
        <v>12074</v>
      </c>
      <c r="BS290" t="s">
        <v>12074</v>
      </c>
    </row>
    <row r="291" spans="1:71" hidden="1">
      <c r="A291" t="s">
        <v>76</v>
      </c>
      <c r="B291" t="s">
        <v>14133</v>
      </c>
      <c r="F291" t="s">
        <v>14133</v>
      </c>
      <c r="I291" t="s">
        <v>14134</v>
      </c>
      <c r="J291" t="s">
        <v>14135</v>
      </c>
      <c r="V291" t="s">
        <v>14136</v>
      </c>
      <c r="AA291" t="s">
        <v>14137</v>
      </c>
      <c r="AM291" t="s">
        <v>14138</v>
      </c>
      <c r="AR291" t="s">
        <v>128</v>
      </c>
      <c r="AS291">
        <v>2000</v>
      </c>
      <c r="AT291">
        <v>51</v>
      </c>
      <c r="AU291">
        <v>3</v>
      </c>
      <c r="AZ291">
        <v>303</v>
      </c>
      <c r="BA291">
        <v>321</v>
      </c>
      <c r="BC291" t="s">
        <v>14139</v>
      </c>
      <c r="BK291" t="s">
        <v>14140</v>
      </c>
      <c r="BQ291" t="s">
        <v>296</v>
      </c>
      <c r="BR291" t="s">
        <v>12074</v>
      </c>
      <c r="BS291" t="s">
        <v>12074</v>
      </c>
    </row>
    <row r="292" spans="1:71" hidden="1">
      <c r="A292" t="s">
        <v>76</v>
      </c>
      <c r="B292" t="s">
        <v>14141</v>
      </c>
      <c r="F292" t="s">
        <v>14142</v>
      </c>
      <c r="I292" t="s">
        <v>14143</v>
      </c>
      <c r="J292" t="s">
        <v>247</v>
      </c>
      <c r="V292" t="s">
        <v>14144</v>
      </c>
      <c r="Z292" t="s">
        <v>14145</v>
      </c>
      <c r="AA292" t="s">
        <v>14146</v>
      </c>
      <c r="AM292" t="s">
        <v>250</v>
      </c>
      <c r="AS292">
        <v>2012</v>
      </c>
      <c r="AT292">
        <v>29</v>
      </c>
      <c r="AU292">
        <v>4</v>
      </c>
      <c r="AZ292">
        <v>395</v>
      </c>
      <c r="BA292">
        <v>407</v>
      </c>
      <c r="BC292" t="s">
        <v>14147</v>
      </c>
      <c r="BK292" t="s">
        <v>14148</v>
      </c>
      <c r="BL292">
        <v>22489637</v>
      </c>
      <c r="BQ292" t="s">
        <v>296</v>
      </c>
      <c r="BR292" t="s">
        <v>12074</v>
      </c>
      <c r="BS292" t="s">
        <v>12074</v>
      </c>
    </row>
    <row r="293" spans="1:71" hidden="1">
      <c r="A293" t="s">
        <v>76</v>
      </c>
      <c r="B293" t="s">
        <v>14149</v>
      </c>
      <c r="F293" t="s">
        <v>14149</v>
      </c>
      <c r="I293" t="s">
        <v>14150</v>
      </c>
      <c r="J293" t="s">
        <v>631</v>
      </c>
      <c r="V293" t="s">
        <v>14151</v>
      </c>
      <c r="AM293" t="s">
        <v>633</v>
      </c>
      <c r="AR293" t="s">
        <v>397</v>
      </c>
      <c r="AS293">
        <v>1998</v>
      </c>
      <c r="AT293">
        <v>79</v>
      </c>
      <c r="AU293">
        <v>5</v>
      </c>
      <c r="AZ293">
        <v>1699</v>
      </c>
      <c r="BA293">
        <v>1710</v>
      </c>
      <c r="BC293" t="s">
        <v>14152</v>
      </c>
      <c r="BK293" t="s">
        <v>14153</v>
      </c>
      <c r="BQ293" t="s">
        <v>296</v>
      </c>
      <c r="BR293" t="s">
        <v>12074</v>
      </c>
      <c r="BS293" t="s">
        <v>12074</v>
      </c>
    </row>
    <row r="294" spans="1:71" hidden="1">
      <c r="A294" t="s">
        <v>76</v>
      </c>
      <c r="B294" t="s">
        <v>14154</v>
      </c>
      <c r="F294" t="s">
        <v>14155</v>
      </c>
      <c r="I294" t="s">
        <v>14156</v>
      </c>
      <c r="J294" t="s">
        <v>299</v>
      </c>
      <c r="V294" t="s">
        <v>14157</v>
      </c>
      <c r="Z294" t="s">
        <v>14158</v>
      </c>
      <c r="AA294" t="s">
        <v>14159</v>
      </c>
      <c r="AM294" t="s">
        <v>303</v>
      </c>
      <c r="AN294" t="s">
        <v>4084</v>
      </c>
      <c r="AR294" s="3">
        <v>45323</v>
      </c>
      <c r="AS294">
        <v>2012</v>
      </c>
      <c r="AT294">
        <v>227</v>
      </c>
      <c r="AZ294">
        <v>7</v>
      </c>
      <c r="BA294">
        <v>17</v>
      </c>
      <c r="BC294" t="s">
        <v>14160</v>
      </c>
      <c r="BK294" t="s">
        <v>14161</v>
      </c>
      <c r="BQ294" t="s">
        <v>296</v>
      </c>
      <c r="BR294" t="s">
        <v>12074</v>
      </c>
      <c r="BS294" t="s">
        <v>12074</v>
      </c>
    </row>
    <row r="295" spans="1:71" hidden="1">
      <c r="A295" t="s">
        <v>76</v>
      </c>
      <c r="B295" t="s">
        <v>14162</v>
      </c>
      <c r="F295" t="s">
        <v>14163</v>
      </c>
      <c r="I295" t="s">
        <v>14164</v>
      </c>
      <c r="J295" t="s">
        <v>100</v>
      </c>
      <c r="V295" t="s">
        <v>14165</v>
      </c>
      <c r="Z295" t="s">
        <v>14166</v>
      </c>
      <c r="AA295" t="s">
        <v>14167</v>
      </c>
      <c r="AM295" t="s">
        <v>103</v>
      </c>
      <c r="AR295" t="s">
        <v>3892</v>
      </c>
      <c r="AS295">
        <v>2016</v>
      </c>
      <c r="AT295">
        <v>11</v>
      </c>
      <c r="AU295">
        <v>12</v>
      </c>
      <c r="BB295" t="s">
        <v>14168</v>
      </c>
      <c r="BC295" t="s">
        <v>14169</v>
      </c>
      <c r="BK295" t="s">
        <v>14170</v>
      </c>
      <c r="BL295">
        <v>27959947</v>
      </c>
      <c r="BQ295" t="s">
        <v>296</v>
      </c>
      <c r="BR295" t="s">
        <v>12074</v>
      </c>
      <c r="BS295" t="s">
        <v>12074</v>
      </c>
    </row>
    <row r="296" spans="1:71" hidden="1">
      <c r="A296" t="s">
        <v>76</v>
      </c>
      <c r="B296" t="s">
        <v>14171</v>
      </c>
      <c r="F296" t="s">
        <v>14171</v>
      </c>
      <c r="I296" t="s">
        <v>14172</v>
      </c>
      <c r="J296" t="s">
        <v>8085</v>
      </c>
      <c r="V296" t="s">
        <v>14173</v>
      </c>
      <c r="AA296" t="s">
        <v>14174</v>
      </c>
      <c r="AM296" t="s">
        <v>8087</v>
      </c>
      <c r="AR296" t="s">
        <v>94</v>
      </c>
      <c r="AS296">
        <v>1993</v>
      </c>
      <c r="AT296">
        <v>9</v>
      </c>
      <c r="AU296">
        <v>1</v>
      </c>
      <c r="AZ296">
        <v>34</v>
      </c>
      <c r="BA296">
        <v>47</v>
      </c>
      <c r="BC296" t="s">
        <v>14175</v>
      </c>
      <c r="BK296" t="s">
        <v>14176</v>
      </c>
      <c r="BQ296" t="s">
        <v>296</v>
      </c>
      <c r="BR296" t="s">
        <v>12074</v>
      </c>
      <c r="BS296" t="s">
        <v>12074</v>
      </c>
    </row>
    <row r="297" spans="1:71" hidden="1">
      <c r="A297" t="s">
        <v>76</v>
      </c>
      <c r="B297" t="s">
        <v>14177</v>
      </c>
      <c r="F297" t="s">
        <v>14178</v>
      </c>
      <c r="I297" t="s">
        <v>14179</v>
      </c>
      <c r="J297" t="s">
        <v>12085</v>
      </c>
      <c r="V297" t="s">
        <v>14180</v>
      </c>
      <c r="AM297" t="s">
        <v>12087</v>
      </c>
      <c r="AN297" t="s">
        <v>12088</v>
      </c>
      <c r="AR297" t="s">
        <v>128</v>
      </c>
      <c r="AS297">
        <v>2010</v>
      </c>
      <c r="AT297">
        <v>55</v>
      </c>
      <c r="AU297">
        <v>4</v>
      </c>
      <c r="AZ297">
        <v>564</v>
      </c>
      <c r="BA297">
        <v>567</v>
      </c>
      <c r="BC297" t="s">
        <v>14181</v>
      </c>
      <c r="BK297" t="s">
        <v>14182</v>
      </c>
      <c r="BQ297" t="s">
        <v>296</v>
      </c>
      <c r="BR297" t="s">
        <v>12074</v>
      </c>
      <c r="BS297" t="s">
        <v>12074</v>
      </c>
    </row>
    <row r="298" spans="1:71" hidden="1">
      <c r="A298" t="s">
        <v>76</v>
      </c>
      <c r="B298" t="s">
        <v>14183</v>
      </c>
      <c r="F298" t="s">
        <v>14184</v>
      </c>
      <c r="I298" t="s">
        <v>14185</v>
      </c>
      <c r="J298" t="s">
        <v>14186</v>
      </c>
      <c r="V298" t="s">
        <v>14187</v>
      </c>
      <c r="AM298" t="s">
        <v>14188</v>
      </c>
      <c r="AN298" t="s">
        <v>14189</v>
      </c>
      <c r="AS298">
        <v>2017</v>
      </c>
      <c r="AT298">
        <v>45</v>
      </c>
      <c r="AU298">
        <v>3</v>
      </c>
      <c r="AZ298">
        <v>523</v>
      </c>
      <c r="BA298">
        <v>539</v>
      </c>
      <c r="BC298" t="s">
        <v>14190</v>
      </c>
      <c r="BK298" t="s">
        <v>14191</v>
      </c>
      <c r="BQ298" t="s">
        <v>296</v>
      </c>
      <c r="BR298" t="s">
        <v>12074</v>
      </c>
      <c r="BS298" t="s">
        <v>12074</v>
      </c>
    </row>
    <row r="299" spans="1:71" hidden="1">
      <c r="A299" t="s">
        <v>76</v>
      </c>
      <c r="B299" t="s">
        <v>14192</v>
      </c>
      <c r="F299" t="s">
        <v>14193</v>
      </c>
      <c r="I299" t="s">
        <v>14194</v>
      </c>
      <c r="J299" t="s">
        <v>13494</v>
      </c>
      <c r="V299" t="s">
        <v>14195</v>
      </c>
      <c r="AM299" t="s">
        <v>13496</v>
      </c>
      <c r="AR299" t="s">
        <v>128</v>
      </c>
      <c r="AS299">
        <v>2010</v>
      </c>
      <c r="AT299">
        <v>66</v>
      </c>
      <c r="AU299">
        <v>4</v>
      </c>
      <c r="AZ299">
        <v>464</v>
      </c>
      <c r="BA299">
        <v>475</v>
      </c>
      <c r="BC299" t="s">
        <v>14196</v>
      </c>
      <c r="BK299" t="s">
        <v>14197</v>
      </c>
      <c r="BQ299" t="s">
        <v>296</v>
      </c>
      <c r="BR299" t="s">
        <v>12074</v>
      </c>
      <c r="BS299" t="s">
        <v>12074</v>
      </c>
    </row>
    <row r="300" spans="1:71" hidden="1">
      <c r="A300" t="s">
        <v>752</v>
      </c>
      <c r="B300" t="s">
        <v>14198</v>
      </c>
      <c r="D300" t="s">
        <v>3793</v>
      </c>
      <c r="F300" t="s">
        <v>14198</v>
      </c>
      <c r="I300" t="s">
        <v>14199</v>
      </c>
      <c r="J300" t="s">
        <v>3795</v>
      </c>
      <c r="O300" t="s">
        <v>3796</v>
      </c>
      <c r="P300" t="s">
        <v>3797</v>
      </c>
      <c r="Q300" t="s">
        <v>3798</v>
      </c>
      <c r="R300" t="s">
        <v>3799</v>
      </c>
      <c r="V300" t="s">
        <v>14200</v>
      </c>
      <c r="AO300" t="s">
        <v>3801</v>
      </c>
      <c r="AS300">
        <v>1996</v>
      </c>
      <c r="AZ300">
        <v>87</v>
      </c>
      <c r="BA300">
        <v>101</v>
      </c>
      <c r="BK300" t="s">
        <v>14201</v>
      </c>
      <c r="BQ300" t="s">
        <v>296</v>
      </c>
      <c r="BR300" t="s">
        <v>12074</v>
      </c>
      <c r="BS300" t="s">
        <v>12074</v>
      </c>
    </row>
    <row r="301" spans="1:71" hidden="1">
      <c r="A301" t="s">
        <v>76</v>
      </c>
      <c r="B301" t="s">
        <v>14202</v>
      </c>
      <c r="F301" t="s">
        <v>14203</v>
      </c>
      <c r="I301" t="s">
        <v>14204</v>
      </c>
      <c r="J301" t="s">
        <v>460</v>
      </c>
      <c r="V301" t="s">
        <v>14205</v>
      </c>
      <c r="AM301" t="s">
        <v>464</v>
      </c>
      <c r="AN301" t="s">
        <v>465</v>
      </c>
      <c r="AR301" s="3">
        <v>42979</v>
      </c>
      <c r="AS301">
        <v>2018</v>
      </c>
      <c r="AT301">
        <v>603</v>
      </c>
      <c r="AZ301">
        <v>93</v>
      </c>
      <c r="BA301">
        <v>103</v>
      </c>
      <c r="BC301" t="s">
        <v>14206</v>
      </c>
      <c r="BK301" t="s">
        <v>14207</v>
      </c>
      <c r="BQ301" t="s">
        <v>296</v>
      </c>
      <c r="BR301" t="s">
        <v>12074</v>
      </c>
      <c r="BS301" t="s">
        <v>12074</v>
      </c>
    </row>
    <row r="302" spans="1:71" hidden="1">
      <c r="A302" t="s">
        <v>76</v>
      </c>
      <c r="B302" t="s">
        <v>14208</v>
      </c>
      <c r="F302" t="s">
        <v>14209</v>
      </c>
      <c r="I302" t="s">
        <v>14210</v>
      </c>
      <c r="J302" t="s">
        <v>1135</v>
      </c>
      <c r="V302" t="s">
        <v>14211</v>
      </c>
      <c r="AM302" t="s">
        <v>1138</v>
      </c>
      <c r="AN302" t="s">
        <v>1139</v>
      </c>
      <c r="AR302" t="s">
        <v>600</v>
      </c>
      <c r="AS302">
        <v>2018</v>
      </c>
      <c r="AT302">
        <v>111</v>
      </c>
      <c r="AU302">
        <v>2</v>
      </c>
      <c r="AZ302">
        <v>755</v>
      </c>
      <c r="BA302">
        <v>760</v>
      </c>
      <c r="BC302" t="s">
        <v>14212</v>
      </c>
      <c r="BK302" t="s">
        <v>14213</v>
      </c>
      <c r="BL302">
        <v>29408978</v>
      </c>
      <c r="BQ302" t="s">
        <v>296</v>
      </c>
      <c r="BR302" t="s">
        <v>12074</v>
      </c>
      <c r="BS302" t="s">
        <v>12074</v>
      </c>
    </row>
    <row r="303" spans="1:71" hidden="1">
      <c r="A303" t="s">
        <v>76</v>
      </c>
      <c r="B303" t="s">
        <v>14214</v>
      </c>
      <c r="F303" t="s">
        <v>14214</v>
      </c>
      <c r="I303" t="s">
        <v>14215</v>
      </c>
      <c r="J303" t="s">
        <v>14216</v>
      </c>
      <c r="V303" t="s">
        <v>14217</v>
      </c>
      <c r="AM303" t="s">
        <v>14218</v>
      </c>
      <c r="AR303" t="s">
        <v>749</v>
      </c>
      <c r="AS303">
        <v>1993</v>
      </c>
      <c r="AT303">
        <v>26</v>
      </c>
      <c r="AU303">
        <v>3</v>
      </c>
      <c r="AZ303">
        <v>223</v>
      </c>
      <c r="BA303">
        <v>231</v>
      </c>
      <c r="BK303" t="s">
        <v>14219</v>
      </c>
      <c r="BQ303" t="s">
        <v>296</v>
      </c>
      <c r="BR303" t="s">
        <v>12074</v>
      </c>
      <c r="BS303" t="s">
        <v>12074</v>
      </c>
    </row>
    <row r="304" spans="1:71" hidden="1">
      <c r="A304" t="s">
        <v>76</v>
      </c>
      <c r="B304" t="s">
        <v>14220</v>
      </c>
      <c r="F304" t="s">
        <v>14221</v>
      </c>
      <c r="I304" t="s">
        <v>14222</v>
      </c>
      <c r="J304" t="s">
        <v>713</v>
      </c>
      <c r="V304" t="s">
        <v>14223</v>
      </c>
      <c r="AM304" t="s">
        <v>717</v>
      </c>
      <c r="AR304" t="s">
        <v>94</v>
      </c>
      <c r="AS304">
        <v>2008</v>
      </c>
      <c r="AT304">
        <v>274</v>
      </c>
      <c r="AU304">
        <v>1</v>
      </c>
      <c r="AZ304">
        <v>65</v>
      </c>
      <c r="BA304">
        <v>76</v>
      </c>
      <c r="BC304" t="s">
        <v>14224</v>
      </c>
      <c r="BK304" t="s">
        <v>14225</v>
      </c>
      <c r="BQ304" t="s">
        <v>296</v>
      </c>
      <c r="BR304" t="s">
        <v>12074</v>
      </c>
      <c r="BS304" t="s">
        <v>12074</v>
      </c>
    </row>
    <row r="305" spans="1:71" hidden="1">
      <c r="A305" t="s">
        <v>76</v>
      </c>
      <c r="B305" t="s">
        <v>14226</v>
      </c>
      <c r="F305" t="s">
        <v>14227</v>
      </c>
      <c r="I305" t="s">
        <v>14228</v>
      </c>
      <c r="J305" t="s">
        <v>13530</v>
      </c>
      <c r="V305" t="s">
        <v>14229</v>
      </c>
      <c r="Z305" t="s">
        <v>14230</v>
      </c>
      <c r="AA305" t="s">
        <v>14231</v>
      </c>
      <c r="AM305" t="s">
        <v>13532</v>
      </c>
      <c r="AN305" t="s">
        <v>13533</v>
      </c>
      <c r="AR305" t="s">
        <v>887</v>
      </c>
      <c r="AS305">
        <v>2014</v>
      </c>
      <c r="AT305">
        <v>33</v>
      </c>
      <c r="AU305">
        <v>2</v>
      </c>
      <c r="AZ305">
        <v>577</v>
      </c>
      <c r="BA305">
        <v>592</v>
      </c>
      <c r="BC305" t="s">
        <v>14232</v>
      </c>
      <c r="BK305" t="s">
        <v>14233</v>
      </c>
      <c r="BQ305" t="s">
        <v>296</v>
      </c>
      <c r="BR305" t="s">
        <v>12074</v>
      </c>
      <c r="BS305" t="s">
        <v>12074</v>
      </c>
    </row>
    <row r="306" spans="1:71" hidden="1">
      <c r="A306" t="s">
        <v>76</v>
      </c>
      <c r="B306" t="s">
        <v>14234</v>
      </c>
      <c r="F306" t="s">
        <v>14234</v>
      </c>
      <c r="I306" t="s">
        <v>14235</v>
      </c>
      <c r="J306" t="s">
        <v>1097</v>
      </c>
      <c r="V306" t="s">
        <v>14236</v>
      </c>
      <c r="AM306" t="s">
        <v>1099</v>
      </c>
      <c r="AR306" t="s">
        <v>769</v>
      </c>
      <c r="AS306">
        <v>1994</v>
      </c>
      <c r="AT306">
        <v>69</v>
      </c>
      <c r="AU306">
        <v>2</v>
      </c>
      <c r="AZ306">
        <v>259</v>
      </c>
      <c r="BA306">
        <v>266</v>
      </c>
      <c r="BC306" t="s">
        <v>14237</v>
      </c>
      <c r="BK306" t="s">
        <v>14238</v>
      </c>
      <c r="BQ306" t="s">
        <v>296</v>
      </c>
      <c r="BR306" t="s">
        <v>12074</v>
      </c>
      <c r="BS306" t="s">
        <v>12074</v>
      </c>
    </row>
    <row r="307" spans="1:71" hidden="1">
      <c r="A307" t="s">
        <v>76</v>
      </c>
      <c r="B307" t="s">
        <v>14239</v>
      </c>
      <c r="F307" t="s">
        <v>14239</v>
      </c>
      <c r="I307" t="s">
        <v>14240</v>
      </c>
      <c r="J307" t="s">
        <v>931</v>
      </c>
      <c r="AM307" t="s">
        <v>933</v>
      </c>
      <c r="AR307" t="s">
        <v>128</v>
      </c>
      <c r="AS307">
        <v>1989</v>
      </c>
      <c r="AT307">
        <v>41</v>
      </c>
      <c r="AU307">
        <v>6</v>
      </c>
      <c r="AZ307">
        <v>1004</v>
      </c>
      <c r="BA307">
        <v>1013</v>
      </c>
      <c r="BC307" t="s">
        <v>14241</v>
      </c>
      <c r="BK307" t="s">
        <v>14242</v>
      </c>
      <c r="BL307">
        <v>2624861</v>
      </c>
      <c r="BQ307" t="s">
        <v>296</v>
      </c>
      <c r="BR307" t="s">
        <v>12074</v>
      </c>
      <c r="BS307" t="s">
        <v>12074</v>
      </c>
    </row>
    <row r="308" spans="1:71" hidden="1">
      <c r="A308" t="s">
        <v>76</v>
      </c>
      <c r="B308" t="s">
        <v>14243</v>
      </c>
      <c r="F308" t="s">
        <v>14243</v>
      </c>
      <c r="I308" t="s">
        <v>14244</v>
      </c>
      <c r="J308" t="s">
        <v>1036</v>
      </c>
      <c r="V308" t="s">
        <v>14245</v>
      </c>
      <c r="Z308" t="s">
        <v>7561</v>
      </c>
      <c r="AA308" t="s">
        <v>7562</v>
      </c>
      <c r="AM308" t="s">
        <v>1040</v>
      </c>
      <c r="AR308" s="3">
        <v>36892</v>
      </c>
      <c r="AS308">
        <v>2005</v>
      </c>
      <c r="AT308">
        <v>140</v>
      </c>
      <c r="AU308">
        <v>1</v>
      </c>
      <c r="AZ308">
        <v>52</v>
      </c>
      <c r="BA308">
        <v>60</v>
      </c>
      <c r="BC308" t="s">
        <v>14246</v>
      </c>
      <c r="BK308" t="s">
        <v>14247</v>
      </c>
      <c r="BL308">
        <v>15596071</v>
      </c>
      <c r="BQ308" t="s">
        <v>296</v>
      </c>
      <c r="BR308" t="s">
        <v>12074</v>
      </c>
      <c r="BS308" t="s">
        <v>12074</v>
      </c>
    </row>
    <row r="309" spans="1:71" hidden="1">
      <c r="A309" t="s">
        <v>76</v>
      </c>
      <c r="B309" t="s">
        <v>14248</v>
      </c>
      <c r="F309" t="s">
        <v>14248</v>
      </c>
      <c r="I309" t="s">
        <v>14249</v>
      </c>
      <c r="J309" t="s">
        <v>3321</v>
      </c>
      <c r="O309" t="s">
        <v>14250</v>
      </c>
      <c r="P309" t="s">
        <v>14251</v>
      </c>
      <c r="Q309" t="s">
        <v>14252</v>
      </c>
      <c r="V309" t="s">
        <v>14253</v>
      </c>
      <c r="AM309" t="s">
        <v>3323</v>
      </c>
      <c r="AR309" t="s">
        <v>128</v>
      </c>
      <c r="AS309">
        <v>2001</v>
      </c>
      <c r="AT309">
        <v>84</v>
      </c>
      <c r="AU309">
        <v>4</v>
      </c>
      <c r="AZ309">
        <v>531</v>
      </c>
      <c r="BA309">
        <v>536</v>
      </c>
      <c r="BC309" t="s">
        <v>14254</v>
      </c>
      <c r="BK309" t="s">
        <v>14255</v>
      </c>
      <c r="BQ309" t="s">
        <v>296</v>
      </c>
      <c r="BR309" t="s">
        <v>12074</v>
      </c>
      <c r="BS309" t="s">
        <v>12074</v>
      </c>
    </row>
    <row r="310" spans="1:71" hidden="1">
      <c r="A310" t="s">
        <v>76</v>
      </c>
      <c r="B310" t="s">
        <v>14256</v>
      </c>
      <c r="F310" t="s">
        <v>14257</v>
      </c>
      <c r="I310" t="s">
        <v>14258</v>
      </c>
      <c r="J310" t="s">
        <v>100</v>
      </c>
      <c r="V310" t="s">
        <v>14259</v>
      </c>
      <c r="Z310" t="s">
        <v>14260</v>
      </c>
      <c r="AA310" t="s">
        <v>14261</v>
      </c>
      <c r="AM310" t="s">
        <v>103</v>
      </c>
      <c r="AR310" s="3">
        <v>47150</v>
      </c>
      <c r="AS310">
        <v>2012</v>
      </c>
      <c r="AT310">
        <v>7</v>
      </c>
      <c r="AU310">
        <v>2</v>
      </c>
      <c r="BB310" t="s">
        <v>14262</v>
      </c>
      <c r="BC310" t="s">
        <v>14263</v>
      </c>
      <c r="BK310" t="s">
        <v>14264</v>
      </c>
      <c r="BL310">
        <v>22393442</v>
      </c>
      <c r="BQ310" t="s">
        <v>296</v>
      </c>
      <c r="BR310" t="s">
        <v>12074</v>
      </c>
      <c r="BS310" t="s">
        <v>12074</v>
      </c>
    </row>
    <row r="311" spans="1:71" hidden="1">
      <c r="A311" t="s">
        <v>76</v>
      </c>
      <c r="B311" t="s">
        <v>14265</v>
      </c>
      <c r="F311" t="s">
        <v>14265</v>
      </c>
      <c r="I311" t="s">
        <v>14266</v>
      </c>
      <c r="J311" t="s">
        <v>2662</v>
      </c>
      <c r="V311" t="s">
        <v>14267</v>
      </c>
      <c r="AM311" t="s">
        <v>2664</v>
      </c>
      <c r="AR311" t="s">
        <v>168</v>
      </c>
      <c r="AS311">
        <v>1992</v>
      </c>
      <c r="AT311">
        <v>65</v>
      </c>
      <c r="AU311">
        <v>1</v>
      </c>
      <c r="AZ311">
        <v>1</v>
      </c>
      <c r="BA311">
        <v>10</v>
      </c>
      <c r="BC311" t="s">
        <v>14268</v>
      </c>
      <c r="BK311" t="s">
        <v>14269</v>
      </c>
      <c r="BQ311" t="s">
        <v>296</v>
      </c>
      <c r="BR311" t="s">
        <v>12074</v>
      </c>
      <c r="BS311" t="s">
        <v>12074</v>
      </c>
    </row>
    <row r="312" spans="1:71" hidden="1">
      <c r="A312" t="s">
        <v>76</v>
      </c>
      <c r="B312" t="s">
        <v>14265</v>
      </c>
      <c r="F312" t="s">
        <v>14265</v>
      </c>
      <c r="I312" t="s">
        <v>14270</v>
      </c>
      <c r="J312" t="s">
        <v>2514</v>
      </c>
      <c r="V312" t="s">
        <v>14271</v>
      </c>
      <c r="AM312" t="s">
        <v>2518</v>
      </c>
      <c r="AR312" t="s">
        <v>600</v>
      </c>
      <c r="AS312">
        <v>1994</v>
      </c>
      <c r="AT312">
        <v>72</v>
      </c>
      <c r="AV312">
        <v>4</v>
      </c>
      <c r="AZ312">
        <v>420</v>
      </c>
      <c r="BA312">
        <v>430</v>
      </c>
      <c r="BC312" t="s">
        <v>14272</v>
      </c>
      <c r="BK312" t="s">
        <v>14273</v>
      </c>
      <c r="BQ312" t="s">
        <v>131</v>
      </c>
      <c r="BR312" t="s">
        <v>12074</v>
      </c>
      <c r="BS312" t="s">
        <v>296</v>
      </c>
    </row>
    <row r="313" spans="1:71" hidden="1">
      <c r="A313" t="s">
        <v>76</v>
      </c>
      <c r="B313" t="s">
        <v>14274</v>
      </c>
      <c r="F313" t="s">
        <v>14274</v>
      </c>
      <c r="I313" t="s">
        <v>14275</v>
      </c>
      <c r="J313" t="s">
        <v>2514</v>
      </c>
      <c r="V313" t="s">
        <v>14276</v>
      </c>
      <c r="AM313" t="s">
        <v>2518</v>
      </c>
      <c r="AR313" t="s">
        <v>128</v>
      </c>
      <c r="AS313">
        <v>1995</v>
      </c>
      <c r="AT313">
        <v>75</v>
      </c>
      <c r="AV313">
        <v>6</v>
      </c>
      <c r="AZ313">
        <v>618</v>
      </c>
      <c r="BA313">
        <v>629</v>
      </c>
      <c r="BC313" t="s">
        <v>14277</v>
      </c>
      <c r="BK313" t="s">
        <v>14278</v>
      </c>
      <c r="BQ313" t="s">
        <v>296</v>
      </c>
      <c r="BR313" t="s">
        <v>12074</v>
      </c>
      <c r="BS313" t="s">
        <v>12074</v>
      </c>
    </row>
    <row r="314" spans="1:71" hidden="1">
      <c r="A314" t="s">
        <v>76</v>
      </c>
      <c r="B314" t="s">
        <v>14279</v>
      </c>
      <c r="F314" t="s">
        <v>14279</v>
      </c>
      <c r="I314" t="s">
        <v>14280</v>
      </c>
      <c r="J314" t="s">
        <v>631</v>
      </c>
      <c r="V314" t="s">
        <v>14281</v>
      </c>
      <c r="AM314" t="s">
        <v>633</v>
      </c>
      <c r="AR314" t="s">
        <v>397</v>
      </c>
      <c r="AS314">
        <v>1995</v>
      </c>
      <c r="AT314">
        <v>76</v>
      </c>
      <c r="AU314">
        <v>5</v>
      </c>
      <c r="AZ314">
        <v>1497</v>
      </c>
      <c r="BA314">
        <v>1505</v>
      </c>
      <c r="BC314" t="s">
        <v>14282</v>
      </c>
      <c r="BK314" t="s">
        <v>14283</v>
      </c>
      <c r="BQ314" t="s">
        <v>296</v>
      </c>
      <c r="BR314" t="s">
        <v>12074</v>
      </c>
      <c r="BS314" t="s">
        <v>12074</v>
      </c>
    </row>
    <row r="315" spans="1:71" hidden="1">
      <c r="A315" t="s">
        <v>76</v>
      </c>
      <c r="B315" t="s">
        <v>14284</v>
      </c>
      <c r="F315" t="s">
        <v>14284</v>
      </c>
      <c r="I315" t="s">
        <v>14285</v>
      </c>
      <c r="J315" t="s">
        <v>2662</v>
      </c>
      <c r="V315" t="s">
        <v>14286</v>
      </c>
      <c r="AM315" t="s">
        <v>2664</v>
      </c>
      <c r="AR315" t="s">
        <v>216</v>
      </c>
      <c r="AS315">
        <v>1994</v>
      </c>
      <c r="AT315">
        <v>72</v>
      </c>
      <c r="AU315">
        <v>2</v>
      </c>
      <c r="AZ315">
        <v>173</v>
      </c>
      <c r="BA315">
        <v>180</v>
      </c>
      <c r="BC315" t="s">
        <v>14287</v>
      </c>
      <c r="BK315" t="s">
        <v>14288</v>
      </c>
      <c r="BQ315" t="s">
        <v>296</v>
      </c>
      <c r="BR315" t="s">
        <v>12074</v>
      </c>
      <c r="BS315" t="s">
        <v>12074</v>
      </c>
    </row>
    <row r="316" spans="1:71" hidden="1">
      <c r="A316" t="s">
        <v>76</v>
      </c>
      <c r="B316" t="s">
        <v>14289</v>
      </c>
      <c r="F316" t="s">
        <v>14289</v>
      </c>
      <c r="I316" t="s">
        <v>14290</v>
      </c>
      <c r="J316" t="s">
        <v>13212</v>
      </c>
      <c r="V316" t="s">
        <v>14291</v>
      </c>
      <c r="AM316" t="s">
        <v>13213</v>
      </c>
      <c r="AS316">
        <v>2005</v>
      </c>
      <c r="AT316">
        <v>41</v>
      </c>
      <c r="AU316">
        <v>5</v>
      </c>
      <c r="AZ316">
        <v>556</v>
      </c>
      <c r="BA316">
        <v>564</v>
      </c>
      <c r="BC316" t="s">
        <v>14292</v>
      </c>
      <c r="BK316" t="s">
        <v>14293</v>
      </c>
      <c r="BQ316" t="s">
        <v>296</v>
      </c>
      <c r="BR316" t="s">
        <v>12074</v>
      </c>
      <c r="BS316" t="s">
        <v>12074</v>
      </c>
    </row>
    <row r="317" spans="1:71" hidden="1">
      <c r="A317" t="s">
        <v>76</v>
      </c>
      <c r="B317" t="s">
        <v>14294</v>
      </c>
      <c r="F317" t="s">
        <v>14295</v>
      </c>
      <c r="I317" t="s">
        <v>14296</v>
      </c>
      <c r="J317" t="s">
        <v>12713</v>
      </c>
      <c r="V317" t="s">
        <v>14297</v>
      </c>
      <c r="AM317" t="s">
        <v>12715</v>
      </c>
      <c r="AN317" t="s">
        <v>14298</v>
      </c>
      <c r="AR317" t="s">
        <v>769</v>
      </c>
      <c r="AS317">
        <v>2017</v>
      </c>
      <c r="AT317">
        <v>70</v>
      </c>
      <c r="AU317">
        <v>2</v>
      </c>
      <c r="AZ317">
        <v>175</v>
      </c>
      <c r="BA317">
        <v>182</v>
      </c>
      <c r="BC317" t="s">
        <v>14299</v>
      </c>
      <c r="BK317" t="s">
        <v>14300</v>
      </c>
      <c r="BQ317" t="s">
        <v>296</v>
      </c>
      <c r="BR317" t="s">
        <v>12074</v>
      </c>
      <c r="BS317" t="s">
        <v>12074</v>
      </c>
    </row>
    <row r="318" spans="1:71" hidden="1">
      <c r="A318" t="s">
        <v>76</v>
      </c>
      <c r="B318" t="s">
        <v>14301</v>
      </c>
      <c r="F318" t="s">
        <v>14301</v>
      </c>
      <c r="I318" t="s">
        <v>14302</v>
      </c>
      <c r="J318" t="s">
        <v>2128</v>
      </c>
      <c r="V318" t="s">
        <v>14303</v>
      </c>
      <c r="Z318" t="s">
        <v>14304</v>
      </c>
      <c r="AM318" t="s">
        <v>2130</v>
      </c>
      <c r="AR318" t="s">
        <v>216</v>
      </c>
      <c r="AS318">
        <v>1998</v>
      </c>
      <c r="AT318">
        <v>27</v>
      </c>
      <c r="AU318">
        <v>4</v>
      </c>
      <c r="AZ318">
        <v>892</v>
      </c>
      <c r="BA318">
        <v>901</v>
      </c>
      <c r="BC318" t="s">
        <v>14305</v>
      </c>
      <c r="BK318" t="s">
        <v>14306</v>
      </c>
      <c r="BQ318" t="s">
        <v>296</v>
      </c>
      <c r="BR318" t="s">
        <v>12074</v>
      </c>
      <c r="BS318" t="s">
        <v>12074</v>
      </c>
    </row>
    <row r="319" spans="1:71" hidden="1">
      <c r="A319" t="s">
        <v>76</v>
      </c>
      <c r="B319" t="s">
        <v>14307</v>
      </c>
      <c r="F319" t="s">
        <v>14308</v>
      </c>
      <c r="I319" t="s">
        <v>14309</v>
      </c>
      <c r="J319" t="s">
        <v>4289</v>
      </c>
      <c r="V319" t="s">
        <v>14310</v>
      </c>
      <c r="Z319" t="s">
        <v>14311</v>
      </c>
      <c r="AA319" t="s">
        <v>14312</v>
      </c>
      <c r="AM319" t="s">
        <v>4291</v>
      </c>
      <c r="AN319" t="s">
        <v>4292</v>
      </c>
      <c r="AR319" t="s">
        <v>769</v>
      </c>
      <c r="AS319">
        <v>2018</v>
      </c>
      <c r="AT319">
        <v>118</v>
      </c>
      <c r="AZ319">
        <v>16</v>
      </c>
      <c r="BA319">
        <v>25</v>
      </c>
      <c r="BC319" t="s">
        <v>14313</v>
      </c>
      <c r="BK319" t="s">
        <v>14314</v>
      </c>
      <c r="BQ319" t="s">
        <v>296</v>
      </c>
      <c r="BR319" t="s">
        <v>12074</v>
      </c>
      <c r="BS319" t="s">
        <v>12074</v>
      </c>
    </row>
    <row r="320" spans="1:71" hidden="1">
      <c r="A320" t="s">
        <v>76</v>
      </c>
      <c r="B320" t="s">
        <v>14315</v>
      </c>
      <c r="F320" t="s">
        <v>14315</v>
      </c>
      <c r="I320" t="s">
        <v>14316</v>
      </c>
      <c r="J320" t="s">
        <v>14317</v>
      </c>
      <c r="O320" t="s">
        <v>14318</v>
      </c>
      <c r="P320" t="s">
        <v>14319</v>
      </c>
      <c r="Q320" t="s">
        <v>14320</v>
      </c>
      <c r="V320" t="s">
        <v>14321</v>
      </c>
      <c r="AM320" t="s">
        <v>14322</v>
      </c>
      <c r="AS320">
        <v>1998</v>
      </c>
      <c r="AT320">
        <v>44</v>
      </c>
      <c r="AU320" s="2">
        <v>43193</v>
      </c>
      <c r="AZ320">
        <v>423</v>
      </c>
      <c r="BA320">
        <v>437</v>
      </c>
      <c r="BK320" t="s">
        <v>14323</v>
      </c>
      <c r="BQ320" t="s">
        <v>296</v>
      </c>
      <c r="BR320" t="s">
        <v>12074</v>
      </c>
      <c r="BS320" t="s">
        <v>12074</v>
      </c>
    </row>
    <row r="321" spans="1:72" hidden="1">
      <c r="A321" t="s">
        <v>76</v>
      </c>
      <c r="B321" t="s">
        <v>14324</v>
      </c>
      <c r="F321" t="s">
        <v>14324</v>
      </c>
      <c r="I321" t="s">
        <v>14325</v>
      </c>
      <c r="J321" t="s">
        <v>14326</v>
      </c>
      <c r="V321" t="s">
        <v>14327</v>
      </c>
      <c r="AA321" t="s">
        <v>14328</v>
      </c>
      <c r="AM321" t="s">
        <v>14329</v>
      </c>
      <c r="AR321" t="s">
        <v>887</v>
      </c>
      <c r="AS321">
        <v>2000</v>
      </c>
      <c r="AT321">
        <v>19</v>
      </c>
      <c r="AU321">
        <v>1</v>
      </c>
      <c r="AZ321">
        <v>95</v>
      </c>
      <c r="BA321">
        <v>99</v>
      </c>
      <c r="BK321" t="s">
        <v>14330</v>
      </c>
      <c r="BQ321" t="s">
        <v>296</v>
      </c>
      <c r="BR321" t="s">
        <v>12074</v>
      </c>
      <c r="BS321" t="s">
        <v>12074</v>
      </c>
    </row>
    <row r="322" spans="1:72" hidden="1">
      <c r="A322" t="s">
        <v>76</v>
      </c>
      <c r="B322" t="s">
        <v>14331</v>
      </c>
      <c r="F322" t="s">
        <v>14332</v>
      </c>
      <c r="I322" t="s">
        <v>14333</v>
      </c>
      <c r="J322" t="s">
        <v>4012</v>
      </c>
      <c r="V322" t="s">
        <v>14334</v>
      </c>
      <c r="AA322" t="s">
        <v>14335</v>
      </c>
      <c r="AM322" t="s">
        <v>4014</v>
      </c>
      <c r="AN322" t="s">
        <v>4015</v>
      </c>
      <c r="AR322" t="s">
        <v>600</v>
      </c>
      <c r="AS322">
        <v>2015</v>
      </c>
      <c r="AT322">
        <v>19</v>
      </c>
      <c r="AU322">
        <v>2</v>
      </c>
      <c r="AX322" t="s">
        <v>49</v>
      </c>
      <c r="AZ322">
        <v>359</v>
      </c>
      <c r="BA322">
        <v>375</v>
      </c>
      <c r="BC322" t="s">
        <v>14336</v>
      </c>
      <c r="BK322" t="s">
        <v>14337</v>
      </c>
      <c r="BQ322" t="s">
        <v>296</v>
      </c>
      <c r="BR322" t="s">
        <v>12074</v>
      </c>
      <c r="BS322" t="s">
        <v>12074</v>
      </c>
    </row>
    <row r="323" spans="1:72" hidden="1">
      <c r="A323" t="s">
        <v>76</v>
      </c>
      <c r="B323" t="s">
        <v>14338</v>
      </c>
      <c r="F323" t="s">
        <v>14338</v>
      </c>
      <c r="I323" t="s">
        <v>14339</v>
      </c>
      <c r="J323" t="s">
        <v>9447</v>
      </c>
      <c r="V323" t="s">
        <v>14340</v>
      </c>
      <c r="AM323" t="s">
        <v>9451</v>
      </c>
      <c r="AR323" t="s">
        <v>128</v>
      </c>
      <c r="AS323">
        <v>1995</v>
      </c>
      <c r="AT323">
        <v>29</v>
      </c>
      <c r="AU323">
        <v>4</v>
      </c>
      <c r="AZ323">
        <v>553</v>
      </c>
      <c r="BA323">
        <v>560</v>
      </c>
      <c r="BC323" t="s">
        <v>14341</v>
      </c>
      <c r="BK323" t="s">
        <v>14342</v>
      </c>
      <c r="BQ323" t="s">
        <v>296</v>
      </c>
      <c r="BR323" t="s">
        <v>12074</v>
      </c>
      <c r="BS323" t="s">
        <v>12074</v>
      </c>
    </row>
    <row r="324" spans="1:72" hidden="1">
      <c r="A324" t="s">
        <v>76</v>
      </c>
      <c r="B324" t="s">
        <v>14343</v>
      </c>
      <c r="F324" t="s">
        <v>14344</v>
      </c>
      <c r="I324" t="s">
        <v>14345</v>
      </c>
      <c r="J324" t="s">
        <v>13886</v>
      </c>
      <c r="V324" t="s">
        <v>14346</v>
      </c>
      <c r="AM324" t="s">
        <v>13889</v>
      </c>
      <c r="AR324" t="s">
        <v>600</v>
      </c>
      <c r="AS324">
        <v>2010</v>
      </c>
      <c r="AT324">
        <v>47</v>
      </c>
      <c r="AU324">
        <v>2</v>
      </c>
      <c r="AZ324">
        <v>329</v>
      </c>
      <c r="BA324">
        <v>337</v>
      </c>
      <c r="BC324" t="s">
        <v>14347</v>
      </c>
      <c r="BK324" t="s">
        <v>14348</v>
      </c>
      <c r="BQ324" t="s">
        <v>296</v>
      </c>
      <c r="BR324" t="s">
        <v>12074</v>
      </c>
      <c r="BS324" t="s">
        <v>12074</v>
      </c>
    </row>
    <row r="325" spans="1:72" hidden="1">
      <c r="A325" t="s">
        <v>76</v>
      </c>
      <c r="B325" t="s">
        <v>14349</v>
      </c>
      <c r="F325" t="s">
        <v>14350</v>
      </c>
      <c r="I325" t="s">
        <v>14351</v>
      </c>
      <c r="J325" t="s">
        <v>2743</v>
      </c>
      <c r="V325" t="s">
        <v>14352</v>
      </c>
      <c r="Z325" t="s">
        <v>14353</v>
      </c>
      <c r="AM325" t="s">
        <v>2745</v>
      </c>
      <c r="AN325" t="s">
        <v>14354</v>
      </c>
      <c r="AR325" s="3">
        <v>37073</v>
      </c>
      <c r="AS325">
        <v>2013</v>
      </c>
      <c r="AT325">
        <v>23</v>
      </c>
      <c r="AU325">
        <v>7</v>
      </c>
      <c r="AZ325">
        <v>735</v>
      </c>
      <c r="BA325">
        <v>755</v>
      </c>
      <c r="BC325" t="s">
        <v>14355</v>
      </c>
      <c r="BK325" t="s">
        <v>14356</v>
      </c>
      <c r="BQ325" t="s">
        <v>296</v>
      </c>
      <c r="BR325" t="s">
        <v>12074</v>
      </c>
      <c r="BS325" t="s">
        <v>12074</v>
      </c>
    </row>
    <row r="326" spans="1:72" hidden="1">
      <c r="A326" t="s">
        <v>76</v>
      </c>
      <c r="B326" t="s">
        <v>14357</v>
      </c>
      <c r="F326" t="s">
        <v>14357</v>
      </c>
      <c r="I326" t="s">
        <v>14358</v>
      </c>
      <c r="J326" t="s">
        <v>766</v>
      </c>
      <c r="V326" t="s">
        <v>14359</v>
      </c>
      <c r="AM326" t="s">
        <v>768</v>
      </c>
      <c r="AR326" t="s">
        <v>769</v>
      </c>
      <c r="AS326">
        <v>2000</v>
      </c>
      <c r="AT326">
        <v>37</v>
      </c>
      <c r="AU326">
        <v>2</v>
      </c>
      <c r="AZ326">
        <v>239</v>
      </c>
      <c r="BA326">
        <v>245</v>
      </c>
      <c r="BC326" t="s">
        <v>14360</v>
      </c>
      <c r="BK326" t="s">
        <v>14361</v>
      </c>
      <c r="BL326">
        <v>10730494</v>
      </c>
      <c r="BQ326" t="s">
        <v>296</v>
      </c>
      <c r="BR326" t="s">
        <v>12074</v>
      </c>
      <c r="BS326" t="s">
        <v>12074</v>
      </c>
    </row>
    <row r="327" spans="1:72" hidden="1">
      <c r="A327" t="s">
        <v>76</v>
      </c>
      <c r="B327" t="s">
        <v>14362</v>
      </c>
      <c r="F327" t="s">
        <v>14363</v>
      </c>
      <c r="I327" t="s">
        <v>14364</v>
      </c>
      <c r="J327" t="s">
        <v>588</v>
      </c>
      <c r="V327" t="s">
        <v>14365</v>
      </c>
      <c r="AA327" t="s">
        <v>14366</v>
      </c>
      <c r="AM327" t="s">
        <v>591</v>
      </c>
      <c r="AR327" t="s">
        <v>397</v>
      </c>
      <c r="AS327">
        <v>2018</v>
      </c>
      <c r="AT327">
        <v>8</v>
      </c>
      <c r="AU327">
        <v>13</v>
      </c>
      <c r="AZ327">
        <v>6492</v>
      </c>
      <c r="BA327">
        <v>6504</v>
      </c>
      <c r="BC327" t="s">
        <v>14367</v>
      </c>
      <c r="BK327" t="s">
        <v>14368</v>
      </c>
      <c r="BL327">
        <v>30038751</v>
      </c>
      <c r="BQ327" t="s">
        <v>296</v>
      </c>
      <c r="BR327" t="s">
        <v>12074</v>
      </c>
      <c r="BS327" t="s">
        <v>12074</v>
      </c>
    </row>
    <row r="328" spans="1:72" hidden="1">
      <c r="A328" t="s">
        <v>76</v>
      </c>
      <c r="B328" t="s">
        <v>14369</v>
      </c>
      <c r="F328" t="s">
        <v>14370</v>
      </c>
      <c r="I328" t="s">
        <v>14371</v>
      </c>
      <c r="J328" t="s">
        <v>232</v>
      </c>
      <c r="V328" t="s">
        <v>14372</v>
      </c>
      <c r="Z328" t="s">
        <v>14373</v>
      </c>
      <c r="AA328" t="s">
        <v>14374</v>
      </c>
      <c r="AM328" t="s">
        <v>234</v>
      </c>
      <c r="AR328" t="s">
        <v>2479</v>
      </c>
      <c r="AS328">
        <v>2008</v>
      </c>
      <c r="AT328">
        <v>275</v>
      </c>
      <c r="AU328">
        <v>1639</v>
      </c>
      <c r="AZ328">
        <v>1189</v>
      </c>
      <c r="BA328">
        <v>1196</v>
      </c>
      <c r="BC328" t="s">
        <v>14375</v>
      </c>
      <c r="BK328" t="s">
        <v>14376</v>
      </c>
      <c r="BL328">
        <v>18285281</v>
      </c>
      <c r="BQ328" t="s">
        <v>131</v>
      </c>
      <c r="BR328" t="s">
        <v>12074</v>
      </c>
      <c r="BS328" t="s">
        <v>296</v>
      </c>
      <c r="BT328">
        <v>1</v>
      </c>
    </row>
    <row r="329" spans="1:72" hidden="1">
      <c r="A329" t="s">
        <v>76</v>
      </c>
      <c r="B329" t="s">
        <v>14377</v>
      </c>
      <c r="F329" t="s">
        <v>14378</v>
      </c>
      <c r="I329" t="s">
        <v>14379</v>
      </c>
      <c r="J329" t="s">
        <v>14380</v>
      </c>
      <c r="V329" t="s">
        <v>14381</v>
      </c>
      <c r="Z329" t="s">
        <v>14382</v>
      </c>
      <c r="AA329" t="s">
        <v>14383</v>
      </c>
      <c r="AM329" t="s">
        <v>14384</v>
      </c>
      <c r="AR329" s="3">
        <v>44378</v>
      </c>
      <c r="AS329">
        <v>2010</v>
      </c>
      <c r="AT329">
        <v>9</v>
      </c>
      <c r="BB329">
        <v>41</v>
      </c>
      <c r="BC329" t="s">
        <v>14385</v>
      </c>
      <c r="BK329" t="s">
        <v>14386</v>
      </c>
      <c r="BL329">
        <v>20663144</v>
      </c>
      <c r="BQ329" t="s">
        <v>296</v>
      </c>
      <c r="BR329" t="s">
        <v>12074</v>
      </c>
      <c r="BS329" t="s">
        <v>12074</v>
      </c>
    </row>
    <row r="330" spans="1:72" hidden="1">
      <c r="A330" t="s">
        <v>76</v>
      </c>
      <c r="B330" t="s">
        <v>14387</v>
      </c>
      <c r="F330" t="s">
        <v>14387</v>
      </c>
      <c r="I330" t="s">
        <v>14388</v>
      </c>
      <c r="J330" t="s">
        <v>10657</v>
      </c>
      <c r="V330" t="s">
        <v>14389</v>
      </c>
      <c r="Z330" t="s">
        <v>14390</v>
      </c>
      <c r="AM330" t="s">
        <v>10659</v>
      </c>
      <c r="AS330">
        <v>2000</v>
      </c>
      <c r="AT330">
        <v>119</v>
      </c>
      <c r="AU330">
        <v>4</v>
      </c>
      <c r="AZ330">
        <v>351</v>
      </c>
      <c r="BA330">
        <v>360</v>
      </c>
      <c r="BK330" t="s">
        <v>14391</v>
      </c>
      <c r="BQ330" t="s">
        <v>296</v>
      </c>
      <c r="BR330" t="s">
        <v>12074</v>
      </c>
      <c r="BS330" t="s">
        <v>12074</v>
      </c>
    </row>
    <row r="331" spans="1:72" hidden="1">
      <c r="A331" t="s">
        <v>76</v>
      </c>
      <c r="B331" t="s">
        <v>14392</v>
      </c>
      <c r="F331" t="s">
        <v>14392</v>
      </c>
      <c r="I331" t="s">
        <v>14393</v>
      </c>
      <c r="J331" t="s">
        <v>1135</v>
      </c>
      <c r="V331" t="s">
        <v>14394</v>
      </c>
      <c r="AM331" t="s">
        <v>1138</v>
      </c>
      <c r="AR331" t="s">
        <v>128</v>
      </c>
      <c r="AS331">
        <v>2005</v>
      </c>
      <c r="AT331">
        <v>98</v>
      </c>
      <c r="AU331">
        <v>6</v>
      </c>
      <c r="AZ331">
        <v>2107</v>
      </c>
      <c r="BA331">
        <v>2113</v>
      </c>
      <c r="BC331" t="s">
        <v>14395</v>
      </c>
      <c r="BK331" t="s">
        <v>14396</v>
      </c>
      <c r="BL331">
        <v>16539139</v>
      </c>
      <c r="BQ331" t="s">
        <v>131</v>
      </c>
      <c r="BR331" t="s">
        <v>12074</v>
      </c>
      <c r="BS331" t="s">
        <v>296</v>
      </c>
      <c r="BT331">
        <v>1</v>
      </c>
    </row>
    <row r="332" spans="1:72" hidden="1">
      <c r="A332" t="s">
        <v>76</v>
      </c>
      <c r="B332" t="s">
        <v>14397</v>
      </c>
      <c r="F332" t="s">
        <v>14398</v>
      </c>
      <c r="I332" t="s">
        <v>14399</v>
      </c>
      <c r="J332" t="s">
        <v>13464</v>
      </c>
      <c r="V332" t="s">
        <v>14400</v>
      </c>
      <c r="AM332" t="s">
        <v>13468</v>
      </c>
      <c r="AN332" t="s">
        <v>13469</v>
      </c>
      <c r="AR332" t="s">
        <v>216</v>
      </c>
      <c r="AS332">
        <v>2018</v>
      </c>
      <c r="AT332">
        <v>12</v>
      </c>
      <c r="AU332">
        <v>8</v>
      </c>
      <c r="AZ332">
        <v>1895</v>
      </c>
      <c r="BA332">
        <v>1906</v>
      </c>
      <c r="BC332" t="s">
        <v>14401</v>
      </c>
      <c r="BK332" t="s">
        <v>14402</v>
      </c>
      <c r="BL332">
        <v>29599524</v>
      </c>
      <c r="BQ332" t="s">
        <v>296</v>
      </c>
      <c r="BR332" t="s">
        <v>12074</v>
      </c>
      <c r="BS332" t="s">
        <v>12074</v>
      </c>
    </row>
    <row r="333" spans="1:72" hidden="1">
      <c r="A333" t="s">
        <v>76</v>
      </c>
      <c r="B333" t="s">
        <v>14403</v>
      </c>
      <c r="F333" t="s">
        <v>14404</v>
      </c>
      <c r="I333" t="s">
        <v>14405</v>
      </c>
      <c r="J333" t="s">
        <v>1135</v>
      </c>
      <c r="V333" t="s">
        <v>14406</v>
      </c>
      <c r="AM333" t="s">
        <v>1138</v>
      </c>
      <c r="AR333" t="s">
        <v>600</v>
      </c>
      <c r="AS333">
        <v>2010</v>
      </c>
      <c r="AT333">
        <v>103</v>
      </c>
      <c r="AU333">
        <v>2</v>
      </c>
      <c r="AZ333">
        <v>416</v>
      </c>
      <c r="BA333">
        <v>422</v>
      </c>
      <c r="BC333" t="s">
        <v>14407</v>
      </c>
      <c r="BK333" t="s">
        <v>14408</v>
      </c>
      <c r="BL333">
        <v>20429457</v>
      </c>
      <c r="BQ333" t="s">
        <v>296</v>
      </c>
      <c r="BR333" t="s">
        <v>12074</v>
      </c>
      <c r="BS333" t="s">
        <v>12074</v>
      </c>
    </row>
    <row r="334" spans="1:72" hidden="1">
      <c r="A334" t="s">
        <v>76</v>
      </c>
      <c r="B334" t="s">
        <v>14409</v>
      </c>
      <c r="F334" t="s">
        <v>14409</v>
      </c>
      <c r="I334" t="s">
        <v>14410</v>
      </c>
      <c r="J334" t="s">
        <v>14411</v>
      </c>
      <c r="V334" t="s">
        <v>14412</v>
      </c>
      <c r="AA334" t="s">
        <v>14413</v>
      </c>
      <c r="AM334" t="s">
        <v>14414</v>
      </c>
      <c r="AS334">
        <v>2004</v>
      </c>
      <c r="AT334">
        <v>59</v>
      </c>
      <c r="AU334">
        <v>3</v>
      </c>
      <c r="AZ334">
        <v>409</v>
      </c>
      <c r="BA334">
        <v>424</v>
      </c>
      <c r="BK334" t="s">
        <v>14415</v>
      </c>
      <c r="BQ334" t="s">
        <v>296</v>
      </c>
      <c r="BR334" t="s">
        <v>12074</v>
      </c>
      <c r="BS334" t="s">
        <v>12074</v>
      </c>
    </row>
    <row r="335" spans="1:72" hidden="1">
      <c r="A335" t="s">
        <v>76</v>
      </c>
      <c r="B335" t="s">
        <v>14416</v>
      </c>
      <c r="F335" t="s">
        <v>14417</v>
      </c>
      <c r="I335" t="s">
        <v>14418</v>
      </c>
      <c r="J335" t="s">
        <v>5302</v>
      </c>
      <c r="V335" t="s">
        <v>14419</v>
      </c>
      <c r="Z335" t="s">
        <v>14420</v>
      </c>
      <c r="AA335" t="s">
        <v>14421</v>
      </c>
      <c r="AM335" t="s">
        <v>5305</v>
      </c>
      <c r="AR335" t="s">
        <v>185</v>
      </c>
      <c r="AS335">
        <v>2012</v>
      </c>
      <c r="AT335">
        <v>6</v>
      </c>
      <c r="AU335">
        <v>9</v>
      </c>
      <c r="BB335" t="s">
        <v>14422</v>
      </c>
      <c r="BC335" t="s">
        <v>14423</v>
      </c>
      <c r="BK335" t="s">
        <v>14424</v>
      </c>
      <c r="BL335">
        <v>22970335</v>
      </c>
      <c r="BQ335" t="s">
        <v>296</v>
      </c>
      <c r="BR335" t="s">
        <v>12074</v>
      </c>
      <c r="BS335" t="s">
        <v>12074</v>
      </c>
    </row>
    <row r="336" spans="1:72" hidden="1">
      <c r="A336" t="s">
        <v>76</v>
      </c>
      <c r="B336" t="s">
        <v>14425</v>
      </c>
      <c r="F336" t="s">
        <v>14425</v>
      </c>
      <c r="I336" t="s">
        <v>14426</v>
      </c>
      <c r="J336" t="s">
        <v>162</v>
      </c>
      <c r="V336" t="s">
        <v>14427</v>
      </c>
      <c r="AA336" t="s">
        <v>14428</v>
      </c>
      <c r="AM336" t="s">
        <v>166</v>
      </c>
      <c r="AR336" t="s">
        <v>600</v>
      </c>
      <c r="AS336">
        <v>1995</v>
      </c>
      <c r="AT336">
        <v>112</v>
      </c>
      <c r="AU336">
        <v>2</v>
      </c>
      <c r="AZ336">
        <v>421</v>
      </c>
      <c r="BA336">
        <v>428</v>
      </c>
      <c r="BK336" t="s">
        <v>14429</v>
      </c>
      <c r="BQ336" t="s">
        <v>296</v>
      </c>
      <c r="BR336" t="s">
        <v>12074</v>
      </c>
      <c r="BS336" t="s">
        <v>12074</v>
      </c>
    </row>
    <row r="337" spans="1:71" hidden="1">
      <c r="A337" t="s">
        <v>76</v>
      </c>
      <c r="B337" t="s">
        <v>14430</v>
      </c>
      <c r="F337" t="s">
        <v>14431</v>
      </c>
      <c r="I337" t="s">
        <v>14432</v>
      </c>
      <c r="J337" t="s">
        <v>1153</v>
      </c>
      <c r="V337" t="s">
        <v>14433</v>
      </c>
      <c r="AM337" t="s">
        <v>1156</v>
      </c>
      <c r="AR337" t="s">
        <v>769</v>
      </c>
      <c r="AS337">
        <v>2010</v>
      </c>
      <c r="AT337">
        <v>25</v>
      </c>
      <c r="AU337">
        <v>3</v>
      </c>
      <c r="AZ337">
        <v>481</v>
      </c>
      <c r="BA337">
        <v>490</v>
      </c>
      <c r="BC337" t="s">
        <v>14434</v>
      </c>
      <c r="BK337" t="s">
        <v>14435</v>
      </c>
      <c r="BQ337" t="s">
        <v>296</v>
      </c>
      <c r="BR337" t="s">
        <v>12074</v>
      </c>
      <c r="BS337" t="s">
        <v>12074</v>
      </c>
    </row>
    <row r="338" spans="1:71" hidden="1">
      <c r="A338" t="s">
        <v>76</v>
      </c>
      <c r="B338" t="s">
        <v>14436</v>
      </c>
      <c r="F338" t="s">
        <v>14436</v>
      </c>
      <c r="I338" t="s">
        <v>14437</v>
      </c>
      <c r="J338" t="s">
        <v>2662</v>
      </c>
      <c r="V338" t="s">
        <v>14438</v>
      </c>
      <c r="AM338" t="s">
        <v>2664</v>
      </c>
      <c r="AR338" t="s">
        <v>887</v>
      </c>
      <c r="AS338">
        <v>2000</v>
      </c>
      <c r="AT338">
        <v>95</v>
      </c>
      <c r="AU338">
        <v>3</v>
      </c>
      <c r="AZ338">
        <v>293</v>
      </c>
      <c r="BA338">
        <v>302</v>
      </c>
      <c r="BC338" t="s">
        <v>14439</v>
      </c>
      <c r="BK338" t="s">
        <v>14440</v>
      </c>
      <c r="BQ338" t="s">
        <v>131</v>
      </c>
      <c r="BR338" t="s">
        <v>12074</v>
      </c>
      <c r="BS338" t="s">
        <v>296</v>
      </c>
    </row>
    <row r="339" spans="1:71" hidden="1">
      <c r="A339" t="s">
        <v>76</v>
      </c>
      <c r="B339" t="s">
        <v>14441</v>
      </c>
      <c r="F339" t="s">
        <v>14442</v>
      </c>
      <c r="I339" t="s">
        <v>14443</v>
      </c>
      <c r="J339" t="s">
        <v>122</v>
      </c>
      <c r="V339" t="s">
        <v>14444</v>
      </c>
      <c r="Z339" t="s">
        <v>14445</v>
      </c>
      <c r="AA339" t="s">
        <v>14446</v>
      </c>
      <c r="AM339" t="s">
        <v>126</v>
      </c>
      <c r="AN339" t="s">
        <v>127</v>
      </c>
      <c r="AR339" t="s">
        <v>94</v>
      </c>
      <c r="AS339">
        <v>2014</v>
      </c>
      <c r="AT339">
        <v>20</v>
      </c>
      <c r="AU339">
        <v>1</v>
      </c>
      <c r="AZ339">
        <v>192</v>
      </c>
      <c r="BA339">
        <v>202</v>
      </c>
      <c r="BC339" t="s">
        <v>14447</v>
      </c>
      <c r="BK339" t="s">
        <v>14448</v>
      </c>
      <c r="BL339">
        <v>24038855</v>
      </c>
      <c r="BQ339" t="s">
        <v>296</v>
      </c>
      <c r="BR339" t="s">
        <v>12074</v>
      </c>
      <c r="BS339" t="s">
        <v>12074</v>
      </c>
    </row>
    <row r="340" spans="1:71" hidden="1">
      <c r="A340" t="s">
        <v>76</v>
      </c>
      <c r="B340" t="s">
        <v>14449</v>
      </c>
      <c r="F340" t="s">
        <v>14450</v>
      </c>
      <c r="I340" t="s">
        <v>14451</v>
      </c>
      <c r="J340" t="s">
        <v>631</v>
      </c>
      <c r="V340" t="s">
        <v>14452</v>
      </c>
      <c r="Z340" t="s">
        <v>14445</v>
      </c>
      <c r="AA340" t="s">
        <v>14453</v>
      </c>
      <c r="AM340" t="s">
        <v>633</v>
      </c>
      <c r="AN340" t="s">
        <v>12577</v>
      </c>
      <c r="AR340" t="s">
        <v>887</v>
      </c>
      <c r="AS340">
        <v>2017</v>
      </c>
      <c r="AT340">
        <v>98</v>
      </c>
      <c r="AU340">
        <v>6</v>
      </c>
      <c r="AZ340">
        <v>1671</v>
      </c>
      <c r="BA340">
        <v>1680</v>
      </c>
      <c r="BC340" t="s">
        <v>14454</v>
      </c>
      <c r="BK340" t="s">
        <v>14455</v>
      </c>
      <c r="BL340">
        <v>28369815</v>
      </c>
      <c r="BQ340" t="s">
        <v>296</v>
      </c>
      <c r="BR340" t="s">
        <v>12074</v>
      </c>
      <c r="BS340" t="s">
        <v>12074</v>
      </c>
    </row>
    <row r="341" spans="1:71" hidden="1">
      <c r="A341" t="s">
        <v>76</v>
      </c>
      <c r="B341" t="s">
        <v>14456</v>
      </c>
      <c r="F341" t="s">
        <v>14457</v>
      </c>
      <c r="I341" t="s">
        <v>14458</v>
      </c>
      <c r="J341" t="s">
        <v>14459</v>
      </c>
      <c r="V341" t="s">
        <v>14460</v>
      </c>
      <c r="Z341" t="s">
        <v>14461</v>
      </c>
      <c r="AA341" t="s">
        <v>14462</v>
      </c>
      <c r="AM341" t="s">
        <v>14463</v>
      </c>
      <c r="AS341">
        <v>2013</v>
      </c>
      <c r="AT341">
        <v>59</v>
      </c>
      <c r="AU341">
        <v>3</v>
      </c>
      <c r="AZ341">
        <v>360</v>
      </c>
      <c r="BA341">
        <v>370</v>
      </c>
      <c r="BC341" t="s">
        <v>14464</v>
      </c>
      <c r="BK341" t="s">
        <v>14465</v>
      </c>
      <c r="BQ341" t="s">
        <v>296</v>
      </c>
      <c r="BR341" t="s">
        <v>12074</v>
      </c>
      <c r="BS341" t="s">
        <v>12074</v>
      </c>
    </row>
    <row r="342" spans="1:71" hidden="1">
      <c r="A342" t="s">
        <v>76</v>
      </c>
      <c r="B342" t="s">
        <v>14466</v>
      </c>
      <c r="F342" t="s">
        <v>14466</v>
      </c>
      <c r="I342" t="s">
        <v>14467</v>
      </c>
      <c r="J342" t="s">
        <v>3207</v>
      </c>
      <c r="V342" t="s">
        <v>14468</v>
      </c>
      <c r="AM342" t="s">
        <v>3209</v>
      </c>
      <c r="AR342" s="3">
        <v>37073</v>
      </c>
      <c r="AS342">
        <v>2001</v>
      </c>
      <c r="AT342">
        <v>290</v>
      </c>
      <c r="AU342">
        <v>2</v>
      </c>
      <c r="AZ342">
        <v>125</v>
      </c>
      <c r="BA342">
        <v>135</v>
      </c>
      <c r="BC342" t="s">
        <v>14469</v>
      </c>
      <c r="BK342" t="s">
        <v>14470</v>
      </c>
      <c r="BL342">
        <v>11471142</v>
      </c>
      <c r="BQ342" t="s">
        <v>296</v>
      </c>
      <c r="BR342" t="s">
        <v>12074</v>
      </c>
      <c r="BS342" t="s">
        <v>12074</v>
      </c>
    </row>
    <row r="343" spans="1:71" hidden="1">
      <c r="A343" t="s">
        <v>76</v>
      </c>
      <c r="B343" t="s">
        <v>14471</v>
      </c>
      <c r="F343" t="s">
        <v>14471</v>
      </c>
      <c r="I343" t="s">
        <v>14472</v>
      </c>
      <c r="J343" t="s">
        <v>14473</v>
      </c>
      <c r="V343" t="s">
        <v>14474</v>
      </c>
      <c r="AM343" t="s">
        <v>14475</v>
      </c>
      <c r="AS343">
        <v>2002</v>
      </c>
      <c r="AT343">
        <v>186</v>
      </c>
      <c r="AU343">
        <v>1</v>
      </c>
      <c r="AZ343">
        <v>89</v>
      </c>
      <c r="BA343">
        <v>101</v>
      </c>
      <c r="BK343" t="s">
        <v>14476</v>
      </c>
      <c r="BL343">
        <v>12146144</v>
      </c>
      <c r="BQ343" t="s">
        <v>296</v>
      </c>
      <c r="BR343" t="s">
        <v>12074</v>
      </c>
      <c r="BS343" t="s">
        <v>12074</v>
      </c>
    </row>
    <row r="344" spans="1:71" hidden="1">
      <c r="A344" t="s">
        <v>76</v>
      </c>
      <c r="B344" t="s">
        <v>14477</v>
      </c>
      <c r="F344" t="s">
        <v>14478</v>
      </c>
      <c r="I344" t="s">
        <v>14479</v>
      </c>
      <c r="J344" t="s">
        <v>323</v>
      </c>
      <c r="V344" t="s">
        <v>14480</v>
      </c>
      <c r="AM344" t="s">
        <v>326</v>
      </c>
      <c r="AR344" t="s">
        <v>128</v>
      </c>
      <c r="AS344">
        <v>2007</v>
      </c>
      <c r="AT344">
        <v>145</v>
      </c>
      <c r="AU344">
        <v>4</v>
      </c>
      <c r="AZ344">
        <v>1435</v>
      </c>
      <c r="BA344">
        <v>1443</v>
      </c>
      <c r="BC344" t="s">
        <v>14481</v>
      </c>
      <c r="BK344" t="s">
        <v>14482</v>
      </c>
      <c r="BL344">
        <v>17921341</v>
      </c>
      <c r="BQ344" t="s">
        <v>296</v>
      </c>
      <c r="BR344" t="s">
        <v>12074</v>
      </c>
      <c r="BS344" t="s">
        <v>12074</v>
      </c>
    </row>
    <row r="345" spans="1:71" hidden="1">
      <c r="A345" t="s">
        <v>76</v>
      </c>
      <c r="B345" t="s">
        <v>14483</v>
      </c>
      <c r="F345" t="s">
        <v>14484</v>
      </c>
      <c r="I345" t="s">
        <v>14485</v>
      </c>
      <c r="J345" t="s">
        <v>113</v>
      </c>
      <c r="V345" t="s">
        <v>14486</v>
      </c>
      <c r="Z345" t="s">
        <v>14487</v>
      </c>
      <c r="AA345" t="s">
        <v>14488</v>
      </c>
      <c r="AM345" t="s">
        <v>115</v>
      </c>
      <c r="AR345" s="3">
        <v>46631</v>
      </c>
      <c r="AS345">
        <v>2011</v>
      </c>
      <c r="AT345">
        <v>21</v>
      </c>
      <c r="AU345">
        <v>18</v>
      </c>
      <c r="AZ345">
        <v>1548</v>
      </c>
      <c r="BA345">
        <v>1551</v>
      </c>
      <c r="BC345" t="s">
        <v>14489</v>
      </c>
      <c r="BK345" t="s">
        <v>14490</v>
      </c>
      <c r="BL345">
        <v>21906947</v>
      </c>
      <c r="BQ345" t="s">
        <v>296</v>
      </c>
      <c r="BR345" t="s">
        <v>12074</v>
      </c>
      <c r="BS345" t="s">
        <v>12074</v>
      </c>
    </row>
    <row r="346" spans="1:71" hidden="1">
      <c r="A346" t="s">
        <v>76</v>
      </c>
      <c r="B346" t="s">
        <v>14491</v>
      </c>
      <c r="F346" t="s">
        <v>14491</v>
      </c>
      <c r="I346" t="s">
        <v>14492</v>
      </c>
      <c r="J346" t="s">
        <v>2382</v>
      </c>
      <c r="V346" t="s">
        <v>14493</v>
      </c>
      <c r="Z346" t="s">
        <v>14494</v>
      </c>
      <c r="AA346" t="s">
        <v>14495</v>
      </c>
      <c r="AM346" t="s">
        <v>2387</v>
      </c>
      <c r="AR346" t="s">
        <v>168</v>
      </c>
      <c r="AS346">
        <v>2002</v>
      </c>
      <c r="AT346">
        <v>27</v>
      </c>
      <c r="AU346">
        <v>5</v>
      </c>
      <c r="AZ346">
        <v>371</v>
      </c>
      <c r="BA346">
        <v>379</v>
      </c>
      <c r="BB346" t="s">
        <v>14496</v>
      </c>
      <c r="BC346" t="s">
        <v>14497</v>
      </c>
      <c r="BK346" t="s">
        <v>14498</v>
      </c>
      <c r="BQ346" t="s">
        <v>296</v>
      </c>
      <c r="BR346" t="s">
        <v>12074</v>
      </c>
      <c r="BS346" t="s">
        <v>12074</v>
      </c>
    </row>
    <row r="347" spans="1:71" hidden="1">
      <c r="A347" t="s">
        <v>76</v>
      </c>
      <c r="B347" t="s">
        <v>14499</v>
      </c>
      <c r="F347" t="s">
        <v>14500</v>
      </c>
      <c r="I347" t="s">
        <v>14501</v>
      </c>
      <c r="J347" t="s">
        <v>174</v>
      </c>
      <c r="V347" t="s">
        <v>14502</v>
      </c>
      <c r="AM347" t="s">
        <v>176</v>
      </c>
      <c r="AN347" t="s">
        <v>177</v>
      </c>
      <c r="AR347" t="s">
        <v>204</v>
      </c>
      <c r="AS347">
        <v>2014</v>
      </c>
      <c r="AT347">
        <v>104</v>
      </c>
      <c r="AU347">
        <v>1</v>
      </c>
      <c r="AZ347">
        <v>12</v>
      </c>
      <c r="BA347">
        <v>18</v>
      </c>
      <c r="BC347" t="s">
        <v>14503</v>
      </c>
      <c r="BK347" t="s">
        <v>14504</v>
      </c>
      <c r="BL347">
        <v>23651539</v>
      </c>
      <c r="BQ347" t="s">
        <v>131</v>
      </c>
      <c r="BR347">
        <v>3</v>
      </c>
      <c r="BS347" t="s">
        <v>296</v>
      </c>
    </row>
    <row r="348" spans="1:71" hidden="1">
      <c r="A348" t="s">
        <v>76</v>
      </c>
      <c r="B348" t="s">
        <v>14505</v>
      </c>
      <c r="F348" t="s">
        <v>14505</v>
      </c>
      <c r="I348" t="s">
        <v>14506</v>
      </c>
      <c r="J348" t="s">
        <v>3879</v>
      </c>
      <c r="V348" t="s">
        <v>14507</v>
      </c>
      <c r="AM348" t="s">
        <v>3882</v>
      </c>
      <c r="AS348">
        <v>1990</v>
      </c>
      <c r="AT348">
        <v>160</v>
      </c>
      <c r="AU348">
        <v>5</v>
      </c>
      <c r="AZ348">
        <v>543</v>
      </c>
      <c r="BA348">
        <v>547</v>
      </c>
      <c r="BK348" t="s">
        <v>14508</v>
      </c>
      <c r="BQ348" t="s">
        <v>296</v>
      </c>
      <c r="BR348" t="s">
        <v>12074</v>
      </c>
      <c r="BS348" t="s">
        <v>12074</v>
      </c>
    </row>
    <row r="349" spans="1:71" hidden="1">
      <c r="A349" t="s">
        <v>76</v>
      </c>
      <c r="B349" t="s">
        <v>14509</v>
      </c>
      <c r="F349" t="s">
        <v>14510</v>
      </c>
      <c r="I349" t="s">
        <v>14511</v>
      </c>
      <c r="J349" t="s">
        <v>7402</v>
      </c>
      <c r="V349" t="s">
        <v>14512</v>
      </c>
      <c r="AA349" t="s">
        <v>14513</v>
      </c>
      <c r="AM349" t="s">
        <v>7404</v>
      </c>
      <c r="AR349" s="3">
        <v>37073</v>
      </c>
      <c r="AS349">
        <v>2016</v>
      </c>
      <c r="AT349">
        <v>6</v>
      </c>
      <c r="AU349">
        <v>7</v>
      </c>
      <c r="AZ349">
        <v>1979</v>
      </c>
      <c r="BA349">
        <v>1989</v>
      </c>
      <c r="BC349" t="s">
        <v>14514</v>
      </c>
      <c r="BK349" t="s">
        <v>14515</v>
      </c>
      <c r="BL349">
        <v>27172202</v>
      </c>
      <c r="BQ349" t="s">
        <v>296</v>
      </c>
      <c r="BR349" t="s">
        <v>12074</v>
      </c>
      <c r="BS349" t="s">
        <v>12074</v>
      </c>
    </row>
    <row r="350" spans="1:71" hidden="1">
      <c r="A350" t="s">
        <v>76</v>
      </c>
      <c r="B350" t="s">
        <v>14516</v>
      </c>
      <c r="F350" t="s">
        <v>14517</v>
      </c>
      <c r="I350" t="s">
        <v>14518</v>
      </c>
      <c r="J350" t="s">
        <v>100</v>
      </c>
      <c r="V350" t="s">
        <v>14519</v>
      </c>
      <c r="AM350" t="s">
        <v>103</v>
      </c>
      <c r="AR350" t="s">
        <v>7527</v>
      </c>
      <c r="AS350">
        <v>2014</v>
      </c>
      <c r="AT350">
        <v>9</v>
      </c>
      <c r="AU350">
        <v>5</v>
      </c>
      <c r="BB350" t="s">
        <v>14520</v>
      </c>
      <c r="BC350" t="s">
        <v>14521</v>
      </c>
      <c r="BK350" t="s">
        <v>14522</v>
      </c>
      <c r="BL350">
        <v>24837719</v>
      </c>
      <c r="BQ350" t="s">
        <v>296</v>
      </c>
      <c r="BR350" t="s">
        <v>12074</v>
      </c>
      <c r="BS350" t="s">
        <v>12074</v>
      </c>
    </row>
    <row r="351" spans="1:71" hidden="1">
      <c r="A351" t="s">
        <v>76</v>
      </c>
      <c r="B351" t="s">
        <v>14523</v>
      </c>
      <c r="F351" t="s">
        <v>14524</v>
      </c>
      <c r="I351" t="s">
        <v>14525</v>
      </c>
      <c r="J351" t="s">
        <v>221</v>
      </c>
      <c r="V351" t="s">
        <v>14526</v>
      </c>
      <c r="AM351" t="s">
        <v>225</v>
      </c>
      <c r="AR351" s="3">
        <v>46966</v>
      </c>
      <c r="AS351">
        <v>2018</v>
      </c>
      <c r="AT351">
        <v>115</v>
      </c>
      <c r="AU351">
        <v>35</v>
      </c>
      <c r="AZ351" t="s">
        <v>14527</v>
      </c>
      <c r="BA351" t="s">
        <v>14528</v>
      </c>
      <c r="BC351" t="s">
        <v>14529</v>
      </c>
      <c r="BK351" t="s">
        <v>14530</v>
      </c>
      <c r="BL351">
        <v>30104383</v>
      </c>
      <c r="BQ351" t="s">
        <v>296</v>
      </c>
      <c r="BR351" t="s">
        <v>12074</v>
      </c>
      <c r="BS351" t="s">
        <v>12074</v>
      </c>
    </row>
    <row r="352" spans="1:71" hidden="1">
      <c r="A352" t="s">
        <v>76</v>
      </c>
      <c r="B352" t="s">
        <v>14531</v>
      </c>
      <c r="F352" t="s">
        <v>14532</v>
      </c>
      <c r="I352" t="s">
        <v>14533</v>
      </c>
      <c r="J352" t="s">
        <v>221</v>
      </c>
      <c r="V352" t="s">
        <v>14534</v>
      </c>
      <c r="Z352" t="s">
        <v>14535</v>
      </c>
      <c r="AA352" t="s">
        <v>14536</v>
      </c>
      <c r="AM352" t="s">
        <v>225</v>
      </c>
      <c r="AR352" s="3">
        <v>37926</v>
      </c>
      <c r="AS352">
        <v>2015</v>
      </c>
      <c r="AT352">
        <v>112</v>
      </c>
      <c r="AU352">
        <v>44</v>
      </c>
      <c r="AZ352" t="s">
        <v>14537</v>
      </c>
      <c r="BA352" t="s">
        <v>14538</v>
      </c>
      <c r="BC352" t="s">
        <v>14539</v>
      </c>
      <c r="BK352" t="s">
        <v>14540</v>
      </c>
      <c r="BL352">
        <v>26483478</v>
      </c>
      <c r="BQ352" t="s">
        <v>296</v>
      </c>
      <c r="BR352" t="s">
        <v>12074</v>
      </c>
      <c r="BS352" t="s">
        <v>12074</v>
      </c>
    </row>
    <row r="353" spans="1:72" hidden="1">
      <c r="A353" t="s">
        <v>76</v>
      </c>
      <c r="B353" t="s">
        <v>14541</v>
      </c>
      <c r="F353" t="s">
        <v>14542</v>
      </c>
      <c r="I353" t="s">
        <v>14543</v>
      </c>
      <c r="J353" t="s">
        <v>14135</v>
      </c>
      <c r="V353" t="s">
        <v>14544</v>
      </c>
      <c r="AM353" t="s">
        <v>14138</v>
      </c>
      <c r="AR353" t="s">
        <v>204</v>
      </c>
      <c r="AS353">
        <v>2007</v>
      </c>
      <c r="AT353">
        <v>82</v>
      </c>
      <c r="AU353">
        <v>2</v>
      </c>
      <c r="AZ353">
        <v>165</v>
      </c>
      <c r="BA353">
        <v>180</v>
      </c>
      <c r="BC353" t="s">
        <v>14545</v>
      </c>
      <c r="BK353" t="s">
        <v>14546</v>
      </c>
      <c r="BQ353" t="s">
        <v>296</v>
      </c>
      <c r="BR353" t="s">
        <v>12074</v>
      </c>
      <c r="BS353" t="s">
        <v>12074</v>
      </c>
    </row>
    <row r="354" spans="1:72" hidden="1">
      <c r="A354" t="s">
        <v>76</v>
      </c>
      <c r="B354" t="s">
        <v>14547</v>
      </c>
      <c r="F354" t="s">
        <v>14548</v>
      </c>
      <c r="I354" t="s">
        <v>14549</v>
      </c>
      <c r="J354" t="s">
        <v>100</v>
      </c>
      <c r="V354" t="s">
        <v>14550</v>
      </c>
      <c r="AA354" t="s">
        <v>14551</v>
      </c>
      <c r="AM354" t="s">
        <v>103</v>
      </c>
      <c r="AR354" t="s">
        <v>14552</v>
      </c>
      <c r="AS354">
        <v>2014</v>
      </c>
      <c r="AT354">
        <v>9</v>
      </c>
      <c r="AU354">
        <v>12</v>
      </c>
      <c r="BB354" t="s">
        <v>14553</v>
      </c>
      <c r="BC354" t="s">
        <v>14554</v>
      </c>
      <c r="BK354" t="s">
        <v>14555</v>
      </c>
      <c r="BL354">
        <v>25469632</v>
      </c>
      <c r="BQ354" t="s">
        <v>296</v>
      </c>
      <c r="BR354" t="s">
        <v>12074</v>
      </c>
      <c r="BS354" t="s">
        <v>12074</v>
      </c>
    </row>
    <row r="355" spans="1:72" hidden="1">
      <c r="A355" t="s">
        <v>76</v>
      </c>
      <c r="B355" t="s">
        <v>14556</v>
      </c>
      <c r="F355" t="s">
        <v>14557</v>
      </c>
      <c r="I355" t="s">
        <v>14558</v>
      </c>
      <c r="J355" t="s">
        <v>79</v>
      </c>
      <c r="V355" t="s">
        <v>14559</v>
      </c>
      <c r="AA355" t="s">
        <v>14560</v>
      </c>
      <c r="AM355" t="s">
        <v>81</v>
      </c>
      <c r="AN355" t="s">
        <v>5121</v>
      </c>
      <c r="AR355" t="s">
        <v>204</v>
      </c>
      <c r="AS355">
        <v>2018</v>
      </c>
      <c r="AT355">
        <v>33</v>
      </c>
      <c r="AU355">
        <v>1</v>
      </c>
      <c r="AZ355">
        <v>65</v>
      </c>
      <c r="BA355">
        <v>75</v>
      </c>
      <c r="BC355" t="s">
        <v>14561</v>
      </c>
      <c r="BK355" t="s">
        <v>14562</v>
      </c>
      <c r="BL355">
        <v>29432701</v>
      </c>
      <c r="BQ355" t="s">
        <v>296</v>
      </c>
      <c r="BR355" t="s">
        <v>12074</v>
      </c>
      <c r="BS355" t="s">
        <v>12074</v>
      </c>
    </row>
    <row r="356" spans="1:72" hidden="1">
      <c r="A356" t="s">
        <v>76</v>
      </c>
      <c r="B356" t="s">
        <v>14563</v>
      </c>
      <c r="F356" t="s">
        <v>14564</v>
      </c>
      <c r="I356" t="s">
        <v>14565</v>
      </c>
      <c r="J356" t="s">
        <v>145</v>
      </c>
      <c r="V356" t="s">
        <v>14566</v>
      </c>
      <c r="AM356" t="s">
        <v>147</v>
      </c>
      <c r="AN356" t="s">
        <v>1557</v>
      </c>
      <c r="AR356" t="s">
        <v>317</v>
      </c>
      <c r="AS356">
        <v>2017</v>
      </c>
      <c r="AT356">
        <v>103</v>
      </c>
      <c r="AZ356">
        <v>78</v>
      </c>
      <c r="BA356">
        <v>85</v>
      </c>
      <c r="BC356" t="s">
        <v>14567</v>
      </c>
      <c r="BK356" t="s">
        <v>14568</v>
      </c>
      <c r="BL356">
        <v>28987773</v>
      </c>
      <c r="BQ356" t="s">
        <v>296</v>
      </c>
      <c r="BR356" t="s">
        <v>12074</v>
      </c>
      <c r="BS356" t="s">
        <v>12074</v>
      </c>
    </row>
    <row r="357" spans="1:72" hidden="1">
      <c r="A357" t="s">
        <v>76</v>
      </c>
      <c r="B357" t="s">
        <v>14569</v>
      </c>
      <c r="F357" t="s">
        <v>14569</v>
      </c>
      <c r="I357" t="s">
        <v>14570</v>
      </c>
      <c r="J357" t="s">
        <v>452</v>
      </c>
      <c r="V357" t="s">
        <v>14571</v>
      </c>
      <c r="AA357" t="s">
        <v>14572</v>
      </c>
      <c r="AM357" t="s">
        <v>454</v>
      </c>
      <c r="AR357" t="s">
        <v>216</v>
      </c>
      <c r="AS357">
        <v>1995</v>
      </c>
      <c r="AT357">
        <v>30</v>
      </c>
      <c r="AU357">
        <v>3</v>
      </c>
      <c r="AZ357">
        <v>498</v>
      </c>
      <c r="BA357">
        <v>499</v>
      </c>
      <c r="BK357" t="s">
        <v>14573</v>
      </c>
      <c r="BQ357" t="s">
        <v>131</v>
      </c>
      <c r="BR357" t="s">
        <v>12074</v>
      </c>
      <c r="BS357" t="s">
        <v>296</v>
      </c>
      <c r="BT357">
        <v>1</v>
      </c>
    </row>
    <row r="358" spans="1:72" hidden="1">
      <c r="A358" t="s">
        <v>76</v>
      </c>
      <c r="B358" t="s">
        <v>14574</v>
      </c>
      <c r="F358" t="s">
        <v>14575</v>
      </c>
      <c r="I358" t="s">
        <v>14576</v>
      </c>
      <c r="J358" t="s">
        <v>100</v>
      </c>
      <c r="V358" t="s">
        <v>14577</v>
      </c>
      <c r="AM358" t="s">
        <v>103</v>
      </c>
      <c r="AR358" s="3">
        <v>39479</v>
      </c>
      <c r="AS358">
        <v>2017</v>
      </c>
      <c r="AT358">
        <v>12</v>
      </c>
      <c r="AU358">
        <v>2</v>
      </c>
      <c r="BB358" t="s">
        <v>14578</v>
      </c>
      <c r="BC358" t="s">
        <v>14579</v>
      </c>
      <c r="BK358" t="s">
        <v>14580</v>
      </c>
      <c r="BL358">
        <v>28178279</v>
      </c>
      <c r="BQ358" t="s">
        <v>296</v>
      </c>
      <c r="BR358" t="s">
        <v>12074</v>
      </c>
      <c r="BS358" t="s">
        <v>12074</v>
      </c>
    </row>
    <row r="359" spans="1:72" hidden="1">
      <c r="A359" t="s">
        <v>76</v>
      </c>
      <c r="B359" t="s">
        <v>14581</v>
      </c>
      <c r="F359" t="s">
        <v>14582</v>
      </c>
      <c r="I359" t="s">
        <v>14583</v>
      </c>
      <c r="J359" t="s">
        <v>14584</v>
      </c>
      <c r="V359" t="s">
        <v>14585</v>
      </c>
      <c r="AA359" t="s">
        <v>14586</v>
      </c>
      <c r="AM359" t="s">
        <v>14587</v>
      </c>
      <c r="AS359">
        <v>2006</v>
      </c>
      <c r="AT359">
        <v>28</v>
      </c>
      <c r="AU359">
        <v>2</v>
      </c>
      <c r="AZ359">
        <v>179</v>
      </c>
      <c r="BA359">
        <v>182</v>
      </c>
      <c r="BC359" t="s">
        <v>14588</v>
      </c>
      <c r="BK359" t="s">
        <v>14589</v>
      </c>
      <c r="BQ359" t="s">
        <v>296</v>
      </c>
      <c r="BR359" t="s">
        <v>12074</v>
      </c>
      <c r="BS359" t="s">
        <v>12074</v>
      </c>
    </row>
    <row r="360" spans="1:72" hidden="1">
      <c r="A360" t="s">
        <v>76</v>
      </c>
      <c r="B360" t="s">
        <v>14590</v>
      </c>
      <c r="F360" t="s">
        <v>14590</v>
      </c>
      <c r="I360" t="s">
        <v>14591</v>
      </c>
      <c r="J360" t="s">
        <v>1196</v>
      </c>
      <c r="V360" t="s">
        <v>14592</v>
      </c>
      <c r="AM360" t="s">
        <v>1198</v>
      </c>
      <c r="AR360" t="s">
        <v>94</v>
      </c>
      <c r="AS360">
        <v>2004</v>
      </c>
      <c r="AT360">
        <v>97</v>
      </c>
      <c r="AU360">
        <v>1</v>
      </c>
      <c r="AZ360">
        <v>153</v>
      </c>
      <c r="BA360">
        <v>160</v>
      </c>
      <c r="BC360" t="s">
        <v>14593</v>
      </c>
      <c r="BK360" t="s">
        <v>14594</v>
      </c>
      <c r="BQ360" t="s">
        <v>131</v>
      </c>
      <c r="BR360" t="s">
        <v>12074</v>
      </c>
      <c r="BS360" t="s">
        <v>296</v>
      </c>
    </row>
    <row r="361" spans="1:72" hidden="1">
      <c r="A361" t="s">
        <v>76</v>
      </c>
      <c r="B361" t="s">
        <v>14595</v>
      </c>
      <c r="F361" t="s">
        <v>14595</v>
      </c>
      <c r="I361" t="s">
        <v>14596</v>
      </c>
      <c r="J361" t="s">
        <v>2128</v>
      </c>
      <c r="AM361" t="s">
        <v>2130</v>
      </c>
      <c r="AS361">
        <v>1974</v>
      </c>
      <c r="AT361">
        <v>3</v>
      </c>
      <c r="AU361">
        <v>2</v>
      </c>
      <c r="AZ361">
        <v>233</v>
      </c>
      <c r="BA361">
        <v>238</v>
      </c>
      <c r="BC361" t="s">
        <v>14597</v>
      </c>
      <c r="BK361" t="s">
        <v>14598</v>
      </c>
      <c r="BQ361" t="s">
        <v>131</v>
      </c>
      <c r="BR361" t="s">
        <v>12074</v>
      </c>
      <c r="BS361" t="s">
        <v>296</v>
      </c>
    </row>
    <row r="362" spans="1:72" hidden="1">
      <c r="A362" t="s">
        <v>76</v>
      </c>
      <c r="B362" t="s">
        <v>14599</v>
      </c>
      <c r="F362" t="s">
        <v>14600</v>
      </c>
      <c r="I362" t="s">
        <v>14601</v>
      </c>
      <c r="J362" t="s">
        <v>3500</v>
      </c>
      <c r="V362" t="s">
        <v>14602</v>
      </c>
      <c r="AA362" t="s">
        <v>10282</v>
      </c>
      <c r="AM362" t="s">
        <v>3504</v>
      </c>
      <c r="AS362">
        <v>2012</v>
      </c>
      <c r="AT362">
        <v>54</v>
      </c>
      <c r="AU362">
        <v>3</v>
      </c>
      <c r="AZ362">
        <v>209</v>
      </c>
      <c r="BA362">
        <v>219</v>
      </c>
      <c r="BC362" t="s">
        <v>14603</v>
      </c>
      <c r="BK362" t="s">
        <v>14604</v>
      </c>
      <c r="BQ362" t="s">
        <v>296</v>
      </c>
      <c r="BR362" t="s">
        <v>12074</v>
      </c>
      <c r="BS362" t="s">
        <v>12074</v>
      </c>
    </row>
    <row r="363" spans="1:72" hidden="1">
      <c r="A363" t="s">
        <v>76</v>
      </c>
      <c r="B363" t="s">
        <v>14605</v>
      </c>
      <c r="F363" t="s">
        <v>14606</v>
      </c>
      <c r="I363" t="s">
        <v>14607</v>
      </c>
      <c r="J363" t="s">
        <v>4614</v>
      </c>
      <c r="V363" t="s">
        <v>14608</v>
      </c>
      <c r="AA363" t="s">
        <v>10282</v>
      </c>
      <c r="AM363" t="s">
        <v>4621</v>
      </c>
      <c r="AR363" t="s">
        <v>769</v>
      </c>
      <c r="AS363">
        <v>2013</v>
      </c>
      <c r="AT363">
        <v>57</v>
      </c>
      <c r="AU363">
        <v>2</v>
      </c>
      <c r="AZ363">
        <v>287</v>
      </c>
      <c r="BA363">
        <v>297</v>
      </c>
      <c r="BC363" t="s">
        <v>14609</v>
      </c>
      <c r="BK363" t="s">
        <v>14610</v>
      </c>
      <c r="BL363">
        <v>22588698</v>
      </c>
      <c r="BQ363" t="s">
        <v>296</v>
      </c>
      <c r="BR363" t="s">
        <v>12074</v>
      </c>
      <c r="BS363" t="s">
        <v>12074</v>
      </c>
    </row>
    <row r="364" spans="1:72" hidden="1">
      <c r="A364" t="s">
        <v>76</v>
      </c>
      <c r="B364" t="s">
        <v>14611</v>
      </c>
      <c r="F364" t="s">
        <v>14611</v>
      </c>
      <c r="I364" t="s">
        <v>14612</v>
      </c>
      <c r="J364" t="s">
        <v>14613</v>
      </c>
      <c r="V364" t="s">
        <v>14614</v>
      </c>
      <c r="AM364" t="s">
        <v>14615</v>
      </c>
      <c r="AR364" t="s">
        <v>204</v>
      </c>
      <c r="AS364">
        <v>2004</v>
      </c>
      <c r="AT364">
        <v>27</v>
      </c>
      <c r="AU364">
        <v>1</v>
      </c>
      <c r="AZ364">
        <v>70</v>
      </c>
      <c r="BA364">
        <v>81</v>
      </c>
      <c r="BC364" t="s">
        <v>14616</v>
      </c>
      <c r="BK364" t="s">
        <v>14617</v>
      </c>
      <c r="BQ364" t="s">
        <v>296</v>
      </c>
      <c r="BR364" t="s">
        <v>12074</v>
      </c>
      <c r="BS364" t="s">
        <v>12074</v>
      </c>
    </row>
    <row r="365" spans="1:72" hidden="1">
      <c r="A365" t="s">
        <v>76</v>
      </c>
      <c r="B365" t="s">
        <v>14618</v>
      </c>
      <c r="F365" t="s">
        <v>14619</v>
      </c>
      <c r="I365" t="s">
        <v>14620</v>
      </c>
      <c r="J365" t="s">
        <v>113</v>
      </c>
      <c r="V365" t="s">
        <v>14621</v>
      </c>
      <c r="Z365" t="s">
        <v>14622</v>
      </c>
      <c r="AA365" t="s">
        <v>14623</v>
      </c>
      <c r="AM365" t="s">
        <v>115</v>
      </c>
      <c r="AN365" t="s">
        <v>550</v>
      </c>
      <c r="AR365" t="s">
        <v>14624</v>
      </c>
      <c r="AS365">
        <v>2012</v>
      </c>
      <c r="AT365">
        <v>22</v>
      </c>
      <c r="AU365">
        <v>9</v>
      </c>
      <c r="AZ365">
        <v>772</v>
      </c>
      <c r="BA365">
        <v>780</v>
      </c>
      <c r="BC365" t="s">
        <v>14625</v>
      </c>
      <c r="BK365" t="s">
        <v>14626</v>
      </c>
      <c r="BL365">
        <v>22503501</v>
      </c>
      <c r="BQ365" t="s">
        <v>296</v>
      </c>
      <c r="BR365" t="s">
        <v>12074</v>
      </c>
      <c r="BS365" t="s">
        <v>12074</v>
      </c>
    </row>
    <row r="366" spans="1:72" hidden="1">
      <c r="A366" t="s">
        <v>76</v>
      </c>
      <c r="B366" t="s">
        <v>14627</v>
      </c>
      <c r="F366" t="s">
        <v>14628</v>
      </c>
      <c r="I366" t="s">
        <v>14629</v>
      </c>
      <c r="J366" t="s">
        <v>14630</v>
      </c>
      <c r="V366" t="s">
        <v>14631</v>
      </c>
      <c r="AM366" t="s">
        <v>14632</v>
      </c>
      <c r="AN366" t="s">
        <v>14633</v>
      </c>
      <c r="AR366" t="s">
        <v>216</v>
      </c>
      <c r="AS366">
        <v>2018</v>
      </c>
      <c r="AT366">
        <v>18</v>
      </c>
      <c r="AU366">
        <v>6</v>
      </c>
      <c r="AX366" t="s">
        <v>49</v>
      </c>
      <c r="AZ366">
        <v>1645</v>
      </c>
      <c r="BA366">
        <v>1654</v>
      </c>
      <c r="BC366" t="s">
        <v>14634</v>
      </c>
      <c r="BK366" t="s">
        <v>14635</v>
      </c>
      <c r="BQ366" t="s">
        <v>296</v>
      </c>
      <c r="BR366" t="s">
        <v>12074</v>
      </c>
      <c r="BS366" t="s">
        <v>12074</v>
      </c>
    </row>
    <row r="367" spans="1:72" hidden="1">
      <c r="A367" t="s">
        <v>76</v>
      </c>
      <c r="B367" t="s">
        <v>14636</v>
      </c>
      <c r="F367" t="s">
        <v>14637</v>
      </c>
      <c r="I367" t="s">
        <v>14638</v>
      </c>
      <c r="J367" t="s">
        <v>13816</v>
      </c>
      <c r="V367" t="s">
        <v>14639</v>
      </c>
      <c r="AM367" t="s">
        <v>13818</v>
      </c>
      <c r="AR367" t="s">
        <v>204</v>
      </c>
      <c r="AS367">
        <v>2009</v>
      </c>
      <c r="AT367">
        <v>11</v>
      </c>
      <c r="AU367">
        <v>2</v>
      </c>
      <c r="AZ367">
        <v>453</v>
      </c>
      <c r="BA367">
        <v>465</v>
      </c>
      <c r="BC367" t="s">
        <v>14640</v>
      </c>
      <c r="BK367" t="s">
        <v>14641</v>
      </c>
      <c r="BQ367" t="s">
        <v>296</v>
      </c>
      <c r="BR367" t="s">
        <v>12074</v>
      </c>
      <c r="BS367" t="s">
        <v>12074</v>
      </c>
    </row>
    <row r="368" spans="1:72" hidden="1">
      <c r="A368" t="s">
        <v>76</v>
      </c>
      <c r="B368" t="s">
        <v>14642</v>
      </c>
      <c r="F368" t="s">
        <v>14643</v>
      </c>
      <c r="I368" t="s">
        <v>14644</v>
      </c>
      <c r="J368" t="s">
        <v>2977</v>
      </c>
      <c r="V368" t="s">
        <v>14645</v>
      </c>
      <c r="AM368" t="s">
        <v>2979</v>
      </c>
      <c r="AR368" t="s">
        <v>168</v>
      </c>
      <c r="AS368">
        <v>2010</v>
      </c>
      <c r="AT368">
        <v>210</v>
      </c>
      <c r="AU368">
        <v>2</v>
      </c>
      <c r="AZ368">
        <v>195</v>
      </c>
      <c r="BA368">
        <v>211</v>
      </c>
      <c r="BC368" t="s">
        <v>14646</v>
      </c>
      <c r="BK368" t="s">
        <v>14647</v>
      </c>
      <c r="BQ368" t="s">
        <v>296</v>
      </c>
      <c r="BR368" t="s">
        <v>12074</v>
      </c>
      <c r="BS368" t="s">
        <v>12074</v>
      </c>
    </row>
    <row r="369" spans="1:71" hidden="1">
      <c r="A369" t="s">
        <v>76</v>
      </c>
      <c r="B369" t="s">
        <v>14648</v>
      </c>
      <c r="F369" t="s">
        <v>14649</v>
      </c>
      <c r="I369" t="s">
        <v>14650</v>
      </c>
      <c r="J369" t="s">
        <v>14651</v>
      </c>
      <c r="V369" t="s">
        <v>14652</v>
      </c>
      <c r="Z369" t="s">
        <v>14653</v>
      </c>
      <c r="AA369" t="s">
        <v>14654</v>
      </c>
      <c r="AM369" t="s">
        <v>11397</v>
      </c>
      <c r="AR369" t="s">
        <v>397</v>
      </c>
      <c r="AS369">
        <v>2009</v>
      </c>
      <c r="AT369">
        <v>96</v>
      </c>
      <c r="AU369">
        <v>7</v>
      </c>
      <c r="AZ369">
        <v>827</v>
      </c>
      <c r="BA369">
        <v>834</v>
      </c>
      <c r="BC369" t="s">
        <v>14655</v>
      </c>
      <c r="BK369" t="s">
        <v>14656</v>
      </c>
      <c r="BL369">
        <v>19401803</v>
      </c>
      <c r="BQ369" t="s">
        <v>296</v>
      </c>
      <c r="BR369" t="s">
        <v>12074</v>
      </c>
      <c r="BS369" t="s">
        <v>12074</v>
      </c>
    </row>
    <row r="370" spans="1:71" hidden="1">
      <c r="A370" t="s">
        <v>76</v>
      </c>
      <c r="B370" t="s">
        <v>14657</v>
      </c>
      <c r="F370" t="s">
        <v>14658</v>
      </c>
      <c r="I370" t="s">
        <v>14659</v>
      </c>
      <c r="J370" t="s">
        <v>100</v>
      </c>
      <c r="V370" t="s">
        <v>14660</v>
      </c>
      <c r="Z370" t="s">
        <v>14661</v>
      </c>
      <c r="AA370" t="s">
        <v>14662</v>
      </c>
      <c r="AM370" t="s">
        <v>103</v>
      </c>
      <c r="AR370" s="3">
        <v>39387</v>
      </c>
      <c r="AS370">
        <v>2011</v>
      </c>
      <c r="AT370">
        <v>6</v>
      </c>
      <c r="AU370">
        <v>11</v>
      </c>
      <c r="BB370" t="s">
        <v>14663</v>
      </c>
      <c r="BC370" t="s">
        <v>14664</v>
      </c>
      <c r="BK370" t="s">
        <v>14665</v>
      </c>
      <c r="BL370">
        <v>22087317</v>
      </c>
      <c r="BQ370" t="s">
        <v>296</v>
      </c>
      <c r="BR370" t="s">
        <v>12074</v>
      </c>
      <c r="BS370" t="s">
        <v>12074</v>
      </c>
    </row>
    <row r="371" spans="1:71" hidden="1">
      <c r="A371" t="s">
        <v>76</v>
      </c>
      <c r="B371" t="s">
        <v>14666</v>
      </c>
      <c r="F371" t="s">
        <v>14667</v>
      </c>
      <c r="I371" t="s">
        <v>14668</v>
      </c>
      <c r="J371" t="s">
        <v>14669</v>
      </c>
      <c r="V371" t="s">
        <v>14670</v>
      </c>
      <c r="AA371" t="s">
        <v>14671</v>
      </c>
      <c r="AM371" t="s">
        <v>14672</v>
      </c>
      <c r="AR371" t="s">
        <v>12412</v>
      </c>
      <c r="AS371">
        <v>2017</v>
      </c>
      <c r="AT371">
        <v>6</v>
      </c>
      <c r="BB371" t="s">
        <v>14673</v>
      </c>
      <c r="BC371" t="s">
        <v>14674</v>
      </c>
      <c r="BK371" t="s">
        <v>14675</v>
      </c>
      <c r="BL371">
        <v>28537553</v>
      </c>
      <c r="BQ371" t="s">
        <v>296</v>
      </c>
      <c r="BR371" t="s">
        <v>12074</v>
      </c>
      <c r="BS371" t="s">
        <v>12074</v>
      </c>
    </row>
    <row r="372" spans="1:71" hidden="1">
      <c r="A372" t="s">
        <v>76</v>
      </c>
      <c r="B372" t="s">
        <v>14676</v>
      </c>
      <c r="F372" t="s">
        <v>14677</v>
      </c>
      <c r="I372" t="s">
        <v>14678</v>
      </c>
      <c r="J372" t="s">
        <v>14679</v>
      </c>
      <c r="V372" t="s">
        <v>14680</v>
      </c>
      <c r="AA372" t="s">
        <v>14681</v>
      </c>
      <c r="AM372" t="s">
        <v>14682</v>
      </c>
      <c r="AN372" t="s">
        <v>14683</v>
      </c>
      <c r="AR372" t="s">
        <v>128</v>
      </c>
      <c r="AS372">
        <v>2017</v>
      </c>
      <c r="AT372">
        <v>13</v>
      </c>
      <c r="AU372">
        <v>2</v>
      </c>
      <c r="AZ372">
        <v>303</v>
      </c>
      <c r="BA372">
        <v>310</v>
      </c>
      <c r="BB372" t="s">
        <v>14684</v>
      </c>
      <c r="BK372" t="s">
        <v>14685</v>
      </c>
      <c r="BQ372" t="s">
        <v>296</v>
      </c>
      <c r="BR372" t="s">
        <v>12074</v>
      </c>
      <c r="BS372" t="s">
        <v>12074</v>
      </c>
    </row>
    <row r="373" spans="1:71" hidden="1">
      <c r="A373" t="s">
        <v>76</v>
      </c>
      <c r="B373" t="s">
        <v>14686</v>
      </c>
      <c r="F373" t="s">
        <v>14686</v>
      </c>
      <c r="I373" t="s">
        <v>14687</v>
      </c>
      <c r="J373" t="s">
        <v>5403</v>
      </c>
      <c r="V373" t="s">
        <v>14688</v>
      </c>
      <c r="AM373" t="s">
        <v>5407</v>
      </c>
      <c r="AR373" t="s">
        <v>600</v>
      </c>
      <c r="AS373">
        <v>2004</v>
      </c>
      <c r="AT373">
        <v>84</v>
      </c>
      <c r="AU373">
        <v>2</v>
      </c>
      <c r="AZ373">
        <v>511</v>
      </c>
      <c r="BA373">
        <v>517</v>
      </c>
      <c r="BC373" t="s">
        <v>14689</v>
      </c>
      <c r="BK373" t="s">
        <v>14690</v>
      </c>
      <c r="BQ373" t="s">
        <v>296</v>
      </c>
      <c r="BR373" t="s">
        <v>12074</v>
      </c>
      <c r="BS373" t="s">
        <v>12074</v>
      </c>
    </row>
    <row r="374" spans="1:71" hidden="1">
      <c r="A374" t="s">
        <v>76</v>
      </c>
      <c r="B374" t="s">
        <v>14691</v>
      </c>
      <c r="F374" t="s">
        <v>14692</v>
      </c>
      <c r="I374" t="s">
        <v>14693</v>
      </c>
      <c r="J374" t="s">
        <v>666</v>
      </c>
      <c r="V374" t="s">
        <v>14694</v>
      </c>
      <c r="Z374" t="s">
        <v>14695</v>
      </c>
      <c r="AA374" t="s">
        <v>14696</v>
      </c>
      <c r="AM374" t="s">
        <v>670</v>
      </c>
      <c r="AR374" t="s">
        <v>204</v>
      </c>
      <c r="AS374">
        <v>2008</v>
      </c>
      <c r="AT374">
        <v>17</v>
      </c>
      <c r="AU374">
        <v>3</v>
      </c>
      <c r="AZ374">
        <v>719</v>
      </c>
      <c r="BA374">
        <v>730</v>
      </c>
      <c r="BK374" t="s">
        <v>14697</v>
      </c>
      <c r="BL374">
        <v>18028304</v>
      </c>
      <c r="BQ374" t="s">
        <v>296</v>
      </c>
      <c r="BR374" t="s">
        <v>12074</v>
      </c>
      <c r="BS374" t="s">
        <v>12074</v>
      </c>
    </row>
    <row r="375" spans="1:71" hidden="1">
      <c r="A375" t="s">
        <v>76</v>
      </c>
      <c r="B375" t="s">
        <v>14698</v>
      </c>
      <c r="F375" t="s">
        <v>14698</v>
      </c>
      <c r="I375" t="s">
        <v>14699</v>
      </c>
      <c r="J375" t="s">
        <v>1510</v>
      </c>
      <c r="V375" t="s">
        <v>14700</v>
      </c>
      <c r="Z375" t="s">
        <v>14701</v>
      </c>
      <c r="AM375" t="s">
        <v>1512</v>
      </c>
      <c r="AR375" t="s">
        <v>216</v>
      </c>
      <c r="AS375">
        <v>2001</v>
      </c>
      <c r="AT375">
        <v>89</v>
      </c>
      <c r="AU375">
        <v>4</v>
      </c>
      <c r="AZ375">
        <v>648</v>
      </c>
      <c r="BA375">
        <v>659</v>
      </c>
      <c r="BC375" t="s">
        <v>14702</v>
      </c>
      <c r="BK375" t="s">
        <v>14703</v>
      </c>
      <c r="BQ375" t="s">
        <v>296</v>
      </c>
      <c r="BR375" t="s">
        <v>12074</v>
      </c>
      <c r="BS375" t="s">
        <v>12074</v>
      </c>
    </row>
    <row r="376" spans="1:71" hidden="1">
      <c r="A376" t="s">
        <v>76</v>
      </c>
      <c r="B376" t="s">
        <v>14704</v>
      </c>
      <c r="F376" t="s">
        <v>14704</v>
      </c>
      <c r="I376" t="s">
        <v>14705</v>
      </c>
      <c r="J376" t="s">
        <v>14613</v>
      </c>
      <c r="V376" t="s">
        <v>14706</v>
      </c>
      <c r="AM376" t="s">
        <v>14615</v>
      </c>
      <c r="AR376" t="s">
        <v>769</v>
      </c>
      <c r="AS376">
        <v>1994</v>
      </c>
      <c r="AT376">
        <v>17</v>
      </c>
      <c r="AU376" t="s">
        <v>14707</v>
      </c>
      <c r="AZ376">
        <v>13</v>
      </c>
      <c r="BA376">
        <v>25</v>
      </c>
      <c r="BC376" t="s">
        <v>14708</v>
      </c>
      <c r="BK376" t="s">
        <v>14709</v>
      </c>
      <c r="BQ376" t="s">
        <v>296</v>
      </c>
      <c r="BR376" t="s">
        <v>12074</v>
      </c>
      <c r="BS376" t="s">
        <v>12074</v>
      </c>
    </row>
    <row r="377" spans="1:71" hidden="1">
      <c r="A377" t="s">
        <v>76</v>
      </c>
      <c r="B377" t="s">
        <v>14710</v>
      </c>
      <c r="F377" t="s">
        <v>14711</v>
      </c>
      <c r="I377" t="s">
        <v>14712</v>
      </c>
      <c r="J377" t="s">
        <v>162</v>
      </c>
      <c r="V377" t="s">
        <v>14713</v>
      </c>
      <c r="Z377" t="s">
        <v>14714</v>
      </c>
      <c r="AA377" t="s">
        <v>14715</v>
      </c>
      <c r="AM377" t="s">
        <v>166</v>
      </c>
      <c r="AN377" t="s">
        <v>167</v>
      </c>
      <c r="AR377" t="s">
        <v>600</v>
      </c>
      <c r="AS377">
        <v>2017</v>
      </c>
      <c r="AT377">
        <v>134</v>
      </c>
      <c r="AU377">
        <v>2</v>
      </c>
      <c r="AZ377">
        <v>432</v>
      </c>
      <c r="BA377">
        <v>442</v>
      </c>
      <c r="BC377" t="s">
        <v>14716</v>
      </c>
      <c r="BK377" t="s">
        <v>14717</v>
      </c>
      <c r="BQ377" t="s">
        <v>296</v>
      </c>
      <c r="BR377" t="s">
        <v>12074</v>
      </c>
      <c r="BS377" t="s">
        <v>12074</v>
      </c>
    </row>
    <row r="378" spans="1:71" hidden="1">
      <c r="A378" t="s">
        <v>76</v>
      </c>
      <c r="B378" t="s">
        <v>14718</v>
      </c>
      <c r="F378" t="s">
        <v>14718</v>
      </c>
      <c r="I378" t="s">
        <v>14719</v>
      </c>
      <c r="J378" t="s">
        <v>792</v>
      </c>
      <c r="V378" t="s">
        <v>14720</v>
      </c>
      <c r="Z378" t="s">
        <v>14721</v>
      </c>
      <c r="AM378" t="s">
        <v>794</v>
      </c>
      <c r="AN378" t="s">
        <v>3990</v>
      </c>
      <c r="AR378" t="s">
        <v>769</v>
      </c>
      <c r="AS378">
        <v>1993</v>
      </c>
      <c r="AT378">
        <v>44</v>
      </c>
      <c r="AU378" s="2">
        <v>43191</v>
      </c>
      <c r="AZ378">
        <v>39</v>
      </c>
      <c r="BA378">
        <v>64</v>
      </c>
      <c r="BC378" t="s">
        <v>14722</v>
      </c>
      <c r="BK378" t="s">
        <v>14723</v>
      </c>
      <c r="BQ378" t="s">
        <v>296</v>
      </c>
      <c r="BR378" t="s">
        <v>12074</v>
      </c>
      <c r="BS378" t="s">
        <v>12074</v>
      </c>
    </row>
    <row r="379" spans="1:71" hidden="1">
      <c r="A379" t="s">
        <v>76</v>
      </c>
      <c r="B379" t="s">
        <v>14724</v>
      </c>
      <c r="F379" t="s">
        <v>14725</v>
      </c>
      <c r="I379" t="s">
        <v>14726</v>
      </c>
      <c r="J379" t="s">
        <v>11873</v>
      </c>
      <c r="V379" t="s">
        <v>14727</v>
      </c>
      <c r="AM379" t="s">
        <v>11875</v>
      </c>
      <c r="AR379" s="3">
        <v>43709</v>
      </c>
      <c r="AS379">
        <v>2018</v>
      </c>
      <c r="AT379">
        <v>6</v>
      </c>
      <c r="BB379" t="s">
        <v>14728</v>
      </c>
      <c r="BC379" t="s">
        <v>14729</v>
      </c>
      <c r="BK379" t="s">
        <v>14730</v>
      </c>
      <c r="BL379">
        <v>30258712</v>
      </c>
      <c r="BQ379" t="s">
        <v>296</v>
      </c>
      <c r="BR379" t="s">
        <v>12074</v>
      </c>
      <c r="BS379" t="s">
        <v>12074</v>
      </c>
    </row>
    <row r="380" spans="1:71" hidden="1">
      <c r="A380" t="s">
        <v>76</v>
      </c>
      <c r="B380" t="s">
        <v>14731</v>
      </c>
      <c r="F380" t="s">
        <v>14731</v>
      </c>
      <c r="I380" t="s">
        <v>14732</v>
      </c>
      <c r="J380" t="s">
        <v>902</v>
      </c>
      <c r="V380" t="s">
        <v>14733</v>
      </c>
      <c r="AM380" t="s">
        <v>908</v>
      </c>
      <c r="AS380">
        <v>2004</v>
      </c>
      <c r="AT380">
        <v>101</v>
      </c>
      <c r="AU380">
        <v>1</v>
      </c>
      <c r="AZ380">
        <v>193</v>
      </c>
      <c r="BA380">
        <v>198</v>
      </c>
      <c r="BC380" t="s">
        <v>14734</v>
      </c>
      <c r="BK380" t="s">
        <v>14735</v>
      </c>
      <c r="BQ380" t="s">
        <v>131</v>
      </c>
      <c r="BR380" t="s">
        <v>12074</v>
      </c>
      <c r="BS380" t="s">
        <v>296</v>
      </c>
    </row>
    <row r="381" spans="1:71" hidden="1">
      <c r="A381" t="s">
        <v>76</v>
      </c>
      <c r="B381" t="s">
        <v>14736</v>
      </c>
      <c r="F381" t="s">
        <v>14737</v>
      </c>
      <c r="I381" t="s">
        <v>14738</v>
      </c>
      <c r="J381" t="s">
        <v>472</v>
      </c>
      <c r="V381" t="s">
        <v>14739</v>
      </c>
      <c r="Z381" t="s">
        <v>14740</v>
      </c>
      <c r="AA381" t="s">
        <v>14741</v>
      </c>
      <c r="AM381" t="s">
        <v>474</v>
      </c>
      <c r="AR381" t="s">
        <v>413</v>
      </c>
      <c r="AS381">
        <v>2007</v>
      </c>
      <c r="AT381">
        <v>115</v>
      </c>
      <c r="AU381">
        <v>7</v>
      </c>
      <c r="AZ381">
        <v>993</v>
      </c>
      <c r="BA381">
        <v>1001</v>
      </c>
      <c r="BC381" t="s">
        <v>14742</v>
      </c>
      <c r="BK381" t="s">
        <v>14743</v>
      </c>
      <c r="BL381">
        <v>17713756</v>
      </c>
      <c r="BQ381" t="s">
        <v>296</v>
      </c>
      <c r="BR381" t="s">
        <v>12074</v>
      </c>
      <c r="BS381" t="s">
        <v>12074</v>
      </c>
    </row>
    <row r="382" spans="1:71" hidden="1">
      <c r="A382" t="s">
        <v>76</v>
      </c>
      <c r="B382" t="s">
        <v>14744</v>
      </c>
      <c r="F382" t="s">
        <v>14744</v>
      </c>
      <c r="I382" t="s">
        <v>14745</v>
      </c>
      <c r="J382" t="s">
        <v>8932</v>
      </c>
      <c r="V382" t="s">
        <v>14746</v>
      </c>
      <c r="AM382" t="s">
        <v>8934</v>
      </c>
      <c r="AS382">
        <v>1996</v>
      </c>
      <c r="AT382">
        <v>21</v>
      </c>
      <c r="AU382" s="2">
        <v>43132</v>
      </c>
      <c r="AZ382">
        <v>37</v>
      </c>
      <c r="BA382">
        <v>54</v>
      </c>
      <c r="BK382" t="s">
        <v>14747</v>
      </c>
      <c r="BQ382" t="s">
        <v>296</v>
      </c>
      <c r="BR382" t="s">
        <v>12074</v>
      </c>
      <c r="BS382" t="s">
        <v>12074</v>
      </c>
    </row>
    <row r="383" spans="1:71" hidden="1">
      <c r="A383" t="s">
        <v>76</v>
      </c>
      <c r="B383" t="s">
        <v>14748</v>
      </c>
      <c r="F383" t="s">
        <v>14749</v>
      </c>
      <c r="I383" t="s">
        <v>14750</v>
      </c>
      <c r="J383" t="s">
        <v>605</v>
      </c>
      <c r="V383" t="s">
        <v>14751</v>
      </c>
      <c r="Z383" t="s">
        <v>14752</v>
      </c>
      <c r="AA383" t="s">
        <v>14753</v>
      </c>
      <c r="AM383" t="s">
        <v>607</v>
      </c>
      <c r="AN383" t="s">
        <v>608</v>
      </c>
      <c r="AR383" t="s">
        <v>204</v>
      </c>
      <c r="AS383">
        <v>2014</v>
      </c>
      <c r="AT383">
        <v>68</v>
      </c>
      <c r="AU383">
        <v>2</v>
      </c>
      <c r="AZ383">
        <v>538</v>
      </c>
      <c r="BA383">
        <v>548</v>
      </c>
      <c r="BC383" t="s">
        <v>14754</v>
      </c>
      <c r="BK383" t="s">
        <v>14755</v>
      </c>
      <c r="BL383">
        <v>24303812</v>
      </c>
      <c r="BQ383" t="s">
        <v>296</v>
      </c>
      <c r="BR383" t="s">
        <v>12074</v>
      </c>
      <c r="BS383" t="s">
        <v>12074</v>
      </c>
    </row>
    <row r="384" spans="1:71" hidden="1">
      <c r="A384" t="s">
        <v>76</v>
      </c>
      <c r="B384" t="s">
        <v>14756</v>
      </c>
      <c r="F384" t="s">
        <v>14757</v>
      </c>
      <c r="I384" t="s">
        <v>14758</v>
      </c>
      <c r="J384" t="s">
        <v>232</v>
      </c>
      <c r="V384" t="s">
        <v>14759</v>
      </c>
      <c r="Z384" t="s">
        <v>14760</v>
      </c>
      <c r="AA384" t="s">
        <v>14761</v>
      </c>
      <c r="AM384" t="s">
        <v>234</v>
      </c>
      <c r="AN384" t="s">
        <v>2478</v>
      </c>
      <c r="AR384" s="3">
        <v>39114</v>
      </c>
      <c r="AS384">
        <v>2015</v>
      </c>
      <c r="AT384">
        <v>282</v>
      </c>
      <c r="AU384">
        <v>1800</v>
      </c>
      <c r="BB384">
        <v>20142688</v>
      </c>
      <c r="BC384" t="s">
        <v>14762</v>
      </c>
      <c r="BK384" t="s">
        <v>14763</v>
      </c>
      <c r="BL384">
        <v>25520361</v>
      </c>
      <c r="BQ384" t="s">
        <v>296</v>
      </c>
      <c r="BR384" t="s">
        <v>12074</v>
      </c>
      <c r="BS384" t="s">
        <v>12074</v>
      </c>
    </row>
    <row r="385" spans="1:72" hidden="1">
      <c r="A385" t="s">
        <v>76</v>
      </c>
      <c r="B385" t="s">
        <v>14764</v>
      </c>
      <c r="F385" t="s">
        <v>14765</v>
      </c>
      <c r="I385" t="s">
        <v>14766</v>
      </c>
      <c r="J385" t="s">
        <v>100</v>
      </c>
      <c r="V385" t="s">
        <v>14767</v>
      </c>
      <c r="Z385" t="s">
        <v>9641</v>
      </c>
      <c r="AA385" t="s">
        <v>14768</v>
      </c>
      <c r="AM385" t="s">
        <v>103</v>
      </c>
      <c r="AR385" s="3">
        <v>37773</v>
      </c>
      <c r="AS385">
        <v>2015</v>
      </c>
      <c r="AT385">
        <v>10</v>
      </c>
      <c r="AU385">
        <v>6</v>
      </c>
      <c r="BB385" t="s">
        <v>14769</v>
      </c>
      <c r="BC385" t="s">
        <v>14770</v>
      </c>
      <c r="BK385" t="s">
        <v>14771</v>
      </c>
      <c r="BL385">
        <v>26039111</v>
      </c>
      <c r="BQ385" t="s">
        <v>296</v>
      </c>
      <c r="BR385" t="s">
        <v>12074</v>
      </c>
      <c r="BS385" t="s">
        <v>12074</v>
      </c>
    </row>
    <row r="386" spans="1:72" hidden="1">
      <c r="A386" t="s">
        <v>76</v>
      </c>
      <c r="B386" t="s">
        <v>14772</v>
      </c>
      <c r="F386" t="s">
        <v>14773</v>
      </c>
      <c r="I386" t="s">
        <v>14774</v>
      </c>
      <c r="J386" t="s">
        <v>221</v>
      </c>
      <c r="V386" t="s">
        <v>14775</v>
      </c>
      <c r="AM386" t="s">
        <v>225</v>
      </c>
      <c r="AR386" s="3">
        <v>44287</v>
      </c>
      <c r="AS386">
        <v>2009</v>
      </c>
      <c r="AT386">
        <v>106</v>
      </c>
      <c r="AU386">
        <v>16</v>
      </c>
      <c r="AZ386">
        <v>6519</v>
      </c>
      <c r="BA386">
        <v>6524</v>
      </c>
      <c r="BC386" t="s">
        <v>14776</v>
      </c>
      <c r="BK386" t="s">
        <v>14777</v>
      </c>
      <c r="BL386">
        <v>19366668</v>
      </c>
      <c r="BQ386" t="s">
        <v>296</v>
      </c>
      <c r="BR386" t="s">
        <v>12074</v>
      </c>
      <c r="BS386" t="s">
        <v>12074</v>
      </c>
    </row>
    <row r="387" spans="1:72" hidden="1">
      <c r="A387" t="s">
        <v>76</v>
      </c>
      <c r="B387" t="s">
        <v>14778</v>
      </c>
      <c r="F387" t="s">
        <v>14779</v>
      </c>
      <c r="I387" t="s">
        <v>14780</v>
      </c>
      <c r="J387" t="s">
        <v>2016</v>
      </c>
      <c r="V387" t="s">
        <v>14781</v>
      </c>
      <c r="AM387" t="s">
        <v>2018</v>
      </c>
      <c r="AN387" t="s">
        <v>2019</v>
      </c>
      <c r="AS387">
        <v>2006</v>
      </c>
      <c r="AT387">
        <v>13</v>
      </c>
      <c r="AU387">
        <v>4</v>
      </c>
      <c r="AZ387">
        <v>537</v>
      </c>
      <c r="BA387">
        <v>550</v>
      </c>
      <c r="BC387" t="s">
        <v>14782</v>
      </c>
      <c r="BK387" t="s">
        <v>14783</v>
      </c>
      <c r="BQ387" t="s">
        <v>296</v>
      </c>
      <c r="BR387" t="s">
        <v>12074</v>
      </c>
      <c r="BS387" t="s">
        <v>12074</v>
      </c>
    </row>
    <row r="388" spans="1:72" hidden="1">
      <c r="A388" t="s">
        <v>76</v>
      </c>
      <c r="B388" t="s">
        <v>14784</v>
      </c>
      <c r="F388" t="s">
        <v>14784</v>
      </c>
      <c r="I388" t="s">
        <v>14785</v>
      </c>
      <c r="J388" t="s">
        <v>666</v>
      </c>
      <c r="V388" t="s">
        <v>14786</v>
      </c>
      <c r="AM388" t="s">
        <v>670</v>
      </c>
      <c r="AR388" t="s">
        <v>204</v>
      </c>
      <c r="AS388">
        <v>2003</v>
      </c>
      <c r="AT388">
        <v>12</v>
      </c>
      <c r="AU388">
        <v>2</v>
      </c>
      <c r="AZ388">
        <v>423</v>
      </c>
      <c r="BA388">
        <v>434</v>
      </c>
      <c r="BC388" t="s">
        <v>14787</v>
      </c>
      <c r="BK388" t="s">
        <v>14788</v>
      </c>
      <c r="BL388">
        <v>12535093</v>
      </c>
      <c r="BQ388" t="s">
        <v>296</v>
      </c>
      <c r="BR388" t="s">
        <v>12074</v>
      </c>
      <c r="BS388" t="s">
        <v>12074</v>
      </c>
    </row>
    <row r="389" spans="1:72" hidden="1">
      <c r="A389" t="s">
        <v>76</v>
      </c>
      <c r="B389" t="s">
        <v>14789</v>
      </c>
      <c r="F389" t="s">
        <v>14790</v>
      </c>
      <c r="I389" t="s">
        <v>14791</v>
      </c>
      <c r="J389" t="s">
        <v>1845</v>
      </c>
      <c r="V389" t="s">
        <v>14792</v>
      </c>
      <c r="AA389" t="s">
        <v>14793</v>
      </c>
      <c r="AM389" t="s">
        <v>1849</v>
      </c>
      <c r="AR389" t="s">
        <v>769</v>
      </c>
      <c r="AS389">
        <v>2010</v>
      </c>
      <c r="AT389">
        <v>184</v>
      </c>
      <c r="AU389">
        <v>3</v>
      </c>
      <c r="AZ389">
        <v>799</v>
      </c>
      <c r="BA389" t="s">
        <v>14794</v>
      </c>
      <c r="BC389" t="s">
        <v>14795</v>
      </c>
      <c r="BK389" t="s">
        <v>14796</v>
      </c>
      <c r="BL389">
        <v>20008571</v>
      </c>
      <c r="BQ389" t="s">
        <v>296</v>
      </c>
      <c r="BR389" t="s">
        <v>12074</v>
      </c>
      <c r="BS389" t="s">
        <v>12074</v>
      </c>
    </row>
    <row r="390" spans="1:72" hidden="1">
      <c r="A390" t="s">
        <v>76</v>
      </c>
      <c r="B390" t="s">
        <v>14797</v>
      </c>
      <c r="F390" t="s">
        <v>14798</v>
      </c>
      <c r="I390" t="s">
        <v>14799</v>
      </c>
      <c r="J390" t="s">
        <v>100</v>
      </c>
      <c r="V390" t="s">
        <v>14800</v>
      </c>
      <c r="Z390" t="s">
        <v>14801</v>
      </c>
      <c r="AA390" t="s">
        <v>14802</v>
      </c>
      <c r="AM390" t="s">
        <v>103</v>
      </c>
      <c r="AR390" s="3">
        <v>46784</v>
      </c>
      <c r="AS390">
        <v>2012</v>
      </c>
      <c r="AT390">
        <v>7</v>
      </c>
      <c r="AU390">
        <v>2</v>
      </c>
      <c r="BB390" t="s">
        <v>14803</v>
      </c>
      <c r="BC390" t="s">
        <v>14804</v>
      </c>
      <c r="BK390" t="s">
        <v>14805</v>
      </c>
      <c r="BL390">
        <v>22389713</v>
      </c>
      <c r="BQ390" t="s">
        <v>131</v>
      </c>
      <c r="BR390" t="s">
        <v>12074</v>
      </c>
      <c r="BS390" t="s">
        <v>296</v>
      </c>
      <c r="BT390">
        <v>1</v>
      </c>
    </row>
    <row r="391" spans="1:72" hidden="1">
      <c r="A391" t="s">
        <v>76</v>
      </c>
      <c r="B391" t="s">
        <v>14806</v>
      </c>
      <c r="F391" t="s">
        <v>14806</v>
      </c>
      <c r="I391" t="s">
        <v>14807</v>
      </c>
      <c r="J391" t="s">
        <v>3337</v>
      </c>
      <c r="V391" t="s">
        <v>14808</v>
      </c>
      <c r="AM391" t="s">
        <v>3338</v>
      </c>
      <c r="AR391" t="s">
        <v>204</v>
      </c>
      <c r="AS391">
        <v>1996</v>
      </c>
      <c r="AT391">
        <v>128</v>
      </c>
      <c r="AU391">
        <v>1</v>
      </c>
      <c r="AZ391">
        <v>1</v>
      </c>
      <c r="BA391">
        <v>11</v>
      </c>
      <c r="BC391" t="s">
        <v>14809</v>
      </c>
      <c r="BK391" t="s">
        <v>14810</v>
      </c>
      <c r="BQ391" t="s">
        <v>131</v>
      </c>
      <c r="BR391" t="s">
        <v>12074</v>
      </c>
      <c r="BS391" t="s">
        <v>296</v>
      </c>
    </row>
    <row r="392" spans="1:72" hidden="1">
      <c r="A392" t="s">
        <v>76</v>
      </c>
      <c r="B392" t="s">
        <v>14811</v>
      </c>
      <c r="F392" t="s">
        <v>14811</v>
      </c>
      <c r="I392" t="s">
        <v>14812</v>
      </c>
      <c r="J392" t="s">
        <v>5100</v>
      </c>
      <c r="V392" t="s">
        <v>14813</v>
      </c>
      <c r="AM392" t="s">
        <v>3970</v>
      </c>
      <c r="AR392" t="s">
        <v>148</v>
      </c>
      <c r="AS392">
        <v>1993</v>
      </c>
      <c r="AT392">
        <v>71</v>
      </c>
      <c r="AU392">
        <v>5</v>
      </c>
      <c r="AZ392">
        <v>972</v>
      </c>
      <c r="BA392">
        <v>976</v>
      </c>
      <c r="BC392" t="s">
        <v>14814</v>
      </c>
      <c r="BK392" t="s">
        <v>14815</v>
      </c>
      <c r="BQ392" t="s">
        <v>131</v>
      </c>
      <c r="BR392" t="s">
        <v>12074</v>
      </c>
      <c r="BS392" t="s">
        <v>296</v>
      </c>
    </row>
    <row r="393" spans="1:72" hidden="1">
      <c r="A393" t="s">
        <v>76</v>
      </c>
      <c r="B393" t="s">
        <v>14816</v>
      </c>
      <c r="F393" t="s">
        <v>14816</v>
      </c>
      <c r="I393" t="s">
        <v>14817</v>
      </c>
      <c r="J393" t="s">
        <v>902</v>
      </c>
      <c r="O393" t="s">
        <v>903</v>
      </c>
      <c r="P393" t="s">
        <v>904</v>
      </c>
      <c r="Q393" t="s">
        <v>905</v>
      </c>
      <c r="R393" t="s">
        <v>906</v>
      </c>
      <c r="V393" t="s">
        <v>14818</v>
      </c>
      <c r="AM393" t="s">
        <v>908</v>
      </c>
      <c r="AN393" t="s">
        <v>2280</v>
      </c>
      <c r="AS393">
        <v>1996</v>
      </c>
      <c r="AT393">
        <v>93</v>
      </c>
      <c r="AU393">
        <v>3</v>
      </c>
      <c r="AZ393">
        <v>489</v>
      </c>
      <c r="BA393">
        <v>505</v>
      </c>
      <c r="BK393" t="s">
        <v>14819</v>
      </c>
      <c r="BQ393" t="s">
        <v>131</v>
      </c>
      <c r="BR393" t="s">
        <v>12074</v>
      </c>
      <c r="BS393" t="s">
        <v>296</v>
      </c>
    </row>
    <row r="394" spans="1:72" hidden="1">
      <c r="A394" t="s">
        <v>76</v>
      </c>
      <c r="B394" t="s">
        <v>14820</v>
      </c>
      <c r="F394" t="s">
        <v>14821</v>
      </c>
      <c r="I394" t="s">
        <v>14822</v>
      </c>
      <c r="J394" t="s">
        <v>3020</v>
      </c>
      <c r="O394" t="s">
        <v>14823</v>
      </c>
      <c r="P394" t="s">
        <v>14824</v>
      </c>
      <c r="Q394" t="s">
        <v>14825</v>
      </c>
      <c r="R394" t="s">
        <v>14826</v>
      </c>
      <c r="S394" t="s">
        <v>14827</v>
      </c>
      <c r="V394" t="s">
        <v>14828</v>
      </c>
      <c r="AA394" t="s">
        <v>14829</v>
      </c>
      <c r="AM394" t="s">
        <v>3022</v>
      </c>
      <c r="AR394" t="s">
        <v>168</v>
      </c>
      <c r="AS394">
        <v>2007</v>
      </c>
      <c r="AT394">
        <v>590</v>
      </c>
      <c r="AZ394">
        <v>55</v>
      </c>
      <c r="BA394">
        <v>64</v>
      </c>
      <c r="BC394" t="s">
        <v>14830</v>
      </c>
      <c r="BK394" t="s">
        <v>14831</v>
      </c>
      <c r="BQ394" t="s">
        <v>131</v>
      </c>
      <c r="BR394" t="s">
        <v>12074</v>
      </c>
      <c r="BS394" t="s">
        <v>296</v>
      </c>
    </row>
    <row r="395" spans="1:72" hidden="1">
      <c r="A395" t="s">
        <v>76</v>
      </c>
      <c r="B395" t="s">
        <v>14832</v>
      </c>
      <c r="F395" t="s">
        <v>14833</v>
      </c>
      <c r="I395" t="s">
        <v>14834</v>
      </c>
      <c r="J395" t="s">
        <v>12796</v>
      </c>
      <c r="V395" t="s">
        <v>14835</v>
      </c>
      <c r="AM395" t="s">
        <v>12798</v>
      </c>
      <c r="AN395" t="s">
        <v>13619</v>
      </c>
      <c r="AR395" t="s">
        <v>600</v>
      </c>
      <c r="AS395">
        <v>2014</v>
      </c>
      <c r="AT395">
        <v>59</v>
      </c>
      <c r="AU395">
        <v>2</v>
      </c>
      <c r="AZ395">
        <v>205</v>
      </c>
      <c r="BA395">
        <v>217</v>
      </c>
      <c r="BC395" t="s">
        <v>14836</v>
      </c>
      <c r="BK395" t="s">
        <v>14837</v>
      </c>
      <c r="BQ395" t="s">
        <v>296</v>
      </c>
      <c r="BR395" t="s">
        <v>12074</v>
      </c>
      <c r="BS395" t="s">
        <v>12074</v>
      </c>
    </row>
    <row r="396" spans="1:72" hidden="1">
      <c r="A396" t="s">
        <v>76</v>
      </c>
      <c r="B396" t="s">
        <v>14838</v>
      </c>
      <c r="F396" t="s">
        <v>14838</v>
      </c>
      <c r="I396" t="s">
        <v>14839</v>
      </c>
      <c r="J396" t="s">
        <v>14840</v>
      </c>
      <c r="V396" t="s">
        <v>14841</v>
      </c>
      <c r="AM396" t="s">
        <v>14842</v>
      </c>
      <c r="AS396">
        <v>1992</v>
      </c>
      <c r="AT396">
        <v>11</v>
      </c>
      <c r="AU396">
        <v>6</v>
      </c>
      <c r="AZ396">
        <v>839</v>
      </c>
      <c r="BA396">
        <v>850</v>
      </c>
      <c r="BC396" t="s">
        <v>14843</v>
      </c>
      <c r="BK396" t="s">
        <v>14844</v>
      </c>
      <c r="BQ396" t="s">
        <v>296</v>
      </c>
      <c r="BR396" t="s">
        <v>12074</v>
      </c>
      <c r="BS396" t="s">
        <v>12074</v>
      </c>
    </row>
    <row r="397" spans="1:72" hidden="1">
      <c r="A397" t="s">
        <v>76</v>
      </c>
      <c r="B397" t="s">
        <v>14845</v>
      </c>
      <c r="F397" t="s">
        <v>14845</v>
      </c>
      <c r="I397" t="s">
        <v>14846</v>
      </c>
      <c r="J397" t="s">
        <v>631</v>
      </c>
      <c r="V397" t="s">
        <v>14847</v>
      </c>
      <c r="Z397" t="s">
        <v>6533</v>
      </c>
      <c r="AA397" t="s">
        <v>6534</v>
      </c>
      <c r="AM397" t="s">
        <v>633</v>
      </c>
      <c r="AR397" t="s">
        <v>216</v>
      </c>
      <c r="AS397">
        <v>2005</v>
      </c>
      <c r="AT397">
        <v>86</v>
      </c>
      <c r="AU397">
        <v>8</v>
      </c>
      <c r="AZ397">
        <v>2018</v>
      </c>
      <c r="BA397">
        <v>2031</v>
      </c>
      <c r="BC397" t="s">
        <v>14848</v>
      </c>
      <c r="BK397" t="s">
        <v>14849</v>
      </c>
      <c r="BQ397" t="s">
        <v>131</v>
      </c>
      <c r="BR397" t="s">
        <v>12074</v>
      </c>
      <c r="BS397" t="s">
        <v>296</v>
      </c>
    </row>
    <row r="398" spans="1:72" hidden="1">
      <c r="A398" t="s">
        <v>76</v>
      </c>
      <c r="B398" t="s">
        <v>14850</v>
      </c>
      <c r="F398" t="s">
        <v>14850</v>
      </c>
      <c r="I398" t="s">
        <v>14851</v>
      </c>
      <c r="J398" t="s">
        <v>713</v>
      </c>
      <c r="V398" t="s">
        <v>14852</v>
      </c>
      <c r="AM398" t="s">
        <v>717</v>
      </c>
      <c r="AR398" t="s">
        <v>148</v>
      </c>
      <c r="AS398">
        <v>2003</v>
      </c>
      <c r="AT398">
        <v>260</v>
      </c>
      <c r="AV398">
        <v>1</v>
      </c>
      <c r="AZ398">
        <v>65</v>
      </c>
      <c r="BA398">
        <v>71</v>
      </c>
      <c r="BC398" t="s">
        <v>14853</v>
      </c>
      <c r="BK398" t="s">
        <v>14854</v>
      </c>
      <c r="BQ398" t="s">
        <v>296</v>
      </c>
      <c r="BR398" t="s">
        <v>12074</v>
      </c>
      <c r="BS398" t="s">
        <v>12074</v>
      </c>
    </row>
    <row r="399" spans="1:72" hidden="1">
      <c r="A399" t="s">
        <v>76</v>
      </c>
      <c r="B399" t="s">
        <v>14855</v>
      </c>
      <c r="F399" t="s">
        <v>14855</v>
      </c>
      <c r="I399" t="s">
        <v>14856</v>
      </c>
      <c r="J399" t="s">
        <v>1835</v>
      </c>
      <c r="O399" t="s">
        <v>14857</v>
      </c>
      <c r="P399" t="s">
        <v>14858</v>
      </c>
      <c r="Q399" t="s">
        <v>14859</v>
      </c>
      <c r="R399" t="s">
        <v>14860</v>
      </c>
      <c r="V399" t="s">
        <v>14861</v>
      </c>
      <c r="Z399" t="s">
        <v>14862</v>
      </c>
      <c r="AA399" t="s">
        <v>14863</v>
      </c>
      <c r="AM399" t="s">
        <v>1839</v>
      </c>
      <c r="AR399" t="s">
        <v>397</v>
      </c>
      <c r="AS399">
        <v>1998</v>
      </c>
      <c r="AT399">
        <v>39</v>
      </c>
      <c r="AU399" s="2">
        <v>43161</v>
      </c>
      <c r="AZ399">
        <v>439</v>
      </c>
      <c r="BA399">
        <v>453</v>
      </c>
      <c r="BC399" t="s">
        <v>14864</v>
      </c>
      <c r="BK399" t="s">
        <v>14865</v>
      </c>
      <c r="BQ399" t="s">
        <v>296</v>
      </c>
      <c r="BR399" t="s">
        <v>12074</v>
      </c>
      <c r="BS399" t="s">
        <v>12074</v>
      </c>
    </row>
    <row r="400" spans="1:72" hidden="1">
      <c r="A400" t="s">
        <v>76</v>
      </c>
      <c r="B400" t="s">
        <v>14866</v>
      </c>
      <c r="F400" t="s">
        <v>14867</v>
      </c>
      <c r="I400" t="s">
        <v>14868</v>
      </c>
      <c r="J400" t="s">
        <v>4289</v>
      </c>
      <c r="V400" t="s">
        <v>14869</v>
      </c>
      <c r="AA400" t="s">
        <v>14870</v>
      </c>
      <c r="AM400" t="s">
        <v>4291</v>
      </c>
      <c r="AN400" t="s">
        <v>4292</v>
      </c>
      <c r="AR400" t="s">
        <v>128</v>
      </c>
      <c r="AS400">
        <v>2009</v>
      </c>
      <c r="AT400">
        <v>51</v>
      </c>
      <c r="AU400">
        <v>3</v>
      </c>
      <c r="AZ400">
        <v>471</v>
      </c>
      <c r="BA400">
        <v>474</v>
      </c>
      <c r="BC400" t="s">
        <v>14871</v>
      </c>
      <c r="BK400" t="s">
        <v>14872</v>
      </c>
      <c r="BQ400" t="s">
        <v>296</v>
      </c>
      <c r="BR400" t="s">
        <v>12074</v>
      </c>
      <c r="BS400" t="s">
        <v>12074</v>
      </c>
    </row>
    <row r="401" spans="1:71" hidden="1">
      <c r="A401" t="s">
        <v>76</v>
      </c>
      <c r="B401" t="s">
        <v>14873</v>
      </c>
      <c r="F401" t="s">
        <v>14873</v>
      </c>
      <c r="I401" t="s">
        <v>14874</v>
      </c>
      <c r="J401" t="s">
        <v>8521</v>
      </c>
      <c r="V401" t="s">
        <v>14875</v>
      </c>
      <c r="AA401" t="s">
        <v>14876</v>
      </c>
      <c r="AM401" t="s">
        <v>8523</v>
      </c>
      <c r="AR401" t="s">
        <v>168</v>
      </c>
      <c r="AS401">
        <v>1998</v>
      </c>
      <c r="AT401">
        <v>24</v>
      </c>
      <c r="AU401">
        <v>10</v>
      </c>
      <c r="AZ401">
        <v>1595</v>
      </c>
      <c r="BA401">
        <v>1610</v>
      </c>
      <c r="BC401" t="s">
        <v>14877</v>
      </c>
      <c r="BK401" t="s">
        <v>14878</v>
      </c>
      <c r="BQ401" t="s">
        <v>296</v>
      </c>
      <c r="BR401" t="s">
        <v>12074</v>
      </c>
      <c r="BS401" t="s">
        <v>12074</v>
      </c>
    </row>
    <row r="402" spans="1:71" hidden="1">
      <c r="A402" t="s">
        <v>76</v>
      </c>
      <c r="B402" t="s">
        <v>14879</v>
      </c>
      <c r="F402" t="s">
        <v>14880</v>
      </c>
      <c r="I402" t="s">
        <v>14881</v>
      </c>
      <c r="J402" t="s">
        <v>2128</v>
      </c>
      <c r="V402" t="s">
        <v>14882</v>
      </c>
      <c r="AM402" t="s">
        <v>2130</v>
      </c>
      <c r="AR402" t="s">
        <v>216</v>
      </c>
      <c r="AS402">
        <v>2009</v>
      </c>
      <c r="AT402">
        <v>38</v>
      </c>
      <c r="AU402">
        <v>4</v>
      </c>
      <c r="AZ402">
        <v>971</v>
      </c>
      <c r="BA402">
        <v>976</v>
      </c>
      <c r="BC402" t="s">
        <v>14883</v>
      </c>
      <c r="BK402" t="s">
        <v>14884</v>
      </c>
      <c r="BL402">
        <v>19689874</v>
      </c>
      <c r="BQ402" t="s">
        <v>131</v>
      </c>
      <c r="BR402" t="s">
        <v>12074</v>
      </c>
      <c r="BS402" t="s">
        <v>296</v>
      </c>
    </row>
    <row r="403" spans="1:71" hidden="1">
      <c r="A403" t="s">
        <v>76</v>
      </c>
      <c r="B403" t="s">
        <v>14885</v>
      </c>
      <c r="F403" t="s">
        <v>14886</v>
      </c>
      <c r="I403" t="s">
        <v>14887</v>
      </c>
      <c r="J403" t="s">
        <v>5602</v>
      </c>
      <c r="V403" t="s">
        <v>14888</v>
      </c>
      <c r="AM403" t="s">
        <v>5604</v>
      </c>
      <c r="AN403" t="s">
        <v>14889</v>
      </c>
      <c r="AR403" s="3">
        <v>36982</v>
      </c>
      <c r="AS403">
        <v>2015</v>
      </c>
      <c r="AT403">
        <v>11</v>
      </c>
      <c r="AU403">
        <v>4</v>
      </c>
      <c r="BB403" t="s">
        <v>14890</v>
      </c>
      <c r="BC403" t="s">
        <v>14891</v>
      </c>
      <c r="BK403" t="s">
        <v>14892</v>
      </c>
      <c r="BL403">
        <v>25878048</v>
      </c>
      <c r="BQ403" t="s">
        <v>296</v>
      </c>
      <c r="BR403" t="s">
        <v>12074</v>
      </c>
      <c r="BS403" t="s">
        <v>12074</v>
      </c>
    </row>
    <row r="404" spans="1:71" hidden="1">
      <c r="A404" t="s">
        <v>76</v>
      </c>
      <c r="B404" t="s">
        <v>14893</v>
      </c>
      <c r="F404" t="s">
        <v>14894</v>
      </c>
      <c r="I404" t="s">
        <v>14895</v>
      </c>
      <c r="J404" t="s">
        <v>2128</v>
      </c>
      <c r="V404" t="s">
        <v>14896</v>
      </c>
      <c r="Z404" t="s">
        <v>14897</v>
      </c>
      <c r="AA404" t="s">
        <v>14898</v>
      </c>
      <c r="AM404" t="s">
        <v>2130</v>
      </c>
      <c r="AR404" t="s">
        <v>204</v>
      </c>
      <c r="AS404">
        <v>2010</v>
      </c>
      <c r="AT404">
        <v>39</v>
      </c>
      <c r="AU404">
        <v>1</v>
      </c>
      <c r="AZ404">
        <v>195</v>
      </c>
      <c r="BA404">
        <v>201</v>
      </c>
      <c r="BC404" t="s">
        <v>14899</v>
      </c>
      <c r="BK404" t="s">
        <v>14900</v>
      </c>
      <c r="BL404">
        <v>20146857</v>
      </c>
      <c r="BQ404" t="s">
        <v>296</v>
      </c>
      <c r="BR404" t="s">
        <v>12074</v>
      </c>
      <c r="BS404" t="s">
        <v>12074</v>
      </c>
    </row>
    <row r="405" spans="1:71" hidden="1">
      <c r="A405" t="s">
        <v>76</v>
      </c>
      <c r="B405" t="s">
        <v>14901</v>
      </c>
      <c r="F405" t="s">
        <v>14901</v>
      </c>
      <c r="I405" t="s">
        <v>14902</v>
      </c>
      <c r="J405" t="s">
        <v>646</v>
      </c>
      <c r="V405" t="s">
        <v>14903</v>
      </c>
      <c r="AM405" t="s">
        <v>648</v>
      </c>
      <c r="AR405" t="s">
        <v>413</v>
      </c>
      <c r="AS405">
        <v>1998</v>
      </c>
      <c r="AT405">
        <v>201</v>
      </c>
      <c r="AU405">
        <v>22</v>
      </c>
      <c r="AZ405">
        <v>3105</v>
      </c>
      <c r="BA405">
        <v>3112</v>
      </c>
      <c r="BK405" t="s">
        <v>14904</v>
      </c>
      <c r="BL405">
        <v>9787130</v>
      </c>
      <c r="BQ405" t="s">
        <v>296</v>
      </c>
      <c r="BR405" t="s">
        <v>12074</v>
      </c>
      <c r="BS405" t="s">
        <v>12074</v>
      </c>
    </row>
    <row r="406" spans="1:71" hidden="1">
      <c r="A406" t="s">
        <v>76</v>
      </c>
      <c r="B406" t="s">
        <v>14905</v>
      </c>
      <c r="F406" t="s">
        <v>14905</v>
      </c>
      <c r="I406" t="s">
        <v>14906</v>
      </c>
      <c r="J406" t="s">
        <v>3879</v>
      </c>
      <c r="V406" t="s">
        <v>14907</v>
      </c>
      <c r="AM406" t="s">
        <v>3882</v>
      </c>
      <c r="AR406" t="s">
        <v>600</v>
      </c>
      <c r="AS406">
        <v>1997</v>
      </c>
      <c r="AT406">
        <v>167</v>
      </c>
      <c r="AU406">
        <v>3</v>
      </c>
      <c r="AZ406">
        <v>169</v>
      </c>
      <c r="BA406">
        <v>176</v>
      </c>
      <c r="BC406" t="s">
        <v>14908</v>
      </c>
      <c r="BK406" t="s">
        <v>14909</v>
      </c>
      <c r="BQ406" t="s">
        <v>296</v>
      </c>
      <c r="BR406" t="s">
        <v>12074</v>
      </c>
      <c r="BS406" t="s">
        <v>12074</v>
      </c>
    </row>
    <row r="407" spans="1:71" hidden="1">
      <c r="A407" t="s">
        <v>76</v>
      </c>
      <c r="B407" t="s">
        <v>14910</v>
      </c>
      <c r="F407" t="s">
        <v>14911</v>
      </c>
      <c r="I407" t="s">
        <v>14912</v>
      </c>
      <c r="J407" t="s">
        <v>969</v>
      </c>
      <c r="V407" t="s">
        <v>14913</v>
      </c>
      <c r="AM407" t="s">
        <v>972</v>
      </c>
      <c r="AR407" t="s">
        <v>887</v>
      </c>
      <c r="AS407">
        <v>2015</v>
      </c>
      <c r="AT407">
        <v>40</v>
      </c>
      <c r="AU407">
        <v>1</v>
      </c>
      <c r="AZ407">
        <v>164</v>
      </c>
      <c r="BA407">
        <v>171</v>
      </c>
      <c r="BC407" t="s">
        <v>14914</v>
      </c>
      <c r="BK407" t="s">
        <v>14915</v>
      </c>
      <c r="BL407">
        <v>26047197</v>
      </c>
      <c r="BQ407" t="s">
        <v>131</v>
      </c>
      <c r="BR407" t="s">
        <v>12074</v>
      </c>
      <c r="BS407" t="s">
        <v>296</v>
      </c>
    </row>
    <row r="408" spans="1:71" hidden="1">
      <c r="A408" t="s">
        <v>76</v>
      </c>
      <c r="B408" t="s">
        <v>14916</v>
      </c>
      <c r="F408" t="s">
        <v>14917</v>
      </c>
      <c r="I408" t="s">
        <v>14918</v>
      </c>
      <c r="J408" t="s">
        <v>8800</v>
      </c>
      <c r="V408" t="s">
        <v>14919</v>
      </c>
      <c r="AM408" t="s">
        <v>8802</v>
      </c>
      <c r="AN408" t="s">
        <v>8803</v>
      </c>
      <c r="AR408" t="s">
        <v>168</v>
      </c>
      <c r="AS408">
        <v>2015</v>
      </c>
      <c r="AT408">
        <v>75</v>
      </c>
      <c r="AU408">
        <v>4</v>
      </c>
      <c r="AZ408">
        <v>474</v>
      </c>
      <c r="BA408">
        <v>490</v>
      </c>
      <c r="BC408" t="s">
        <v>14920</v>
      </c>
      <c r="BK408" t="s">
        <v>14921</v>
      </c>
      <c r="BQ408" t="s">
        <v>296</v>
      </c>
      <c r="BR408" t="s">
        <v>12074</v>
      </c>
      <c r="BS408" t="s">
        <v>12074</v>
      </c>
    </row>
    <row r="409" spans="1:71" hidden="1">
      <c r="A409" t="s">
        <v>76</v>
      </c>
      <c r="B409" t="s">
        <v>14922</v>
      </c>
      <c r="F409" t="s">
        <v>14923</v>
      </c>
      <c r="I409" t="s">
        <v>14924</v>
      </c>
      <c r="J409" t="s">
        <v>14925</v>
      </c>
      <c r="O409" t="s">
        <v>14926</v>
      </c>
      <c r="P409" t="s">
        <v>14927</v>
      </c>
      <c r="Q409" t="s">
        <v>14928</v>
      </c>
      <c r="S409" t="s">
        <v>14929</v>
      </c>
      <c r="V409" t="s">
        <v>14930</v>
      </c>
      <c r="AM409" t="s">
        <v>14931</v>
      </c>
      <c r="AS409">
        <v>2006</v>
      </c>
      <c r="AT409">
        <v>54</v>
      </c>
      <c r="AU409">
        <v>4</v>
      </c>
      <c r="AZ409">
        <v>523</v>
      </c>
      <c r="BA409">
        <v>547</v>
      </c>
      <c r="BK409" t="s">
        <v>14932</v>
      </c>
      <c r="BQ409" t="s">
        <v>296</v>
      </c>
      <c r="BR409" t="s">
        <v>12074</v>
      </c>
      <c r="BS409" t="s">
        <v>12074</v>
      </c>
    </row>
    <row r="410" spans="1:71" hidden="1">
      <c r="A410" t="s">
        <v>752</v>
      </c>
      <c r="B410" t="s">
        <v>14933</v>
      </c>
      <c r="D410" t="s">
        <v>14934</v>
      </c>
      <c r="F410" t="s">
        <v>14933</v>
      </c>
      <c r="I410" t="s">
        <v>14935</v>
      </c>
      <c r="J410" t="s">
        <v>14936</v>
      </c>
      <c r="O410" t="s">
        <v>14937</v>
      </c>
      <c r="P410" t="s">
        <v>14938</v>
      </c>
      <c r="Q410" t="s">
        <v>14939</v>
      </c>
      <c r="R410" t="s">
        <v>14940</v>
      </c>
      <c r="S410" t="s">
        <v>14941</v>
      </c>
      <c r="V410" t="s">
        <v>14942</v>
      </c>
      <c r="AO410" t="s">
        <v>14943</v>
      </c>
      <c r="AS410">
        <v>2004</v>
      </c>
      <c r="AZ410">
        <v>301</v>
      </c>
      <c r="BA410">
        <v>304</v>
      </c>
      <c r="BK410" t="s">
        <v>14944</v>
      </c>
      <c r="BQ410" t="s">
        <v>296</v>
      </c>
      <c r="BR410" t="s">
        <v>12074</v>
      </c>
      <c r="BS410" t="s">
        <v>12074</v>
      </c>
    </row>
    <row r="411" spans="1:71" hidden="1">
      <c r="A411" t="s">
        <v>76</v>
      </c>
      <c r="B411" t="s">
        <v>14945</v>
      </c>
      <c r="F411" t="s">
        <v>14946</v>
      </c>
      <c r="I411" t="s">
        <v>14947</v>
      </c>
      <c r="J411" t="s">
        <v>588</v>
      </c>
      <c r="V411" t="s">
        <v>14948</v>
      </c>
      <c r="Z411" t="s">
        <v>14949</v>
      </c>
      <c r="AA411" t="s">
        <v>14950</v>
      </c>
      <c r="AM411" t="s">
        <v>591</v>
      </c>
      <c r="AR411" t="s">
        <v>128</v>
      </c>
      <c r="AS411">
        <v>2017</v>
      </c>
      <c r="AT411">
        <v>7</v>
      </c>
      <c r="AU411">
        <v>24</v>
      </c>
      <c r="AZ411">
        <v>11066</v>
      </c>
      <c r="BA411">
        <v>11078</v>
      </c>
      <c r="BC411" t="s">
        <v>14951</v>
      </c>
      <c r="BK411" t="s">
        <v>14952</v>
      </c>
      <c r="BL411">
        <v>29299282</v>
      </c>
      <c r="BQ411" t="s">
        <v>296</v>
      </c>
      <c r="BR411" t="s">
        <v>12074</v>
      </c>
      <c r="BS411" t="s">
        <v>12074</v>
      </c>
    </row>
    <row r="412" spans="1:71" hidden="1">
      <c r="A412" t="s">
        <v>76</v>
      </c>
      <c r="B412" t="s">
        <v>14953</v>
      </c>
      <c r="F412" t="s">
        <v>14954</v>
      </c>
      <c r="I412" t="s">
        <v>14955</v>
      </c>
      <c r="J412" t="s">
        <v>666</v>
      </c>
      <c r="V412" t="s">
        <v>14956</v>
      </c>
      <c r="AM412" t="s">
        <v>670</v>
      </c>
      <c r="AN412" t="s">
        <v>671</v>
      </c>
      <c r="AR412" t="s">
        <v>128</v>
      </c>
      <c r="AS412">
        <v>2015</v>
      </c>
      <c r="AT412">
        <v>24</v>
      </c>
      <c r="AU412">
        <v>23</v>
      </c>
      <c r="AZ412">
        <v>5767</v>
      </c>
      <c r="BA412">
        <v>5769</v>
      </c>
      <c r="BC412" t="s">
        <v>14957</v>
      </c>
      <c r="BK412" t="s">
        <v>14958</v>
      </c>
      <c r="BL412">
        <v>26607213</v>
      </c>
      <c r="BQ412" t="s">
        <v>296</v>
      </c>
      <c r="BR412" t="s">
        <v>12074</v>
      </c>
      <c r="BS412" t="s">
        <v>12074</v>
      </c>
    </row>
    <row r="413" spans="1:71" hidden="1">
      <c r="A413" t="s">
        <v>867</v>
      </c>
      <c r="B413" t="s">
        <v>14959</v>
      </c>
      <c r="D413" t="s">
        <v>14960</v>
      </c>
      <c r="F413" t="s">
        <v>14961</v>
      </c>
      <c r="I413" t="s">
        <v>14962</v>
      </c>
      <c r="J413" t="s">
        <v>14963</v>
      </c>
      <c r="K413" t="s">
        <v>1398</v>
      </c>
      <c r="O413" t="s">
        <v>14964</v>
      </c>
      <c r="P413" t="s">
        <v>14965</v>
      </c>
      <c r="Q413" t="s">
        <v>14966</v>
      </c>
      <c r="R413" t="s">
        <v>1402</v>
      </c>
      <c r="V413" t="s">
        <v>14967</v>
      </c>
      <c r="AM413" t="s">
        <v>877</v>
      </c>
      <c r="AO413" t="s">
        <v>14968</v>
      </c>
      <c r="AS413">
        <v>2013</v>
      </c>
      <c r="AT413">
        <v>993</v>
      </c>
      <c r="AZ413">
        <v>29</v>
      </c>
      <c r="BA413">
        <v>35</v>
      </c>
      <c r="BK413" t="s">
        <v>14969</v>
      </c>
      <c r="BQ413" t="s">
        <v>296</v>
      </c>
      <c r="BR413" t="s">
        <v>12074</v>
      </c>
      <c r="BS413" t="s">
        <v>12074</v>
      </c>
    </row>
    <row r="414" spans="1:71" hidden="1">
      <c r="A414" t="s">
        <v>76</v>
      </c>
      <c r="B414" t="s">
        <v>14970</v>
      </c>
      <c r="F414" t="s">
        <v>14970</v>
      </c>
      <c r="I414" t="s">
        <v>14971</v>
      </c>
      <c r="J414" t="s">
        <v>2514</v>
      </c>
      <c r="V414" t="s">
        <v>14972</v>
      </c>
      <c r="Z414" t="s">
        <v>14973</v>
      </c>
      <c r="AA414" t="s">
        <v>14974</v>
      </c>
      <c r="AM414" t="s">
        <v>2518</v>
      </c>
      <c r="AR414" t="s">
        <v>185</v>
      </c>
      <c r="AS414">
        <v>1997</v>
      </c>
      <c r="AT414">
        <v>79</v>
      </c>
      <c r="AV414">
        <v>3</v>
      </c>
      <c r="AZ414">
        <v>242</v>
      </c>
      <c r="BA414">
        <v>251</v>
      </c>
      <c r="BK414" t="s">
        <v>14975</v>
      </c>
      <c r="BQ414" t="s">
        <v>296</v>
      </c>
      <c r="BR414" t="s">
        <v>12074</v>
      </c>
      <c r="BS414" t="s">
        <v>12074</v>
      </c>
    </row>
    <row r="415" spans="1:71" hidden="1">
      <c r="A415" t="s">
        <v>76</v>
      </c>
      <c r="B415" t="s">
        <v>14976</v>
      </c>
      <c r="F415" t="s">
        <v>14976</v>
      </c>
      <c r="I415" t="s">
        <v>14977</v>
      </c>
      <c r="J415" t="s">
        <v>299</v>
      </c>
      <c r="O415" t="s">
        <v>14978</v>
      </c>
      <c r="P415" t="s">
        <v>14979</v>
      </c>
      <c r="Q415" t="s">
        <v>14980</v>
      </c>
      <c r="V415" t="s">
        <v>14981</v>
      </c>
      <c r="AM415" t="s">
        <v>303</v>
      </c>
      <c r="AR415" t="s">
        <v>14982</v>
      </c>
      <c r="AS415">
        <v>2006</v>
      </c>
      <c r="AT415">
        <v>194</v>
      </c>
      <c r="AU415" s="2">
        <v>43160</v>
      </c>
      <c r="AZ415">
        <v>256</v>
      </c>
      <c r="BA415">
        <v>265</v>
      </c>
      <c r="BC415" t="s">
        <v>14983</v>
      </c>
      <c r="BK415" t="s">
        <v>14984</v>
      </c>
      <c r="BQ415" t="s">
        <v>296</v>
      </c>
      <c r="BR415" t="s">
        <v>12074</v>
      </c>
      <c r="BS415" t="s">
        <v>12074</v>
      </c>
    </row>
    <row r="416" spans="1:71" hidden="1">
      <c r="A416" t="s">
        <v>76</v>
      </c>
      <c r="B416" t="s">
        <v>14985</v>
      </c>
      <c r="F416" t="s">
        <v>14985</v>
      </c>
      <c r="I416" t="s">
        <v>14986</v>
      </c>
      <c r="J416" t="s">
        <v>3337</v>
      </c>
      <c r="V416" t="s">
        <v>14987</v>
      </c>
      <c r="AM416" t="s">
        <v>3338</v>
      </c>
      <c r="AN416" t="s">
        <v>8861</v>
      </c>
      <c r="AR416" t="s">
        <v>168</v>
      </c>
      <c r="AS416">
        <v>1997</v>
      </c>
      <c r="AT416">
        <v>131</v>
      </c>
      <c r="AU416">
        <v>2</v>
      </c>
      <c r="AZ416">
        <v>197</v>
      </c>
      <c r="BA416">
        <v>212</v>
      </c>
      <c r="BC416" t="s">
        <v>14988</v>
      </c>
      <c r="BK416" t="s">
        <v>14989</v>
      </c>
      <c r="BQ416" t="s">
        <v>296</v>
      </c>
      <c r="BR416" t="s">
        <v>12074</v>
      </c>
      <c r="BS416" t="s">
        <v>12074</v>
      </c>
    </row>
    <row r="417" spans="1:71" hidden="1">
      <c r="A417" t="s">
        <v>76</v>
      </c>
      <c r="B417" t="s">
        <v>14990</v>
      </c>
      <c r="F417" t="s">
        <v>14990</v>
      </c>
      <c r="I417" t="s">
        <v>14991</v>
      </c>
      <c r="J417" t="s">
        <v>14992</v>
      </c>
      <c r="V417" t="s">
        <v>14993</v>
      </c>
      <c r="Z417" t="s">
        <v>14994</v>
      </c>
      <c r="AM417" t="s">
        <v>14995</v>
      </c>
      <c r="AN417" t="s">
        <v>14996</v>
      </c>
      <c r="AR417" t="s">
        <v>204</v>
      </c>
      <c r="AS417">
        <v>2006</v>
      </c>
      <c r="AT417">
        <v>25</v>
      </c>
      <c r="AU417">
        <v>2</v>
      </c>
      <c r="AZ417">
        <v>155</v>
      </c>
      <c r="BA417">
        <v>166</v>
      </c>
      <c r="BC417" t="s">
        <v>14997</v>
      </c>
      <c r="BK417" t="s">
        <v>14998</v>
      </c>
      <c r="BQ417" t="s">
        <v>296</v>
      </c>
      <c r="BR417" t="s">
        <v>12074</v>
      </c>
      <c r="BS417" t="s">
        <v>12074</v>
      </c>
    </row>
    <row r="418" spans="1:71" hidden="1">
      <c r="A418" t="s">
        <v>76</v>
      </c>
      <c r="B418" t="s">
        <v>14999</v>
      </c>
      <c r="F418" t="s">
        <v>15000</v>
      </c>
      <c r="I418" t="s">
        <v>15001</v>
      </c>
      <c r="J418" t="s">
        <v>1266</v>
      </c>
      <c r="V418" t="s">
        <v>15002</v>
      </c>
      <c r="AA418" t="s">
        <v>15003</v>
      </c>
      <c r="AM418" t="s">
        <v>1268</v>
      </c>
      <c r="AN418" t="s">
        <v>1269</v>
      </c>
      <c r="AR418" t="s">
        <v>887</v>
      </c>
      <c r="AS418">
        <v>2014</v>
      </c>
      <c r="AT418">
        <v>24</v>
      </c>
      <c r="AU418">
        <v>4</v>
      </c>
      <c r="AZ418">
        <v>602</v>
      </c>
      <c r="BA418">
        <v>616</v>
      </c>
      <c r="BC418" t="s">
        <v>15004</v>
      </c>
      <c r="BK418" t="s">
        <v>15005</v>
      </c>
      <c r="BL418">
        <v>24988763</v>
      </c>
      <c r="BQ418" t="s">
        <v>296</v>
      </c>
      <c r="BR418" t="s">
        <v>12074</v>
      </c>
      <c r="BS418" t="s">
        <v>12074</v>
      </c>
    </row>
    <row r="419" spans="1:71" hidden="1">
      <c r="A419" t="s">
        <v>76</v>
      </c>
      <c r="B419" t="s">
        <v>15006</v>
      </c>
      <c r="F419" t="s">
        <v>15007</v>
      </c>
      <c r="I419" t="s">
        <v>15008</v>
      </c>
      <c r="J419" t="s">
        <v>14326</v>
      </c>
      <c r="V419" t="s">
        <v>15009</v>
      </c>
      <c r="AA419" t="s">
        <v>15010</v>
      </c>
      <c r="AM419" t="s">
        <v>14329</v>
      </c>
      <c r="AR419" t="s">
        <v>216</v>
      </c>
      <c r="AS419">
        <v>2010</v>
      </c>
      <c r="AT419">
        <v>29</v>
      </c>
      <c r="AU419">
        <v>2</v>
      </c>
      <c r="AZ419">
        <v>423</v>
      </c>
      <c r="BA419">
        <v>428</v>
      </c>
      <c r="BC419" t="s">
        <v>15011</v>
      </c>
      <c r="BK419" t="s">
        <v>15012</v>
      </c>
      <c r="BQ419" t="s">
        <v>131</v>
      </c>
      <c r="BR419" t="s">
        <v>12074</v>
      </c>
      <c r="BS419" t="s">
        <v>296</v>
      </c>
    </row>
    <row r="420" spans="1:71" hidden="1">
      <c r="A420" t="s">
        <v>76</v>
      </c>
      <c r="B420" t="s">
        <v>15013</v>
      </c>
      <c r="F420" t="s">
        <v>15014</v>
      </c>
      <c r="I420" t="s">
        <v>15015</v>
      </c>
      <c r="J420" t="s">
        <v>15016</v>
      </c>
      <c r="V420" t="s">
        <v>15017</v>
      </c>
      <c r="Z420" t="s">
        <v>15018</v>
      </c>
      <c r="AA420" t="s">
        <v>15019</v>
      </c>
      <c r="AM420" t="s">
        <v>15020</v>
      </c>
      <c r="AR420" s="3">
        <v>40756</v>
      </c>
      <c r="AS420">
        <v>2009</v>
      </c>
      <c r="AT420">
        <v>7</v>
      </c>
      <c r="BB420">
        <v>49</v>
      </c>
      <c r="BC420" t="s">
        <v>15021</v>
      </c>
      <c r="BK420" t="s">
        <v>15022</v>
      </c>
      <c r="BL420">
        <v>19671128</v>
      </c>
      <c r="BQ420" t="s">
        <v>296</v>
      </c>
      <c r="BR420" t="s">
        <v>12074</v>
      </c>
      <c r="BS420" t="s">
        <v>12074</v>
      </c>
    </row>
    <row r="421" spans="1:71" hidden="1">
      <c r="A421" t="s">
        <v>76</v>
      </c>
      <c r="B421" t="s">
        <v>15023</v>
      </c>
      <c r="F421" t="s">
        <v>15024</v>
      </c>
      <c r="I421" t="s">
        <v>15025</v>
      </c>
      <c r="J421" t="s">
        <v>13494</v>
      </c>
      <c r="V421" t="s">
        <v>15026</v>
      </c>
      <c r="AM421" t="s">
        <v>13496</v>
      </c>
      <c r="AR421" t="s">
        <v>887</v>
      </c>
      <c r="AS421">
        <v>2008</v>
      </c>
      <c r="AT421">
        <v>64</v>
      </c>
      <c r="AU421">
        <v>2</v>
      </c>
      <c r="AZ421">
        <v>189</v>
      </c>
      <c r="BA421">
        <v>199</v>
      </c>
      <c r="BC421" t="s">
        <v>15027</v>
      </c>
      <c r="BK421" t="s">
        <v>15028</v>
      </c>
      <c r="BQ421" t="s">
        <v>296</v>
      </c>
      <c r="BR421" t="s">
        <v>12074</v>
      </c>
      <c r="BS421" t="s">
        <v>12074</v>
      </c>
    </row>
    <row r="422" spans="1:71" hidden="1">
      <c r="A422" t="s">
        <v>76</v>
      </c>
      <c r="B422" t="s">
        <v>15029</v>
      </c>
      <c r="F422" t="s">
        <v>15030</v>
      </c>
      <c r="I422" t="s">
        <v>15031</v>
      </c>
      <c r="J422" t="s">
        <v>861</v>
      </c>
      <c r="V422" t="s">
        <v>15032</v>
      </c>
      <c r="Z422" t="s">
        <v>15033</v>
      </c>
      <c r="AA422" t="s">
        <v>15034</v>
      </c>
      <c r="AM422" t="s">
        <v>863</v>
      </c>
      <c r="AN422" t="s">
        <v>864</v>
      </c>
      <c r="AR422" t="s">
        <v>15035</v>
      </c>
      <c r="AS422">
        <v>2017</v>
      </c>
      <c r="AT422">
        <v>98</v>
      </c>
      <c r="AU422">
        <v>5</v>
      </c>
      <c r="AZ422">
        <v>1249</v>
      </c>
      <c r="BA422">
        <v>1255</v>
      </c>
      <c r="BC422" t="s">
        <v>15036</v>
      </c>
      <c r="BK422" t="s">
        <v>15037</v>
      </c>
      <c r="BQ422" t="s">
        <v>296</v>
      </c>
      <c r="BR422" t="s">
        <v>12074</v>
      </c>
      <c r="BS422" t="s">
        <v>12074</v>
      </c>
    </row>
    <row r="423" spans="1:71" hidden="1">
      <c r="A423" t="s">
        <v>76</v>
      </c>
      <c r="B423" t="s">
        <v>15029</v>
      </c>
      <c r="F423" t="s">
        <v>15038</v>
      </c>
      <c r="I423" t="s">
        <v>15039</v>
      </c>
      <c r="J423" t="s">
        <v>713</v>
      </c>
      <c r="V423" t="s">
        <v>15040</v>
      </c>
      <c r="Z423" t="s">
        <v>15033</v>
      </c>
      <c r="AA423" t="s">
        <v>15034</v>
      </c>
      <c r="AM423" t="s">
        <v>717</v>
      </c>
      <c r="AN423" t="s">
        <v>1676</v>
      </c>
      <c r="AR423" t="s">
        <v>413</v>
      </c>
      <c r="AS423">
        <v>2017</v>
      </c>
      <c r="AT423">
        <v>303</v>
      </c>
      <c r="AU423">
        <v>3</v>
      </c>
      <c r="BC423" t="s">
        <v>15041</v>
      </c>
      <c r="BK423" t="s">
        <v>15042</v>
      </c>
      <c r="BQ423" t="s">
        <v>296</v>
      </c>
      <c r="BR423" t="s">
        <v>12074</v>
      </c>
      <c r="BS423" t="s">
        <v>12074</v>
      </c>
    </row>
    <row r="424" spans="1:71" hidden="1">
      <c r="A424" t="s">
        <v>76</v>
      </c>
      <c r="B424" t="s">
        <v>15043</v>
      </c>
      <c r="F424" t="s">
        <v>15044</v>
      </c>
      <c r="I424" t="s">
        <v>15045</v>
      </c>
      <c r="J424" t="s">
        <v>3879</v>
      </c>
      <c r="V424" t="s">
        <v>15046</v>
      </c>
      <c r="AM424" t="s">
        <v>3882</v>
      </c>
      <c r="AN424" t="s">
        <v>3883</v>
      </c>
      <c r="AR424" t="s">
        <v>216</v>
      </c>
      <c r="AS424">
        <v>2013</v>
      </c>
      <c r="AT424">
        <v>183</v>
      </c>
      <c r="AU424">
        <v>6</v>
      </c>
      <c r="AZ424">
        <v>859</v>
      </c>
      <c r="BA424">
        <v>866</v>
      </c>
      <c r="BC424" t="s">
        <v>15047</v>
      </c>
      <c r="BK424" t="s">
        <v>15048</v>
      </c>
      <c r="BL424">
        <v>23539327</v>
      </c>
      <c r="BQ424" t="s">
        <v>296</v>
      </c>
      <c r="BR424" t="s">
        <v>12074</v>
      </c>
      <c r="BS424" t="s">
        <v>12074</v>
      </c>
    </row>
    <row r="425" spans="1:71" hidden="1">
      <c r="A425" t="s">
        <v>76</v>
      </c>
      <c r="B425" t="s">
        <v>15049</v>
      </c>
      <c r="F425" t="s">
        <v>15050</v>
      </c>
      <c r="I425" t="s">
        <v>15051</v>
      </c>
      <c r="J425" t="s">
        <v>15052</v>
      </c>
      <c r="V425" t="s">
        <v>15053</v>
      </c>
      <c r="AM425" t="s">
        <v>15054</v>
      </c>
      <c r="AR425" t="s">
        <v>413</v>
      </c>
      <c r="AS425">
        <v>2016</v>
      </c>
      <c r="AT425">
        <v>14</v>
      </c>
      <c r="AU425">
        <v>11</v>
      </c>
      <c r="AZ425">
        <v>718</v>
      </c>
      <c r="BA425">
        <v>724</v>
      </c>
      <c r="BC425" t="s">
        <v>15055</v>
      </c>
      <c r="BK425" t="s">
        <v>15056</v>
      </c>
      <c r="BQ425" t="s">
        <v>296</v>
      </c>
      <c r="BR425" t="s">
        <v>12074</v>
      </c>
      <c r="BS425" t="s">
        <v>12074</v>
      </c>
    </row>
    <row r="426" spans="1:71" hidden="1">
      <c r="A426" t="s">
        <v>76</v>
      </c>
      <c r="B426" t="s">
        <v>15057</v>
      </c>
      <c r="F426" t="s">
        <v>15058</v>
      </c>
      <c r="I426" t="s">
        <v>15059</v>
      </c>
      <c r="J426" t="s">
        <v>15060</v>
      </c>
      <c r="V426" t="s">
        <v>15061</v>
      </c>
      <c r="Z426" t="s">
        <v>15062</v>
      </c>
      <c r="AA426" t="s">
        <v>15063</v>
      </c>
      <c r="AM426" t="s">
        <v>15064</v>
      </c>
      <c r="AN426" t="s">
        <v>15065</v>
      </c>
      <c r="AR426" t="s">
        <v>269</v>
      </c>
      <c r="AS426">
        <v>2018</v>
      </c>
      <c r="AT426">
        <v>24</v>
      </c>
      <c r="AU426">
        <v>2</v>
      </c>
      <c r="AZ426">
        <v>157</v>
      </c>
      <c r="BA426">
        <v>161</v>
      </c>
      <c r="BC426" t="s">
        <v>15066</v>
      </c>
      <c r="BK426" t="s">
        <v>15067</v>
      </c>
      <c r="BQ426" t="s">
        <v>296</v>
      </c>
      <c r="BR426" t="s">
        <v>12074</v>
      </c>
      <c r="BS426" t="s">
        <v>12074</v>
      </c>
    </row>
    <row r="427" spans="1:71" hidden="1">
      <c r="A427" t="s">
        <v>76</v>
      </c>
      <c r="B427" t="s">
        <v>15068</v>
      </c>
      <c r="F427" t="s">
        <v>15069</v>
      </c>
      <c r="I427" t="s">
        <v>15070</v>
      </c>
      <c r="J427" t="s">
        <v>3321</v>
      </c>
      <c r="V427" t="s">
        <v>15071</v>
      </c>
      <c r="AM427" t="s">
        <v>3323</v>
      </c>
      <c r="AN427" t="s">
        <v>10567</v>
      </c>
      <c r="AR427" t="s">
        <v>769</v>
      </c>
      <c r="AS427">
        <v>2018</v>
      </c>
      <c r="AT427">
        <v>101</v>
      </c>
      <c r="AU427">
        <v>1</v>
      </c>
      <c r="AZ427">
        <v>25</v>
      </c>
      <c r="BA427">
        <v>32</v>
      </c>
      <c r="BK427" t="s">
        <v>15072</v>
      </c>
      <c r="BQ427" t="s">
        <v>296</v>
      </c>
      <c r="BR427" t="s">
        <v>12074</v>
      </c>
      <c r="BS427" t="s">
        <v>12074</v>
      </c>
    </row>
    <row r="428" spans="1:71" hidden="1">
      <c r="A428" t="s">
        <v>76</v>
      </c>
      <c r="B428" t="s">
        <v>15073</v>
      </c>
      <c r="F428" t="s">
        <v>15074</v>
      </c>
      <c r="I428" t="s">
        <v>15075</v>
      </c>
      <c r="J428" t="s">
        <v>6483</v>
      </c>
      <c r="V428" t="s">
        <v>15076</v>
      </c>
      <c r="Z428" t="s">
        <v>15077</v>
      </c>
      <c r="AA428" t="s">
        <v>15078</v>
      </c>
      <c r="AM428" t="s">
        <v>6487</v>
      </c>
      <c r="AR428" t="s">
        <v>148</v>
      </c>
      <c r="AS428">
        <v>2006</v>
      </c>
      <c r="AT428">
        <v>67</v>
      </c>
      <c r="AU428">
        <v>4</v>
      </c>
      <c r="AZ428">
        <v>562</v>
      </c>
      <c r="BA428">
        <v>568</v>
      </c>
      <c r="BC428" t="s">
        <v>15079</v>
      </c>
      <c r="BK428" t="s">
        <v>15080</v>
      </c>
      <c r="BQ428" t="s">
        <v>296</v>
      </c>
      <c r="BR428" t="s">
        <v>12074</v>
      </c>
      <c r="BS428" t="s">
        <v>12074</v>
      </c>
    </row>
    <row r="429" spans="1:71" hidden="1">
      <c r="A429" t="s">
        <v>76</v>
      </c>
      <c r="B429" t="s">
        <v>15081</v>
      </c>
      <c r="F429" t="s">
        <v>15081</v>
      </c>
      <c r="I429" t="s">
        <v>15082</v>
      </c>
      <c r="J429" t="s">
        <v>1819</v>
      </c>
      <c r="V429" t="s">
        <v>15083</v>
      </c>
      <c r="AM429" t="s">
        <v>1821</v>
      </c>
      <c r="AR429" t="s">
        <v>397</v>
      </c>
      <c r="AS429">
        <v>2004</v>
      </c>
      <c r="AT429">
        <v>38</v>
      </c>
      <c r="AU429">
        <v>14</v>
      </c>
      <c r="AZ429">
        <v>1725</v>
      </c>
      <c r="BA429">
        <v>1734</v>
      </c>
      <c r="BC429" t="s">
        <v>15084</v>
      </c>
      <c r="BK429" t="s">
        <v>15085</v>
      </c>
      <c r="BQ429" t="s">
        <v>131</v>
      </c>
      <c r="BR429" t="s">
        <v>12074</v>
      </c>
      <c r="BS429" t="s">
        <v>296</v>
      </c>
    </row>
    <row r="430" spans="1:71" hidden="1">
      <c r="A430" t="s">
        <v>76</v>
      </c>
      <c r="B430" t="s">
        <v>15086</v>
      </c>
      <c r="F430" t="s">
        <v>15087</v>
      </c>
      <c r="I430" t="s">
        <v>15088</v>
      </c>
      <c r="J430" t="s">
        <v>2382</v>
      </c>
      <c r="V430" t="s">
        <v>15089</v>
      </c>
      <c r="AM430" t="s">
        <v>2387</v>
      </c>
      <c r="AR430" t="s">
        <v>216</v>
      </c>
      <c r="AS430">
        <v>2018</v>
      </c>
      <c r="AT430">
        <v>76</v>
      </c>
      <c r="AZ430">
        <v>156</v>
      </c>
      <c r="BA430">
        <v>164</v>
      </c>
      <c r="BC430" t="s">
        <v>15090</v>
      </c>
      <c r="BK430" t="s">
        <v>15091</v>
      </c>
      <c r="BL430">
        <v>30143290</v>
      </c>
      <c r="BQ430" t="s">
        <v>296</v>
      </c>
      <c r="BR430" t="s">
        <v>12074</v>
      </c>
      <c r="BS430" t="s">
        <v>12074</v>
      </c>
    </row>
    <row r="431" spans="1:71" hidden="1">
      <c r="A431" t="s">
        <v>76</v>
      </c>
      <c r="B431" t="s">
        <v>15092</v>
      </c>
      <c r="F431" t="s">
        <v>15092</v>
      </c>
      <c r="I431" t="s">
        <v>15093</v>
      </c>
      <c r="J431" t="s">
        <v>15094</v>
      </c>
      <c r="V431" t="s">
        <v>15095</v>
      </c>
      <c r="Z431" t="s">
        <v>8853</v>
      </c>
      <c r="AA431" t="s">
        <v>15096</v>
      </c>
      <c r="AM431" t="s">
        <v>15097</v>
      </c>
      <c r="AR431" t="s">
        <v>15098</v>
      </c>
      <c r="AS431">
        <v>2001</v>
      </c>
      <c r="AT431">
        <v>278</v>
      </c>
      <c r="AU431" s="2">
        <v>43132</v>
      </c>
      <c r="AZ431">
        <v>177</v>
      </c>
      <c r="BA431">
        <v>184</v>
      </c>
      <c r="BC431" t="s">
        <v>15099</v>
      </c>
      <c r="BK431" t="s">
        <v>15100</v>
      </c>
      <c r="BL431">
        <v>11707335</v>
      </c>
      <c r="BQ431" t="s">
        <v>296</v>
      </c>
      <c r="BR431" t="s">
        <v>12074</v>
      </c>
      <c r="BS431" t="s">
        <v>12074</v>
      </c>
    </row>
    <row r="432" spans="1:71" hidden="1">
      <c r="A432" t="s">
        <v>76</v>
      </c>
      <c r="B432" t="s">
        <v>15101</v>
      </c>
      <c r="F432" t="s">
        <v>15102</v>
      </c>
      <c r="I432" t="s">
        <v>15103</v>
      </c>
      <c r="J432" t="s">
        <v>210</v>
      </c>
      <c r="V432" t="s">
        <v>15104</v>
      </c>
      <c r="Z432" t="s">
        <v>6668</v>
      </c>
      <c r="AA432" t="s">
        <v>6669</v>
      </c>
      <c r="AM432" t="s">
        <v>214</v>
      </c>
      <c r="AR432" t="s">
        <v>128</v>
      </c>
      <c r="AS432">
        <v>2012</v>
      </c>
      <c r="AT432">
        <v>37</v>
      </c>
      <c r="AU432">
        <v>6</v>
      </c>
      <c r="AZ432">
        <v>490</v>
      </c>
      <c r="BA432">
        <v>499</v>
      </c>
      <c r="BC432" t="s">
        <v>15105</v>
      </c>
      <c r="BK432" t="s">
        <v>15106</v>
      </c>
      <c r="BQ432" t="s">
        <v>296</v>
      </c>
      <c r="BR432" t="s">
        <v>12074</v>
      </c>
      <c r="BS432" t="s">
        <v>12074</v>
      </c>
    </row>
    <row r="433" spans="1:71" hidden="1">
      <c r="A433" t="s">
        <v>76</v>
      </c>
      <c r="B433" t="s">
        <v>15107</v>
      </c>
      <c r="F433" t="s">
        <v>15108</v>
      </c>
      <c r="I433" t="s">
        <v>15109</v>
      </c>
      <c r="J433" t="s">
        <v>15110</v>
      </c>
      <c r="V433" t="s">
        <v>15111</v>
      </c>
      <c r="AM433" t="s">
        <v>15112</v>
      </c>
      <c r="AR433" t="s">
        <v>3735</v>
      </c>
      <c r="AS433">
        <v>2017</v>
      </c>
      <c r="AT433">
        <v>5</v>
      </c>
      <c r="BB433" t="s">
        <v>15113</v>
      </c>
      <c r="BC433" t="s">
        <v>15114</v>
      </c>
      <c r="BK433" t="s">
        <v>15115</v>
      </c>
      <c r="BQ433" t="s">
        <v>296</v>
      </c>
      <c r="BR433" t="s">
        <v>12074</v>
      </c>
      <c r="BS433" t="s">
        <v>12074</v>
      </c>
    </row>
    <row r="434" spans="1:71" hidden="1">
      <c r="A434" t="s">
        <v>76</v>
      </c>
      <c r="B434" t="s">
        <v>15116</v>
      </c>
      <c r="F434" t="s">
        <v>15117</v>
      </c>
      <c r="I434" t="s">
        <v>15118</v>
      </c>
      <c r="J434" t="s">
        <v>677</v>
      </c>
      <c r="V434" t="s">
        <v>15119</v>
      </c>
      <c r="AM434" t="s">
        <v>679</v>
      </c>
      <c r="AR434" t="s">
        <v>413</v>
      </c>
      <c r="AS434">
        <v>2007</v>
      </c>
      <c r="AT434">
        <v>20</v>
      </c>
      <c r="AU434">
        <v>6</v>
      </c>
      <c r="AZ434">
        <v>2101</v>
      </c>
      <c r="BA434">
        <v>2112</v>
      </c>
      <c r="BC434" t="s">
        <v>15120</v>
      </c>
      <c r="BK434" t="s">
        <v>15121</v>
      </c>
      <c r="BL434">
        <v>17956381</v>
      </c>
      <c r="BQ434" t="s">
        <v>131</v>
      </c>
      <c r="BR434" t="s">
        <v>12074</v>
      </c>
      <c r="BS434" t="s">
        <v>296</v>
      </c>
    </row>
    <row r="435" spans="1:71" hidden="1">
      <c r="A435" t="s">
        <v>76</v>
      </c>
      <c r="B435" t="s">
        <v>15122</v>
      </c>
      <c r="F435" t="s">
        <v>15123</v>
      </c>
      <c r="I435" t="s">
        <v>15124</v>
      </c>
      <c r="J435" t="s">
        <v>12354</v>
      </c>
      <c r="V435" t="s">
        <v>15125</v>
      </c>
      <c r="AM435" t="s">
        <v>12357</v>
      </c>
      <c r="AR435" t="s">
        <v>94</v>
      </c>
      <c r="AS435">
        <v>2007</v>
      </c>
      <c r="AT435">
        <v>91</v>
      </c>
      <c r="AU435">
        <v>1</v>
      </c>
      <c r="AZ435">
        <v>18</v>
      </c>
      <c r="BA435">
        <v>23</v>
      </c>
      <c r="BC435" t="s">
        <v>15126</v>
      </c>
      <c r="BK435" t="s">
        <v>15127</v>
      </c>
      <c r="BQ435" t="s">
        <v>296</v>
      </c>
      <c r="BR435" t="s">
        <v>12074</v>
      </c>
      <c r="BS435" t="s">
        <v>12074</v>
      </c>
    </row>
    <row r="436" spans="1:71" hidden="1">
      <c r="A436" t="s">
        <v>76</v>
      </c>
      <c r="B436" t="s">
        <v>15128</v>
      </c>
      <c r="F436" t="s">
        <v>15129</v>
      </c>
      <c r="I436" t="s">
        <v>15130</v>
      </c>
      <c r="J436" t="s">
        <v>210</v>
      </c>
      <c r="V436" t="s">
        <v>15131</v>
      </c>
      <c r="Z436" t="s">
        <v>15132</v>
      </c>
      <c r="AA436" t="s">
        <v>15133</v>
      </c>
      <c r="AM436" t="s">
        <v>214</v>
      </c>
      <c r="AR436" t="s">
        <v>600</v>
      </c>
      <c r="AS436">
        <v>2012</v>
      </c>
      <c r="AT436">
        <v>37</v>
      </c>
      <c r="AU436">
        <v>2</v>
      </c>
      <c r="AZ436">
        <v>155</v>
      </c>
      <c r="BA436">
        <v>159</v>
      </c>
      <c r="BC436" t="s">
        <v>15134</v>
      </c>
      <c r="BK436" t="s">
        <v>15135</v>
      </c>
      <c r="BQ436" t="s">
        <v>296</v>
      </c>
      <c r="BR436" t="s">
        <v>12074</v>
      </c>
      <c r="BS436" t="s">
        <v>12074</v>
      </c>
    </row>
    <row r="437" spans="1:71" hidden="1">
      <c r="A437" t="s">
        <v>76</v>
      </c>
      <c r="B437" t="s">
        <v>15136</v>
      </c>
      <c r="F437" t="s">
        <v>15137</v>
      </c>
      <c r="I437" t="s">
        <v>15138</v>
      </c>
      <c r="J437" t="s">
        <v>3732</v>
      </c>
      <c r="V437" t="s">
        <v>15139</v>
      </c>
      <c r="AM437" t="s">
        <v>3734</v>
      </c>
      <c r="AN437" t="s">
        <v>5064</v>
      </c>
      <c r="AR437" s="3">
        <v>42248</v>
      </c>
      <c r="AS437">
        <v>2014</v>
      </c>
      <c r="AT437">
        <v>14</v>
      </c>
      <c r="BB437">
        <v>126</v>
      </c>
      <c r="BC437" t="s">
        <v>15140</v>
      </c>
      <c r="BK437" t="s">
        <v>15141</v>
      </c>
      <c r="BL437">
        <v>25368070</v>
      </c>
      <c r="BQ437" t="s">
        <v>296</v>
      </c>
      <c r="BR437" t="s">
        <v>12074</v>
      </c>
      <c r="BS437" t="s">
        <v>12074</v>
      </c>
    </row>
    <row r="438" spans="1:71" hidden="1">
      <c r="A438" t="s">
        <v>76</v>
      </c>
      <c r="B438" t="s">
        <v>5582</v>
      </c>
      <c r="F438" t="s">
        <v>5582</v>
      </c>
      <c r="I438" t="s">
        <v>15142</v>
      </c>
      <c r="J438" t="s">
        <v>902</v>
      </c>
      <c r="O438" t="s">
        <v>2275</v>
      </c>
      <c r="P438" t="s">
        <v>2276</v>
      </c>
      <c r="Q438" t="s">
        <v>2277</v>
      </c>
      <c r="S438" t="s">
        <v>2278</v>
      </c>
      <c r="V438" t="s">
        <v>15143</v>
      </c>
      <c r="AM438" t="s">
        <v>2280</v>
      </c>
      <c r="AS438">
        <v>2002</v>
      </c>
      <c r="AT438">
        <v>99</v>
      </c>
      <c r="AU438">
        <v>2</v>
      </c>
      <c r="AZ438">
        <v>127</v>
      </c>
      <c r="BA438">
        <v>142</v>
      </c>
      <c r="BC438" t="s">
        <v>15144</v>
      </c>
      <c r="BK438" t="s">
        <v>15145</v>
      </c>
      <c r="BQ438" t="s">
        <v>131</v>
      </c>
      <c r="BR438" t="s">
        <v>12074</v>
      </c>
      <c r="BS438" t="s">
        <v>296</v>
      </c>
    </row>
    <row r="439" spans="1:71" hidden="1">
      <c r="A439" t="s">
        <v>76</v>
      </c>
      <c r="B439" t="s">
        <v>5582</v>
      </c>
      <c r="F439" t="s">
        <v>5582</v>
      </c>
      <c r="I439" t="s">
        <v>15146</v>
      </c>
      <c r="J439" t="s">
        <v>4389</v>
      </c>
      <c r="O439" t="s">
        <v>4390</v>
      </c>
      <c r="P439" t="s">
        <v>15147</v>
      </c>
      <c r="Q439" t="s">
        <v>10644</v>
      </c>
      <c r="R439" t="s">
        <v>4393</v>
      </c>
      <c r="V439" t="s">
        <v>15148</v>
      </c>
      <c r="AM439" t="s">
        <v>4394</v>
      </c>
      <c r="AN439" t="s">
        <v>5235</v>
      </c>
      <c r="AR439" t="s">
        <v>600</v>
      </c>
      <c r="AS439">
        <v>2004</v>
      </c>
      <c r="AT439">
        <v>44</v>
      </c>
      <c r="AU439">
        <v>2</v>
      </c>
      <c r="AZ439">
        <v>85</v>
      </c>
      <c r="BA439">
        <v>94</v>
      </c>
      <c r="BC439" t="s">
        <v>15149</v>
      </c>
      <c r="BK439" t="s">
        <v>15150</v>
      </c>
      <c r="BL439">
        <v>21680489</v>
      </c>
      <c r="BQ439" t="s">
        <v>131</v>
      </c>
      <c r="BR439" t="s">
        <v>12074</v>
      </c>
      <c r="BS439" t="s">
        <v>296</v>
      </c>
    </row>
    <row r="440" spans="1:71" hidden="1">
      <c r="A440" t="s">
        <v>76</v>
      </c>
      <c r="B440" t="s">
        <v>5582</v>
      </c>
      <c r="F440" t="s">
        <v>5582</v>
      </c>
      <c r="I440" t="s">
        <v>15151</v>
      </c>
      <c r="J440" t="s">
        <v>3265</v>
      </c>
      <c r="O440" t="s">
        <v>15152</v>
      </c>
      <c r="P440" t="s">
        <v>15153</v>
      </c>
      <c r="Q440" t="s">
        <v>15154</v>
      </c>
      <c r="R440" t="s">
        <v>15155</v>
      </c>
      <c r="V440" t="s">
        <v>15156</v>
      </c>
      <c r="AM440" t="s">
        <v>3266</v>
      </c>
      <c r="AN440" t="s">
        <v>15157</v>
      </c>
      <c r="AR440" t="s">
        <v>509</v>
      </c>
      <c r="AS440">
        <v>2006</v>
      </c>
      <c r="AT440">
        <v>138</v>
      </c>
      <c r="AU440">
        <v>1</v>
      </c>
      <c r="AZ440">
        <v>1</v>
      </c>
      <c r="BA440">
        <v>23</v>
      </c>
      <c r="BK440" t="s">
        <v>15158</v>
      </c>
      <c r="BQ440" t="s">
        <v>296</v>
      </c>
      <c r="BR440" t="s">
        <v>12074</v>
      </c>
      <c r="BS440" t="s">
        <v>12074</v>
      </c>
    </row>
    <row r="441" spans="1:71" hidden="1">
      <c r="A441" t="s">
        <v>76</v>
      </c>
      <c r="B441" t="s">
        <v>15159</v>
      </c>
      <c r="F441" t="s">
        <v>15159</v>
      </c>
      <c r="I441" t="s">
        <v>15160</v>
      </c>
      <c r="J441" t="s">
        <v>12114</v>
      </c>
      <c r="V441" t="s">
        <v>15161</v>
      </c>
      <c r="Z441" t="s">
        <v>15162</v>
      </c>
      <c r="AA441" t="s">
        <v>15163</v>
      </c>
      <c r="AM441" t="s">
        <v>12116</v>
      </c>
      <c r="AR441" t="s">
        <v>2821</v>
      </c>
      <c r="AS441">
        <v>1998</v>
      </c>
      <c r="AT441">
        <v>28</v>
      </c>
      <c r="AU441" s="2">
        <v>43256</v>
      </c>
      <c r="AZ441">
        <v>387</v>
      </c>
      <c r="BA441">
        <v>397</v>
      </c>
      <c r="BC441" t="s">
        <v>15164</v>
      </c>
      <c r="BK441" t="s">
        <v>15165</v>
      </c>
      <c r="BL441">
        <v>9692239</v>
      </c>
      <c r="BQ441" t="s">
        <v>296</v>
      </c>
      <c r="BR441" t="s">
        <v>12074</v>
      </c>
      <c r="BS441" t="s">
        <v>12074</v>
      </c>
    </row>
    <row r="442" spans="1:71" hidden="1">
      <c r="A442" t="s">
        <v>76</v>
      </c>
      <c r="B442" t="s">
        <v>15166</v>
      </c>
      <c r="F442" t="s">
        <v>15167</v>
      </c>
      <c r="I442" t="s">
        <v>15168</v>
      </c>
      <c r="J442" t="s">
        <v>1523</v>
      </c>
      <c r="V442" t="s">
        <v>15169</v>
      </c>
      <c r="AM442" t="s">
        <v>1527</v>
      </c>
      <c r="AN442" t="s">
        <v>15170</v>
      </c>
      <c r="AR442" t="s">
        <v>15171</v>
      </c>
      <c r="AS442">
        <v>2014</v>
      </c>
      <c r="AT442">
        <v>516</v>
      </c>
      <c r="AU442">
        <v>7531</v>
      </c>
      <c r="AZ442">
        <v>387</v>
      </c>
      <c r="BA442" t="s">
        <v>1367</v>
      </c>
      <c r="BC442" t="s">
        <v>15172</v>
      </c>
      <c r="BK442" t="s">
        <v>15173</v>
      </c>
      <c r="BL442">
        <v>25470038</v>
      </c>
      <c r="BQ442" t="s">
        <v>296</v>
      </c>
      <c r="BR442" t="s">
        <v>12074</v>
      </c>
      <c r="BS442" t="s">
        <v>12074</v>
      </c>
    </row>
    <row r="443" spans="1:71" hidden="1">
      <c r="A443" t="s">
        <v>76</v>
      </c>
      <c r="B443" t="s">
        <v>15174</v>
      </c>
      <c r="F443" t="s">
        <v>15175</v>
      </c>
      <c r="I443" t="s">
        <v>15176</v>
      </c>
      <c r="J443" t="s">
        <v>4614</v>
      </c>
      <c r="V443" t="s">
        <v>15177</v>
      </c>
      <c r="AA443" t="s">
        <v>15178</v>
      </c>
      <c r="AM443" t="s">
        <v>4621</v>
      </c>
      <c r="AN443" t="s">
        <v>4676</v>
      </c>
      <c r="AR443" t="s">
        <v>216</v>
      </c>
      <c r="AS443">
        <v>2014</v>
      </c>
      <c r="AT443">
        <v>58</v>
      </c>
      <c r="AU443">
        <v>6</v>
      </c>
      <c r="AZ443">
        <v>1119</v>
      </c>
      <c r="BA443">
        <v>1133</v>
      </c>
      <c r="BC443" t="s">
        <v>15179</v>
      </c>
      <c r="BK443" t="s">
        <v>15180</v>
      </c>
      <c r="BL443">
        <v>23877816</v>
      </c>
      <c r="BQ443" t="s">
        <v>296</v>
      </c>
      <c r="BR443" t="s">
        <v>12074</v>
      </c>
      <c r="BS443" t="s">
        <v>12074</v>
      </c>
    </row>
    <row r="444" spans="1:71" hidden="1">
      <c r="A444" t="s">
        <v>76</v>
      </c>
      <c r="B444" t="s">
        <v>15181</v>
      </c>
      <c r="F444" t="s">
        <v>15182</v>
      </c>
      <c r="I444" t="s">
        <v>15183</v>
      </c>
      <c r="J444" t="s">
        <v>100</v>
      </c>
      <c r="V444" t="s">
        <v>15184</v>
      </c>
      <c r="Z444" t="s">
        <v>15185</v>
      </c>
      <c r="AA444" t="s">
        <v>15186</v>
      </c>
      <c r="AM444" t="s">
        <v>103</v>
      </c>
      <c r="AR444" s="3">
        <v>47331</v>
      </c>
      <c r="AS444">
        <v>2011</v>
      </c>
      <c r="AT444">
        <v>6</v>
      </c>
      <c r="AU444">
        <v>8</v>
      </c>
      <c r="BB444" t="s">
        <v>15187</v>
      </c>
      <c r="BC444" t="s">
        <v>15188</v>
      </c>
      <c r="BK444" t="s">
        <v>15189</v>
      </c>
      <c r="BL444">
        <v>21897856</v>
      </c>
      <c r="BQ444" t="s">
        <v>296</v>
      </c>
      <c r="BR444" t="s">
        <v>12074</v>
      </c>
      <c r="BS444" t="s">
        <v>12074</v>
      </c>
    </row>
    <row r="445" spans="1:71" hidden="1">
      <c r="A445" t="s">
        <v>76</v>
      </c>
      <c r="B445" t="s">
        <v>15190</v>
      </c>
      <c r="F445" t="s">
        <v>15191</v>
      </c>
      <c r="I445" t="s">
        <v>15192</v>
      </c>
      <c r="J445" t="s">
        <v>15193</v>
      </c>
      <c r="V445" t="s">
        <v>15194</v>
      </c>
      <c r="Z445" t="s">
        <v>15195</v>
      </c>
      <c r="AA445" t="s">
        <v>15196</v>
      </c>
      <c r="AM445" t="s">
        <v>15197</v>
      </c>
      <c r="AR445" t="s">
        <v>600</v>
      </c>
      <c r="AS445">
        <v>2009</v>
      </c>
      <c r="AT445">
        <v>95</v>
      </c>
      <c r="AU445">
        <v>2</v>
      </c>
      <c r="AZ445">
        <v>275</v>
      </c>
      <c r="BA445">
        <v>280</v>
      </c>
      <c r="BC445" t="s">
        <v>15198</v>
      </c>
      <c r="BK445" t="s">
        <v>15199</v>
      </c>
      <c r="BL445">
        <v>18712948</v>
      </c>
      <c r="BQ445" t="s">
        <v>296</v>
      </c>
      <c r="BR445" t="s">
        <v>12074</v>
      </c>
      <c r="BS445" t="s">
        <v>12074</v>
      </c>
    </row>
    <row r="446" spans="1:71" hidden="1">
      <c r="A446" t="s">
        <v>76</v>
      </c>
      <c r="B446" t="s">
        <v>15200</v>
      </c>
      <c r="F446" t="s">
        <v>15201</v>
      </c>
      <c r="I446" t="s">
        <v>15202</v>
      </c>
      <c r="J446" t="s">
        <v>792</v>
      </c>
      <c r="V446" t="s">
        <v>15203</v>
      </c>
      <c r="AM446" t="s">
        <v>794</v>
      </c>
      <c r="AN446" t="s">
        <v>3990</v>
      </c>
      <c r="AR446" s="3">
        <v>42005</v>
      </c>
      <c r="AS446">
        <v>2016</v>
      </c>
      <c r="AT446">
        <v>216</v>
      </c>
      <c r="AZ446">
        <v>340</v>
      </c>
      <c r="BA446">
        <v>343</v>
      </c>
      <c r="BC446" t="s">
        <v>15204</v>
      </c>
      <c r="BK446" t="s">
        <v>15205</v>
      </c>
      <c r="BQ446" t="s">
        <v>296</v>
      </c>
      <c r="BR446" t="s">
        <v>12074</v>
      </c>
      <c r="BS446" t="s">
        <v>12074</v>
      </c>
    </row>
    <row r="447" spans="1:71" hidden="1">
      <c r="A447" t="s">
        <v>76</v>
      </c>
      <c r="B447" t="s">
        <v>15206</v>
      </c>
      <c r="F447" t="s">
        <v>15207</v>
      </c>
      <c r="I447" t="s">
        <v>15208</v>
      </c>
      <c r="J447" t="s">
        <v>5602</v>
      </c>
      <c r="V447" t="s">
        <v>15209</v>
      </c>
      <c r="Z447" t="s">
        <v>15210</v>
      </c>
      <c r="AA447" t="s">
        <v>15211</v>
      </c>
      <c r="AM447" t="s">
        <v>5604</v>
      </c>
      <c r="AR447" s="3">
        <v>44774</v>
      </c>
      <c r="AS447">
        <v>2007</v>
      </c>
      <c r="AT447">
        <v>3</v>
      </c>
      <c r="AU447">
        <v>4</v>
      </c>
      <c r="AZ447">
        <v>371</v>
      </c>
      <c r="BA447">
        <v>374</v>
      </c>
      <c r="BC447" t="s">
        <v>15212</v>
      </c>
      <c r="BK447" t="s">
        <v>15213</v>
      </c>
      <c r="BL447">
        <v>17504733</v>
      </c>
      <c r="BQ447" t="s">
        <v>296</v>
      </c>
      <c r="BR447" t="s">
        <v>12074</v>
      </c>
      <c r="BS447" t="s">
        <v>12074</v>
      </c>
    </row>
    <row r="448" spans="1:71" hidden="1">
      <c r="A448" t="s">
        <v>76</v>
      </c>
      <c r="B448" t="s">
        <v>15214</v>
      </c>
      <c r="F448" t="s">
        <v>15214</v>
      </c>
      <c r="I448" t="s">
        <v>15215</v>
      </c>
      <c r="J448" t="s">
        <v>15216</v>
      </c>
      <c r="V448" t="s">
        <v>15217</v>
      </c>
      <c r="Z448" t="s">
        <v>15218</v>
      </c>
      <c r="AA448" t="s">
        <v>15219</v>
      </c>
      <c r="AM448" t="s">
        <v>15220</v>
      </c>
      <c r="AR448" t="s">
        <v>94</v>
      </c>
      <c r="AS448">
        <v>2006</v>
      </c>
      <c r="AT448">
        <v>59</v>
      </c>
      <c r="AU448">
        <v>3</v>
      </c>
      <c r="AZ448">
        <v>381</v>
      </c>
      <c r="BA448">
        <v>388</v>
      </c>
      <c r="BC448" t="s">
        <v>15221</v>
      </c>
      <c r="BK448" t="s">
        <v>15222</v>
      </c>
      <c r="BQ448" t="s">
        <v>296</v>
      </c>
      <c r="BR448" t="s">
        <v>12074</v>
      </c>
      <c r="BS448" t="s">
        <v>12074</v>
      </c>
    </row>
    <row r="449" spans="1:71" hidden="1">
      <c r="A449" t="s">
        <v>76</v>
      </c>
      <c r="B449" t="s">
        <v>15223</v>
      </c>
      <c r="F449" t="s">
        <v>15223</v>
      </c>
      <c r="I449" t="s">
        <v>15224</v>
      </c>
      <c r="J449" t="s">
        <v>3879</v>
      </c>
      <c r="V449" t="s">
        <v>15225</v>
      </c>
      <c r="AM449" t="s">
        <v>3882</v>
      </c>
      <c r="AR449" t="s">
        <v>128</v>
      </c>
      <c r="AS449">
        <v>1996</v>
      </c>
      <c r="AT449">
        <v>166</v>
      </c>
      <c r="AU449">
        <v>8</v>
      </c>
      <c r="AZ449">
        <v>517</v>
      </c>
      <c r="BA449">
        <v>524</v>
      </c>
      <c r="BC449" t="s">
        <v>15226</v>
      </c>
      <c r="BK449" t="s">
        <v>15227</v>
      </c>
      <c r="BL449">
        <v>8981761</v>
      </c>
      <c r="BQ449" t="s">
        <v>296</v>
      </c>
      <c r="BR449" t="s">
        <v>12074</v>
      </c>
      <c r="BS449" t="s">
        <v>12074</v>
      </c>
    </row>
    <row r="450" spans="1:71" hidden="1">
      <c r="A450" t="s">
        <v>76</v>
      </c>
      <c r="B450" t="s">
        <v>15228</v>
      </c>
      <c r="F450" t="s">
        <v>15229</v>
      </c>
      <c r="I450" t="s">
        <v>15230</v>
      </c>
      <c r="J450" t="s">
        <v>15216</v>
      </c>
      <c r="V450" t="s">
        <v>15231</v>
      </c>
      <c r="AM450" t="s">
        <v>15220</v>
      </c>
      <c r="AN450" t="s">
        <v>15232</v>
      </c>
      <c r="AR450" t="s">
        <v>769</v>
      </c>
      <c r="AS450">
        <v>2018</v>
      </c>
      <c r="AT450">
        <v>72</v>
      </c>
      <c r="AU450">
        <v>3</v>
      </c>
      <c r="BB450" t="s">
        <v>15233</v>
      </c>
      <c r="BC450" t="s">
        <v>15234</v>
      </c>
      <c r="BK450" t="s">
        <v>15235</v>
      </c>
      <c r="BL450">
        <v>29568150</v>
      </c>
      <c r="BQ450" t="s">
        <v>296</v>
      </c>
      <c r="BR450" t="s">
        <v>12074</v>
      </c>
      <c r="BS450" t="s">
        <v>12074</v>
      </c>
    </row>
    <row r="451" spans="1:71" hidden="1">
      <c r="A451" t="s">
        <v>76</v>
      </c>
      <c r="B451" t="s">
        <v>15236</v>
      </c>
      <c r="F451" t="s">
        <v>15237</v>
      </c>
      <c r="I451" t="s">
        <v>15238</v>
      </c>
      <c r="J451" t="s">
        <v>1697</v>
      </c>
      <c r="V451" t="s">
        <v>15239</v>
      </c>
      <c r="AM451" t="s">
        <v>1699</v>
      </c>
      <c r="AN451" t="s">
        <v>1700</v>
      </c>
      <c r="AR451" t="s">
        <v>769</v>
      </c>
      <c r="AS451">
        <v>2013</v>
      </c>
      <c r="AT451">
        <v>181</v>
      </c>
      <c r="AU451">
        <v>3</v>
      </c>
      <c r="AZ451">
        <v>410</v>
      </c>
      <c r="BA451">
        <v>420</v>
      </c>
      <c r="BC451" t="s">
        <v>15240</v>
      </c>
      <c r="BK451" t="s">
        <v>15241</v>
      </c>
      <c r="BL451">
        <v>23448889</v>
      </c>
      <c r="BQ451" t="s">
        <v>296</v>
      </c>
      <c r="BR451" t="s">
        <v>12074</v>
      </c>
      <c r="BS451" t="s">
        <v>12074</v>
      </c>
    </row>
    <row r="452" spans="1:71" hidden="1">
      <c r="A452" t="s">
        <v>76</v>
      </c>
      <c r="B452" t="s">
        <v>15242</v>
      </c>
      <c r="F452" t="s">
        <v>15243</v>
      </c>
      <c r="I452" t="s">
        <v>15244</v>
      </c>
      <c r="J452" t="s">
        <v>1510</v>
      </c>
      <c r="V452" t="s">
        <v>15245</v>
      </c>
      <c r="Z452" t="s">
        <v>15246</v>
      </c>
      <c r="AA452" t="s">
        <v>15247</v>
      </c>
      <c r="AM452" t="s">
        <v>1512</v>
      </c>
      <c r="AN452" t="s">
        <v>12682</v>
      </c>
      <c r="AR452" t="s">
        <v>185</v>
      </c>
      <c r="AS452">
        <v>2006</v>
      </c>
      <c r="AT452">
        <v>94</v>
      </c>
      <c r="AU452">
        <v>5</v>
      </c>
      <c r="AZ452">
        <v>1035</v>
      </c>
      <c r="BA452">
        <v>1048</v>
      </c>
      <c r="BC452" t="s">
        <v>15248</v>
      </c>
      <c r="BK452" t="s">
        <v>15249</v>
      </c>
      <c r="BQ452" t="s">
        <v>296</v>
      </c>
      <c r="BR452" t="s">
        <v>12074</v>
      </c>
      <c r="BS452" t="s">
        <v>12074</v>
      </c>
    </row>
    <row r="453" spans="1:71" hidden="1">
      <c r="A453" t="s">
        <v>76</v>
      </c>
      <c r="B453" t="s">
        <v>15250</v>
      </c>
      <c r="F453" t="s">
        <v>15250</v>
      </c>
      <c r="I453" t="s">
        <v>15251</v>
      </c>
      <c r="J453" t="s">
        <v>174</v>
      </c>
      <c r="V453" t="s">
        <v>15252</v>
      </c>
      <c r="AM453" t="s">
        <v>176</v>
      </c>
      <c r="AR453" t="s">
        <v>887</v>
      </c>
      <c r="AS453">
        <v>1997</v>
      </c>
      <c r="AT453">
        <v>87</v>
      </c>
      <c r="AU453">
        <v>3</v>
      </c>
      <c r="AZ453">
        <v>259</v>
      </c>
      <c r="BA453">
        <v>264</v>
      </c>
      <c r="BC453" t="s">
        <v>15253</v>
      </c>
      <c r="BK453" t="s">
        <v>15254</v>
      </c>
      <c r="BQ453" t="s">
        <v>296</v>
      </c>
      <c r="BR453" t="s">
        <v>12074</v>
      </c>
      <c r="BS453" t="s">
        <v>12074</v>
      </c>
    </row>
    <row r="454" spans="1:71" hidden="1">
      <c r="A454" t="s">
        <v>867</v>
      </c>
      <c r="B454" t="s">
        <v>15255</v>
      </c>
      <c r="D454" t="s">
        <v>15256</v>
      </c>
      <c r="F454" t="s">
        <v>15255</v>
      </c>
      <c r="I454" t="s">
        <v>15257</v>
      </c>
      <c r="J454" t="s">
        <v>15258</v>
      </c>
      <c r="K454" t="s">
        <v>15259</v>
      </c>
      <c r="O454" t="s">
        <v>15260</v>
      </c>
      <c r="P454" t="s">
        <v>15261</v>
      </c>
      <c r="Q454" t="s">
        <v>15262</v>
      </c>
      <c r="R454" t="s">
        <v>15263</v>
      </c>
      <c r="V454" t="s">
        <v>15264</v>
      </c>
      <c r="AM454" t="s">
        <v>15265</v>
      </c>
      <c r="AO454" t="s">
        <v>15266</v>
      </c>
      <c r="AS454">
        <v>1999</v>
      </c>
      <c r="AU454">
        <v>90</v>
      </c>
      <c r="AZ454">
        <v>199</v>
      </c>
      <c r="BA454">
        <v>210</v>
      </c>
      <c r="BK454" t="s">
        <v>15267</v>
      </c>
      <c r="BQ454" t="s">
        <v>296</v>
      </c>
      <c r="BR454" t="s">
        <v>12074</v>
      </c>
      <c r="BS454" t="s">
        <v>12074</v>
      </c>
    </row>
    <row r="455" spans="1:71" hidden="1">
      <c r="A455" t="s">
        <v>76</v>
      </c>
      <c r="B455" t="s">
        <v>15268</v>
      </c>
      <c r="F455" t="s">
        <v>15268</v>
      </c>
      <c r="I455" t="s">
        <v>15269</v>
      </c>
      <c r="J455" t="s">
        <v>15270</v>
      </c>
      <c r="V455" t="s">
        <v>15271</v>
      </c>
      <c r="AM455" t="s">
        <v>15272</v>
      </c>
      <c r="AR455" t="s">
        <v>94</v>
      </c>
      <c r="AS455">
        <v>1995</v>
      </c>
      <c r="AT455">
        <v>103</v>
      </c>
      <c r="AU455">
        <v>1</v>
      </c>
      <c r="AZ455">
        <v>100</v>
      </c>
      <c r="BA455">
        <v>106</v>
      </c>
      <c r="BK455" t="s">
        <v>15273</v>
      </c>
      <c r="BQ455" t="s">
        <v>131</v>
      </c>
      <c r="BR455" t="s">
        <v>12074</v>
      </c>
      <c r="BS455" t="s">
        <v>296</v>
      </c>
    </row>
    <row r="456" spans="1:71" hidden="1">
      <c r="A456" t="s">
        <v>76</v>
      </c>
      <c r="B456" t="s">
        <v>15274</v>
      </c>
      <c r="F456" t="s">
        <v>15274</v>
      </c>
      <c r="I456" t="s">
        <v>15275</v>
      </c>
      <c r="J456" t="s">
        <v>1196</v>
      </c>
      <c r="V456" t="s">
        <v>15276</v>
      </c>
      <c r="AM456" t="s">
        <v>1198</v>
      </c>
      <c r="AN456" t="s">
        <v>5152</v>
      </c>
      <c r="AR456" t="s">
        <v>148</v>
      </c>
      <c r="AS456">
        <v>1999</v>
      </c>
      <c r="AT456">
        <v>92</v>
      </c>
      <c r="AU456">
        <v>3</v>
      </c>
      <c r="AZ456">
        <v>370</v>
      </c>
      <c r="BA456">
        <v>375</v>
      </c>
      <c r="BC456" t="s">
        <v>15277</v>
      </c>
      <c r="BK456" t="s">
        <v>15278</v>
      </c>
      <c r="BQ456" t="s">
        <v>131</v>
      </c>
      <c r="BR456" t="s">
        <v>12074</v>
      </c>
      <c r="BS456" t="s">
        <v>296</v>
      </c>
    </row>
    <row r="457" spans="1:71" hidden="1">
      <c r="A457" t="s">
        <v>76</v>
      </c>
      <c r="B457" t="s">
        <v>15279</v>
      </c>
      <c r="F457" t="s">
        <v>15279</v>
      </c>
      <c r="I457" t="s">
        <v>15280</v>
      </c>
      <c r="J457" t="s">
        <v>677</v>
      </c>
      <c r="V457" t="s">
        <v>15281</v>
      </c>
      <c r="AM457" t="s">
        <v>679</v>
      </c>
      <c r="AN457" t="s">
        <v>4283</v>
      </c>
      <c r="AR457" t="s">
        <v>185</v>
      </c>
      <c r="AS457">
        <v>2003</v>
      </c>
      <c r="AT457">
        <v>16</v>
      </c>
      <c r="AU457">
        <v>5</v>
      </c>
      <c r="AZ457">
        <v>986</v>
      </c>
      <c r="BA457">
        <v>995</v>
      </c>
      <c r="BC457" t="s">
        <v>15282</v>
      </c>
      <c r="BK457" t="s">
        <v>15283</v>
      </c>
      <c r="BL457">
        <v>14635914</v>
      </c>
      <c r="BQ457" t="s">
        <v>131</v>
      </c>
      <c r="BR457" t="s">
        <v>12074</v>
      </c>
      <c r="BS457" t="s">
        <v>296</v>
      </c>
    </row>
    <row r="458" spans="1:71" hidden="1">
      <c r="A458" t="s">
        <v>76</v>
      </c>
      <c r="B458" t="s">
        <v>15284</v>
      </c>
      <c r="F458" t="s">
        <v>15284</v>
      </c>
      <c r="I458" t="s">
        <v>15285</v>
      </c>
      <c r="J458" t="s">
        <v>15286</v>
      </c>
      <c r="V458" t="s">
        <v>15287</v>
      </c>
      <c r="Z458" t="s">
        <v>15288</v>
      </c>
      <c r="AA458" t="s">
        <v>15289</v>
      </c>
      <c r="AM458" t="s">
        <v>15290</v>
      </c>
      <c r="AR458" t="s">
        <v>887</v>
      </c>
      <c r="AS458">
        <v>2001</v>
      </c>
      <c r="AT458">
        <v>41</v>
      </c>
      <c r="AU458">
        <v>3</v>
      </c>
      <c r="AZ458">
        <v>275</v>
      </c>
      <c r="BA458">
        <v>286</v>
      </c>
      <c r="BC458" t="s">
        <v>15291</v>
      </c>
      <c r="BK458" t="s">
        <v>15292</v>
      </c>
      <c r="BQ458" t="s">
        <v>296</v>
      </c>
      <c r="BR458" t="s">
        <v>12074</v>
      </c>
      <c r="BS458" t="s">
        <v>12074</v>
      </c>
    </row>
    <row r="459" spans="1:71" hidden="1">
      <c r="A459" t="s">
        <v>76</v>
      </c>
      <c r="B459" t="s">
        <v>15293</v>
      </c>
      <c r="F459" t="s">
        <v>15293</v>
      </c>
      <c r="I459" t="s">
        <v>15294</v>
      </c>
      <c r="J459" t="s">
        <v>15295</v>
      </c>
      <c r="V459" t="s">
        <v>15296</v>
      </c>
      <c r="AM459" t="s">
        <v>15297</v>
      </c>
      <c r="AR459" t="s">
        <v>12412</v>
      </c>
      <c r="AS459">
        <v>2002</v>
      </c>
      <c r="AT459">
        <v>126</v>
      </c>
      <c r="AV459">
        <v>1</v>
      </c>
      <c r="AZ459">
        <v>45</v>
      </c>
      <c r="BA459">
        <v>49</v>
      </c>
      <c r="BK459" t="s">
        <v>15298</v>
      </c>
      <c r="BQ459" t="s">
        <v>296</v>
      </c>
      <c r="BR459" t="s">
        <v>12074</v>
      </c>
      <c r="BS459" t="s">
        <v>12074</v>
      </c>
    </row>
    <row r="460" spans="1:71" hidden="1">
      <c r="A460" t="s">
        <v>76</v>
      </c>
      <c r="B460" t="s">
        <v>15299</v>
      </c>
      <c r="F460" t="s">
        <v>15299</v>
      </c>
      <c r="I460" t="s">
        <v>15300</v>
      </c>
      <c r="J460" t="s">
        <v>5158</v>
      </c>
      <c r="V460" t="s">
        <v>15301</v>
      </c>
      <c r="Z460" t="s">
        <v>15302</v>
      </c>
      <c r="AM460" t="s">
        <v>3962</v>
      </c>
      <c r="AR460" t="s">
        <v>204</v>
      </c>
      <c r="AS460">
        <v>2000</v>
      </c>
      <c r="AT460">
        <v>186</v>
      </c>
      <c r="AU460">
        <v>2</v>
      </c>
      <c r="AZ460">
        <v>169</v>
      </c>
      <c r="BA460">
        <v>180</v>
      </c>
      <c r="BC460" t="s">
        <v>15303</v>
      </c>
      <c r="BK460" t="s">
        <v>15304</v>
      </c>
      <c r="BL460">
        <v>10707315</v>
      </c>
      <c r="BQ460" t="s">
        <v>296</v>
      </c>
      <c r="BR460" t="s">
        <v>12074</v>
      </c>
      <c r="BS460" t="s">
        <v>12074</v>
      </c>
    </row>
    <row r="461" spans="1:71" hidden="1">
      <c r="A461" t="s">
        <v>76</v>
      </c>
      <c r="B461" t="s">
        <v>15305</v>
      </c>
      <c r="F461" t="s">
        <v>15306</v>
      </c>
      <c r="I461" t="s">
        <v>15307</v>
      </c>
      <c r="J461" t="s">
        <v>4614</v>
      </c>
      <c r="V461" t="s">
        <v>15308</v>
      </c>
      <c r="Z461" t="s">
        <v>15309</v>
      </c>
      <c r="AA461" t="s">
        <v>15310</v>
      </c>
      <c r="AM461" t="s">
        <v>4621</v>
      </c>
      <c r="AR461" t="s">
        <v>769</v>
      </c>
      <c r="AS461">
        <v>2009</v>
      </c>
      <c r="AT461">
        <v>53</v>
      </c>
      <c r="AU461">
        <v>2</v>
      </c>
      <c r="AZ461">
        <v>127</v>
      </c>
      <c r="BA461">
        <v>134</v>
      </c>
      <c r="BC461" t="s">
        <v>15311</v>
      </c>
      <c r="BK461" t="s">
        <v>15312</v>
      </c>
      <c r="BL461">
        <v>19037664</v>
      </c>
      <c r="BQ461" t="s">
        <v>296</v>
      </c>
      <c r="BR461" t="s">
        <v>12074</v>
      </c>
      <c r="BS461" t="s">
        <v>12074</v>
      </c>
    </row>
    <row r="462" spans="1:71" hidden="1">
      <c r="A462" t="s">
        <v>76</v>
      </c>
      <c r="B462" t="s">
        <v>15313</v>
      </c>
      <c r="F462" t="s">
        <v>15314</v>
      </c>
      <c r="I462" t="s">
        <v>15315</v>
      </c>
      <c r="J462" t="s">
        <v>15316</v>
      </c>
      <c r="V462" t="s">
        <v>15317</v>
      </c>
      <c r="AM462" t="s">
        <v>15318</v>
      </c>
      <c r="AN462" t="s">
        <v>15319</v>
      </c>
      <c r="AR462" s="3">
        <v>37803</v>
      </c>
      <c r="AS462">
        <v>2014</v>
      </c>
      <c r="AT462">
        <v>60</v>
      </c>
      <c r="AU462">
        <v>3</v>
      </c>
      <c r="AZ462">
        <v>173</v>
      </c>
      <c r="BA462">
        <v>179</v>
      </c>
      <c r="BC462" t="s">
        <v>15320</v>
      </c>
      <c r="BK462" t="s">
        <v>15321</v>
      </c>
      <c r="BQ462" t="s">
        <v>296</v>
      </c>
      <c r="BR462" t="s">
        <v>12074</v>
      </c>
      <c r="BS462" t="s">
        <v>12074</v>
      </c>
    </row>
    <row r="463" spans="1:71" hidden="1">
      <c r="A463" t="s">
        <v>76</v>
      </c>
      <c r="B463" t="s">
        <v>15322</v>
      </c>
      <c r="F463" t="s">
        <v>15322</v>
      </c>
      <c r="I463" t="s">
        <v>15323</v>
      </c>
      <c r="J463" t="s">
        <v>6636</v>
      </c>
      <c r="V463" t="s">
        <v>15324</v>
      </c>
      <c r="AM463" t="s">
        <v>6638</v>
      </c>
      <c r="AN463" t="s">
        <v>15325</v>
      </c>
      <c r="AR463" t="s">
        <v>600</v>
      </c>
      <c r="AS463">
        <v>1991</v>
      </c>
      <c r="AT463">
        <v>125</v>
      </c>
      <c r="AU463">
        <v>2</v>
      </c>
      <c r="AZ463">
        <v>222</v>
      </c>
      <c r="BA463">
        <v>230</v>
      </c>
      <c r="BC463" t="s">
        <v>15326</v>
      </c>
      <c r="BK463" t="s">
        <v>15327</v>
      </c>
      <c r="BQ463" t="s">
        <v>131</v>
      </c>
      <c r="BR463" t="s">
        <v>12074</v>
      </c>
      <c r="BS463" t="s">
        <v>296</v>
      </c>
    </row>
    <row r="464" spans="1:71" hidden="1">
      <c r="A464" t="s">
        <v>76</v>
      </c>
      <c r="B464" t="s">
        <v>15328</v>
      </c>
      <c r="F464" t="s">
        <v>15329</v>
      </c>
      <c r="I464" t="s">
        <v>15330</v>
      </c>
      <c r="J464" t="s">
        <v>2382</v>
      </c>
      <c r="V464" t="s">
        <v>15331</v>
      </c>
      <c r="AA464" t="s">
        <v>15332</v>
      </c>
      <c r="AM464" t="s">
        <v>2387</v>
      </c>
      <c r="AR464" t="s">
        <v>216</v>
      </c>
      <c r="AS464">
        <v>2016</v>
      </c>
      <c r="AT464">
        <v>60</v>
      </c>
      <c r="AZ464">
        <v>95</v>
      </c>
      <c r="BA464">
        <v>102</v>
      </c>
      <c r="BC464" t="s">
        <v>15333</v>
      </c>
      <c r="BK464" t="s">
        <v>15334</v>
      </c>
      <c r="BL464">
        <v>27503721</v>
      </c>
      <c r="BQ464" t="s">
        <v>296</v>
      </c>
      <c r="BR464" t="s">
        <v>12074</v>
      </c>
      <c r="BS464" t="s">
        <v>12074</v>
      </c>
    </row>
    <row r="465" spans="1:71" hidden="1">
      <c r="A465" t="s">
        <v>76</v>
      </c>
      <c r="B465" t="s">
        <v>15335</v>
      </c>
      <c r="F465" t="s">
        <v>15336</v>
      </c>
      <c r="I465" t="s">
        <v>15337</v>
      </c>
      <c r="J465" t="s">
        <v>15338</v>
      </c>
      <c r="V465" t="s">
        <v>15339</v>
      </c>
      <c r="AM465" t="s">
        <v>15340</v>
      </c>
      <c r="AR465" t="s">
        <v>148</v>
      </c>
      <c r="AS465">
        <v>2011</v>
      </c>
      <c r="AT465">
        <v>5</v>
      </c>
      <c r="AU465">
        <v>2</v>
      </c>
      <c r="AZ465">
        <v>169</v>
      </c>
      <c r="BA465">
        <v>176</v>
      </c>
      <c r="BC465" t="s">
        <v>15341</v>
      </c>
      <c r="BK465" t="s">
        <v>15342</v>
      </c>
      <c r="BL465">
        <v>21590666</v>
      </c>
      <c r="BQ465" t="s">
        <v>296</v>
      </c>
      <c r="BR465" t="s">
        <v>12074</v>
      </c>
      <c r="BS465" t="s">
        <v>12074</v>
      </c>
    </row>
    <row r="466" spans="1:71" hidden="1">
      <c r="A466" t="s">
        <v>76</v>
      </c>
      <c r="B466" t="s">
        <v>15343</v>
      </c>
      <c r="F466" t="s">
        <v>15344</v>
      </c>
      <c r="I466" t="s">
        <v>15345</v>
      </c>
      <c r="J466" t="s">
        <v>2662</v>
      </c>
      <c r="V466" t="s">
        <v>15346</v>
      </c>
      <c r="AM466" t="s">
        <v>2664</v>
      </c>
      <c r="AN466" t="s">
        <v>3478</v>
      </c>
      <c r="AR466" t="s">
        <v>128</v>
      </c>
      <c r="AS466">
        <v>2016</v>
      </c>
      <c r="AT466">
        <v>161</v>
      </c>
      <c r="AU466">
        <v>3</v>
      </c>
      <c r="AZ466">
        <v>219</v>
      </c>
      <c r="BA466">
        <v>231</v>
      </c>
      <c r="BC466" t="s">
        <v>15347</v>
      </c>
      <c r="BK466" t="s">
        <v>15348</v>
      </c>
      <c r="BQ466" t="s">
        <v>296</v>
      </c>
      <c r="BR466" t="s">
        <v>12074</v>
      </c>
      <c r="BS466" t="s">
        <v>12074</v>
      </c>
    </row>
    <row r="467" spans="1:71" hidden="1">
      <c r="A467" t="s">
        <v>76</v>
      </c>
      <c r="B467" t="s">
        <v>15349</v>
      </c>
      <c r="F467" t="s">
        <v>15350</v>
      </c>
      <c r="I467" t="s">
        <v>15351</v>
      </c>
      <c r="J467" t="s">
        <v>210</v>
      </c>
      <c r="V467" t="s">
        <v>15352</v>
      </c>
      <c r="AM467" t="s">
        <v>214</v>
      </c>
      <c r="AR467" t="s">
        <v>600</v>
      </c>
      <c r="AS467">
        <v>2008</v>
      </c>
      <c r="AT467">
        <v>33</v>
      </c>
      <c r="AU467">
        <v>2</v>
      </c>
      <c r="AZ467">
        <v>197</v>
      </c>
      <c r="BA467">
        <v>201</v>
      </c>
      <c r="BC467" t="s">
        <v>15353</v>
      </c>
      <c r="BK467" t="s">
        <v>15354</v>
      </c>
      <c r="BQ467" t="s">
        <v>131</v>
      </c>
      <c r="BR467" t="s">
        <v>12074</v>
      </c>
      <c r="BS467" t="s">
        <v>296</v>
      </c>
    </row>
    <row r="468" spans="1:71" hidden="1">
      <c r="A468" t="s">
        <v>76</v>
      </c>
      <c r="B468" t="s">
        <v>15355</v>
      </c>
      <c r="F468" t="s">
        <v>15356</v>
      </c>
      <c r="I468" t="s">
        <v>15357</v>
      </c>
      <c r="J468" t="s">
        <v>15358</v>
      </c>
      <c r="V468" t="s">
        <v>15359</v>
      </c>
      <c r="AM468" t="s">
        <v>15360</v>
      </c>
      <c r="AS468">
        <v>2014</v>
      </c>
      <c r="AT468">
        <v>16</v>
      </c>
      <c r="AV468">
        <v>2</v>
      </c>
      <c r="AZ468">
        <v>61</v>
      </c>
      <c r="BA468">
        <v>69</v>
      </c>
      <c r="BK468" t="s">
        <v>15361</v>
      </c>
      <c r="BQ468" t="s">
        <v>296</v>
      </c>
      <c r="BR468" t="s">
        <v>12074</v>
      </c>
      <c r="BS468" t="s">
        <v>12074</v>
      </c>
    </row>
    <row r="469" spans="1:71" hidden="1">
      <c r="A469" t="s">
        <v>867</v>
      </c>
      <c r="B469" t="s">
        <v>7379</v>
      </c>
      <c r="D469" t="s">
        <v>15362</v>
      </c>
      <c r="F469" t="s">
        <v>15363</v>
      </c>
      <c r="I469" t="s">
        <v>15364</v>
      </c>
      <c r="J469" t="s">
        <v>15365</v>
      </c>
      <c r="K469" t="s">
        <v>15366</v>
      </c>
      <c r="V469" t="s">
        <v>15367</v>
      </c>
      <c r="AM469" t="s">
        <v>15368</v>
      </c>
      <c r="AO469" t="s">
        <v>15369</v>
      </c>
      <c r="AS469">
        <v>2016</v>
      </c>
      <c r="AT469">
        <v>51</v>
      </c>
      <c r="AZ469">
        <v>329</v>
      </c>
      <c r="BA469">
        <v>361</v>
      </c>
      <c r="BC469" t="s">
        <v>15370</v>
      </c>
      <c r="BK469" t="s">
        <v>15371</v>
      </c>
      <c r="BQ469" t="s">
        <v>131</v>
      </c>
      <c r="BR469" t="s">
        <v>12074</v>
      </c>
      <c r="BS469" t="s">
        <v>296</v>
      </c>
    </row>
    <row r="470" spans="1:71" hidden="1">
      <c r="A470" t="s">
        <v>76</v>
      </c>
      <c r="B470" t="s">
        <v>15372</v>
      </c>
      <c r="F470" t="s">
        <v>15372</v>
      </c>
      <c r="I470" t="s">
        <v>15373</v>
      </c>
      <c r="J470" t="s">
        <v>1135</v>
      </c>
      <c r="V470" t="s">
        <v>15374</v>
      </c>
      <c r="Z470" t="s">
        <v>15375</v>
      </c>
      <c r="AA470" t="s">
        <v>15376</v>
      </c>
      <c r="AM470" t="s">
        <v>1138</v>
      </c>
      <c r="AR470" t="s">
        <v>600</v>
      </c>
      <c r="AS470">
        <v>1998</v>
      </c>
      <c r="AT470">
        <v>91</v>
      </c>
      <c r="AU470">
        <v>2</v>
      </c>
      <c r="AZ470">
        <v>528</v>
      </c>
      <c r="BA470">
        <v>533</v>
      </c>
      <c r="BC470" t="s">
        <v>15377</v>
      </c>
      <c r="BK470" t="s">
        <v>15378</v>
      </c>
      <c r="BQ470" t="s">
        <v>296</v>
      </c>
      <c r="BR470" t="s">
        <v>12074</v>
      </c>
      <c r="BS470" t="s">
        <v>12074</v>
      </c>
    </row>
    <row r="471" spans="1:71" hidden="1">
      <c r="A471" t="s">
        <v>752</v>
      </c>
      <c r="B471" t="s">
        <v>15379</v>
      </c>
      <c r="D471" t="s">
        <v>15380</v>
      </c>
      <c r="F471" t="s">
        <v>15379</v>
      </c>
      <c r="I471" t="s">
        <v>15381</v>
      </c>
      <c r="J471" t="s">
        <v>15382</v>
      </c>
      <c r="K471" t="s">
        <v>15383</v>
      </c>
      <c r="O471" t="s">
        <v>15384</v>
      </c>
      <c r="P471" t="s">
        <v>15385</v>
      </c>
      <c r="Q471" t="s">
        <v>15386</v>
      </c>
      <c r="R471" t="s">
        <v>15387</v>
      </c>
      <c r="S471" t="s">
        <v>15388</v>
      </c>
      <c r="V471" t="s">
        <v>15389</v>
      </c>
      <c r="AO471" t="s">
        <v>15390</v>
      </c>
      <c r="AS471">
        <v>1997</v>
      </c>
      <c r="AT471">
        <v>30</v>
      </c>
      <c r="AZ471">
        <v>269</v>
      </c>
      <c r="BA471">
        <v>278</v>
      </c>
      <c r="BK471" t="s">
        <v>15391</v>
      </c>
      <c r="BQ471" t="s">
        <v>296</v>
      </c>
      <c r="BR471" t="s">
        <v>12074</v>
      </c>
      <c r="BS471" t="s">
        <v>12074</v>
      </c>
    </row>
    <row r="472" spans="1:71" hidden="1">
      <c r="A472" t="s">
        <v>76</v>
      </c>
      <c r="B472" t="s">
        <v>15392</v>
      </c>
      <c r="F472" t="s">
        <v>15393</v>
      </c>
      <c r="I472" t="s">
        <v>15394</v>
      </c>
      <c r="J472" t="s">
        <v>2783</v>
      </c>
      <c r="V472" t="s">
        <v>15395</v>
      </c>
      <c r="Z472" t="s">
        <v>15396</v>
      </c>
      <c r="AA472" t="s">
        <v>15397</v>
      </c>
      <c r="AM472" t="s">
        <v>2785</v>
      </c>
      <c r="AN472" t="s">
        <v>2786</v>
      </c>
      <c r="AR472" t="s">
        <v>204</v>
      </c>
      <c r="AS472">
        <v>2015</v>
      </c>
      <c r="AT472">
        <v>17</v>
      </c>
      <c r="AU472">
        <v>1</v>
      </c>
      <c r="AZ472">
        <v>77</v>
      </c>
      <c r="BA472">
        <v>89</v>
      </c>
      <c r="BC472" t="s">
        <v>15398</v>
      </c>
      <c r="BK472" t="s">
        <v>15399</v>
      </c>
      <c r="BQ472" t="s">
        <v>131</v>
      </c>
      <c r="BR472" t="s">
        <v>12074</v>
      </c>
      <c r="BS472" t="s">
        <v>296</v>
      </c>
    </row>
    <row r="473" spans="1:71" hidden="1">
      <c r="A473" t="s">
        <v>76</v>
      </c>
      <c r="B473" t="s">
        <v>15400</v>
      </c>
      <c r="F473" t="s">
        <v>15401</v>
      </c>
      <c r="I473" t="s">
        <v>15402</v>
      </c>
      <c r="J473" t="s">
        <v>15403</v>
      </c>
      <c r="V473" t="s">
        <v>15404</v>
      </c>
      <c r="AM473" t="s">
        <v>15405</v>
      </c>
      <c r="AN473" t="s">
        <v>15406</v>
      </c>
      <c r="AR473" t="s">
        <v>397</v>
      </c>
      <c r="AS473">
        <v>2016</v>
      </c>
      <c r="AT473">
        <v>146</v>
      </c>
      <c r="AU473">
        <v>2</v>
      </c>
      <c r="AZ473">
        <v>90</v>
      </c>
      <c r="BA473">
        <v>100</v>
      </c>
      <c r="BK473" t="s">
        <v>15407</v>
      </c>
      <c r="BQ473" t="s">
        <v>296</v>
      </c>
      <c r="BR473" t="s">
        <v>12074</v>
      </c>
      <c r="BS473" t="s">
        <v>12074</v>
      </c>
    </row>
    <row r="474" spans="1:71" hidden="1">
      <c r="A474" t="s">
        <v>867</v>
      </c>
      <c r="B474" t="s">
        <v>15408</v>
      </c>
      <c r="D474" t="s">
        <v>15409</v>
      </c>
      <c r="F474" t="s">
        <v>15408</v>
      </c>
      <c r="I474" t="s">
        <v>15410</v>
      </c>
      <c r="J474" t="s">
        <v>15411</v>
      </c>
      <c r="K474" t="s">
        <v>872</v>
      </c>
      <c r="O474" t="s">
        <v>15412</v>
      </c>
      <c r="P474" t="s">
        <v>15413</v>
      </c>
      <c r="Q474" t="s">
        <v>15414</v>
      </c>
      <c r="R474" t="s">
        <v>15415</v>
      </c>
      <c r="V474" t="s">
        <v>15416</v>
      </c>
      <c r="AM474" t="s">
        <v>877</v>
      </c>
      <c r="AO474" t="s">
        <v>15417</v>
      </c>
      <c r="AS474">
        <v>1998</v>
      </c>
      <c r="AU474">
        <v>472</v>
      </c>
      <c r="AZ474">
        <v>351</v>
      </c>
      <c r="BA474">
        <v>354</v>
      </c>
      <c r="BC474" t="s">
        <v>15418</v>
      </c>
      <c r="BK474" t="s">
        <v>15419</v>
      </c>
      <c r="BQ474" t="s">
        <v>296</v>
      </c>
      <c r="BR474" t="s">
        <v>12074</v>
      </c>
      <c r="BS474" t="s">
        <v>12074</v>
      </c>
    </row>
    <row r="475" spans="1:71" hidden="1">
      <c r="A475" t="s">
        <v>867</v>
      </c>
      <c r="B475" t="s">
        <v>15420</v>
      </c>
      <c r="D475" t="s">
        <v>15421</v>
      </c>
      <c r="F475" t="s">
        <v>15422</v>
      </c>
      <c r="I475" t="s">
        <v>15423</v>
      </c>
      <c r="J475" t="s">
        <v>15424</v>
      </c>
      <c r="K475" t="s">
        <v>15425</v>
      </c>
      <c r="O475" t="s">
        <v>15426</v>
      </c>
      <c r="P475" t="s">
        <v>15427</v>
      </c>
      <c r="Q475" t="s">
        <v>15428</v>
      </c>
      <c r="V475" t="s">
        <v>15429</v>
      </c>
      <c r="AM475" t="s">
        <v>15430</v>
      </c>
      <c r="AO475" t="s">
        <v>15431</v>
      </c>
      <c r="AS475">
        <v>2008</v>
      </c>
      <c r="AT475">
        <v>1500</v>
      </c>
      <c r="AZ475">
        <v>3</v>
      </c>
      <c r="BA475" t="s">
        <v>1367</v>
      </c>
      <c r="BC475" t="s">
        <v>15432</v>
      </c>
      <c r="BK475" t="s">
        <v>15433</v>
      </c>
      <c r="BQ475" t="s">
        <v>296</v>
      </c>
      <c r="BR475" t="s">
        <v>12074</v>
      </c>
      <c r="BS475" t="s">
        <v>12074</v>
      </c>
    </row>
    <row r="476" spans="1:71" hidden="1">
      <c r="A476" t="s">
        <v>76</v>
      </c>
      <c r="B476" t="s">
        <v>15434</v>
      </c>
      <c r="F476" t="s">
        <v>15435</v>
      </c>
      <c r="I476" t="s">
        <v>15436</v>
      </c>
      <c r="J476" t="s">
        <v>174</v>
      </c>
      <c r="V476" t="s">
        <v>15437</v>
      </c>
      <c r="AM476" t="s">
        <v>176</v>
      </c>
      <c r="AN476" t="s">
        <v>177</v>
      </c>
      <c r="AR476" t="s">
        <v>600</v>
      </c>
      <c r="AS476">
        <v>2010</v>
      </c>
      <c r="AT476">
        <v>100</v>
      </c>
      <c r="AU476">
        <v>2</v>
      </c>
      <c r="AZ476">
        <v>159</v>
      </c>
      <c r="BA476">
        <v>166</v>
      </c>
      <c r="BC476" t="s">
        <v>15438</v>
      </c>
      <c r="BK476" t="s">
        <v>15439</v>
      </c>
      <c r="BL476">
        <v>19419590</v>
      </c>
      <c r="BQ476" t="s">
        <v>296</v>
      </c>
      <c r="BR476" t="s">
        <v>12074</v>
      </c>
      <c r="BS476" t="s">
        <v>12074</v>
      </c>
    </row>
    <row r="477" spans="1:71" hidden="1">
      <c r="A477" t="s">
        <v>76</v>
      </c>
      <c r="B477" t="s">
        <v>15440</v>
      </c>
      <c r="F477" t="s">
        <v>15441</v>
      </c>
      <c r="I477" t="s">
        <v>15442</v>
      </c>
      <c r="J477" t="s">
        <v>4289</v>
      </c>
      <c r="V477" t="s">
        <v>15443</v>
      </c>
      <c r="AM477" t="s">
        <v>4291</v>
      </c>
      <c r="AN477" t="s">
        <v>4292</v>
      </c>
      <c r="AR477" t="s">
        <v>413</v>
      </c>
      <c r="AS477">
        <v>2013</v>
      </c>
      <c r="AT477">
        <v>67</v>
      </c>
      <c r="AU477">
        <v>2</v>
      </c>
      <c r="AZ477">
        <v>194</v>
      </c>
      <c r="BA477">
        <v>202</v>
      </c>
      <c r="BC477" t="s">
        <v>15444</v>
      </c>
      <c r="BK477" t="s">
        <v>15445</v>
      </c>
      <c r="BQ477" t="s">
        <v>131</v>
      </c>
      <c r="BR477" t="s">
        <v>12074</v>
      </c>
      <c r="BS477" t="s">
        <v>296</v>
      </c>
    </row>
    <row r="478" spans="1:71" hidden="1">
      <c r="A478" t="s">
        <v>76</v>
      </c>
      <c r="B478" t="s">
        <v>15446</v>
      </c>
      <c r="F478" t="s">
        <v>15447</v>
      </c>
      <c r="I478" t="s">
        <v>15448</v>
      </c>
      <c r="J478" t="s">
        <v>9734</v>
      </c>
      <c r="V478" t="s">
        <v>15449</v>
      </c>
      <c r="AM478" t="s">
        <v>9736</v>
      </c>
      <c r="AN478" t="s">
        <v>9737</v>
      </c>
      <c r="AR478" t="s">
        <v>15450</v>
      </c>
      <c r="AS478">
        <v>2014</v>
      </c>
      <c r="AT478">
        <v>3891</v>
      </c>
      <c r="AU478">
        <v>1</v>
      </c>
      <c r="AZ478">
        <v>1</v>
      </c>
      <c r="BA478">
        <v>74</v>
      </c>
      <c r="BK478" t="s">
        <v>15451</v>
      </c>
      <c r="BL478">
        <v>25544373</v>
      </c>
      <c r="BQ478" t="s">
        <v>296</v>
      </c>
      <c r="BR478" t="s">
        <v>12074</v>
      </c>
      <c r="BS478" t="s">
        <v>12074</v>
      </c>
    </row>
    <row r="479" spans="1:71" hidden="1">
      <c r="A479" t="s">
        <v>76</v>
      </c>
      <c r="B479" t="s">
        <v>15452</v>
      </c>
      <c r="F479" t="s">
        <v>15453</v>
      </c>
      <c r="I479" t="s">
        <v>15454</v>
      </c>
      <c r="J479" t="s">
        <v>9734</v>
      </c>
      <c r="V479" t="s">
        <v>15455</v>
      </c>
      <c r="Z479" t="s">
        <v>15456</v>
      </c>
      <c r="AA479" t="s">
        <v>15457</v>
      </c>
      <c r="AM479" t="s">
        <v>9736</v>
      </c>
      <c r="AN479" t="s">
        <v>9737</v>
      </c>
      <c r="AR479" t="s">
        <v>15458</v>
      </c>
      <c r="AS479">
        <v>2009</v>
      </c>
      <c r="AU479">
        <v>2266</v>
      </c>
      <c r="AZ479">
        <v>1</v>
      </c>
      <c r="BA479">
        <v>34</v>
      </c>
      <c r="BK479" t="s">
        <v>15459</v>
      </c>
      <c r="BQ479" t="s">
        <v>296</v>
      </c>
      <c r="BR479" t="s">
        <v>12074</v>
      </c>
      <c r="BS479" t="s">
        <v>12074</v>
      </c>
    </row>
    <row r="480" spans="1:71" hidden="1">
      <c r="A480" t="s">
        <v>76</v>
      </c>
      <c r="B480" t="s">
        <v>15460</v>
      </c>
      <c r="F480" t="s">
        <v>15461</v>
      </c>
      <c r="I480" t="s">
        <v>15462</v>
      </c>
      <c r="J480" t="s">
        <v>100</v>
      </c>
      <c r="V480" t="s">
        <v>15463</v>
      </c>
      <c r="AA480" t="s">
        <v>15464</v>
      </c>
      <c r="AM480" t="s">
        <v>103</v>
      </c>
      <c r="AR480" s="3">
        <v>40391</v>
      </c>
      <c r="AS480">
        <v>2010</v>
      </c>
      <c r="AT480">
        <v>5</v>
      </c>
      <c r="AU480">
        <v>8</v>
      </c>
      <c r="BB480" t="s">
        <v>15465</v>
      </c>
      <c r="BC480" t="s">
        <v>15466</v>
      </c>
      <c r="BK480" t="s">
        <v>15467</v>
      </c>
      <c r="BL480">
        <v>20706585</v>
      </c>
      <c r="BQ480" t="s">
        <v>296</v>
      </c>
      <c r="BR480" t="s">
        <v>12074</v>
      </c>
      <c r="BS480" t="s">
        <v>12074</v>
      </c>
    </row>
    <row r="481" spans="1:71" hidden="1">
      <c r="A481" t="s">
        <v>76</v>
      </c>
      <c r="B481" t="s">
        <v>15468</v>
      </c>
      <c r="F481" t="s">
        <v>15468</v>
      </c>
      <c r="I481" t="s">
        <v>15469</v>
      </c>
      <c r="J481" t="s">
        <v>9605</v>
      </c>
      <c r="V481" t="s">
        <v>15470</v>
      </c>
      <c r="Z481" t="s">
        <v>15471</v>
      </c>
      <c r="AA481" t="s">
        <v>15472</v>
      </c>
      <c r="AM481" t="s">
        <v>9609</v>
      </c>
      <c r="AR481" t="s">
        <v>216</v>
      </c>
      <c r="AS481">
        <v>2005</v>
      </c>
      <c r="AT481">
        <v>8</v>
      </c>
      <c r="AU481">
        <v>5</v>
      </c>
      <c r="AZ481">
        <v>462</v>
      </c>
      <c r="BA481">
        <v>477</v>
      </c>
      <c r="BC481" t="s">
        <v>15473</v>
      </c>
      <c r="BK481" t="s">
        <v>15474</v>
      </c>
      <c r="BQ481" t="s">
        <v>296</v>
      </c>
      <c r="BR481" t="s">
        <v>12074</v>
      </c>
      <c r="BS481" t="s">
        <v>12074</v>
      </c>
    </row>
    <row r="482" spans="1:71" hidden="1">
      <c r="A482" t="s">
        <v>867</v>
      </c>
      <c r="B482" t="s">
        <v>15475</v>
      </c>
      <c r="D482" t="s">
        <v>15476</v>
      </c>
      <c r="F482" t="s">
        <v>15477</v>
      </c>
      <c r="I482" t="s">
        <v>15478</v>
      </c>
      <c r="J482" t="s">
        <v>15479</v>
      </c>
      <c r="K482" t="s">
        <v>15480</v>
      </c>
      <c r="O482" t="s">
        <v>15481</v>
      </c>
      <c r="P482" t="s">
        <v>15482</v>
      </c>
      <c r="Q482" t="s">
        <v>15483</v>
      </c>
      <c r="S482" t="s">
        <v>15484</v>
      </c>
      <c r="V482" t="s">
        <v>15485</v>
      </c>
      <c r="AM482" t="s">
        <v>15486</v>
      </c>
      <c r="AO482" t="s">
        <v>15487</v>
      </c>
      <c r="AS482">
        <v>2016</v>
      </c>
      <c r="AT482">
        <v>1744</v>
      </c>
      <c r="BB482">
        <v>20057</v>
      </c>
      <c r="BC482" t="s">
        <v>15488</v>
      </c>
      <c r="BK482" t="s">
        <v>15489</v>
      </c>
      <c r="BQ482" t="s">
        <v>296</v>
      </c>
      <c r="BR482" t="s">
        <v>12074</v>
      </c>
      <c r="BS482" t="s">
        <v>12074</v>
      </c>
    </row>
    <row r="483" spans="1:71" hidden="1">
      <c r="A483" t="s">
        <v>76</v>
      </c>
      <c r="B483" t="s">
        <v>15490</v>
      </c>
      <c r="F483" t="s">
        <v>15491</v>
      </c>
      <c r="I483" t="s">
        <v>15492</v>
      </c>
      <c r="J483" t="s">
        <v>100</v>
      </c>
      <c r="V483" t="s">
        <v>15493</v>
      </c>
      <c r="AA483" t="s">
        <v>15494</v>
      </c>
      <c r="AM483" t="s">
        <v>103</v>
      </c>
      <c r="AR483" t="s">
        <v>241</v>
      </c>
      <c r="AS483">
        <v>2012</v>
      </c>
      <c r="AT483">
        <v>7</v>
      </c>
      <c r="AU483">
        <v>3</v>
      </c>
      <c r="BB483" t="s">
        <v>15495</v>
      </c>
      <c r="BC483" t="s">
        <v>15496</v>
      </c>
      <c r="BK483" t="s">
        <v>15497</v>
      </c>
      <c r="BL483">
        <v>22457747</v>
      </c>
      <c r="BQ483" t="s">
        <v>296</v>
      </c>
      <c r="BR483" t="s">
        <v>12074</v>
      </c>
      <c r="BS483" t="s">
        <v>12074</v>
      </c>
    </row>
    <row r="484" spans="1:71" hidden="1">
      <c r="A484" t="s">
        <v>76</v>
      </c>
      <c r="B484" t="s">
        <v>15498</v>
      </c>
      <c r="F484" t="s">
        <v>15499</v>
      </c>
      <c r="I484" t="s">
        <v>15500</v>
      </c>
      <c r="J484" t="s">
        <v>1196</v>
      </c>
      <c r="V484" t="s">
        <v>15501</v>
      </c>
      <c r="AM484" t="s">
        <v>1198</v>
      </c>
      <c r="AN484" t="s">
        <v>5152</v>
      </c>
      <c r="AR484" t="s">
        <v>397</v>
      </c>
      <c r="AS484">
        <v>2013</v>
      </c>
      <c r="AT484">
        <v>106</v>
      </c>
      <c r="AU484">
        <v>4</v>
      </c>
      <c r="AZ484">
        <v>491</v>
      </c>
      <c r="BA484">
        <v>502</v>
      </c>
      <c r="BC484" t="s">
        <v>15502</v>
      </c>
      <c r="BK484" t="s">
        <v>15503</v>
      </c>
      <c r="BQ484" t="s">
        <v>131</v>
      </c>
      <c r="BR484">
        <v>2</v>
      </c>
      <c r="BS484" t="s">
        <v>296</v>
      </c>
    </row>
    <row r="485" spans="1:71" hidden="1">
      <c r="A485" t="s">
        <v>76</v>
      </c>
      <c r="B485" t="s">
        <v>15504</v>
      </c>
      <c r="F485" t="s">
        <v>15505</v>
      </c>
      <c r="I485" t="s">
        <v>15506</v>
      </c>
      <c r="J485" t="s">
        <v>5339</v>
      </c>
      <c r="V485" t="s">
        <v>15507</v>
      </c>
      <c r="Z485" t="s">
        <v>15508</v>
      </c>
      <c r="AA485" t="s">
        <v>15509</v>
      </c>
      <c r="AM485" t="s">
        <v>5341</v>
      </c>
      <c r="AR485" t="s">
        <v>413</v>
      </c>
      <c r="AS485">
        <v>2012</v>
      </c>
      <c r="AT485">
        <v>159</v>
      </c>
      <c r="AU485">
        <v>11</v>
      </c>
      <c r="AX485" t="s">
        <v>49</v>
      </c>
      <c r="AZ485">
        <v>2399</v>
      </c>
      <c r="BA485">
        <v>2414</v>
      </c>
      <c r="BC485" t="s">
        <v>15510</v>
      </c>
      <c r="BK485" t="s">
        <v>15511</v>
      </c>
      <c r="BQ485" t="s">
        <v>296</v>
      </c>
      <c r="BR485" t="s">
        <v>12074</v>
      </c>
      <c r="BS485" t="s">
        <v>12074</v>
      </c>
    </row>
    <row r="486" spans="1:71" hidden="1">
      <c r="A486" t="s">
        <v>76</v>
      </c>
      <c r="B486" t="s">
        <v>15512</v>
      </c>
      <c r="F486" t="s">
        <v>15512</v>
      </c>
      <c r="I486" t="s">
        <v>15513</v>
      </c>
      <c r="J486" t="s">
        <v>1578</v>
      </c>
      <c r="V486" t="s">
        <v>15514</v>
      </c>
      <c r="AM486" t="s">
        <v>1580</v>
      </c>
      <c r="AR486" t="s">
        <v>887</v>
      </c>
      <c r="AS486">
        <v>1998</v>
      </c>
      <c r="AT486">
        <v>12</v>
      </c>
      <c r="AU486">
        <v>3</v>
      </c>
      <c r="AZ486">
        <v>413</v>
      </c>
      <c r="BA486">
        <v>425</v>
      </c>
      <c r="BC486" t="s">
        <v>15515</v>
      </c>
      <c r="BK486" t="s">
        <v>15516</v>
      </c>
      <c r="BQ486" t="s">
        <v>296</v>
      </c>
      <c r="BR486" t="s">
        <v>12074</v>
      </c>
      <c r="BS486" t="s">
        <v>12074</v>
      </c>
    </row>
    <row r="487" spans="1:71" hidden="1">
      <c r="A487" t="s">
        <v>76</v>
      </c>
      <c r="B487" t="s">
        <v>15517</v>
      </c>
      <c r="F487" t="s">
        <v>15518</v>
      </c>
      <c r="I487" t="s">
        <v>15519</v>
      </c>
      <c r="J487" t="s">
        <v>460</v>
      </c>
      <c r="V487" t="s">
        <v>15520</v>
      </c>
      <c r="AM487" t="s">
        <v>464</v>
      </c>
      <c r="AN487" t="s">
        <v>465</v>
      </c>
      <c r="AS487">
        <v>2007</v>
      </c>
      <c r="AT487">
        <v>348</v>
      </c>
      <c r="AZ487">
        <v>161</v>
      </c>
      <c r="BA487">
        <v>172</v>
      </c>
      <c r="BC487" t="s">
        <v>15521</v>
      </c>
      <c r="BK487" t="s">
        <v>15522</v>
      </c>
      <c r="BQ487" t="s">
        <v>296</v>
      </c>
      <c r="BR487" t="s">
        <v>12074</v>
      </c>
      <c r="BS487" t="s">
        <v>12074</v>
      </c>
    </row>
    <row r="488" spans="1:71" hidden="1">
      <c r="A488" t="s">
        <v>76</v>
      </c>
      <c r="B488" t="s">
        <v>15523</v>
      </c>
      <c r="F488" t="s">
        <v>15523</v>
      </c>
      <c r="I488" t="s">
        <v>15524</v>
      </c>
      <c r="J488" t="s">
        <v>12042</v>
      </c>
      <c r="V488" t="s">
        <v>15525</v>
      </c>
      <c r="AM488" t="s">
        <v>12044</v>
      </c>
      <c r="AR488" t="s">
        <v>4588</v>
      </c>
      <c r="AS488">
        <v>2006</v>
      </c>
      <c r="AT488">
        <v>90</v>
      </c>
      <c r="AU488">
        <v>9</v>
      </c>
      <c r="AZ488">
        <v>1258</v>
      </c>
      <c r="BA488">
        <v>1263</v>
      </c>
      <c r="BK488" t="s">
        <v>15526</v>
      </c>
      <c r="BQ488" t="s">
        <v>296</v>
      </c>
      <c r="BR488" t="s">
        <v>12074</v>
      </c>
      <c r="BS488" t="s">
        <v>12074</v>
      </c>
    </row>
    <row r="489" spans="1:71" hidden="1">
      <c r="A489" t="s">
        <v>76</v>
      </c>
      <c r="B489" t="s">
        <v>15527</v>
      </c>
      <c r="F489" t="s">
        <v>15527</v>
      </c>
      <c r="I489" t="s">
        <v>15528</v>
      </c>
      <c r="J489" t="s">
        <v>3996</v>
      </c>
      <c r="V489" t="s">
        <v>15529</v>
      </c>
      <c r="AA489" t="s">
        <v>15530</v>
      </c>
      <c r="AM489" t="s">
        <v>4000</v>
      </c>
      <c r="AR489" t="s">
        <v>769</v>
      </c>
      <c r="AS489">
        <v>1994</v>
      </c>
      <c r="AT489">
        <v>97</v>
      </c>
      <c r="AU489">
        <v>2</v>
      </c>
      <c r="AZ489">
        <v>179</v>
      </c>
      <c r="BA489">
        <v>185</v>
      </c>
      <c r="BC489" t="s">
        <v>15531</v>
      </c>
      <c r="BK489" t="s">
        <v>15532</v>
      </c>
      <c r="BL489">
        <v>28313926</v>
      </c>
      <c r="BQ489" t="s">
        <v>131</v>
      </c>
      <c r="BR489" t="s">
        <v>12074</v>
      </c>
      <c r="BS489" t="s">
        <v>296</v>
      </c>
    </row>
    <row r="490" spans="1:71" hidden="1">
      <c r="A490" t="s">
        <v>76</v>
      </c>
      <c r="B490" t="s">
        <v>15533</v>
      </c>
      <c r="F490" t="s">
        <v>15534</v>
      </c>
      <c r="I490" t="s">
        <v>15535</v>
      </c>
      <c r="J490" t="s">
        <v>15536</v>
      </c>
      <c r="V490" t="s">
        <v>15537</v>
      </c>
      <c r="Z490" t="s">
        <v>15538</v>
      </c>
      <c r="AA490" t="s">
        <v>15539</v>
      </c>
      <c r="AM490" t="s">
        <v>15540</v>
      </c>
      <c r="AR490" t="s">
        <v>769</v>
      </c>
      <c r="AS490">
        <v>2015</v>
      </c>
      <c r="AT490">
        <v>6</v>
      </c>
      <c r="AU490">
        <v>3</v>
      </c>
      <c r="BB490">
        <v>28</v>
      </c>
      <c r="BC490" t="s">
        <v>15541</v>
      </c>
      <c r="BK490" t="s">
        <v>15542</v>
      </c>
      <c r="BQ490" t="s">
        <v>296</v>
      </c>
      <c r="BR490" t="s">
        <v>12074</v>
      </c>
      <c r="BS490" t="s">
        <v>12074</v>
      </c>
    </row>
    <row r="491" spans="1:71" hidden="1">
      <c r="A491" t="s">
        <v>76</v>
      </c>
      <c r="B491" t="s">
        <v>15543</v>
      </c>
      <c r="F491" t="s">
        <v>15544</v>
      </c>
      <c r="I491" t="s">
        <v>15545</v>
      </c>
      <c r="J491" t="s">
        <v>12333</v>
      </c>
      <c r="V491" t="s">
        <v>15546</v>
      </c>
      <c r="Z491" t="s">
        <v>15547</v>
      </c>
      <c r="AA491" t="s">
        <v>15548</v>
      </c>
      <c r="AM491" t="s">
        <v>12335</v>
      </c>
      <c r="AR491" s="3">
        <v>42614</v>
      </c>
      <c r="AS491">
        <v>2011</v>
      </c>
      <c r="AT491">
        <v>22</v>
      </c>
      <c r="AU491">
        <v>2</v>
      </c>
      <c r="AZ491">
        <v>106</v>
      </c>
      <c r="BA491">
        <v>112</v>
      </c>
      <c r="BK491" t="s">
        <v>15549</v>
      </c>
      <c r="BQ491" t="s">
        <v>131</v>
      </c>
      <c r="BR491" t="s">
        <v>12074</v>
      </c>
      <c r="BS491" t="s">
        <v>296</v>
      </c>
    </row>
    <row r="492" spans="1:71" hidden="1">
      <c r="A492" t="s">
        <v>76</v>
      </c>
      <c r="B492" t="s">
        <v>15550</v>
      </c>
      <c r="F492" t="s">
        <v>15551</v>
      </c>
      <c r="I492" t="s">
        <v>15552</v>
      </c>
      <c r="J492" t="s">
        <v>15553</v>
      </c>
      <c r="V492" t="s">
        <v>15554</v>
      </c>
      <c r="AM492" t="s">
        <v>15555</v>
      </c>
      <c r="AR492" t="s">
        <v>4262</v>
      </c>
      <c r="AS492">
        <v>2013</v>
      </c>
      <c r="AT492">
        <v>101</v>
      </c>
      <c r="AU492">
        <v>1</v>
      </c>
      <c r="AZ492">
        <v>33</v>
      </c>
      <c r="BA492">
        <v>38</v>
      </c>
      <c r="BC492" t="s">
        <v>15556</v>
      </c>
      <c r="BK492" t="s">
        <v>15557</v>
      </c>
      <c r="BQ492" t="s">
        <v>296</v>
      </c>
      <c r="BR492" t="s">
        <v>12074</v>
      </c>
      <c r="BS492" t="s">
        <v>12074</v>
      </c>
    </row>
    <row r="493" spans="1:71" hidden="1">
      <c r="A493" t="s">
        <v>752</v>
      </c>
      <c r="B493" t="s">
        <v>15558</v>
      </c>
      <c r="D493" t="s">
        <v>15559</v>
      </c>
      <c r="F493" t="s">
        <v>15560</v>
      </c>
      <c r="I493" t="s">
        <v>15561</v>
      </c>
      <c r="J493" t="s">
        <v>15562</v>
      </c>
      <c r="O493" t="s">
        <v>15563</v>
      </c>
      <c r="P493" t="s">
        <v>15564</v>
      </c>
      <c r="Q493" t="s">
        <v>15565</v>
      </c>
      <c r="V493" t="s">
        <v>15566</v>
      </c>
      <c r="AO493" t="s">
        <v>15567</v>
      </c>
      <c r="AS493">
        <v>2010</v>
      </c>
      <c r="AZ493">
        <v>129</v>
      </c>
      <c r="BA493">
        <v>147</v>
      </c>
      <c r="BC493" t="s">
        <v>15568</v>
      </c>
      <c r="BK493" t="s">
        <v>15569</v>
      </c>
      <c r="BQ493" t="s">
        <v>296</v>
      </c>
      <c r="BR493" t="s">
        <v>12074</v>
      </c>
      <c r="BS493" t="s">
        <v>12074</v>
      </c>
    </row>
    <row r="494" spans="1:71" hidden="1">
      <c r="A494" t="s">
        <v>76</v>
      </c>
      <c r="B494" t="s">
        <v>15570</v>
      </c>
      <c r="F494" t="s">
        <v>15571</v>
      </c>
      <c r="I494" t="s">
        <v>15572</v>
      </c>
      <c r="J494" t="s">
        <v>15573</v>
      </c>
      <c r="V494" t="s">
        <v>15574</v>
      </c>
      <c r="AM494" t="s">
        <v>15575</v>
      </c>
      <c r="AN494" t="s">
        <v>15576</v>
      </c>
      <c r="AR494" t="s">
        <v>204</v>
      </c>
      <c r="AS494">
        <v>2017</v>
      </c>
      <c r="AT494">
        <v>166</v>
      </c>
      <c r="AZ494">
        <v>164</v>
      </c>
      <c r="BA494">
        <v>176</v>
      </c>
      <c r="BC494" t="s">
        <v>15577</v>
      </c>
      <c r="BK494" t="s">
        <v>15578</v>
      </c>
      <c r="BL494">
        <v>27871776</v>
      </c>
      <c r="BQ494" t="s">
        <v>296</v>
      </c>
      <c r="BR494" t="s">
        <v>12074</v>
      </c>
      <c r="BS494" t="s">
        <v>12074</v>
      </c>
    </row>
    <row r="495" spans="1:71" hidden="1">
      <c r="A495" t="s">
        <v>76</v>
      </c>
      <c r="B495" t="s">
        <v>15579</v>
      </c>
      <c r="F495" t="s">
        <v>15580</v>
      </c>
      <c r="I495" t="s">
        <v>15581</v>
      </c>
      <c r="J495" t="s">
        <v>15582</v>
      </c>
      <c r="V495" t="s">
        <v>15583</v>
      </c>
      <c r="AM495" t="s">
        <v>15584</v>
      </c>
      <c r="AS495">
        <v>2011</v>
      </c>
      <c r="AT495">
        <v>148</v>
      </c>
      <c r="AU495">
        <v>2</v>
      </c>
      <c r="AZ495">
        <v>265</v>
      </c>
      <c r="BA495">
        <v>282</v>
      </c>
      <c r="BC495" t="s">
        <v>15585</v>
      </c>
      <c r="BK495" t="s">
        <v>15586</v>
      </c>
      <c r="BQ495" t="s">
        <v>296</v>
      </c>
      <c r="BR495" t="s">
        <v>12074</v>
      </c>
      <c r="BS495" t="s">
        <v>12074</v>
      </c>
    </row>
    <row r="496" spans="1:71" hidden="1">
      <c r="A496" t="s">
        <v>76</v>
      </c>
      <c r="B496" t="s">
        <v>15587</v>
      </c>
      <c r="F496" t="s">
        <v>15588</v>
      </c>
      <c r="I496" t="s">
        <v>15589</v>
      </c>
      <c r="J496" t="s">
        <v>15590</v>
      </c>
      <c r="V496" t="s">
        <v>15591</v>
      </c>
      <c r="AM496" t="s">
        <v>15592</v>
      </c>
      <c r="AN496" t="s">
        <v>15593</v>
      </c>
      <c r="AS496">
        <v>2015</v>
      </c>
      <c r="AT496">
        <v>63</v>
      </c>
      <c r="AU496">
        <v>4</v>
      </c>
      <c r="AZ496">
        <v>235</v>
      </c>
      <c r="BA496">
        <v>240</v>
      </c>
      <c r="BC496" t="s">
        <v>15594</v>
      </c>
      <c r="BK496" t="s">
        <v>15595</v>
      </c>
      <c r="BL496">
        <v>26975137</v>
      </c>
      <c r="BQ496" t="s">
        <v>296</v>
      </c>
      <c r="BR496" t="s">
        <v>12074</v>
      </c>
      <c r="BS496" t="s">
        <v>12074</v>
      </c>
    </row>
    <row r="497" spans="1:72" hidden="1">
      <c r="A497" t="s">
        <v>76</v>
      </c>
      <c r="B497" t="s">
        <v>15596</v>
      </c>
      <c r="F497" t="s">
        <v>15597</v>
      </c>
      <c r="I497" t="s">
        <v>15598</v>
      </c>
      <c r="J497" t="s">
        <v>15599</v>
      </c>
      <c r="V497" t="s">
        <v>15600</v>
      </c>
      <c r="AA497" t="s">
        <v>15601</v>
      </c>
      <c r="AM497" t="s">
        <v>15602</v>
      </c>
      <c r="AR497" t="s">
        <v>148</v>
      </c>
      <c r="AS497">
        <v>2018</v>
      </c>
      <c r="AT497">
        <v>9</v>
      </c>
      <c r="AU497">
        <v>5</v>
      </c>
      <c r="BB497">
        <v>262</v>
      </c>
      <c r="BC497" t="s">
        <v>15603</v>
      </c>
      <c r="BK497" t="s">
        <v>15604</v>
      </c>
      <c r="BL497">
        <v>29783692</v>
      </c>
      <c r="BQ497" t="s">
        <v>131</v>
      </c>
      <c r="BR497" t="s">
        <v>12074</v>
      </c>
      <c r="BS497" t="s">
        <v>296</v>
      </c>
    </row>
    <row r="498" spans="1:72" hidden="1">
      <c r="A498" t="s">
        <v>76</v>
      </c>
      <c r="B498" t="s">
        <v>15605</v>
      </c>
      <c r="F498" t="s">
        <v>15605</v>
      </c>
      <c r="I498" t="s">
        <v>15606</v>
      </c>
      <c r="J498" t="s">
        <v>3940</v>
      </c>
      <c r="V498" t="s">
        <v>15607</v>
      </c>
      <c r="AM498" t="s">
        <v>3944</v>
      </c>
      <c r="AR498" t="s">
        <v>769</v>
      </c>
      <c r="AS498">
        <v>2005</v>
      </c>
      <c r="AT498">
        <v>129</v>
      </c>
      <c r="AU498">
        <v>2</v>
      </c>
      <c r="AZ498">
        <v>118</v>
      </c>
      <c r="BA498">
        <v>120</v>
      </c>
      <c r="BC498" t="s">
        <v>15608</v>
      </c>
      <c r="BK498" t="s">
        <v>15609</v>
      </c>
      <c r="BQ498" t="s">
        <v>296</v>
      </c>
      <c r="BR498" t="s">
        <v>12074</v>
      </c>
      <c r="BS498" t="s">
        <v>12074</v>
      </c>
    </row>
    <row r="499" spans="1:72" hidden="1">
      <c r="A499" t="s">
        <v>76</v>
      </c>
      <c r="B499" t="s">
        <v>15610</v>
      </c>
      <c r="F499" t="s">
        <v>15611</v>
      </c>
      <c r="I499" t="s">
        <v>15612</v>
      </c>
      <c r="J499" t="s">
        <v>2662</v>
      </c>
      <c r="V499" t="s">
        <v>15613</v>
      </c>
      <c r="AM499" t="s">
        <v>2664</v>
      </c>
      <c r="AN499" t="s">
        <v>3478</v>
      </c>
      <c r="AR499" t="s">
        <v>216</v>
      </c>
      <c r="AS499">
        <v>2018</v>
      </c>
      <c r="AT499">
        <v>166</v>
      </c>
      <c r="AU499">
        <v>8</v>
      </c>
      <c r="AZ499">
        <v>628</v>
      </c>
      <c r="BA499">
        <v>637</v>
      </c>
      <c r="BC499" t="s">
        <v>15614</v>
      </c>
      <c r="BK499" t="s">
        <v>15615</v>
      </c>
      <c r="BQ499" t="s">
        <v>131</v>
      </c>
      <c r="BR499" t="s">
        <v>12074</v>
      </c>
      <c r="BS499" t="s">
        <v>296</v>
      </c>
      <c r="BT499">
        <v>1</v>
      </c>
    </row>
    <row r="500" spans="1:72" hidden="1">
      <c r="A500" t="s">
        <v>76</v>
      </c>
      <c r="B500" t="s">
        <v>15616</v>
      </c>
      <c r="F500" t="s">
        <v>15617</v>
      </c>
      <c r="I500" t="s">
        <v>15618</v>
      </c>
      <c r="J500" t="s">
        <v>15619</v>
      </c>
      <c r="V500" t="s">
        <v>15620</v>
      </c>
      <c r="Z500" t="s">
        <v>15621</v>
      </c>
      <c r="AA500" t="s">
        <v>15622</v>
      </c>
      <c r="AM500" t="s">
        <v>15623</v>
      </c>
      <c r="AS500">
        <v>2016</v>
      </c>
      <c r="AT500">
        <v>21</v>
      </c>
      <c r="AU500">
        <v>11</v>
      </c>
      <c r="AZ500">
        <v>1463</v>
      </c>
      <c r="BA500">
        <v>1472</v>
      </c>
      <c r="BC500" t="s">
        <v>15624</v>
      </c>
      <c r="BK500" t="s">
        <v>15625</v>
      </c>
      <c r="BQ500" t="s">
        <v>296</v>
      </c>
      <c r="BR500" t="s">
        <v>12074</v>
      </c>
      <c r="BS500" t="s">
        <v>12074</v>
      </c>
    </row>
    <row r="501" spans="1:72" hidden="1">
      <c r="A501" t="s">
        <v>76</v>
      </c>
      <c r="B501" t="s">
        <v>15626</v>
      </c>
      <c r="F501" t="s">
        <v>15627</v>
      </c>
      <c r="I501" t="s">
        <v>15628</v>
      </c>
      <c r="J501" t="s">
        <v>2067</v>
      </c>
      <c r="V501" t="s">
        <v>15629</v>
      </c>
      <c r="AA501" t="s">
        <v>15630</v>
      </c>
      <c r="AM501" t="s">
        <v>2069</v>
      </c>
      <c r="AR501" t="s">
        <v>148</v>
      </c>
      <c r="AS501">
        <v>2008</v>
      </c>
      <c r="AT501">
        <v>10</v>
      </c>
      <c r="AU501">
        <v>4</v>
      </c>
      <c r="AZ501">
        <v>493</v>
      </c>
      <c r="BA501">
        <v>515</v>
      </c>
      <c r="BK501" t="s">
        <v>15631</v>
      </c>
      <c r="BQ501" t="s">
        <v>131</v>
      </c>
      <c r="BR501" t="s">
        <v>12074</v>
      </c>
      <c r="BS501" t="s">
        <v>296</v>
      </c>
    </row>
    <row r="502" spans="1:72" hidden="1">
      <c r="A502" t="s">
        <v>76</v>
      </c>
      <c r="B502" t="s">
        <v>15632</v>
      </c>
      <c r="F502" t="s">
        <v>15633</v>
      </c>
      <c r="I502" t="s">
        <v>15634</v>
      </c>
      <c r="J502" t="s">
        <v>2860</v>
      </c>
      <c r="V502" t="s">
        <v>15635</v>
      </c>
      <c r="AA502" t="s">
        <v>15636</v>
      </c>
      <c r="AM502" t="s">
        <v>2864</v>
      </c>
      <c r="AN502" t="s">
        <v>2865</v>
      </c>
      <c r="AR502" t="s">
        <v>128</v>
      </c>
      <c r="AS502">
        <v>2012</v>
      </c>
      <c r="AT502">
        <v>45</v>
      </c>
      <c r="AZ502">
        <v>224</v>
      </c>
      <c r="BA502">
        <v>236</v>
      </c>
      <c r="BC502" t="s">
        <v>15637</v>
      </c>
      <c r="BK502" t="s">
        <v>15638</v>
      </c>
      <c r="BQ502" t="s">
        <v>296</v>
      </c>
      <c r="BR502" t="s">
        <v>12074</v>
      </c>
      <c r="BS502" t="s">
        <v>12074</v>
      </c>
    </row>
    <row r="503" spans="1:72" hidden="1">
      <c r="A503" t="s">
        <v>76</v>
      </c>
      <c r="B503" t="s">
        <v>15639</v>
      </c>
      <c r="F503" t="s">
        <v>15639</v>
      </c>
      <c r="I503" t="s">
        <v>15640</v>
      </c>
      <c r="J503" t="s">
        <v>3904</v>
      </c>
      <c r="V503" t="s">
        <v>15641</v>
      </c>
      <c r="AM503" t="s">
        <v>3907</v>
      </c>
      <c r="AR503" t="s">
        <v>600</v>
      </c>
      <c r="AS503">
        <v>1994</v>
      </c>
      <c r="AT503">
        <v>14</v>
      </c>
      <c r="AU503">
        <v>3</v>
      </c>
      <c r="AZ503">
        <v>171</v>
      </c>
      <c r="BA503">
        <v>183</v>
      </c>
      <c r="BK503" t="s">
        <v>15642</v>
      </c>
      <c r="BQ503" t="s">
        <v>296</v>
      </c>
      <c r="BR503" t="s">
        <v>12074</v>
      </c>
      <c r="BS503" t="s">
        <v>12074</v>
      </c>
    </row>
    <row r="504" spans="1:72" hidden="1">
      <c r="A504" t="s">
        <v>76</v>
      </c>
      <c r="B504" t="s">
        <v>15643</v>
      </c>
      <c r="F504" t="s">
        <v>15644</v>
      </c>
      <c r="I504" t="s">
        <v>15645</v>
      </c>
      <c r="J504" t="s">
        <v>15646</v>
      </c>
      <c r="V504" t="s">
        <v>15647</v>
      </c>
      <c r="AA504" t="s">
        <v>15648</v>
      </c>
      <c r="AM504" t="s">
        <v>15649</v>
      </c>
      <c r="AR504" t="s">
        <v>204</v>
      </c>
      <c r="AS504">
        <v>2015</v>
      </c>
      <c r="AT504">
        <v>30</v>
      </c>
      <c r="AU504">
        <v>2</v>
      </c>
      <c r="AZ504">
        <v>66</v>
      </c>
      <c r="BA504">
        <v>77</v>
      </c>
      <c r="BC504" t="s">
        <v>15650</v>
      </c>
      <c r="BK504" t="s">
        <v>15651</v>
      </c>
      <c r="BL504">
        <v>25534247</v>
      </c>
      <c r="BQ504" t="s">
        <v>296</v>
      </c>
      <c r="BR504" t="s">
        <v>12074</v>
      </c>
      <c r="BS504" t="s">
        <v>12074</v>
      </c>
    </row>
    <row r="505" spans="1:72" hidden="1">
      <c r="A505" t="s">
        <v>76</v>
      </c>
      <c r="B505" t="s">
        <v>15652</v>
      </c>
      <c r="F505" t="s">
        <v>15652</v>
      </c>
      <c r="I505" t="s">
        <v>15653</v>
      </c>
      <c r="J505" t="s">
        <v>6301</v>
      </c>
      <c r="V505" t="s">
        <v>15654</v>
      </c>
      <c r="AA505" t="s">
        <v>15655</v>
      </c>
      <c r="AM505" t="s">
        <v>6303</v>
      </c>
      <c r="AN505" t="s">
        <v>15656</v>
      </c>
      <c r="AR505" t="s">
        <v>769</v>
      </c>
      <c r="AS505">
        <v>2006</v>
      </c>
      <c r="AT505">
        <v>20</v>
      </c>
      <c r="AU505">
        <v>1</v>
      </c>
      <c r="AZ505">
        <v>106</v>
      </c>
      <c r="BA505">
        <v>114</v>
      </c>
      <c r="BC505" t="s">
        <v>15657</v>
      </c>
      <c r="BK505" t="s">
        <v>15658</v>
      </c>
      <c r="BL505">
        <v>16608495</v>
      </c>
      <c r="BQ505" t="s">
        <v>296</v>
      </c>
      <c r="BR505" t="s">
        <v>12074</v>
      </c>
      <c r="BS505" t="s">
        <v>12074</v>
      </c>
    </row>
    <row r="506" spans="1:72" hidden="1">
      <c r="A506" t="s">
        <v>76</v>
      </c>
      <c r="B506" t="s">
        <v>15659</v>
      </c>
      <c r="F506" t="s">
        <v>15659</v>
      </c>
      <c r="I506" t="s">
        <v>15660</v>
      </c>
      <c r="J506" t="s">
        <v>232</v>
      </c>
      <c r="V506" t="s">
        <v>15661</v>
      </c>
      <c r="AM506" t="s">
        <v>234</v>
      </c>
      <c r="AN506" t="s">
        <v>2478</v>
      </c>
      <c r="AR506" s="3">
        <v>44866</v>
      </c>
      <c r="AS506">
        <v>2004</v>
      </c>
      <c r="AT506">
        <v>271</v>
      </c>
      <c r="AU506">
        <v>1555</v>
      </c>
      <c r="AZ506">
        <v>2375</v>
      </c>
      <c r="BA506">
        <v>2380</v>
      </c>
      <c r="BC506" t="s">
        <v>15662</v>
      </c>
      <c r="BK506" t="s">
        <v>15663</v>
      </c>
      <c r="BL506">
        <v>15556890</v>
      </c>
      <c r="BQ506" t="s">
        <v>296</v>
      </c>
      <c r="BR506" t="s">
        <v>12074</v>
      </c>
      <c r="BS506" t="s">
        <v>12074</v>
      </c>
    </row>
    <row r="507" spans="1:72" hidden="1">
      <c r="A507" t="s">
        <v>76</v>
      </c>
      <c r="B507" t="s">
        <v>15664</v>
      </c>
      <c r="F507" t="s">
        <v>15665</v>
      </c>
      <c r="I507" t="s">
        <v>15666</v>
      </c>
      <c r="J507" t="s">
        <v>2128</v>
      </c>
      <c r="V507" t="s">
        <v>15667</v>
      </c>
      <c r="Z507" t="s">
        <v>15668</v>
      </c>
      <c r="AA507" t="s">
        <v>15669</v>
      </c>
      <c r="AM507" t="s">
        <v>2130</v>
      </c>
      <c r="AN507" t="s">
        <v>4637</v>
      </c>
      <c r="AR507" t="s">
        <v>216</v>
      </c>
      <c r="AS507">
        <v>2015</v>
      </c>
      <c r="AT507">
        <v>44</v>
      </c>
      <c r="AU507">
        <v>4</v>
      </c>
      <c r="AZ507">
        <v>1172</v>
      </c>
      <c r="BA507">
        <v>1181</v>
      </c>
      <c r="BC507" t="s">
        <v>15670</v>
      </c>
      <c r="BK507" t="s">
        <v>15671</v>
      </c>
      <c r="BL507">
        <v>26314063</v>
      </c>
      <c r="BQ507" t="s">
        <v>131</v>
      </c>
      <c r="BR507" t="s">
        <v>12074</v>
      </c>
      <c r="BS507" t="s">
        <v>296</v>
      </c>
    </row>
    <row r="508" spans="1:72" hidden="1">
      <c r="A508" t="s">
        <v>76</v>
      </c>
      <c r="B508" t="s">
        <v>15672</v>
      </c>
      <c r="F508" t="s">
        <v>15673</v>
      </c>
      <c r="I508" t="s">
        <v>15674</v>
      </c>
      <c r="J508" t="s">
        <v>1196</v>
      </c>
      <c r="V508" t="s">
        <v>15675</v>
      </c>
      <c r="Z508" t="s">
        <v>15676</v>
      </c>
      <c r="AA508" t="s">
        <v>15677</v>
      </c>
      <c r="AM508" t="s">
        <v>1198</v>
      </c>
      <c r="AN508" t="s">
        <v>5152</v>
      </c>
      <c r="AR508" t="s">
        <v>94</v>
      </c>
      <c r="AS508">
        <v>2016</v>
      </c>
      <c r="AT508">
        <v>109</v>
      </c>
      <c r="AU508">
        <v>1</v>
      </c>
      <c r="AZ508">
        <v>29</v>
      </c>
      <c r="BA508">
        <v>34</v>
      </c>
      <c r="BC508" t="s">
        <v>15678</v>
      </c>
      <c r="BK508" t="s">
        <v>15679</v>
      </c>
      <c r="BQ508" t="s">
        <v>296</v>
      </c>
      <c r="BR508" t="s">
        <v>12074</v>
      </c>
      <c r="BS508" t="s">
        <v>12074</v>
      </c>
    </row>
    <row r="509" spans="1:72" hidden="1">
      <c r="A509" t="s">
        <v>76</v>
      </c>
      <c r="B509" t="s">
        <v>15680</v>
      </c>
      <c r="F509" t="s">
        <v>15681</v>
      </c>
      <c r="I509" t="s">
        <v>15682</v>
      </c>
      <c r="J509" t="s">
        <v>2944</v>
      </c>
      <c r="V509" t="s">
        <v>15683</v>
      </c>
      <c r="Z509" t="s">
        <v>15684</v>
      </c>
      <c r="AA509" t="s">
        <v>15685</v>
      </c>
      <c r="AM509" t="s">
        <v>2948</v>
      </c>
      <c r="AR509" s="3">
        <v>41306</v>
      </c>
      <c r="AS509">
        <v>2016</v>
      </c>
      <c r="AT509">
        <v>17</v>
      </c>
      <c r="BB509">
        <v>110</v>
      </c>
      <c r="BC509" t="s">
        <v>15686</v>
      </c>
      <c r="BK509" t="s">
        <v>15687</v>
      </c>
      <c r="BL509">
        <v>26872939</v>
      </c>
      <c r="BQ509" t="s">
        <v>296</v>
      </c>
      <c r="BR509" t="s">
        <v>12074</v>
      </c>
      <c r="BS509" t="s">
        <v>12074</v>
      </c>
    </row>
    <row r="510" spans="1:72" hidden="1">
      <c r="A510" t="s">
        <v>76</v>
      </c>
      <c r="B510" t="s">
        <v>15688</v>
      </c>
      <c r="F510" t="s">
        <v>15689</v>
      </c>
      <c r="I510" t="s">
        <v>15690</v>
      </c>
      <c r="J510" t="s">
        <v>1196</v>
      </c>
      <c r="V510" t="s">
        <v>15691</v>
      </c>
      <c r="Z510" t="s">
        <v>15692</v>
      </c>
      <c r="AA510" t="s">
        <v>15693</v>
      </c>
      <c r="AM510" t="s">
        <v>1198</v>
      </c>
      <c r="AR510" t="s">
        <v>413</v>
      </c>
      <c r="AS510">
        <v>2007</v>
      </c>
      <c r="AT510">
        <v>100</v>
      </c>
      <c r="AU510">
        <v>6</v>
      </c>
      <c r="AZ510">
        <v>861</v>
      </c>
      <c r="BA510">
        <v>868</v>
      </c>
      <c r="BC510" t="s">
        <v>15694</v>
      </c>
      <c r="BK510" t="s">
        <v>15695</v>
      </c>
      <c r="BQ510" t="s">
        <v>131</v>
      </c>
      <c r="BR510" t="s">
        <v>12074</v>
      </c>
      <c r="BS510" t="s">
        <v>296</v>
      </c>
    </row>
    <row r="511" spans="1:72" hidden="1">
      <c r="A511" t="s">
        <v>76</v>
      </c>
      <c r="B511" t="s">
        <v>15696</v>
      </c>
      <c r="F511" t="s">
        <v>15697</v>
      </c>
      <c r="I511" t="s">
        <v>15698</v>
      </c>
      <c r="J511" t="s">
        <v>15699</v>
      </c>
      <c r="V511" t="s">
        <v>15700</v>
      </c>
      <c r="AM511" t="s">
        <v>15701</v>
      </c>
      <c r="AN511" t="s">
        <v>15702</v>
      </c>
      <c r="AR511" t="s">
        <v>413</v>
      </c>
      <c r="AS511">
        <v>2017</v>
      </c>
      <c r="AT511">
        <v>213</v>
      </c>
      <c r="AZ511">
        <v>8</v>
      </c>
      <c r="BA511">
        <v>16</v>
      </c>
      <c r="BC511" t="s">
        <v>15703</v>
      </c>
      <c r="BK511" t="s">
        <v>15704</v>
      </c>
      <c r="BL511">
        <v>28735974</v>
      </c>
      <c r="BQ511" t="s">
        <v>296</v>
      </c>
      <c r="BR511" t="s">
        <v>12074</v>
      </c>
      <c r="BS511" t="s">
        <v>12074</v>
      </c>
    </row>
    <row r="512" spans="1:72" hidden="1">
      <c r="A512" t="s">
        <v>76</v>
      </c>
      <c r="B512" t="s">
        <v>15705</v>
      </c>
      <c r="F512" t="s">
        <v>15706</v>
      </c>
      <c r="I512" t="s">
        <v>15707</v>
      </c>
      <c r="J512" t="s">
        <v>646</v>
      </c>
      <c r="V512" t="s">
        <v>15708</v>
      </c>
      <c r="AA512" t="s">
        <v>15709</v>
      </c>
      <c r="AM512" t="s">
        <v>648</v>
      </c>
      <c r="AN512" t="s">
        <v>649</v>
      </c>
      <c r="AR512" t="s">
        <v>847</v>
      </c>
      <c r="AS512">
        <v>2010</v>
      </c>
      <c r="AT512">
        <v>213</v>
      </c>
      <c r="AU512">
        <v>10</v>
      </c>
      <c r="AZ512">
        <v>1788</v>
      </c>
      <c r="BA512">
        <v>1795</v>
      </c>
      <c r="BC512" t="s">
        <v>15710</v>
      </c>
      <c r="BK512" t="s">
        <v>15711</v>
      </c>
      <c r="BL512">
        <v>20435830</v>
      </c>
      <c r="BQ512" t="s">
        <v>296</v>
      </c>
      <c r="BR512" t="s">
        <v>12074</v>
      </c>
      <c r="BS512" t="s">
        <v>12074</v>
      </c>
    </row>
    <row r="513" spans="1:71" hidden="1">
      <c r="A513" t="s">
        <v>76</v>
      </c>
      <c r="B513" t="s">
        <v>15712</v>
      </c>
      <c r="F513" t="s">
        <v>15713</v>
      </c>
      <c r="I513" t="s">
        <v>15714</v>
      </c>
      <c r="J513" t="s">
        <v>337</v>
      </c>
      <c r="V513" t="s">
        <v>15715</v>
      </c>
      <c r="Z513" t="s">
        <v>15716</v>
      </c>
      <c r="AA513" t="s">
        <v>15717</v>
      </c>
      <c r="AM513" t="s">
        <v>341</v>
      </c>
      <c r="AN513" t="s">
        <v>342</v>
      </c>
      <c r="AR513" t="s">
        <v>600</v>
      </c>
      <c r="AS513">
        <v>2007</v>
      </c>
      <c r="AT513">
        <v>24</v>
      </c>
      <c r="AU513">
        <v>4</v>
      </c>
      <c r="AZ513">
        <v>1045</v>
      </c>
      <c r="BA513">
        <v>1055</v>
      </c>
      <c r="BC513" t="s">
        <v>15718</v>
      </c>
      <c r="BK513" t="s">
        <v>15719</v>
      </c>
      <c r="BL513">
        <v>17272678</v>
      </c>
      <c r="BQ513" t="s">
        <v>296</v>
      </c>
      <c r="BR513" t="s">
        <v>12074</v>
      </c>
      <c r="BS513" t="s">
        <v>12074</v>
      </c>
    </row>
    <row r="514" spans="1:71" hidden="1">
      <c r="A514" t="s">
        <v>76</v>
      </c>
      <c r="B514" t="s">
        <v>15720</v>
      </c>
      <c r="F514" t="s">
        <v>15720</v>
      </c>
      <c r="I514" t="s">
        <v>15721</v>
      </c>
      <c r="J514" t="s">
        <v>3732</v>
      </c>
      <c r="V514" t="s">
        <v>15722</v>
      </c>
      <c r="AM514" t="s">
        <v>3734</v>
      </c>
      <c r="AR514" t="s">
        <v>15723</v>
      </c>
      <c r="AS514">
        <v>2005</v>
      </c>
      <c r="AT514">
        <v>5</v>
      </c>
      <c r="BB514">
        <v>4</v>
      </c>
      <c r="BC514" t="s">
        <v>15724</v>
      </c>
      <c r="BK514" t="s">
        <v>15725</v>
      </c>
      <c r="BL514">
        <v>16299594</v>
      </c>
      <c r="BQ514" t="s">
        <v>296</v>
      </c>
      <c r="BR514" t="s">
        <v>12074</v>
      </c>
      <c r="BS514" t="s">
        <v>12074</v>
      </c>
    </row>
    <row r="515" spans="1:71" hidden="1">
      <c r="A515" t="s">
        <v>76</v>
      </c>
      <c r="B515" t="s">
        <v>15726</v>
      </c>
      <c r="F515" t="s">
        <v>15727</v>
      </c>
      <c r="I515" t="s">
        <v>15728</v>
      </c>
      <c r="J515" t="s">
        <v>15729</v>
      </c>
      <c r="V515" t="s">
        <v>15730</v>
      </c>
      <c r="AM515" t="s">
        <v>13266</v>
      </c>
      <c r="AN515" t="s">
        <v>13267</v>
      </c>
      <c r="AS515">
        <v>2016</v>
      </c>
      <c r="AT515">
        <v>24</v>
      </c>
      <c r="AU515">
        <v>1</v>
      </c>
      <c r="AZ515">
        <v>50</v>
      </c>
      <c r="BA515">
        <v>60</v>
      </c>
      <c r="BC515" t="s">
        <v>15731</v>
      </c>
      <c r="BK515" t="s">
        <v>15732</v>
      </c>
      <c r="BQ515" t="s">
        <v>296</v>
      </c>
      <c r="BR515" t="s">
        <v>12074</v>
      </c>
      <c r="BS515" t="s">
        <v>12074</v>
      </c>
    </row>
    <row r="516" spans="1:71" hidden="1">
      <c r="A516" t="s">
        <v>76</v>
      </c>
      <c r="B516" t="s">
        <v>15733</v>
      </c>
      <c r="F516" t="s">
        <v>15733</v>
      </c>
      <c r="I516" t="s">
        <v>15734</v>
      </c>
      <c r="J516" t="s">
        <v>4345</v>
      </c>
      <c r="V516" t="s">
        <v>15735</v>
      </c>
      <c r="AM516" t="s">
        <v>4349</v>
      </c>
      <c r="AR516" t="s">
        <v>887</v>
      </c>
      <c r="AS516">
        <v>1991</v>
      </c>
      <c r="AT516">
        <v>180</v>
      </c>
      <c r="AU516">
        <v>3</v>
      </c>
      <c r="AZ516">
        <v>432</v>
      </c>
      <c r="BA516">
        <v>439</v>
      </c>
      <c r="BC516" t="s">
        <v>15736</v>
      </c>
      <c r="BK516" t="s">
        <v>15737</v>
      </c>
      <c r="BL516">
        <v>29304650</v>
      </c>
      <c r="BQ516" t="s">
        <v>296</v>
      </c>
      <c r="BR516" t="s">
        <v>12074</v>
      </c>
      <c r="BS516" t="s">
        <v>12074</v>
      </c>
    </row>
    <row r="517" spans="1:71" hidden="1">
      <c r="A517" t="s">
        <v>76</v>
      </c>
      <c r="B517" t="s">
        <v>15738</v>
      </c>
      <c r="F517" t="s">
        <v>15739</v>
      </c>
      <c r="I517" t="s">
        <v>15740</v>
      </c>
      <c r="J517" t="s">
        <v>15741</v>
      </c>
      <c r="V517" t="s">
        <v>15742</v>
      </c>
      <c r="AM517" t="s">
        <v>15743</v>
      </c>
      <c r="AR517" t="s">
        <v>128</v>
      </c>
      <c r="AS517">
        <v>2008</v>
      </c>
      <c r="AT517">
        <v>14</v>
      </c>
      <c r="AU517">
        <v>4</v>
      </c>
      <c r="AZ517">
        <v>457</v>
      </c>
      <c r="BA517">
        <v>466</v>
      </c>
      <c r="BC517" t="s">
        <v>15744</v>
      </c>
      <c r="BK517" t="s">
        <v>15745</v>
      </c>
      <c r="BQ517" t="s">
        <v>296</v>
      </c>
      <c r="BR517" t="s">
        <v>12074</v>
      </c>
      <c r="BS517" t="s">
        <v>12074</v>
      </c>
    </row>
    <row r="518" spans="1:71" hidden="1">
      <c r="A518" t="s">
        <v>76</v>
      </c>
      <c r="B518" t="s">
        <v>15746</v>
      </c>
      <c r="F518" t="s">
        <v>15747</v>
      </c>
      <c r="I518" t="s">
        <v>15748</v>
      </c>
      <c r="J518" t="s">
        <v>12796</v>
      </c>
      <c r="V518" t="s">
        <v>15749</v>
      </c>
      <c r="AA518" t="s">
        <v>15750</v>
      </c>
      <c r="AM518" t="s">
        <v>12798</v>
      </c>
      <c r="AN518" t="s">
        <v>13619</v>
      </c>
      <c r="AR518" t="s">
        <v>128</v>
      </c>
      <c r="AS518">
        <v>2014</v>
      </c>
      <c r="AT518">
        <v>59</v>
      </c>
      <c r="AU518">
        <v>6</v>
      </c>
      <c r="AZ518">
        <v>659</v>
      </c>
      <c r="BA518">
        <v>669</v>
      </c>
      <c r="BC518" t="s">
        <v>15751</v>
      </c>
      <c r="BK518" t="s">
        <v>15752</v>
      </c>
      <c r="BQ518" t="s">
        <v>296</v>
      </c>
      <c r="BR518" t="s">
        <v>12074</v>
      </c>
      <c r="BS518" t="s">
        <v>12074</v>
      </c>
    </row>
    <row r="519" spans="1:71" hidden="1">
      <c r="A519" t="s">
        <v>76</v>
      </c>
      <c r="B519" t="s">
        <v>15753</v>
      </c>
      <c r="F519" t="s">
        <v>15753</v>
      </c>
      <c r="I519" t="s">
        <v>15754</v>
      </c>
      <c r="J519" t="s">
        <v>15755</v>
      </c>
      <c r="V519" t="s">
        <v>15756</v>
      </c>
      <c r="AM519" t="s">
        <v>15757</v>
      </c>
      <c r="AR519" t="s">
        <v>128</v>
      </c>
      <c r="AS519">
        <v>2005</v>
      </c>
      <c r="AT519">
        <v>17</v>
      </c>
      <c r="AU519">
        <v>4</v>
      </c>
      <c r="AZ519">
        <v>338</v>
      </c>
      <c r="BA519">
        <v>344</v>
      </c>
      <c r="BC519" t="s">
        <v>15758</v>
      </c>
      <c r="BK519" t="s">
        <v>15759</v>
      </c>
      <c r="BQ519" t="s">
        <v>131</v>
      </c>
      <c r="BR519" t="s">
        <v>12074</v>
      </c>
      <c r="BS519" t="s">
        <v>296</v>
      </c>
    </row>
    <row r="520" spans="1:71" hidden="1">
      <c r="A520" t="s">
        <v>76</v>
      </c>
      <c r="B520" t="s">
        <v>15760</v>
      </c>
      <c r="F520" t="s">
        <v>15761</v>
      </c>
      <c r="I520" t="s">
        <v>15762</v>
      </c>
      <c r="J520" t="s">
        <v>15553</v>
      </c>
      <c r="V520" t="s">
        <v>15763</v>
      </c>
      <c r="AM520" t="s">
        <v>15555</v>
      </c>
      <c r="AN520" t="s">
        <v>15764</v>
      </c>
      <c r="AR520" t="s">
        <v>4262</v>
      </c>
      <c r="AS520">
        <v>2014</v>
      </c>
      <c r="AT520">
        <v>102</v>
      </c>
      <c r="AU520">
        <v>1</v>
      </c>
      <c r="AZ520">
        <v>21</v>
      </c>
      <c r="BA520">
        <v>29</v>
      </c>
      <c r="BC520" t="s">
        <v>15765</v>
      </c>
      <c r="BK520" t="s">
        <v>15766</v>
      </c>
      <c r="BQ520" t="s">
        <v>296</v>
      </c>
      <c r="BR520" t="s">
        <v>12074</v>
      </c>
      <c r="BS520" t="s">
        <v>12074</v>
      </c>
    </row>
    <row r="521" spans="1:71" hidden="1">
      <c r="A521" t="s">
        <v>76</v>
      </c>
      <c r="B521" t="s">
        <v>15767</v>
      </c>
      <c r="F521" t="s">
        <v>15768</v>
      </c>
      <c r="I521" t="s">
        <v>15769</v>
      </c>
      <c r="J521" t="s">
        <v>15770</v>
      </c>
      <c r="V521" t="s">
        <v>15771</v>
      </c>
      <c r="AM521" t="s">
        <v>15772</v>
      </c>
      <c r="AN521" t="s">
        <v>15773</v>
      </c>
      <c r="AR521" t="s">
        <v>168</v>
      </c>
      <c r="AS521">
        <v>2006</v>
      </c>
      <c r="AT521">
        <v>81</v>
      </c>
      <c r="AU521">
        <v>1</v>
      </c>
      <c r="AZ521">
        <v>63</v>
      </c>
      <c r="BA521">
        <v>71</v>
      </c>
      <c r="BC521" t="s">
        <v>15774</v>
      </c>
      <c r="BK521" t="s">
        <v>15775</v>
      </c>
      <c r="BL521">
        <v>16551491</v>
      </c>
      <c r="BQ521" t="s">
        <v>296</v>
      </c>
      <c r="BR521" t="s">
        <v>12074</v>
      </c>
      <c r="BS521" t="s">
        <v>12074</v>
      </c>
    </row>
    <row r="522" spans="1:71" hidden="1">
      <c r="A522" t="s">
        <v>76</v>
      </c>
      <c r="B522" t="s">
        <v>15776</v>
      </c>
      <c r="F522" t="s">
        <v>15777</v>
      </c>
      <c r="I522" t="s">
        <v>15778</v>
      </c>
      <c r="J522" t="s">
        <v>15779</v>
      </c>
      <c r="V522" t="s">
        <v>15780</v>
      </c>
      <c r="Z522" t="s">
        <v>15781</v>
      </c>
      <c r="AA522" t="s">
        <v>15782</v>
      </c>
      <c r="AM522" t="s">
        <v>15783</v>
      </c>
      <c r="AR522" t="s">
        <v>204</v>
      </c>
      <c r="AS522">
        <v>2009</v>
      </c>
      <c r="AT522">
        <v>23</v>
      </c>
      <c r="AU522">
        <v>1</v>
      </c>
      <c r="AZ522">
        <v>184</v>
      </c>
      <c r="BA522">
        <v>195</v>
      </c>
      <c r="BC522" t="s">
        <v>15784</v>
      </c>
      <c r="BK522" t="s">
        <v>15785</v>
      </c>
      <c r="BL522">
        <v>18798858</v>
      </c>
      <c r="BQ522" t="s">
        <v>296</v>
      </c>
      <c r="BR522" t="s">
        <v>12074</v>
      </c>
      <c r="BS522" t="s">
        <v>12074</v>
      </c>
    </row>
    <row r="523" spans="1:71" hidden="1">
      <c r="A523" t="s">
        <v>76</v>
      </c>
      <c r="B523" t="s">
        <v>15786</v>
      </c>
      <c r="F523" t="s">
        <v>15787</v>
      </c>
      <c r="I523" t="s">
        <v>15788</v>
      </c>
      <c r="J523" t="s">
        <v>460</v>
      </c>
      <c r="V523" t="s">
        <v>15789</v>
      </c>
      <c r="Z523" t="s">
        <v>15790</v>
      </c>
      <c r="AA523" t="s">
        <v>15791</v>
      </c>
      <c r="AM523" t="s">
        <v>464</v>
      </c>
      <c r="AS523">
        <v>2006</v>
      </c>
      <c r="AT523">
        <v>324</v>
      </c>
      <c r="AZ523">
        <v>57</v>
      </c>
      <c r="BA523">
        <v>66</v>
      </c>
      <c r="BC523" t="s">
        <v>15792</v>
      </c>
      <c r="BK523" t="s">
        <v>15793</v>
      </c>
      <c r="BQ523" t="s">
        <v>296</v>
      </c>
      <c r="BR523" t="s">
        <v>12074</v>
      </c>
      <c r="BS523" t="s">
        <v>12074</v>
      </c>
    </row>
    <row r="524" spans="1:71" hidden="1">
      <c r="A524" t="s">
        <v>76</v>
      </c>
      <c r="B524" t="s">
        <v>15794</v>
      </c>
      <c r="F524" t="s">
        <v>15795</v>
      </c>
      <c r="I524" t="s">
        <v>15796</v>
      </c>
      <c r="J524" t="s">
        <v>3265</v>
      </c>
      <c r="V524" t="s">
        <v>15797</v>
      </c>
      <c r="AA524" t="s">
        <v>15798</v>
      </c>
      <c r="AM524" t="s">
        <v>3266</v>
      </c>
      <c r="AR524" t="s">
        <v>509</v>
      </c>
      <c r="AS524">
        <v>2009</v>
      </c>
      <c r="AT524">
        <v>141</v>
      </c>
      <c r="AU524">
        <v>1</v>
      </c>
      <c r="AZ524">
        <v>70</v>
      </c>
      <c r="BA524">
        <v>79</v>
      </c>
      <c r="BC524" t="s">
        <v>15799</v>
      </c>
      <c r="BK524" t="s">
        <v>15800</v>
      </c>
      <c r="BQ524" t="s">
        <v>296</v>
      </c>
      <c r="BR524" t="s">
        <v>12074</v>
      </c>
      <c r="BS524" t="s">
        <v>12074</v>
      </c>
    </row>
    <row r="525" spans="1:71" hidden="1">
      <c r="A525" t="s">
        <v>76</v>
      </c>
      <c r="B525" t="s">
        <v>15801</v>
      </c>
      <c r="F525" t="s">
        <v>15802</v>
      </c>
      <c r="I525" t="s">
        <v>15803</v>
      </c>
      <c r="J525" t="s">
        <v>15804</v>
      </c>
      <c r="V525" t="s">
        <v>15805</v>
      </c>
      <c r="Z525" t="s">
        <v>15806</v>
      </c>
      <c r="AA525" t="s">
        <v>15807</v>
      </c>
      <c r="AM525" t="s">
        <v>15808</v>
      </c>
      <c r="AS525">
        <v>2010</v>
      </c>
      <c r="AT525">
        <v>74</v>
      </c>
      <c r="AU525">
        <v>6</v>
      </c>
      <c r="AZ525">
        <v>444</v>
      </c>
      <c r="BA525">
        <v>448</v>
      </c>
      <c r="BC525" t="s">
        <v>15809</v>
      </c>
      <c r="BK525" t="s">
        <v>15810</v>
      </c>
      <c r="BL525">
        <v>21041995</v>
      </c>
      <c r="BQ525" t="s">
        <v>296</v>
      </c>
      <c r="BR525" t="s">
        <v>12074</v>
      </c>
      <c r="BS525" t="s">
        <v>12074</v>
      </c>
    </row>
    <row r="526" spans="1:71" hidden="1">
      <c r="A526" t="s">
        <v>76</v>
      </c>
      <c r="B526" t="s">
        <v>15811</v>
      </c>
      <c r="F526" t="s">
        <v>15811</v>
      </c>
      <c r="I526" t="s">
        <v>15812</v>
      </c>
      <c r="J526" t="s">
        <v>11721</v>
      </c>
      <c r="V526" t="s">
        <v>15813</v>
      </c>
      <c r="AM526" t="s">
        <v>3944</v>
      </c>
      <c r="AR526" t="s">
        <v>204</v>
      </c>
      <c r="AS526">
        <v>1992</v>
      </c>
      <c r="AT526">
        <v>113</v>
      </c>
      <c r="AU526">
        <v>1</v>
      </c>
      <c r="AZ526">
        <v>18</v>
      </c>
      <c r="BA526">
        <v>40</v>
      </c>
      <c r="BK526" t="s">
        <v>15814</v>
      </c>
      <c r="BQ526" t="s">
        <v>296</v>
      </c>
      <c r="BR526" t="s">
        <v>12074</v>
      </c>
      <c r="BS526" t="s">
        <v>12074</v>
      </c>
    </row>
    <row r="527" spans="1:71" hidden="1">
      <c r="A527" t="s">
        <v>76</v>
      </c>
      <c r="B527" t="s">
        <v>15815</v>
      </c>
      <c r="F527" t="s">
        <v>15815</v>
      </c>
      <c r="I527" t="s">
        <v>15816</v>
      </c>
      <c r="J527" t="s">
        <v>5339</v>
      </c>
      <c r="V527" t="s">
        <v>15817</v>
      </c>
      <c r="AM527" t="s">
        <v>5341</v>
      </c>
      <c r="AN527" t="s">
        <v>6214</v>
      </c>
      <c r="AR527" t="s">
        <v>148</v>
      </c>
      <c r="AS527">
        <v>2006</v>
      </c>
      <c r="AT527">
        <v>149</v>
      </c>
      <c r="AU527">
        <v>2</v>
      </c>
      <c r="AZ527">
        <v>365</v>
      </c>
      <c r="BA527">
        <v>378</v>
      </c>
      <c r="BC527" t="s">
        <v>15818</v>
      </c>
      <c r="BK527" t="s">
        <v>15819</v>
      </c>
      <c r="BQ527" t="s">
        <v>296</v>
      </c>
      <c r="BR527" t="s">
        <v>12074</v>
      </c>
      <c r="BS527" t="s">
        <v>12074</v>
      </c>
    </row>
    <row r="528" spans="1:71" hidden="1">
      <c r="A528" t="s">
        <v>76</v>
      </c>
      <c r="B528" t="s">
        <v>15820</v>
      </c>
      <c r="F528" t="s">
        <v>15821</v>
      </c>
      <c r="I528" t="s">
        <v>15822</v>
      </c>
      <c r="J528" t="s">
        <v>1135</v>
      </c>
      <c r="V528" t="s">
        <v>15823</v>
      </c>
      <c r="Z528" t="s">
        <v>15824</v>
      </c>
      <c r="AM528" t="s">
        <v>1138</v>
      </c>
      <c r="AN528" t="s">
        <v>1139</v>
      </c>
      <c r="AR528" t="s">
        <v>204</v>
      </c>
      <c r="AS528">
        <v>2013</v>
      </c>
      <c r="AT528">
        <v>106</v>
      </c>
      <c r="AU528">
        <v>1</v>
      </c>
      <c r="AZ528">
        <v>168</v>
      </c>
      <c r="BA528">
        <v>180</v>
      </c>
      <c r="BC528" t="s">
        <v>15825</v>
      </c>
      <c r="BK528" t="s">
        <v>15826</v>
      </c>
      <c r="BL528">
        <v>23448029</v>
      </c>
      <c r="BQ528" t="s">
        <v>296</v>
      </c>
      <c r="BR528" t="s">
        <v>12074</v>
      </c>
      <c r="BS528" t="s">
        <v>12074</v>
      </c>
    </row>
    <row r="529" spans="1:71" hidden="1">
      <c r="A529" t="s">
        <v>76</v>
      </c>
      <c r="B529" t="s">
        <v>15827</v>
      </c>
      <c r="F529" t="s">
        <v>15827</v>
      </c>
      <c r="I529" t="s">
        <v>15828</v>
      </c>
      <c r="J529" t="s">
        <v>7998</v>
      </c>
      <c r="V529" t="s">
        <v>15829</v>
      </c>
      <c r="AA529" t="s">
        <v>15830</v>
      </c>
      <c r="AM529" t="s">
        <v>8000</v>
      </c>
      <c r="AR529" t="s">
        <v>94</v>
      </c>
      <c r="AS529">
        <v>2005</v>
      </c>
      <c r="AT529">
        <v>50</v>
      </c>
      <c r="AU529">
        <v>1</v>
      </c>
      <c r="AZ529">
        <v>346</v>
      </c>
      <c r="BA529">
        <v>353</v>
      </c>
      <c r="BC529" t="s">
        <v>15831</v>
      </c>
      <c r="BK529" t="s">
        <v>15832</v>
      </c>
      <c r="BQ529" t="s">
        <v>296</v>
      </c>
      <c r="BR529" t="s">
        <v>12074</v>
      </c>
      <c r="BS529" t="s">
        <v>12074</v>
      </c>
    </row>
    <row r="530" spans="1:71" hidden="1">
      <c r="A530" t="s">
        <v>76</v>
      </c>
      <c r="B530" t="s">
        <v>15833</v>
      </c>
      <c r="F530" t="s">
        <v>15833</v>
      </c>
      <c r="I530" t="s">
        <v>15834</v>
      </c>
      <c r="J530" t="s">
        <v>9434</v>
      </c>
      <c r="V530" t="s">
        <v>15835</v>
      </c>
      <c r="Z530" t="s">
        <v>15836</v>
      </c>
      <c r="AA530" t="s">
        <v>15837</v>
      </c>
      <c r="AM530" t="s">
        <v>9436</v>
      </c>
      <c r="AR530" t="s">
        <v>128</v>
      </c>
      <c r="AS530">
        <v>1999</v>
      </c>
      <c r="AT530">
        <v>56</v>
      </c>
      <c r="AU530">
        <v>4</v>
      </c>
      <c r="AZ530">
        <v>375</v>
      </c>
      <c r="BA530">
        <v>387</v>
      </c>
      <c r="BC530" t="s">
        <v>15838</v>
      </c>
      <c r="BK530" t="s">
        <v>15839</v>
      </c>
      <c r="BQ530" t="s">
        <v>296</v>
      </c>
      <c r="BR530" t="s">
        <v>12074</v>
      </c>
      <c r="BS530" t="s">
        <v>12074</v>
      </c>
    </row>
    <row r="531" spans="1:71" hidden="1">
      <c r="A531" t="s">
        <v>76</v>
      </c>
      <c r="B531" t="s">
        <v>15840</v>
      </c>
      <c r="F531" t="s">
        <v>15841</v>
      </c>
      <c r="I531" t="s">
        <v>15842</v>
      </c>
      <c r="J531" t="s">
        <v>122</v>
      </c>
      <c r="V531" t="s">
        <v>15843</v>
      </c>
      <c r="AA531" t="s">
        <v>15844</v>
      </c>
      <c r="AM531" t="s">
        <v>126</v>
      </c>
      <c r="AN531" t="s">
        <v>127</v>
      </c>
      <c r="AR531" t="s">
        <v>216</v>
      </c>
      <c r="AS531">
        <v>2015</v>
      </c>
      <c r="AT531">
        <v>21</v>
      </c>
      <c r="AU531">
        <v>8</v>
      </c>
      <c r="AZ531">
        <v>3062</v>
      </c>
      <c r="BA531">
        <v>3073</v>
      </c>
      <c r="BC531" t="s">
        <v>15845</v>
      </c>
      <c r="BK531" t="s">
        <v>15846</v>
      </c>
      <c r="BL531">
        <v>25752508</v>
      </c>
      <c r="BQ531" t="s">
        <v>131</v>
      </c>
      <c r="BR531" t="s">
        <v>12074</v>
      </c>
      <c r="BS531" t="s">
        <v>296</v>
      </c>
    </row>
    <row r="532" spans="1:71" hidden="1">
      <c r="A532" t="s">
        <v>76</v>
      </c>
      <c r="B532" t="s">
        <v>15847</v>
      </c>
      <c r="F532" t="s">
        <v>15847</v>
      </c>
      <c r="I532" t="s">
        <v>15848</v>
      </c>
      <c r="J532" t="s">
        <v>460</v>
      </c>
      <c r="V532" t="s">
        <v>15849</v>
      </c>
      <c r="AM532" t="s">
        <v>464</v>
      </c>
      <c r="AS532">
        <v>1997</v>
      </c>
      <c r="AT532">
        <v>151</v>
      </c>
      <c r="AU532" s="2">
        <v>43160</v>
      </c>
      <c r="AZ532">
        <v>103</v>
      </c>
      <c r="BA532">
        <v>114</v>
      </c>
      <c r="BC532" t="s">
        <v>15850</v>
      </c>
      <c r="BK532" t="s">
        <v>15851</v>
      </c>
      <c r="BQ532" t="s">
        <v>296</v>
      </c>
      <c r="BR532" t="s">
        <v>12074</v>
      </c>
      <c r="BS532" t="s">
        <v>12074</v>
      </c>
    </row>
    <row r="533" spans="1:71" hidden="1">
      <c r="A533" t="s">
        <v>76</v>
      </c>
      <c r="B533" t="s">
        <v>15852</v>
      </c>
      <c r="F533" t="s">
        <v>15852</v>
      </c>
      <c r="I533" t="s">
        <v>15853</v>
      </c>
      <c r="J533" t="s">
        <v>5100</v>
      </c>
      <c r="V533" t="s">
        <v>15854</v>
      </c>
      <c r="AM533" t="s">
        <v>3970</v>
      </c>
      <c r="AR533" t="s">
        <v>413</v>
      </c>
      <c r="AS533">
        <v>2005</v>
      </c>
      <c r="AT533">
        <v>83</v>
      </c>
      <c r="AU533">
        <v>11</v>
      </c>
      <c r="AZ533">
        <v>1431</v>
      </c>
      <c r="BA533">
        <v>1437</v>
      </c>
      <c r="BC533" t="s">
        <v>15855</v>
      </c>
      <c r="BK533" t="s">
        <v>15856</v>
      </c>
      <c r="BQ533" t="s">
        <v>296</v>
      </c>
      <c r="BR533" t="s">
        <v>12074</v>
      </c>
      <c r="BS533" t="s">
        <v>12074</v>
      </c>
    </row>
    <row r="534" spans="1:71" hidden="1">
      <c r="A534" t="s">
        <v>76</v>
      </c>
      <c r="B534" t="s">
        <v>15857</v>
      </c>
      <c r="F534" t="s">
        <v>15858</v>
      </c>
      <c r="I534" t="s">
        <v>15859</v>
      </c>
      <c r="J534" t="s">
        <v>210</v>
      </c>
      <c r="V534" t="s">
        <v>15860</v>
      </c>
      <c r="AM534" t="s">
        <v>214</v>
      </c>
      <c r="AN534" t="s">
        <v>215</v>
      </c>
      <c r="AR534" t="s">
        <v>216</v>
      </c>
      <c r="AS534">
        <v>2014</v>
      </c>
      <c r="AT534">
        <v>39</v>
      </c>
      <c r="AU534">
        <v>4</v>
      </c>
      <c r="AZ534">
        <v>519</v>
      </c>
      <c r="BA534">
        <v>526</v>
      </c>
      <c r="BC534" t="s">
        <v>15861</v>
      </c>
      <c r="BK534" t="s">
        <v>15862</v>
      </c>
      <c r="BQ534" t="s">
        <v>296</v>
      </c>
      <c r="BR534" t="s">
        <v>12074</v>
      </c>
      <c r="BS534" t="s">
        <v>12074</v>
      </c>
    </row>
    <row r="535" spans="1:71" hidden="1">
      <c r="A535" t="s">
        <v>76</v>
      </c>
      <c r="B535" t="s">
        <v>15863</v>
      </c>
      <c r="F535" t="s">
        <v>15863</v>
      </c>
      <c r="I535" t="s">
        <v>15864</v>
      </c>
      <c r="J535" t="s">
        <v>11727</v>
      </c>
      <c r="V535" t="s">
        <v>15865</v>
      </c>
      <c r="AM535" t="s">
        <v>11729</v>
      </c>
      <c r="AR535" t="s">
        <v>2821</v>
      </c>
      <c r="AS535">
        <v>1993</v>
      </c>
      <c r="AT535">
        <v>54</v>
      </c>
      <c r="AU535">
        <v>3</v>
      </c>
      <c r="AZ535">
        <v>357</v>
      </c>
      <c r="BA535">
        <v>364</v>
      </c>
      <c r="BK535" t="s">
        <v>15866</v>
      </c>
      <c r="BQ535" t="s">
        <v>296</v>
      </c>
      <c r="BR535" t="s">
        <v>12074</v>
      </c>
      <c r="BS535" t="s">
        <v>12074</v>
      </c>
    </row>
    <row r="536" spans="1:71" hidden="1">
      <c r="A536" t="s">
        <v>76</v>
      </c>
      <c r="B536" t="s">
        <v>15867</v>
      </c>
      <c r="F536" t="s">
        <v>15868</v>
      </c>
      <c r="I536" t="s">
        <v>15869</v>
      </c>
      <c r="J536" t="s">
        <v>3940</v>
      </c>
      <c r="V536" t="s">
        <v>15870</v>
      </c>
      <c r="AA536" t="s">
        <v>15871</v>
      </c>
      <c r="AM536" t="s">
        <v>3944</v>
      </c>
      <c r="AR536" t="s">
        <v>128</v>
      </c>
      <c r="AS536">
        <v>2009</v>
      </c>
      <c r="AT536">
        <v>133</v>
      </c>
      <c r="AU536" s="2">
        <v>43382</v>
      </c>
      <c r="AZ536">
        <v>749</v>
      </c>
      <c r="BA536">
        <v>759</v>
      </c>
      <c r="BC536" t="s">
        <v>15872</v>
      </c>
      <c r="BK536" t="s">
        <v>15873</v>
      </c>
      <c r="BQ536" t="s">
        <v>131</v>
      </c>
      <c r="BR536" t="s">
        <v>12074</v>
      </c>
      <c r="BS536" t="s">
        <v>296</v>
      </c>
    </row>
    <row r="537" spans="1:71" hidden="1">
      <c r="A537" t="s">
        <v>76</v>
      </c>
      <c r="B537" t="s">
        <v>15874</v>
      </c>
      <c r="F537" t="s">
        <v>15874</v>
      </c>
      <c r="I537" t="s">
        <v>15875</v>
      </c>
      <c r="J537" t="s">
        <v>13049</v>
      </c>
      <c r="V537" t="s">
        <v>15876</v>
      </c>
      <c r="AM537" t="s">
        <v>13051</v>
      </c>
      <c r="AR537" t="s">
        <v>600</v>
      </c>
      <c r="AS537">
        <v>2005</v>
      </c>
      <c r="AT537">
        <v>25</v>
      </c>
      <c r="AU537">
        <v>2</v>
      </c>
      <c r="AZ537">
        <v>188</v>
      </c>
      <c r="BA537">
        <v>196</v>
      </c>
      <c r="BK537" t="s">
        <v>15877</v>
      </c>
      <c r="BQ537" t="s">
        <v>296</v>
      </c>
      <c r="BR537" t="s">
        <v>12074</v>
      </c>
      <c r="BS537" t="s">
        <v>12074</v>
      </c>
    </row>
    <row r="538" spans="1:71" hidden="1">
      <c r="A538" t="s">
        <v>76</v>
      </c>
      <c r="B538" t="s">
        <v>15878</v>
      </c>
      <c r="F538" t="s">
        <v>15878</v>
      </c>
      <c r="I538" t="s">
        <v>15879</v>
      </c>
      <c r="J538" t="s">
        <v>902</v>
      </c>
      <c r="O538" t="s">
        <v>15880</v>
      </c>
      <c r="P538" t="s">
        <v>15881</v>
      </c>
      <c r="Q538" t="s">
        <v>15882</v>
      </c>
      <c r="R538" t="s">
        <v>15883</v>
      </c>
      <c r="V538" t="s">
        <v>15884</v>
      </c>
      <c r="AM538" t="s">
        <v>2280</v>
      </c>
      <c r="AR538" s="3">
        <v>42217</v>
      </c>
      <c r="AS538">
        <v>2005</v>
      </c>
      <c r="AT538">
        <v>102</v>
      </c>
      <c r="AU538">
        <v>3</v>
      </c>
      <c r="AZ538">
        <v>413</v>
      </c>
      <c r="BA538">
        <v>421</v>
      </c>
      <c r="BC538" t="s">
        <v>15885</v>
      </c>
      <c r="BK538" t="s">
        <v>15886</v>
      </c>
      <c r="BQ538" t="s">
        <v>296</v>
      </c>
      <c r="BR538" t="s">
        <v>12074</v>
      </c>
      <c r="BS538" t="s">
        <v>12074</v>
      </c>
    </row>
    <row r="539" spans="1:71" hidden="1">
      <c r="A539" t="s">
        <v>76</v>
      </c>
      <c r="B539" t="s">
        <v>15887</v>
      </c>
      <c r="F539" t="s">
        <v>15887</v>
      </c>
      <c r="I539" t="s">
        <v>15888</v>
      </c>
      <c r="J539" t="s">
        <v>3380</v>
      </c>
      <c r="V539" t="s">
        <v>15889</v>
      </c>
      <c r="AM539" t="s">
        <v>3383</v>
      </c>
      <c r="AR539" t="s">
        <v>128</v>
      </c>
      <c r="AS539">
        <v>1999</v>
      </c>
      <c r="AT539">
        <v>277</v>
      </c>
      <c r="AU539">
        <v>6</v>
      </c>
      <c r="AZ539" t="s">
        <v>15890</v>
      </c>
      <c r="BA539" t="s">
        <v>15891</v>
      </c>
      <c r="BK539" t="s">
        <v>15892</v>
      </c>
      <c r="BL539">
        <v>10600903</v>
      </c>
      <c r="BQ539" t="s">
        <v>296</v>
      </c>
      <c r="BR539" t="s">
        <v>12074</v>
      </c>
      <c r="BS539" t="s">
        <v>12074</v>
      </c>
    </row>
    <row r="540" spans="1:71" hidden="1">
      <c r="A540" t="s">
        <v>76</v>
      </c>
      <c r="B540" t="s">
        <v>15893</v>
      </c>
      <c r="F540" t="s">
        <v>15894</v>
      </c>
      <c r="I540" t="s">
        <v>15895</v>
      </c>
      <c r="J540" t="s">
        <v>247</v>
      </c>
      <c r="V540" t="s">
        <v>15896</v>
      </c>
      <c r="AA540" t="s">
        <v>11958</v>
      </c>
      <c r="AM540" t="s">
        <v>250</v>
      </c>
      <c r="AN540" t="s">
        <v>251</v>
      </c>
      <c r="AS540">
        <v>2012</v>
      </c>
      <c r="AT540">
        <v>29</v>
      </c>
      <c r="AU540">
        <v>8</v>
      </c>
      <c r="AZ540">
        <v>1072</v>
      </c>
      <c r="BA540">
        <v>1077</v>
      </c>
      <c r="BC540" t="s">
        <v>15897</v>
      </c>
      <c r="BK540" t="s">
        <v>15898</v>
      </c>
      <c r="BL540">
        <v>22894720</v>
      </c>
      <c r="BQ540" t="s">
        <v>296</v>
      </c>
      <c r="BR540" t="s">
        <v>12074</v>
      </c>
      <c r="BS540" t="s">
        <v>12074</v>
      </c>
    </row>
    <row r="541" spans="1:71" hidden="1">
      <c r="A541" t="s">
        <v>76</v>
      </c>
      <c r="B541" t="s">
        <v>15899</v>
      </c>
      <c r="F541" t="s">
        <v>15900</v>
      </c>
      <c r="I541" t="s">
        <v>15901</v>
      </c>
      <c r="J541" t="s">
        <v>14014</v>
      </c>
      <c r="V541" t="s">
        <v>15902</v>
      </c>
      <c r="Z541" t="s">
        <v>15903</v>
      </c>
      <c r="AA541" t="s">
        <v>15904</v>
      </c>
      <c r="AM541" t="s">
        <v>14018</v>
      </c>
      <c r="AN541" t="s">
        <v>14019</v>
      </c>
      <c r="AR541" t="s">
        <v>128</v>
      </c>
      <c r="AS541">
        <v>2008</v>
      </c>
      <c r="AT541">
        <v>151</v>
      </c>
      <c r="AU541">
        <v>4</v>
      </c>
      <c r="AZ541">
        <v>698</v>
      </c>
      <c r="BA541">
        <v>704</v>
      </c>
      <c r="BC541" t="s">
        <v>15905</v>
      </c>
      <c r="BK541" t="s">
        <v>15906</v>
      </c>
      <c r="BL541">
        <v>18790069</v>
      </c>
      <c r="BQ541" t="s">
        <v>296</v>
      </c>
      <c r="BR541" t="s">
        <v>12074</v>
      </c>
      <c r="BS541" t="s">
        <v>12074</v>
      </c>
    </row>
    <row r="542" spans="1:71" hidden="1">
      <c r="A542" t="s">
        <v>76</v>
      </c>
      <c r="B542" t="s">
        <v>15907</v>
      </c>
      <c r="F542" t="s">
        <v>15908</v>
      </c>
      <c r="I542" t="s">
        <v>15909</v>
      </c>
      <c r="J542" t="s">
        <v>775</v>
      </c>
      <c r="V542" t="s">
        <v>15910</v>
      </c>
      <c r="Z542" t="s">
        <v>15903</v>
      </c>
      <c r="AM542" t="s">
        <v>778</v>
      </c>
      <c r="AN542" t="s">
        <v>1758</v>
      </c>
      <c r="AR542" t="s">
        <v>216</v>
      </c>
      <c r="AS542">
        <v>2011</v>
      </c>
      <c r="AT542">
        <v>23</v>
      </c>
      <c r="AU542">
        <v>8</v>
      </c>
      <c r="AZ542">
        <v>733</v>
      </c>
      <c r="BA542">
        <v>741</v>
      </c>
      <c r="BC542" t="s">
        <v>15911</v>
      </c>
      <c r="BK542" t="s">
        <v>15912</v>
      </c>
      <c r="BL542">
        <v>21592238</v>
      </c>
      <c r="BQ542" t="s">
        <v>296</v>
      </c>
      <c r="BR542" t="s">
        <v>12074</v>
      </c>
      <c r="BS542" t="s">
        <v>12074</v>
      </c>
    </row>
    <row r="543" spans="1:71" hidden="1">
      <c r="A543" t="s">
        <v>76</v>
      </c>
      <c r="B543" t="s">
        <v>15913</v>
      </c>
      <c r="F543" t="s">
        <v>15914</v>
      </c>
      <c r="I543" t="s">
        <v>15915</v>
      </c>
      <c r="J543" t="s">
        <v>15916</v>
      </c>
      <c r="V543" t="s">
        <v>15917</v>
      </c>
      <c r="AM543" t="s">
        <v>15918</v>
      </c>
      <c r="AR543" t="s">
        <v>397</v>
      </c>
      <c r="AS543">
        <v>2015</v>
      </c>
      <c r="AT543">
        <v>8</v>
      </c>
      <c r="AU543">
        <v>2</v>
      </c>
      <c r="BC543" t="s">
        <v>15919</v>
      </c>
      <c r="BK543" t="s">
        <v>15920</v>
      </c>
      <c r="BQ543" t="s">
        <v>296</v>
      </c>
      <c r="BR543" t="s">
        <v>12074</v>
      </c>
      <c r="BS543" t="s">
        <v>12074</v>
      </c>
    </row>
    <row r="544" spans="1:71" hidden="1">
      <c r="A544" t="s">
        <v>76</v>
      </c>
      <c r="B544" t="s">
        <v>15921</v>
      </c>
      <c r="F544" t="s">
        <v>15922</v>
      </c>
      <c r="H544" t="s">
        <v>15923</v>
      </c>
      <c r="I544" t="s">
        <v>15924</v>
      </c>
      <c r="J544" t="s">
        <v>15925</v>
      </c>
      <c r="V544" t="s">
        <v>15926</v>
      </c>
      <c r="AM544" t="s">
        <v>15927</v>
      </c>
      <c r="AR544" t="s">
        <v>413</v>
      </c>
      <c r="AS544">
        <v>2009</v>
      </c>
      <c r="AT544">
        <v>81</v>
      </c>
      <c r="AU544">
        <v>5</v>
      </c>
      <c r="AZ544">
        <v>842</v>
      </c>
      <c r="BA544">
        <v>848</v>
      </c>
      <c r="BC544" t="s">
        <v>15928</v>
      </c>
      <c r="BK544" t="s">
        <v>15929</v>
      </c>
      <c r="BL544">
        <v>19861620</v>
      </c>
      <c r="BQ544" t="s">
        <v>131</v>
      </c>
      <c r="BR544" t="s">
        <v>12074</v>
      </c>
      <c r="BS544" t="s">
        <v>296</v>
      </c>
    </row>
    <row r="545" spans="1:72" hidden="1">
      <c r="A545" t="s">
        <v>76</v>
      </c>
      <c r="B545" t="s">
        <v>15930</v>
      </c>
      <c r="F545" t="s">
        <v>15930</v>
      </c>
      <c r="I545" t="s">
        <v>15931</v>
      </c>
      <c r="J545" t="s">
        <v>15932</v>
      </c>
      <c r="V545" t="s">
        <v>15933</v>
      </c>
      <c r="Z545" t="s">
        <v>15934</v>
      </c>
      <c r="AM545" t="s">
        <v>15935</v>
      </c>
      <c r="AR545" t="s">
        <v>128</v>
      </c>
      <c r="AS545">
        <v>1995</v>
      </c>
      <c r="AT545">
        <v>20</v>
      </c>
      <c r="AU545">
        <v>4</v>
      </c>
      <c r="AZ545">
        <v>548</v>
      </c>
      <c r="BA545">
        <v>555</v>
      </c>
      <c r="BC545" t="s">
        <v>15936</v>
      </c>
      <c r="BK545" t="s">
        <v>15937</v>
      </c>
      <c r="BQ545" t="s">
        <v>296</v>
      </c>
      <c r="BR545" t="s">
        <v>12074</v>
      </c>
      <c r="BS545" t="s">
        <v>12074</v>
      </c>
    </row>
    <row r="546" spans="1:72" hidden="1">
      <c r="A546" t="s">
        <v>76</v>
      </c>
      <c r="B546" t="s">
        <v>15938</v>
      </c>
      <c r="F546" t="s">
        <v>15938</v>
      </c>
      <c r="I546" t="s">
        <v>15939</v>
      </c>
      <c r="J546" t="s">
        <v>182</v>
      </c>
      <c r="AM546" t="s">
        <v>184</v>
      </c>
      <c r="AS546">
        <v>1978</v>
      </c>
      <c r="AT546">
        <v>3</v>
      </c>
      <c r="AU546">
        <v>3</v>
      </c>
      <c r="AZ546">
        <v>197</v>
      </c>
      <c r="BA546">
        <v>206</v>
      </c>
      <c r="BC546" t="s">
        <v>15940</v>
      </c>
      <c r="BK546" t="s">
        <v>15941</v>
      </c>
      <c r="BQ546" t="s">
        <v>131</v>
      </c>
      <c r="BR546">
        <v>5</v>
      </c>
      <c r="BS546" t="s">
        <v>594</v>
      </c>
      <c r="BT546">
        <v>15</v>
      </c>
    </row>
    <row r="547" spans="1:72" hidden="1">
      <c r="A547" t="s">
        <v>76</v>
      </c>
      <c r="B547" t="s">
        <v>15942</v>
      </c>
      <c r="F547" t="s">
        <v>15943</v>
      </c>
      <c r="I547" t="s">
        <v>15944</v>
      </c>
      <c r="J547" t="s">
        <v>5017</v>
      </c>
      <c r="V547" t="s">
        <v>15945</v>
      </c>
      <c r="AM547" t="s">
        <v>5019</v>
      </c>
      <c r="AN547" t="s">
        <v>9084</v>
      </c>
      <c r="AR547" t="s">
        <v>168</v>
      </c>
      <c r="AS547">
        <v>2014</v>
      </c>
      <c r="AT547">
        <v>17</v>
      </c>
      <c r="AU547">
        <v>4</v>
      </c>
      <c r="AZ547">
        <v>396</v>
      </c>
      <c r="BA547">
        <v>399</v>
      </c>
      <c r="BC547" t="s">
        <v>15946</v>
      </c>
      <c r="BK547" t="s">
        <v>15947</v>
      </c>
      <c r="BQ547" t="s">
        <v>131</v>
      </c>
      <c r="BR547">
        <v>2</v>
      </c>
      <c r="BS547" t="s">
        <v>296</v>
      </c>
    </row>
    <row r="548" spans="1:72" hidden="1">
      <c r="A548" t="s">
        <v>76</v>
      </c>
      <c r="B548" t="s">
        <v>15948</v>
      </c>
      <c r="F548" t="s">
        <v>15949</v>
      </c>
      <c r="I548" t="s">
        <v>15950</v>
      </c>
      <c r="J548" t="s">
        <v>12646</v>
      </c>
      <c r="V548" t="s">
        <v>15951</v>
      </c>
      <c r="AM548" t="s">
        <v>12649</v>
      </c>
      <c r="AR548" t="s">
        <v>185</v>
      </c>
      <c r="AS548">
        <v>2010</v>
      </c>
      <c r="AT548">
        <v>44</v>
      </c>
      <c r="AU548">
        <v>17</v>
      </c>
      <c r="AX548" t="s">
        <v>49</v>
      </c>
      <c r="AZ548">
        <v>4826</v>
      </c>
      <c r="BA548">
        <v>4837</v>
      </c>
      <c r="BC548" t="s">
        <v>15952</v>
      </c>
      <c r="BK548" t="s">
        <v>15953</v>
      </c>
      <c r="BL548">
        <v>20688348</v>
      </c>
      <c r="BQ548" t="s">
        <v>296</v>
      </c>
      <c r="BR548" t="s">
        <v>12074</v>
      </c>
      <c r="BS548" t="s">
        <v>12074</v>
      </c>
    </row>
    <row r="549" spans="1:72" hidden="1">
      <c r="A549" t="s">
        <v>76</v>
      </c>
      <c r="B549" t="s">
        <v>15954</v>
      </c>
      <c r="F549" t="s">
        <v>15954</v>
      </c>
      <c r="I549" t="s">
        <v>15955</v>
      </c>
      <c r="J549" t="s">
        <v>15956</v>
      </c>
      <c r="V549" t="s">
        <v>15957</v>
      </c>
      <c r="AM549" t="s">
        <v>15958</v>
      </c>
      <c r="AR549" t="s">
        <v>94</v>
      </c>
      <c r="AS549">
        <v>1996</v>
      </c>
      <c r="AT549">
        <v>122</v>
      </c>
      <c r="AU549">
        <v>1</v>
      </c>
      <c r="AZ549">
        <v>47</v>
      </c>
      <c r="BA549">
        <v>59</v>
      </c>
      <c r="BC549" t="s">
        <v>15959</v>
      </c>
      <c r="BK549" t="s">
        <v>15960</v>
      </c>
      <c r="BQ549" t="s">
        <v>296</v>
      </c>
      <c r="BR549" t="s">
        <v>12074</v>
      </c>
      <c r="BS549" t="s">
        <v>12074</v>
      </c>
    </row>
    <row r="550" spans="1:72" hidden="1">
      <c r="A550" t="s">
        <v>76</v>
      </c>
      <c r="B550" t="s">
        <v>15961</v>
      </c>
      <c r="F550" t="s">
        <v>15962</v>
      </c>
      <c r="I550" t="s">
        <v>15963</v>
      </c>
      <c r="J550" t="s">
        <v>1578</v>
      </c>
      <c r="V550" t="s">
        <v>15964</v>
      </c>
      <c r="AA550" t="s">
        <v>15965</v>
      </c>
      <c r="AM550" t="s">
        <v>1580</v>
      </c>
      <c r="AN550" t="s">
        <v>8019</v>
      </c>
      <c r="AR550" t="s">
        <v>168</v>
      </c>
      <c r="AS550">
        <v>2018</v>
      </c>
      <c r="AT550">
        <v>32</v>
      </c>
      <c r="AU550">
        <v>10</v>
      </c>
      <c r="AZ550">
        <v>2395</v>
      </c>
      <c r="BA550">
        <v>2406</v>
      </c>
      <c r="BC550" t="s">
        <v>15966</v>
      </c>
      <c r="BK550" t="s">
        <v>15967</v>
      </c>
      <c r="BQ550" t="s">
        <v>296</v>
      </c>
      <c r="BR550" t="s">
        <v>12074</v>
      </c>
      <c r="BS550" t="s">
        <v>12074</v>
      </c>
    </row>
    <row r="551" spans="1:72" hidden="1">
      <c r="A551" t="s">
        <v>76</v>
      </c>
      <c r="B551" t="s">
        <v>15968</v>
      </c>
      <c r="F551" t="s">
        <v>15968</v>
      </c>
      <c r="I551" t="s">
        <v>15969</v>
      </c>
      <c r="J551" t="s">
        <v>2775</v>
      </c>
      <c r="V551" t="s">
        <v>15970</v>
      </c>
      <c r="AM551" t="s">
        <v>2777</v>
      </c>
      <c r="AR551" t="s">
        <v>148</v>
      </c>
      <c r="AS551">
        <v>1992</v>
      </c>
      <c r="AT551">
        <v>55</v>
      </c>
      <c r="AU551">
        <v>5</v>
      </c>
      <c r="AZ551">
        <v>529</v>
      </c>
      <c r="BA551">
        <v>537</v>
      </c>
      <c r="BC551" t="s">
        <v>15971</v>
      </c>
      <c r="BK551" t="s">
        <v>15972</v>
      </c>
      <c r="BL551">
        <v>1316562</v>
      </c>
      <c r="BQ551" t="s">
        <v>296</v>
      </c>
      <c r="BR551" t="s">
        <v>12074</v>
      </c>
      <c r="BS551" t="s">
        <v>12074</v>
      </c>
    </row>
    <row r="552" spans="1:72" hidden="1">
      <c r="A552" t="s">
        <v>76</v>
      </c>
      <c r="B552" t="s">
        <v>15973</v>
      </c>
      <c r="F552" t="s">
        <v>15974</v>
      </c>
      <c r="I552" t="s">
        <v>15975</v>
      </c>
      <c r="J552" t="s">
        <v>15976</v>
      </c>
      <c r="V552" t="s">
        <v>15977</v>
      </c>
      <c r="AA552" t="s">
        <v>15978</v>
      </c>
      <c r="AM552" t="s">
        <v>15979</v>
      </c>
      <c r="AS552">
        <v>2011</v>
      </c>
      <c r="AT552">
        <v>37</v>
      </c>
      <c r="AU552">
        <v>5</v>
      </c>
      <c r="AZ552">
        <v>411</v>
      </c>
      <c r="BA552">
        <v>419</v>
      </c>
      <c r="BC552" t="s">
        <v>15980</v>
      </c>
      <c r="BK552" t="s">
        <v>15981</v>
      </c>
      <c r="BQ552" t="s">
        <v>296</v>
      </c>
      <c r="BR552" t="s">
        <v>12074</v>
      </c>
      <c r="BS552" t="s">
        <v>12074</v>
      </c>
    </row>
    <row r="553" spans="1:72" hidden="1">
      <c r="A553" t="s">
        <v>76</v>
      </c>
      <c r="B553" t="s">
        <v>15982</v>
      </c>
      <c r="F553" t="s">
        <v>15982</v>
      </c>
      <c r="I553" t="s">
        <v>15983</v>
      </c>
      <c r="J553" t="s">
        <v>15984</v>
      </c>
      <c r="V553" t="s">
        <v>15985</v>
      </c>
      <c r="AM553" t="s">
        <v>15986</v>
      </c>
      <c r="AR553" t="s">
        <v>94</v>
      </c>
      <c r="AS553">
        <v>1991</v>
      </c>
      <c r="AT553">
        <v>26</v>
      </c>
      <c r="AU553">
        <v>1</v>
      </c>
      <c r="AZ553">
        <v>109</v>
      </c>
      <c r="BA553">
        <v>121</v>
      </c>
      <c r="BC553" t="s">
        <v>15987</v>
      </c>
      <c r="BK553" t="s">
        <v>15988</v>
      </c>
      <c r="BQ553" t="s">
        <v>131</v>
      </c>
      <c r="BR553" t="s">
        <v>12074</v>
      </c>
      <c r="BS553" t="s">
        <v>296</v>
      </c>
      <c r="BT553">
        <v>2</v>
      </c>
    </row>
    <row r="554" spans="1:72" hidden="1">
      <c r="A554" t="s">
        <v>76</v>
      </c>
      <c r="B554" t="s">
        <v>15989</v>
      </c>
      <c r="F554" t="s">
        <v>15989</v>
      </c>
      <c r="I554" t="s">
        <v>15990</v>
      </c>
      <c r="J554" t="s">
        <v>3020</v>
      </c>
      <c r="V554" t="s">
        <v>15991</v>
      </c>
      <c r="AM554" t="s">
        <v>3022</v>
      </c>
      <c r="AR554" t="s">
        <v>413</v>
      </c>
      <c r="AS554">
        <v>2004</v>
      </c>
      <c r="AT554">
        <v>529</v>
      </c>
      <c r="AU554">
        <v>1</v>
      </c>
      <c r="AZ554">
        <v>37</v>
      </c>
      <c r="BA554">
        <v>48</v>
      </c>
      <c r="BK554" t="s">
        <v>15992</v>
      </c>
      <c r="BQ554" t="s">
        <v>296</v>
      </c>
      <c r="BR554" t="s">
        <v>12074</v>
      </c>
      <c r="BS554" t="s">
        <v>12074</v>
      </c>
    </row>
    <row r="555" spans="1:72" hidden="1">
      <c r="A555" t="s">
        <v>76</v>
      </c>
      <c r="B555" t="s">
        <v>15993</v>
      </c>
      <c r="F555" t="s">
        <v>15994</v>
      </c>
      <c r="I555" t="s">
        <v>15995</v>
      </c>
      <c r="J555" t="s">
        <v>7231</v>
      </c>
      <c r="V555" t="s">
        <v>15996</v>
      </c>
      <c r="AA555" t="s">
        <v>15997</v>
      </c>
      <c r="AM555" t="s">
        <v>7234</v>
      </c>
      <c r="AR555" s="3">
        <v>44197</v>
      </c>
      <c r="AS555">
        <v>2010</v>
      </c>
      <c r="AT555">
        <v>262</v>
      </c>
      <c r="AU555">
        <v>2</v>
      </c>
      <c r="AZ555">
        <v>361</v>
      </c>
      <c r="BA555">
        <v>369</v>
      </c>
      <c r="BC555" t="s">
        <v>15998</v>
      </c>
      <c r="BK555" t="s">
        <v>15999</v>
      </c>
      <c r="BL555">
        <v>19808042</v>
      </c>
      <c r="BQ555" t="s">
        <v>296</v>
      </c>
      <c r="BR555" t="s">
        <v>12074</v>
      </c>
      <c r="BS555" t="s">
        <v>12074</v>
      </c>
    </row>
    <row r="556" spans="1:72" hidden="1">
      <c r="A556" t="s">
        <v>76</v>
      </c>
      <c r="B556" t="s">
        <v>16000</v>
      </c>
      <c r="F556" t="s">
        <v>16001</v>
      </c>
      <c r="I556" t="s">
        <v>16002</v>
      </c>
      <c r="J556" t="s">
        <v>16003</v>
      </c>
      <c r="O556" t="s">
        <v>16004</v>
      </c>
      <c r="P556" t="s">
        <v>16005</v>
      </c>
      <c r="Q556" t="s">
        <v>7971</v>
      </c>
      <c r="R556" t="s">
        <v>16006</v>
      </c>
      <c r="V556" t="s">
        <v>16007</v>
      </c>
      <c r="AM556" t="s">
        <v>16008</v>
      </c>
      <c r="AN556" t="s">
        <v>16009</v>
      </c>
      <c r="AR556" t="s">
        <v>397</v>
      </c>
      <c r="AS556">
        <v>2016</v>
      </c>
      <c r="AT556">
        <v>36</v>
      </c>
      <c r="AU556">
        <v>4</v>
      </c>
      <c r="AZ556">
        <v>515</v>
      </c>
      <c r="BA556">
        <v>524</v>
      </c>
      <c r="BC556" t="s">
        <v>16010</v>
      </c>
      <c r="BK556" t="s">
        <v>16011</v>
      </c>
      <c r="BQ556" t="s">
        <v>296</v>
      </c>
      <c r="BR556" t="s">
        <v>12074</v>
      </c>
      <c r="BS556" t="s">
        <v>12074</v>
      </c>
    </row>
    <row r="557" spans="1:72" hidden="1">
      <c r="A557" t="s">
        <v>76</v>
      </c>
      <c r="B557" t="s">
        <v>16012</v>
      </c>
      <c r="F557" t="s">
        <v>16012</v>
      </c>
      <c r="I557" t="s">
        <v>16013</v>
      </c>
      <c r="J557" t="s">
        <v>902</v>
      </c>
      <c r="V557" t="s">
        <v>16014</v>
      </c>
      <c r="Z557" t="s">
        <v>16015</v>
      </c>
      <c r="AA557" t="s">
        <v>16016</v>
      </c>
      <c r="AM557" t="s">
        <v>908</v>
      </c>
      <c r="AS557">
        <v>1999</v>
      </c>
      <c r="AT557">
        <v>96</v>
      </c>
      <c r="AU557">
        <v>2</v>
      </c>
      <c r="AZ557">
        <v>117</v>
      </c>
      <c r="BA557">
        <v>124</v>
      </c>
      <c r="BK557" t="s">
        <v>16017</v>
      </c>
      <c r="BQ557" t="s">
        <v>296</v>
      </c>
      <c r="BR557" t="s">
        <v>12074</v>
      </c>
      <c r="BS557" t="s">
        <v>12074</v>
      </c>
    </row>
    <row r="558" spans="1:72" hidden="1">
      <c r="A558" t="s">
        <v>76</v>
      </c>
      <c r="B558" t="s">
        <v>16018</v>
      </c>
      <c r="F558" t="s">
        <v>16018</v>
      </c>
      <c r="I558" t="s">
        <v>16019</v>
      </c>
      <c r="J558" t="s">
        <v>2128</v>
      </c>
      <c r="V558" t="s">
        <v>16020</v>
      </c>
      <c r="AM558" t="s">
        <v>2130</v>
      </c>
      <c r="AR558" t="s">
        <v>887</v>
      </c>
      <c r="AS558">
        <v>1993</v>
      </c>
      <c r="AT558">
        <v>22</v>
      </c>
      <c r="AU558">
        <v>3</v>
      </c>
      <c r="AZ558">
        <v>567</v>
      </c>
      <c r="BA558">
        <v>570</v>
      </c>
      <c r="BC558" t="s">
        <v>16021</v>
      </c>
      <c r="BK558" t="s">
        <v>16022</v>
      </c>
      <c r="BQ558" t="s">
        <v>131</v>
      </c>
      <c r="BR558" t="s">
        <v>12074</v>
      </c>
      <c r="BS558" t="s">
        <v>296</v>
      </c>
    </row>
    <row r="559" spans="1:72" hidden="1">
      <c r="A559" t="s">
        <v>76</v>
      </c>
      <c r="B559" t="s">
        <v>16023</v>
      </c>
      <c r="F559" t="s">
        <v>16024</v>
      </c>
      <c r="I559" t="s">
        <v>16025</v>
      </c>
      <c r="J559" t="s">
        <v>13886</v>
      </c>
      <c r="V559" t="s">
        <v>16026</v>
      </c>
      <c r="AM559" t="s">
        <v>13889</v>
      </c>
      <c r="AR559" t="s">
        <v>128</v>
      </c>
      <c r="AS559">
        <v>2011</v>
      </c>
      <c r="AT559">
        <v>48</v>
      </c>
      <c r="AU559">
        <v>6</v>
      </c>
      <c r="AZ559">
        <v>1391</v>
      </c>
      <c r="BA559">
        <v>1400</v>
      </c>
      <c r="BC559" t="s">
        <v>16027</v>
      </c>
      <c r="BK559" t="s">
        <v>16028</v>
      </c>
      <c r="BQ559" t="s">
        <v>296</v>
      </c>
      <c r="BR559" t="s">
        <v>12074</v>
      </c>
      <c r="BS559" t="s">
        <v>12074</v>
      </c>
    </row>
    <row r="560" spans="1:72" hidden="1">
      <c r="A560" t="s">
        <v>76</v>
      </c>
      <c r="B560" t="s">
        <v>16029</v>
      </c>
      <c r="F560" t="s">
        <v>16030</v>
      </c>
      <c r="I560" t="s">
        <v>16031</v>
      </c>
      <c r="J560" t="s">
        <v>452</v>
      </c>
      <c r="V560" t="s">
        <v>16032</v>
      </c>
      <c r="AM560" t="s">
        <v>454</v>
      </c>
      <c r="AN560" t="s">
        <v>5026</v>
      </c>
      <c r="AR560" t="s">
        <v>216</v>
      </c>
      <c r="AS560">
        <v>2016</v>
      </c>
      <c r="AT560">
        <v>51</v>
      </c>
      <c r="AU560">
        <v>3</v>
      </c>
      <c r="AZ560">
        <v>341</v>
      </c>
      <c r="BA560">
        <v>346</v>
      </c>
      <c r="BC560" t="s">
        <v>16033</v>
      </c>
      <c r="BK560" t="s">
        <v>16034</v>
      </c>
      <c r="BQ560" t="s">
        <v>296</v>
      </c>
      <c r="BR560" t="s">
        <v>12074</v>
      </c>
      <c r="BS560" t="s">
        <v>12074</v>
      </c>
    </row>
    <row r="561" spans="1:71" hidden="1">
      <c r="A561" t="s">
        <v>76</v>
      </c>
      <c r="B561" t="s">
        <v>16035</v>
      </c>
      <c r="F561" t="s">
        <v>16036</v>
      </c>
      <c r="I561" t="s">
        <v>16037</v>
      </c>
      <c r="J561" t="s">
        <v>16038</v>
      </c>
      <c r="V561" t="s">
        <v>16039</v>
      </c>
      <c r="AA561" t="s">
        <v>16040</v>
      </c>
      <c r="AM561" t="s">
        <v>16041</v>
      </c>
      <c r="AN561" t="s">
        <v>16042</v>
      </c>
      <c r="AR561" t="s">
        <v>168</v>
      </c>
      <c r="AS561">
        <v>2014</v>
      </c>
      <c r="AT561">
        <v>23</v>
      </c>
      <c r="AU561">
        <v>8</v>
      </c>
      <c r="AZ561">
        <v>1505</v>
      </c>
      <c r="BA561">
        <v>1516</v>
      </c>
      <c r="BC561" t="s">
        <v>16043</v>
      </c>
      <c r="BK561" t="s">
        <v>16044</v>
      </c>
      <c r="BL561">
        <v>25081382</v>
      </c>
      <c r="BQ561" t="s">
        <v>296</v>
      </c>
      <c r="BR561" t="s">
        <v>12074</v>
      </c>
      <c r="BS561" t="s">
        <v>12074</v>
      </c>
    </row>
    <row r="562" spans="1:71" hidden="1">
      <c r="A562" t="s">
        <v>76</v>
      </c>
      <c r="B562" t="s">
        <v>16045</v>
      </c>
      <c r="F562" t="s">
        <v>16045</v>
      </c>
      <c r="I562" t="s">
        <v>16046</v>
      </c>
      <c r="J562" t="s">
        <v>12169</v>
      </c>
      <c r="V562" t="s">
        <v>16047</v>
      </c>
      <c r="AM562" t="s">
        <v>12172</v>
      </c>
      <c r="AR562" t="s">
        <v>413</v>
      </c>
      <c r="AS562">
        <v>1993</v>
      </c>
      <c r="AT562">
        <v>46</v>
      </c>
      <c r="AU562">
        <v>6</v>
      </c>
      <c r="AZ562">
        <v>542</v>
      </c>
      <c r="BA562">
        <v>547</v>
      </c>
      <c r="BC562" t="s">
        <v>16048</v>
      </c>
      <c r="BK562" t="s">
        <v>16049</v>
      </c>
      <c r="BQ562" t="s">
        <v>296</v>
      </c>
      <c r="BR562" t="s">
        <v>12074</v>
      </c>
      <c r="BS562" t="s">
        <v>12074</v>
      </c>
    </row>
    <row r="563" spans="1:71" hidden="1">
      <c r="A563" t="s">
        <v>76</v>
      </c>
      <c r="B563" t="s">
        <v>16050</v>
      </c>
      <c r="F563" t="s">
        <v>16050</v>
      </c>
      <c r="I563" t="s">
        <v>16051</v>
      </c>
      <c r="J563" t="s">
        <v>1125</v>
      </c>
      <c r="V563" t="s">
        <v>16052</v>
      </c>
      <c r="AA563" t="s">
        <v>16053</v>
      </c>
      <c r="AM563" t="s">
        <v>1128</v>
      </c>
      <c r="AR563" t="s">
        <v>600</v>
      </c>
      <c r="AS563">
        <v>2001</v>
      </c>
      <c r="AT563">
        <v>26</v>
      </c>
      <c r="AU563">
        <v>2</v>
      </c>
      <c r="AZ563">
        <v>132</v>
      </c>
      <c r="BA563">
        <v>141</v>
      </c>
      <c r="BC563" t="s">
        <v>16054</v>
      </c>
      <c r="BK563" t="s">
        <v>16055</v>
      </c>
      <c r="BQ563" t="s">
        <v>296</v>
      </c>
      <c r="BR563" t="s">
        <v>12074</v>
      </c>
      <c r="BS563" t="s">
        <v>12074</v>
      </c>
    </row>
    <row r="564" spans="1:71" hidden="1">
      <c r="A564" t="s">
        <v>76</v>
      </c>
      <c r="B564" t="s">
        <v>16056</v>
      </c>
      <c r="F564" t="s">
        <v>16057</v>
      </c>
      <c r="I564" t="s">
        <v>16058</v>
      </c>
      <c r="J564" t="s">
        <v>13816</v>
      </c>
      <c r="V564" t="s">
        <v>16059</v>
      </c>
      <c r="Z564" t="s">
        <v>16060</v>
      </c>
      <c r="AA564" t="s">
        <v>16061</v>
      </c>
      <c r="AM564" t="s">
        <v>13818</v>
      </c>
      <c r="AR564" t="s">
        <v>397</v>
      </c>
      <c r="AS564">
        <v>2011</v>
      </c>
      <c r="AT564">
        <v>13</v>
      </c>
      <c r="AU564">
        <v>7</v>
      </c>
      <c r="AZ564">
        <v>1599</v>
      </c>
      <c r="BA564">
        <v>1614</v>
      </c>
      <c r="BC564" t="s">
        <v>16062</v>
      </c>
      <c r="BK564" t="s">
        <v>16063</v>
      </c>
      <c r="BQ564" t="s">
        <v>296</v>
      </c>
      <c r="BR564" t="s">
        <v>12074</v>
      </c>
      <c r="BS564" t="s">
        <v>12074</v>
      </c>
    </row>
    <row r="565" spans="1:71" hidden="1">
      <c r="A565" t="s">
        <v>76</v>
      </c>
      <c r="B565" t="s">
        <v>16064</v>
      </c>
      <c r="F565" t="s">
        <v>16065</v>
      </c>
      <c r="I565" t="s">
        <v>16066</v>
      </c>
      <c r="J565" t="s">
        <v>100</v>
      </c>
      <c r="V565" t="s">
        <v>16067</v>
      </c>
      <c r="Z565" t="s">
        <v>16068</v>
      </c>
      <c r="AA565" t="s">
        <v>16069</v>
      </c>
      <c r="AM565" t="s">
        <v>103</v>
      </c>
      <c r="AR565" s="3">
        <v>40940</v>
      </c>
      <c r="AS565">
        <v>2016</v>
      </c>
      <c r="AT565">
        <v>11</v>
      </c>
      <c r="AU565">
        <v>2</v>
      </c>
      <c r="BB565" t="s">
        <v>16070</v>
      </c>
      <c r="BC565" t="s">
        <v>16071</v>
      </c>
      <c r="BK565" t="s">
        <v>16072</v>
      </c>
      <c r="BL565">
        <v>26871447</v>
      </c>
      <c r="BQ565" t="s">
        <v>296</v>
      </c>
      <c r="BR565" t="s">
        <v>12074</v>
      </c>
      <c r="BS565" t="s">
        <v>12074</v>
      </c>
    </row>
    <row r="566" spans="1:71" hidden="1">
      <c r="A566" t="s">
        <v>76</v>
      </c>
      <c r="B566" t="s">
        <v>16073</v>
      </c>
      <c r="F566" t="s">
        <v>16073</v>
      </c>
      <c r="I566" t="s">
        <v>16074</v>
      </c>
      <c r="J566" t="s">
        <v>16075</v>
      </c>
      <c r="O566" t="s">
        <v>16076</v>
      </c>
      <c r="P566" t="s">
        <v>16077</v>
      </c>
      <c r="Q566" t="s">
        <v>16078</v>
      </c>
      <c r="S566" t="s">
        <v>16079</v>
      </c>
      <c r="V566" t="s">
        <v>16080</v>
      </c>
      <c r="AM566" t="s">
        <v>16081</v>
      </c>
      <c r="AR566" t="s">
        <v>397</v>
      </c>
      <c r="AS566">
        <v>2002</v>
      </c>
      <c r="AT566">
        <v>23</v>
      </c>
      <c r="AW566">
        <v>2</v>
      </c>
      <c r="AZ566">
        <v>61</v>
      </c>
      <c r="BA566">
        <v>70</v>
      </c>
      <c r="BB566" t="s">
        <v>16082</v>
      </c>
      <c r="BK566" t="s">
        <v>16083</v>
      </c>
      <c r="BL566">
        <v>12163851</v>
      </c>
      <c r="BQ566" t="s">
        <v>296</v>
      </c>
      <c r="BR566" t="s">
        <v>12074</v>
      </c>
      <c r="BS566" t="s">
        <v>12074</v>
      </c>
    </row>
    <row r="567" spans="1:71" hidden="1">
      <c r="A567" t="s">
        <v>76</v>
      </c>
      <c r="B567" t="s">
        <v>16084</v>
      </c>
      <c r="F567" t="s">
        <v>16084</v>
      </c>
      <c r="I567" t="s">
        <v>16085</v>
      </c>
      <c r="J567" t="s">
        <v>12333</v>
      </c>
      <c r="V567" t="s">
        <v>16086</v>
      </c>
      <c r="AM567" t="s">
        <v>12335</v>
      </c>
      <c r="AR567" t="s">
        <v>16087</v>
      </c>
      <c r="AS567">
        <v>2006</v>
      </c>
      <c r="AT567">
        <v>17</v>
      </c>
      <c r="AU567">
        <v>1</v>
      </c>
      <c r="AZ567">
        <v>13</v>
      </c>
      <c r="BA567">
        <v>20</v>
      </c>
      <c r="BK567" t="s">
        <v>16088</v>
      </c>
      <c r="BQ567" t="s">
        <v>296</v>
      </c>
      <c r="BR567" t="s">
        <v>12074</v>
      </c>
      <c r="BS567" t="s">
        <v>12074</v>
      </c>
    </row>
    <row r="568" spans="1:71" hidden="1">
      <c r="A568" t="s">
        <v>76</v>
      </c>
      <c r="B568" t="s">
        <v>16089</v>
      </c>
      <c r="F568" t="s">
        <v>16089</v>
      </c>
      <c r="I568" t="s">
        <v>16090</v>
      </c>
      <c r="J568" t="s">
        <v>16091</v>
      </c>
      <c r="V568" t="s">
        <v>16092</v>
      </c>
      <c r="Z568" t="s">
        <v>16093</v>
      </c>
      <c r="AA568" t="s">
        <v>16094</v>
      </c>
      <c r="AM568" t="s">
        <v>16095</v>
      </c>
      <c r="AR568" t="s">
        <v>397</v>
      </c>
      <c r="AS568">
        <v>1997</v>
      </c>
      <c r="AT568">
        <v>36</v>
      </c>
      <c r="AU568">
        <v>3</v>
      </c>
      <c r="AZ568">
        <v>487</v>
      </c>
      <c r="BA568">
        <v>497</v>
      </c>
      <c r="BC568" t="s">
        <v>16096</v>
      </c>
      <c r="BK568" t="s">
        <v>16097</v>
      </c>
      <c r="BQ568" t="s">
        <v>296</v>
      </c>
      <c r="BR568" t="s">
        <v>12074</v>
      </c>
      <c r="BS568" t="s">
        <v>12074</v>
      </c>
    </row>
    <row r="569" spans="1:71" hidden="1">
      <c r="A569" t="s">
        <v>76</v>
      </c>
      <c r="B569" t="s">
        <v>16098</v>
      </c>
      <c r="F569" t="s">
        <v>16099</v>
      </c>
      <c r="I569" t="s">
        <v>16100</v>
      </c>
      <c r="J569" t="s">
        <v>1510</v>
      </c>
      <c r="V569" t="s">
        <v>16101</v>
      </c>
      <c r="Z569" t="s">
        <v>16102</v>
      </c>
      <c r="AA569" t="s">
        <v>16103</v>
      </c>
      <c r="AM569" t="s">
        <v>1512</v>
      </c>
      <c r="AN569" t="s">
        <v>12682</v>
      </c>
      <c r="AR569" t="s">
        <v>397</v>
      </c>
      <c r="AS569">
        <v>2015</v>
      </c>
      <c r="AT569">
        <v>103</v>
      </c>
      <c r="AU569">
        <v>4</v>
      </c>
      <c r="AZ569">
        <v>1069</v>
      </c>
      <c r="BA569">
        <v>1098</v>
      </c>
      <c r="BC569" t="s">
        <v>16104</v>
      </c>
      <c r="BK569" t="s">
        <v>16105</v>
      </c>
      <c r="BQ569" t="s">
        <v>296</v>
      </c>
      <c r="BR569" t="s">
        <v>12074</v>
      </c>
      <c r="BS569" t="s">
        <v>12074</v>
      </c>
    </row>
    <row r="570" spans="1:71" hidden="1">
      <c r="A570" t="s">
        <v>76</v>
      </c>
      <c r="B570" t="s">
        <v>16106</v>
      </c>
      <c r="F570" t="s">
        <v>16107</v>
      </c>
      <c r="I570" t="s">
        <v>16108</v>
      </c>
      <c r="J570" t="s">
        <v>13639</v>
      </c>
      <c r="V570" t="s">
        <v>16109</v>
      </c>
      <c r="AA570" t="s">
        <v>16110</v>
      </c>
      <c r="AM570" t="s">
        <v>13643</v>
      </c>
      <c r="AR570" t="s">
        <v>128</v>
      </c>
      <c r="AS570">
        <v>2008</v>
      </c>
      <c r="AT570">
        <v>103</v>
      </c>
      <c r="AZ570" t="s">
        <v>16111</v>
      </c>
      <c r="BA570" t="s">
        <v>16112</v>
      </c>
      <c r="BC570" t="s">
        <v>16113</v>
      </c>
      <c r="BK570" t="s">
        <v>16114</v>
      </c>
      <c r="BL570">
        <v>19030890</v>
      </c>
      <c r="BQ570" t="s">
        <v>296</v>
      </c>
      <c r="BR570" t="s">
        <v>12074</v>
      </c>
      <c r="BS570" t="s">
        <v>12074</v>
      </c>
    </row>
    <row r="571" spans="1:71" hidden="1">
      <c r="A571" t="s">
        <v>76</v>
      </c>
      <c r="B571" t="s">
        <v>16115</v>
      </c>
      <c r="F571" t="s">
        <v>16115</v>
      </c>
      <c r="I571" t="s">
        <v>16116</v>
      </c>
      <c r="J571" t="s">
        <v>6301</v>
      </c>
      <c r="V571" t="s">
        <v>16117</v>
      </c>
      <c r="AA571" t="s">
        <v>16110</v>
      </c>
      <c r="AM571" t="s">
        <v>6303</v>
      </c>
      <c r="AR571" t="s">
        <v>128</v>
      </c>
      <c r="AS571">
        <v>2004</v>
      </c>
      <c r="AT571">
        <v>18</v>
      </c>
      <c r="AU571">
        <v>4</v>
      </c>
      <c r="AZ571">
        <v>387</v>
      </c>
      <c r="BA571">
        <v>397</v>
      </c>
      <c r="BC571" t="s">
        <v>16118</v>
      </c>
      <c r="BK571" t="s">
        <v>16119</v>
      </c>
      <c r="BL571">
        <v>15642006</v>
      </c>
      <c r="BQ571" t="s">
        <v>131</v>
      </c>
      <c r="BR571" t="s">
        <v>12074</v>
      </c>
      <c r="BS571" t="s">
        <v>296</v>
      </c>
    </row>
    <row r="572" spans="1:71" hidden="1">
      <c r="A572" t="s">
        <v>76</v>
      </c>
      <c r="B572" t="s">
        <v>16120</v>
      </c>
      <c r="F572" t="s">
        <v>16121</v>
      </c>
      <c r="I572" t="s">
        <v>16122</v>
      </c>
      <c r="J572" t="s">
        <v>2128</v>
      </c>
      <c r="V572" t="s">
        <v>16123</v>
      </c>
      <c r="AM572" t="s">
        <v>2130</v>
      </c>
      <c r="AN572" t="s">
        <v>4637</v>
      </c>
      <c r="AR572" t="s">
        <v>216</v>
      </c>
      <c r="AS572">
        <v>2018</v>
      </c>
      <c r="AT572">
        <v>47</v>
      </c>
      <c r="AU572">
        <v>4</v>
      </c>
      <c r="AZ572">
        <v>1013</v>
      </c>
      <c r="BA572">
        <v>1023</v>
      </c>
      <c r="BC572" t="s">
        <v>16124</v>
      </c>
      <c r="BK572" t="s">
        <v>16125</v>
      </c>
      <c r="BL572">
        <v>29846535</v>
      </c>
      <c r="BQ572" t="s">
        <v>131</v>
      </c>
      <c r="BR572">
        <v>2</v>
      </c>
      <c r="BS572" t="s">
        <v>296</v>
      </c>
    </row>
    <row r="573" spans="1:71" hidden="1">
      <c r="A573" t="s">
        <v>76</v>
      </c>
      <c r="B573" t="s">
        <v>16126</v>
      </c>
      <c r="F573" t="s">
        <v>16127</v>
      </c>
      <c r="I573" t="s">
        <v>16128</v>
      </c>
      <c r="J573" t="s">
        <v>16129</v>
      </c>
      <c r="V573" t="s">
        <v>16130</v>
      </c>
      <c r="AM573" t="s">
        <v>16131</v>
      </c>
      <c r="AR573" s="3">
        <v>45901</v>
      </c>
      <c r="AS573">
        <v>2014</v>
      </c>
      <c r="AT573">
        <v>6</v>
      </c>
      <c r="BB573">
        <v>104</v>
      </c>
      <c r="BC573" t="s">
        <v>16132</v>
      </c>
      <c r="BK573" t="s">
        <v>16133</v>
      </c>
      <c r="BL573">
        <v>25937836</v>
      </c>
      <c r="BQ573" t="s">
        <v>296</v>
      </c>
      <c r="BR573" t="s">
        <v>12074</v>
      </c>
      <c r="BS573" t="s">
        <v>12074</v>
      </c>
    </row>
    <row r="574" spans="1:71" hidden="1">
      <c r="A574" t="s">
        <v>76</v>
      </c>
      <c r="B574" t="s">
        <v>16134</v>
      </c>
      <c r="F574" t="s">
        <v>16134</v>
      </c>
      <c r="I574" t="s">
        <v>16135</v>
      </c>
      <c r="J574" t="s">
        <v>16136</v>
      </c>
      <c r="V574" t="s">
        <v>16137</v>
      </c>
      <c r="AM574" t="s">
        <v>16138</v>
      </c>
      <c r="AR574" s="3">
        <v>11324</v>
      </c>
      <c r="AS574">
        <v>2006</v>
      </c>
      <c r="AT574">
        <v>65</v>
      </c>
      <c r="AU574">
        <v>1</v>
      </c>
      <c r="AZ574">
        <v>80</v>
      </c>
      <c r="BA574">
        <v>86</v>
      </c>
      <c r="BC574" t="s">
        <v>16139</v>
      </c>
      <c r="BK574" t="s">
        <v>16140</v>
      </c>
      <c r="BQ574" t="s">
        <v>296</v>
      </c>
      <c r="BR574" t="s">
        <v>12074</v>
      </c>
      <c r="BS574" t="s">
        <v>12074</v>
      </c>
    </row>
    <row r="575" spans="1:71" hidden="1">
      <c r="A575" t="s">
        <v>76</v>
      </c>
      <c r="B575" t="s">
        <v>16141</v>
      </c>
      <c r="F575" t="s">
        <v>16142</v>
      </c>
      <c r="I575" t="s">
        <v>16143</v>
      </c>
      <c r="J575" t="s">
        <v>16144</v>
      </c>
      <c r="V575" t="s">
        <v>16145</v>
      </c>
      <c r="Z575" t="s">
        <v>16146</v>
      </c>
      <c r="AA575" t="s">
        <v>16147</v>
      </c>
      <c r="AM575" t="s">
        <v>16148</v>
      </c>
      <c r="AR575" t="s">
        <v>168</v>
      </c>
      <c r="AS575">
        <v>2011</v>
      </c>
      <c r="AT575">
        <v>66</v>
      </c>
      <c r="AU575">
        <v>5</v>
      </c>
      <c r="AZ575">
        <v>856</v>
      </c>
      <c r="BA575">
        <v>865</v>
      </c>
      <c r="BC575" t="s">
        <v>16149</v>
      </c>
      <c r="BK575" t="s">
        <v>16150</v>
      </c>
      <c r="BQ575" t="s">
        <v>296</v>
      </c>
      <c r="BR575" t="s">
        <v>12074</v>
      </c>
      <c r="BS575" t="s">
        <v>12074</v>
      </c>
    </row>
    <row r="576" spans="1:71" hidden="1">
      <c r="A576" t="s">
        <v>76</v>
      </c>
      <c r="B576" t="s">
        <v>16151</v>
      </c>
      <c r="F576" t="s">
        <v>16152</v>
      </c>
      <c r="I576" t="s">
        <v>16153</v>
      </c>
      <c r="J576" t="s">
        <v>100</v>
      </c>
      <c r="V576" t="s">
        <v>16154</v>
      </c>
      <c r="AM576" t="s">
        <v>103</v>
      </c>
      <c r="AR576" s="3">
        <v>42522</v>
      </c>
      <c r="AS576">
        <v>2016</v>
      </c>
      <c r="AT576">
        <v>11</v>
      </c>
      <c r="AU576">
        <v>6</v>
      </c>
      <c r="BB576" t="s">
        <v>16155</v>
      </c>
      <c r="BC576" t="s">
        <v>16156</v>
      </c>
      <c r="BK576" t="s">
        <v>16157</v>
      </c>
      <c r="BL576">
        <v>27310720</v>
      </c>
      <c r="BQ576" t="s">
        <v>296</v>
      </c>
      <c r="BR576" t="s">
        <v>12074</v>
      </c>
      <c r="BS576" t="s">
        <v>12074</v>
      </c>
    </row>
    <row r="577" spans="1:71" hidden="1">
      <c r="A577" t="s">
        <v>76</v>
      </c>
      <c r="B577" t="s">
        <v>16158</v>
      </c>
      <c r="F577" t="s">
        <v>16159</v>
      </c>
      <c r="I577" t="s">
        <v>16160</v>
      </c>
      <c r="J577" t="s">
        <v>472</v>
      </c>
      <c r="V577" t="s">
        <v>16161</v>
      </c>
      <c r="AM577" t="s">
        <v>474</v>
      </c>
      <c r="AN577" t="s">
        <v>4377</v>
      </c>
      <c r="AR577" t="s">
        <v>204</v>
      </c>
      <c r="AS577">
        <v>2016</v>
      </c>
      <c r="AT577">
        <v>129</v>
      </c>
      <c r="AU577">
        <v>2</v>
      </c>
      <c r="AZ577">
        <v>419</v>
      </c>
      <c r="BA577">
        <v>430</v>
      </c>
      <c r="BC577" t="s">
        <v>16162</v>
      </c>
      <c r="BK577" t="s">
        <v>16163</v>
      </c>
      <c r="BL577">
        <v>26687145</v>
      </c>
      <c r="BQ577" t="s">
        <v>296</v>
      </c>
      <c r="BR577" t="s">
        <v>12074</v>
      </c>
      <c r="BS577" t="s">
        <v>12074</v>
      </c>
    </row>
    <row r="578" spans="1:71" hidden="1">
      <c r="A578" t="s">
        <v>76</v>
      </c>
      <c r="B578" t="s">
        <v>16164</v>
      </c>
      <c r="F578" t="s">
        <v>16165</v>
      </c>
      <c r="I578" t="s">
        <v>16166</v>
      </c>
      <c r="J578" t="s">
        <v>221</v>
      </c>
      <c r="V578" t="s">
        <v>16167</v>
      </c>
      <c r="Z578" t="s">
        <v>16168</v>
      </c>
      <c r="AA578" t="s">
        <v>16169</v>
      </c>
      <c r="AM578" t="s">
        <v>225</v>
      </c>
      <c r="AR578" t="s">
        <v>16170</v>
      </c>
      <c r="AS578">
        <v>2016</v>
      </c>
      <c r="AT578">
        <v>113</v>
      </c>
      <c r="AU578">
        <v>52</v>
      </c>
      <c r="AZ578">
        <v>15144</v>
      </c>
      <c r="BA578">
        <v>15149</v>
      </c>
      <c r="BC578" t="s">
        <v>16171</v>
      </c>
      <c r="BK578" t="s">
        <v>16172</v>
      </c>
      <c r="BL578">
        <v>27965387</v>
      </c>
      <c r="BQ578" t="s">
        <v>296</v>
      </c>
      <c r="BR578" t="s">
        <v>12074</v>
      </c>
      <c r="BS578" t="s">
        <v>12074</v>
      </c>
    </row>
    <row r="579" spans="1:71" hidden="1">
      <c r="A579" t="s">
        <v>76</v>
      </c>
      <c r="B579" t="s">
        <v>16173</v>
      </c>
      <c r="F579" t="s">
        <v>16174</v>
      </c>
      <c r="I579" t="s">
        <v>16175</v>
      </c>
      <c r="J579" t="s">
        <v>15976</v>
      </c>
      <c r="V579" t="s">
        <v>16176</v>
      </c>
      <c r="AA579" t="s">
        <v>16177</v>
      </c>
      <c r="AM579" t="s">
        <v>15979</v>
      </c>
      <c r="AS579">
        <v>2012</v>
      </c>
      <c r="AT579">
        <v>38</v>
      </c>
      <c r="AU579">
        <v>5</v>
      </c>
      <c r="AZ579">
        <v>369</v>
      </c>
      <c r="BA579">
        <v>376</v>
      </c>
      <c r="BC579" t="s">
        <v>16178</v>
      </c>
      <c r="BK579" t="s">
        <v>16179</v>
      </c>
      <c r="BQ579" t="s">
        <v>296</v>
      </c>
      <c r="BR579" t="s">
        <v>12074</v>
      </c>
      <c r="BS579" t="s">
        <v>12074</v>
      </c>
    </row>
    <row r="580" spans="1:71" hidden="1">
      <c r="A580" t="s">
        <v>76</v>
      </c>
      <c r="B580" t="s">
        <v>16180</v>
      </c>
      <c r="F580" t="s">
        <v>16180</v>
      </c>
      <c r="I580" t="s">
        <v>16181</v>
      </c>
      <c r="J580" t="s">
        <v>16182</v>
      </c>
      <c r="V580" t="s">
        <v>16183</v>
      </c>
      <c r="Z580" t="s">
        <v>16184</v>
      </c>
      <c r="AA580" t="s">
        <v>16185</v>
      </c>
      <c r="AM580" t="s">
        <v>16186</v>
      </c>
      <c r="AR580" t="s">
        <v>887</v>
      </c>
      <c r="AS580">
        <v>2004</v>
      </c>
      <c r="AT580">
        <v>51</v>
      </c>
      <c r="AU580">
        <v>1</v>
      </c>
      <c r="AZ580">
        <v>177</v>
      </c>
      <c r="BA580">
        <v>190</v>
      </c>
      <c r="BK580" t="s">
        <v>16187</v>
      </c>
      <c r="BQ580" t="s">
        <v>296</v>
      </c>
      <c r="BR580" t="s">
        <v>12074</v>
      </c>
      <c r="BS580" t="s">
        <v>12074</v>
      </c>
    </row>
    <row r="581" spans="1:71" hidden="1">
      <c r="A581" t="s">
        <v>76</v>
      </c>
      <c r="B581" t="s">
        <v>16188</v>
      </c>
      <c r="F581" t="s">
        <v>16188</v>
      </c>
      <c r="I581" t="s">
        <v>16189</v>
      </c>
      <c r="J581" t="s">
        <v>3253</v>
      </c>
      <c r="AM581" t="s">
        <v>3255</v>
      </c>
      <c r="AS581">
        <v>1986</v>
      </c>
      <c r="AT581">
        <v>35</v>
      </c>
      <c r="AU581">
        <v>1</v>
      </c>
      <c r="AZ581">
        <v>38</v>
      </c>
      <c r="BA581">
        <v>42</v>
      </c>
      <c r="BK581" t="s">
        <v>16190</v>
      </c>
      <c r="BQ581" t="s">
        <v>296</v>
      </c>
      <c r="BR581" t="s">
        <v>12074</v>
      </c>
      <c r="BS581" t="s">
        <v>12074</v>
      </c>
    </row>
    <row r="582" spans="1:71" hidden="1">
      <c r="A582" t="s">
        <v>76</v>
      </c>
      <c r="B582" t="s">
        <v>16191</v>
      </c>
      <c r="F582" t="s">
        <v>16192</v>
      </c>
      <c r="I582" t="s">
        <v>16193</v>
      </c>
      <c r="J582" t="s">
        <v>16194</v>
      </c>
      <c r="V582" t="s">
        <v>16195</v>
      </c>
      <c r="AA582" t="s">
        <v>16196</v>
      </c>
      <c r="AM582" t="s">
        <v>16197</v>
      </c>
      <c r="AR582" t="s">
        <v>204</v>
      </c>
      <c r="AS582">
        <v>2009</v>
      </c>
      <c r="AT582">
        <v>104</v>
      </c>
      <c r="AU582">
        <v>1</v>
      </c>
      <c r="AZ582">
        <v>124</v>
      </c>
      <c r="BA582">
        <v>126</v>
      </c>
      <c r="BC582" t="s">
        <v>16198</v>
      </c>
      <c r="BK582" t="s">
        <v>16199</v>
      </c>
      <c r="BL582">
        <v>19274388</v>
      </c>
      <c r="BQ582" t="s">
        <v>296</v>
      </c>
      <c r="BR582" t="s">
        <v>12074</v>
      </c>
      <c r="BS582" t="s">
        <v>12074</v>
      </c>
    </row>
    <row r="583" spans="1:71" hidden="1">
      <c r="A583" t="s">
        <v>76</v>
      </c>
      <c r="B583" t="s">
        <v>16200</v>
      </c>
      <c r="F583" t="s">
        <v>16201</v>
      </c>
      <c r="I583" t="s">
        <v>16202</v>
      </c>
      <c r="J583" t="s">
        <v>12732</v>
      </c>
      <c r="V583" t="s">
        <v>16203</v>
      </c>
      <c r="AM583" t="s">
        <v>12734</v>
      </c>
      <c r="AR583" t="s">
        <v>600</v>
      </c>
      <c r="AS583">
        <v>2007</v>
      </c>
      <c r="AT583">
        <v>136</v>
      </c>
      <c r="AU583">
        <v>1</v>
      </c>
      <c r="AZ583">
        <v>44</v>
      </c>
      <c r="BA583">
        <v>52</v>
      </c>
      <c r="BC583" t="s">
        <v>16204</v>
      </c>
      <c r="BK583" t="s">
        <v>16205</v>
      </c>
      <c r="BQ583" t="s">
        <v>296</v>
      </c>
      <c r="BR583" t="s">
        <v>12074</v>
      </c>
      <c r="BS583" t="s">
        <v>12074</v>
      </c>
    </row>
    <row r="584" spans="1:71" hidden="1">
      <c r="A584" t="s">
        <v>76</v>
      </c>
      <c r="B584" t="s">
        <v>16206</v>
      </c>
      <c r="F584" t="s">
        <v>16207</v>
      </c>
      <c r="I584" t="s">
        <v>16208</v>
      </c>
      <c r="J584" t="s">
        <v>14992</v>
      </c>
      <c r="V584" t="s">
        <v>16209</v>
      </c>
      <c r="AM584" t="s">
        <v>14995</v>
      </c>
      <c r="AN584" t="s">
        <v>14996</v>
      </c>
      <c r="AR584" t="s">
        <v>94</v>
      </c>
      <c r="AS584">
        <v>2019</v>
      </c>
      <c r="AT584">
        <v>115</v>
      </c>
      <c r="AZ584">
        <v>135</v>
      </c>
      <c r="BA584">
        <v>141</v>
      </c>
      <c r="BC584" t="s">
        <v>16210</v>
      </c>
      <c r="BK584" t="s">
        <v>16211</v>
      </c>
      <c r="BQ584" t="s">
        <v>296</v>
      </c>
      <c r="BR584" t="s">
        <v>12074</v>
      </c>
      <c r="BS584" t="s">
        <v>12074</v>
      </c>
    </row>
    <row r="585" spans="1:71" hidden="1">
      <c r="A585" t="s">
        <v>76</v>
      </c>
      <c r="B585" t="s">
        <v>16212</v>
      </c>
      <c r="F585" t="s">
        <v>16212</v>
      </c>
      <c r="I585" t="s">
        <v>16213</v>
      </c>
      <c r="J585" t="s">
        <v>3350</v>
      </c>
      <c r="V585" t="s">
        <v>16214</v>
      </c>
      <c r="AM585" t="s">
        <v>3352</v>
      </c>
      <c r="AR585" t="s">
        <v>2821</v>
      </c>
      <c r="AS585">
        <v>2004</v>
      </c>
      <c r="AT585">
        <v>31</v>
      </c>
      <c r="AU585">
        <v>3</v>
      </c>
      <c r="AZ585">
        <v>239</v>
      </c>
      <c r="BA585">
        <v>243</v>
      </c>
      <c r="BC585" t="s">
        <v>16215</v>
      </c>
      <c r="BK585" t="s">
        <v>16216</v>
      </c>
      <c r="BQ585" t="s">
        <v>296</v>
      </c>
      <c r="BR585" t="s">
        <v>12074</v>
      </c>
      <c r="BS585" t="s">
        <v>12074</v>
      </c>
    </row>
    <row r="586" spans="1:71" hidden="1">
      <c r="A586" t="s">
        <v>76</v>
      </c>
      <c r="B586" t="s">
        <v>16217</v>
      </c>
      <c r="F586" t="s">
        <v>16217</v>
      </c>
      <c r="I586" t="s">
        <v>16218</v>
      </c>
      <c r="J586" t="s">
        <v>221</v>
      </c>
      <c r="V586" t="s">
        <v>16219</v>
      </c>
      <c r="Z586" t="s">
        <v>16220</v>
      </c>
      <c r="AA586" t="s">
        <v>16221</v>
      </c>
      <c r="AM586" t="s">
        <v>225</v>
      </c>
      <c r="AR586" s="3">
        <v>37500</v>
      </c>
      <c r="AS586">
        <v>2003</v>
      </c>
      <c r="AT586">
        <v>100</v>
      </c>
      <c r="AU586">
        <v>18</v>
      </c>
      <c r="AZ586">
        <v>10314</v>
      </c>
      <c r="BA586">
        <v>10319</v>
      </c>
      <c r="BC586" t="s">
        <v>16222</v>
      </c>
      <c r="BK586" t="s">
        <v>16223</v>
      </c>
      <c r="BL586">
        <v>12928500</v>
      </c>
      <c r="BQ586" t="s">
        <v>296</v>
      </c>
      <c r="BR586" t="s">
        <v>12074</v>
      </c>
      <c r="BS586" t="s">
        <v>12074</v>
      </c>
    </row>
    <row r="587" spans="1:71" hidden="1">
      <c r="A587" t="s">
        <v>76</v>
      </c>
      <c r="B587" t="s">
        <v>16224</v>
      </c>
      <c r="F587" t="s">
        <v>16224</v>
      </c>
      <c r="I587" t="s">
        <v>16225</v>
      </c>
      <c r="J587" t="s">
        <v>2662</v>
      </c>
      <c r="O587" t="s">
        <v>16226</v>
      </c>
      <c r="P587" t="s">
        <v>16227</v>
      </c>
      <c r="Q587" t="s">
        <v>16228</v>
      </c>
      <c r="S587" t="s">
        <v>16229</v>
      </c>
      <c r="V587" t="s">
        <v>16230</v>
      </c>
      <c r="AM587" t="s">
        <v>2664</v>
      </c>
      <c r="AR587" t="s">
        <v>600</v>
      </c>
      <c r="AS587">
        <v>1999</v>
      </c>
      <c r="AT587">
        <v>91</v>
      </c>
      <c r="AU587">
        <v>1</v>
      </c>
      <c r="AZ587">
        <v>211</v>
      </c>
      <c r="BA587">
        <v>225</v>
      </c>
      <c r="BC587" t="s">
        <v>16231</v>
      </c>
      <c r="BK587" t="s">
        <v>16232</v>
      </c>
      <c r="BQ587" t="s">
        <v>296</v>
      </c>
      <c r="BR587" t="s">
        <v>12074</v>
      </c>
      <c r="BS587" t="s">
        <v>12074</v>
      </c>
    </row>
    <row r="588" spans="1:71" hidden="1">
      <c r="A588" t="s">
        <v>76</v>
      </c>
      <c r="B588" t="s">
        <v>16233</v>
      </c>
      <c r="F588" t="s">
        <v>16234</v>
      </c>
      <c r="I588" t="s">
        <v>16235</v>
      </c>
      <c r="J588" t="s">
        <v>2662</v>
      </c>
      <c r="V588" t="s">
        <v>16236</v>
      </c>
      <c r="Z588" t="s">
        <v>16237</v>
      </c>
      <c r="AA588" t="s">
        <v>16238</v>
      </c>
      <c r="AM588" t="s">
        <v>2664</v>
      </c>
      <c r="AR588" t="s">
        <v>397</v>
      </c>
      <c r="AS588">
        <v>2010</v>
      </c>
      <c r="AT588">
        <v>136</v>
      </c>
      <c r="AU588">
        <v>1</v>
      </c>
      <c r="AZ588">
        <v>31</v>
      </c>
      <c r="BA588">
        <v>44</v>
      </c>
      <c r="BC588" t="s">
        <v>16239</v>
      </c>
      <c r="BK588" t="s">
        <v>16240</v>
      </c>
      <c r="BQ588" t="s">
        <v>131</v>
      </c>
      <c r="BR588" t="s">
        <v>12074</v>
      </c>
      <c r="BS588" t="s">
        <v>296</v>
      </c>
    </row>
    <row r="589" spans="1:71" hidden="1">
      <c r="A589" t="s">
        <v>76</v>
      </c>
      <c r="B589" t="s">
        <v>16241</v>
      </c>
      <c r="F589" t="s">
        <v>16241</v>
      </c>
      <c r="I589" t="s">
        <v>16242</v>
      </c>
      <c r="J589" t="s">
        <v>605</v>
      </c>
      <c r="V589" t="s">
        <v>16243</v>
      </c>
      <c r="AM589" t="s">
        <v>607</v>
      </c>
      <c r="AR589" t="s">
        <v>128</v>
      </c>
      <c r="AS589">
        <v>1997</v>
      </c>
      <c r="AT589">
        <v>51</v>
      </c>
      <c r="AU589">
        <v>6</v>
      </c>
      <c r="AZ589">
        <v>1862</v>
      </c>
      <c r="BA589">
        <v>1876</v>
      </c>
      <c r="BC589" t="s">
        <v>16244</v>
      </c>
      <c r="BK589" t="s">
        <v>16245</v>
      </c>
      <c r="BL589">
        <v>28565109</v>
      </c>
      <c r="BQ589" t="s">
        <v>296</v>
      </c>
      <c r="BR589" t="s">
        <v>12074</v>
      </c>
      <c r="BS589" t="s">
        <v>12074</v>
      </c>
    </row>
    <row r="590" spans="1:71" hidden="1">
      <c r="A590" t="s">
        <v>76</v>
      </c>
      <c r="B590" t="s">
        <v>16246</v>
      </c>
      <c r="F590" t="s">
        <v>16246</v>
      </c>
      <c r="I590" t="s">
        <v>16247</v>
      </c>
      <c r="J590" t="s">
        <v>221</v>
      </c>
      <c r="O590" t="s">
        <v>16248</v>
      </c>
      <c r="P590" t="s">
        <v>16249</v>
      </c>
      <c r="Q590" t="s">
        <v>16250</v>
      </c>
      <c r="R590" t="s">
        <v>16251</v>
      </c>
      <c r="V590" t="s">
        <v>16252</v>
      </c>
      <c r="Z590" t="s">
        <v>16253</v>
      </c>
      <c r="AA590" t="s">
        <v>16254</v>
      </c>
      <c r="AM590" t="s">
        <v>225</v>
      </c>
      <c r="AR590" t="s">
        <v>12954</v>
      </c>
      <c r="AS590">
        <v>2005</v>
      </c>
      <c r="AT590">
        <v>102</v>
      </c>
      <c r="AW590">
        <v>1</v>
      </c>
      <c r="AZ590">
        <v>6573</v>
      </c>
      <c r="BA590">
        <v>6580</v>
      </c>
      <c r="BC590" t="s">
        <v>16255</v>
      </c>
      <c r="BK590" t="s">
        <v>16256</v>
      </c>
      <c r="BL590">
        <v>15851672</v>
      </c>
      <c r="BQ590" t="s">
        <v>296</v>
      </c>
      <c r="BR590" t="s">
        <v>12074</v>
      </c>
      <c r="BS590" t="s">
        <v>12074</v>
      </c>
    </row>
    <row r="591" spans="1:71" hidden="1">
      <c r="A591" t="s">
        <v>76</v>
      </c>
      <c r="B591" t="s">
        <v>16257</v>
      </c>
      <c r="F591" t="s">
        <v>16258</v>
      </c>
      <c r="I591" t="s">
        <v>16259</v>
      </c>
      <c r="J591" t="s">
        <v>677</v>
      </c>
      <c r="V591" t="s">
        <v>16260</v>
      </c>
      <c r="AM591" t="s">
        <v>679</v>
      </c>
      <c r="AR591" t="s">
        <v>216</v>
      </c>
      <c r="AS591">
        <v>2012</v>
      </c>
      <c r="AT591">
        <v>25</v>
      </c>
      <c r="AU591">
        <v>8</v>
      </c>
      <c r="AZ591">
        <v>1676</v>
      </c>
      <c r="BA591">
        <v>1685</v>
      </c>
      <c r="BC591" t="s">
        <v>16261</v>
      </c>
      <c r="BK591" t="s">
        <v>16262</v>
      </c>
      <c r="BL591">
        <v>22694151</v>
      </c>
      <c r="BQ591" t="s">
        <v>296</v>
      </c>
      <c r="BR591" t="s">
        <v>12074</v>
      </c>
      <c r="BS591" t="s">
        <v>12074</v>
      </c>
    </row>
    <row r="592" spans="1:71" hidden="1">
      <c r="A592" t="s">
        <v>76</v>
      </c>
      <c r="B592" t="s">
        <v>16263</v>
      </c>
      <c r="F592" t="s">
        <v>16264</v>
      </c>
      <c r="I592" t="s">
        <v>16265</v>
      </c>
      <c r="J592" t="s">
        <v>13287</v>
      </c>
      <c r="V592" t="s">
        <v>16266</v>
      </c>
      <c r="AM592" t="s">
        <v>13289</v>
      </c>
      <c r="AR592" t="s">
        <v>1372</v>
      </c>
      <c r="AS592">
        <v>2010</v>
      </c>
      <c r="AT592">
        <v>31</v>
      </c>
      <c r="AU592">
        <v>5</v>
      </c>
      <c r="AZ592">
        <v>392</v>
      </c>
      <c r="BA592">
        <v>400</v>
      </c>
      <c r="BK592" t="s">
        <v>16267</v>
      </c>
      <c r="BL592">
        <v>21042654</v>
      </c>
      <c r="BQ592" t="s">
        <v>296</v>
      </c>
      <c r="BR592" t="s">
        <v>12074</v>
      </c>
      <c r="BS592" t="s">
        <v>12074</v>
      </c>
    </row>
    <row r="593" spans="1:72" hidden="1">
      <c r="A593" t="s">
        <v>76</v>
      </c>
      <c r="B593" t="s">
        <v>16268</v>
      </c>
      <c r="F593" t="s">
        <v>16268</v>
      </c>
      <c r="I593" t="s">
        <v>16269</v>
      </c>
      <c r="J593" t="s">
        <v>2775</v>
      </c>
      <c r="V593" t="s">
        <v>16270</v>
      </c>
      <c r="AM593" t="s">
        <v>2777</v>
      </c>
      <c r="AS593">
        <v>1993</v>
      </c>
      <c r="AT593">
        <v>57</v>
      </c>
      <c r="AU593">
        <v>2</v>
      </c>
      <c r="AZ593">
        <v>299</v>
      </c>
      <c r="BA593">
        <v>305</v>
      </c>
      <c r="BC593" t="s">
        <v>16271</v>
      </c>
      <c r="BK593" t="s">
        <v>16272</v>
      </c>
      <c r="BL593">
        <v>8099720</v>
      </c>
      <c r="BQ593" t="s">
        <v>296</v>
      </c>
      <c r="BR593" t="s">
        <v>12074</v>
      </c>
      <c r="BS593" t="s">
        <v>12074</v>
      </c>
    </row>
    <row r="594" spans="1:72" hidden="1">
      <c r="A594" t="s">
        <v>76</v>
      </c>
      <c r="B594" t="s">
        <v>16273</v>
      </c>
      <c r="F594" t="s">
        <v>16274</v>
      </c>
      <c r="I594" t="s">
        <v>16275</v>
      </c>
      <c r="J594" t="s">
        <v>15016</v>
      </c>
      <c r="V594" t="s">
        <v>16276</v>
      </c>
      <c r="AM594" t="s">
        <v>15020</v>
      </c>
      <c r="AR594" s="3">
        <v>45809</v>
      </c>
      <c r="AS594">
        <v>2012</v>
      </c>
      <c r="AT594">
        <v>10</v>
      </c>
      <c r="BB594">
        <v>59</v>
      </c>
      <c r="BC594" t="s">
        <v>16277</v>
      </c>
      <c r="BK594" t="s">
        <v>16278</v>
      </c>
      <c r="BL594">
        <v>22731941</v>
      </c>
      <c r="BQ594" t="s">
        <v>296</v>
      </c>
      <c r="BR594" t="s">
        <v>12074</v>
      </c>
      <c r="BS594" t="s">
        <v>12074</v>
      </c>
    </row>
    <row r="595" spans="1:72" hidden="1">
      <c r="A595" t="s">
        <v>76</v>
      </c>
      <c r="B595" t="s">
        <v>16279</v>
      </c>
      <c r="F595" t="s">
        <v>16279</v>
      </c>
      <c r="I595" t="s">
        <v>16280</v>
      </c>
      <c r="J595" t="s">
        <v>16281</v>
      </c>
      <c r="V595" t="s">
        <v>16282</v>
      </c>
      <c r="AM595" t="s">
        <v>16283</v>
      </c>
      <c r="AS595">
        <v>1999</v>
      </c>
      <c r="AT595">
        <v>46</v>
      </c>
      <c r="AU595">
        <v>1</v>
      </c>
      <c r="AZ595">
        <v>84</v>
      </c>
      <c r="BA595">
        <v>91</v>
      </c>
      <c r="BC595" t="s">
        <v>16284</v>
      </c>
      <c r="BK595" t="s">
        <v>16285</v>
      </c>
      <c r="BQ595" t="s">
        <v>131</v>
      </c>
      <c r="BR595" t="s">
        <v>12074</v>
      </c>
      <c r="BS595" t="s">
        <v>296</v>
      </c>
    </row>
    <row r="596" spans="1:72" hidden="1">
      <c r="A596" t="s">
        <v>76</v>
      </c>
      <c r="B596" t="s">
        <v>16286</v>
      </c>
      <c r="F596" t="s">
        <v>16287</v>
      </c>
      <c r="I596" t="s">
        <v>16288</v>
      </c>
      <c r="J596" t="s">
        <v>16289</v>
      </c>
      <c r="V596" t="s">
        <v>16290</v>
      </c>
      <c r="Z596" t="s">
        <v>16291</v>
      </c>
      <c r="AM596" t="s">
        <v>16292</v>
      </c>
      <c r="AR596" t="s">
        <v>94</v>
      </c>
      <c r="AS596">
        <v>2010</v>
      </c>
      <c r="AT596">
        <v>43</v>
      </c>
      <c r="AU596">
        <v>1</v>
      </c>
      <c r="AZ596">
        <v>11</v>
      </c>
      <c r="BA596">
        <v>24</v>
      </c>
      <c r="BC596" t="s">
        <v>16293</v>
      </c>
      <c r="BK596" t="s">
        <v>16294</v>
      </c>
      <c r="BQ596" t="s">
        <v>296</v>
      </c>
      <c r="BR596" t="s">
        <v>12074</v>
      </c>
      <c r="BS596" t="s">
        <v>12074</v>
      </c>
    </row>
    <row r="597" spans="1:72" hidden="1">
      <c r="A597" t="s">
        <v>76</v>
      </c>
      <c r="B597" t="s">
        <v>16295</v>
      </c>
      <c r="F597" t="s">
        <v>16296</v>
      </c>
      <c r="I597" t="s">
        <v>16297</v>
      </c>
      <c r="J597" t="s">
        <v>902</v>
      </c>
      <c r="V597" t="s">
        <v>16298</v>
      </c>
      <c r="AM597" t="s">
        <v>2280</v>
      </c>
      <c r="AS597">
        <v>2016</v>
      </c>
      <c r="AT597">
        <v>113</v>
      </c>
      <c r="AZ597">
        <v>212</v>
      </c>
      <c r="BA597">
        <v>216</v>
      </c>
      <c r="BC597" t="s">
        <v>16299</v>
      </c>
      <c r="BK597" t="s">
        <v>16300</v>
      </c>
      <c r="BQ597" t="s">
        <v>296</v>
      </c>
      <c r="BR597" t="s">
        <v>12074</v>
      </c>
      <c r="BS597" t="s">
        <v>12074</v>
      </c>
    </row>
    <row r="598" spans="1:72" hidden="1">
      <c r="A598" t="s">
        <v>76</v>
      </c>
      <c r="B598" t="s">
        <v>16301</v>
      </c>
      <c r="F598" t="s">
        <v>16302</v>
      </c>
      <c r="I598" t="s">
        <v>16303</v>
      </c>
      <c r="J598" t="s">
        <v>2128</v>
      </c>
      <c r="V598" t="s">
        <v>16304</v>
      </c>
      <c r="AM598" t="s">
        <v>2130</v>
      </c>
      <c r="AN598" t="s">
        <v>4637</v>
      </c>
      <c r="AR598" t="s">
        <v>168</v>
      </c>
      <c r="AS598">
        <v>2014</v>
      </c>
      <c r="AT598">
        <v>43</v>
      </c>
      <c r="AU598">
        <v>5</v>
      </c>
      <c r="AZ598">
        <v>1419</v>
      </c>
      <c r="BA598">
        <v>1426</v>
      </c>
      <c r="BC598" t="s">
        <v>16305</v>
      </c>
      <c r="BK598" t="s">
        <v>16306</v>
      </c>
      <c r="BL598">
        <v>25202887</v>
      </c>
      <c r="BQ598" t="s">
        <v>131</v>
      </c>
      <c r="BR598" t="s">
        <v>12074</v>
      </c>
      <c r="BS598" t="s">
        <v>296</v>
      </c>
    </row>
    <row r="599" spans="1:72" hidden="1">
      <c r="A599" t="s">
        <v>76</v>
      </c>
      <c r="B599" t="s">
        <v>16307</v>
      </c>
      <c r="F599" t="s">
        <v>16308</v>
      </c>
      <c r="I599" t="s">
        <v>16309</v>
      </c>
      <c r="J599" t="s">
        <v>122</v>
      </c>
      <c r="V599" t="s">
        <v>16310</v>
      </c>
      <c r="AA599" t="s">
        <v>16311</v>
      </c>
      <c r="AM599" t="s">
        <v>126</v>
      </c>
      <c r="AN599" t="s">
        <v>127</v>
      </c>
      <c r="AR599" t="s">
        <v>94</v>
      </c>
      <c r="AS599">
        <v>2018</v>
      </c>
      <c r="AT599">
        <v>24</v>
      </c>
      <c r="AU599">
        <v>1</v>
      </c>
      <c r="AZ599" t="s">
        <v>16312</v>
      </c>
      <c r="BA599" t="s">
        <v>16313</v>
      </c>
      <c r="BC599" t="s">
        <v>16314</v>
      </c>
      <c r="BK599" t="s">
        <v>16315</v>
      </c>
      <c r="BL599">
        <v>28869698</v>
      </c>
      <c r="BQ599" t="s">
        <v>296</v>
      </c>
      <c r="BR599" t="s">
        <v>12074</v>
      </c>
      <c r="BS599" t="s">
        <v>12074</v>
      </c>
    </row>
    <row r="600" spans="1:72" hidden="1">
      <c r="A600" t="s">
        <v>76</v>
      </c>
      <c r="B600" t="s">
        <v>16316</v>
      </c>
      <c r="F600" t="s">
        <v>16316</v>
      </c>
      <c r="I600" t="s">
        <v>16317</v>
      </c>
      <c r="J600" t="s">
        <v>861</v>
      </c>
      <c r="V600" t="s">
        <v>16318</v>
      </c>
      <c r="AM600" t="s">
        <v>863</v>
      </c>
      <c r="AR600" t="s">
        <v>413</v>
      </c>
      <c r="AS600">
        <v>2000</v>
      </c>
      <c r="AT600">
        <v>81</v>
      </c>
      <c r="AU600">
        <v>4</v>
      </c>
      <c r="AZ600">
        <v>1118</v>
      </c>
      <c r="BA600">
        <v>1127</v>
      </c>
      <c r="BC600" t="s">
        <v>16319</v>
      </c>
      <c r="BK600" t="s">
        <v>16320</v>
      </c>
      <c r="BQ600" t="s">
        <v>296</v>
      </c>
      <c r="BR600" t="s">
        <v>12074</v>
      </c>
      <c r="BS600" t="s">
        <v>12074</v>
      </c>
    </row>
    <row r="601" spans="1:72" hidden="1">
      <c r="A601" t="s">
        <v>76</v>
      </c>
      <c r="B601" t="s">
        <v>16321</v>
      </c>
      <c r="F601" t="s">
        <v>16322</v>
      </c>
      <c r="I601" t="s">
        <v>16323</v>
      </c>
      <c r="J601" t="s">
        <v>3732</v>
      </c>
      <c r="V601" t="s">
        <v>16324</v>
      </c>
      <c r="AM601" t="s">
        <v>3734</v>
      </c>
      <c r="AN601" t="s">
        <v>5064</v>
      </c>
      <c r="AR601" s="3">
        <v>39173</v>
      </c>
      <c r="AS601">
        <v>2006</v>
      </c>
      <c r="AT601">
        <v>6</v>
      </c>
      <c r="BB601">
        <v>2</v>
      </c>
      <c r="BK601" t="s">
        <v>16325</v>
      </c>
      <c r="BQ601" t="s">
        <v>131</v>
      </c>
      <c r="BR601" t="s">
        <v>12074</v>
      </c>
      <c r="BS601" t="s">
        <v>296</v>
      </c>
    </row>
    <row r="602" spans="1:72" hidden="1">
      <c r="A602" t="s">
        <v>76</v>
      </c>
      <c r="B602" t="s">
        <v>16326</v>
      </c>
      <c r="F602" t="s">
        <v>16326</v>
      </c>
      <c r="I602" t="s">
        <v>16327</v>
      </c>
      <c r="J602" t="s">
        <v>8602</v>
      </c>
      <c r="V602" t="s">
        <v>16328</v>
      </c>
      <c r="Z602" t="s">
        <v>16329</v>
      </c>
      <c r="AA602" t="s">
        <v>16330</v>
      </c>
      <c r="AM602" t="s">
        <v>8606</v>
      </c>
      <c r="AR602" t="s">
        <v>185</v>
      </c>
      <c r="AS602">
        <v>2004</v>
      </c>
      <c r="AT602">
        <v>77</v>
      </c>
      <c r="AU602">
        <v>3</v>
      </c>
      <c r="AZ602">
        <v>465</v>
      </c>
      <c r="BA602">
        <v>483</v>
      </c>
      <c r="BK602" t="s">
        <v>16331</v>
      </c>
      <c r="BQ602" t="s">
        <v>296</v>
      </c>
      <c r="BR602" t="s">
        <v>12074</v>
      </c>
      <c r="BS602" t="s">
        <v>12074</v>
      </c>
    </row>
    <row r="603" spans="1:72" hidden="1">
      <c r="A603" t="s">
        <v>76</v>
      </c>
      <c r="B603" t="s">
        <v>16332</v>
      </c>
      <c r="F603" t="s">
        <v>16332</v>
      </c>
      <c r="I603" t="s">
        <v>16333</v>
      </c>
      <c r="J603" t="s">
        <v>605</v>
      </c>
      <c r="V603" t="s">
        <v>16334</v>
      </c>
      <c r="AM603" t="s">
        <v>607</v>
      </c>
      <c r="AR603" t="s">
        <v>204</v>
      </c>
      <c r="AS603">
        <v>1999</v>
      </c>
      <c r="AT603">
        <v>53</v>
      </c>
      <c r="AU603">
        <v>1</v>
      </c>
      <c r="AZ603">
        <v>187</v>
      </c>
      <c r="BA603">
        <v>200</v>
      </c>
      <c r="BC603" t="s">
        <v>16335</v>
      </c>
      <c r="BK603" t="s">
        <v>16336</v>
      </c>
      <c r="BL603">
        <v>28565200</v>
      </c>
      <c r="BQ603" t="s">
        <v>296</v>
      </c>
      <c r="BR603" t="s">
        <v>12074</v>
      </c>
      <c r="BS603" t="s">
        <v>12074</v>
      </c>
    </row>
    <row r="604" spans="1:72" hidden="1">
      <c r="A604" t="s">
        <v>76</v>
      </c>
      <c r="B604" t="s">
        <v>16337</v>
      </c>
      <c r="F604" t="s">
        <v>16337</v>
      </c>
      <c r="I604" t="s">
        <v>16338</v>
      </c>
      <c r="J604" t="s">
        <v>1196</v>
      </c>
      <c r="V604" t="s">
        <v>16339</v>
      </c>
      <c r="AM604" t="s">
        <v>1198</v>
      </c>
      <c r="AR604" t="s">
        <v>413</v>
      </c>
      <c r="AS604">
        <v>2001</v>
      </c>
      <c r="AT604">
        <v>94</v>
      </c>
      <c r="AU604">
        <v>6</v>
      </c>
      <c r="AZ604">
        <v>902</v>
      </c>
      <c r="BA604">
        <v>908</v>
      </c>
      <c r="BC604" t="s">
        <v>16340</v>
      </c>
      <c r="BK604" t="s">
        <v>16341</v>
      </c>
      <c r="BQ604" t="s">
        <v>131</v>
      </c>
      <c r="BR604" t="s">
        <v>12074</v>
      </c>
      <c r="BS604" t="s">
        <v>296</v>
      </c>
      <c r="BT604">
        <v>1</v>
      </c>
    </row>
    <row r="605" spans="1:72" hidden="1">
      <c r="A605" t="s">
        <v>76</v>
      </c>
      <c r="B605" t="s">
        <v>16342</v>
      </c>
      <c r="F605" t="s">
        <v>16342</v>
      </c>
      <c r="I605" t="s">
        <v>16343</v>
      </c>
      <c r="J605" t="s">
        <v>2877</v>
      </c>
      <c r="V605" t="s">
        <v>16344</v>
      </c>
      <c r="AA605" t="s">
        <v>16345</v>
      </c>
      <c r="AM605" t="s">
        <v>2880</v>
      </c>
      <c r="AN605" t="s">
        <v>2881</v>
      </c>
      <c r="AR605" t="s">
        <v>204</v>
      </c>
      <c r="AS605">
        <v>2002</v>
      </c>
      <c r="AT605">
        <v>75</v>
      </c>
      <c r="AU605">
        <v>2</v>
      </c>
      <c r="AZ605">
        <v>173</v>
      </c>
      <c r="BA605">
        <v>185</v>
      </c>
      <c r="BC605" t="s">
        <v>16346</v>
      </c>
      <c r="BK605" t="s">
        <v>16347</v>
      </c>
      <c r="BQ605" t="s">
        <v>131</v>
      </c>
      <c r="BR605" t="s">
        <v>12074</v>
      </c>
      <c r="BS605" t="s">
        <v>296</v>
      </c>
    </row>
    <row r="606" spans="1:72" hidden="1">
      <c r="A606" t="s">
        <v>76</v>
      </c>
      <c r="B606" t="s">
        <v>16348</v>
      </c>
      <c r="F606" t="s">
        <v>16348</v>
      </c>
      <c r="I606" t="s">
        <v>16349</v>
      </c>
      <c r="J606" t="s">
        <v>16350</v>
      </c>
      <c r="V606" t="s">
        <v>16351</v>
      </c>
      <c r="AM606" t="s">
        <v>16352</v>
      </c>
      <c r="AR606" t="s">
        <v>509</v>
      </c>
      <c r="AS606">
        <v>2006</v>
      </c>
      <c r="AT606">
        <v>119</v>
      </c>
      <c r="AU606" s="2">
        <v>43132</v>
      </c>
      <c r="AZ606">
        <v>28</v>
      </c>
      <c r="BA606">
        <v>34</v>
      </c>
      <c r="BK606" t="s">
        <v>16353</v>
      </c>
      <c r="BL606">
        <v>16450705</v>
      </c>
      <c r="BQ606" t="s">
        <v>296</v>
      </c>
      <c r="BR606" t="s">
        <v>12074</v>
      </c>
      <c r="BS606" t="s">
        <v>12074</v>
      </c>
    </row>
    <row r="607" spans="1:72" hidden="1">
      <c r="A607" t="s">
        <v>76</v>
      </c>
      <c r="B607" t="s">
        <v>16354</v>
      </c>
      <c r="F607" t="s">
        <v>16354</v>
      </c>
      <c r="I607" t="s">
        <v>16355</v>
      </c>
      <c r="J607" t="s">
        <v>2128</v>
      </c>
      <c r="V607" t="s">
        <v>16356</v>
      </c>
      <c r="AM607" t="s">
        <v>2130</v>
      </c>
      <c r="AR607" t="s">
        <v>600</v>
      </c>
      <c r="AS607">
        <v>1994</v>
      </c>
      <c r="AT607">
        <v>23</v>
      </c>
      <c r="AU607">
        <v>2</v>
      </c>
      <c r="AZ607">
        <v>464</v>
      </c>
      <c r="BA607">
        <v>471</v>
      </c>
      <c r="BC607" t="s">
        <v>16357</v>
      </c>
      <c r="BK607" t="s">
        <v>16358</v>
      </c>
      <c r="BQ607" t="s">
        <v>131</v>
      </c>
      <c r="BR607" t="s">
        <v>12074</v>
      </c>
      <c r="BS607" t="s">
        <v>296</v>
      </c>
    </row>
    <row r="608" spans="1:72" hidden="1">
      <c r="A608" t="s">
        <v>76</v>
      </c>
      <c r="B608" t="s">
        <v>16359</v>
      </c>
      <c r="F608" t="s">
        <v>16360</v>
      </c>
      <c r="I608" t="s">
        <v>16361</v>
      </c>
      <c r="J608" t="s">
        <v>3321</v>
      </c>
      <c r="V608" t="s">
        <v>16362</v>
      </c>
      <c r="AM608" t="s">
        <v>3323</v>
      </c>
      <c r="AR608" t="s">
        <v>769</v>
      </c>
      <c r="AS608">
        <v>2013</v>
      </c>
      <c r="AT608">
        <v>96</v>
      </c>
      <c r="AU608">
        <v>1</v>
      </c>
      <c r="AZ608">
        <v>124</v>
      </c>
      <c r="BA608">
        <v>130</v>
      </c>
      <c r="BC608" t="s">
        <v>16363</v>
      </c>
      <c r="BK608" t="s">
        <v>16364</v>
      </c>
      <c r="BQ608" t="s">
        <v>296</v>
      </c>
      <c r="BR608" t="s">
        <v>12074</v>
      </c>
      <c r="BS608" t="s">
        <v>12074</v>
      </c>
    </row>
    <row r="609" spans="1:72" hidden="1">
      <c r="A609" t="s">
        <v>76</v>
      </c>
      <c r="B609" t="s">
        <v>16365</v>
      </c>
      <c r="F609" t="s">
        <v>16366</v>
      </c>
      <c r="I609" t="s">
        <v>16367</v>
      </c>
      <c r="J609" t="s">
        <v>12475</v>
      </c>
      <c r="V609" t="s">
        <v>16368</v>
      </c>
      <c r="AA609" t="s">
        <v>16369</v>
      </c>
      <c r="AM609" t="s">
        <v>12477</v>
      </c>
      <c r="AS609">
        <v>2009</v>
      </c>
      <c r="AT609">
        <v>11</v>
      </c>
      <c r="AU609">
        <v>1</v>
      </c>
      <c r="AZ609">
        <v>149</v>
      </c>
      <c r="BA609">
        <v>155</v>
      </c>
      <c r="BC609" t="s">
        <v>16370</v>
      </c>
      <c r="BK609" t="s">
        <v>16371</v>
      </c>
      <c r="BQ609" t="s">
        <v>296</v>
      </c>
      <c r="BR609" t="s">
        <v>12074</v>
      </c>
      <c r="BS609" t="s">
        <v>12074</v>
      </c>
    </row>
    <row r="610" spans="1:72" hidden="1">
      <c r="A610" t="s">
        <v>76</v>
      </c>
      <c r="B610" t="s">
        <v>16372</v>
      </c>
      <c r="F610" t="s">
        <v>16373</v>
      </c>
      <c r="I610" t="s">
        <v>16374</v>
      </c>
      <c r="J610" t="s">
        <v>902</v>
      </c>
      <c r="V610" t="s">
        <v>16375</v>
      </c>
      <c r="AM610" t="s">
        <v>908</v>
      </c>
      <c r="AS610">
        <v>2010</v>
      </c>
      <c r="AT610">
        <v>107</v>
      </c>
      <c r="AU610">
        <v>4</v>
      </c>
      <c r="AZ610">
        <v>527</v>
      </c>
      <c r="BA610">
        <v>534</v>
      </c>
      <c r="BC610" t="s">
        <v>16376</v>
      </c>
      <c r="BK610" t="s">
        <v>16377</v>
      </c>
      <c r="BQ610" t="s">
        <v>296</v>
      </c>
      <c r="BR610" t="s">
        <v>12074</v>
      </c>
      <c r="BS610" t="s">
        <v>12074</v>
      </c>
    </row>
    <row r="611" spans="1:72" hidden="1">
      <c r="A611" t="s">
        <v>76</v>
      </c>
      <c r="B611" t="s">
        <v>16378</v>
      </c>
      <c r="F611" t="s">
        <v>16379</v>
      </c>
      <c r="I611" t="s">
        <v>16380</v>
      </c>
      <c r="J611" t="s">
        <v>221</v>
      </c>
      <c r="V611" t="s">
        <v>16381</v>
      </c>
      <c r="Z611" t="s">
        <v>16382</v>
      </c>
      <c r="AA611" t="s">
        <v>16383</v>
      </c>
      <c r="AM611" t="s">
        <v>225</v>
      </c>
      <c r="AR611" t="s">
        <v>3735</v>
      </c>
      <c r="AS611">
        <v>2006</v>
      </c>
      <c r="AT611">
        <v>103</v>
      </c>
      <c r="AU611">
        <v>42</v>
      </c>
      <c r="AZ611">
        <v>15338</v>
      </c>
      <c r="BA611">
        <v>15342</v>
      </c>
      <c r="BC611" t="s">
        <v>16384</v>
      </c>
      <c r="BK611" t="s">
        <v>16385</v>
      </c>
      <c r="BL611">
        <v>17032777</v>
      </c>
      <c r="BQ611" t="s">
        <v>296</v>
      </c>
      <c r="BR611" t="s">
        <v>12074</v>
      </c>
      <c r="BS611" t="s">
        <v>12074</v>
      </c>
    </row>
    <row r="612" spans="1:72" hidden="1">
      <c r="A612" t="s">
        <v>76</v>
      </c>
      <c r="B612" t="s">
        <v>16386</v>
      </c>
      <c r="F612" t="s">
        <v>16387</v>
      </c>
      <c r="I612" t="s">
        <v>16388</v>
      </c>
      <c r="J612" t="s">
        <v>9515</v>
      </c>
      <c r="V612" t="s">
        <v>16389</v>
      </c>
      <c r="Z612" t="s">
        <v>16390</v>
      </c>
      <c r="AA612" t="s">
        <v>16391</v>
      </c>
      <c r="AM612" t="s">
        <v>9517</v>
      </c>
      <c r="AN612" t="s">
        <v>16392</v>
      </c>
      <c r="AR612" t="s">
        <v>185</v>
      </c>
      <c r="AS612">
        <v>2017</v>
      </c>
      <c r="AT612">
        <v>33</v>
      </c>
      <c r="AU612">
        <v>3</v>
      </c>
      <c r="AZ612">
        <v>184</v>
      </c>
      <c r="BA612">
        <v>192</v>
      </c>
      <c r="BC612" t="s">
        <v>16393</v>
      </c>
      <c r="BK612" t="s">
        <v>16394</v>
      </c>
      <c r="BL612">
        <v>28854112</v>
      </c>
      <c r="BQ612" t="s">
        <v>296</v>
      </c>
      <c r="BR612" t="s">
        <v>12074</v>
      </c>
      <c r="BS612" t="s">
        <v>12074</v>
      </c>
    </row>
    <row r="613" spans="1:72" hidden="1">
      <c r="A613" t="s">
        <v>76</v>
      </c>
      <c r="B613" t="s">
        <v>16395</v>
      </c>
      <c r="F613" t="s">
        <v>16396</v>
      </c>
      <c r="I613" t="s">
        <v>16397</v>
      </c>
      <c r="J613" t="s">
        <v>13886</v>
      </c>
      <c r="V613" t="s">
        <v>16398</v>
      </c>
      <c r="Z613" t="s">
        <v>1137</v>
      </c>
      <c r="AA613" t="s">
        <v>16399</v>
      </c>
      <c r="AM613" t="s">
        <v>13889</v>
      </c>
      <c r="AR613" t="s">
        <v>887</v>
      </c>
      <c r="AS613">
        <v>2012</v>
      </c>
      <c r="AT613">
        <v>49</v>
      </c>
      <c r="AU613">
        <v>3</v>
      </c>
      <c r="AZ613">
        <v>680</v>
      </c>
      <c r="BA613">
        <v>689</v>
      </c>
      <c r="BC613" t="s">
        <v>16400</v>
      </c>
      <c r="BK613" t="s">
        <v>16401</v>
      </c>
      <c r="BQ613" t="s">
        <v>296</v>
      </c>
      <c r="BR613" t="s">
        <v>12074</v>
      </c>
      <c r="BS613" t="s">
        <v>12074</v>
      </c>
    </row>
    <row r="614" spans="1:72" hidden="1">
      <c r="A614" t="s">
        <v>76</v>
      </c>
      <c r="B614" t="s">
        <v>16402</v>
      </c>
      <c r="F614" t="s">
        <v>16403</v>
      </c>
      <c r="I614" t="s">
        <v>16404</v>
      </c>
      <c r="J614" t="s">
        <v>16405</v>
      </c>
      <c r="V614" t="s">
        <v>16406</v>
      </c>
      <c r="AM614" t="s">
        <v>16407</v>
      </c>
      <c r="AN614" t="s">
        <v>16408</v>
      </c>
      <c r="AR614" t="s">
        <v>168</v>
      </c>
      <c r="AS614">
        <v>2017</v>
      </c>
      <c r="AT614">
        <v>26</v>
      </c>
      <c r="AU614">
        <v>5</v>
      </c>
      <c r="AZ614">
        <v>616</v>
      </c>
      <c r="BA614">
        <v>632</v>
      </c>
      <c r="BC614" t="s">
        <v>16409</v>
      </c>
      <c r="BK614" t="s">
        <v>16410</v>
      </c>
      <c r="BL614">
        <v>28636075</v>
      </c>
      <c r="BQ614" t="s">
        <v>296</v>
      </c>
      <c r="BR614" t="s">
        <v>12074</v>
      </c>
      <c r="BS614" t="s">
        <v>12074</v>
      </c>
    </row>
    <row r="615" spans="1:72" hidden="1">
      <c r="A615" t="s">
        <v>76</v>
      </c>
      <c r="B615" t="s">
        <v>16411</v>
      </c>
      <c r="F615" t="s">
        <v>16411</v>
      </c>
      <c r="I615" t="s">
        <v>16412</v>
      </c>
      <c r="J615" t="s">
        <v>1266</v>
      </c>
      <c r="V615" t="s">
        <v>16413</v>
      </c>
      <c r="Z615" t="s">
        <v>16414</v>
      </c>
      <c r="AA615" t="s">
        <v>16415</v>
      </c>
      <c r="AM615" t="s">
        <v>1268</v>
      </c>
      <c r="AR615" t="s">
        <v>128</v>
      </c>
      <c r="AS615">
        <v>2000</v>
      </c>
      <c r="AT615">
        <v>10</v>
      </c>
      <c r="AU615">
        <v>6</v>
      </c>
      <c r="AZ615">
        <v>1620</v>
      </c>
      <c r="BA615">
        <v>1632</v>
      </c>
      <c r="BC615" t="s">
        <v>16416</v>
      </c>
      <c r="BK615" t="s">
        <v>16417</v>
      </c>
      <c r="BQ615" t="s">
        <v>296</v>
      </c>
      <c r="BR615" t="s">
        <v>12074</v>
      </c>
      <c r="BS615" t="s">
        <v>12074</v>
      </c>
    </row>
    <row r="616" spans="1:72" hidden="1">
      <c r="A616" t="s">
        <v>76</v>
      </c>
      <c r="B616" t="s">
        <v>16418</v>
      </c>
      <c r="F616" t="s">
        <v>16419</v>
      </c>
      <c r="I616" t="s">
        <v>16420</v>
      </c>
      <c r="J616" t="s">
        <v>1257</v>
      </c>
      <c r="V616" t="s">
        <v>16421</v>
      </c>
      <c r="Z616" t="s">
        <v>16422</v>
      </c>
      <c r="AA616" t="s">
        <v>16423</v>
      </c>
      <c r="AM616" t="s">
        <v>1259</v>
      </c>
      <c r="AR616" t="s">
        <v>397</v>
      </c>
      <c r="AS616">
        <v>2006</v>
      </c>
      <c r="AT616">
        <v>33</v>
      </c>
      <c r="AU616">
        <v>7</v>
      </c>
      <c r="AZ616">
        <v>1305</v>
      </c>
      <c r="BA616">
        <v>1313</v>
      </c>
      <c r="BC616" t="s">
        <v>16424</v>
      </c>
      <c r="BK616" t="s">
        <v>16425</v>
      </c>
      <c r="BQ616" t="s">
        <v>296</v>
      </c>
      <c r="BR616" t="s">
        <v>12074</v>
      </c>
      <c r="BS616" t="s">
        <v>12074</v>
      </c>
    </row>
    <row r="617" spans="1:72" hidden="1">
      <c r="A617" t="s">
        <v>76</v>
      </c>
      <c r="B617" t="s">
        <v>16426</v>
      </c>
      <c r="F617" t="s">
        <v>16427</v>
      </c>
      <c r="I617" t="s">
        <v>16428</v>
      </c>
      <c r="J617" t="s">
        <v>6650</v>
      </c>
      <c r="V617" t="s">
        <v>16429</v>
      </c>
      <c r="Z617" t="s">
        <v>16430</v>
      </c>
      <c r="AA617" t="s">
        <v>16431</v>
      </c>
      <c r="AM617" t="s">
        <v>6652</v>
      </c>
      <c r="AN617" t="s">
        <v>6653</v>
      </c>
      <c r="AS617">
        <v>2017</v>
      </c>
      <c r="AT617">
        <v>107</v>
      </c>
      <c r="BB617" t="s">
        <v>16432</v>
      </c>
      <c r="BC617" t="s">
        <v>16433</v>
      </c>
      <c r="BK617" t="s">
        <v>16434</v>
      </c>
      <c r="BQ617" t="s">
        <v>131</v>
      </c>
      <c r="BR617" t="s">
        <v>12074</v>
      </c>
      <c r="BS617" t="s">
        <v>296</v>
      </c>
      <c r="BT617">
        <v>1</v>
      </c>
    </row>
    <row r="618" spans="1:72" hidden="1">
      <c r="A618" t="s">
        <v>76</v>
      </c>
      <c r="B618" t="s">
        <v>16435</v>
      </c>
      <c r="F618" t="s">
        <v>16435</v>
      </c>
      <c r="I618" t="s">
        <v>16436</v>
      </c>
      <c r="J618" t="s">
        <v>13229</v>
      </c>
      <c r="V618" t="s">
        <v>16437</v>
      </c>
      <c r="AM618" t="s">
        <v>13231</v>
      </c>
      <c r="AR618" s="3">
        <v>41122</v>
      </c>
      <c r="AS618">
        <v>1999</v>
      </c>
      <c r="AT618">
        <v>68</v>
      </c>
      <c r="AU618">
        <v>3</v>
      </c>
      <c r="AZ618">
        <v>151</v>
      </c>
      <c r="BA618">
        <v>174</v>
      </c>
      <c r="BK618" t="s">
        <v>16438</v>
      </c>
      <c r="BQ618" t="s">
        <v>131</v>
      </c>
      <c r="BR618" t="s">
        <v>12074</v>
      </c>
      <c r="BS618" t="s">
        <v>296</v>
      </c>
    </row>
    <row r="619" spans="1:72" hidden="1">
      <c r="A619" t="s">
        <v>76</v>
      </c>
      <c r="B619" t="s">
        <v>16439</v>
      </c>
      <c r="F619" t="s">
        <v>16440</v>
      </c>
      <c r="I619" t="s">
        <v>16441</v>
      </c>
      <c r="J619" t="s">
        <v>122</v>
      </c>
      <c r="V619" t="s">
        <v>16442</v>
      </c>
      <c r="AM619" t="s">
        <v>126</v>
      </c>
      <c r="AN619" t="s">
        <v>127</v>
      </c>
      <c r="AR619" t="s">
        <v>413</v>
      </c>
      <c r="AS619">
        <v>2016</v>
      </c>
      <c r="AT619">
        <v>22</v>
      </c>
      <c r="AU619">
        <v>11</v>
      </c>
      <c r="AZ619">
        <v>3712</v>
      </c>
      <c r="BA619">
        <v>3723</v>
      </c>
      <c r="BC619" t="s">
        <v>16443</v>
      </c>
      <c r="BK619" t="s">
        <v>16444</v>
      </c>
      <c r="BL619">
        <v>27104650</v>
      </c>
      <c r="BQ619" t="s">
        <v>296</v>
      </c>
      <c r="BR619" t="s">
        <v>12074</v>
      </c>
      <c r="BS619" t="s">
        <v>12074</v>
      </c>
    </row>
    <row r="620" spans="1:72" hidden="1">
      <c r="A620" t="s">
        <v>76</v>
      </c>
      <c r="B620" t="s">
        <v>16445</v>
      </c>
      <c r="F620" t="s">
        <v>16446</v>
      </c>
      <c r="I620" t="s">
        <v>16447</v>
      </c>
      <c r="J620" t="s">
        <v>3879</v>
      </c>
      <c r="V620" t="s">
        <v>16448</v>
      </c>
      <c r="AM620" t="s">
        <v>3882</v>
      </c>
      <c r="AR620" t="s">
        <v>887</v>
      </c>
      <c r="AS620">
        <v>2010</v>
      </c>
      <c r="AT620">
        <v>180</v>
      </c>
      <c r="AU620">
        <v>5</v>
      </c>
      <c r="AZ620">
        <v>715</v>
      </c>
      <c r="BA620">
        <v>729</v>
      </c>
      <c r="BC620" t="s">
        <v>16449</v>
      </c>
      <c r="BK620" t="s">
        <v>16450</v>
      </c>
      <c r="BL620">
        <v>20198373</v>
      </c>
      <c r="BQ620" t="s">
        <v>296</v>
      </c>
      <c r="BR620" t="s">
        <v>12074</v>
      </c>
      <c r="BS620" t="s">
        <v>12074</v>
      </c>
    </row>
    <row r="621" spans="1:72" hidden="1">
      <c r="A621" t="s">
        <v>76</v>
      </c>
      <c r="B621" t="s">
        <v>16451</v>
      </c>
      <c r="F621" t="s">
        <v>16451</v>
      </c>
      <c r="I621" t="s">
        <v>16452</v>
      </c>
      <c r="J621" t="s">
        <v>2662</v>
      </c>
      <c r="V621" t="s">
        <v>16453</v>
      </c>
      <c r="AM621" t="s">
        <v>2664</v>
      </c>
      <c r="AR621" t="s">
        <v>168</v>
      </c>
      <c r="AS621">
        <v>1991</v>
      </c>
      <c r="AT621">
        <v>61</v>
      </c>
      <c r="AU621">
        <v>1</v>
      </c>
      <c r="AZ621">
        <v>53</v>
      </c>
      <c r="BA621">
        <v>57</v>
      </c>
      <c r="BC621" t="s">
        <v>16454</v>
      </c>
      <c r="BK621" t="s">
        <v>16455</v>
      </c>
      <c r="BQ621" t="s">
        <v>131</v>
      </c>
      <c r="BR621" t="s">
        <v>12074</v>
      </c>
      <c r="BS621" t="s">
        <v>296</v>
      </c>
    </row>
    <row r="622" spans="1:72" hidden="1">
      <c r="A622" t="s">
        <v>76</v>
      </c>
      <c r="B622" t="s">
        <v>16456</v>
      </c>
      <c r="F622" t="s">
        <v>16457</v>
      </c>
      <c r="I622" t="s">
        <v>16458</v>
      </c>
      <c r="J622" t="s">
        <v>666</v>
      </c>
      <c r="V622" t="s">
        <v>16459</v>
      </c>
      <c r="Z622" t="s">
        <v>16460</v>
      </c>
      <c r="AA622" t="s">
        <v>16461</v>
      </c>
      <c r="AM622" t="s">
        <v>670</v>
      </c>
      <c r="AN622" t="s">
        <v>671</v>
      </c>
      <c r="AR622" t="s">
        <v>168</v>
      </c>
      <c r="AS622">
        <v>2016</v>
      </c>
      <c r="AT622">
        <v>25</v>
      </c>
      <c r="AU622">
        <v>19</v>
      </c>
      <c r="AZ622">
        <v>4907</v>
      </c>
      <c r="BA622">
        <v>4918</v>
      </c>
      <c r="BC622" t="s">
        <v>16462</v>
      </c>
      <c r="BK622" t="s">
        <v>16463</v>
      </c>
      <c r="BL622">
        <v>27506329</v>
      </c>
      <c r="BQ622" t="s">
        <v>296</v>
      </c>
      <c r="BR622" t="s">
        <v>12074</v>
      </c>
      <c r="BS622" t="s">
        <v>12074</v>
      </c>
    </row>
    <row r="623" spans="1:72" hidden="1">
      <c r="A623" t="s">
        <v>76</v>
      </c>
      <c r="B623" t="s">
        <v>16464</v>
      </c>
      <c r="F623" t="s">
        <v>16465</v>
      </c>
      <c r="I623" t="s">
        <v>16466</v>
      </c>
      <c r="J623" t="s">
        <v>14992</v>
      </c>
      <c r="V623" t="s">
        <v>16467</v>
      </c>
      <c r="Z623" t="s">
        <v>16468</v>
      </c>
      <c r="AA623" t="s">
        <v>16469</v>
      </c>
      <c r="AM623" t="s">
        <v>14995</v>
      </c>
      <c r="AN623" t="s">
        <v>14996</v>
      </c>
      <c r="AR623" t="s">
        <v>94</v>
      </c>
      <c r="AS623">
        <v>2012</v>
      </c>
      <c r="AT623">
        <v>31</v>
      </c>
      <c r="AU623">
        <v>1</v>
      </c>
      <c r="AZ623">
        <v>58</v>
      </c>
      <c r="BA623">
        <v>66</v>
      </c>
      <c r="BC623" t="s">
        <v>16470</v>
      </c>
      <c r="BK623" t="s">
        <v>16471</v>
      </c>
      <c r="BQ623" t="s">
        <v>296</v>
      </c>
      <c r="BR623" t="s">
        <v>12074</v>
      </c>
      <c r="BS623" t="s">
        <v>12074</v>
      </c>
    </row>
    <row r="624" spans="1:72" hidden="1">
      <c r="A624" t="s">
        <v>76</v>
      </c>
      <c r="B624" t="s">
        <v>16472</v>
      </c>
      <c r="F624" t="s">
        <v>16473</v>
      </c>
      <c r="I624" t="s">
        <v>16474</v>
      </c>
      <c r="J624" t="s">
        <v>16475</v>
      </c>
      <c r="V624" t="s">
        <v>16476</v>
      </c>
      <c r="Z624" t="s">
        <v>16477</v>
      </c>
      <c r="AA624" t="s">
        <v>16478</v>
      </c>
      <c r="AM624" t="s">
        <v>16479</v>
      </c>
      <c r="AR624" t="s">
        <v>94</v>
      </c>
      <c r="AS624">
        <v>2011</v>
      </c>
      <c r="AT624">
        <v>33</v>
      </c>
      <c r="AU624">
        <v>1</v>
      </c>
      <c r="AZ624">
        <v>31</v>
      </c>
      <c r="BA624">
        <v>34</v>
      </c>
      <c r="BC624" t="s">
        <v>16480</v>
      </c>
      <c r="BK624" t="s">
        <v>16481</v>
      </c>
      <c r="BL624">
        <v>21164360</v>
      </c>
      <c r="BQ624" t="s">
        <v>296</v>
      </c>
      <c r="BR624" t="s">
        <v>12074</v>
      </c>
      <c r="BS624" t="s">
        <v>12074</v>
      </c>
    </row>
    <row r="625" spans="1:71" hidden="1">
      <c r="A625" t="s">
        <v>76</v>
      </c>
      <c r="B625" t="s">
        <v>16482</v>
      </c>
      <c r="F625" t="s">
        <v>16483</v>
      </c>
      <c r="I625" t="s">
        <v>16484</v>
      </c>
      <c r="J625" t="s">
        <v>2783</v>
      </c>
      <c r="V625" t="s">
        <v>16485</v>
      </c>
      <c r="Z625" t="s">
        <v>16486</v>
      </c>
      <c r="AA625" t="s">
        <v>16487</v>
      </c>
      <c r="AM625" t="s">
        <v>2785</v>
      </c>
      <c r="AR625" t="s">
        <v>413</v>
      </c>
      <c r="AS625">
        <v>2010</v>
      </c>
      <c r="AT625">
        <v>12</v>
      </c>
      <c r="AU625">
        <v>4</v>
      </c>
      <c r="AZ625">
        <v>381</v>
      </c>
      <c r="BA625">
        <v>388</v>
      </c>
      <c r="BC625" t="s">
        <v>16488</v>
      </c>
      <c r="BK625" t="s">
        <v>16489</v>
      </c>
      <c r="BQ625" t="s">
        <v>296</v>
      </c>
      <c r="BR625" t="s">
        <v>12074</v>
      </c>
      <c r="BS625" t="s">
        <v>12074</v>
      </c>
    </row>
    <row r="626" spans="1:71" hidden="1">
      <c r="A626" t="s">
        <v>76</v>
      </c>
      <c r="B626" t="s">
        <v>16490</v>
      </c>
      <c r="F626" t="s">
        <v>16491</v>
      </c>
      <c r="I626" t="s">
        <v>16492</v>
      </c>
      <c r="J626" t="s">
        <v>232</v>
      </c>
      <c r="V626" t="s">
        <v>16493</v>
      </c>
      <c r="Z626" t="s">
        <v>16494</v>
      </c>
      <c r="AA626" t="s">
        <v>16495</v>
      </c>
      <c r="AM626" t="s">
        <v>234</v>
      </c>
      <c r="AN626" t="s">
        <v>2478</v>
      </c>
      <c r="AR626" t="s">
        <v>16496</v>
      </c>
      <c r="AS626">
        <v>2017</v>
      </c>
      <c r="AT626">
        <v>284</v>
      </c>
      <c r="AU626">
        <v>1868</v>
      </c>
      <c r="BB626">
        <v>20170427</v>
      </c>
      <c r="BC626" t="s">
        <v>16497</v>
      </c>
      <c r="BK626" t="s">
        <v>16498</v>
      </c>
      <c r="BL626">
        <v>29212717</v>
      </c>
      <c r="BQ626" t="s">
        <v>131</v>
      </c>
      <c r="BR626" t="s">
        <v>12074</v>
      </c>
      <c r="BS626" t="s">
        <v>296</v>
      </c>
    </row>
    <row r="627" spans="1:71" hidden="1">
      <c r="A627" t="s">
        <v>76</v>
      </c>
      <c r="B627" t="s">
        <v>16499</v>
      </c>
      <c r="F627" t="s">
        <v>16500</v>
      </c>
      <c r="I627" t="s">
        <v>16501</v>
      </c>
      <c r="J627" t="s">
        <v>5346</v>
      </c>
      <c r="V627" t="s">
        <v>16502</v>
      </c>
      <c r="AA627" t="s">
        <v>16503</v>
      </c>
      <c r="AM627" t="s">
        <v>5348</v>
      </c>
      <c r="AN627" t="s">
        <v>16504</v>
      </c>
      <c r="AR627" t="s">
        <v>887</v>
      </c>
      <c r="AS627">
        <v>2017</v>
      </c>
      <c r="AT627">
        <v>48</v>
      </c>
      <c r="AU627">
        <v>6</v>
      </c>
      <c r="AZ627">
        <v>2920</v>
      </c>
      <c r="BA627">
        <v>2933</v>
      </c>
      <c r="BC627" t="s">
        <v>16505</v>
      </c>
      <c r="BK627" t="s">
        <v>16506</v>
      </c>
      <c r="BQ627" t="s">
        <v>296</v>
      </c>
      <c r="BR627" t="s">
        <v>12074</v>
      </c>
      <c r="BS627" t="s">
        <v>12074</v>
      </c>
    </row>
    <row r="628" spans="1:71" hidden="1">
      <c r="A628" t="s">
        <v>76</v>
      </c>
      <c r="B628" t="s">
        <v>16507</v>
      </c>
      <c r="F628" t="s">
        <v>16508</v>
      </c>
      <c r="I628" t="s">
        <v>16509</v>
      </c>
      <c r="J628" t="s">
        <v>16510</v>
      </c>
      <c r="V628" t="s">
        <v>16511</v>
      </c>
      <c r="AM628" t="s">
        <v>16512</v>
      </c>
      <c r="AR628" t="s">
        <v>269</v>
      </c>
      <c r="AS628">
        <v>2007</v>
      </c>
      <c r="AT628">
        <v>95</v>
      </c>
      <c r="AU628">
        <v>2</v>
      </c>
      <c r="AZ628">
        <v>158</v>
      </c>
      <c r="BA628">
        <v>165</v>
      </c>
      <c r="BC628" t="s">
        <v>16513</v>
      </c>
      <c r="BK628" t="s">
        <v>16514</v>
      </c>
      <c r="BQ628" t="s">
        <v>296</v>
      </c>
      <c r="BR628" t="s">
        <v>12074</v>
      </c>
      <c r="BS628" t="s">
        <v>12074</v>
      </c>
    </row>
    <row r="629" spans="1:71" hidden="1">
      <c r="A629" t="s">
        <v>76</v>
      </c>
      <c r="B629" t="s">
        <v>16515</v>
      </c>
      <c r="F629" t="s">
        <v>16515</v>
      </c>
      <c r="I629" t="s">
        <v>16516</v>
      </c>
      <c r="J629" t="s">
        <v>7144</v>
      </c>
      <c r="O629" t="s">
        <v>16517</v>
      </c>
      <c r="P629" t="s">
        <v>16518</v>
      </c>
      <c r="Q629" t="s">
        <v>16519</v>
      </c>
      <c r="R629" t="s">
        <v>16520</v>
      </c>
      <c r="V629" t="s">
        <v>16521</v>
      </c>
      <c r="AM629" t="s">
        <v>7148</v>
      </c>
      <c r="AS629">
        <v>2002</v>
      </c>
      <c r="AT629">
        <v>116</v>
      </c>
      <c r="AU629">
        <v>3</v>
      </c>
      <c r="AZ629">
        <v>397</v>
      </c>
      <c r="BA629">
        <v>403</v>
      </c>
      <c r="BC629" t="s">
        <v>16522</v>
      </c>
      <c r="BK629" t="s">
        <v>16523</v>
      </c>
      <c r="BL629">
        <v>11822718</v>
      </c>
      <c r="BQ629" t="s">
        <v>296</v>
      </c>
      <c r="BR629" t="s">
        <v>12074</v>
      </c>
      <c r="BS629" t="s">
        <v>12074</v>
      </c>
    </row>
    <row r="630" spans="1:71" hidden="1">
      <c r="A630" t="s">
        <v>76</v>
      </c>
      <c r="B630" t="s">
        <v>16524</v>
      </c>
      <c r="F630" t="s">
        <v>16525</v>
      </c>
      <c r="I630" t="s">
        <v>16526</v>
      </c>
      <c r="J630" t="s">
        <v>3321</v>
      </c>
      <c r="V630" t="s">
        <v>16527</v>
      </c>
      <c r="AM630" t="s">
        <v>3323</v>
      </c>
      <c r="AN630" t="s">
        <v>10567</v>
      </c>
      <c r="AR630" t="s">
        <v>887</v>
      </c>
      <c r="AS630">
        <v>2006</v>
      </c>
      <c r="AT630">
        <v>89</v>
      </c>
      <c r="AU630">
        <v>2</v>
      </c>
      <c r="AZ630">
        <v>208</v>
      </c>
      <c r="BA630">
        <v>211</v>
      </c>
      <c r="BC630" t="s">
        <v>16528</v>
      </c>
      <c r="BK630" t="s">
        <v>16529</v>
      </c>
      <c r="BQ630" t="s">
        <v>296</v>
      </c>
      <c r="BR630" t="s">
        <v>12074</v>
      </c>
      <c r="BS630" t="s">
        <v>12074</v>
      </c>
    </row>
    <row r="631" spans="1:71" hidden="1">
      <c r="A631" t="s">
        <v>76</v>
      </c>
      <c r="B631" t="s">
        <v>16530</v>
      </c>
      <c r="F631" t="s">
        <v>16531</v>
      </c>
      <c r="I631" t="s">
        <v>16532</v>
      </c>
      <c r="J631" t="s">
        <v>2877</v>
      </c>
      <c r="V631" t="s">
        <v>16533</v>
      </c>
      <c r="AA631" t="s">
        <v>16534</v>
      </c>
      <c r="AM631" t="s">
        <v>2880</v>
      </c>
      <c r="AN631" t="s">
        <v>2881</v>
      </c>
      <c r="AR631" t="s">
        <v>204</v>
      </c>
      <c r="AS631">
        <v>2018</v>
      </c>
      <c r="AT631">
        <v>123</v>
      </c>
      <c r="AU631">
        <v>2</v>
      </c>
      <c r="AZ631">
        <v>265</v>
      </c>
      <c r="BA631">
        <v>278</v>
      </c>
      <c r="BC631" t="s">
        <v>16535</v>
      </c>
      <c r="BK631" t="s">
        <v>16536</v>
      </c>
      <c r="BQ631" t="s">
        <v>296</v>
      </c>
      <c r="BR631" t="s">
        <v>12074</v>
      </c>
      <c r="BS631" t="s">
        <v>12074</v>
      </c>
    </row>
    <row r="632" spans="1:71" hidden="1">
      <c r="A632" t="s">
        <v>76</v>
      </c>
      <c r="B632" t="s">
        <v>16537</v>
      </c>
      <c r="F632" t="s">
        <v>16537</v>
      </c>
      <c r="I632" t="s">
        <v>16538</v>
      </c>
      <c r="J632" t="s">
        <v>210</v>
      </c>
      <c r="V632" t="s">
        <v>16539</v>
      </c>
      <c r="AM632" t="s">
        <v>214</v>
      </c>
      <c r="AR632" t="s">
        <v>216</v>
      </c>
      <c r="AS632">
        <v>2003</v>
      </c>
      <c r="AT632">
        <v>28</v>
      </c>
      <c r="AU632">
        <v>4</v>
      </c>
      <c r="AZ632">
        <v>413</v>
      </c>
      <c r="BA632">
        <v>421</v>
      </c>
      <c r="BC632" t="s">
        <v>16540</v>
      </c>
      <c r="BK632" t="s">
        <v>16541</v>
      </c>
      <c r="BQ632" t="s">
        <v>296</v>
      </c>
      <c r="BR632" t="s">
        <v>12074</v>
      </c>
      <c r="BS632" t="s">
        <v>12074</v>
      </c>
    </row>
    <row r="633" spans="1:71" hidden="1">
      <c r="A633" t="s">
        <v>76</v>
      </c>
      <c r="B633" t="s">
        <v>16542</v>
      </c>
      <c r="F633" t="s">
        <v>16542</v>
      </c>
      <c r="I633" t="s">
        <v>16543</v>
      </c>
      <c r="J633" t="s">
        <v>7998</v>
      </c>
      <c r="V633" t="s">
        <v>16544</v>
      </c>
      <c r="AM633" t="s">
        <v>8000</v>
      </c>
      <c r="AR633" t="s">
        <v>397</v>
      </c>
      <c r="AS633">
        <v>2001</v>
      </c>
      <c r="AT633">
        <v>46</v>
      </c>
      <c r="AU633">
        <v>5</v>
      </c>
      <c r="AZ633">
        <v>1121</v>
      </c>
      <c r="BA633">
        <v>1129</v>
      </c>
      <c r="BC633" t="s">
        <v>16545</v>
      </c>
      <c r="BK633" t="s">
        <v>16546</v>
      </c>
      <c r="BQ633" t="s">
        <v>296</v>
      </c>
      <c r="BR633" t="s">
        <v>12074</v>
      </c>
      <c r="BS633" t="s">
        <v>12074</v>
      </c>
    </row>
    <row r="634" spans="1:71" hidden="1">
      <c r="A634" t="s">
        <v>76</v>
      </c>
      <c r="B634" t="s">
        <v>16547</v>
      </c>
      <c r="F634" t="s">
        <v>16548</v>
      </c>
      <c r="I634" t="s">
        <v>16549</v>
      </c>
      <c r="J634" t="s">
        <v>16550</v>
      </c>
      <c r="V634" t="s">
        <v>16551</v>
      </c>
      <c r="AM634" t="s">
        <v>16552</v>
      </c>
      <c r="AR634" t="s">
        <v>413</v>
      </c>
      <c r="AS634">
        <v>2006</v>
      </c>
      <c r="AT634">
        <v>9</v>
      </c>
      <c r="AU634">
        <v>4</v>
      </c>
      <c r="AZ634">
        <v>388</v>
      </c>
      <c r="BA634">
        <v>397</v>
      </c>
      <c r="BC634" t="s">
        <v>16553</v>
      </c>
      <c r="BK634" t="s">
        <v>16554</v>
      </c>
      <c r="BQ634" t="s">
        <v>131</v>
      </c>
      <c r="BR634" t="s">
        <v>12074</v>
      </c>
      <c r="BS634" t="s">
        <v>296</v>
      </c>
    </row>
    <row r="635" spans="1:71" hidden="1">
      <c r="A635" t="s">
        <v>76</v>
      </c>
      <c r="B635" t="s">
        <v>16555</v>
      </c>
      <c r="F635" t="s">
        <v>16556</v>
      </c>
      <c r="I635" t="s">
        <v>16557</v>
      </c>
      <c r="J635" t="s">
        <v>3732</v>
      </c>
      <c r="V635" t="s">
        <v>16558</v>
      </c>
      <c r="AM635" t="s">
        <v>3734</v>
      </c>
      <c r="AN635" t="s">
        <v>5064</v>
      </c>
      <c r="AR635" t="s">
        <v>16559</v>
      </c>
      <c r="AS635">
        <v>2012</v>
      </c>
      <c r="AT635">
        <v>12</v>
      </c>
      <c r="BB635">
        <v>65</v>
      </c>
      <c r="BK635" t="s">
        <v>16560</v>
      </c>
      <c r="BL635">
        <v>22938518</v>
      </c>
      <c r="BQ635" t="s">
        <v>296</v>
      </c>
      <c r="BR635" t="s">
        <v>12074</v>
      </c>
      <c r="BS635" t="s">
        <v>12074</v>
      </c>
    </row>
    <row r="636" spans="1:71" hidden="1">
      <c r="A636" t="s">
        <v>76</v>
      </c>
      <c r="B636" t="s">
        <v>16561</v>
      </c>
      <c r="F636" t="s">
        <v>16561</v>
      </c>
      <c r="I636" t="s">
        <v>16562</v>
      </c>
      <c r="J636" t="s">
        <v>1135</v>
      </c>
      <c r="V636" t="s">
        <v>16563</v>
      </c>
      <c r="AM636" t="s">
        <v>1138</v>
      </c>
      <c r="AR636" t="s">
        <v>128</v>
      </c>
      <c r="AS636">
        <v>2004</v>
      </c>
      <c r="AT636">
        <v>97</v>
      </c>
      <c r="AU636">
        <v>6</v>
      </c>
      <c r="AZ636">
        <v>1943</v>
      </c>
      <c r="BA636">
        <v>1957</v>
      </c>
      <c r="BK636" t="s">
        <v>16564</v>
      </c>
      <c r="BL636">
        <v>15666749</v>
      </c>
      <c r="BQ636" t="s">
        <v>296</v>
      </c>
      <c r="BR636" t="s">
        <v>12074</v>
      </c>
      <c r="BS636" t="s">
        <v>12074</v>
      </c>
    </row>
    <row r="637" spans="1:71" hidden="1">
      <c r="A637" t="s">
        <v>76</v>
      </c>
      <c r="B637" t="s">
        <v>16565</v>
      </c>
      <c r="F637" t="s">
        <v>16565</v>
      </c>
      <c r="I637" t="s">
        <v>16566</v>
      </c>
      <c r="J637" t="s">
        <v>3020</v>
      </c>
      <c r="V637" t="s">
        <v>16567</v>
      </c>
      <c r="AM637" t="s">
        <v>3022</v>
      </c>
      <c r="AR637" t="s">
        <v>6522</v>
      </c>
      <c r="AS637">
        <v>1997</v>
      </c>
      <c r="AT637">
        <v>347</v>
      </c>
      <c r="AZ637">
        <v>197</v>
      </c>
      <c r="BA637">
        <v>207</v>
      </c>
      <c r="BC637" t="s">
        <v>16568</v>
      </c>
      <c r="BK637" t="s">
        <v>16569</v>
      </c>
      <c r="BQ637" t="s">
        <v>296</v>
      </c>
      <c r="BR637" t="s">
        <v>12074</v>
      </c>
      <c r="BS637" t="s">
        <v>12074</v>
      </c>
    </row>
    <row r="638" spans="1:71" hidden="1">
      <c r="A638" t="s">
        <v>76</v>
      </c>
      <c r="B638" t="s">
        <v>16570</v>
      </c>
      <c r="F638" t="s">
        <v>16571</v>
      </c>
      <c r="I638" t="s">
        <v>16572</v>
      </c>
      <c r="J638" t="s">
        <v>16573</v>
      </c>
      <c r="V638" t="s">
        <v>16574</v>
      </c>
      <c r="AM638" t="s">
        <v>16575</v>
      </c>
      <c r="AR638" t="s">
        <v>128</v>
      </c>
      <c r="AS638">
        <v>1998</v>
      </c>
      <c r="AT638">
        <v>8</v>
      </c>
      <c r="AU638">
        <v>4</v>
      </c>
      <c r="AZ638">
        <v>175</v>
      </c>
      <c r="BA638">
        <v>186</v>
      </c>
      <c r="BC638" t="s">
        <v>16576</v>
      </c>
      <c r="BK638" t="s">
        <v>16577</v>
      </c>
      <c r="BQ638" t="s">
        <v>296</v>
      </c>
      <c r="BR638" t="s">
        <v>12074</v>
      </c>
      <c r="BS638" t="s">
        <v>12074</v>
      </c>
    </row>
    <row r="639" spans="1:71" hidden="1">
      <c r="A639" t="s">
        <v>76</v>
      </c>
      <c r="B639" t="s">
        <v>16578</v>
      </c>
      <c r="F639" t="s">
        <v>16578</v>
      </c>
      <c r="I639" t="s">
        <v>16579</v>
      </c>
      <c r="J639" t="s">
        <v>472</v>
      </c>
      <c r="V639" t="s">
        <v>16580</v>
      </c>
      <c r="AM639" t="s">
        <v>474</v>
      </c>
      <c r="AR639" t="s">
        <v>204</v>
      </c>
      <c r="AS639">
        <v>1994</v>
      </c>
      <c r="AT639">
        <v>87</v>
      </c>
      <c r="AU639">
        <v>7</v>
      </c>
      <c r="AZ639">
        <v>764</v>
      </c>
      <c r="BA639">
        <v>772</v>
      </c>
      <c r="BK639" t="s">
        <v>16581</v>
      </c>
      <c r="BL639">
        <v>24190461</v>
      </c>
      <c r="BQ639" t="s">
        <v>296</v>
      </c>
      <c r="BR639" t="s">
        <v>12074</v>
      </c>
      <c r="BS639" t="s">
        <v>12074</v>
      </c>
    </row>
    <row r="640" spans="1:71" hidden="1">
      <c r="A640" t="s">
        <v>76</v>
      </c>
      <c r="B640" t="s">
        <v>16582</v>
      </c>
      <c r="F640" t="s">
        <v>16583</v>
      </c>
      <c r="I640" t="s">
        <v>16584</v>
      </c>
      <c r="J640" t="s">
        <v>6459</v>
      </c>
      <c r="V640" t="s">
        <v>16585</v>
      </c>
      <c r="Z640" t="s">
        <v>16586</v>
      </c>
      <c r="AA640" t="s">
        <v>16587</v>
      </c>
      <c r="AM640" t="s">
        <v>6461</v>
      </c>
      <c r="AR640" t="s">
        <v>94</v>
      </c>
      <c r="AS640">
        <v>2008</v>
      </c>
      <c r="AT640">
        <v>22</v>
      </c>
      <c r="AU640">
        <v>1</v>
      </c>
      <c r="AZ640">
        <v>1</v>
      </c>
      <c r="BA640">
        <v>18</v>
      </c>
      <c r="BC640" t="s">
        <v>16588</v>
      </c>
      <c r="BK640" t="s">
        <v>16589</v>
      </c>
      <c r="BQ640" t="s">
        <v>131</v>
      </c>
      <c r="BR640" t="s">
        <v>12074</v>
      </c>
      <c r="BS640" t="s">
        <v>296</v>
      </c>
    </row>
    <row r="641" spans="1:71" hidden="1">
      <c r="A641" t="s">
        <v>76</v>
      </c>
      <c r="B641" t="s">
        <v>16590</v>
      </c>
      <c r="F641" t="s">
        <v>16591</v>
      </c>
      <c r="I641" t="s">
        <v>16592</v>
      </c>
      <c r="J641" t="s">
        <v>3996</v>
      </c>
      <c r="V641" t="s">
        <v>16593</v>
      </c>
      <c r="AM641" t="s">
        <v>4000</v>
      </c>
      <c r="AR641" t="s">
        <v>204</v>
      </c>
      <c r="AS641">
        <v>2009</v>
      </c>
      <c r="AT641">
        <v>159</v>
      </c>
      <c r="AU641">
        <v>1</v>
      </c>
      <c r="AZ641">
        <v>127</v>
      </c>
      <c r="BA641">
        <v>137</v>
      </c>
      <c r="BC641" t="s">
        <v>16594</v>
      </c>
      <c r="BK641" t="s">
        <v>16595</v>
      </c>
      <c r="BL641">
        <v>19002503</v>
      </c>
      <c r="BQ641" t="s">
        <v>296</v>
      </c>
      <c r="BR641" t="s">
        <v>12074</v>
      </c>
      <c r="BS641" t="s">
        <v>12074</v>
      </c>
    </row>
    <row r="642" spans="1:71" hidden="1">
      <c r="A642" t="s">
        <v>76</v>
      </c>
      <c r="B642" t="s">
        <v>16590</v>
      </c>
      <c r="F642" t="s">
        <v>16591</v>
      </c>
      <c r="I642" t="s">
        <v>16596</v>
      </c>
      <c r="J642" t="s">
        <v>631</v>
      </c>
      <c r="V642" t="s">
        <v>16597</v>
      </c>
      <c r="AM642" t="s">
        <v>633</v>
      </c>
      <c r="AR642" t="s">
        <v>94</v>
      </c>
      <c r="AS642">
        <v>2010</v>
      </c>
      <c r="AT642">
        <v>91</v>
      </c>
      <c r="AU642">
        <v>1</v>
      </c>
      <c r="AZ642">
        <v>15</v>
      </c>
      <c r="BA642">
        <v>21</v>
      </c>
      <c r="BC642" t="s">
        <v>16598</v>
      </c>
      <c r="BK642" t="s">
        <v>16599</v>
      </c>
      <c r="BL642">
        <v>20380190</v>
      </c>
      <c r="BQ642" t="s">
        <v>296</v>
      </c>
      <c r="BR642" t="s">
        <v>12074</v>
      </c>
      <c r="BS642" t="s">
        <v>12074</v>
      </c>
    </row>
    <row r="643" spans="1:71" hidden="1">
      <c r="A643" t="s">
        <v>76</v>
      </c>
      <c r="B643" t="s">
        <v>16600</v>
      </c>
      <c r="F643" t="s">
        <v>16600</v>
      </c>
      <c r="I643" t="s">
        <v>16601</v>
      </c>
      <c r="J643" t="s">
        <v>13563</v>
      </c>
      <c r="V643" t="s">
        <v>16602</v>
      </c>
      <c r="Z643" t="s">
        <v>16603</v>
      </c>
      <c r="AA643" t="s">
        <v>16604</v>
      </c>
      <c r="AM643" t="s">
        <v>13565</v>
      </c>
      <c r="AR643" t="s">
        <v>94</v>
      </c>
      <c r="AS643">
        <v>2005</v>
      </c>
      <c r="AT643">
        <v>162</v>
      </c>
      <c r="AU643">
        <v>1</v>
      </c>
      <c r="AZ643">
        <v>1</v>
      </c>
      <c r="BA643">
        <v>17</v>
      </c>
      <c r="BC643" t="s">
        <v>16605</v>
      </c>
      <c r="BK643" t="s">
        <v>16606</v>
      </c>
      <c r="BQ643" t="s">
        <v>296</v>
      </c>
      <c r="BR643" t="s">
        <v>12074</v>
      </c>
      <c r="BS643" t="s">
        <v>12074</v>
      </c>
    </row>
    <row r="644" spans="1:71" hidden="1">
      <c r="A644" t="s">
        <v>76</v>
      </c>
      <c r="B644" t="s">
        <v>16607</v>
      </c>
      <c r="F644" t="s">
        <v>16608</v>
      </c>
      <c r="I644" t="s">
        <v>16609</v>
      </c>
      <c r="J644" t="s">
        <v>4337</v>
      </c>
      <c r="V644" t="s">
        <v>16610</v>
      </c>
      <c r="AM644" t="s">
        <v>4339</v>
      </c>
      <c r="AN644" t="s">
        <v>16611</v>
      </c>
      <c r="AR644" t="s">
        <v>600</v>
      </c>
      <c r="AS644">
        <v>2016</v>
      </c>
      <c r="AT644">
        <v>80</v>
      </c>
      <c r="AU644">
        <v>3</v>
      </c>
      <c r="AZ644">
        <v>527</v>
      </c>
      <c r="BA644">
        <v>539</v>
      </c>
      <c r="BC644" t="s">
        <v>16612</v>
      </c>
      <c r="BK644" t="s">
        <v>16613</v>
      </c>
      <c r="BQ644" t="s">
        <v>296</v>
      </c>
      <c r="BR644" t="s">
        <v>12074</v>
      </c>
      <c r="BS644" t="s">
        <v>12074</v>
      </c>
    </row>
    <row r="645" spans="1:71" hidden="1">
      <c r="A645" t="s">
        <v>76</v>
      </c>
      <c r="B645" t="s">
        <v>16614</v>
      </c>
      <c r="F645" t="s">
        <v>16614</v>
      </c>
      <c r="I645" t="s">
        <v>16615</v>
      </c>
      <c r="J645" t="s">
        <v>6337</v>
      </c>
      <c r="V645" t="s">
        <v>16616</v>
      </c>
      <c r="AM645" t="s">
        <v>6340</v>
      </c>
      <c r="AR645" t="s">
        <v>185</v>
      </c>
      <c r="AS645">
        <v>2002</v>
      </c>
      <c r="AT645">
        <v>47</v>
      </c>
      <c r="AU645">
        <v>9</v>
      </c>
      <c r="AZ645">
        <v>1618</v>
      </c>
      <c r="BA645">
        <v>1632</v>
      </c>
      <c r="BC645" t="s">
        <v>16617</v>
      </c>
      <c r="BK645" t="s">
        <v>16618</v>
      </c>
      <c r="BQ645" t="s">
        <v>296</v>
      </c>
      <c r="BR645" t="s">
        <v>12074</v>
      </c>
      <c r="BS645" t="s">
        <v>12074</v>
      </c>
    </row>
    <row r="646" spans="1:71" hidden="1">
      <c r="A646" t="s">
        <v>76</v>
      </c>
      <c r="B646" t="s">
        <v>16619</v>
      </c>
      <c r="F646" t="s">
        <v>16620</v>
      </c>
      <c r="I646" t="s">
        <v>16621</v>
      </c>
      <c r="J646" t="s">
        <v>2128</v>
      </c>
      <c r="V646" t="s">
        <v>16622</v>
      </c>
      <c r="AM646" t="s">
        <v>2130</v>
      </c>
      <c r="AR646" t="s">
        <v>128</v>
      </c>
      <c r="AS646">
        <v>2007</v>
      </c>
      <c r="AT646">
        <v>36</v>
      </c>
      <c r="AU646">
        <v>6</v>
      </c>
      <c r="AZ646">
        <v>1430</v>
      </c>
      <c r="BA646">
        <v>1440</v>
      </c>
      <c r="BC646" t="s">
        <v>16623</v>
      </c>
      <c r="BK646" t="s">
        <v>16624</v>
      </c>
      <c r="BL646">
        <v>18284771</v>
      </c>
      <c r="BQ646" t="s">
        <v>296</v>
      </c>
      <c r="BR646" t="s">
        <v>12074</v>
      </c>
      <c r="BS646" t="s">
        <v>12074</v>
      </c>
    </row>
    <row r="647" spans="1:71" hidden="1">
      <c r="A647" t="s">
        <v>76</v>
      </c>
      <c r="B647" t="s">
        <v>16625</v>
      </c>
      <c r="F647" t="s">
        <v>16626</v>
      </c>
      <c r="I647" t="s">
        <v>16627</v>
      </c>
      <c r="J647" t="s">
        <v>14992</v>
      </c>
      <c r="V647" t="s">
        <v>16628</v>
      </c>
      <c r="AM647" t="s">
        <v>14995</v>
      </c>
      <c r="AN647" t="s">
        <v>14996</v>
      </c>
      <c r="AR647" t="s">
        <v>168</v>
      </c>
      <c r="AS647">
        <v>2014</v>
      </c>
      <c r="AT647">
        <v>64</v>
      </c>
      <c r="AZ647">
        <v>143</v>
      </c>
      <c r="BA647">
        <v>149</v>
      </c>
      <c r="BC647" t="s">
        <v>16629</v>
      </c>
      <c r="BK647" t="s">
        <v>16630</v>
      </c>
      <c r="BQ647" t="s">
        <v>296</v>
      </c>
      <c r="BR647" t="s">
        <v>12074</v>
      </c>
      <c r="BS647" t="s">
        <v>12074</v>
      </c>
    </row>
    <row r="648" spans="1:71" hidden="1">
      <c r="A648" t="s">
        <v>76</v>
      </c>
      <c r="B648" t="s">
        <v>16631</v>
      </c>
      <c r="F648" t="s">
        <v>16632</v>
      </c>
      <c r="I648" t="s">
        <v>16633</v>
      </c>
      <c r="J648" t="s">
        <v>100</v>
      </c>
      <c r="V648" t="s">
        <v>16634</v>
      </c>
      <c r="AM648" t="s">
        <v>103</v>
      </c>
      <c r="AR648" t="s">
        <v>15035</v>
      </c>
      <c r="AS648">
        <v>2014</v>
      </c>
      <c r="AT648">
        <v>9</v>
      </c>
      <c r="AU648">
        <v>10</v>
      </c>
      <c r="BB648" t="s">
        <v>16635</v>
      </c>
      <c r="BC648" t="s">
        <v>16636</v>
      </c>
      <c r="BK648" t="s">
        <v>16637</v>
      </c>
      <c r="BL648">
        <v>25279567</v>
      </c>
      <c r="BQ648" t="s">
        <v>296</v>
      </c>
      <c r="BR648" t="s">
        <v>12074</v>
      </c>
      <c r="BS648" t="s">
        <v>12074</v>
      </c>
    </row>
    <row r="649" spans="1:71" hidden="1">
      <c r="A649" t="s">
        <v>76</v>
      </c>
      <c r="B649" t="s">
        <v>16638</v>
      </c>
      <c r="F649" t="s">
        <v>16639</v>
      </c>
      <c r="I649" t="s">
        <v>16640</v>
      </c>
      <c r="J649" t="s">
        <v>472</v>
      </c>
      <c r="V649" t="s">
        <v>16641</v>
      </c>
      <c r="AA649" t="s">
        <v>8147</v>
      </c>
      <c r="AM649" t="s">
        <v>474</v>
      </c>
      <c r="AR649" t="s">
        <v>769</v>
      </c>
      <c r="AS649">
        <v>2013</v>
      </c>
      <c r="AT649">
        <v>126</v>
      </c>
      <c r="AU649">
        <v>3</v>
      </c>
      <c r="AZ649">
        <v>611</v>
      </c>
      <c r="BA649">
        <v>618</v>
      </c>
      <c r="BC649" t="s">
        <v>16642</v>
      </c>
      <c r="BK649" t="s">
        <v>16643</v>
      </c>
      <c r="BL649">
        <v>23090144</v>
      </c>
      <c r="BQ649" t="s">
        <v>296</v>
      </c>
      <c r="BR649" t="s">
        <v>12074</v>
      </c>
      <c r="BS649" t="s">
        <v>12074</v>
      </c>
    </row>
    <row r="650" spans="1:71" hidden="1">
      <c r="A650" t="s">
        <v>76</v>
      </c>
      <c r="B650" t="s">
        <v>16644</v>
      </c>
      <c r="F650" t="s">
        <v>16644</v>
      </c>
      <c r="I650" t="s">
        <v>16645</v>
      </c>
      <c r="J650" t="s">
        <v>2621</v>
      </c>
      <c r="V650" t="s">
        <v>16646</v>
      </c>
      <c r="AM650" t="s">
        <v>2623</v>
      </c>
      <c r="AR650" t="s">
        <v>216</v>
      </c>
      <c r="AS650">
        <v>1997</v>
      </c>
      <c r="AT650">
        <v>41</v>
      </c>
      <c r="AU650">
        <v>3</v>
      </c>
      <c r="AZ650">
        <v>121</v>
      </c>
      <c r="BA650">
        <v>131</v>
      </c>
      <c r="BK650" t="s">
        <v>16647</v>
      </c>
      <c r="BQ650" t="s">
        <v>296</v>
      </c>
      <c r="BR650" t="s">
        <v>12074</v>
      </c>
      <c r="BS650" t="s">
        <v>12074</v>
      </c>
    </row>
    <row r="651" spans="1:71" hidden="1">
      <c r="A651" t="s">
        <v>76</v>
      </c>
      <c r="B651" t="s">
        <v>16648</v>
      </c>
      <c r="F651" t="s">
        <v>16648</v>
      </c>
      <c r="I651" t="s">
        <v>16649</v>
      </c>
      <c r="J651" t="s">
        <v>5819</v>
      </c>
      <c r="V651" t="s">
        <v>16650</v>
      </c>
      <c r="AM651" t="s">
        <v>5821</v>
      </c>
      <c r="AS651">
        <v>1995</v>
      </c>
      <c r="AT651">
        <v>16</v>
      </c>
      <c r="AU651">
        <v>5</v>
      </c>
      <c r="AZ651">
        <v>621</v>
      </c>
      <c r="BA651">
        <v>632</v>
      </c>
      <c r="BK651" t="s">
        <v>16651</v>
      </c>
      <c r="BQ651" t="s">
        <v>296</v>
      </c>
      <c r="BR651" t="s">
        <v>12074</v>
      </c>
      <c r="BS651" t="s">
        <v>12074</v>
      </c>
    </row>
    <row r="652" spans="1:71" hidden="1">
      <c r="A652" t="s">
        <v>752</v>
      </c>
      <c r="B652" t="s">
        <v>16652</v>
      </c>
      <c r="D652" t="s">
        <v>16653</v>
      </c>
      <c r="F652" t="s">
        <v>16652</v>
      </c>
      <c r="I652" t="s">
        <v>16654</v>
      </c>
      <c r="J652" t="s">
        <v>16655</v>
      </c>
      <c r="K652" t="s">
        <v>16656</v>
      </c>
      <c r="O652" t="s">
        <v>16657</v>
      </c>
      <c r="P652" t="s">
        <v>16658</v>
      </c>
      <c r="Q652" t="s">
        <v>16659</v>
      </c>
      <c r="R652" t="s">
        <v>16660</v>
      </c>
      <c r="V652" t="s">
        <v>16661</v>
      </c>
      <c r="AS652">
        <v>2001</v>
      </c>
      <c r="AU652">
        <v>23</v>
      </c>
      <c r="AZ652">
        <v>139</v>
      </c>
      <c r="BA652">
        <v>152</v>
      </c>
      <c r="BK652" t="s">
        <v>16662</v>
      </c>
      <c r="BQ652" t="s">
        <v>296</v>
      </c>
      <c r="BR652" t="s">
        <v>12074</v>
      </c>
      <c r="BS652" t="s">
        <v>12074</v>
      </c>
    </row>
    <row r="653" spans="1:71" hidden="1">
      <c r="A653" t="s">
        <v>76</v>
      </c>
      <c r="B653" t="s">
        <v>16663</v>
      </c>
      <c r="F653" t="s">
        <v>16663</v>
      </c>
      <c r="I653" t="s">
        <v>16664</v>
      </c>
      <c r="J653" t="s">
        <v>9866</v>
      </c>
      <c r="V653" t="s">
        <v>16665</v>
      </c>
      <c r="AM653" t="s">
        <v>9868</v>
      </c>
      <c r="AR653" s="3">
        <v>36982</v>
      </c>
      <c r="AS653">
        <v>1996</v>
      </c>
      <c r="AT653">
        <v>367</v>
      </c>
      <c r="AU653">
        <v>2</v>
      </c>
      <c r="AZ653">
        <v>308</v>
      </c>
      <c r="BA653">
        <v>318</v>
      </c>
      <c r="BK653" t="s">
        <v>16666</v>
      </c>
      <c r="BL653">
        <v>8708012</v>
      </c>
      <c r="BQ653" t="s">
        <v>296</v>
      </c>
      <c r="BR653" t="s">
        <v>12074</v>
      </c>
      <c r="BS653" t="s">
        <v>12074</v>
      </c>
    </row>
    <row r="654" spans="1:71" hidden="1">
      <c r="A654" t="s">
        <v>867</v>
      </c>
      <c r="B654" t="s">
        <v>16667</v>
      </c>
      <c r="D654" t="s">
        <v>16668</v>
      </c>
      <c r="F654" t="s">
        <v>16669</v>
      </c>
      <c r="I654" t="s">
        <v>16670</v>
      </c>
      <c r="J654" t="s">
        <v>16671</v>
      </c>
      <c r="K654" t="s">
        <v>16672</v>
      </c>
      <c r="O654" t="s">
        <v>16673</v>
      </c>
      <c r="P654" t="s">
        <v>16674</v>
      </c>
      <c r="Q654" t="s">
        <v>16675</v>
      </c>
      <c r="R654" t="s">
        <v>16676</v>
      </c>
      <c r="V654" t="s">
        <v>16677</v>
      </c>
      <c r="AM654" t="s">
        <v>16678</v>
      </c>
      <c r="AO654" t="s">
        <v>16679</v>
      </c>
      <c r="AS654">
        <v>2010</v>
      </c>
      <c r="AT654">
        <v>75</v>
      </c>
      <c r="AZ654">
        <v>175</v>
      </c>
      <c r="BA654">
        <v>189</v>
      </c>
      <c r="BC654" t="s">
        <v>16680</v>
      </c>
      <c r="BK654" t="s">
        <v>16681</v>
      </c>
      <c r="BQ654" t="s">
        <v>296</v>
      </c>
      <c r="BR654" t="s">
        <v>12074</v>
      </c>
      <c r="BS654" t="s">
        <v>12074</v>
      </c>
    </row>
    <row r="655" spans="1:71" hidden="1">
      <c r="A655" t="s">
        <v>76</v>
      </c>
      <c r="B655" t="s">
        <v>16682</v>
      </c>
      <c r="F655" t="s">
        <v>16682</v>
      </c>
      <c r="I655" t="s">
        <v>16683</v>
      </c>
      <c r="J655" t="s">
        <v>2662</v>
      </c>
      <c r="V655" t="s">
        <v>16684</v>
      </c>
      <c r="AM655" t="s">
        <v>2664</v>
      </c>
      <c r="AR655" t="s">
        <v>769</v>
      </c>
      <c r="AS655">
        <v>1992</v>
      </c>
      <c r="AT655">
        <v>62</v>
      </c>
      <c r="AU655">
        <v>3</v>
      </c>
      <c r="AZ655">
        <v>277</v>
      </c>
      <c r="BA655">
        <v>284</v>
      </c>
      <c r="BC655" t="s">
        <v>16685</v>
      </c>
      <c r="BK655" t="s">
        <v>16686</v>
      </c>
      <c r="BQ655" t="s">
        <v>296</v>
      </c>
      <c r="BR655" t="s">
        <v>12074</v>
      </c>
      <c r="BS655" t="s">
        <v>12074</v>
      </c>
    </row>
    <row r="656" spans="1:71" hidden="1">
      <c r="A656" t="s">
        <v>76</v>
      </c>
      <c r="B656" t="s">
        <v>16687</v>
      </c>
      <c r="F656" t="s">
        <v>16688</v>
      </c>
      <c r="I656" t="s">
        <v>16689</v>
      </c>
      <c r="J656" t="s">
        <v>16690</v>
      </c>
      <c r="V656" t="s">
        <v>16691</v>
      </c>
      <c r="AM656" t="s">
        <v>16692</v>
      </c>
      <c r="AN656" t="s">
        <v>16693</v>
      </c>
      <c r="AR656" t="s">
        <v>94</v>
      </c>
      <c r="AS656">
        <v>2016</v>
      </c>
      <c r="AT656">
        <v>133</v>
      </c>
      <c r="AZ656">
        <v>73</v>
      </c>
      <c r="BA656">
        <v>82</v>
      </c>
      <c r="BC656" t="s">
        <v>16694</v>
      </c>
      <c r="BK656" t="s">
        <v>16695</v>
      </c>
      <c r="BL656">
        <v>26678506</v>
      </c>
      <c r="BQ656" t="s">
        <v>296</v>
      </c>
      <c r="BR656" t="s">
        <v>12074</v>
      </c>
      <c r="BS656" t="s">
        <v>12074</v>
      </c>
    </row>
    <row r="657" spans="1:71" hidden="1">
      <c r="A657" t="s">
        <v>76</v>
      </c>
      <c r="B657" t="s">
        <v>16696</v>
      </c>
      <c r="F657" t="s">
        <v>16696</v>
      </c>
      <c r="I657" t="s">
        <v>16697</v>
      </c>
      <c r="J657" t="s">
        <v>16698</v>
      </c>
      <c r="V657" t="s">
        <v>16699</v>
      </c>
      <c r="AM657" t="s">
        <v>16700</v>
      </c>
      <c r="AS657">
        <v>1991</v>
      </c>
      <c r="AT657">
        <v>18</v>
      </c>
      <c r="AU657">
        <v>2</v>
      </c>
      <c r="AZ657">
        <v>139</v>
      </c>
      <c r="BA657">
        <v>149</v>
      </c>
      <c r="BC657" t="s">
        <v>16701</v>
      </c>
      <c r="BK657" t="s">
        <v>16702</v>
      </c>
      <c r="BQ657" t="s">
        <v>296</v>
      </c>
      <c r="BR657" t="s">
        <v>12074</v>
      </c>
      <c r="BS657" t="s">
        <v>12074</v>
      </c>
    </row>
    <row r="658" spans="1:71" hidden="1">
      <c r="A658" t="s">
        <v>76</v>
      </c>
      <c r="B658" t="s">
        <v>16703</v>
      </c>
      <c r="F658" t="s">
        <v>16704</v>
      </c>
      <c r="I658" t="s">
        <v>16705</v>
      </c>
      <c r="J658" t="s">
        <v>16706</v>
      </c>
      <c r="V658" t="s">
        <v>16707</v>
      </c>
      <c r="Z658" t="s">
        <v>16708</v>
      </c>
      <c r="AM658" t="s">
        <v>16709</v>
      </c>
      <c r="AN658" t="s">
        <v>16710</v>
      </c>
      <c r="AR658" s="3">
        <v>42583</v>
      </c>
      <c r="AS658">
        <v>2010</v>
      </c>
      <c r="AT658">
        <v>114</v>
      </c>
      <c r="AU658">
        <v>8</v>
      </c>
      <c r="AZ658">
        <v>1805</v>
      </c>
      <c r="BA658">
        <v>1816</v>
      </c>
      <c r="BC658" t="s">
        <v>16711</v>
      </c>
      <c r="BK658" t="s">
        <v>16712</v>
      </c>
      <c r="BQ658" t="s">
        <v>296</v>
      </c>
      <c r="BR658" t="s">
        <v>12074</v>
      </c>
      <c r="BS658" t="s">
        <v>12074</v>
      </c>
    </row>
    <row r="659" spans="1:71" hidden="1">
      <c r="A659" t="s">
        <v>76</v>
      </c>
      <c r="B659" t="s">
        <v>16713</v>
      </c>
      <c r="F659" t="s">
        <v>16714</v>
      </c>
      <c r="I659" t="s">
        <v>16715</v>
      </c>
      <c r="J659" t="s">
        <v>16706</v>
      </c>
      <c r="V659" t="s">
        <v>16716</v>
      </c>
      <c r="Z659" t="s">
        <v>16717</v>
      </c>
      <c r="AA659" t="s">
        <v>16718</v>
      </c>
      <c r="AM659" t="s">
        <v>16709</v>
      </c>
      <c r="AN659" t="s">
        <v>16710</v>
      </c>
      <c r="AR659" t="s">
        <v>94</v>
      </c>
      <c r="AS659">
        <v>2017</v>
      </c>
      <c r="AT659">
        <v>188</v>
      </c>
      <c r="AZ659">
        <v>9</v>
      </c>
      <c r="BA659">
        <v>25</v>
      </c>
      <c r="BC659" t="s">
        <v>16719</v>
      </c>
      <c r="BK659" t="s">
        <v>16720</v>
      </c>
      <c r="BQ659" t="s">
        <v>296</v>
      </c>
      <c r="BR659" t="s">
        <v>12074</v>
      </c>
      <c r="BS659" t="s">
        <v>12074</v>
      </c>
    </row>
    <row r="660" spans="1:71" hidden="1">
      <c r="A660" t="s">
        <v>76</v>
      </c>
      <c r="B660" t="s">
        <v>16721</v>
      </c>
      <c r="F660" t="s">
        <v>16722</v>
      </c>
      <c r="I660" t="s">
        <v>16723</v>
      </c>
      <c r="J660" t="s">
        <v>100</v>
      </c>
      <c r="V660" t="s">
        <v>16724</v>
      </c>
      <c r="AA660" t="s">
        <v>16725</v>
      </c>
      <c r="AM660" t="s">
        <v>103</v>
      </c>
      <c r="AR660" t="s">
        <v>6662</v>
      </c>
      <c r="AS660">
        <v>2010</v>
      </c>
      <c r="AT660">
        <v>5</v>
      </c>
      <c r="AU660">
        <v>12</v>
      </c>
      <c r="BB660" t="s">
        <v>16726</v>
      </c>
      <c r="BC660" t="s">
        <v>16727</v>
      </c>
      <c r="BK660" t="s">
        <v>16728</v>
      </c>
      <c r="BL660">
        <v>21151869</v>
      </c>
      <c r="BQ660" t="s">
        <v>296</v>
      </c>
      <c r="BR660" t="s">
        <v>12074</v>
      </c>
      <c r="BS660" t="s">
        <v>12074</v>
      </c>
    </row>
    <row r="661" spans="1:71" hidden="1">
      <c r="A661" t="s">
        <v>76</v>
      </c>
      <c r="B661" t="s">
        <v>16729</v>
      </c>
      <c r="F661" t="s">
        <v>16730</v>
      </c>
      <c r="I661" t="s">
        <v>16731</v>
      </c>
      <c r="J661" t="s">
        <v>4512</v>
      </c>
      <c r="V661" t="s">
        <v>16732</v>
      </c>
      <c r="AM661" t="s">
        <v>4514</v>
      </c>
      <c r="AN661" t="s">
        <v>6024</v>
      </c>
      <c r="AR661" t="s">
        <v>413</v>
      </c>
      <c r="AS661">
        <v>2018</v>
      </c>
      <c r="AT661">
        <v>155</v>
      </c>
      <c r="AZ661">
        <v>688</v>
      </c>
      <c r="BA661">
        <v>694</v>
      </c>
      <c r="BC661" t="s">
        <v>16733</v>
      </c>
      <c r="BK661" t="s">
        <v>16734</v>
      </c>
      <c r="BQ661" t="s">
        <v>296</v>
      </c>
      <c r="BR661" t="s">
        <v>12074</v>
      </c>
      <c r="BS661" t="s">
        <v>12074</v>
      </c>
    </row>
    <row r="662" spans="1:71" hidden="1">
      <c r="A662" t="s">
        <v>76</v>
      </c>
      <c r="B662" t="s">
        <v>16735</v>
      </c>
      <c r="F662" t="s">
        <v>16736</v>
      </c>
      <c r="I662" t="s">
        <v>16737</v>
      </c>
      <c r="J662" t="s">
        <v>299</v>
      </c>
      <c r="V662" t="s">
        <v>16738</v>
      </c>
      <c r="Z662" t="s">
        <v>16739</v>
      </c>
      <c r="AA662" t="s">
        <v>16740</v>
      </c>
      <c r="AM662" t="s">
        <v>303</v>
      </c>
      <c r="AR662" s="3">
        <v>40391</v>
      </c>
      <c r="AS662">
        <v>2012</v>
      </c>
      <c r="AT662">
        <v>240</v>
      </c>
      <c r="AZ662">
        <v>123</v>
      </c>
      <c r="BA662">
        <v>138</v>
      </c>
      <c r="BC662" t="s">
        <v>16741</v>
      </c>
      <c r="BK662" t="s">
        <v>16742</v>
      </c>
      <c r="BQ662" t="s">
        <v>296</v>
      </c>
      <c r="BR662" t="s">
        <v>12074</v>
      </c>
      <c r="BS662" t="s">
        <v>12074</v>
      </c>
    </row>
    <row r="663" spans="1:71" hidden="1">
      <c r="A663" t="s">
        <v>76</v>
      </c>
      <c r="B663" t="s">
        <v>16743</v>
      </c>
      <c r="F663" t="s">
        <v>16744</v>
      </c>
      <c r="I663" t="s">
        <v>16745</v>
      </c>
      <c r="J663" t="s">
        <v>16746</v>
      </c>
      <c r="V663" t="s">
        <v>16747</v>
      </c>
      <c r="Z663" t="s">
        <v>16748</v>
      </c>
      <c r="AA663" t="s">
        <v>16749</v>
      </c>
      <c r="AM663" t="s">
        <v>16750</v>
      </c>
      <c r="AR663" s="3">
        <v>40756</v>
      </c>
      <c r="AS663">
        <v>2009</v>
      </c>
      <c r="AT663">
        <v>45</v>
      </c>
      <c r="BB663" t="s">
        <v>16751</v>
      </c>
      <c r="BC663" t="s">
        <v>16752</v>
      </c>
      <c r="BK663" t="s">
        <v>16753</v>
      </c>
      <c r="BQ663" t="s">
        <v>296</v>
      </c>
      <c r="BR663" t="s">
        <v>12074</v>
      </c>
      <c r="BS663" t="s">
        <v>12074</v>
      </c>
    </row>
    <row r="664" spans="1:71" hidden="1">
      <c r="A664" t="s">
        <v>76</v>
      </c>
      <c r="B664" t="s">
        <v>16754</v>
      </c>
      <c r="F664" t="s">
        <v>16755</v>
      </c>
      <c r="I664" t="s">
        <v>16756</v>
      </c>
      <c r="J664" t="s">
        <v>3664</v>
      </c>
      <c r="V664" t="s">
        <v>16757</v>
      </c>
      <c r="Z664" t="s">
        <v>16758</v>
      </c>
      <c r="AA664" t="s">
        <v>16759</v>
      </c>
      <c r="AM664" t="s">
        <v>3668</v>
      </c>
      <c r="AN664" t="s">
        <v>3669</v>
      </c>
      <c r="AS664">
        <v>2008</v>
      </c>
      <c r="AT664">
        <v>75</v>
      </c>
      <c r="AU664">
        <v>3</v>
      </c>
      <c r="AZ664">
        <v>263</v>
      </c>
      <c r="BA664">
        <v>270</v>
      </c>
      <c r="BC664" t="s">
        <v>16760</v>
      </c>
      <c r="BK664" t="s">
        <v>16761</v>
      </c>
      <c r="BQ664" t="s">
        <v>296</v>
      </c>
      <c r="BR664" t="s">
        <v>12074</v>
      </c>
      <c r="BS664" t="s">
        <v>12074</v>
      </c>
    </row>
    <row r="665" spans="1:71" hidden="1">
      <c r="A665" t="s">
        <v>76</v>
      </c>
      <c r="B665" t="s">
        <v>16762</v>
      </c>
      <c r="F665" t="s">
        <v>16763</v>
      </c>
      <c r="I665" t="s">
        <v>16764</v>
      </c>
      <c r="J665" t="s">
        <v>16765</v>
      </c>
      <c r="V665" t="s">
        <v>16766</v>
      </c>
      <c r="Z665" t="s">
        <v>16767</v>
      </c>
      <c r="AA665" t="s">
        <v>16768</v>
      </c>
      <c r="AM665" t="s">
        <v>16769</v>
      </c>
      <c r="AN665" t="s">
        <v>16770</v>
      </c>
      <c r="AS665">
        <v>2009</v>
      </c>
      <c r="AT665">
        <v>30</v>
      </c>
      <c r="AU665">
        <v>2</v>
      </c>
      <c r="AZ665">
        <v>199</v>
      </c>
      <c r="BA665">
        <v>215</v>
      </c>
      <c r="BK665" t="s">
        <v>16771</v>
      </c>
      <c r="BQ665" t="s">
        <v>296</v>
      </c>
      <c r="BR665" t="s">
        <v>12074</v>
      </c>
      <c r="BS665" t="s">
        <v>12074</v>
      </c>
    </row>
    <row r="666" spans="1:71" hidden="1">
      <c r="A666" t="s">
        <v>76</v>
      </c>
      <c r="B666" t="s">
        <v>16772</v>
      </c>
      <c r="F666" t="s">
        <v>16772</v>
      </c>
      <c r="I666" t="s">
        <v>16773</v>
      </c>
      <c r="J666" t="s">
        <v>11721</v>
      </c>
      <c r="V666" t="s">
        <v>16774</v>
      </c>
      <c r="AM666" t="s">
        <v>3944</v>
      </c>
      <c r="AR666" t="s">
        <v>216</v>
      </c>
      <c r="AS666">
        <v>1996</v>
      </c>
      <c r="AT666">
        <v>120</v>
      </c>
      <c r="AU666">
        <v>7</v>
      </c>
      <c r="AZ666">
        <v>405</v>
      </c>
      <c r="BA666">
        <v>411</v>
      </c>
      <c r="BC666" t="s">
        <v>16775</v>
      </c>
      <c r="BK666" t="s">
        <v>16776</v>
      </c>
      <c r="BQ666" t="s">
        <v>296</v>
      </c>
      <c r="BR666" t="s">
        <v>12074</v>
      </c>
      <c r="BS666" t="s">
        <v>12074</v>
      </c>
    </row>
    <row r="667" spans="1:71" hidden="1">
      <c r="A667" t="s">
        <v>76</v>
      </c>
      <c r="B667" t="s">
        <v>16777</v>
      </c>
      <c r="F667" t="s">
        <v>16778</v>
      </c>
      <c r="I667" t="s">
        <v>16779</v>
      </c>
      <c r="J667" t="s">
        <v>1845</v>
      </c>
      <c r="V667" t="s">
        <v>16780</v>
      </c>
      <c r="Z667" t="s">
        <v>16781</v>
      </c>
      <c r="AA667" t="s">
        <v>16782</v>
      </c>
      <c r="AM667" t="s">
        <v>1850</v>
      </c>
      <c r="AR667" t="s">
        <v>600</v>
      </c>
      <c r="AS667">
        <v>2014</v>
      </c>
      <c r="AT667">
        <v>196</v>
      </c>
      <c r="AU667">
        <v>4</v>
      </c>
      <c r="AZ667">
        <v>1253</v>
      </c>
      <c r="BA667" t="s">
        <v>1367</v>
      </c>
      <c r="BC667" t="s">
        <v>16783</v>
      </c>
      <c r="BK667" t="s">
        <v>16784</v>
      </c>
      <c r="BL667">
        <v>24443443</v>
      </c>
      <c r="BQ667" t="s">
        <v>296</v>
      </c>
      <c r="BR667" t="s">
        <v>12074</v>
      </c>
      <c r="BS667" t="s">
        <v>12074</v>
      </c>
    </row>
    <row r="668" spans="1:71" hidden="1">
      <c r="A668" t="s">
        <v>76</v>
      </c>
      <c r="B668" t="s">
        <v>16785</v>
      </c>
      <c r="F668" t="s">
        <v>16785</v>
      </c>
      <c r="I668" t="s">
        <v>16786</v>
      </c>
      <c r="J668" t="s">
        <v>145</v>
      </c>
      <c r="V668" t="s">
        <v>16787</v>
      </c>
      <c r="AM668" t="s">
        <v>147</v>
      </c>
      <c r="AN668" t="s">
        <v>1557</v>
      </c>
      <c r="AR668" t="s">
        <v>204</v>
      </c>
      <c r="AS668">
        <v>1992</v>
      </c>
      <c r="AT668">
        <v>38</v>
      </c>
      <c r="AU668">
        <v>2</v>
      </c>
      <c r="AZ668">
        <v>131</v>
      </c>
      <c r="BA668">
        <v>137</v>
      </c>
      <c r="BC668" t="s">
        <v>16788</v>
      </c>
      <c r="BK668" t="s">
        <v>16789</v>
      </c>
      <c r="BQ668" t="s">
        <v>296</v>
      </c>
      <c r="BR668" t="s">
        <v>12074</v>
      </c>
      <c r="BS668" t="s">
        <v>12074</v>
      </c>
    </row>
    <row r="669" spans="1:71" hidden="1">
      <c r="A669" t="s">
        <v>76</v>
      </c>
      <c r="B669" t="s">
        <v>16790</v>
      </c>
      <c r="F669" t="s">
        <v>16790</v>
      </c>
      <c r="I669" t="s">
        <v>16791</v>
      </c>
      <c r="J669" t="s">
        <v>13018</v>
      </c>
      <c r="V669" t="s">
        <v>16792</v>
      </c>
      <c r="Z669" t="s">
        <v>16793</v>
      </c>
      <c r="AA669" t="s">
        <v>16794</v>
      </c>
      <c r="AM669" t="s">
        <v>3882</v>
      </c>
      <c r="AN669" t="s">
        <v>3883</v>
      </c>
      <c r="AR669" t="s">
        <v>769</v>
      </c>
      <c r="AS669">
        <v>2000</v>
      </c>
      <c r="AT669">
        <v>170</v>
      </c>
      <c r="AU669">
        <v>2</v>
      </c>
      <c r="AZ669">
        <v>153</v>
      </c>
      <c r="BA669">
        <v>162</v>
      </c>
      <c r="BC669" t="s">
        <v>16795</v>
      </c>
      <c r="BK669" t="s">
        <v>16796</v>
      </c>
      <c r="BL669">
        <v>10791575</v>
      </c>
      <c r="BQ669" t="s">
        <v>296</v>
      </c>
      <c r="BR669" t="s">
        <v>12074</v>
      </c>
      <c r="BS669" t="s">
        <v>12074</v>
      </c>
    </row>
    <row r="670" spans="1:71" hidden="1">
      <c r="A670" t="s">
        <v>76</v>
      </c>
      <c r="B670" t="s">
        <v>16797</v>
      </c>
      <c r="F670" t="s">
        <v>16797</v>
      </c>
      <c r="I670" t="s">
        <v>16798</v>
      </c>
      <c r="J670" t="s">
        <v>713</v>
      </c>
      <c r="V670" t="s">
        <v>16799</v>
      </c>
      <c r="Z670" t="s">
        <v>2393</v>
      </c>
      <c r="AA670" t="s">
        <v>2394</v>
      </c>
      <c r="AM670" t="s">
        <v>717</v>
      </c>
      <c r="AR670" t="s">
        <v>397</v>
      </c>
      <c r="AS670">
        <v>1996</v>
      </c>
      <c r="AT670">
        <v>239</v>
      </c>
      <c r="AV670">
        <v>3</v>
      </c>
      <c r="AZ670">
        <v>583</v>
      </c>
      <c r="BA670">
        <v>590</v>
      </c>
      <c r="BC670" t="s">
        <v>16800</v>
      </c>
      <c r="BK670" t="s">
        <v>16801</v>
      </c>
      <c r="BQ670" t="s">
        <v>296</v>
      </c>
      <c r="BR670" t="s">
        <v>12074</v>
      </c>
      <c r="BS670" t="s">
        <v>12074</v>
      </c>
    </row>
    <row r="671" spans="1:71" hidden="1">
      <c r="A671" t="s">
        <v>76</v>
      </c>
      <c r="B671" t="s">
        <v>16802</v>
      </c>
      <c r="F671" t="s">
        <v>16802</v>
      </c>
      <c r="I671" t="s">
        <v>16803</v>
      </c>
      <c r="J671" t="s">
        <v>3879</v>
      </c>
      <c r="V671" t="s">
        <v>16804</v>
      </c>
      <c r="Z671" t="s">
        <v>2393</v>
      </c>
      <c r="AA671" t="s">
        <v>2394</v>
      </c>
      <c r="AM671" t="s">
        <v>3882</v>
      </c>
      <c r="AR671" t="s">
        <v>204</v>
      </c>
      <c r="AS671">
        <v>2003</v>
      </c>
      <c r="AT671">
        <v>173</v>
      </c>
      <c r="AU671">
        <v>1</v>
      </c>
      <c r="AZ671">
        <v>55</v>
      </c>
      <c r="BA671">
        <v>60</v>
      </c>
      <c r="BC671" t="s">
        <v>16805</v>
      </c>
      <c r="BK671" t="s">
        <v>16806</v>
      </c>
      <c r="BL671">
        <v>12592443</v>
      </c>
      <c r="BQ671" t="s">
        <v>296</v>
      </c>
      <c r="BR671" t="s">
        <v>12074</v>
      </c>
      <c r="BS671" t="s">
        <v>12074</v>
      </c>
    </row>
    <row r="672" spans="1:71" hidden="1">
      <c r="A672" t="s">
        <v>76</v>
      </c>
      <c r="B672" t="s">
        <v>16807</v>
      </c>
      <c r="F672" t="s">
        <v>16808</v>
      </c>
      <c r="I672" t="s">
        <v>16809</v>
      </c>
      <c r="J672" t="s">
        <v>4389</v>
      </c>
      <c r="V672" t="s">
        <v>16810</v>
      </c>
      <c r="Z672" t="s">
        <v>16811</v>
      </c>
      <c r="AA672" t="s">
        <v>16812</v>
      </c>
      <c r="AM672" t="s">
        <v>4394</v>
      </c>
      <c r="AN672" t="s">
        <v>5235</v>
      </c>
      <c r="AR672" t="s">
        <v>185</v>
      </c>
      <c r="AS672">
        <v>2011</v>
      </c>
      <c r="AT672">
        <v>51</v>
      </c>
      <c r="AU672">
        <v>3</v>
      </c>
      <c r="AZ672">
        <v>337</v>
      </c>
      <c r="BA672">
        <v>348</v>
      </c>
      <c r="BC672" t="s">
        <v>16813</v>
      </c>
      <c r="BK672" t="s">
        <v>16814</v>
      </c>
      <c r="BL672">
        <v>21700575</v>
      </c>
      <c r="BQ672" t="s">
        <v>296</v>
      </c>
      <c r="BR672" t="s">
        <v>12074</v>
      </c>
      <c r="BS672" t="s">
        <v>12074</v>
      </c>
    </row>
    <row r="673" spans="1:71" hidden="1">
      <c r="A673" t="s">
        <v>76</v>
      </c>
      <c r="B673" t="s">
        <v>16815</v>
      </c>
      <c r="F673" t="s">
        <v>16816</v>
      </c>
      <c r="I673" t="s">
        <v>16817</v>
      </c>
      <c r="J673" t="s">
        <v>1135</v>
      </c>
      <c r="V673" t="s">
        <v>16818</v>
      </c>
      <c r="AM673" t="s">
        <v>1138</v>
      </c>
      <c r="AR673" t="s">
        <v>216</v>
      </c>
      <c r="AS673">
        <v>2013</v>
      </c>
      <c r="AT673">
        <v>106</v>
      </c>
      <c r="AU673">
        <v>4</v>
      </c>
      <c r="AZ673">
        <v>1619</v>
      </c>
      <c r="BA673">
        <v>1627</v>
      </c>
      <c r="BC673" t="s">
        <v>16819</v>
      </c>
      <c r="BK673" t="s">
        <v>16820</v>
      </c>
      <c r="BL673">
        <v>24020274</v>
      </c>
      <c r="BQ673" t="s">
        <v>296</v>
      </c>
      <c r="BR673" t="s">
        <v>12074</v>
      </c>
      <c r="BS673" t="s">
        <v>12074</v>
      </c>
    </row>
    <row r="674" spans="1:71" hidden="1">
      <c r="A674" t="s">
        <v>76</v>
      </c>
      <c r="B674" t="s">
        <v>16821</v>
      </c>
      <c r="F674" t="s">
        <v>16821</v>
      </c>
      <c r="I674" t="s">
        <v>16822</v>
      </c>
      <c r="J674" t="s">
        <v>145</v>
      </c>
      <c r="V674" t="s">
        <v>16823</v>
      </c>
      <c r="AM674" t="s">
        <v>147</v>
      </c>
      <c r="AR674" t="s">
        <v>148</v>
      </c>
      <c r="AS674">
        <v>1992</v>
      </c>
      <c r="AT674">
        <v>38</v>
      </c>
      <c r="AU674">
        <v>5</v>
      </c>
      <c r="AZ674">
        <v>383</v>
      </c>
      <c r="BA674">
        <v>395</v>
      </c>
      <c r="BC674" t="s">
        <v>16824</v>
      </c>
      <c r="BK674" t="s">
        <v>16825</v>
      </c>
      <c r="BQ674" t="s">
        <v>296</v>
      </c>
      <c r="BR674" t="s">
        <v>12074</v>
      </c>
      <c r="BS674" t="s">
        <v>12074</v>
      </c>
    </row>
    <row r="675" spans="1:71" hidden="1">
      <c r="A675" t="s">
        <v>76</v>
      </c>
      <c r="B675" t="s">
        <v>16826</v>
      </c>
      <c r="F675" t="s">
        <v>16827</v>
      </c>
      <c r="I675" t="s">
        <v>16828</v>
      </c>
      <c r="J675" t="s">
        <v>2783</v>
      </c>
      <c r="V675" t="s">
        <v>16829</v>
      </c>
      <c r="AM675" t="s">
        <v>2785</v>
      </c>
      <c r="AN675" t="s">
        <v>2786</v>
      </c>
      <c r="AR675" t="s">
        <v>216</v>
      </c>
      <c r="AS675">
        <v>2017</v>
      </c>
      <c r="AT675">
        <v>19</v>
      </c>
      <c r="AU675">
        <v>3</v>
      </c>
      <c r="AZ675">
        <v>321</v>
      </c>
      <c r="BA675">
        <v>331</v>
      </c>
      <c r="BC675" t="s">
        <v>16830</v>
      </c>
      <c r="BK675" t="s">
        <v>16831</v>
      </c>
      <c r="BQ675" t="s">
        <v>131</v>
      </c>
      <c r="BR675" t="s">
        <v>12074</v>
      </c>
      <c r="BS675" t="s">
        <v>296</v>
      </c>
    </row>
    <row r="676" spans="1:71" hidden="1">
      <c r="A676" t="s">
        <v>76</v>
      </c>
      <c r="B676" t="s">
        <v>16832</v>
      </c>
      <c r="F676" t="s">
        <v>16833</v>
      </c>
      <c r="I676" t="s">
        <v>16834</v>
      </c>
      <c r="J676" t="s">
        <v>3904</v>
      </c>
      <c r="V676" t="s">
        <v>16835</v>
      </c>
      <c r="AM676" t="s">
        <v>3907</v>
      </c>
      <c r="AN676" t="s">
        <v>7849</v>
      </c>
      <c r="AR676" t="s">
        <v>128</v>
      </c>
      <c r="AS676">
        <v>2011</v>
      </c>
      <c r="AT676">
        <v>34</v>
      </c>
      <c r="AU676">
        <v>12</v>
      </c>
      <c r="AZ676">
        <v>1959</v>
      </c>
      <c r="BA676">
        <v>1971</v>
      </c>
      <c r="BC676" t="s">
        <v>16836</v>
      </c>
      <c r="BK676" t="s">
        <v>16837</v>
      </c>
      <c r="BQ676" t="s">
        <v>296</v>
      </c>
      <c r="BR676" t="s">
        <v>12074</v>
      </c>
      <c r="BS676" t="s">
        <v>12074</v>
      </c>
    </row>
    <row r="677" spans="1:71" hidden="1">
      <c r="A677" t="s">
        <v>76</v>
      </c>
      <c r="B677" t="s">
        <v>16838</v>
      </c>
      <c r="F677" t="s">
        <v>16838</v>
      </c>
      <c r="I677" t="s">
        <v>16839</v>
      </c>
      <c r="J677" t="s">
        <v>902</v>
      </c>
      <c r="O677" t="s">
        <v>16840</v>
      </c>
      <c r="P677" t="s">
        <v>16841</v>
      </c>
      <c r="Q677" t="s">
        <v>16842</v>
      </c>
      <c r="V677" t="s">
        <v>16843</v>
      </c>
      <c r="AM677" t="s">
        <v>908</v>
      </c>
      <c r="AS677">
        <v>2000</v>
      </c>
      <c r="AT677">
        <v>97</v>
      </c>
      <c r="AU677">
        <v>4</v>
      </c>
      <c r="AZ677">
        <v>457</v>
      </c>
      <c r="BA677">
        <v>461</v>
      </c>
      <c r="BC677" t="s">
        <v>16844</v>
      </c>
      <c r="BK677" t="s">
        <v>16845</v>
      </c>
      <c r="BQ677" t="s">
        <v>296</v>
      </c>
      <c r="BR677" t="s">
        <v>12074</v>
      </c>
      <c r="BS677" t="s">
        <v>12074</v>
      </c>
    </row>
    <row r="678" spans="1:71" hidden="1">
      <c r="A678" t="s">
        <v>76</v>
      </c>
      <c r="B678" t="s">
        <v>16846</v>
      </c>
      <c r="F678" t="s">
        <v>16847</v>
      </c>
      <c r="I678" t="s">
        <v>16848</v>
      </c>
      <c r="J678" t="s">
        <v>16849</v>
      </c>
      <c r="V678" t="s">
        <v>16850</v>
      </c>
      <c r="AA678" t="s">
        <v>16851</v>
      </c>
      <c r="AM678" t="s">
        <v>16852</v>
      </c>
      <c r="AN678" t="s">
        <v>16853</v>
      </c>
      <c r="AR678" t="s">
        <v>168</v>
      </c>
      <c r="AS678">
        <v>2017</v>
      </c>
      <c r="AT678">
        <v>177</v>
      </c>
      <c r="AZ678">
        <v>71</v>
      </c>
      <c r="BA678">
        <v>83</v>
      </c>
      <c r="BC678" t="s">
        <v>16854</v>
      </c>
      <c r="BK678" t="s">
        <v>16855</v>
      </c>
      <c r="BL678">
        <v>28624671</v>
      </c>
      <c r="BQ678" t="s">
        <v>296</v>
      </c>
      <c r="BR678" t="s">
        <v>12074</v>
      </c>
      <c r="BS678" t="s">
        <v>12074</v>
      </c>
    </row>
    <row r="679" spans="1:71" hidden="1">
      <c r="A679" t="s">
        <v>76</v>
      </c>
      <c r="B679" t="s">
        <v>16856</v>
      </c>
      <c r="F679" t="s">
        <v>16857</v>
      </c>
      <c r="I679" t="s">
        <v>16858</v>
      </c>
      <c r="J679" t="s">
        <v>12443</v>
      </c>
      <c r="V679" t="s">
        <v>16859</v>
      </c>
      <c r="Z679" t="s">
        <v>1605</v>
      </c>
      <c r="AA679" t="s">
        <v>1606</v>
      </c>
      <c r="AM679" t="s">
        <v>12445</v>
      </c>
      <c r="AN679" t="s">
        <v>12446</v>
      </c>
      <c r="AR679" t="s">
        <v>887</v>
      </c>
      <c r="AS679">
        <v>2014</v>
      </c>
      <c r="AT679">
        <v>17</v>
      </c>
      <c r="AU679">
        <v>6</v>
      </c>
      <c r="AZ679">
        <v>662</v>
      </c>
      <c r="BA679">
        <v>669</v>
      </c>
      <c r="BC679" t="s">
        <v>16860</v>
      </c>
      <c r="BK679" t="s">
        <v>16861</v>
      </c>
      <c r="BL679">
        <v>24602193</v>
      </c>
      <c r="BQ679" t="s">
        <v>131</v>
      </c>
      <c r="BR679" t="s">
        <v>12074</v>
      </c>
      <c r="BS679" t="s">
        <v>296</v>
      </c>
    </row>
    <row r="680" spans="1:71" hidden="1">
      <c r="A680" t="s">
        <v>76</v>
      </c>
      <c r="B680" t="s">
        <v>16862</v>
      </c>
      <c r="F680" t="s">
        <v>16862</v>
      </c>
      <c r="I680" t="s">
        <v>16863</v>
      </c>
      <c r="J680" t="s">
        <v>6337</v>
      </c>
      <c r="V680" t="s">
        <v>16864</v>
      </c>
      <c r="AM680" t="s">
        <v>6340</v>
      </c>
      <c r="AR680" t="s">
        <v>413</v>
      </c>
      <c r="AS680">
        <v>2003</v>
      </c>
      <c r="AT680">
        <v>48</v>
      </c>
      <c r="AU680">
        <v>11</v>
      </c>
      <c r="AZ680">
        <v>1971</v>
      </c>
      <c r="BA680">
        <v>1982</v>
      </c>
      <c r="BC680" t="s">
        <v>16865</v>
      </c>
      <c r="BK680" t="s">
        <v>16866</v>
      </c>
      <c r="BQ680" t="s">
        <v>296</v>
      </c>
      <c r="BR680" t="s">
        <v>12074</v>
      </c>
      <c r="BS680" t="s">
        <v>12074</v>
      </c>
    </row>
    <row r="681" spans="1:71" hidden="1">
      <c r="A681" t="s">
        <v>76</v>
      </c>
      <c r="B681" t="s">
        <v>16867</v>
      </c>
      <c r="F681" t="s">
        <v>16867</v>
      </c>
      <c r="I681" t="s">
        <v>16868</v>
      </c>
      <c r="J681" t="s">
        <v>6337</v>
      </c>
      <c r="V681" t="s">
        <v>16869</v>
      </c>
      <c r="Z681" t="s">
        <v>16870</v>
      </c>
      <c r="AA681" t="s">
        <v>16871</v>
      </c>
      <c r="AM681" t="s">
        <v>6340</v>
      </c>
      <c r="AR681" t="s">
        <v>413</v>
      </c>
      <c r="AS681">
        <v>2002</v>
      </c>
      <c r="AT681">
        <v>47</v>
      </c>
      <c r="AU681">
        <v>11</v>
      </c>
      <c r="AZ681">
        <v>2163</v>
      </c>
      <c r="BA681">
        <v>2173</v>
      </c>
      <c r="BC681" t="s">
        <v>16872</v>
      </c>
      <c r="BK681" t="s">
        <v>16873</v>
      </c>
      <c r="BQ681" t="s">
        <v>296</v>
      </c>
      <c r="BR681" t="s">
        <v>12074</v>
      </c>
      <c r="BS681" t="s">
        <v>12074</v>
      </c>
    </row>
    <row r="682" spans="1:71" hidden="1">
      <c r="A682" t="s">
        <v>76</v>
      </c>
      <c r="B682" t="s">
        <v>16874</v>
      </c>
      <c r="F682" t="s">
        <v>16875</v>
      </c>
      <c r="I682" t="s">
        <v>16876</v>
      </c>
      <c r="J682" t="s">
        <v>2621</v>
      </c>
      <c r="V682" t="s">
        <v>16877</v>
      </c>
      <c r="AM682" t="s">
        <v>2623</v>
      </c>
      <c r="AN682" t="s">
        <v>4992</v>
      </c>
      <c r="AS682">
        <v>2013</v>
      </c>
      <c r="AT682">
        <v>57</v>
      </c>
      <c r="AU682">
        <v>3</v>
      </c>
      <c r="AZ682">
        <v>151</v>
      </c>
      <c r="BA682">
        <v>157</v>
      </c>
      <c r="BC682" t="s">
        <v>16878</v>
      </c>
      <c r="BK682" t="s">
        <v>16879</v>
      </c>
      <c r="BQ682" t="s">
        <v>296</v>
      </c>
      <c r="BR682" t="s">
        <v>12074</v>
      </c>
      <c r="BS682" t="s">
        <v>12074</v>
      </c>
    </row>
    <row r="683" spans="1:71" hidden="1">
      <c r="A683" t="s">
        <v>76</v>
      </c>
      <c r="B683" t="s">
        <v>16880</v>
      </c>
      <c r="F683" t="s">
        <v>16881</v>
      </c>
      <c r="I683" t="s">
        <v>16882</v>
      </c>
      <c r="J683" t="s">
        <v>2743</v>
      </c>
      <c r="V683" t="s">
        <v>16883</v>
      </c>
      <c r="Z683" t="s">
        <v>16884</v>
      </c>
      <c r="AM683" t="s">
        <v>2745</v>
      </c>
      <c r="AR683" t="s">
        <v>148</v>
      </c>
      <c r="AS683">
        <v>2006</v>
      </c>
      <c r="AT683">
        <v>16</v>
      </c>
      <c r="AU683">
        <v>5</v>
      </c>
      <c r="AZ683">
        <v>471</v>
      </c>
      <c r="BA683">
        <v>484</v>
      </c>
      <c r="BC683" t="s">
        <v>16885</v>
      </c>
      <c r="BK683" t="s">
        <v>16886</v>
      </c>
      <c r="BQ683" t="s">
        <v>296</v>
      </c>
      <c r="BR683" t="s">
        <v>12074</v>
      </c>
      <c r="BS683" t="s">
        <v>12074</v>
      </c>
    </row>
    <row r="684" spans="1:71" hidden="1">
      <c r="A684" t="s">
        <v>76</v>
      </c>
      <c r="B684" t="s">
        <v>16887</v>
      </c>
      <c r="F684" t="s">
        <v>16888</v>
      </c>
      <c r="I684" t="s">
        <v>16889</v>
      </c>
      <c r="J684" t="s">
        <v>100</v>
      </c>
      <c r="V684" t="s">
        <v>16890</v>
      </c>
      <c r="AA684" t="s">
        <v>16891</v>
      </c>
      <c r="AM684" t="s">
        <v>103</v>
      </c>
      <c r="AR684" s="3">
        <v>44927</v>
      </c>
      <c r="AS684">
        <v>2012</v>
      </c>
      <c r="AT684">
        <v>7</v>
      </c>
      <c r="AU684">
        <v>1</v>
      </c>
      <c r="BB684" t="s">
        <v>16892</v>
      </c>
      <c r="BC684" t="s">
        <v>16893</v>
      </c>
      <c r="BK684" t="s">
        <v>16894</v>
      </c>
      <c r="BL684">
        <v>22291895</v>
      </c>
      <c r="BQ684" t="s">
        <v>296</v>
      </c>
      <c r="BR684" t="s">
        <v>12074</v>
      </c>
      <c r="BS684" t="s">
        <v>12074</v>
      </c>
    </row>
    <row r="685" spans="1:71" hidden="1">
      <c r="A685" t="s">
        <v>76</v>
      </c>
      <c r="B685" t="s">
        <v>16895</v>
      </c>
      <c r="F685" t="s">
        <v>16896</v>
      </c>
      <c r="I685" t="s">
        <v>16897</v>
      </c>
      <c r="J685" t="s">
        <v>2128</v>
      </c>
      <c r="V685" t="s">
        <v>16898</v>
      </c>
      <c r="AA685" t="s">
        <v>16899</v>
      </c>
      <c r="AM685" t="s">
        <v>2130</v>
      </c>
      <c r="AN685" t="s">
        <v>4637</v>
      </c>
      <c r="AR685" t="s">
        <v>216</v>
      </c>
      <c r="AS685">
        <v>2018</v>
      </c>
      <c r="AT685">
        <v>47</v>
      </c>
      <c r="AU685">
        <v>4</v>
      </c>
      <c r="AZ685">
        <v>1005</v>
      </c>
      <c r="BA685">
        <v>1012</v>
      </c>
      <c r="BC685" t="s">
        <v>16900</v>
      </c>
      <c r="BK685" t="s">
        <v>16901</v>
      </c>
      <c r="BL685">
        <v>29767731</v>
      </c>
      <c r="BQ685" t="s">
        <v>131</v>
      </c>
      <c r="BR685" t="s">
        <v>12074</v>
      </c>
      <c r="BS685" t="s">
        <v>296</v>
      </c>
    </row>
    <row r="686" spans="1:71" hidden="1">
      <c r="A686" t="s">
        <v>76</v>
      </c>
      <c r="B686" t="s">
        <v>16902</v>
      </c>
      <c r="F686" t="s">
        <v>16903</v>
      </c>
      <c r="I686" t="s">
        <v>16904</v>
      </c>
      <c r="J686" t="s">
        <v>2128</v>
      </c>
      <c r="V686" t="s">
        <v>16905</v>
      </c>
      <c r="AM686" t="s">
        <v>2130</v>
      </c>
      <c r="AN686" t="s">
        <v>4637</v>
      </c>
      <c r="AR686" t="s">
        <v>600</v>
      </c>
      <c r="AS686">
        <v>2010</v>
      </c>
      <c r="AT686">
        <v>39</v>
      </c>
      <c r="AU686">
        <v>2</v>
      </c>
      <c r="AZ686">
        <v>449</v>
      </c>
      <c r="BA686">
        <v>458</v>
      </c>
      <c r="BC686" t="s">
        <v>16906</v>
      </c>
      <c r="BK686" t="s">
        <v>16907</v>
      </c>
      <c r="BL686">
        <v>20388274</v>
      </c>
      <c r="BQ686" t="s">
        <v>296</v>
      </c>
      <c r="BR686" t="s">
        <v>12074</v>
      </c>
      <c r="BS686" t="s">
        <v>12074</v>
      </c>
    </row>
    <row r="687" spans="1:71" hidden="1">
      <c r="A687" t="s">
        <v>76</v>
      </c>
      <c r="B687" t="s">
        <v>16908</v>
      </c>
      <c r="F687" t="s">
        <v>16909</v>
      </c>
      <c r="I687" t="s">
        <v>16910</v>
      </c>
      <c r="J687" t="s">
        <v>472</v>
      </c>
      <c r="V687" t="s">
        <v>16911</v>
      </c>
      <c r="Z687" t="s">
        <v>16912</v>
      </c>
      <c r="AA687" t="s">
        <v>16913</v>
      </c>
      <c r="AM687" t="s">
        <v>474</v>
      </c>
      <c r="AN687" t="s">
        <v>4377</v>
      </c>
      <c r="AR687" t="s">
        <v>413</v>
      </c>
      <c r="AS687">
        <v>2006</v>
      </c>
      <c r="AT687">
        <v>113</v>
      </c>
      <c r="AU687">
        <v>8</v>
      </c>
      <c r="AZ687">
        <v>1515</v>
      </c>
      <c r="BA687">
        <v>1527</v>
      </c>
      <c r="BC687" t="s">
        <v>16914</v>
      </c>
      <c r="BK687" t="s">
        <v>16915</v>
      </c>
      <c r="BL687">
        <v>16972060</v>
      </c>
      <c r="BQ687" t="s">
        <v>296</v>
      </c>
      <c r="BR687" t="s">
        <v>12074</v>
      </c>
      <c r="BS687" t="s">
        <v>12074</v>
      </c>
    </row>
    <row r="688" spans="1:71" hidden="1">
      <c r="A688" t="s">
        <v>76</v>
      </c>
      <c r="B688" t="s">
        <v>16916</v>
      </c>
      <c r="F688" t="s">
        <v>16917</v>
      </c>
      <c r="I688" t="s">
        <v>16918</v>
      </c>
      <c r="J688" t="s">
        <v>2266</v>
      </c>
      <c r="V688" t="s">
        <v>16919</v>
      </c>
      <c r="Z688" t="s">
        <v>16920</v>
      </c>
      <c r="AA688" t="s">
        <v>16921</v>
      </c>
      <c r="AM688" t="s">
        <v>2269</v>
      </c>
      <c r="AN688" t="s">
        <v>2270</v>
      </c>
      <c r="AR688" t="s">
        <v>600</v>
      </c>
      <c r="AS688">
        <v>2011</v>
      </c>
      <c r="AT688">
        <v>34</v>
      </c>
      <c r="AU688">
        <v>2</v>
      </c>
      <c r="AZ688">
        <v>336</v>
      </c>
      <c r="BA688">
        <v>344</v>
      </c>
      <c r="BC688" t="s">
        <v>16922</v>
      </c>
      <c r="BK688" t="s">
        <v>16923</v>
      </c>
      <c r="BQ688" t="s">
        <v>296</v>
      </c>
      <c r="BR688" t="s">
        <v>12074</v>
      </c>
      <c r="BS688" t="s">
        <v>12074</v>
      </c>
    </row>
    <row r="689" spans="1:71" hidden="1">
      <c r="A689" t="s">
        <v>76</v>
      </c>
      <c r="B689" t="s">
        <v>16924</v>
      </c>
      <c r="F689" t="s">
        <v>16924</v>
      </c>
      <c r="I689" t="s">
        <v>16925</v>
      </c>
      <c r="J689" t="s">
        <v>5100</v>
      </c>
      <c r="V689" t="s">
        <v>16926</v>
      </c>
      <c r="AM689" t="s">
        <v>3970</v>
      </c>
      <c r="AR689" t="s">
        <v>600</v>
      </c>
      <c r="AS689">
        <v>1991</v>
      </c>
      <c r="AT689">
        <v>69</v>
      </c>
      <c r="AU689">
        <v>4</v>
      </c>
      <c r="AZ689">
        <v>899</v>
      </c>
      <c r="BA689">
        <v>910</v>
      </c>
      <c r="BC689" t="s">
        <v>16927</v>
      </c>
      <c r="BK689" t="s">
        <v>16928</v>
      </c>
      <c r="BQ689" t="s">
        <v>296</v>
      </c>
      <c r="BR689" t="s">
        <v>12074</v>
      </c>
      <c r="BS689" t="s">
        <v>12074</v>
      </c>
    </row>
    <row r="690" spans="1:71" hidden="1">
      <c r="A690" t="s">
        <v>76</v>
      </c>
      <c r="B690" t="s">
        <v>16929</v>
      </c>
      <c r="F690" t="s">
        <v>16929</v>
      </c>
      <c r="I690" t="s">
        <v>16930</v>
      </c>
      <c r="J690" t="s">
        <v>12495</v>
      </c>
      <c r="V690" t="s">
        <v>16931</v>
      </c>
      <c r="AM690" t="s">
        <v>12498</v>
      </c>
      <c r="AR690" t="s">
        <v>887</v>
      </c>
      <c r="AS690">
        <v>1992</v>
      </c>
      <c r="AT690">
        <v>11</v>
      </c>
      <c r="AU690">
        <v>2</v>
      </c>
      <c r="AZ690">
        <v>194</v>
      </c>
      <c r="BA690">
        <v>203</v>
      </c>
      <c r="BC690" t="s">
        <v>16932</v>
      </c>
      <c r="BK690" t="s">
        <v>16933</v>
      </c>
      <c r="BQ690" t="s">
        <v>131</v>
      </c>
      <c r="BR690" t="s">
        <v>12074</v>
      </c>
      <c r="BS690" t="s">
        <v>296</v>
      </c>
    </row>
    <row r="691" spans="1:71" hidden="1">
      <c r="A691" t="s">
        <v>76</v>
      </c>
      <c r="B691" t="s">
        <v>16934</v>
      </c>
      <c r="F691" t="s">
        <v>16935</v>
      </c>
      <c r="I691" t="s">
        <v>16936</v>
      </c>
      <c r="J691" t="s">
        <v>5100</v>
      </c>
      <c r="V691" t="s">
        <v>16937</v>
      </c>
      <c r="Z691" t="s">
        <v>16938</v>
      </c>
      <c r="AA691" t="s">
        <v>16939</v>
      </c>
      <c r="AM691" t="s">
        <v>3970</v>
      </c>
      <c r="AR691" t="s">
        <v>413</v>
      </c>
      <c r="AS691">
        <v>2011</v>
      </c>
      <c r="AT691">
        <v>89</v>
      </c>
      <c r="AU691">
        <v>11</v>
      </c>
      <c r="AZ691">
        <v>1084</v>
      </c>
      <c r="BA691">
        <v>1090</v>
      </c>
      <c r="BC691" t="s">
        <v>16940</v>
      </c>
      <c r="BK691" t="s">
        <v>16941</v>
      </c>
      <c r="BQ691" t="s">
        <v>296</v>
      </c>
      <c r="BR691" t="s">
        <v>12074</v>
      </c>
      <c r="BS691" t="s">
        <v>12074</v>
      </c>
    </row>
    <row r="692" spans="1:71" hidden="1">
      <c r="A692" t="s">
        <v>76</v>
      </c>
      <c r="B692" t="s">
        <v>16942</v>
      </c>
      <c r="F692" t="s">
        <v>16943</v>
      </c>
      <c r="I692" t="s">
        <v>16944</v>
      </c>
      <c r="J692" t="s">
        <v>2382</v>
      </c>
      <c r="V692" t="s">
        <v>16945</v>
      </c>
      <c r="Z692" t="s">
        <v>16938</v>
      </c>
      <c r="AA692" t="s">
        <v>16939</v>
      </c>
      <c r="AM692" t="s">
        <v>2387</v>
      </c>
      <c r="AR692" t="s">
        <v>600</v>
      </c>
      <c r="AS692">
        <v>2013</v>
      </c>
      <c r="AT692">
        <v>38</v>
      </c>
      <c r="AU692">
        <v>3</v>
      </c>
      <c r="AZ692">
        <v>143</v>
      </c>
      <c r="BA692">
        <v>147</v>
      </c>
      <c r="BC692" t="s">
        <v>16946</v>
      </c>
      <c r="BK692" t="s">
        <v>16947</v>
      </c>
      <c r="BQ692" t="s">
        <v>296</v>
      </c>
      <c r="BR692" t="s">
        <v>12074</v>
      </c>
      <c r="BS692" t="s">
        <v>12074</v>
      </c>
    </row>
    <row r="693" spans="1:71" hidden="1">
      <c r="A693" t="s">
        <v>76</v>
      </c>
      <c r="B693" t="s">
        <v>16948</v>
      </c>
      <c r="F693" t="s">
        <v>16948</v>
      </c>
      <c r="I693" t="s">
        <v>16949</v>
      </c>
      <c r="J693" t="s">
        <v>1097</v>
      </c>
      <c r="V693" t="s">
        <v>16950</v>
      </c>
      <c r="Z693" t="s">
        <v>16951</v>
      </c>
      <c r="AA693" t="s">
        <v>16952</v>
      </c>
      <c r="AM693" t="s">
        <v>1099</v>
      </c>
      <c r="AR693" t="s">
        <v>128</v>
      </c>
      <c r="AS693">
        <v>2002</v>
      </c>
      <c r="AT693">
        <v>99</v>
      </c>
      <c r="AU693">
        <v>3</v>
      </c>
      <c r="AZ693">
        <v>499</v>
      </c>
      <c r="BA693">
        <v>510</v>
      </c>
      <c r="BC693" t="s">
        <v>16953</v>
      </c>
      <c r="BK693" t="s">
        <v>16954</v>
      </c>
      <c r="BQ693" t="s">
        <v>296</v>
      </c>
      <c r="BR693" t="s">
        <v>12074</v>
      </c>
      <c r="BS693" t="s">
        <v>12074</v>
      </c>
    </row>
    <row r="694" spans="1:71" hidden="1">
      <c r="A694" t="s">
        <v>76</v>
      </c>
      <c r="B694" t="s">
        <v>16955</v>
      </c>
      <c r="F694" t="s">
        <v>16955</v>
      </c>
      <c r="I694" t="s">
        <v>16956</v>
      </c>
      <c r="J694" t="s">
        <v>3806</v>
      </c>
      <c r="V694" t="s">
        <v>16957</v>
      </c>
      <c r="AM694" t="s">
        <v>3809</v>
      </c>
      <c r="AR694" t="s">
        <v>204</v>
      </c>
      <c r="AS694">
        <v>1994</v>
      </c>
      <c r="AT694">
        <v>41</v>
      </c>
      <c r="AU694">
        <v>3</v>
      </c>
      <c r="AZ694">
        <v>613</v>
      </c>
      <c r="BA694">
        <v>627</v>
      </c>
      <c r="BC694" t="s">
        <v>16958</v>
      </c>
      <c r="BK694" t="s">
        <v>16959</v>
      </c>
      <c r="BL694">
        <v>16727417</v>
      </c>
      <c r="BQ694" t="s">
        <v>296</v>
      </c>
      <c r="BR694" t="s">
        <v>12074</v>
      </c>
      <c r="BS694" t="s">
        <v>12074</v>
      </c>
    </row>
    <row r="695" spans="1:71" hidden="1">
      <c r="A695" t="s">
        <v>76</v>
      </c>
      <c r="B695" t="s">
        <v>16960</v>
      </c>
      <c r="F695" t="s">
        <v>16961</v>
      </c>
      <c r="I695" t="s">
        <v>16962</v>
      </c>
      <c r="J695" t="s">
        <v>5819</v>
      </c>
      <c r="V695" t="s">
        <v>16963</v>
      </c>
      <c r="Z695" t="s">
        <v>16964</v>
      </c>
      <c r="AA695" t="s">
        <v>16965</v>
      </c>
      <c r="AM695" t="s">
        <v>5821</v>
      </c>
      <c r="AR695" t="s">
        <v>317</v>
      </c>
      <c r="AS695">
        <v>2007</v>
      </c>
      <c r="AT695">
        <v>32</v>
      </c>
      <c r="AU695">
        <v>3</v>
      </c>
      <c r="AZ695">
        <v>269</v>
      </c>
      <c r="BA695">
        <v>278</v>
      </c>
      <c r="BC695" t="s">
        <v>16966</v>
      </c>
      <c r="BK695" t="s">
        <v>16967</v>
      </c>
      <c r="BQ695" t="s">
        <v>131</v>
      </c>
      <c r="BR695" t="s">
        <v>12074</v>
      </c>
      <c r="BS695" t="s">
        <v>296</v>
      </c>
    </row>
    <row r="696" spans="1:71" hidden="1">
      <c r="A696" t="s">
        <v>76</v>
      </c>
      <c r="B696" t="s">
        <v>16968</v>
      </c>
      <c r="F696" t="s">
        <v>16968</v>
      </c>
      <c r="I696" t="s">
        <v>16969</v>
      </c>
      <c r="J696" t="s">
        <v>1036</v>
      </c>
      <c r="V696" t="s">
        <v>16970</v>
      </c>
      <c r="AM696" t="s">
        <v>1040</v>
      </c>
      <c r="AN696" t="s">
        <v>1572</v>
      </c>
      <c r="AR696" t="s">
        <v>128</v>
      </c>
      <c r="AS696">
        <v>1995</v>
      </c>
      <c r="AT696">
        <v>100</v>
      </c>
      <c r="AU696">
        <v>3</v>
      </c>
      <c r="AZ696">
        <v>273</v>
      </c>
      <c r="BA696">
        <v>281</v>
      </c>
      <c r="BC696" t="s">
        <v>16971</v>
      </c>
      <c r="BK696" t="s">
        <v>16972</v>
      </c>
      <c r="BL696">
        <v>8775054</v>
      </c>
      <c r="BQ696" t="s">
        <v>296</v>
      </c>
      <c r="BR696" t="s">
        <v>12074</v>
      </c>
      <c r="BS696" t="s">
        <v>12074</v>
      </c>
    </row>
    <row r="697" spans="1:71" hidden="1">
      <c r="A697" t="s">
        <v>76</v>
      </c>
      <c r="B697" t="s">
        <v>16973</v>
      </c>
      <c r="F697" t="s">
        <v>16973</v>
      </c>
      <c r="I697" t="s">
        <v>16974</v>
      </c>
      <c r="J697" t="s">
        <v>3207</v>
      </c>
      <c r="V697" t="s">
        <v>16975</v>
      </c>
      <c r="AM697" t="s">
        <v>3209</v>
      </c>
      <c r="AR697" t="s">
        <v>8127</v>
      </c>
      <c r="AS697">
        <v>2002</v>
      </c>
      <c r="AT697">
        <v>293</v>
      </c>
      <c r="AU697">
        <v>5</v>
      </c>
      <c r="AZ697">
        <v>525</v>
      </c>
      <c r="BA697">
        <v>531</v>
      </c>
      <c r="BC697" t="s">
        <v>16976</v>
      </c>
      <c r="BK697" t="s">
        <v>16977</v>
      </c>
      <c r="BL697">
        <v>12486812</v>
      </c>
      <c r="BQ697" t="s">
        <v>296</v>
      </c>
      <c r="BR697" t="s">
        <v>12074</v>
      </c>
      <c r="BS697" t="s">
        <v>12074</v>
      </c>
    </row>
    <row r="698" spans="1:71" hidden="1">
      <c r="A698" t="s">
        <v>76</v>
      </c>
      <c r="B698" t="s">
        <v>16978</v>
      </c>
      <c r="F698" t="s">
        <v>16979</v>
      </c>
      <c r="I698" t="s">
        <v>16980</v>
      </c>
      <c r="J698" t="s">
        <v>16981</v>
      </c>
      <c r="V698" t="s">
        <v>16982</v>
      </c>
      <c r="Z698" t="s">
        <v>16983</v>
      </c>
      <c r="AA698" t="s">
        <v>16984</v>
      </c>
      <c r="AM698" t="s">
        <v>16985</v>
      </c>
      <c r="AN698" t="s">
        <v>16986</v>
      </c>
      <c r="AR698" t="s">
        <v>185</v>
      </c>
      <c r="AS698">
        <v>2015</v>
      </c>
      <c r="AT698">
        <v>50</v>
      </c>
      <c r="AU698">
        <v>3</v>
      </c>
      <c r="AZ698">
        <v>275</v>
      </c>
      <c r="BA698">
        <v>282</v>
      </c>
      <c r="BC698" t="s">
        <v>16987</v>
      </c>
      <c r="BK698" t="s">
        <v>16988</v>
      </c>
      <c r="BQ698" t="s">
        <v>296</v>
      </c>
      <c r="BR698" t="s">
        <v>12074</v>
      </c>
      <c r="BS698" t="s">
        <v>12074</v>
      </c>
    </row>
    <row r="699" spans="1:71" hidden="1">
      <c r="A699" t="s">
        <v>76</v>
      </c>
      <c r="B699" t="s">
        <v>16989</v>
      </c>
      <c r="F699" t="s">
        <v>16990</v>
      </c>
      <c r="I699" t="s">
        <v>16991</v>
      </c>
      <c r="J699" t="s">
        <v>2877</v>
      </c>
      <c r="V699" t="s">
        <v>16992</v>
      </c>
      <c r="Z699" t="s">
        <v>16993</v>
      </c>
      <c r="AA699" t="s">
        <v>16994</v>
      </c>
      <c r="AM699" t="s">
        <v>2880</v>
      </c>
      <c r="AN699" t="s">
        <v>2881</v>
      </c>
      <c r="AR699" t="s">
        <v>397</v>
      </c>
      <c r="AS699">
        <v>2011</v>
      </c>
      <c r="AT699">
        <v>103</v>
      </c>
      <c r="AU699">
        <v>3</v>
      </c>
      <c r="AZ699">
        <v>681</v>
      </c>
      <c r="BA699">
        <v>695</v>
      </c>
      <c r="BC699" t="s">
        <v>16995</v>
      </c>
      <c r="BK699" t="s">
        <v>16996</v>
      </c>
      <c r="BQ699" t="s">
        <v>296</v>
      </c>
      <c r="BR699" t="s">
        <v>12074</v>
      </c>
      <c r="BS699" t="s">
        <v>12074</v>
      </c>
    </row>
    <row r="700" spans="1:71" hidden="1">
      <c r="A700" t="s">
        <v>76</v>
      </c>
      <c r="B700" t="s">
        <v>16997</v>
      </c>
      <c r="F700" t="s">
        <v>16998</v>
      </c>
      <c r="I700" t="s">
        <v>16999</v>
      </c>
      <c r="J700" t="s">
        <v>79</v>
      </c>
      <c r="V700" t="s">
        <v>17000</v>
      </c>
      <c r="AA700" t="s">
        <v>17001</v>
      </c>
      <c r="AM700" t="s">
        <v>81</v>
      </c>
      <c r="AN700" t="s">
        <v>5121</v>
      </c>
      <c r="AR700" t="s">
        <v>216</v>
      </c>
      <c r="AS700">
        <v>2012</v>
      </c>
      <c r="AT700">
        <v>27</v>
      </c>
      <c r="AU700">
        <v>4</v>
      </c>
      <c r="AZ700">
        <v>308</v>
      </c>
      <c r="BA700">
        <v>318</v>
      </c>
      <c r="BC700" t="s">
        <v>17002</v>
      </c>
      <c r="BK700" t="s">
        <v>17003</v>
      </c>
      <c r="BL700">
        <v>22855575</v>
      </c>
      <c r="BQ700" t="s">
        <v>296</v>
      </c>
      <c r="BR700" t="s">
        <v>12074</v>
      </c>
      <c r="BS700" t="s">
        <v>12074</v>
      </c>
    </row>
    <row r="701" spans="1:71" hidden="1">
      <c r="A701" t="s">
        <v>867</v>
      </c>
      <c r="B701" t="s">
        <v>17004</v>
      </c>
      <c r="D701" t="s">
        <v>17005</v>
      </c>
      <c r="F701" t="s">
        <v>17006</v>
      </c>
      <c r="I701" t="s">
        <v>17007</v>
      </c>
      <c r="J701" t="s">
        <v>17008</v>
      </c>
      <c r="K701" t="s">
        <v>2584</v>
      </c>
      <c r="O701" t="s">
        <v>17009</v>
      </c>
      <c r="P701" t="s">
        <v>17010</v>
      </c>
      <c r="Q701" t="s">
        <v>17011</v>
      </c>
      <c r="R701" t="s">
        <v>17012</v>
      </c>
      <c r="S701" t="s">
        <v>2588</v>
      </c>
      <c r="V701" t="s">
        <v>17013</v>
      </c>
      <c r="AM701" t="s">
        <v>2590</v>
      </c>
      <c r="AO701" t="s">
        <v>17014</v>
      </c>
      <c r="AS701">
        <v>2014</v>
      </c>
      <c r="AT701">
        <v>444</v>
      </c>
      <c r="AZ701">
        <v>134</v>
      </c>
      <c r="BA701" t="s">
        <v>1367</v>
      </c>
      <c r="BC701" t="s">
        <v>17015</v>
      </c>
      <c r="BK701" t="s">
        <v>17016</v>
      </c>
      <c r="BQ701" t="s">
        <v>296</v>
      </c>
      <c r="BR701" t="s">
        <v>12074</v>
      </c>
      <c r="BS701" t="s">
        <v>12074</v>
      </c>
    </row>
    <row r="702" spans="1:71" hidden="1">
      <c r="A702" t="s">
        <v>76</v>
      </c>
      <c r="B702" t="s">
        <v>17017</v>
      </c>
      <c r="F702" t="s">
        <v>17017</v>
      </c>
      <c r="I702" t="s">
        <v>17018</v>
      </c>
      <c r="J702" t="s">
        <v>12443</v>
      </c>
      <c r="V702" t="s">
        <v>17019</v>
      </c>
      <c r="Z702" t="s">
        <v>17020</v>
      </c>
      <c r="AA702" t="s">
        <v>17021</v>
      </c>
      <c r="AM702" t="s">
        <v>12445</v>
      </c>
      <c r="AR702" t="s">
        <v>413</v>
      </c>
      <c r="AS702">
        <v>2004</v>
      </c>
      <c r="AT702">
        <v>7</v>
      </c>
      <c r="AU702">
        <v>11</v>
      </c>
      <c r="AZ702">
        <v>1077</v>
      </c>
      <c r="BA702">
        <v>1089</v>
      </c>
      <c r="BC702" t="s">
        <v>17022</v>
      </c>
      <c r="BK702" t="s">
        <v>17023</v>
      </c>
      <c r="BQ702" t="s">
        <v>296</v>
      </c>
      <c r="BR702" t="s">
        <v>12074</v>
      </c>
      <c r="BS702" t="s">
        <v>12074</v>
      </c>
    </row>
    <row r="703" spans="1:71" hidden="1">
      <c r="A703" t="s">
        <v>76</v>
      </c>
      <c r="B703" t="s">
        <v>17024</v>
      </c>
      <c r="F703" t="s">
        <v>17025</v>
      </c>
      <c r="I703" t="s">
        <v>17026</v>
      </c>
      <c r="J703" t="s">
        <v>17027</v>
      </c>
      <c r="V703" t="s">
        <v>17028</v>
      </c>
      <c r="Z703" t="s">
        <v>17029</v>
      </c>
      <c r="AA703" t="s">
        <v>17030</v>
      </c>
      <c r="AM703" t="s">
        <v>17031</v>
      </c>
      <c r="AN703" t="s">
        <v>17032</v>
      </c>
      <c r="AR703" t="s">
        <v>185</v>
      </c>
      <c r="AS703">
        <v>2014</v>
      </c>
      <c r="AT703">
        <v>70</v>
      </c>
      <c r="AU703">
        <v>9</v>
      </c>
      <c r="AX703" t="s">
        <v>49</v>
      </c>
      <c r="AZ703">
        <v>1418</v>
      </c>
      <c r="BA703">
        <v>1424</v>
      </c>
      <c r="BC703" t="s">
        <v>17033</v>
      </c>
      <c r="BK703" t="s">
        <v>17034</v>
      </c>
      <c r="BL703">
        <v>24408127</v>
      </c>
      <c r="BQ703" t="s">
        <v>296</v>
      </c>
      <c r="BR703" t="s">
        <v>12074</v>
      </c>
      <c r="BS703" t="s">
        <v>12074</v>
      </c>
    </row>
    <row r="704" spans="1:71" hidden="1">
      <c r="A704" t="s">
        <v>76</v>
      </c>
      <c r="B704" t="s">
        <v>17035</v>
      </c>
      <c r="F704" t="s">
        <v>17035</v>
      </c>
      <c r="I704" t="s">
        <v>17036</v>
      </c>
      <c r="J704" t="s">
        <v>452</v>
      </c>
      <c r="V704" t="s">
        <v>17037</v>
      </c>
      <c r="AM704" t="s">
        <v>454</v>
      </c>
      <c r="AR704" t="s">
        <v>204</v>
      </c>
      <c r="AS704">
        <v>1992</v>
      </c>
      <c r="AT704">
        <v>27</v>
      </c>
      <c r="AU704">
        <v>1</v>
      </c>
      <c r="AZ704">
        <v>141</v>
      </c>
      <c r="BA704">
        <v>150</v>
      </c>
      <c r="BC704" t="s">
        <v>17038</v>
      </c>
      <c r="BK704" t="s">
        <v>17039</v>
      </c>
      <c r="BQ704" t="s">
        <v>296</v>
      </c>
      <c r="BR704" t="s">
        <v>12074</v>
      </c>
      <c r="BS704" t="s">
        <v>12074</v>
      </c>
    </row>
    <row r="705" spans="1:72" hidden="1">
      <c r="A705" t="s">
        <v>76</v>
      </c>
      <c r="B705" t="s">
        <v>17035</v>
      </c>
      <c r="F705" t="s">
        <v>17035</v>
      </c>
      <c r="I705" t="s">
        <v>17040</v>
      </c>
      <c r="J705" t="s">
        <v>452</v>
      </c>
      <c r="V705" t="s">
        <v>17041</v>
      </c>
      <c r="AM705" t="s">
        <v>454</v>
      </c>
      <c r="AR705" t="s">
        <v>413</v>
      </c>
      <c r="AS705">
        <v>1995</v>
      </c>
      <c r="AT705">
        <v>30</v>
      </c>
      <c r="AU705">
        <v>4</v>
      </c>
      <c r="AZ705">
        <v>567</v>
      </c>
      <c r="BA705">
        <v>579</v>
      </c>
      <c r="BC705" t="s">
        <v>17042</v>
      </c>
      <c r="BK705" t="s">
        <v>17043</v>
      </c>
      <c r="BQ705" t="s">
        <v>296</v>
      </c>
      <c r="BR705" t="s">
        <v>12074</v>
      </c>
      <c r="BS705" t="s">
        <v>12074</v>
      </c>
    </row>
    <row r="706" spans="1:72" hidden="1">
      <c r="A706" t="s">
        <v>76</v>
      </c>
      <c r="B706" t="s">
        <v>17044</v>
      </c>
      <c r="F706" t="s">
        <v>17045</v>
      </c>
      <c r="I706" t="s">
        <v>17046</v>
      </c>
      <c r="J706" t="s">
        <v>17047</v>
      </c>
      <c r="V706" t="s">
        <v>17048</v>
      </c>
      <c r="AM706" t="s">
        <v>17049</v>
      </c>
      <c r="AS706">
        <v>2016</v>
      </c>
      <c r="AT706">
        <v>13</v>
      </c>
      <c r="AZ706">
        <v>221</v>
      </c>
      <c r="BA706">
        <v>228</v>
      </c>
      <c r="BK706" t="s">
        <v>17050</v>
      </c>
      <c r="BQ706" t="s">
        <v>131</v>
      </c>
      <c r="BR706" t="s">
        <v>12074</v>
      </c>
      <c r="BS706" t="s">
        <v>296</v>
      </c>
    </row>
    <row r="707" spans="1:72" hidden="1">
      <c r="A707" t="s">
        <v>76</v>
      </c>
      <c r="B707" t="s">
        <v>17044</v>
      </c>
      <c r="F707" t="s">
        <v>17051</v>
      </c>
      <c r="I707" t="s">
        <v>17052</v>
      </c>
      <c r="J707" t="s">
        <v>3732</v>
      </c>
      <c r="V707" t="s">
        <v>17053</v>
      </c>
      <c r="AM707" t="s">
        <v>3734</v>
      </c>
      <c r="AN707" t="s">
        <v>5064</v>
      </c>
      <c r="AR707" s="3">
        <v>46388</v>
      </c>
      <c r="AS707">
        <v>2017</v>
      </c>
      <c r="AT707">
        <v>17</v>
      </c>
      <c r="BB707">
        <v>12</v>
      </c>
      <c r="BC707" t="s">
        <v>17054</v>
      </c>
      <c r="BK707" t="s">
        <v>17055</v>
      </c>
      <c r="BL707">
        <v>28069730</v>
      </c>
      <c r="BQ707" t="s">
        <v>296</v>
      </c>
      <c r="BR707" t="s">
        <v>12074</v>
      </c>
      <c r="BS707" t="s">
        <v>12074</v>
      </c>
    </row>
    <row r="708" spans="1:72" hidden="1">
      <c r="A708" t="s">
        <v>76</v>
      </c>
      <c r="B708" t="s">
        <v>17056</v>
      </c>
      <c r="F708" t="s">
        <v>17057</v>
      </c>
      <c r="I708" t="s">
        <v>17058</v>
      </c>
      <c r="J708" t="s">
        <v>15358</v>
      </c>
      <c r="V708" t="s">
        <v>17059</v>
      </c>
      <c r="AM708" t="s">
        <v>15360</v>
      </c>
      <c r="AS708">
        <v>2013</v>
      </c>
      <c r="AT708">
        <v>15</v>
      </c>
      <c r="AV708">
        <v>1</v>
      </c>
      <c r="AZ708">
        <v>17</v>
      </c>
      <c r="BA708">
        <v>22</v>
      </c>
      <c r="BK708" t="s">
        <v>17060</v>
      </c>
      <c r="BQ708" t="s">
        <v>296</v>
      </c>
      <c r="BR708" t="s">
        <v>12074</v>
      </c>
      <c r="BS708" t="s">
        <v>12074</v>
      </c>
    </row>
    <row r="709" spans="1:72" hidden="1">
      <c r="A709" t="s">
        <v>76</v>
      </c>
      <c r="B709" t="s">
        <v>17061</v>
      </c>
      <c r="F709" t="s">
        <v>17061</v>
      </c>
      <c r="I709" t="s">
        <v>17062</v>
      </c>
      <c r="J709" t="s">
        <v>677</v>
      </c>
      <c r="V709" t="s">
        <v>17063</v>
      </c>
      <c r="Z709" t="s">
        <v>17064</v>
      </c>
      <c r="AA709" t="s">
        <v>17065</v>
      </c>
      <c r="AM709" t="s">
        <v>679</v>
      </c>
      <c r="AR709" t="s">
        <v>94</v>
      </c>
      <c r="AS709">
        <v>2002</v>
      </c>
      <c r="AT709">
        <v>15</v>
      </c>
      <c r="AU709">
        <v>1</v>
      </c>
      <c r="AZ709">
        <v>158</v>
      </c>
      <c r="BA709">
        <v>171</v>
      </c>
      <c r="BC709" t="s">
        <v>17066</v>
      </c>
      <c r="BK709" t="s">
        <v>17067</v>
      </c>
      <c r="BQ709" t="s">
        <v>296</v>
      </c>
      <c r="BR709" t="s">
        <v>12074</v>
      </c>
      <c r="BS709" t="s">
        <v>12074</v>
      </c>
    </row>
    <row r="710" spans="1:72" hidden="1">
      <c r="A710" t="s">
        <v>76</v>
      </c>
      <c r="B710" t="s">
        <v>17068</v>
      </c>
      <c r="F710" t="s">
        <v>17069</v>
      </c>
      <c r="I710" t="s">
        <v>17070</v>
      </c>
      <c r="J710" t="s">
        <v>666</v>
      </c>
      <c r="V710" t="s">
        <v>17071</v>
      </c>
      <c r="Z710" t="s">
        <v>17072</v>
      </c>
      <c r="AA710" t="s">
        <v>17073</v>
      </c>
      <c r="AM710" t="s">
        <v>670</v>
      </c>
      <c r="AR710" t="s">
        <v>216</v>
      </c>
      <c r="AS710">
        <v>2007</v>
      </c>
      <c r="AT710">
        <v>16</v>
      </c>
      <c r="AU710">
        <v>15</v>
      </c>
      <c r="AZ710">
        <v>3228</v>
      </c>
      <c r="BA710">
        <v>3240</v>
      </c>
      <c r="BC710" t="s">
        <v>17074</v>
      </c>
      <c r="BK710" t="s">
        <v>17075</v>
      </c>
      <c r="BL710">
        <v>17651199</v>
      </c>
      <c r="BQ710" t="s">
        <v>296</v>
      </c>
      <c r="BR710" t="s">
        <v>12074</v>
      </c>
      <c r="BS710" t="s">
        <v>12074</v>
      </c>
    </row>
    <row r="711" spans="1:72" hidden="1">
      <c r="A711" t="s">
        <v>76</v>
      </c>
      <c r="B711" t="s">
        <v>4972</v>
      </c>
      <c r="F711" t="s">
        <v>4972</v>
      </c>
      <c r="I711" t="s">
        <v>17076</v>
      </c>
      <c r="J711" t="s">
        <v>452</v>
      </c>
      <c r="AM711" t="s">
        <v>454</v>
      </c>
      <c r="AR711" t="s">
        <v>216</v>
      </c>
      <c r="AS711">
        <v>1996</v>
      </c>
      <c r="AT711">
        <v>31</v>
      </c>
      <c r="AU711">
        <v>3</v>
      </c>
      <c r="AZ711">
        <v>462</v>
      </c>
      <c r="BA711">
        <v>464</v>
      </c>
      <c r="BC711" t="s">
        <v>17077</v>
      </c>
      <c r="BK711" t="s">
        <v>17078</v>
      </c>
      <c r="BQ711" t="s">
        <v>131</v>
      </c>
      <c r="BR711" t="s">
        <v>12074</v>
      </c>
      <c r="BS711" t="s">
        <v>296</v>
      </c>
    </row>
    <row r="712" spans="1:72" hidden="1">
      <c r="A712" t="s">
        <v>76</v>
      </c>
      <c r="B712" t="s">
        <v>17079</v>
      </c>
      <c r="F712" t="s">
        <v>17080</v>
      </c>
      <c r="I712" t="s">
        <v>17081</v>
      </c>
      <c r="J712" t="s">
        <v>588</v>
      </c>
      <c r="V712" t="s">
        <v>17082</v>
      </c>
      <c r="AA712" t="s">
        <v>17083</v>
      </c>
      <c r="AM712" t="s">
        <v>591</v>
      </c>
      <c r="AR712" t="s">
        <v>769</v>
      </c>
      <c r="AS712">
        <v>2013</v>
      </c>
      <c r="AT712">
        <v>3</v>
      </c>
      <c r="AU712">
        <v>3</v>
      </c>
      <c r="AZ712">
        <v>595</v>
      </c>
      <c r="BA712">
        <v>613</v>
      </c>
      <c r="BC712" t="s">
        <v>17084</v>
      </c>
      <c r="BK712" t="s">
        <v>17085</v>
      </c>
      <c r="BL712">
        <v>23532669</v>
      </c>
      <c r="BQ712" t="s">
        <v>131</v>
      </c>
      <c r="BR712" t="s">
        <v>12074</v>
      </c>
      <c r="BS712" t="s">
        <v>296</v>
      </c>
    </row>
    <row r="713" spans="1:72" hidden="1">
      <c r="A713" t="s">
        <v>76</v>
      </c>
      <c r="B713" t="s">
        <v>17086</v>
      </c>
      <c r="F713" t="s">
        <v>17087</v>
      </c>
      <c r="I713" t="s">
        <v>17088</v>
      </c>
      <c r="J713" t="s">
        <v>17089</v>
      </c>
      <c r="V713" t="s">
        <v>17090</v>
      </c>
      <c r="Z713" t="s">
        <v>17091</v>
      </c>
      <c r="AA713" t="s">
        <v>17092</v>
      </c>
      <c r="AM713" t="s">
        <v>17093</v>
      </c>
      <c r="AN713" t="s">
        <v>17094</v>
      </c>
      <c r="AR713" t="s">
        <v>887</v>
      </c>
      <c r="AS713">
        <v>2015</v>
      </c>
      <c r="AT713">
        <v>11</v>
      </c>
      <c r="AU713">
        <v>3</v>
      </c>
      <c r="BB713">
        <v>41</v>
      </c>
      <c r="BC713" t="s">
        <v>17095</v>
      </c>
      <c r="BK713" t="s">
        <v>17096</v>
      </c>
      <c r="BQ713" t="s">
        <v>296</v>
      </c>
      <c r="BR713" t="s">
        <v>12074</v>
      </c>
      <c r="BS713" t="s">
        <v>12074</v>
      </c>
    </row>
    <row r="714" spans="1:72" hidden="1">
      <c r="A714" t="s">
        <v>76</v>
      </c>
      <c r="B714" t="s">
        <v>17097</v>
      </c>
      <c r="F714" t="s">
        <v>17098</v>
      </c>
      <c r="I714" t="s">
        <v>17099</v>
      </c>
      <c r="J714" t="s">
        <v>17100</v>
      </c>
      <c r="V714" t="s">
        <v>17101</v>
      </c>
      <c r="Z714" t="s">
        <v>17102</v>
      </c>
      <c r="AA714" t="s">
        <v>17103</v>
      </c>
      <c r="AM714" t="s">
        <v>17104</v>
      </c>
      <c r="AN714" t="s">
        <v>17105</v>
      </c>
      <c r="AR714" t="s">
        <v>94</v>
      </c>
      <c r="AS714">
        <v>2016</v>
      </c>
      <c r="AT714">
        <v>106</v>
      </c>
      <c r="AZ714">
        <v>16</v>
      </c>
      <c r="BA714">
        <v>23</v>
      </c>
      <c r="BC714" t="s">
        <v>17106</v>
      </c>
      <c r="BK714" t="s">
        <v>17107</v>
      </c>
      <c r="BQ714" t="s">
        <v>296</v>
      </c>
      <c r="BR714" t="s">
        <v>12074</v>
      </c>
      <c r="BS714" t="s">
        <v>12074</v>
      </c>
    </row>
    <row r="715" spans="1:72" hidden="1">
      <c r="A715" t="s">
        <v>76</v>
      </c>
      <c r="B715" t="s">
        <v>17108</v>
      </c>
      <c r="F715" t="s">
        <v>17109</v>
      </c>
      <c r="I715" t="s">
        <v>17110</v>
      </c>
      <c r="J715" t="s">
        <v>100</v>
      </c>
      <c r="V715" t="s">
        <v>17111</v>
      </c>
      <c r="AM715" t="s">
        <v>103</v>
      </c>
      <c r="AR715" s="3">
        <v>43617</v>
      </c>
      <c r="AS715">
        <v>2017</v>
      </c>
      <c r="AT715">
        <v>12</v>
      </c>
      <c r="AU715">
        <v>6</v>
      </c>
      <c r="BB715" t="s">
        <v>17112</v>
      </c>
      <c r="BC715" t="s">
        <v>17113</v>
      </c>
      <c r="BK715" t="s">
        <v>17114</v>
      </c>
      <c r="BL715">
        <v>28628640</v>
      </c>
      <c r="BQ715" t="s">
        <v>296</v>
      </c>
      <c r="BR715" t="s">
        <v>12074</v>
      </c>
      <c r="BS715" t="s">
        <v>12074</v>
      </c>
    </row>
    <row r="716" spans="1:72" hidden="1">
      <c r="A716" t="s">
        <v>76</v>
      </c>
      <c r="B716" t="s">
        <v>17115</v>
      </c>
      <c r="F716" t="s">
        <v>17116</v>
      </c>
      <c r="I716" t="s">
        <v>17117</v>
      </c>
      <c r="J716" t="s">
        <v>17118</v>
      </c>
      <c r="V716" t="s">
        <v>17119</v>
      </c>
      <c r="AA716" t="s">
        <v>17120</v>
      </c>
      <c r="AM716" t="s">
        <v>17121</v>
      </c>
      <c r="AR716" t="s">
        <v>216</v>
      </c>
      <c r="AS716">
        <v>2009</v>
      </c>
      <c r="AT716">
        <v>156</v>
      </c>
      <c r="AU716">
        <v>4</v>
      </c>
      <c r="AZ716">
        <v>896</v>
      </c>
      <c r="BA716">
        <v>912</v>
      </c>
      <c r="BC716" t="s">
        <v>17122</v>
      </c>
      <c r="BK716" t="s">
        <v>17123</v>
      </c>
      <c r="BQ716" t="s">
        <v>296</v>
      </c>
      <c r="BR716" t="s">
        <v>12074</v>
      </c>
      <c r="BS716" t="s">
        <v>12074</v>
      </c>
    </row>
    <row r="717" spans="1:72" hidden="1">
      <c r="A717" t="s">
        <v>76</v>
      </c>
      <c r="B717" t="s">
        <v>17124</v>
      </c>
      <c r="F717" t="s">
        <v>17124</v>
      </c>
      <c r="I717" t="s">
        <v>17125</v>
      </c>
      <c r="J717" t="s">
        <v>14110</v>
      </c>
      <c r="V717" t="s">
        <v>17126</v>
      </c>
      <c r="AM717" t="s">
        <v>14112</v>
      </c>
      <c r="AS717">
        <v>2005</v>
      </c>
      <c r="AT717">
        <v>44</v>
      </c>
      <c r="AV717">
        <v>2</v>
      </c>
      <c r="AZ717">
        <v>170</v>
      </c>
      <c r="BA717">
        <v>174</v>
      </c>
      <c r="BC717" t="s">
        <v>17127</v>
      </c>
      <c r="BK717" t="s">
        <v>17128</v>
      </c>
      <c r="BQ717" t="s">
        <v>296</v>
      </c>
      <c r="BR717" t="s">
        <v>12074</v>
      </c>
      <c r="BS717" t="s">
        <v>12074</v>
      </c>
    </row>
    <row r="718" spans="1:72" hidden="1">
      <c r="A718" t="s">
        <v>76</v>
      </c>
      <c r="B718" t="s">
        <v>17129</v>
      </c>
      <c r="F718" t="s">
        <v>17129</v>
      </c>
      <c r="I718" t="s">
        <v>17130</v>
      </c>
      <c r="J718" t="s">
        <v>15094</v>
      </c>
      <c r="V718" t="s">
        <v>17131</v>
      </c>
      <c r="Z718" t="s">
        <v>8853</v>
      </c>
      <c r="AA718" t="s">
        <v>15096</v>
      </c>
      <c r="AM718" t="s">
        <v>15097</v>
      </c>
      <c r="AR718" s="3">
        <v>38018</v>
      </c>
      <c r="AS718">
        <v>2004</v>
      </c>
      <c r="AT718">
        <v>326</v>
      </c>
      <c r="AZ718">
        <v>117</v>
      </c>
      <c r="BA718">
        <v>122</v>
      </c>
      <c r="BC718" t="s">
        <v>17132</v>
      </c>
      <c r="BK718" t="s">
        <v>17133</v>
      </c>
      <c r="BL718">
        <v>14729269</v>
      </c>
      <c r="BQ718" t="s">
        <v>296</v>
      </c>
      <c r="BR718" t="s">
        <v>12074</v>
      </c>
      <c r="BS718" t="s">
        <v>12074</v>
      </c>
    </row>
    <row r="719" spans="1:72" hidden="1">
      <c r="A719" t="s">
        <v>76</v>
      </c>
      <c r="B719" t="s">
        <v>17134</v>
      </c>
      <c r="F719" t="s">
        <v>17135</v>
      </c>
      <c r="I719" t="s">
        <v>17136</v>
      </c>
      <c r="J719" t="s">
        <v>15976</v>
      </c>
      <c r="V719" t="s">
        <v>17137</v>
      </c>
      <c r="AM719" t="s">
        <v>15979</v>
      </c>
      <c r="AR719" t="s">
        <v>185</v>
      </c>
      <c r="AS719">
        <v>2007</v>
      </c>
      <c r="AT719">
        <v>33</v>
      </c>
      <c r="AU719">
        <v>3</v>
      </c>
      <c r="AZ719">
        <v>259</v>
      </c>
      <c r="BA719">
        <v>273</v>
      </c>
      <c r="BC719" t="s">
        <v>17138</v>
      </c>
      <c r="BK719" t="s">
        <v>17139</v>
      </c>
      <c r="BQ719" t="s">
        <v>131</v>
      </c>
      <c r="BR719" t="s">
        <v>12074</v>
      </c>
      <c r="BS719" t="s">
        <v>296</v>
      </c>
    </row>
    <row r="720" spans="1:72" hidden="1">
      <c r="A720" t="s">
        <v>76</v>
      </c>
      <c r="B720" t="s">
        <v>17140</v>
      </c>
      <c r="F720" t="s">
        <v>17140</v>
      </c>
      <c r="I720" t="s">
        <v>17141</v>
      </c>
      <c r="J720" t="s">
        <v>2621</v>
      </c>
      <c r="AM720" t="s">
        <v>2623</v>
      </c>
      <c r="AS720">
        <v>1981</v>
      </c>
      <c r="AT720">
        <v>25</v>
      </c>
      <c r="AU720">
        <v>2</v>
      </c>
      <c r="AZ720">
        <v>113</v>
      </c>
      <c r="BA720">
        <v>118</v>
      </c>
      <c r="BK720" t="s">
        <v>17142</v>
      </c>
      <c r="BQ720" t="s">
        <v>131</v>
      </c>
      <c r="BR720">
        <v>6</v>
      </c>
      <c r="BS720" t="s">
        <v>4995</v>
      </c>
      <c r="BT720">
        <v>6</v>
      </c>
    </row>
    <row r="721" spans="1:71" hidden="1">
      <c r="A721" t="s">
        <v>76</v>
      </c>
      <c r="B721" t="s">
        <v>17143</v>
      </c>
      <c r="F721" t="s">
        <v>17143</v>
      </c>
      <c r="I721" t="s">
        <v>17144</v>
      </c>
      <c r="J721" t="s">
        <v>677</v>
      </c>
      <c r="V721" t="s">
        <v>17145</v>
      </c>
      <c r="Z721" t="s">
        <v>12071</v>
      </c>
      <c r="AM721" t="s">
        <v>679</v>
      </c>
      <c r="AN721" t="s">
        <v>4283</v>
      </c>
      <c r="AR721" t="s">
        <v>94</v>
      </c>
      <c r="AS721">
        <v>1998</v>
      </c>
      <c r="AT721">
        <v>11</v>
      </c>
      <c r="AU721">
        <v>1</v>
      </c>
      <c r="AZ721">
        <v>21</v>
      </c>
      <c r="BA721">
        <v>39</v>
      </c>
      <c r="BK721" t="s">
        <v>17146</v>
      </c>
      <c r="BQ721" t="s">
        <v>131</v>
      </c>
      <c r="BR721" t="s">
        <v>12074</v>
      </c>
      <c r="BS721" t="s">
        <v>296</v>
      </c>
    </row>
    <row r="722" spans="1:71" hidden="1">
      <c r="A722" t="s">
        <v>76</v>
      </c>
      <c r="B722" t="s">
        <v>17147</v>
      </c>
      <c r="F722" t="s">
        <v>17147</v>
      </c>
      <c r="I722" t="s">
        <v>17148</v>
      </c>
      <c r="J722" t="s">
        <v>12085</v>
      </c>
      <c r="V722" t="s">
        <v>17149</v>
      </c>
      <c r="AA722" t="s">
        <v>17150</v>
      </c>
      <c r="AM722" t="s">
        <v>12087</v>
      </c>
      <c r="AN722" t="s">
        <v>12088</v>
      </c>
      <c r="AR722" t="s">
        <v>769</v>
      </c>
      <c r="AS722">
        <v>2000</v>
      </c>
      <c r="AT722">
        <v>45</v>
      </c>
      <c r="AU722">
        <v>1</v>
      </c>
      <c r="AZ722">
        <v>15</v>
      </c>
      <c r="BA722">
        <v>23</v>
      </c>
      <c r="BC722" t="s">
        <v>17151</v>
      </c>
      <c r="BK722" t="s">
        <v>17152</v>
      </c>
      <c r="BQ722" t="s">
        <v>296</v>
      </c>
      <c r="BR722" t="s">
        <v>12074</v>
      </c>
      <c r="BS722" t="s">
        <v>12074</v>
      </c>
    </row>
    <row r="723" spans="1:71" hidden="1">
      <c r="A723" t="s">
        <v>76</v>
      </c>
      <c r="B723" t="s">
        <v>17153</v>
      </c>
      <c r="F723" t="s">
        <v>17154</v>
      </c>
      <c r="I723" t="s">
        <v>17155</v>
      </c>
      <c r="J723" t="s">
        <v>12904</v>
      </c>
      <c r="V723" t="s">
        <v>17156</v>
      </c>
      <c r="Z723" t="s">
        <v>17157</v>
      </c>
      <c r="AA723" t="s">
        <v>17158</v>
      </c>
      <c r="AM723" t="s">
        <v>12906</v>
      </c>
      <c r="AN723" t="s">
        <v>12907</v>
      </c>
      <c r="AR723" t="s">
        <v>185</v>
      </c>
      <c r="AS723">
        <v>2016</v>
      </c>
      <c r="AT723">
        <v>19</v>
      </c>
      <c r="AU723">
        <v>3</v>
      </c>
      <c r="AZ723">
        <v>651</v>
      </c>
      <c r="BA723">
        <v>658</v>
      </c>
      <c r="BC723" t="s">
        <v>17159</v>
      </c>
      <c r="BK723" t="s">
        <v>17160</v>
      </c>
      <c r="BQ723" t="s">
        <v>296</v>
      </c>
      <c r="BR723" t="s">
        <v>12074</v>
      </c>
      <c r="BS723" t="s">
        <v>12074</v>
      </c>
    </row>
    <row r="724" spans="1:71" hidden="1">
      <c r="A724" t="s">
        <v>76</v>
      </c>
      <c r="B724" t="s">
        <v>17161</v>
      </c>
      <c r="F724" t="s">
        <v>17162</v>
      </c>
      <c r="I724" t="s">
        <v>17163</v>
      </c>
      <c r="J724" t="s">
        <v>1097</v>
      </c>
      <c r="V724" t="s">
        <v>17164</v>
      </c>
      <c r="Z724" t="s">
        <v>17165</v>
      </c>
      <c r="AA724" t="s">
        <v>17166</v>
      </c>
      <c r="AM724" t="s">
        <v>1099</v>
      </c>
      <c r="AN724" t="s">
        <v>2847</v>
      </c>
      <c r="AR724" t="s">
        <v>600</v>
      </c>
      <c r="AS724">
        <v>2012</v>
      </c>
      <c r="AT724">
        <v>121</v>
      </c>
      <c r="AU724">
        <v>4</v>
      </c>
      <c r="AZ724">
        <v>623</v>
      </c>
      <c r="BA724">
        <v>633</v>
      </c>
      <c r="BC724" t="s">
        <v>17167</v>
      </c>
      <c r="BK724" t="s">
        <v>17168</v>
      </c>
      <c r="BQ724" t="s">
        <v>296</v>
      </c>
      <c r="BR724" t="s">
        <v>12074</v>
      </c>
      <c r="BS724" t="s">
        <v>12074</v>
      </c>
    </row>
    <row r="725" spans="1:71" hidden="1">
      <c r="A725" t="s">
        <v>76</v>
      </c>
      <c r="B725" t="s">
        <v>17169</v>
      </c>
      <c r="F725" t="s">
        <v>17169</v>
      </c>
      <c r="I725" t="s">
        <v>17170</v>
      </c>
      <c r="J725" t="s">
        <v>9447</v>
      </c>
      <c r="V725" t="s">
        <v>17171</v>
      </c>
      <c r="AM725" t="s">
        <v>9451</v>
      </c>
      <c r="AR725" t="s">
        <v>887</v>
      </c>
      <c r="AS725">
        <v>2006</v>
      </c>
      <c r="AT725">
        <v>40</v>
      </c>
      <c r="AU725">
        <v>2</v>
      </c>
      <c r="AZ725">
        <v>249</v>
      </c>
      <c r="BA725">
        <v>260</v>
      </c>
      <c r="BC725" t="s">
        <v>17172</v>
      </c>
      <c r="BK725" t="s">
        <v>17173</v>
      </c>
      <c r="BQ725" t="s">
        <v>296</v>
      </c>
      <c r="BR725" t="s">
        <v>12074</v>
      </c>
      <c r="BS725" t="s">
        <v>12074</v>
      </c>
    </row>
    <row r="726" spans="1:71" hidden="1">
      <c r="A726" t="s">
        <v>76</v>
      </c>
      <c r="B726" t="s">
        <v>17174</v>
      </c>
      <c r="F726" t="s">
        <v>17175</v>
      </c>
      <c r="I726" t="s">
        <v>17176</v>
      </c>
      <c r="J726" t="s">
        <v>17177</v>
      </c>
      <c r="V726" t="s">
        <v>17178</v>
      </c>
      <c r="AA726" t="s">
        <v>17179</v>
      </c>
      <c r="AM726" t="s">
        <v>17180</v>
      </c>
      <c r="AR726" t="s">
        <v>413</v>
      </c>
      <c r="AS726">
        <v>2011</v>
      </c>
      <c r="AT726">
        <v>43</v>
      </c>
      <c r="AU726">
        <v>22</v>
      </c>
      <c r="AZ726">
        <v>1263</v>
      </c>
      <c r="BA726">
        <v>1275</v>
      </c>
      <c r="BC726" t="s">
        <v>17181</v>
      </c>
      <c r="BK726" t="s">
        <v>17182</v>
      </c>
      <c r="BL726">
        <v>21914784</v>
      </c>
      <c r="BQ726" t="s">
        <v>296</v>
      </c>
      <c r="BR726" t="s">
        <v>12074</v>
      </c>
      <c r="BS726" t="s">
        <v>12074</v>
      </c>
    </row>
    <row r="727" spans="1:71" hidden="1">
      <c r="A727" t="s">
        <v>76</v>
      </c>
      <c r="B727" t="s">
        <v>17183</v>
      </c>
      <c r="F727" t="s">
        <v>17184</v>
      </c>
      <c r="I727" t="s">
        <v>17185</v>
      </c>
      <c r="J727" t="s">
        <v>17186</v>
      </c>
      <c r="V727" t="s">
        <v>17187</v>
      </c>
      <c r="Z727" t="s">
        <v>17188</v>
      </c>
      <c r="AA727" t="s">
        <v>17189</v>
      </c>
      <c r="AM727" t="s">
        <v>17190</v>
      </c>
      <c r="AN727" t="s">
        <v>17191</v>
      </c>
      <c r="AR727" t="s">
        <v>148</v>
      </c>
      <c r="AS727">
        <v>2014</v>
      </c>
      <c r="AT727">
        <v>47</v>
      </c>
      <c r="AZ727">
        <v>44</v>
      </c>
      <c r="BA727">
        <v>51</v>
      </c>
      <c r="BC727" t="s">
        <v>17192</v>
      </c>
      <c r="BK727" t="s">
        <v>17193</v>
      </c>
      <c r="BQ727" t="s">
        <v>296</v>
      </c>
      <c r="BR727" t="s">
        <v>12074</v>
      </c>
      <c r="BS727" t="s">
        <v>12074</v>
      </c>
    </row>
    <row r="728" spans="1:71" hidden="1">
      <c r="A728" t="s">
        <v>867</v>
      </c>
      <c r="B728" t="s">
        <v>17194</v>
      </c>
      <c r="D728" t="s">
        <v>17195</v>
      </c>
      <c r="F728" t="s">
        <v>17194</v>
      </c>
      <c r="I728" t="s">
        <v>17196</v>
      </c>
      <c r="J728" t="s">
        <v>17197</v>
      </c>
      <c r="K728" t="s">
        <v>872</v>
      </c>
      <c r="O728" t="s">
        <v>17198</v>
      </c>
      <c r="P728" t="s">
        <v>17199</v>
      </c>
      <c r="Q728" t="s">
        <v>17200</v>
      </c>
      <c r="R728" t="s">
        <v>17201</v>
      </c>
      <c r="AM728" t="s">
        <v>877</v>
      </c>
      <c r="AO728" t="s">
        <v>17202</v>
      </c>
      <c r="AS728">
        <v>1995</v>
      </c>
      <c r="AU728">
        <v>416</v>
      </c>
      <c r="AZ728">
        <v>263</v>
      </c>
      <c r="BA728">
        <v>271</v>
      </c>
      <c r="BK728" t="s">
        <v>17203</v>
      </c>
      <c r="BQ728" t="s">
        <v>296</v>
      </c>
      <c r="BR728" t="s">
        <v>12074</v>
      </c>
      <c r="BS728" t="s">
        <v>12074</v>
      </c>
    </row>
    <row r="729" spans="1:71" hidden="1">
      <c r="A729" t="s">
        <v>76</v>
      </c>
      <c r="B729" t="s">
        <v>17204</v>
      </c>
      <c r="F729" t="s">
        <v>17205</v>
      </c>
      <c r="I729" t="s">
        <v>17206</v>
      </c>
      <c r="J729" t="s">
        <v>232</v>
      </c>
      <c r="V729" t="s">
        <v>17207</v>
      </c>
      <c r="Z729" t="s">
        <v>17208</v>
      </c>
      <c r="AA729" t="s">
        <v>17209</v>
      </c>
      <c r="AM729" t="s">
        <v>234</v>
      </c>
      <c r="AN729" t="s">
        <v>2478</v>
      </c>
      <c r="AR729" s="3">
        <v>44743</v>
      </c>
      <c r="AS729">
        <v>2014</v>
      </c>
      <c r="AT729">
        <v>281</v>
      </c>
      <c r="AU729">
        <v>1787</v>
      </c>
      <c r="BB729">
        <v>20140706</v>
      </c>
      <c r="BC729" t="s">
        <v>17210</v>
      </c>
      <c r="BK729" t="s">
        <v>17211</v>
      </c>
      <c r="BL729">
        <v>24870047</v>
      </c>
      <c r="BQ729" t="s">
        <v>296</v>
      </c>
      <c r="BR729" t="s">
        <v>12074</v>
      </c>
      <c r="BS729" t="s">
        <v>12074</v>
      </c>
    </row>
    <row r="730" spans="1:71" hidden="1">
      <c r="A730" t="s">
        <v>76</v>
      </c>
      <c r="B730" t="s">
        <v>17212</v>
      </c>
      <c r="F730" t="s">
        <v>17212</v>
      </c>
      <c r="I730" t="s">
        <v>17213</v>
      </c>
      <c r="J730" t="s">
        <v>2456</v>
      </c>
      <c r="O730" t="s">
        <v>8538</v>
      </c>
      <c r="P730" t="s">
        <v>8539</v>
      </c>
      <c r="Q730" t="s">
        <v>8540</v>
      </c>
      <c r="R730" t="s">
        <v>8541</v>
      </c>
      <c r="S730" t="s">
        <v>8542</v>
      </c>
      <c r="V730" t="s">
        <v>17214</v>
      </c>
      <c r="AM730" t="s">
        <v>8544</v>
      </c>
      <c r="AR730" t="s">
        <v>128</v>
      </c>
      <c r="AS730">
        <v>1992</v>
      </c>
      <c r="AT730">
        <v>22</v>
      </c>
      <c r="AU730" s="2">
        <v>43160</v>
      </c>
      <c r="AZ730">
        <v>239</v>
      </c>
      <c r="BA730">
        <v>244</v>
      </c>
      <c r="BC730" t="s">
        <v>17215</v>
      </c>
      <c r="BK730" t="s">
        <v>17216</v>
      </c>
      <c r="BQ730" t="s">
        <v>296</v>
      </c>
      <c r="BR730" t="s">
        <v>12074</v>
      </c>
      <c r="BS730" t="s">
        <v>12074</v>
      </c>
    </row>
    <row r="731" spans="1:71" hidden="1">
      <c r="A731" t="s">
        <v>76</v>
      </c>
      <c r="B731" t="s">
        <v>17217</v>
      </c>
      <c r="F731" t="s">
        <v>17217</v>
      </c>
      <c r="I731" t="s">
        <v>17218</v>
      </c>
      <c r="J731" t="s">
        <v>3996</v>
      </c>
      <c r="V731" t="s">
        <v>17219</v>
      </c>
      <c r="AM731" t="s">
        <v>4000</v>
      </c>
      <c r="AR731" t="s">
        <v>887</v>
      </c>
      <c r="AS731">
        <v>1993</v>
      </c>
      <c r="AT731">
        <v>94</v>
      </c>
      <c r="AU731">
        <v>3</v>
      </c>
      <c r="AZ731">
        <v>307</v>
      </c>
      <c r="BA731">
        <v>313</v>
      </c>
      <c r="BC731" t="s">
        <v>17220</v>
      </c>
      <c r="BK731" t="s">
        <v>17221</v>
      </c>
      <c r="BL731">
        <v>28313665</v>
      </c>
      <c r="BQ731" t="s">
        <v>296</v>
      </c>
      <c r="BR731" t="s">
        <v>12074</v>
      </c>
      <c r="BS731" t="s">
        <v>12074</v>
      </c>
    </row>
    <row r="732" spans="1:71" hidden="1">
      <c r="A732" t="s">
        <v>76</v>
      </c>
      <c r="B732" t="s">
        <v>17222</v>
      </c>
      <c r="F732" t="s">
        <v>17223</v>
      </c>
      <c r="I732" t="s">
        <v>17224</v>
      </c>
      <c r="J732" t="s">
        <v>17225</v>
      </c>
      <c r="O732" t="s">
        <v>17226</v>
      </c>
      <c r="P732" t="s">
        <v>17227</v>
      </c>
      <c r="Q732" t="s">
        <v>17228</v>
      </c>
      <c r="R732" t="s">
        <v>17229</v>
      </c>
      <c r="V732" t="s">
        <v>17230</v>
      </c>
      <c r="AM732" t="s">
        <v>17231</v>
      </c>
      <c r="AR732" t="s">
        <v>168</v>
      </c>
      <c r="AS732">
        <v>2017</v>
      </c>
      <c r="AT732">
        <v>173</v>
      </c>
      <c r="AX732" t="s">
        <v>49</v>
      </c>
      <c r="AZ732">
        <v>5</v>
      </c>
      <c r="BA732">
        <v>12</v>
      </c>
      <c r="BC732" t="s">
        <v>17232</v>
      </c>
      <c r="BK732" t="s">
        <v>17233</v>
      </c>
      <c r="BL732">
        <v>28088363</v>
      </c>
      <c r="BQ732" t="s">
        <v>296</v>
      </c>
      <c r="BR732" t="s">
        <v>12074</v>
      </c>
      <c r="BS732" t="s">
        <v>12074</v>
      </c>
    </row>
    <row r="733" spans="1:71" hidden="1">
      <c r="A733" t="s">
        <v>76</v>
      </c>
      <c r="B733" t="s">
        <v>17234</v>
      </c>
      <c r="F733" t="s">
        <v>17234</v>
      </c>
      <c r="I733" t="s">
        <v>17235</v>
      </c>
      <c r="J733" t="s">
        <v>299</v>
      </c>
      <c r="V733" t="s">
        <v>17236</v>
      </c>
      <c r="AM733" t="s">
        <v>303</v>
      </c>
      <c r="AR733" s="3">
        <v>42217</v>
      </c>
      <c r="AS733">
        <v>2004</v>
      </c>
      <c r="AT733">
        <v>176</v>
      </c>
      <c r="AU733" s="2">
        <v>43132</v>
      </c>
      <c r="AZ733">
        <v>155</v>
      </c>
      <c r="BA733">
        <v>171</v>
      </c>
      <c r="BC733" t="s">
        <v>17237</v>
      </c>
      <c r="BK733" t="s">
        <v>17238</v>
      </c>
      <c r="BQ733" t="s">
        <v>296</v>
      </c>
      <c r="BR733" t="s">
        <v>12074</v>
      </c>
      <c r="BS733" t="s">
        <v>12074</v>
      </c>
    </row>
    <row r="734" spans="1:71" hidden="1">
      <c r="A734" t="s">
        <v>76</v>
      </c>
      <c r="B734" t="s">
        <v>17239</v>
      </c>
      <c r="F734" t="s">
        <v>17240</v>
      </c>
      <c r="I734" t="s">
        <v>17241</v>
      </c>
      <c r="J734" t="s">
        <v>2128</v>
      </c>
      <c r="V734" t="s">
        <v>17242</v>
      </c>
      <c r="Z734" t="s">
        <v>17243</v>
      </c>
      <c r="AA734" t="s">
        <v>5006</v>
      </c>
      <c r="AM734" t="s">
        <v>2130</v>
      </c>
      <c r="AN734" t="s">
        <v>4637</v>
      </c>
      <c r="AR734" t="s">
        <v>887</v>
      </c>
      <c r="AS734">
        <v>2015</v>
      </c>
      <c r="AT734">
        <v>44</v>
      </c>
      <c r="AU734">
        <v>3</v>
      </c>
      <c r="AZ734">
        <v>864</v>
      </c>
      <c r="BA734">
        <v>873</v>
      </c>
      <c r="BC734" t="s">
        <v>17244</v>
      </c>
      <c r="BK734" t="s">
        <v>17245</v>
      </c>
      <c r="BL734">
        <v>26313993</v>
      </c>
      <c r="BQ734" t="s">
        <v>296</v>
      </c>
      <c r="BR734" t="s">
        <v>12074</v>
      </c>
      <c r="BS734" t="s">
        <v>12074</v>
      </c>
    </row>
    <row r="735" spans="1:71" hidden="1">
      <c r="A735" t="s">
        <v>76</v>
      </c>
      <c r="B735" t="s">
        <v>17246</v>
      </c>
      <c r="F735" t="s">
        <v>17247</v>
      </c>
      <c r="I735" t="s">
        <v>17248</v>
      </c>
      <c r="J735" t="s">
        <v>13049</v>
      </c>
      <c r="V735" t="s">
        <v>17249</v>
      </c>
      <c r="AM735" t="s">
        <v>13051</v>
      </c>
      <c r="AR735" t="s">
        <v>397</v>
      </c>
      <c r="AS735">
        <v>2010</v>
      </c>
      <c r="AT735">
        <v>30</v>
      </c>
      <c r="AU735">
        <v>3</v>
      </c>
      <c r="AZ735">
        <v>312</v>
      </c>
      <c r="BA735">
        <v>321</v>
      </c>
      <c r="BC735" t="s">
        <v>17250</v>
      </c>
      <c r="BK735" t="s">
        <v>17251</v>
      </c>
      <c r="BQ735" t="s">
        <v>296</v>
      </c>
      <c r="BR735" t="s">
        <v>12074</v>
      </c>
      <c r="BS735" t="s">
        <v>12074</v>
      </c>
    </row>
    <row r="736" spans="1:71" hidden="1">
      <c r="A736" t="s">
        <v>76</v>
      </c>
      <c r="B736" t="s">
        <v>17252</v>
      </c>
      <c r="F736" t="s">
        <v>17253</v>
      </c>
      <c r="I736" t="s">
        <v>17254</v>
      </c>
      <c r="J736" t="s">
        <v>79</v>
      </c>
      <c r="V736" t="s">
        <v>17255</v>
      </c>
      <c r="AA736" t="s">
        <v>17256</v>
      </c>
      <c r="AM736" t="s">
        <v>81</v>
      </c>
      <c r="AN736" t="s">
        <v>5121</v>
      </c>
      <c r="AR736" t="s">
        <v>204</v>
      </c>
      <c r="AS736">
        <v>2017</v>
      </c>
      <c r="AT736">
        <v>32</v>
      </c>
      <c r="AU736">
        <v>1</v>
      </c>
      <c r="AZ736">
        <v>26</v>
      </c>
      <c r="BA736">
        <v>34</v>
      </c>
      <c r="BC736" t="s">
        <v>17257</v>
      </c>
      <c r="BK736" t="s">
        <v>17258</v>
      </c>
      <c r="BL736">
        <v>27920227</v>
      </c>
      <c r="BQ736" t="s">
        <v>296</v>
      </c>
      <c r="BR736" t="s">
        <v>12074</v>
      </c>
      <c r="BS736" t="s">
        <v>12074</v>
      </c>
    </row>
    <row r="737" spans="1:71" hidden="1">
      <c r="A737" t="s">
        <v>76</v>
      </c>
      <c r="B737" t="s">
        <v>17259</v>
      </c>
      <c r="F737" t="s">
        <v>17260</v>
      </c>
      <c r="I737" t="s">
        <v>17261</v>
      </c>
      <c r="J737" t="s">
        <v>221</v>
      </c>
      <c r="V737" t="s">
        <v>17262</v>
      </c>
      <c r="Z737" t="s">
        <v>17263</v>
      </c>
      <c r="AA737" t="s">
        <v>17264</v>
      </c>
      <c r="AM737" t="s">
        <v>225</v>
      </c>
      <c r="AR737" t="s">
        <v>17265</v>
      </c>
      <c r="AS737">
        <v>2014</v>
      </c>
      <c r="AT737">
        <v>111</v>
      </c>
      <c r="AU737">
        <v>11</v>
      </c>
      <c r="AZ737">
        <v>4257</v>
      </c>
      <c r="BA737">
        <v>4261</v>
      </c>
      <c r="BC737" t="s">
        <v>17266</v>
      </c>
      <c r="BK737" t="s">
        <v>17267</v>
      </c>
      <c r="BL737">
        <v>24591586</v>
      </c>
      <c r="BQ737" t="s">
        <v>296</v>
      </c>
      <c r="BR737" t="s">
        <v>12074</v>
      </c>
      <c r="BS737" t="s">
        <v>12074</v>
      </c>
    </row>
    <row r="738" spans="1:71" hidden="1">
      <c r="A738" t="s">
        <v>76</v>
      </c>
      <c r="B738" t="s">
        <v>17268</v>
      </c>
      <c r="F738" t="s">
        <v>17269</v>
      </c>
      <c r="I738" t="s">
        <v>17270</v>
      </c>
      <c r="J738" t="s">
        <v>100</v>
      </c>
      <c r="V738" t="s">
        <v>17271</v>
      </c>
      <c r="Z738" t="s">
        <v>17272</v>
      </c>
      <c r="AA738" t="s">
        <v>17273</v>
      </c>
      <c r="AM738" t="s">
        <v>103</v>
      </c>
      <c r="AR738" s="3">
        <v>45474</v>
      </c>
      <c r="AS738">
        <v>2014</v>
      </c>
      <c r="AT738">
        <v>9</v>
      </c>
      <c r="AU738">
        <v>7</v>
      </c>
      <c r="BB738" t="s">
        <v>17274</v>
      </c>
      <c r="BC738" t="s">
        <v>17275</v>
      </c>
      <c r="BK738" t="s">
        <v>17276</v>
      </c>
      <c r="BL738">
        <v>25058581</v>
      </c>
      <c r="BQ738" t="s">
        <v>296</v>
      </c>
      <c r="BR738" t="s">
        <v>12074</v>
      </c>
      <c r="BS738" t="s">
        <v>12074</v>
      </c>
    </row>
    <row r="739" spans="1:71" hidden="1">
      <c r="A739" t="s">
        <v>76</v>
      </c>
      <c r="B739" t="s">
        <v>17277</v>
      </c>
      <c r="F739" t="s">
        <v>17277</v>
      </c>
      <c r="I739" t="s">
        <v>17278</v>
      </c>
      <c r="J739" t="s">
        <v>5602</v>
      </c>
      <c r="V739" t="s">
        <v>17279</v>
      </c>
      <c r="Z739" t="s">
        <v>17280</v>
      </c>
      <c r="AA739" t="s">
        <v>17281</v>
      </c>
      <c r="AM739" t="s">
        <v>5604</v>
      </c>
      <c r="AR739" t="s">
        <v>235</v>
      </c>
      <c r="AS739">
        <v>2005</v>
      </c>
      <c r="AT739">
        <v>1</v>
      </c>
      <c r="AU739">
        <v>4</v>
      </c>
      <c r="AZ739">
        <v>469</v>
      </c>
      <c r="BA739">
        <v>471</v>
      </c>
      <c r="BC739" t="s">
        <v>17282</v>
      </c>
      <c r="BK739" t="s">
        <v>17283</v>
      </c>
      <c r="BL739">
        <v>17148235</v>
      </c>
      <c r="BQ739" t="s">
        <v>296</v>
      </c>
      <c r="BR739" t="s">
        <v>12074</v>
      </c>
      <c r="BS739" t="s">
        <v>12074</v>
      </c>
    </row>
    <row r="740" spans="1:71" hidden="1">
      <c r="A740" t="s">
        <v>76</v>
      </c>
      <c r="B740" t="s">
        <v>17284</v>
      </c>
      <c r="F740" t="s">
        <v>17285</v>
      </c>
      <c r="I740" t="s">
        <v>17286</v>
      </c>
      <c r="J740" t="s">
        <v>17287</v>
      </c>
      <c r="V740" t="s">
        <v>17288</v>
      </c>
      <c r="Z740" t="s">
        <v>17289</v>
      </c>
      <c r="AM740" t="s">
        <v>17290</v>
      </c>
      <c r="AR740" t="s">
        <v>5750</v>
      </c>
      <c r="AS740">
        <v>2008</v>
      </c>
      <c r="AT740">
        <v>52</v>
      </c>
      <c r="AU740">
        <v>1</v>
      </c>
      <c r="AZ740">
        <v>50</v>
      </c>
      <c r="BA740">
        <v>56</v>
      </c>
      <c r="BC740" t="s">
        <v>17291</v>
      </c>
      <c r="BK740" t="s">
        <v>17292</v>
      </c>
      <c r="BQ740" t="s">
        <v>296</v>
      </c>
      <c r="BR740" t="s">
        <v>12074</v>
      </c>
      <c r="BS740" t="s">
        <v>12074</v>
      </c>
    </row>
    <row r="741" spans="1:71" hidden="1">
      <c r="A741" t="s">
        <v>76</v>
      </c>
      <c r="B741" t="s">
        <v>17293</v>
      </c>
      <c r="F741" t="s">
        <v>17293</v>
      </c>
      <c r="I741" t="s">
        <v>17294</v>
      </c>
      <c r="J741" t="s">
        <v>472</v>
      </c>
      <c r="V741" t="s">
        <v>17295</v>
      </c>
      <c r="Z741" t="s">
        <v>2295</v>
      </c>
      <c r="AM741" t="s">
        <v>474</v>
      </c>
      <c r="AR741" t="s">
        <v>397</v>
      </c>
      <c r="AS741">
        <v>2000</v>
      </c>
      <c r="AT741">
        <v>101</v>
      </c>
      <c r="AU741" s="2">
        <v>43132</v>
      </c>
      <c r="AZ741">
        <v>190</v>
      </c>
      <c r="BA741">
        <v>196</v>
      </c>
      <c r="BC741" t="s">
        <v>17296</v>
      </c>
      <c r="BK741" t="s">
        <v>17297</v>
      </c>
      <c r="BQ741" t="s">
        <v>296</v>
      </c>
      <c r="BR741" t="s">
        <v>12074</v>
      </c>
      <c r="BS741" t="s">
        <v>12074</v>
      </c>
    </row>
    <row r="742" spans="1:71" hidden="1">
      <c r="A742" t="s">
        <v>76</v>
      </c>
      <c r="B742" t="s">
        <v>17298</v>
      </c>
      <c r="F742" t="s">
        <v>17299</v>
      </c>
      <c r="I742" t="s">
        <v>17300</v>
      </c>
      <c r="J742" t="s">
        <v>792</v>
      </c>
      <c r="V742" t="s">
        <v>17301</v>
      </c>
      <c r="AM742" t="s">
        <v>794</v>
      </c>
      <c r="AR742" t="s">
        <v>413</v>
      </c>
      <c r="AS742">
        <v>2007</v>
      </c>
      <c r="AT742">
        <v>122</v>
      </c>
      <c r="AU742">
        <v>3</v>
      </c>
      <c r="AZ742">
        <v>275</v>
      </c>
      <c r="BA742">
        <v>281</v>
      </c>
      <c r="BC742" t="s">
        <v>17302</v>
      </c>
      <c r="BK742" t="s">
        <v>17303</v>
      </c>
      <c r="BQ742" t="s">
        <v>296</v>
      </c>
      <c r="BR742" t="s">
        <v>12074</v>
      </c>
      <c r="BS742" t="s">
        <v>12074</v>
      </c>
    </row>
    <row r="743" spans="1:71" hidden="1">
      <c r="A743" t="s">
        <v>76</v>
      </c>
      <c r="B743" t="s">
        <v>17304</v>
      </c>
      <c r="F743" t="s">
        <v>17305</v>
      </c>
      <c r="I743" t="s">
        <v>17306</v>
      </c>
      <c r="J743" t="s">
        <v>2128</v>
      </c>
      <c r="V743" t="s">
        <v>17307</v>
      </c>
      <c r="AM743" t="s">
        <v>2130</v>
      </c>
      <c r="AR743" t="s">
        <v>887</v>
      </c>
      <c r="AS743">
        <v>2012</v>
      </c>
      <c r="AT743">
        <v>41</v>
      </c>
      <c r="AU743">
        <v>3</v>
      </c>
      <c r="AZ743">
        <v>448</v>
      </c>
      <c r="BA743">
        <v>454</v>
      </c>
      <c r="BC743" t="s">
        <v>17308</v>
      </c>
      <c r="BK743" t="s">
        <v>17309</v>
      </c>
      <c r="BL743">
        <v>22732601</v>
      </c>
      <c r="BQ743" t="s">
        <v>296</v>
      </c>
      <c r="BR743" t="s">
        <v>12074</v>
      </c>
      <c r="BS743" t="s">
        <v>12074</v>
      </c>
    </row>
    <row r="744" spans="1:71" hidden="1">
      <c r="A744" t="s">
        <v>76</v>
      </c>
      <c r="B744" t="s">
        <v>17310</v>
      </c>
      <c r="F744" t="s">
        <v>17311</v>
      </c>
      <c r="I744" t="s">
        <v>17312</v>
      </c>
      <c r="J744" t="s">
        <v>17313</v>
      </c>
      <c r="V744" t="s">
        <v>17314</v>
      </c>
      <c r="AM744" t="s">
        <v>17315</v>
      </c>
      <c r="AN744" t="s">
        <v>17316</v>
      </c>
      <c r="AR744" t="s">
        <v>887</v>
      </c>
      <c r="AS744">
        <v>2015</v>
      </c>
      <c r="AT744">
        <v>45</v>
      </c>
      <c r="AU744">
        <v>3</v>
      </c>
      <c r="AZ744">
        <v>203</v>
      </c>
      <c r="BA744">
        <v>214</v>
      </c>
      <c r="BC744" t="s">
        <v>17317</v>
      </c>
      <c r="BK744" t="s">
        <v>17318</v>
      </c>
      <c r="BQ744" t="s">
        <v>296</v>
      </c>
      <c r="BR744" t="s">
        <v>12074</v>
      </c>
      <c r="BS744" t="s">
        <v>12074</v>
      </c>
    </row>
    <row r="745" spans="1:71" hidden="1">
      <c r="A745" t="s">
        <v>76</v>
      </c>
      <c r="B745" t="s">
        <v>17319</v>
      </c>
      <c r="F745" t="s">
        <v>17319</v>
      </c>
      <c r="I745" t="s">
        <v>17320</v>
      </c>
      <c r="J745" t="s">
        <v>17321</v>
      </c>
      <c r="V745" t="s">
        <v>17322</v>
      </c>
      <c r="AM745" t="s">
        <v>17323</v>
      </c>
      <c r="AR745" t="s">
        <v>185</v>
      </c>
      <c r="AS745">
        <v>1997</v>
      </c>
      <c r="AT745">
        <v>29</v>
      </c>
      <c r="AU745">
        <v>3</v>
      </c>
      <c r="AZ745">
        <v>356</v>
      </c>
      <c r="BA745">
        <v>369</v>
      </c>
      <c r="BK745" t="s">
        <v>17324</v>
      </c>
      <c r="BL745">
        <v>19274169</v>
      </c>
      <c r="BQ745" t="s">
        <v>296</v>
      </c>
      <c r="BR745" t="s">
        <v>12074</v>
      </c>
      <c r="BS745" t="s">
        <v>12074</v>
      </c>
    </row>
    <row r="746" spans="1:71" hidden="1">
      <c r="A746" t="s">
        <v>76</v>
      </c>
      <c r="B746" t="s">
        <v>17325</v>
      </c>
      <c r="F746" t="s">
        <v>17325</v>
      </c>
      <c r="I746" t="s">
        <v>17326</v>
      </c>
      <c r="J746" t="s">
        <v>7373</v>
      </c>
      <c r="V746" t="s">
        <v>17327</v>
      </c>
      <c r="AM746" t="s">
        <v>7376</v>
      </c>
      <c r="AS746">
        <v>1992</v>
      </c>
      <c r="AT746">
        <v>40</v>
      </c>
      <c r="AU746">
        <v>2</v>
      </c>
      <c r="AZ746">
        <v>135</v>
      </c>
      <c r="BA746">
        <v>142</v>
      </c>
      <c r="BC746" t="s">
        <v>17328</v>
      </c>
      <c r="BK746" t="s">
        <v>17329</v>
      </c>
      <c r="BQ746" t="s">
        <v>296</v>
      </c>
      <c r="BR746" t="s">
        <v>12074</v>
      </c>
      <c r="BS746" t="s">
        <v>12074</v>
      </c>
    </row>
    <row r="747" spans="1:71" hidden="1">
      <c r="A747" t="s">
        <v>76</v>
      </c>
      <c r="B747" t="s">
        <v>17330</v>
      </c>
      <c r="F747" t="s">
        <v>17330</v>
      </c>
      <c r="I747" t="s">
        <v>17331</v>
      </c>
      <c r="J747" t="s">
        <v>13273</v>
      </c>
      <c r="V747" t="s">
        <v>17332</v>
      </c>
      <c r="AM747" t="s">
        <v>13275</v>
      </c>
      <c r="AR747" t="s">
        <v>269</v>
      </c>
      <c r="AS747">
        <v>1996</v>
      </c>
      <c r="AT747">
        <v>88</v>
      </c>
      <c r="AU747">
        <v>2</v>
      </c>
      <c r="AZ747">
        <v>219</v>
      </c>
      <c r="BA747">
        <v>229</v>
      </c>
      <c r="BC747" t="s">
        <v>17333</v>
      </c>
      <c r="BK747" t="s">
        <v>17334</v>
      </c>
      <c r="BQ747" t="s">
        <v>296</v>
      </c>
      <c r="BR747" t="s">
        <v>12074</v>
      </c>
      <c r="BS747" t="s">
        <v>12074</v>
      </c>
    </row>
    <row r="748" spans="1:71" hidden="1">
      <c r="A748" t="s">
        <v>76</v>
      </c>
      <c r="B748" t="s">
        <v>17335</v>
      </c>
      <c r="F748" t="s">
        <v>17336</v>
      </c>
      <c r="I748" t="s">
        <v>17337</v>
      </c>
      <c r="J748" t="s">
        <v>17338</v>
      </c>
      <c r="V748" t="s">
        <v>17339</v>
      </c>
      <c r="AA748" t="s">
        <v>16345</v>
      </c>
      <c r="AM748" t="s">
        <v>17340</v>
      </c>
      <c r="AN748" t="s">
        <v>17341</v>
      </c>
      <c r="AS748">
        <v>2013</v>
      </c>
      <c r="AT748">
        <v>82</v>
      </c>
      <c r="AU748">
        <v>1</v>
      </c>
      <c r="AZ748">
        <v>27</v>
      </c>
      <c r="BA748">
        <v>36</v>
      </c>
      <c r="BK748" t="s">
        <v>17342</v>
      </c>
      <c r="BQ748" t="s">
        <v>296</v>
      </c>
      <c r="BR748" t="s">
        <v>12074</v>
      </c>
      <c r="BS748" t="s">
        <v>12074</v>
      </c>
    </row>
    <row r="749" spans="1:71" hidden="1">
      <c r="A749" t="s">
        <v>76</v>
      </c>
      <c r="B749" t="s">
        <v>17343</v>
      </c>
      <c r="F749" t="s">
        <v>17344</v>
      </c>
      <c r="I749" t="s">
        <v>17345</v>
      </c>
      <c r="J749" t="s">
        <v>588</v>
      </c>
      <c r="V749" t="s">
        <v>17346</v>
      </c>
      <c r="AA749" t="s">
        <v>17347</v>
      </c>
      <c r="AM749" t="s">
        <v>591</v>
      </c>
      <c r="AR749" t="s">
        <v>413</v>
      </c>
      <c r="AS749">
        <v>2013</v>
      </c>
      <c r="AT749">
        <v>3</v>
      </c>
      <c r="AU749">
        <v>14</v>
      </c>
      <c r="AZ749">
        <v>4786</v>
      </c>
      <c r="BA749">
        <v>4798</v>
      </c>
      <c r="BC749" t="s">
        <v>17348</v>
      </c>
      <c r="BK749" t="s">
        <v>17349</v>
      </c>
      <c r="BL749">
        <v>24363904</v>
      </c>
      <c r="BQ749" t="s">
        <v>296</v>
      </c>
      <c r="BR749" t="s">
        <v>12074</v>
      </c>
      <c r="BS749" t="s">
        <v>12074</v>
      </c>
    </row>
    <row r="750" spans="1:71" hidden="1">
      <c r="A750" t="s">
        <v>76</v>
      </c>
      <c r="B750" t="s">
        <v>17350</v>
      </c>
      <c r="F750" t="s">
        <v>17350</v>
      </c>
      <c r="I750" t="s">
        <v>17351</v>
      </c>
      <c r="J750" t="s">
        <v>631</v>
      </c>
      <c r="V750" t="s">
        <v>17352</v>
      </c>
      <c r="Z750" t="s">
        <v>17353</v>
      </c>
      <c r="AA750" t="s">
        <v>17354</v>
      </c>
      <c r="AM750" t="s">
        <v>633</v>
      </c>
      <c r="AR750" t="s">
        <v>887</v>
      </c>
      <c r="AS750">
        <v>2004</v>
      </c>
      <c r="AT750">
        <v>85</v>
      </c>
      <c r="AU750">
        <v>6</v>
      </c>
      <c r="AZ750">
        <v>1708</v>
      </c>
      <c r="BA750">
        <v>1724</v>
      </c>
      <c r="BC750" t="s">
        <v>17355</v>
      </c>
      <c r="BK750" t="s">
        <v>17356</v>
      </c>
      <c r="BQ750" t="s">
        <v>296</v>
      </c>
      <c r="BR750" t="s">
        <v>12074</v>
      </c>
      <c r="BS750" t="s">
        <v>12074</v>
      </c>
    </row>
    <row r="751" spans="1:71" hidden="1">
      <c r="A751" t="s">
        <v>76</v>
      </c>
      <c r="B751" t="s">
        <v>17357</v>
      </c>
      <c r="F751" t="s">
        <v>17357</v>
      </c>
      <c r="I751" t="s">
        <v>17358</v>
      </c>
      <c r="J751" t="s">
        <v>605</v>
      </c>
      <c r="V751" t="s">
        <v>17359</v>
      </c>
      <c r="AM751" t="s">
        <v>607</v>
      </c>
      <c r="AN751" t="s">
        <v>608</v>
      </c>
      <c r="AR751" t="s">
        <v>204</v>
      </c>
      <c r="AS751">
        <v>1992</v>
      </c>
      <c r="AT751">
        <v>46</v>
      </c>
      <c r="AU751">
        <v>1</v>
      </c>
      <c r="AZ751">
        <v>245</v>
      </c>
      <c r="BA751">
        <v>257</v>
      </c>
      <c r="BC751" t="s">
        <v>17360</v>
      </c>
      <c r="BK751" t="s">
        <v>17361</v>
      </c>
      <c r="BL751">
        <v>28564964</v>
      </c>
      <c r="BQ751" t="s">
        <v>131</v>
      </c>
      <c r="BR751" t="s">
        <v>12074</v>
      </c>
      <c r="BS751" t="s">
        <v>296</v>
      </c>
    </row>
    <row r="752" spans="1:71" hidden="1">
      <c r="A752" t="s">
        <v>752</v>
      </c>
      <c r="B752" t="s">
        <v>17362</v>
      </c>
      <c r="D752" t="s">
        <v>17363</v>
      </c>
      <c r="F752" t="s">
        <v>17362</v>
      </c>
      <c r="I752" t="s">
        <v>17364</v>
      </c>
      <c r="J752" t="s">
        <v>17365</v>
      </c>
      <c r="K752" t="s">
        <v>17366</v>
      </c>
      <c r="O752" t="s">
        <v>17367</v>
      </c>
      <c r="P752" t="s">
        <v>17368</v>
      </c>
      <c r="Q752" t="s">
        <v>17369</v>
      </c>
      <c r="R752" t="s">
        <v>17370</v>
      </c>
      <c r="V752" t="s">
        <v>17371</v>
      </c>
      <c r="AO752" t="s">
        <v>17372</v>
      </c>
      <c r="AS752">
        <v>1998</v>
      </c>
      <c r="AT752">
        <v>10</v>
      </c>
      <c r="AZ752">
        <v>275</v>
      </c>
      <c r="BA752">
        <v>279</v>
      </c>
      <c r="BK752" t="s">
        <v>17373</v>
      </c>
      <c r="BQ752" t="s">
        <v>296</v>
      </c>
      <c r="BR752" t="s">
        <v>12074</v>
      </c>
      <c r="BS752" t="s">
        <v>12074</v>
      </c>
    </row>
    <row r="753" spans="1:71" hidden="1">
      <c r="A753" t="s">
        <v>76</v>
      </c>
      <c r="B753" t="s">
        <v>17374</v>
      </c>
      <c r="F753" t="s">
        <v>17375</v>
      </c>
      <c r="I753" t="s">
        <v>17376</v>
      </c>
      <c r="J753" t="s">
        <v>100</v>
      </c>
      <c r="V753" t="s">
        <v>17377</v>
      </c>
      <c r="Z753" t="s">
        <v>17378</v>
      </c>
      <c r="AA753" t="s">
        <v>17379</v>
      </c>
      <c r="AM753" t="s">
        <v>103</v>
      </c>
      <c r="AR753" s="3">
        <v>39539</v>
      </c>
      <c r="AS753">
        <v>2016</v>
      </c>
      <c r="AT753">
        <v>11</v>
      </c>
      <c r="AU753">
        <v>4</v>
      </c>
      <c r="BB753" t="s">
        <v>17380</v>
      </c>
      <c r="BC753" t="s">
        <v>17381</v>
      </c>
      <c r="BK753" t="s">
        <v>17382</v>
      </c>
      <c r="BL753">
        <v>27058239</v>
      </c>
      <c r="BQ753" t="s">
        <v>296</v>
      </c>
      <c r="BR753" t="s">
        <v>12074</v>
      </c>
      <c r="BS753" t="s">
        <v>12074</v>
      </c>
    </row>
    <row r="754" spans="1:71" hidden="1">
      <c r="A754" t="s">
        <v>76</v>
      </c>
      <c r="B754" t="s">
        <v>17383</v>
      </c>
      <c r="F754" t="s">
        <v>17383</v>
      </c>
      <c r="I754" t="s">
        <v>17384</v>
      </c>
      <c r="J754" t="s">
        <v>17385</v>
      </c>
      <c r="V754" t="s">
        <v>17386</v>
      </c>
      <c r="AM754" t="s">
        <v>17387</v>
      </c>
      <c r="AR754" t="s">
        <v>216</v>
      </c>
      <c r="AS754">
        <v>2004</v>
      </c>
      <c r="AT754">
        <v>74</v>
      </c>
      <c r="AU754">
        <v>3</v>
      </c>
      <c r="AZ754">
        <v>533</v>
      </c>
      <c r="BA754">
        <v>551</v>
      </c>
      <c r="BC754" t="s">
        <v>17388</v>
      </c>
      <c r="BK754" t="s">
        <v>17389</v>
      </c>
      <c r="BQ754" t="s">
        <v>296</v>
      </c>
      <c r="BR754" t="s">
        <v>12074</v>
      </c>
      <c r="BS754" t="s">
        <v>12074</v>
      </c>
    </row>
    <row r="755" spans="1:71" hidden="1">
      <c r="A755" t="s">
        <v>76</v>
      </c>
      <c r="B755" t="s">
        <v>17390</v>
      </c>
      <c r="F755" t="s">
        <v>17390</v>
      </c>
      <c r="I755" t="s">
        <v>17391</v>
      </c>
      <c r="J755" t="s">
        <v>182</v>
      </c>
      <c r="V755" t="s">
        <v>17392</v>
      </c>
      <c r="AM755" t="s">
        <v>184</v>
      </c>
      <c r="AR755" t="s">
        <v>887</v>
      </c>
      <c r="AS755">
        <v>1992</v>
      </c>
      <c r="AT755">
        <v>17</v>
      </c>
      <c r="AU755">
        <v>2</v>
      </c>
      <c r="AZ755">
        <v>148</v>
      </c>
      <c r="BA755">
        <v>152</v>
      </c>
      <c r="BC755" t="s">
        <v>17393</v>
      </c>
      <c r="BK755" t="s">
        <v>17394</v>
      </c>
      <c r="BQ755" t="s">
        <v>296</v>
      </c>
      <c r="BR755" t="s">
        <v>12074</v>
      </c>
      <c r="BS755" t="s">
        <v>12074</v>
      </c>
    </row>
    <row r="756" spans="1:71" hidden="1">
      <c r="A756" t="s">
        <v>76</v>
      </c>
      <c r="B756" t="s">
        <v>17395</v>
      </c>
      <c r="F756" t="s">
        <v>17396</v>
      </c>
      <c r="I756" t="s">
        <v>17397</v>
      </c>
      <c r="J756" t="s">
        <v>79</v>
      </c>
      <c r="V756" t="s">
        <v>17398</v>
      </c>
      <c r="AM756" t="s">
        <v>81</v>
      </c>
      <c r="AN756" t="s">
        <v>5121</v>
      </c>
      <c r="AR756" t="s">
        <v>204</v>
      </c>
      <c r="AS756">
        <v>2014</v>
      </c>
      <c r="AT756">
        <v>29</v>
      </c>
      <c r="AU756">
        <v>1</v>
      </c>
      <c r="AZ756">
        <v>16</v>
      </c>
      <c r="BA756">
        <v>27</v>
      </c>
      <c r="BC756" t="s">
        <v>17399</v>
      </c>
      <c r="BK756" t="s">
        <v>17400</v>
      </c>
      <c r="BL756">
        <v>24492879</v>
      </c>
      <c r="BQ756" t="s">
        <v>296</v>
      </c>
      <c r="BR756" t="s">
        <v>12074</v>
      </c>
      <c r="BS756" t="s">
        <v>12074</v>
      </c>
    </row>
    <row r="757" spans="1:71" hidden="1">
      <c r="A757" t="s">
        <v>76</v>
      </c>
      <c r="B757" t="s">
        <v>17401</v>
      </c>
      <c r="F757" t="s">
        <v>17402</v>
      </c>
      <c r="I757" t="s">
        <v>17403</v>
      </c>
      <c r="J757" t="s">
        <v>4044</v>
      </c>
      <c r="V757" t="s">
        <v>17404</v>
      </c>
      <c r="AM757" t="s">
        <v>4046</v>
      </c>
      <c r="AR757" s="3">
        <v>37135</v>
      </c>
      <c r="AS757">
        <v>2009</v>
      </c>
      <c r="AT757">
        <v>377</v>
      </c>
      <c r="AU757">
        <v>2</v>
      </c>
      <c r="AZ757">
        <v>113</v>
      </c>
      <c r="BA757">
        <v>119</v>
      </c>
      <c r="BC757" t="s">
        <v>17405</v>
      </c>
      <c r="BK757" t="s">
        <v>17406</v>
      </c>
      <c r="BQ757" t="s">
        <v>296</v>
      </c>
      <c r="BR757" t="s">
        <v>12074</v>
      </c>
      <c r="BS757" t="s">
        <v>12074</v>
      </c>
    </row>
    <row r="758" spans="1:71" hidden="1">
      <c r="A758" t="s">
        <v>76</v>
      </c>
      <c r="B758" t="s">
        <v>17407</v>
      </c>
      <c r="F758" t="s">
        <v>17408</v>
      </c>
      <c r="I758" t="s">
        <v>17409</v>
      </c>
      <c r="J758" t="s">
        <v>113</v>
      </c>
      <c r="V758" t="s">
        <v>17410</v>
      </c>
      <c r="AM758" t="s">
        <v>115</v>
      </c>
      <c r="AR758" t="s">
        <v>6282</v>
      </c>
      <c r="AS758">
        <v>2013</v>
      </c>
      <c r="AT758">
        <v>23</v>
      </c>
      <c r="AU758">
        <v>5</v>
      </c>
      <c r="AZ758">
        <v>419</v>
      </c>
      <c r="BA758">
        <v>423</v>
      </c>
      <c r="BC758" t="s">
        <v>17411</v>
      </c>
      <c r="BK758" t="s">
        <v>17412</v>
      </c>
      <c r="BL758">
        <v>23434279</v>
      </c>
      <c r="BQ758" t="s">
        <v>296</v>
      </c>
      <c r="BR758" t="s">
        <v>12074</v>
      </c>
      <c r="BS758" t="s">
        <v>12074</v>
      </c>
    </row>
    <row r="759" spans="1:71" hidden="1">
      <c r="A759" t="s">
        <v>76</v>
      </c>
      <c r="B759" t="s">
        <v>17407</v>
      </c>
      <c r="F759" t="s">
        <v>17408</v>
      </c>
      <c r="I759" t="s">
        <v>17413</v>
      </c>
      <c r="J759" t="s">
        <v>100</v>
      </c>
      <c r="V759" t="s">
        <v>17414</v>
      </c>
      <c r="AM759" t="s">
        <v>103</v>
      </c>
      <c r="AR759" t="s">
        <v>241</v>
      </c>
      <c r="AS759">
        <v>2017</v>
      </c>
      <c r="AT759">
        <v>12</v>
      </c>
      <c r="AU759">
        <v>3</v>
      </c>
      <c r="BB759" t="s">
        <v>17415</v>
      </c>
      <c r="BC759" t="s">
        <v>17416</v>
      </c>
      <c r="BK759" t="s">
        <v>17417</v>
      </c>
      <c r="BL759">
        <v>28329006</v>
      </c>
      <c r="BQ759" t="s">
        <v>296</v>
      </c>
      <c r="BR759" t="s">
        <v>12074</v>
      </c>
      <c r="BS759" t="s">
        <v>12074</v>
      </c>
    </row>
    <row r="760" spans="1:71" hidden="1">
      <c r="A760" t="s">
        <v>752</v>
      </c>
      <c r="B760" t="s">
        <v>17418</v>
      </c>
      <c r="D760" t="s">
        <v>17419</v>
      </c>
      <c r="F760" t="s">
        <v>17418</v>
      </c>
      <c r="I760" t="s">
        <v>17420</v>
      </c>
      <c r="J760" t="s">
        <v>17421</v>
      </c>
      <c r="O760" t="s">
        <v>17422</v>
      </c>
      <c r="P760" t="s">
        <v>17423</v>
      </c>
      <c r="Q760" t="s">
        <v>17424</v>
      </c>
      <c r="R760" t="s">
        <v>17425</v>
      </c>
      <c r="V760" t="s">
        <v>17426</v>
      </c>
      <c r="AO760" t="s">
        <v>17427</v>
      </c>
      <c r="AS760">
        <v>1998</v>
      </c>
      <c r="AZ760">
        <v>1245</v>
      </c>
      <c r="BA760">
        <v>1250</v>
      </c>
      <c r="BK760" t="s">
        <v>17428</v>
      </c>
      <c r="BQ760" t="s">
        <v>296</v>
      </c>
      <c r="BR760" t="s">
        <v>12074</v>
      </c>
      <c r="BS760" t="s">
        <v>12074</v>
      </c>
    </row>
    <row r="761" spans="1:71" hidden="1">
      <c r="A761" t="s">
        <v>76</v>
      </c>
      <c r="B761" t="s">
        <v>17429</v>
      </c>
      <c r="F761" t="s">
        <v>17429</v>
      </c>
      <c r="I761" t="s">
        <v>17430</v>
      </c>
      <c r="J761" t="s">
        <v>174</v>
      </c>
      <c r="V761" t="s">
        <v>17431</v>
      </c>
      <c r="AA761" t="s">
        <v>17432</v>
      </c>
      <c r="AM761" t="s">
        <v>176</v>
      </c>
      <c r="AR761" t="s">
        <v>204</v>
      </c>
      <c r="AS761">
        <v>1997</v>
      </c>
      <c r="AT761">
        <v>87</v>
      </c>
      <c r="AU761">
        <v>1</v>
      </c>
      <c r="AZ761">
        <v>55</v>
      </c>
      <c r="BA761">
        <v>59</v>
      </c>
      <c r="BC761" t="s">
        <v>17433</v>
      </c>
      <c r="BK761" t="s">
        <v>17434</v>
      </c>
      <c r="BQ761" t="s">
        <v>131</v>
      </c>
      <c r="BR761" t="s">
        <v>12074</v>
      </c>
      <c r="BS761" t="s">
        <v>296</v>
      </c>
    </row>
    <row r="762" spans="1:71" hidden="1">
      <c r="A762" t="s">
        <v>76</v>
      </c>
      <c r="B762" t="s">
        <v>17435</v>
      </c>
      <c r="F762" t="s">
        <v>17436</v>
      </c>
      <c r="I762" t="s">
        <v>17437</v>
      </c>
      <c r="J762" t="s">
        <v>2128</v>
      </c>
      <c r="V762" t="s">
        <v>17438</v>
      </c>
      <c r="AM762" t="s">
        <v>2130</v>
      </c>
      <c r="AN762" t="s">
        <v>4637</v>
      </c>
      <c r="AR762" t="s">
        <v>168</v>
      </c>
      <c r="AS762">
        <v>2008</v>
      </c>
      <c r="AT762">
        <v>37</v>
      </c>
      <c r="AU762">
        <v>5</v>
      </c>
      <c r="AZ762">
        <v>1185</v>
      </c>
      <c r="BA762">
        <v>1199</v>
      </c>
      <c r="BC762" t="s">
        <v>17439</v>
      </c>
      <c r="BK762" t="s">
        <v>17440</v>
      </c>
      <c r="BL762">
        <v>19036197</v>
      </c>
      <c r="BQ762" t="s">
        <v>131</v>
      </c>
      <c r="BR762" t="s">
        <v>12074</v>
      </c>
      <c r="BS762" t="s">
        <v>296</v>
      </c>
    </row>
    <row r="763" spans="1:71" hidden="1">
      <c r="A763" t="s">
        <v>76</v>
      </c>
      <c r="B763" t="s">
        <v>17441</v>
      </c>
      <c r="F763" t="s">
        <v>17442</v>
      </c>
      <c r="I763" t="s">
        <v>17443</v>
      </c>
      <c r="J763" t="s">
        <v>122</v>
      </c>
      <c r="V763" t="s">
        <v>17444</v>
      </c>
      <c r="AA763" t="s">
        <v>17445</v>
      </c>
      <c r="AM763" t="s">
        <v>126</v>
      </c>
      <c r="AR763" t="s">
        <v>168</v>
      </c>
      <c r="AS763">
        <v>2009</v>
      </c>
      <c r="AT763">
        <v>15</v>
      </c>
      <c r="AU763">
        <v>10</v>
      </c>
      <c r="AZ763">
        <v>2539</v>
      </c>
      <c r="BA763">
        <v>2548</v>
      </c>
      <c r="BC763" t="s">
        <v>17446</v>
      </c>
      <c r="BK763" t="s">
        <v>17447</v>
      </c>
      <c r="BQ763" t="s">
        <v>131</v>
      </c>
      <c r="BR763" t="s">
        <v>12074</v>
      </c>
      <c r="BS763" t="s">
        <v>296</v>
      </c>
    </row>
    <row r="764" spans="1:71" hidden="1">
      <c r="A764" t="s">
        <v>76</v>
      </c>
      <c r="B764" t="s">
        <v>17448</v>
      </c>
      <c r="F764" t="s">
        <v>17449</v>
      </c>
      <c r="I764" t="s">
        <v>17450</v>
      </c>
      <c r="J764" t="s">
        <v>1845</v>
      </c>
      <c r="V764" t="s">
        <v>17451</v>
      </c>
      <c r="Z764" t="s">
        <v>17452</v>
      </c>
      <c r="AA764" t="s">
        <v>17453</v>
      </c>
      <c r="AM764" t="s">
        <v>1849</v>
      </c>
      <c r="AR764" t="s">
        <v>168</v>
      </c>
      <c r="AS764">
        <v>2012</v>
      </c>
      <c r="AT764">
        <v>192</v>
      </c>
      <c r="AU764">
        <v>2</v>
      </c>
      <c r="AZ764">
        <v>729</v>
      </c>
      <c r="BA764" t="s">
        <v>1367</v>
      </c>
      <c r="BC764" t="s">
        <v>17454</v>
      </c>
      <c r="BK764" t="s">
        <v>17455</v>
      </c>
      <c r="BL764">
        <v>22865739</v>
      </c>
      <c r="BQ764" t="s">
        <v>296</v>
      </c>
      <c r="BR764" t="s">
        <v>12074</v>
      </c>
      <c r="BS764" t="s">
        <v>12074</v>
      </c>
    </row>
    <row r="765" spans="1:71" hidden="1">
      <c r="A765" t="s">
        <v>76</v>
      </c>
      <c r="B765" t="s">
        <v>6800</v>
      </c>
      <c r="F765" t="s">
        <v>6800</v>
      </c>
      <c r="I765" t="s">
        <v>17456</v>
      </c>
      <c r="J765" t="s">
        <v>17457</v>
      </c>
      <c r="V765" t="s">
        <v>17458</v>
      </c>
      <c r="Z765" t="s">
        <v>6804</v>
      </c>
      <c r="AM765" t="s">
        <v>17459</v>
      </c>
      <c r="AR765" t="s">
        <v>128</v>
      </c>
      <c r="AS765">
        <v>1994</v>
      </c>
      <c r="AT765">
        <v>46</v>
      </c>
      <c r="AU765">
        <v>3</v>
      </c>
      <c r="AZ765">
        <v>319</v>
      </c>
      <c r="BA765">
        <v>343</v>
      </c>
      <c r="BC765" t="s">
        <v>17460</v>
      </c>
      <c r="BK765" t="s">
        <v>17461</v>
      </c>
      <c r="BQ765" t="s">
        <v>296</v>
      </c>
      <c r="BR765" t="s">
        <v>12074</v>
      </c>
      <c r="BS765" t="s">
        <v>12074</v>
      </c>
    </row>
    <row r="766" spans="1:71" hidden="1">
      <c r="A766" t="s">
        <v>76</v>
      </c>
      <c r="B766" t="s">
        <v>17462</v>
      </c>
      <c r="F766" t="s">
        <v>17463</v>
      </c>
      <c r="I766" t="s">
        <v>17464</v>
      </c>
      <c r="J766" t="s">
        <v>5819</v>
      </c>
      <c r="V766" t="s">
        <v>17465</v>
      </c>
      <c r="Z766" t="s">
        <v>17466</v>
      </c>
      <c r="AA766" t="s">
        <v>17467</v>
      </c>
      <c r="AM766" t="s">
        <v>5821</v>
      </c>
      <c r="AR766" t="s">
        <v>317</v>
      </c>
      <c r="AS766">
        <v>2006</v>
      </c>
      <c r="AT766">
        <v>30</v>
      </c>
      <c r="AU766">
        <v>3</v>
      </c>
      <c r="AZ766">
        <v>353</v>
      </c>
      <c r="BA766">
        <v>364</v>
      </c>
      <c r="BC766" t="s">
        <v>17468</v>
      </c>
      <c r="BK766" t="s">
        <v>17469</v>
      </c>
      <c r="BQ766" t="s">
        <v>131</v>
      </c>
      <c r="BR766" t="s">
        <v>12074</v>
      </c>
      <c r="BS766" t="s">
        <v>296</v>
      </c>
    </row>
    <row r="767" spans="1:71" hidden="1">
      <c r="A767" t="s">
        <v>76</v>
      </c>
      <c r="B767" t="s">
        <v>17470</v>
      </c>
      <c r="F767" t="s">
        <v>17471</v>
      </c>
      <c r="I767" t="s">
        <v>17472</v>
      </c>
      <c r="J767" t="s">
        <v>2783</v>
      </c>
      <c r="V767" t="s">
        <v>17473</v>
      </c>
      <c r="Z767" t="s">
        <v>17466</v>
      </c>
      <c r="AA767" t="s">
        <v>17474</v>
      </c>
      <c r="AM767" t="s">
        <v>2785</v>
      </c>
      <c r="AR767" t="s">
        <v>216</v>
      </c>
      <c r="AS767">
        <v>2012</v>
      </c>
      <c r="AT767">
        <v>14</v>
      </c>
      <c r="AU767">
        <v>3</v>
      </c>
      <c r="AZ767">
        <v>225</v>
      </c>
      <c r="BA767">
        <v>238</v>
      </c>
      <c r="BC767" t="s">
        <v>17475</v>
      </c>
      <c r="BK767" t="s">
        <v>17476</v>
      </c>
      <c r="BQ767" t="s">
        <v>296</v>
      </c>
      <c r="BR767" t="s">
        <v>12074</v>
      </c>
      <c r="BS767" t="s">
        <v>12074</v>
      </c>
    </row>
    <row r="768" spans="1:71" hidden="1">
      <c r="A768" t="s">
        <v>76</v>
      </c>
      <c r="B768" t="s">
        <v>17477</v>
      </c>
      <c r="F768" t="s">
        <v>17478</v>
      </c>
      <c r="I768" t="s">
        <v>17479</v>
      </c>
      <c r="J768" t="s">
        <v>1835</v>
      </c>
      <c r="V768" t="s">
        <v>17480</v>
      </c>
      <c r="Z768" t="s">
        <v>17466</v>
      </c>
      <c r="AA768" t="s">
        <v>17467</v>
      </c>
      <c r="AM768" t="s">
        <v>1839</v>
      </c>
      <c r="AR768" t="s">
        <v>769</v>
      </c>
      <c r="AS768">
        <v>2008</v>
      </c>
      <c r="AT768">
        <v>87</v>
      </c>
      <c r="AW768">
        <v>1</v>
      </c>
      <c r="AZ768" t="s">
        <v>17481</v>
      </c>
      <c r="BA768" t="s">
        <v>17482</v>
      </c>
      <c r="BC768" t="s">
        <v>17483</v>
      </c>
      <c r="BK768" t="s">
        <v>17484</v>
      </c>
      <c r="BQ768" t="s">
        <v>296</v>
      </c>
      <c r="BR768" t="s">
        <v>12074</v>
      </c>
      <c r="BS768" t="s">
        <v>12074</v>
      </c>
    </row>
    <row r="769" spans="1:71" hidden="1">
      <c r="A769" t="s">
        <v>76</v>
      </c>
      <c r="B769" t="s">
        <v>17485</v>
      </c>
      <c r="F769" t="s">
        <v>17486</v>
      </c>
      <c r="I769" t="s">
        <v>17487</v>
      </c>
      <c r="J769" t="s">
        <v>2783</v>
      </c>
      <c r="V769" t="s">
        <v>17488</v>
      </c>
      <c r="AA769" t="s">
        <v>17467</v>
      </c>
      <c r="AM769" t="s">
        <v>2785</v>
      </c>
      <c r="AN769" t="s">
        <v>2786</v>
      </c>
      <c r="AR769" t="s">
        <v>148</v>
      </c>
      <c r="AS769">
        <v>2018</v>
      </c>
      <c r="AT769">
        <v>20</v>
      </c>
      <c r="AU769">
        <v>2</v>
      </c>
      <c r="AZ769">
        <v>255</v>
      </c>
      <c r="BA769">
        <v>271</v>
      </c>
      <c r="BC769" t="s">
        <v>17489</v>
      </c>
      <c r="BK769" t="s">
        <v>17490</v>
      </c>
      <c r="BQ769" t="s">
        <v>296</v>
      </c>
      <c r="BR769" t="s">
        <v>12074</v>
      </c>
      <c r="BS769" t="s">
        <v>12074</v>
      </c>
    </row>
    <row r="770" spans="1:71" hidden="1">
      <c r="A770" t="s">
        <v>76</v>
      </c>
      <c r="B770" t="s">
        <v>17491</v>
      </c>
      <c r="F770" t="s">
        <v>17491</v>
      </c>
      <c r="I770" t="s">
        <v>17492</v>
      </c>
      <c r="J770" t="s">
        <v>16091</v>
      </c>
      <c r="V770" t="s">
        <v>17493</v>
      </c>
      <c r="AM770" t="s">
        <v>16095</v>
      </c>
      <c r="AR770" t="s">
        <v>413</v>
      </c>
      <c r="AS770">
        <v>1996</v>
      </c>
      <c r="AT770">
        <v>34</v>
      </c>
      <c r="AU770">
        <v>3</v>
      </c>
      <c r="AZ770">
        <v>287</v>
      </c>
      <c r="BA770">
        <v>295</v>
      </c>
      <c r="BC770" t="s">
        <v>17494</v>
      </c>
      <c r="BK770" t="s">
        <v>17495</v>
      </c>
      <c r="BQ770" t="s">
        <v>296</v>
      </c>
      <c r="BR770" t="s">
        <v>12074</v>
      </c>
      <c r="BS770" t="s">
        <v>12074</v>
      </c>
    </row>
    <row r="771" spans="1:71" hidden="1">
      <c r="A771" t="s">
        <v>76</v>
      </c>
      <c r="B771" t="s">
        <v>17496</v>
      </c>
      <c r="F771" t="s">
        <v>17497</v>
      </c>
      <c r="I771" t="s">
        <v>17498</v>
      </c>
      <c r="J771" t="s">
        <v>2382</v>
      </c>
      <c r="V771" t="s">
        <v>17499</v>
      </c>
      <c r="AM771" t="s">
        <v>2387</v>
      </c>
      <c r="AR771" t="s">
        <v>168</v>
      </c>
      <c r="AS771">
        <v>2010</v>
      </c>
      <c r="AT771">
        <v>35</v>
      </c>
      <c r="AU771">
        <v>7</v>
      </c>
      <c r="AZ771">
        <v>332</v>
      </c>
      <c r="BA771">
        <v>337</v>
      </c>
      <c r="BC771" t="s">
        <v>17500</v>
      </c>
      <c r="BK771" t="s">
        <v>17501</v>
      </c>
      <c r="BQ771" t="s">
        <v>296</v>
      </c>
      <c r="BR771" t="s">
        <v>12074</v>
      </c>
      <c r="BS771" t="s">
        <v>12074</v>
      </c>
    </row>
    <row r="772" spans="1:71" hidden="1">
      <c r="A772" t="s">
        <v>76</v>
      </c>
      <c r="B772" t="s">
        <v>17502</v>
      </c>
      <c r="F772" t="s">
        <v>17502</v>
      </c>
      <c r="I772" t="s">
        <v>17503</v>
      </c>
      <c r="J772" t="s">
        <v>16091</v>
      </c>
      <c r="V772" t="s">
        <v>17504</v>
      </c>
      <c r="AM772" t="s">
        <v>16095</v>
      </c>
      <c r="AR772" t="s">
        <v>148</v>
      </c>
      <c r="AS772">
        <v>1996</v>
      </c>
      <c r="AT772">
        <v>33</v>
      </c>
      <c r="AU772">
        <v>1</v>
      </c>
      <c r="AZ772">
        <v>73</v>
      </c>
      <c r="BA772">
        <v>85</v>
      </c>
      <c r="BC772" t="s">
        <v>17505</v>
      </c>
      <c r="BK772" t="s">
        <v>17506</v>
      </c>
      <c r="BQ772" t="s">
        <v>296</v>
      </c>
      <c r="BR772" t="s">
        <v>12074</v>
      </c>
      <c r="BS772" t="s">
        <v>12074</v>
      </c>
    </row>
    <row r="773" spans="1:71" hidden="1">
      <c r="A773" t="s">
        <v>76</v>
      </c>
      <c r="B773" t="s">
        <v>17507</v>
      </c>
      <c r="F773" t="s">
        <v>17507</v>
      </c>
      <c r="I773" t="s">
        <v>17508</v>
      </c>
      <c r="J773" t="s">
        <v>299</v>
      </c>
      <c r="V773" t="s">
        <v>17509</v>
      </c>
      <c r="Z773" t="s">
        <v>17510</v>
      </c>
      <c r="AA773" t="s">
        <v>17511</v>
      </c>
      <c r="AM773" t="s">
        <v>303</v>
      </c>
      <c r="AN773" t="s">
        <v>4084</v>
      </c>
      <c r="AR773" t="s">
        <v>1041</v>
      </c>
      <c r="AS773">
        <v>1998</v>
      </c>
      <c r="AT773">
        <v>106</v>
      </c>
      <c r="AU773" s="2">
        <v>43161</v>
      </c>
      <c r="AZ773">
        <v>233</v>
      </c>
      <c r="BA773">
        <v>246</v>
      </c>
      <c r="BC773" t="s">
        <v>17512</v>
      </c>
      <c r="BK773" t="s">
        <v>17513</v>
      </c>
      <c r="BQ773" t="s">
        <v>296</v>
      </c>
      <c r="BR773" t="s">
        <v>12074</v>
      </c>
      <c r="BS773" t="s">
        <v>12074</v>
      </c>
    </row>
    <row r="774" spans="1:71" hidden="1">
      <c r="A774" t="s">
        <v>76</v>
      </c>
      <c r="B774" t="s">
        <v>17514</v>
      </c>
      <c r="F774" t="s">
        <v>17514</v>
      </c>
      <c r="I774" t="s">
        <v>17515</v>
      </c>
      <c r="J774" t="s">
        <v>4289</v>
      </c>
      <c r="V774" t="s">
        <v>17516</v>
      </c>
      <c r="AM774" t="s">
        <v>4291</v>
      </c>
      <c r="AR774" t="s">
        <v>185</v>
      </c>
      <c r="AS774">
        <v>2005</v>
      </c>
      <c r="AT774">
        <v>34</v>
      </c>
      <c r="AU774">
        <v>3</v>
      </c>
      <c r="AZ774">
        <v>302</v>
      </c>
      <c r="BA774">
        <v>311</v>
      </c>
      <c r="BC774" t="s">
        <v>17517</v>
      </c>
      <c r="BK774" t="s">
        <v>17518</v>
      </c>
      <c r="BQ774" t="s">
        <v>131</v>
      </c>
      <c r="BR774" t="s">
        <v>12074</v>
      </c>
      <c r="BS774" t="s">
        <v>296</v>
      </c>
    </row>
    <row r="775" spans="1:71" hidden="1">
      <c r="A775" t="s">
        <v>76</v>
      </c>
      <c r="B775" t="s">
        <v>17519</v>
      </c>
      <c r="F775" t="s">
        <v>17520</v>
      </c>
      <c r="I775" t="s">
        <v>17521</v>
      </c>
      <c r="J775" t="s">
        <v>100</v>
      </c>
      <c r="V775" t="s">
        <v>17522</v>
      </c>
      <c r="Z775" t="s">
        <v>17523</v>
      </c>
      <c r="AM775" t="s">
        <v>103</v>
      </c>
      <c r="AR775" t="s">
        <v>7527</v>
      </c>
      <c r="AS775">
        <v>2011</v>
      </c>
      <c r="AT775">
        <v>6</v>
      </c>
      <c r="AU775">
        <v>5</v>
      </c>
      <c r="BB775" t="s">
        <v>17524</v>
      </c>
      <c r="BC775" t="s">
        <v>17525</v>
      </c>
      <c r="BK775" t="s">
        <v>17526</v>
      </c>
      <c r="BL775">
        <v>21603569</v>
      </c>
      <c r="BQ775" t="s">
        <v>296</v>
      </c>
      <c r="BR775" t="s">
        <v>12074</v>
      </c>
      <c r="BS775" t="s">
        <v>12074</v>
      </c>
    </row>
    <row r="776" spans="1:71" hidden="1">
      <c r="A776" t="s">
        <v>76</v>
      </c>
      <c r="B776" t="s">
        <v>17527</v>
      </c>
      <c r="F776" t="s">
        <v>17527</v>
      </c>
      <c r="I776" t="s">
        <v>17528</v>
      </c>
      <c r="J776" t="s">
        <v>605</v>
      </c>
      <c r="V776" t="s">
        <v>17529</v>
      </c>
      <c r="AM776" t="s">
        <v>607</v>
      </c>
      <c r="AR776" t="s">
        <v>128</v>
      </c>
      <c r="AS776">
        <v>1990</v>
      </c>
      <c r="AT776">
        <v>44</v>
      </c>
      <c r="AU776">
        <v>8</v>
      </c>
      <c r="AZ776">
        <v>1914</v>
      </c>
      <c r="BA776">
        <v>1930</v>
      </c>
      <c r="BC776" t="s">
        <v>17530</v>
      </c>
      <c r="BK776" t="s">
        <v>17531</v>
      </c>
      <c r="BL776">
        <v>28564427</v>
      </c>
      <c r="BQ776" t="s">
        <v>296</v>
      </c>
      <c r="BR776" t="s">
        <v>12074</v>
      </c>
      <c r="BS776" t="s">
        <v>12074</v>
      </c>
    </row>
    <row r="777" spans="1:71" hidden="1">
      <c r="A777" t="s">
        <v>76</v>
      </c>
      <c r="B777" t="s">
        <v>17532</v>
      </c>
      <c r="F777" t="s">
        <v>17532</v>
      </c>
      <c r="I777" t="s">
        <v>17533</v>
      </c>
      <c r="J777" t="s">
        <v>2456</v>
      </c>
      <c r="O777" t="s">
        <v>17534</v>
      </c>
      <c r="P777" t="s">
        <v>17535</v>
      </c>
      <c r="Q777" t="s">
        <v>17536</v>
      </c>
      <c r="V777" t="s">
        <v>17537</v>
      </c>
      <c r="AM777" t="s">
        <v>8544</v>
      </c>
      <c r="AR777" t="s">
        <v>185</v>
      </c>
      <c r="AS777">
        <v>1999</v>
      </c>
      <c r="AT777">
        <v>36</v>
      </c>
      <c r="AU777" s="2">
        <v>43160</v>
      </c>
      <c r="AZ777">
        <v>25</v>
      </c>
      <c r="BA777">
        <v>34</v>
      </c>
      <c r="BC777" t="s">
        <v>17538</v>
      </c>
      <c r="BK777" t="s">
        <v>17539</v>
      </c>
      <c r="BQ777" t="s">
        <v>296</v>
      </c>
      <c r="BR777" t="s">
        <v>12074</v>
      </c>
      <c r="BS777" t="s">
        <v>12074</v>
      </c>
    </row>
    <row r="778" spans="1:71" hidden="1">
      <c r="A778" t="s">
        <v>76</v>
      </c>
      <c r="B778" t="s">
        <v>17540</v>
      </c>
      <c r="F778" t="s">
        <v>17540</v>
      </c>
      <c r="I778" t="s">
        <v>17541</v>
      </c>
      <c r="J778" t="s">
        <v>17542</v>
      </c>
      <c r="O778" t="s">
        <v>17543</v>
      </c>
      <c r="P778" t="s">
        <v>17544</v>
      </c>
      <c r="Q778" t="s">
        <v>17545</v>
      </c>
      <c r="R778" t="s">
        <v>17546</v>
      </c>
      <c r="S778" t="s">
        <v>17547</v>
      </c>
      <c r="V778" t="s">
        <v>17548</v>
      </c>
      <c r="AM778" t="s">
        <v>17549</v>
      </c>
      <c r="AS778">
        <v>2001</v>
      </c>
      <c r="AT778">
        <v>104</v>
      </c>
      <c r="AU778" s="2">
        <v>43193</v>
      </c>
      <c r="AZ778">
        <v>313</v>
      </c>
      <c r="BA778">
        <v>326</v>
      </c>
      <c r="BC778" t="s">
        <v>17550</v>
      </c>
      <c r="BK778" t="s">
        <v>17551</v>
      </c>
      <c r="BL778">
        <v>16351846</v>
      </c>
      <c r="BQ778" t="s">
        <v>296</v>
      </c>
      <c r="BR778" t="s">
        <v>12074</v>
      </c>
      <c r="BS778" t="s">
        <v>12074</v>
      </c>
    </row>
    <row r="779" spans="1:71" hidden="1">
      <c r="A779" t="s">
        <v>76</v>
      </c>
      <c r="B779" t="s">
        <v>17552</v>
      </c>
      <c r="F779" t="s">
        <v>17553</v>
      </c>
      <c r="I779" t="s">
        <v>17554</v>
      </c>
      <c r="J779" t="s">
        <v>1578</v>
      </c>
      <c r="V779" t="s">
        <v>17555</v>
      </c>
      <c r="AM779" t="s">
        <v>1580</v>
      </c>
      <c r="AR779" t="s">
        <v>204</v>
      </c>
      <c r="AS779">
        <v>2013</v>
      </c>
      <c r="AT779">
        <v>27</v>
      </c>
      <c r="AU779">
        <v>1</v>
      </c>
      <c r="AZ779">
        <v>255</v>
      </c>
      <c r="BA779">
        <v>263</v>
      </c>
      <c r="BC779" t="s">
        <v>17556</v>
      </c>
      <c r="BK779" t="s">
        <v>17557</v>
      </c>
      <c r="BQ779" t="s">
        <v>296</v>
      </c>
      <c r="BR779" t="s">
        <v>12074</v>
      </c>
      <c r="BS779" t="s">
        <v>12074</v>
      </c>
    </row>
    <row r="780" spans="1:71" hidden="1">
      <c r="A780" t="s">
        <v>76</v>
      </c>
      <c r="B780" t="s">
        <v>17558</v>
      </c>
      <c r="F780" t="s">
        <v>17558</v>
      </c>
      <c r="I780" t="s">
        <v>17559</v>
      </c>
      <c r="J780" t="s">
        <v>17560</v>
      </c>
      <c r="O780" t="s">
        <v>17561</v>
      </c>
      <c r="P780" t="s">
        <v>17562</v>
      </c>
      <c r="Q780" t="s">
        <v>17563</v>
      </c>
      <c r="V780" t="s">
        <v>17564</v>
      </c>
      <c r="AM780" t="s">
        <v>17565</v>
      </c>
      <c r="AR780" t="s">
        <v>887</v>
      </c>
      <c r="AS780">
        <v>1998</v>
      </c>
      <c r="AT780">
        <v>15</v>
      </c>
      <c r="AU780" s="2">
        <v>43191</v>
      </c>
      <c r="AZ780">
        <v>23</v>
      </c>
      <c r="BA780">
        <v>34</v>
      </c>
      <c r="BC780" t="s">
        <v>17566</v>
      </c>
      <c r="BK780" t="s">
        <v>17567</v>
      </c>
      <c r="BQ780" t="s">
        <v>296</v>
      </c>
      <c r="BR780" t="s">
        <v>12074</v>
      </c>
      <c r="BS780" t="s">
        <v>12074</v>
      </c>
    </row>
    <row r="781" spans="1:71" hidden="1">
      <c r="A781" t="s">
        <v>76</v>
      </c>
      <c r="B781" t="s">
        <v>17568</v>
      </c>
      <c r="F781" t="s">
        <v>17568</v>
      </c>
      <c r="I781" t="s">
        <v>17569</v>
      </c>
      <c r="J781" t="s">
        <v>4345</v>
      </c>
      <c r="V781" t="s">
        <v>17570</v>
      </c>
      <c r="AM781" t="s">
        <v>4349</v>
      </c>
      <c r="AR781" t="s">
        <v>216</v>
      </c>
      <c r="AS781">
        <v>1995</v>
      </c>
      <c r="AT781">
        <v>189</v>
      </c>
      <c r="AU781">
        <v>1</v>
      </c>
      <c r="AZ781">
        <v>42</v>
      </c>
      <c r="BA781">
        <v>48</v>
      </c>
      <c r="BC781" t="s">
        <v>17571</v>
      </c>
      <c r="BK781" t="s">
        <v>17572</v>
      </c>
      <c r="BL781">
        <v>29281421</v>
      </c>
      <c r="BQ781" t="s">
        <v>131</v>
      </c>
      <c r="BR781" t="s">
        <v>12074</v>
      </c>
      <c r="BS781" t="s">
        <v>296</v>
      </c>
    </row>
    <row r="782" spans="1:71" hidden="1">
      <c r="A782" t="s">
        <v>76</v>
      </c>
      <c r="B782" t="s">
        <v>17573</v>
      </c>
      <c r="F782" t="s">
        <v>17573</v>
      </c>
      <c r="I782" t="s">
        <v>17574</v>
      </c>
      <c r="J782" t="s">
        <v>2743</v>
      </c>
      <c r="V782" t="s">
        <v>17575</v>
      </c>
      <c r="AM782" t="s">
        <v>2745</v>
      </c>
      <c r="AR782" t="s">
        <v>185</v>
      </c>
      <c r="AS782">
        <v>2001</v>
      </c>
      <c r="AT782">
        <v>11</v>
      </c>
      <c r="AU782">
        <v>5</v>
      </c>
      <c r="AZ782">
        <v>637</v>
      </c>
      <c r="BA782">
        <v>647</v>
      </c>
      <c r="BC782" t="s">
        <v>17576</v>
      </c>
      <c r="BK782" t="s">
        <v>17577</v>
      </c>
      <c r="BQ782" t="s">
        <v>296</v>
      </c>
      <c r="BR782" t="s">
        <v>12074</v>
      </c>
      <c r="BS782" t="s">
        <v>12074</v>
      </c>
    </row>
    <row r="783" spans="1:71" hidden="1">
      <c r="A783" t="s">
        <v>76</v>
      </c>
      <c r="B783" t="s">
        <v>17578</v>
      </c>
      <c r="F783" t="s">
        <v>17579</v>
      </c>
      <c r="I783" t="s">
        <v>17580</v>
      </c>
      <c r="J783" t="s">
        <v>605</v>
      </c>
      <c r="V783" t="s">
        <v>17581</v>
      </c>
      <c r="Z783" t="s">
        <v>17582</v>
      </c>
      <c r="AA783" t="s">
        <v>17583</v>
      </c>
      <c r="AM783" t="s">
        <v>607</v>
      </c>
      <c r="AR783" t="s">
        <v>128</v>
      </c>
      <c r="AS783">
        <v>2007</v>
      </c>
      <c r="AT783">
        <v>61</v>
      </c>
      <c r="AU783">
        <v>12</v>
      </c>
      <c r="AZ783">
        <v>2849</v>
      </c>
      <c r="BA783">
        <v>2860</v>
      </c>
      <c r="BC783" t="s">
        <v>17584</v>
      </c>
      <c r="BK783" t="s">
        <v>17585</v>
      </c>
      <c r="BL783">
        <v>17908247</v>
      </c>
      <c r="BQ783" t="s">
        <v>296</v>
      </c>
      <c r="BR783" t="s">
        <v>12074</v>
      </c>
      <c r="BS783" t="s">
        <v>12074</v>
      </c>
    </row>
    <row r="784" spans="1:71" hidden="1">
      <c r="A784" t="s">
        <v>76</v>
      </c>
      <c r="B784" t="s">
        <v>17586</v>
      </c>
      <c r="F784" t="s">
        <v>17587</v>
      </c>
      <c r="I784" t="s">
        <v>17588</v>
      </c>
      <c r="J784" t="s">
        <v>221</v>
      </c>
      <c r="V784" t="s">
        <v>17589</v>
      </c>
      <c r="AA784" t="s">
        <v>17590</v>
      </c>
      <c r="AM784" t="s">
        <v>225</v>
      </c>
      <c r="AR784" s="3">
        <v>44409</v>
      </c>
      <c r="AS784">
        <v>2007</v>
      </c>
      <c r="AT784">
        <v>104</v>
      </c>
      <c r="AU784">
        <v>34</v>
      </c>
      <c r="AZ784">
        <v>13717</v>
      </c>
      <c r="BA784">
        <v>13722</v>
      </c>
      <c r="BC784" t="s">
        <v>17591</v>
      </c>
      <c r="BK784" t="s">
        <v>17592</v>
      </c>
      <c r="BL784">
        <v>17698961</v>
      </c>
      <c r="BQ784" t="s">
        <v>296</v>
      </c>
      <c r="BR784" t="s">
        <v>12074</v>
      </c>
      <c r="BS784" t="s">
        <v>12074</v>
      </c>
    </row>
    <row r="785" spans="1:71" hidden="1">
      <c r="A785" t="s">
        <v>76</v>
      </c>
      <c r="B785" t="s">
        <v>17593</v>
      </c>
      <c r="F785" t="s">
        <v>17593</v>
      </c>
      <c r="I785" t="s">
        <v>17594</v>
      </c>
      <c r="J785" t="s">
        <v>2573</v>
      </c>
      <c r="V785" t="s">
        <v>17595</v>
      </c>
      <c r="AM785" t="s">
        <v>2575</v>
      </c>
      <c r="AS785">
        <v>1994</v>
      </c>
      <c r="AT785">
        <v>34</v>
      </c>
      <c r="AU785">
        <v>3</v>
      </c>
      <c r="AZ785">
        <v>355</v>
      </c>
      <c r="BA785">
        <v>365</v>
      </c>
      <c r="BC785" t="s">
        <v>17596</v>
      </c>
      <c r="BK785" t="s">
        <v>17597</v>
      </c>
      <c r="BQ785" t="s">
        <v>296</v>
      </c>
      <c r="BR785" t="s">
        <v>12074</v>
      </c>
      <c r="BS785" t="s">
        <v>12074</v>
      </c>
    </row>
    <row r="786" spans="1:71" hidden="1">
      <c r="A786" t="s">
        <v>76</v>
      </c>
      <c r="B786" t="s">
        <v>17598</v>
      </c>
      <c r="F786" t="s">
        <v>17598</v>
      </c>
      <c r="I786" t="s">
        <v>17599</v>
      </c>
      <c r="J786" t="s">
        <v>14110</v>
      </c>
      <c r="V786" t="s">
        <v>17600</v>
      </c>
      <c r="AM786" t="s">
        <v>14112</v>
      </c>
      <c r="AS786">
        <v>2005</v>
      </c>
      <c r="AT786">
        <v>44</v>
      </c>
      <c r="AV786">
        <v>2</v>
      </c>
      <c r="AZ786">
        <v>144</v>
      </c>
      <c r="BA786">
        <v>149</v>
      </c>
      <c r="BC786" t="s">
        <v>17601</v>
      </c>
      <c r="BK786" t="s">
        <v>17602</v>
      </c>
      <c r="BQ786" t="s">
        <v>296</v>
      </c>
      <c r="BR786" t="s">
        <v>12074</v>
      </c>
      <c r="BS786" t="s">
        <v>12074</v>
      </c>
    </row>
    <row r="787" spans="1:71" hidden="1">
      <c r="A787" t="s">
        <v>76</v>
      </c>
      <c r="B787" t="s">
        <v>17603</v>
      </c>
      <c r="F787" t="s">
        <v>17603</v>
      </c>
      <c r="I787" t="s">
        <v>17604</v>
      </c>
      <c r="J787" t="s">
        <v>4938</v>
      </c>
      <c r="V787" t="s">
        <v>17605</v>
      </c>
      <c r="AM787" t="s">
        <v>4942</v>
      </c>
      <c r="AS787">
        <v>1998</v>
      </c>
      <c r="AT787">
        <v>75</v>
      </c>
      <c r="AU787">
        <v>1</v>
      </c>
      <c r="AZ787">
        <v>39</v>
      </c>
      <c r="BA787">
        <v>45</v>
      </c>
      <c r="BK787" t="s">
        <v>17606</v>
      </c>
      <c r="BQ787" t="s">
        <v>296</v>
      </c>
      <c r="BR787" t="s">
        <v>12074</v>
      </c>
      <c r="BS787" t="s">
        <v>12074</v>
      </c>
    </row>
    <row r="788" spans="1:71" hidden="1">
      <c r="A788" t="s">
        <v>76</v>
      </c>
      <c r="B788" t="s">
        <v>17607</v>
      </c>
      <c r="F788" t="s">
        <v>17608</v>
      </c>
      <c r="I788" t="s">
        <v>17609</v>
      </c>
      <c r="J788" t="s">
        <v>861</v>
      </c>
      <c r="V788" t="s">
        <v>17610</v>
      </c>
      <c r="Z788" t="s">
        <v>13736</v>
      </c>
      <c r="AM788" t="s">
        <v>863</v>
      </c>
      <c r="AR788" t="s">
        <v>600</v>
      </c>
      <c r="AS788">
        <v>2012</v>
      </c>
      <c r="AT788">
        <v>93</v>
      </c>
      <c r="AU788">
        <v>2</v>
      </c>
      <c r="AZ788">
        <v>497</v>
      </c>
      <c r="BA788">
        <v>503</v>
      </c>
      <c r="BC788" t="s">
        <v>17611</v>
      </c>
      <c r="BK788" t="s">
        <v>17612</v>
      </c>
      <c r="BQ788" t="s">
        <v>296</v>
      </c>
      <c r="BR788" t="s">
        <v>12074</v>
      </c>
      <c r="BS788" t="s">
        <v>12074</v>
      </c>
    </row>
    <row r="789" spans="1:71" hidden="1">
      <c r="A789" t="s">
        <v>752</v>
      </c>
      <c r="B789" t="s">
        <v>17613</v>
      </c>
      <c r="D789" t="s">
        <v>17614</v>
      </c>
      <c r="F789" t="s">
        <v>17613</v>
      </c>
      <c r="I789" t="s">
        <v>17615</v>
      </c>
      <c r="J789" t="s">
        <v>17616</v>
      </c>
      <c r="K789" t="s">
        <v>17617</v>
      </c>
      <c r="O789" t="s">
        <v>17618</v>
      </c>
      <c r="P789">
        <v>1999</v>
      </c>
      <c r="Q789" t="s">
        <v>17619</v>
      </c>
      <c r="R789" t="s">
        <v>17620</v>
      </c>
      <c r="V789" t="s">
        <v>17621</v>
      </c>
      <c r="AO789" t="s">
        <v>17622</v>
      </c>
      <c r="AS789">
        <v>2001</v>
      </c>
      <c r="AT789">
        <v>70</v>
      </c>
      <c r="AZ789">
        <v>321</v>
      </c>
      <c r="BA789">
        <v>330</v>
      </c>
      <c r="BK789" t="s">
        <v>17623</v>
      </c>
      <c r="BQ789" t="s">
        <v>296</v>
      </c>
      <c r="BR789" t="s">
        <v>12074</v>
      </c>
      <c r="BS789" t="s">
        <v>12074</v>
      </c>
    </row>
    <row r="790" spans="1:71" hidden="1">
      <c r="A790" t="s">
        <v>76</v>
      </c>
      <c r="B790" t="s">
        <v>17624</v>
      </c>
      <c r="F790" t="s">
        <v>17625</v>
      </c>
      <c r="I790" t="s">
        <v>17626</v>
      </c>
      <c r="J790" t="s">
        <v>15984</v>
      </c>
      <c r="V790" t="s">
        <v>17627</v>
      </c>
      <c r="AM790" t="s">
        <v>15986</v>
      </c>
      <c r="AR790" t="s">
        <v>168</v>
      </c>
      <c r="AS790">
        <v>2015</v>
      </c>
      <c r="AT790">
        <v>50</v>
      </c>
      <c r="AU790">
        <v>4</v>
      </c>
      <c r="AZ790">
        <v>284</v>
      </c>
      <c r="BA790">
        <v>294</v>
      </c>
      <c r="BK790" t="s">
        <v>17628</v>
      </c>
      <c r="BQ790" t="s">
        <v>296</v>
      </c>
      <c r="BR790" t="s">
        <v>12074</v>
      </c>
      <c r="BS790" t="s">
        <v>12074</v>
      </c>
    </row>
    <row r="791" spans="1:71" hidden="1">
      <c r="A791" t="s">
        <v>76</v>
      </c>
      <c r="B791" t="s">
        <v>17629</v>
      </c>
      <c r="F791" t="s">
        <v>17630</v>
      </c>
      <c r="I791" t="s">
        <v>17631</v>
      </c>
      <c r="J791" t="s">
        <v>8800</v>
      </c>
      <c r="V791" t="s">
        <v>17632</v>
      </c>
      <c r="AM791" t="s">
        <v>8802</v>
      </c>
      <c r="AR791" t="s">
        <v>185</v>
      </c>
      <c r="AS791">
        <v>2009</v>
      </c>
      <c r="AT791">
        <v>69</v>
      </c>
      <c r="AU791">
        <v>3</v>
      </c>
      <c r="AZ791">
        <v>319</v>
      </c>
      <c r="BA791">
        <v>328</v>
      </c>
      <c r="BC791" t="s">
        <v>17633</v>
      </c>
      <c r="BK791" t="s">
        <v>17634</v>
      </c>
      <c r="BQ791" t="s">
        <v>296</v>
      </c>
      <c r="BR791" t="s">
        <v>12074</v>
      </c>
      <c r="BS791" t="s">
        <v>12074</v>
      </c>
    </row>
    <row r="792" spans="1:71" hidden="1">
      <c r="A792" t="s">
        <v>76</v>
      </c>
      <c r="B792" t="s">
        <v>17635</v>
      </c>
      <c r="F792" t="s">
        <v>17635</v>
      </c>
      <c r="I792" t="s">
        <v>17636</v>
      </c>
      <c r="J792" t="s">
        <v>1196</v>
      </c>
      <c r="V792" t="s">
        <v>17637</v>
      </c>
      <c r="AM792" t="s">
        <v>1198</v>
      </c>
      <c r="AR792" t="s">
        <v>148</v>
      </c>
      <c r="AS792">
        <v>2000</v>
      </c>
      <c r="AT792">
        <v>93</v>
      </c>
      <c r="AU792">
        <v>3</v>
      </c>
      <c r="AZ792">
        <v>536</v>
      </c>
      <c r="BA792">
        <v>540</v>
      </c>
      <c r="BC792" t="s">
        <v>17638</v>
      </c>
      <c r="BK792" t="s">
        <v>17639</v>
      </c>
      <c r="BQ792" t="s">
        <v>131</v>
      </c>
      <c r="BR792" t="s">
        <v>12074</v>
      </c>
      <c r="BS792" t="s">
        <v>296</v>
      </c>
    </row>
    <row r="793" spans="1:71" hidden="1">
      <c r="A793" t="s">
        <v>76</v>
      </c>
      <c r="B793" t="s">
        <v>17640</v>
      </c>
      <c r="F793" t="s">
        <v>17641</v>
      </c>
      <c r="I793" t="s">
        <v>17642</v>
      </c>
      <c r="J793" t="s">
        <v>9434</v>
      </c>
      <c r="V793" t="s">
        <v>17643</v>
      </c>
      <c r="AM793" t="s">
        <v>9436</v>
      </c>
      <c r="AN793" t="s">
        <v>9437</v>
      </c>
      <c r="AR793" t="s">
        <v>769</v>
      </c>
      <c r="AS793">
        <v>2014</v>
      </c>
      <c r="AT793">
        <v>97</v>
      </c>
      <c r="AU793">
        <v>3</v>
      </c>
      <c r="AZ793">
        <v>285</v>
      </c>
      <c r="BA793">
        <v>296</v>
      </c>
      <c r="BC793" t="s">
        <v>17644</v>
      </c>
      <c r="BK793" t="s">
        <v>17645</v>
      </c>
      <c r="BQ793" t="s">
        <v>296</v>
      </c>
      <c r="BR793" t="s">
        <v>12074</v>
      </c>
      <c r="BS793" t="s">
        <v>12074</v>
      </c>
    </row>
    <row r="794" spans="1:71" hidden="1">
      <c r="A794" t="s">
        <v>76</v>
      </c>
      <c r="B794" t="s">
        <v>17646</v>
      </c>
      <c r="F794" t="s">
        <v>17646</v>
      </c>
      <c r="I794" t="s">
        <v>17647</v>
      </c>
      <c r="J794" t="s">
        <v>1510</v>
      </c>
      <c r="V794" t="s">
        <v>17648</v>
      </c>
      <c r="Z794" t="s">
        <v>17649</v>
      </c>
      <c r="AA794" t="s">
        <v>17650</v>
      </c>
      <c r="AM794" t="s">
        <v>1512</v>
      </c>
      <c r="AR794" t="s">
        <v>128</v>
      </c>
      <c r="AS794">
        <v>2005</v>
      </c>
      <c r="AT794">
        <v>93</v>
      </c>
      <c r="AU794">
        <v>6</v>
      </c>
      <c r="AZ794">
        <v>1185</v>
      </c>
      <c r="BA794">
        <v>1193</v>
      </c>
      <c r="BC794" t="s">
        <v>17651</v>
      </c>
      <c r="BK794" t="s">
        <v>17652</v>
      </c>
      <c r="BQ794" t="s">
        <v>296</v>
      </c>
      <c r="BR794" t="s">
        <v>12074</v>
      </c>
      <c r="BS794" t="s">
        <v>12074</v>
      </c>
    </row>
    <row r="795" spans="1:71" hidden="1">
      <c r="A795" t="s">
        <v>76</v>
      </c>
      <c r="B795" t="s">
        <v>17653</v>
      </c>
      <c r="F795" t="s">
        <v>17653</v>
      </c>
      <c r="I795" t="s">
        <v>17654</v>
      </c>
      <c r="J795" t="s">
        <v>16038</v>
      </c>
      <c r="V795" t="s">
        <v>17655</v>
      </c>
      <c r="AM795" t="s">
        <v>16041</v>
      </c>
      <c r="AR795" t="s">
        <v>168</v>
      </c>
      <c r="AS795">
        <v>1999</v>
      </c>
      <c r="AT795">
        <v>8</v>
      </c>
      <c r="AU795">
        <v>5</v>
      </c>
      <c r="AZ795">
        <v>329</v>
      </c>
      <c r="BA795">
        <v>349</v>
      </c>
      <c r="BC795" t="s">
        <v>17656</v>
      </c>
      <c r="BK795" t="s">
        <v>17657</v>
      </c>
      <c r="BQ795" t="s">
        <v>296</v>
      </c>
      <c r="BR795" t="s">
        <v>12074</v>
      </c>
      <c r="BS795" t="s">
        <v>12074</v>
      </c>
    </row>
    <row r="796" spans="1:71" hidden="1">
      <c r="A796" t="s">
        <v>76</v>
      </c>
      <c r="B796" t="s">
        <v>17658</v>
      </c>
      <c r="F796" t="s">
        <v>17658</v>
      </c>
      <c r="I796" t="s">
        <v>17659</v>
      </c>
      <c r="J796" t="s">
        <v>2128</v>
      </c>
      <c r="V796" t="s">
        <v>17660</v>
      </c>
      <c r="AM796" t="s">
        <v>2130</v>
      </c>
      <c r="AR796" t="s">
        <v>887</v>
      </c>
      <c r="AS796">
        <v>1994</v>
      </c>
      <c r="AT796">
        <v>23</v>
      </c>
      <c r="AU796">
        <v>3</v>
      </c>
      <c r="AZ796">
        <v>726</v>
      </c>
      <c r="BA796">
        <v>731</v>
      </c>
      <c r="BC796" t="s">
        <v>17661</v>
      </c>
      <c r="BK796" t="s">
        <v>17662</v>
      </c>
      <c r="BQ796" t="s">
        <v>296</v>
      </c>
      <c r="BR796" t="s">
        <v>12074</v>
      </c>
      <c r="BS796" t="s">
        <v>12074</v>
      </c>
    </row>
    <row r="797" spans="1:71" hidden="1">
      <c r="A797" t="s">
        <v>76</v>
      </c>
      <c r="B797" t="s">
        <v>17663</v>
      </c>
      <c r="F797" t="s">
        <v>17664</v>
      </c>
      <c r="I797" t="s">
        <v>17665</v>
      </c>
      <c r="J797" t="s">
        <v>3879</v>
      </c>
      <c r="V797" t="s">
        <v>17666</v>
      </c>
      <c r="Z797" t="s">
        <v>17667</v>
      </c>
      <c r="AA797" t="s">
        <v>17668</v>
      </c>
      <c r="AM797" t="s">
        <v>3882</v>
      </c>
      <c r="AR797" t="s">
        <v>397</v>
      </c>
      <c r="AS797">
        <v>2012</v>
      </c>
      <c r="AT797">
        <v>182</v>
      </c>
      <c r="AU797">
        <v>5</v>
      </c>
      <c r="AZ797">
        <v>613</v>
      </c>
      <c r="BA797">
        <v>623</v>
      </c>
      <c r="BC797" t="s">
        <v>17669</v>
      </c>
      <c r="BK797" t="s">
        <v>17670</v>
      </c>
      <c r="BL797">
        <v>22270551</v>
      </c>
      <c r="BQ797" t="s">
        <v>296</v>
      </c>
      <c r="BR797" t="s">
        <v>12074</v>
      </c>
      <c r="BS797" t="s">
        <v>12074</v>
      </c>
    </row>
    <row r="798" spans="1:71" hidden="1">
      <c r="A798" t="s">
        <v>76</v>
      </c>
      <c r="B798" t="s">
        <v>17671</v>
      </c>
      <c r="F798" t="s">
        <v>17671</v>
      </c>
      <c r="I798" t="s">
        <v>17672</v>
      </c>
      <c r="J798" t="s">
        <v>766</v>
      </c>
      <c r="V798" t="s">
        <v>17673</v>
      </c>
      <c r="AM798" t="s">
        <v>768</v>
      </c>
      <c r="AR798" t="s">
        <v>769</v>
      </c>
      <c r="AS798">
        <v>1994</v>
      </c>
      <c r="AT798">
        <v>31</v>
      </c>
      <c r="AU798">
        <v>2</v>
      </c>
      <c r="AZ798">
        <v>192</v>
      </c>
      <c r="BA798">
        <v>201</v>
      </c>
      <c r="BC798" t="s">
        <v>17674</v>
      </c>
      <c r="BK798" t="s">
        <v>17675</v>
      </c>
      <c r="BL798">
        <v>8189409</v>
      </c>
      <c r="BQ798" t="s">
        <v>131</v>
      </c>
      <c r="BR798" t="s">
        <v>12074</v>
      </c>
      <c r="BS798" t="s">
        <v>296</v>
      </c>
    </row>
    <row r="799" spans="1:71" hidden="1">
      <c r="A799" t="s">
        <v>76</v>
      </c>
      <c r="B799" t="s">
        <v>17671</v>
      </c>
      <c r="F799" t="s">
        <v>17671</v>
      </c>
      <c r="I799" t="s">
        <v>17676</v>
      </c>
      <c r="J799" t="s">
        <v>9515</v>
      </c>
      <c r="V799" t="s">
        <v>17677</v>
      </c>
      <c r="AM799" t="s">
        <v>9517</v>
      </c>
      <c r="AR799" t="s">
        <v>769</v>
      </c>
      <c r="AS799">
        <v>1995</v>
      </c>
      <c r="AT799">
        <v>11</v>
      </c>
      <c r="AU799">
        <v>1</v>
      </c>
      <c r="AZ799">
        <v>35</v>
      </c>
      <c r="BA799">
        <v>38</v>
      </c>
      <c r="BK799" t="s">
        <v>17678</v>
      </c>
      <c r="BL799">
        <v>7616187</v>
      </c>
      <c r="BQ799" t="s">
        <v>296</v>
      </c>
      <c r="BR799" t="s">
        <v>12074</v>
      </c>
      <c r="BS799" t="s">
        <v>12074</v>
      </c>
    </row>
    <row r="800" spans="1:71" hidden="1">
      <c r="A800" t="s">
        <v>76</v>
      </c>
      <c r="B800" t="s">
        <v>17679</v>
      </c>
      <c r="F800" t="s">
        <v>17680</v>
      </c>
      <c r="I800" t="s">
        <v>17681</v>
      </c>
      <c r="J800" t="s">
        <v>1097</v>
      </c>
      <c r="V800" t="s">
        <v>17682</v>
      </c>
      <c r="Z800" t="s">
        <v>17683</v>
      </c>
      <c r="AA800" t="s">
        <v>17684</v>
      </c>
      <c r="AM800" t="s">
        <v>1099</v>
      </c>
      <c r="AR800" t="s">
        <v>600</v>
      </c>
      <c r="AS800">
        <v>2007</v>
      </c>
      <c r="AT800">
        <v>116</v>
      </c>
      <c r="AU800">
        <v>4</v>
      </c>
      <c r="AZ800">
        <v>585</v>
      </c>
      <c r="BA800">
        <v>591</v>
      </c>
      <c r="BC800" t="s">
        <v>17685</v>
      </c>
      <c r="BK800" t="s">
        <v>17686</v>
      </c>
      <c r="BQ800" t="s">
        <v>296</v>
      </c>
      <c r="BR800" t="s">
        <v>12074</v>
      </c>
      <c r="BS800" t="s">
        <v>12074</v>
      </c>
    </row>
    <row r="801" spans="1:72" hidden="1">
      <c r="A801" t="s">
        <v>76</v>
      </c>
      <c r="B801" t="s">
        <v>17687</v>
      </c>
      <c r="F801" t="s">
        <v>17688</v>
      </c>
      <c r="I801" t="s">
        <v>17689</v>
      </c>
      <c r="J801" t="s">
        <v>17690</v>
      </c>
      <c r="V801" t="s">
        <v>17691</v>
      </c>
      <c r="AM801" t="s">
        <v>17692</v>
      </c>
      <c r="AR801" t="s">
        <v>887</v>
      </c>
      <c r="AS801">
        <v>2012</v>
      </c>
      <c r="AT801">
        <v>3</v>
      </c>
      <c r="AU801">
        <v>2</v>
      </c>
      <c r="AZ801">
        <v>317</v>
      </c>
      <c r="BA801">
        <v>331</v>
      </c>
      <c r="BC801" t="s">
        <v>17693</v>
      </c>
      <c r="BK801" t="s">
        <v>17694</v>
      </c>
      <c r="BQ801" t="s">
        <v>296</v>
      </c>
      <c r="BR801" t="s">
        <v>12074</v>
      </c>
      <c r="BS801" t="s">
        <v>12074</v>
      </c>
    </row>
    <row r="802" spans="1:72" hidden="1">
      <c r="A802" t="s">
        <v>76</v>
      </c>
      <c r="B802" t="s">
        <v>17695</v>
      </c>
      <c r="F802" t="s">
        <v>17695</v>
      </c>
      <c r="I802" t="s">
        <v>17696</v>
      </c>
      <c r="J802" t="s">
        <v>3940</v>
      </c>
      <c r="V802" t="s">
        <v>17697</v>
      </c>
      <c r="AM802" t="s">
        <v>3945</v>
      </c>
      <c r="AR802" t="s">
        <v>769</v>
      </c>
      <c r="AS802">
        <v>2004</v>
      </c>
      <c r="AT802">
        <v>128</v>
      </c>
      <c r="AU802">
        <v>2</v>
      </c>
      <c r="AZ802">
        <v>95</v>
      </c>
      <c r="BA802">
        <v>101</v>
      </c>
      <c r="BC802" t="s">
        <v>17698</v>
      </c>
      <c r="BK802" t="s">
        <v>17699</v>
      </c>
      <c r="BQ802" t="s">
        <v>131</v>
      </c>
      <c r="BR802" t="s">
        <v>12074</v>
      </c>
      <c r="BS802" t="s">
        <v>296</v>
      </c>
    </row>
    <row r="803" spans="1:72" hidden="1">
      <c r="A803" t="s">
        <v>76</v>
      </c>
      <c r="B803" t="s">
        <v>17700</v>
      </c>
      <c r="F803" t="s">
        <v>17700</v>
      </c>
      <c r="I803" t="s">
        <v>17701</v>
      </c>
      <c r="J803" t="s">
        <v>902</v>
      </c>
      <c r="V803" t="s">
        <v>17702</v>
      </c>
      <c r="AM803" t="s">
        <v>908</v>
      </c>
      <c r="AR803" t="s">
        <v>12954</v>
      </c>
      <c r="AS803">
        <v>2005</v>
      </c>
      <c r="AT803">
        <v>102</v>
      </c>
      <c r="AU803">
        <v>2</v>
      </c>
      <c r="AZ803">
        <v>299</v>
      </c>
      <c r="BA803">
        <v>302</v>
      </c>
      <c r="BC803" t="s">
        <v>17703</v>
      </c>
      <c r="BK803" t="s">
        <v>17704</v>
      </c>
      <c r="BQ803" t="s">
        <v>296</v>
      </c>
      <c r="BR803" t="s">
        <v>12074</v>
      </c>
      <c r="BS803" t="s">
        <v>12074</v>
      </c>
    </row>
    <row r="804" spans="1:72" hidden="1">
      <c r="A804" t="s">
        <v>76</v>
      </c>
      <c r="B804" t="s">
        <v>17705</v>
      </c>
      <c r="F804" t="s">
        <v>17706</v>
      </c>
      <c r="I804" t="s">
        <v>17707</v>
      </c>
      <c r="J804" t="s">
        <v>17708</v>
      </c>
      <c r="V804" t="s">
        <v>17709</v>
      </c>
      <c r="AM804" t="s">
        <v>17710</v>
      </c>
      <c r="AN804" t="s">
        <v>17711</v>
      </c>
      <c r="AR804" t="s">
        <v>413</v>
      </c>
      <c r="AS804">
        <v>2013</v>
      </c>
      <c r="AT804">
        <v>1830</v>
      </c>
      <c r="AU804">
        <v>11</v>
      </c>
      <c r="AZ804">
        <v>5036</v>
      </c>
      <c r="BA804">
        <v>5048</v>
      </c>
      <c r="BC804" t="s">
        <v>17712</v>
      </c>
      <c r="BK804" t="s">
        <v>17713</v>
      </c>
      <c r="BL804">
        <v>23850474</v>
      </c>
      <c r="BQ804" t="s">
        <v>296</v>
      </c>
      <c r="BR804" t="s">
        <v>12074</v>
      </c>
      <c r="BS804" t="s">
        <v>12074</v>
      </c>
    </row>
    <row r="805" spans="1:72" hidden="1">
      <c r="A805" t="s">
        <v>76</v>
      </c>
      <c r="B805" t="s">
        <v>17714</v>
      </c>
      <c r="F805" t="s">
        <v>17715</v>
      </c>
      <c r="I805" t="s">
        <v>17716</v>
      </c>
      <c r="J805" t="s">
        <v>11662</v>
      </c>
      <c r="V805" t="s">
        <v>17717</v>
      </c>
      <c r="Z805" t="s">
        <v>17718</v>
      </c>
      <c r="AA805" t="s">
        <v>17719</v>
      </c>
      <c r="AM805" t="s">
        <v>11665</v>
      </c>
      <c r="AN805" t="s">
        <v>17720</v>
      </c>
      <c r="AR805" t="s">
        <v>887</v>
      </c>
      <c r="AS805">
        <v>2012</v>
      </c>
      <c r="AT805">
        <v>139</v>
      </c>
      <c r="AU805">
        <v>7</v>
      </c>
      <c r="AZ805">
        <v>926</v>
      </c>
      <c r="BA805">
        <v>933</v>
      </c>
      <c r="BC805" t="s">
        <v>17721</v>
      </c>
      <c r="BK805" t="s">
        <v>17722</v>
      </c>
      <c r="BL805">
        <v>22313619</v>
      </c>
      <c r="BQ805" t="s">
        <v>296</v>
      </c>
      <c r="BR805" t="s">
        <v>12074</v>
      </c>
      <c r="BS805" t="s">
        <v>12074</v>
      </c>
    </row>
    <row r="806" spans="1:72" hidden="1">
      <c r="A806" t="s">
        <v>76</v>
      </c>
      <c r="B806" t="s">
        <v>17723</v>
      </c>
      <c r="F806" t="s">
        <v>17723</v>
      </c>
      <c r="I806" t="s">
        <v>17724</v>
      </c>
      <c r="J806" t="s">
        <v>861</v>
      </c>
      <c r="V806" t="s">
        <v>17725</v>
      </c>
      <c r="AM806" t="s">
        <v>863</v>
      </c>
      <c r="AN806" t="s">
        <v>864</v>
      </c>
      <c r="AR806" t="s">
        <v>887</v>
      </c>
      <c r="AS806">
        <v>2004</v>
      </c>
      <c r="AT806">
        <v>85</v>
      </c>
      <c r="AU806">
        <v>3</v>
      </c>
      <c r="AZ806">
        <v>414</v>
      </c>
      <c r="BA806">
        <v>419</v>
      </c>
      <c r="BC806" t="s">
        <v>17726</v>
      </c>
      <c r="BK806" t="s">
        <v>17727</v>
      </c>
      <c r="BQ806" t="s">
        <v>296</v>
      </c>
      <c r="BR806" t="s">
        <v>12074</v>
      </c>
      <c r="BS806" t="s">
        <v>12074</v>
      </c>
    </row>
    <row r="807" spans="1:72" hidden="1">
      <c r="A807" t="s">
        <v>76</v>
      </c>
      <c r="B807" t="s">
        <v>17728</v>
      </c>
      <c r="F807" t="s">
        <v>17728</v>
      </c>
      <c r="I807" t="s">
        <v>17729</v>
      </c>
      <c r="J807" t="s">
        <v>3968</v>
      </c>
      <c r="V807" t="s">
        <v>17730</v>
      </c>
      <c r="AM807" t="s">
        <v>3970</v>
      </c>
      <c r="AN807" t="s">
        <v>3971</v>
      </c>
      <c r="AR807" t="s">
        <v>168</v>
      </c>
      <c r="AS807">
        <v>1993</v>
      </c>
      <c r="AT807">
        <v>71</v>
      </c>
      <c r="AU807">
        <v>10</v>
      </c>
      <c r="AZ807">
        <v>2136</v>
      </c>
      <c r="BA807">
        <v>2139</v>
      </c>
      <c r="BC807" t="s">
        <v>17731</v>
      </c>
      <c r="BK807" t="s">
        <v>17732</v>
      </c>
      <c r="BQ807" t="s">
        <v>296</v>
      </c>
      <c r="BR807" t="s">
        <v>12074</v>
      </c>
      <c r="BS807" t="s">
        <v>12074</v>
      </c>
    </row>
    <row r="808" spans="1:72" hidden="1">
      <c r="A808" t="s">
        <v>76</v>
      </c>
      <c r="B808" t="s">
        <v>17733</v>
      </c>
      <c r="F808" t="s">
        <v>17734</v>
      </c>
      <c r="I808" t="s">
        <v>17735</v>
      </c>
      <c r="J808" t="s">
        <v>3391</v>
      </c>
      <c r="V808" t="s">
        <v>17736</v>
      </c>
      <c r="AM808" t="s">
        <v>3393</v>
      </c>
      <c r="AS808">
        <v>2009</v>
      </c>
      <c r="AT808">
        <v>48</v>
      </c>
      <c r="AU808">
        <v>2</v>
      </c>
      <c r="AZ808">
        <v>85</v>
      </c>
      <c r="BA808">
        <v>90</v>
      </c>
      <c r="BC808" t="s">
        <v>17737</v>
      </c>
      <c r="BK808" t="s">
        <v>17738</v>
      </c>
      <c r="BQ808" t="s">
        <v>296</v>
      </c>
      <c r="BR808" t="s">
        <v>12074</v>
      </c>
      <c r="BS808" t="s">
        <v>12074</v>
      </c>
    </row>
    <row r="809" spans="1:72" hidden="1">
      <c r="A809" t="s">
        <v>76</v>
      </c>
      <c r="B809" t="s">
        <v>17739</v>
      </c>
      <c r="F809" t="s">
        <v>17740</v>
      </c>
      <c r="H809" t="s">
        <v>17741</v>
      </c>
      <c r="I809" t="s">
        <v>17742</v>
      </c>
      <c r="J809" t="s">
        <v>17743</v>
      </c>
      <c r="V809" t="s">
        <v>17744</v>
      </c>
      <c r="Z809" t="s">
        <v>17745</v>
      </c>
      <c r="AA809" t="s">
        <v>17746</v>
      </c>
      <c r="AM809" t="s">
        <v>17747</v>
      </c>
      <c r="AR809" t="s">
        <v>2724</v>
      </c>
      <c r="AS809">
        <v>2017</v>
      </c>
      <c r="AT809">
        <v>14</v>
      </c>
      <c r="BB809">
        <v>74</v>
      </c>
      <c r="BC809" t="s">
        <v>17748</v>
      </c>
      <c r="BK809" t="s">
        <v>17749</v>
      </c>
      <c r="BL809">
        <v>28558747</v>
      </c>
      <c r="BQ809" t="s">
        <v>296</v>
      </c>
      <c r="BR809" t="s">
        <v>12074</v>
      </c>
      <c r="BS809" t="s">
        <v>12074</v>
      </c>
    </row>
    <row r="810" spans="1:72" hidden="1">
      <c r="A810" t="s">
        <v>76</v>
      </c>
      <c r="B810" t="s">
        <v>17750</v>
      </c>
      <c r="F810" t="s">
        <v>17751</v>
      </c>
      <c r="I810" t="s">
        <v>17752</v>
      </c>
      <c r="J810" t="s">
        <v>12810</v>
      </c>
      <c r="V810" t="s">
        <v>17753</v>
      </c>
      <c r="AM810" t="s">
        <v>12812</v>
      </c>
      <c r="AN810" t="s">
        <v>12813</v>
      </c>
      <c r="AR810" t="s">
        <v>397</v>
      </c>
      <c r="AS810">
        <v>2014</v>
      </c>
      <c r="AT810">
        <v>9</v>
      </c>
      <c r="AU810">
        <v>1</v>
      </c>
      <c r="AZ810">
        <v>67</v>
      </c>
      <c r="BA810">
        <v>75</v>
      </c>
      <c r="BK810" t="s">
        <v>17754</v>
      </c>
      <c r="BQ810" t="s">
        <v>296</v>
      </c>
      <c r="BR810" t="s">
        <v>12074</v>
      </c>
      <c r="BS810" t="s">
        <v>12074</v>
      </c>
    </row>
    <row r="811" spans="1:72" hidden="1">
      <c r="A811" t="s">
        <v>76</v>
      </c>
      <c r="B811" t="s">
        <v>17755</v>
      </c>
      <c r="F811" t="s">
        <v>17755</v>
      </c>
      <c r="I811" t="s">
        <v>17756</v>
      </c>
      <c r="J811" t="s">
        <v>9447</v>
      </c>
      <c r="V811" t="s">
        <v>17757</v>
      </c>
      <c r="AM811" t="s">
        <v>9451</v>
      </c>
      <c r="AR811" t="s">
        <v>769</v>
      </c>
      <c r="AS811">
        <v>2006</v>
      </c>
      <c r="AT811">
        <v>40</v>
      </c>
      <c r="AU811">
        <v>1</v>
      </c>
      <c r="AZ811">
        <v>66</v>
      </c>
      <c r="BA811">
        <v>73</v>
      </c>
      <c r="BC811" t="s">
        <v>17758</v>
      </c>
      <c r="BK811" t="s">
        <v>17759</v>
      </c>
      <c r="BQ811" t="s">
        <v>296</v>
      </c>
      <c r="BR811" t="s">
        <v>12074</v>
      </c>
      <c r="BS811" t="s">
        <v>12074</v>
      </c>
    </row>
    <row r="812" spans="1:72" hidden="1">
      <c r="A812" t="s">
        <v>752</v>
      </c>
      <c r="B812" t="s">
        <v>17760</v>
      </c>
      <c r="D812" t="s">
        <v>17761</v>
      </c>
      <c r="F812" t="s">
        <v>17760</v>
      </c>
      <c r="I812" t="s">
        <v>17762</v>
      </c>
      <c r="J812" t="s">
        <v>17763</v>
      </c>
      <c r="O812" t="s">
        <v>17764</v>
      </c>
      <c r="P812" t="s">
        <v>17765</v>
      </c>
      <c r="Q812" t="s">
        <v>17766</v>
      </c>
      <c r="R812" t="s">
        <v>17767</v>
      </c>
      <c r="V812" t="s">
        <v>17768</v>
      </c>
      <c r="AO812" t="s">
        <v>17769</v>
      </c>
      <c r="AS812">
        <v>2003</v>
      </c>
      <c r="AZ812">
        <v>656</v>
      </c>
      <c r="BA812">
        <v>661</v>
      </c>
      <c r="BK812" t="s">
        <v>17770</v>
      </c>
      <c r="BQ812" t="s">
        <v>296</v>
      </c>
      <c r="BR812" t="s">
        <v>12074</v>
      </c>
      <c r="BS812" t="s">
        <v>12074</v>
      </c>
    </row>
    <row r="813" spans="1:72" hidden="1">
      <c r="A813" t="s">
        <v>76</v>
      </c>
      <c r="B813" t="s">
        <v>17771</v>
      </c>
      <c r="F813" t="s">
        <v>17772</v>
      </c>
      <c r="I813" t="s">
        <v>17773</v>
      </c>
      <c r="J813" t="s">
        <v>122</v>
      </c>
      <c r="V813" t="s">
        <v>17774</v>
      </c>
      <c r="Z813" t="s">
        <v>17775</v>
      </c>
      <c r="AA813" t="s">
        <v>17776</v>
      </c>
      <c r="AM813" t="s">
        <v>126</v>
      </c>
      <c r="AN813" t="s">
        <v>127</v>
      </c>
      <c r="AR813" t="s">
        <v>148</v>
      </c>
      <c r="AS813">
        <v>2007</v>
      </c>
      <c r="AT813">
        <v>13</v>
      </c>
      <c r="AU813">
        <v>5</v>
      </c>
      <c r="AZ813">
        <v>933</v>
      </c>
      <c r="BA813">
        <v>941</v>
      </c>
      <c r="BC813" t="s">
        <v>17777</v>
      </c>
      <c r="BK813" t="s">
        <v>17778</v>
      </c>
      <c r="BQ813" t="s">
        <v>296</v>
      </c>
      <c r="BR813" t="s">
        <v>12074</v>
      </c>
      <c r="BS813" t="s">
        <v>12074</v>
      </c>
    </row>
    <row r="814" spans="1:72" hidden="1">
      <c r="A814" t="s">
        <v>76</v>
      </c>
      <c r="B814" t="s">
        <v>17779</v>
      </c>
      <c r="F814" t="s">
        <v>17780</v>
      </c>
      <c r="I814" t="s">
        <v>17781</v>
      </c>
      <c r="J814" t="s">
        <v>623</v>
      </c>
      <c r="V814" t="s">
        <v>17782</v>
      </c>
      <c r="Z814" t="s">
        <v>12071</v>
      </c>
      <c r="AA814" t="s">
        <v>17783</v>
      </c>
      <c r="AM814" t="s">
        <v>626</v>
      </c>
      <c r="AN814" t="s">
        <v>1607</v>
      </c>
      <c r="AR814" t="s">
        <v>769</v>
      </c>
      <c r="AS814">
        <v>2015</v>
      </c>
      <c r="AT814">
        <v>84</v>
      </c>
      <c r="AU814">
        <v>2</v>
      </c>
      <c r="AZ814">
        <v>464</v>
      </c>
      <c r="BA814">
        <v>472</v>
      </c>
      <c r="BC814" t="s">
        <v>17784</v>
      </c>
      <c r="BK814" t="s">
        <v>17785</v>
      </c>
      <c r="BL814">
        <v>25267557</v>
      </c>
      <c r="BQ814" t="s">
        <v>131</v>
      </c>
      <c r="BR814">
        <v>4</v>
      </c>
      <c r="BS814" t="s">
        <v>594</v>
      </c>
      <c r="BT814">
        <v>5</v>
      </c>
    </row>
    <row r="815" spans="1:72" hidden="1">
      <c r="A815" t="s">
        <v>76</v>
      </c>
      <c r="B815" t="s">
        <v>17786</v>
      </c>
      <c r="F815" t="s">
        <v>17786</v>
      </c>
      <c r="I815" t="s">
        <v>17787</v>
      </c>
      <c r="J815" t="s">
        <v>182</v>
      </c>
      <c r="V815" t="s">
        <v>17788</v>
      </c>
      <c r="Z815" t="s">
        <v>17789</v>
      </c>
      <c r="AM815" t="s">
        <v>184</v>
      </c>
      <c r="AR815" t="s">
        <v>769</v>
      </c>
      <c r="AS815">
        <v>2005</v>
      </c>
      <c r="AT815">
        <v>30</v>
      </c>
      <c r="AU815">
        <v>1</v>
      </c>
      <c r="AZ815">
        <v>48</v>
      </c>
      <c r="BA815">
        <v>53</v>
      </c>
      <c r="BC815" t="s">
        <v>17790</v>
      </c>
      <c r="BK815" t="s">
        <v>17791</v>
      </c>
      <c r="BQ815" t="s">
        <v>296</v>
      </c>
      <c r="BR815" t="s">
        <v>12074</v>
      </c>
      <c r="BS815" t="s">
        <v>12074</v>
      </c>
    </row>
    <row r="816" spans="1:72" hidden="1">
      <c r="A816" t="s">
        <v>76</v>
      </c>
      <c r="B816" t="s">
        <v>17792</v>
      </c>
      <c r="F816" t="s">
        <v>17792</v>
      </c>
      <c r="I816" t="s">
        <v>17793</v>
      </c>
      <c r="J816" t="s">
        <v>1135</v>
      </c>
      <c r="V816" t="s">
        <v>17794</v>
      </c>
      <c r="AM816" t="s">
        <v>1138</v>
      </c>
      <c r="AR816" t="s">
        <v>216</v>
      </c>
      <c r="AS816">
        <v>2005</v>
      </c>
      <c r="AT816">
        <v>98</v>
      </c>
      <c r="AU816">
        <v>4</v>
      </c>
      <c r="AZ816">
        <v>1109</v>
      </c>
      <c r="BA816">
        <v>1115</v>
      </c>
      <c r="BC816" t="s">
        <v>17795</v>
      </c>
      <c r="BK816" t="s">
        <v>17796</v>
      </c>
      <c r="BL816">
        <v>16156560</v>
      </c>
      <c r="BQ816" t="s">
        <v>296</v>
      </c>
      <c r="BR816" t="s">
        <v>12074</v>
      </c>
      <c r="BS816" t="s">
        <v>12074</v>
      </c>
    </row>
    <row r="817" spans="1:71" hidden="1">
      <c r="A817" t="s">
        <v>76</v>
      </c>
      <c r="B817" t="s">
        <v>17797</v>
      </c>
      <c r="F817" t="s">
        <v>17798</v>
      </c>
      <c r="I817" t="s">
        <v>17799</v>
      </c>
      <c r="J817" t="s">
        <v>1257</v>
      </c>
      <c r="V817" t="s">
        <v>17800</v>
      </c>
      <c r="Z817" t="s">
        <v>17801</v>
      </c>
      <c r="AA817" t="s">
        <v>17802</v>
      </c>
      <c r="AM817" t="s">
        <v>1259</v>
      </c>
      <c r="AR817" t="s">
        <v>185</v>
      </c>
      <c r="AS817">
        <v>2009</v>
      </c>
      <c r="AT817">
        <v>36</v>
      </c>
      <c r="AU817">
        <v>9</v>
      </c>
      <c r="AZ817">
        <v>1698</v>
      </c>
      <c r="BA817">
        <v>1711</v>
      </c>
      <c r="BC817" t="s">
        <v>17803</v>
      </c>
      <c r="BK817" t="s">
        <v>17804</v>
      </c>
      <c r="BQ817" t="s">
        <v>296</v>
      </c>
      <c r="BR817" t="s">
        <v>12074</v>
      </c>
      <c r="BS817" t="s">
        <v>12074</v>
      </c>
    </row>
    <row r="818" spans="1:71" hidden="1">
      <c r="A818" t="s">
        <v>76</v>
      </c>
      <c r="B818" t="s">
        <v>17805</v>
      </c>
      <c r="F818" t="s">
        <v>17806</v>
      </c>
      <c r="I818" t="s">
        <v>17807</v>
      </c>
      <c r="J818" t="s">
        <v>17808</v>
      </c>
      <c r="V818" t="s">
        <v>17809</v>
      </c>
      <c r="AA818" t="s">
        <v>17810</v>
      </c>
      <c r="AM818" t="s">
        <v>17811</v>
      </c>
      <c r="AS818">
        <v>2017</v>
      </c>
      <c r="AT818">
        <v>4</v>
      </c>
      <c r="AZ818">
        <v>413</v>
      </c>
      <c r="BA818">
        <v>422</v>
      </c>
      <c r="BC818" t="s">
        <v>17812</v>
      </c>
      <c r="BK818" t="s">
        <v>17813</v>
      </c>
      <c r="BL818">
        <v>29124018</v>
      </c>
      <c r="BQ818" t="s">
        <v>296</v>
      </c>
      <c r="BR818" t="s">
        <v>12074</v>
      </c>
      <c r="BS818" t="s">
        <v>12074</v>
      </c>
    </row>
    <row r="819" spans="1:71" hidden="1">
      <c r="A819" t="s">
        <v>76</v>
      </c>
      <c r="B819" t="s">
        <v>17814</v>
      </c>
      <c r="F819" t="s">
        <v>17815</v>
      </c>
      <c r="I819" t="s">
        <v>17816</v>
      </c>
      <c r="J819" t="s">
        <v>17817</v>
      </c>
      <c r="V819" t="s">
        <v>17818</v>
      </c>
      <c r="AM819" t="s">
        <v>17819</v>
      </c>
      <c r="AN819" t="s">
        <v>17820</v>
      </c>
      <c r="AR819" s="3">
        <v>42005</v>
      </c>
      <c r="AS819">
        <v>2012</v>
      </c>
      <c r="AT819">
        <v>26</v>
      </c>
      <c r="AU819">
        <v>2</v>
      </c>
      <c r="AZ819">
        <v>137</v>
      </c>
      <c r="BA819">
        <v>150</v>
      </c>
      <c r="BC819" t="s">
        <v>17821</v>
      </c>
      <c r="BK819" t="s">
        <v>17822</v>
      </c>
      <c r="BL819">
        <v>22279046</v>
      </c>
      <c r="BQ819" t="s">
        <v>296</v>
      </c>
      <c r="BR819" t="s">
        <v>12074</v>
      </c>
      <c r="BS819" t="s">
        <v>12074</v>
      </c>
    </row>
    <row r="820" spans="1:71" hidden="1">
      <c r="A820" t="s">
        <v>76</v>
      </c>
      <c r="B820" t="s">
        <v>17823</v>
      </c>
      <c r="F820" t="s">
        <v>17824</v>
      </c>
      <c r="I820" t="s">
        <v>17825</v>
      </c>
      <c r="J820" t="s">
        <v>17826</v>
      </c>
      <c r="V820" t="s">
        <v>17827</v>
      </c>
      <c r="Z820" t="s">
        <v>17828</v>
      </c>
      <c r="AA820" t="s">
        <v>17829</v>
      </c>
      <c r="AM820" t="s">
        <v>17830</v>
      </c>
      <c r="AN820" t="s">
        <v>17831</v>
      </c>
      <c r="AR820" t="s">
        <v>600</v>
      </c>
      <c r="AS820">
        <v>2015</v>
      </c>
      <c r="AT820">
        <v>58</v>
      </c>
      <c r="AU820" s="2">
        <v>43132</v>
      </c>
      <c r="AZ820">
        <v>245</v>
      </c>
      <c r="BA820">
        <v>302</v>
      </c>
      <c r="BC820" t="s">
        <v>17832</v>
      </c>
      <c r="BK820" t="s">
        <v>17833</v>
      </c>
      <c r="BQ820" t="s">
        <v>296</v>
      </c>
      <c r="BR820" t="s">
        <v>12074</v>
      </c>
      <c r="BS820" t="s">
        <v>12074</v>
      </c>
    </row>
    <row r="821" spans="1:71" hidden="1">
      <c r="A821" t="s">
        <v>76</v>
      </c>
      <c r="B821" t="s">
        <v>17834</v>
      </c>
      <c r="F821" t="s">
        <v>17835</v>
      </c>
      <c r="I821" t="s">
        <v>17836</v>
      </c>
      <c r="J821" t="s">
        <v>13908</v>
      </c>
      <c r="V821" t="s">
        <v>17837</v>
      </c>
      <c r="AM821" t="s">
        <v>13912</v>
      </c>
      <c r="AR821" t="s">
        <v>185</v>
      </c>
      <c r="AS821">
        <v>2012</v>
      </c>
      <c r="AT821">
        <v>62</v>
      </c>
      <c r="AU821">
        <v>9</v>
      </c>
      <c r="AZ821">
        <v>819</v>
      </c>
      <c r="BA821">
        <v>823</v>
      </c>
      <c r="BC821" t="s">
        <v>17838</v>
      </c>
      <c r="BK821" t="s">
        <v>17839</v>
      </c>
      <c r="BQ821" t="s">
        <v>296</v>
      </c>
      <c r="BR821" t="s">
        <v>12074</v>
      </c>
      <c r="BS821" t="s">
        <v>12074</v>
      </c>
    </row>
    <row r="822" spans="1:71" hidden="1">
      <c r="A822" t="s">
        <v>76</v>
      </c>
      <c r="B822" t="s">
        <v>17840</v>
      </c>
      <c r="F822" t="s">
        <v>17840</v>
      </c>
      <c r="I822" t="s">
        <v>17841</v>
      </c>
      <c r="J822" t="s">
        <v>17842</v>
      </c>
      <c r="V822" t="s">
        <v>17843</v>
      </c>
      <c r="Z822" t="s">
        <v>11377</v>
      </c>
      <c r="AA822" t="s">
        <v>17844</v>
      </c>
      <c r="AM822" t="s">
        <v>17845</v>
      </c>
      <c r="AR822" t="s">
        <v>2821</v>
      </c>
      <c r="AS822">
        <v>1992</v>
      </c>
      <c r="AT822">
        <v>65</v>
      </c>
      <c r="AU822">
        <v>3</v>
      </c>
      <c r="AZ822">
        <v>554</v>
      </c>
      <c r="BA822">
        <v>567</v>
      </c>
      <c r="BC822" t="s">
        <v>17846</v>
      </c>
      <c r="BK822" t="s">
        <v>17847</v>
      </c>
      <c r="BQ822" t="s">
        <v>296</v>
      </c>
      <c r="BR822" t="s">
        <v>12074</v>
      </c>
      <c r="BS822" t="s">
        <v>12074</v>
      </c>
    </row>
    <row r="823" spans="1:71" hidden="1">
      <c r="A823" t="s">
        <v>76</v>
      </c>
      <c r="B823" t="s">
        <v>17848</v>
      </c>
      <c r="F823" t="s">
        <v>17849</v>
      </c>
      <c r="I823" t="s">
        <v>17850</v>
      </c>
      <c r="J823" t="s">
        <v>4289</v>
      </c>
      <c r="V823" t="s">
        <v>17851</v>
      </c>
      <c r="Z823" t="s">
        <v>17852</v>
      </c>
      <c r="AA823" t="s">
        <v>17853</v>
      </c>
      <c r="AM823" t="s">
        <v>4291</v>
      </c>
      <c r="AR823" t="s">
        <v>185</v>
      </c>
      <c r="AS823">
        <v>2010</v>
      </c>
      <c r="AT823">
        <v>54</v>
      </c>
      <c r="AU823">
        <v>3</v>
      </c>
      <c r="AZ823">
        <v>276</v>
      </c>
      <c r="BA823">
        <v>284</v>
      </c>
      <c r="BC823" t="s">
        <v>17854</v>
      </c>
      <c r="BK823" t="s">
        <v>17855</v>
      </c>
      <c r="BQ823" t="s">
        <v>296</v>
      </c>
      <c r="BR823" t="s">
        <v>12074</v>
      </c>
      <c r="BS823" t="s">
        <v>12074</v>
      </c>
    </row>
    <row r="824" spans="1:71" hidden="1">
      <c r="A824" t="s">
        <v>76</v>
      </c>
      <c r="B824" t="s">
        <v>17856</v>
      </c>
      <c r="F824" t="s">
        <v>17856</v>
      </c>
      <c r="I824" t="s">
        <v>17857</v>
      </c>
      <c r="J824" t="s">
        <v>4289</v>
      </c>
      <c r="V824" t="s">
        <v>17858</v>
      </c>
      <c r="Z824" t="s">
        <v>17859</v>
      </c>
      <c r="AA824" t="s">
        <v>17860</v>
      </c>
      <c r="AM824" t="s">
        <v>4291</v>
      </c>
      <c r="AR824" t="s">
        <v>148</v>
      </c>
      <c r="AS824">
        <v>1999</v>
      </c>
      <c r="AT824">
        <v>15</v>
      </c>
      <c r="AU824">
        <v>1</v>
      </c>
      <c r="AZ824">
        <v>1</v>
      </c>
      <c r="BA824">
        <v>9</v>
      </c>
      <c r="BC824" t="s">
        <v>17861</v>
      </c>
      <c r="BK824" t="s">
        <v>17862</v>
      </c>
      <c r="BQ824" t="s">
        <v>296</v>
      </c>
      <c r="BR824" t="s">
        <v>12074</v>
      </c>
      <c r="BS824" t="s">
        <v>12074</v>
      </c>
    </row>
    <row r="825" spans="1:71" hidden="1">
      <c r="A825" t="s">
        <v>76</v>
      </c>
      <c r="B825" t="s">
        <v>17863</v>
      </c>
      <c r="F825" t="s">
        <v>17864</v>
      </c>
      <c r="I825" t="s">
        <v>17865</v>
      </c>
      <c r="J825" t="s">
        <v>861</v>
      </c>
      <c r="V825" t="s">
        <v>17866</v>
      </c>
      <c r="Z825" t="s">
        <v>17867</v>
      </c>
      <c r="AA825" t="s">
        <v>17868</v>
      </c>
      <c r="AM825" t="s">
        <v>863</v>
      </c>
      <c r="AN825" t="s">
        <v>864</v>
      </c>
      <c r="AR825" t="s">
        <v>128</v>
      </c>
      <c r="AS825">
        <v>2009</v>
      </c>
      <c r="AT825">
        <v>90</v>
      </c>
      <c r="AU825">
        <v>6</v>
      </c>
      <c r="AZ825">
        <v>1298</v>
      </c>
      <c r="BA825">
        <v>1309</v>
      </c>
      <c r="BC825" t="s">
        <v>17869</v>
      </c>
      <c r="BK825" t="s">
        <v>17870</v>
      </c>
      <c r="BQ825" t="s">
        <v>296</v>
      </c>
      <c r="BR825" t="s">
        <v>12074</v>
      </c>
      <c r="BS825" t="s">
        <v>12074</v>
      </c>
    </row>
    <row r="826" spans="1:71" hidden="1">
      <c r="A826" t="s">
        <v>76</v>
      </c>
      <c r="B826" t="s">
        <v>17871</v>
      </c>
      <c r="F826" t="s">
        <v>17872</v>
      </c>
      <c r="I826" t="s">
        <v>17873</v>
      </c>
      <c r="J826" t="s">
        <v>17874</v>
      </c>
      <c r="O826" t="s">
        <v>17875</v>
      </c>
      <c r="P826" t="s">
        <v>17876</v>
      </c>
      <c r="Q826" t="s">
        <v>17877</v>
      </c>
      <c r="V826" t="s">
        <v>17878</v>
      </c>
      <c r="Z826" t="s">
        <v>17879</v>
      </c>
      <c r="AA826" t="s">
        <v>17880</v>
      </c>
      <c r="AM826" t="s">
        <v>17881</v>
      </c>
      <c r="AN826" t="s">
        <v>17882</v>
      </c>
      <c r="AR826" t="s">
        <v>1041</v>
      </c>
      <c r="AS826">
        <v>2009</v>
      </c>
      <c r="AT826">
        <v>4</v>
      </c>
      <c r="AU826">
        <v>1</v>
      </c>
      <c r="BB826">
        <v>15001</v>
      </c>
      <c r="BC826" t="s">
        <v>17883</v>
      </c>
      <c r="BK826" t="s">
        <v>17884</v>
      </c>
      <c r="BL826">
        <v>19258691</v>
      </c>
      <c r="BQ826" t="s">
        <v>296</v>
      </c>
      <c r="BR826" t="s">
        <v>12074</v>
      </c>
      <c r="BS826" t="s">
        <v>12074</v>
      </c>
    </row>
    <row r="827" spans="1:71" hidden="1">
      <c r="A827" t="s">
        <v>76</v>
      </c>
      <c r="B827" t="s">
        <v>17885</v>
      </c>
      <c r="F827" t="s">
        <v>17886</v>
      </c>
      <c r="I827" t="s">
        <v>17887</v>
      </c>
      <c r="J827" t="s">
        <v>9734</v>
      </c>
      <c r="V827" t="s">
        <v>17888</v>
      </c>
      <c r="Z827" t="s">
        <v>17889</v>
      </c>
      <c r="AA827" t="s">
        <v>17890</v>
      </c>
      <c r="AM827" t="s">
        <v>9736</v>
      </c>
      <c r="AN827" t="s">
        <v>9737</v>
      </c>
      <c r="AR827" s="3">
        <v>46266</v>
      </c>
      <c r="AS827">
        <v>2007</v>
      </c>
      <c r="AU827">
        <v>1595</v>
      </c>
      <c r="AZ827">
        <v>1</v>
      </c>
      <c r="BA827">
        <v>15</v>
      </c>
      <c r="BK827" t="s">
        <v>17891</v>
      </c>
      <c r="BQ827" t="s">
        <v>296</v>
      </c>
      <c r="BR827" t="s">
        <v>12074</v>
      </c>
      <c r="BS827" t="s">
        <v>12074</v>
      </c>
    </row>
    <row r="828" spans="1:71" hidden="1">
      <c r="A828" t="s">
        <v>76</v>
      </c>
      <c r="B828" t="s">
        <v>17892</v>
      </c>
      <c r="F828" t="s">
        <v>17892</v>
      </c>
      <c r="I828" t="s">
        <v>17893</v>
      </c>
      <c r="J828" t="s">
        <v>8932</v>
      </c>
      <c r="V828" t="s">
        <v>17894</v>
      </c>
      <c r="Z828" t="s">
        <v>16015</v>
      </c>
      <c r="AA828" t="s">
        <v>16016</v>
      </c>
      <c r="AM828" t="s">
        <v>8934</v>
      </c>
      <c r="AS828">
        <v>1998</v>
      </c>
      <c r="AT828">
        <v>22</v>
      </c>
      <c r="AU828" s="2">
        <v>43193</v>
      </c>
      <c r="AZ828">
        <v>305</v>
      </c>
      <c r="BA828">
        <v>312</v>
      </c>
      <c r="BK828" t="s">
        <v>17895</v>
      </c>
      <c r="BQ828" t="s">
        <v>131</v>
      </c>
      <c r="BR828" t="s">
        <v>12074</v>
      </c>
      <c r="BS828" t="s">
        <v>296</v>
      </c>
    </row>
    <row r="829" spans="1:71" hidden="1">
      <c r="A829" t="s">
        <v>76</v>
      </c>
      <c r="B829" t="s">
        <v>17896</v>
      </c>
      <c r="F829" t="s">
        <v>17897</v>
      </c>
      <c r="I829" t="s">
        <v>17898</v>
      </c>
      <c r="J829" t="s">
        <v>210</v>
      </c>
      <c r="V829" t="s">
        <v>17899</v>
      </c>
      <c r="Z829" t="s">
        <v>17900</v>
      </c>
      <c r="AA829" t="s">
        <v>17901</v>
      </c>
      <c r="AM829" t="s">
        <v>214</v>
      </c>
      <c r="AN829" t="s">
        <v>215</v>
      </c>
      <c r="AR829" t="s">
        <v>216</v>
      </c>
      <c r="AS829">
        <v>2014</v>
      </c>
      <c r="AT829">
        <v>39</v>
      </c>
      <c r="AU829">
        <v>4</v>
      </c>
      <c r="AZ829">
        <v>527</v>
      </c>
      <c r="BA829">
        <v>529</v>
      </c>
      <c r="BC829" t="s">
        <v>17902</v>
      </c>
      <c r="BK829" t="s">
        <v>17903</v>
      </c>
      <c r="BQ829" t="s">
        <v>296</v>
      </c>
      <c r="BR829" t="s">
        <v>12074</v>
      </c>
      <c r="BS829" t="s">
        <v>12074</v>
      </c>
    </row>
    <row r="830" spans="1:71" hidden="1">
      <c r="A830" t="s">
        <v>76</v>
      </c>
      <c r="B830" t="s">
        <v>17904</v>
      </c>
      <c r="F830" t="s">
        <v>17904</v>
      </c>
      <c r="I830" t="s">
        <v>17905</v>
      </c>
      <c r="J830" t="s">
        <v>5746</v>
      </c>
      <c r="V830" t="s">
        <v>17906</v>
      </c>
      <c r="AM830" t="s">
        <v>5749</v>
      </c>
      <c r="AR830" t="s">
        <v>5750</v>
      </c>
      <c r="AS830">
        <v>2000</v>
      </c>
      <c r="AT830">
        <v>114</v>
      </c>
      <c r="AU830">
        <v>1</v>
      </c>
      <c r="AZ830">
        <v>89</v>
      </c>
      <c r="BA830">
        <v>97</v>
      </c>
      <c r="BK830" t="s">
        <v>17907</v>
      </c>
      <c r="BQ830" t="s">
        <v>296</v>
      </c>
      <c r="BR830" t="s">
        <v>12074</v>
      </c>
      <c r="BS830" t="s">
        <v>12074</v>
      </c>
    </row>
    <row r="831" spans="1:71" hidden="1">
      <c r="A831" t="s">
        <v>76</v>
      </c>
      <c r="B831" t="s">
        <v>17908</v>
      </c>
      <c r="F831" t="s">
        <v>17909</v>
      </c>
      <c r="I831" t="s">
        <v>17910</v>
      </c>
      <c r="J831" t="s">
        <v>17911</v>
      </c>
      <c r="V831" t="s">
        <v>17912</v>
      </c>
      <c r="AM831" t="s">
        <v>17913</v>
      </c>
      <c r="AN831" t="s">
        <v>17914</v>
      </c>
      <c r="AR831" t="s">
        <v>769</v>
      </c>
      <c r="AS831">
        <v>2016</v>
      </c>
      <c r="AT831">
        <v>96</v>
      </c>
      <c r="AU831">
        <v>1</v>
      </c>
      <c r="AZ831">
        <v>97</v>
      </c>
      <c r="BA831">
        <v>109</v>
      </c>
      <c r="BC831" t="s">
        <v>17915</v>
      </c>
      <c r="BK831" t="s">
        <v>17916</v>
      </c>
      <c r="BQ831" t="s">
        <v>296</v>
      </c>
      <c r="BR831" t="s">
        <v>12074</v>
      </c>
      <c r="BS831" t="s">
        <v>12074</v>
      </c>
    </row>
    <row r="832" spans="1:71" hidden="1">
      <c r="A832" t="s">
        <v>76</v>
      </c>
      <c r="B832" t="s">
        <v>17917</v>
      </c>
      <c r="F832" t="s">
        <v>17918</v>
      </c>
      <c r="I832" t="s">
        <v>17919</v>
      </c>
      <c r="J832" t="s">
        <v>2783</v>
      </c>
      <c r="V832" t="s">
        <v>17920</v>
      </c>
      <c r="AM832" t="s">
        <v>2785</v>
      </c>
      <c r="AN832" t="s">
        <v>2786</v>
      </c>
      <c r="AR832" t="s">
        <v>204</v>
      </c>
      <c r="AS832">
        <v>2001</v>
      </c>
      <c r="AT832">
        <v>3</v>
      </c>
      <c r="AU832">
        <v>1</v>
      </c>
      <c r="AZ832">
        <v>11</v>
      </c>
      <c r="BA832">
        <v>18</v>
      </c>
      <c r="BC832" t="s">
        <v>17921</v>
      </c>
      <c r="BK832" t="s">
        <v>17922</v>
      </c>
      <c r="BQ832" t="s">
        <v>296</v>
      </c>
      <c r="BR832" t="s">
        <v>12074</v>
      </c>
      <c r="BS832" t="s">
        <v>12074</v>
      </c>
    </row>
    <row r="833" spans="1:71" hidden="1">
      <c r="A833" t="s">
        <v>76</v>
      </c>
      <c r="B833" t="s">
        <v>17923</v>
      </c>
      <c r="F833" t="s">
        <v>17923</v>
      </c>
      <c r="I833" t="s">
        <v>17924</v>
      </c>
      <c r="J833" t="s">
        <v>17925</v>
      </c>
      <c r="V833" t="s">
        <v>17926</v>
      </c>
      <c r="AM833" t="s">
        <v>17927</v>
      </c>
      <c r="AR833" t="s">
        <v>600</v>
      </c>
      <c r="AS833">
        <v>2003</v>
      </c>
      <c r="AT833">
        <v>28</v>
      </c>
      <c r="AU833">
        <v>2</v>
      </c>
      <c r="AZ833">
        <v>131</v>
      </c>
      <c r="BA833">
        <v>147</v>
      </c>
      <c r="BC833" t="s">
        <v>17928</v>
      </c>
      <c r="BK833" t="s">
        <v>17929</v>
      </c>
      <c r="BQ833" t="s">
        <v>296</v>
      </c>
      <c r="BR833" t="s">
        <v>12074</v>
      </c>
      <c r="BS833" t="s">
        <v>12074</v>
      </c>
    </row>
    <row r="834" spans="1:71" hidden="1">
      <c r="A834" t="s">
        <v>76</v>
      </c>
      <c r="B834" t="s">
        <v>17930</v>
      </c>
      <c r="F834" t="s">
        <v>17931</v>
      </c>
      <c r="I834" t="s">
        <v>17932</v>
      </c>
      <c r="J834" t="s">
        <v>100</v>
      </c>
      <c r="V834" t="s">
        <v>17933</v>
      </c>
      <c r="AM834" t="s">
        <v>103</v>
      </c>
      <c r="AR834" t="s">
        <v>17934</v>
      </c>
      <c r="AS834">
        <v>2015</v>
      </c>
      <c r="AT834">
        <v>10</v>
      </c>
      <c r="AU834">
        <v>5</v>
      </c>
      <c r="BB834" t="s">
        <v>17935</v>
      </c>
      <c r="BC834" t="s">
        <v>17936</v>
      </c>
      <c r="BK834" t="s">
        <v>17937</v>
      </c>
      <c r="BL834">
        <v>26018412</v>
      </c>
      <c r="BQ834" t="s">
        <v>296</v>
      </c>
      <c r="BR834" t="s">
        <v>12074</v>
      </c>
      <c r="BS834" t="s">
        <v>12074</v>
      </c>
    </row>
    <row r="835" spans="1:71" hidden="1">
      <c r="A835" t="s">
        <v>76</v>
      </c>
      <c r="B835" t="s">
        <v>17938</v>
      </c>
      <c r="F835" t="s">
        <v>17939</v>
      </c>
      <c r="I835" t="s">
        <v>17940</v>
      </c>
      <c r="J835" t="s">
        <v>1196</v>
      </c>
      <c r="V835" t="s">
        <v>17941</v>
      </c>
      <c r="AM835" t="s">
        <v>1198</v>
      </c>
      <c r="AR835" t="s">
        <v>397</v>
      </c>
      <c r="AS835">
        <v>2012</v>
      </c>
      <c r="AT835">
        <v>105</v>
      </c>
      <c r="AU835">
        <v>4</v>
      </c>
      <c r="AZ835">
        <v>582</v>
      </c>
      <c r="BA835">
        <v>591</v>
      </c>
      <c r="BC835" t="s">
        <v>17942</v>
      </c>
      <c r="BK835" t="s">
        <v>17943</v>
      </c>
      <c r="BQ835" t="s">
        <v>131</v>
      </c>
      <c r="BR835" t="s">
        <v>12074</v>
      </c>
      <c r="BS835" t="s">
        <v>296</v>
      </c>
    </row>
    <row r="836" spans="1:71" hidden="1">
      <c r="A836" t="s">
        <v>76</v>
      </c>
      <c r="B836" t="s">
        <v>17944</v>
      </c>
      <c r="F836" t="s">
        <v>17945</v>
      </c>
      <c r="I836" t="s">
        <v>17946</v>
      </c>
      <c r="J836" t="s">
        <v>17947</v>
      </c>
      <c r="V836" t="s">
        <v>17948</v>
      </c>
      <c r="AM836" t="s">
        <v>17949</v>
      </c>
      <c r="AN836" t="s">
        <v>17950</v>
      </c>
      <c r="AR836" t="s">
        <v>204</v>
      </c>
      <c r="AS836">
        <v>2016</v>
      </c>
      <c r="AT836">
        <v>75</v>
      </c>
      <c r="AU836">
        <v>3</v>
      </c>
      <c r="BB836">
        <v>233</v>
      </c>
      <c r="BC836" t="s">
        <v>17951</v>
      </c>
      <c r="BK836" t="s">
        <v>17952</v>
      </c>
      <c r="BQ836" t="s">
        <v>296</v>
      </c>
      <c r="BR836" t="s">
        <v>12074</v>
      </c>
      <c r="BS836" t="s">
        <v>12074</v>
      </c>
    </row>
    <row r="837" spans="1:71" hidden="1">
      <c r="A837" t="s">
        <v>76</v>
      </c>
      <c r="B837" t="s">
        <v>17953</v>
      </c>
      <c r="F837" t="s">
        <v>17954</v>
      </c>
      <c r="I837" t="s">
        <v>17955</v>
      </c>
      <c r="J837" t="s">
        <v>15741</v>
      </c>
      <c r="V837" t="s">
        <v>17956</v>
      </c>
      <c r="AA837" t="s">
        <v>17957</v>
      </c>
      <c r="AM837" t="s">
        <v>15743</v>
      </c>
      <c r="AN837" t="s">
        <v>17958</v>
      </c>
      <c r="AS837">
        <v>2017</v>
      </c>
      <c r="BB837" t="s">
        <v>17959</v>
      </c>
      <c r="BC837" t="s">
        <v>17960</v>
      </c>
      <c r="BK837" t="s">
        <v>17961</v>
      </c>
      <c r="BQ837" t="s">
        <v>296</v>
      </c>
      <c r="BR837" t="s">
        <v>12074</v>
      </c>
      <c r="BS837" t="s">
        <v>12074</v>
      </c>
    </row>
    <row r="838" spans="1:71" hidden="1">
      <c r="A838" t="s">
        <v>76</v>
      </c>
      <c r="B838" t="s">
        <v>17962</v>
      </c>
      <c r="F838" t="s">
        <v>17962</v>
      </c>
      <c r="I838" t="s">
        <v>17963</v>
      </c>
      <c r="J838" t="s">
        <v>232</v>
      </c>
      <c r="V838" t="s">
        <v>17964</v>
      </c>
      <c r="AM838" t="s">
        <v>234</v>
      </c>
      <c r="AR838" t="s">
        <v>235</v>
      </c>
      <c r="AS838">
        <v>2001</v>
      </c>
      <c r="AT838">
        <v>268</v>
      </c>
      <c r="AU838">
        <v>1485</v>
      </c>
      <c r="AZ838">
        <v>2509</v>
      </c>
      <c r="BA838">
        <v>2514</v>
      </c>
      <c r="BC838" t="s">
        <v>17965</v>
      </c>
      <c r="BK838" t="s">
        <v>17966</v>
      </c>
      <c r="BL838">
        <v>11749703</v>
      </c>
      <c r="BQ838" t="s">
        <v>296</v>
      </c>
      <c r="BR838" t="s">
        <v>12074</v>
      </c>
      <c r="BS838" t="s">
        <v>12074</v>
      </c>
    </row>
    <row r="839" spans="1:71" hidden="1">
      <c r="A839" t="s">
        <v>76</v>
      </c>
      <c r="B839" t="s">
        <v>17967</v>
      </c>
      <c r="F839" t="s">
        <v>17967</v>
      </c>
      <c r="I839" t="s">
        <v>17968</v>
      </c>
      <c r="J839" t="s">
        <v>17969</v>
      </c>
      <c r="O839" t="s">
        <v>17970</v>
      </c>
      <c r="P839" t="s">
        <v>17971</v>
      </c>
      <c r="Q839" t="s">
        <v>17972</v>
      </c>
      <c r="V839" t="s">
        <v>17973</v>
      </c>
      <c r="AM839" t="s">
        <v>17974</v>
      </c>
      <c r="AN839" t="s">
        <v>17975</v>
      </c>
      <c r="AR839" t="s">
        <v>128</v>
      </c>
      <c r="AS839">
        <v>2002</v>
      </c>
      <c r="AT839">
        <v>133</v>
      </c>
      <c r="AU839">
        <v>4</v>
      </c>
      <c r="AZ839">
        <v>537</v>
      </c>
      <c r="BA839">
        <v>556</v>
      </c>
      <c r="BB839" t="s">
        <v>17976</v>
      </c>
      <c r="BC839" t="s">
        <v>17977</v>
      </c>
      <c r="BK839" t="s">
        <v>17978</v>
      </c>
      <c r="BL839">
        <v>12458182</v>
      </c>
      <c r="BQ839" t="s">
        <v>296</v>
      </c>
      <c r="BR839" t="s">
        <v>12074</v>
      </c>
      <c r="BS839" t="s">
        <v>12074</v>
      </c>
    </row>
    <row r="840" spans="1:71" hidden="1">
      <c r="A840" t="s">
        <v>76</v>
      </c>
      <c r="B840" t="s">
        <v>17979</v>
      </c>
      <c r="F840" t="s">
        <v>17979</v>
      </c>
      <c r="I840" t="s">
        <v>17980</v>
      </c>
      <c r="J840" t="s">
        <v>1203</v>
      </c>
      <c r="V840" t="s">
        <v>17981</v>
      </c>
      <c r="AM840" t="s">
        <v>1205</v>
      </c>
      <c r="AR840" t="s">
        <v>204</v>
      </c>
      <c r="AS840">
        <v>1995</v>
      </c>
      <c r="AT840">
        <v>57</v>
      </c>
      <c r="AU840">
        <v>2</v>
      </c>
      <c r="AZ840">
        <v>271</v>
      </c>
      <c r="BA840">
        <v>275</v>
      </c>
      <c r="BC840" t="s">
        <v>17982</v>
      </c>
      <c r="BK840" t="s">
        <v>17983</v>
      </c>
      <c r="BL840">
        <v>7716203</v>
      </c>
      <c r="BQ840" t="s">
        <v>296</v>
      </c>
      <c r="BR840" t="s">
        <v>12074</v>
      </c>
      <c r="BS840" t="s">
        <v>12074</v>
      </c>
    </row>
    <row r="841" spans="1:71" hidden="1">
      <c r="A841" t="s">
        <v>76</v>
      </c>
      <c r="B841" t="s">
        <v>17984</v>
      </c>
      <c r="F841" t="s">
        <v>17985</v>
      </c>
      <c r="I841" t="s">
        <v>17986</v>
      </c>
      <c r="J841" t="s">
        <v>588</v>
      </c>
      <c r="V841" t="s">
        <v>17987</v>
      </c>
      <c r="Z841" t="s">
        <v>17988</v>
      </c>
      <c r="AA841" t="s">
        <v>17989</v>
      </c>
      <c r="AM841" t="s">
        <v>591</v>
      </c>
      <c r="AR841" t="s">
        <v>216</v>
      </c>
      <c r="AS841">
        <v>2017</v>
      </c>
      <c r="AT841">
        <v>7</v>
      </c>
      <c r="AU841">
        <v>16</v>
      </c>
      <c r="AZ841">
        <v>6334</v>
      </c>
      <c r="BA841">
        <v>6345</v>
      </c>
      <c r="BC841" t="s">
        <v>17990</v>
      </c>
      <c r="BK841" t="s">
        <v>17991</v>
      </c>
      <c r="BL841">
        <v>28861237</v>
      </c>
      <c r="BQ841" t="s">
        <v>296</v>
      </c>
      <c r="BR841" t="s">
        <v>12074</v>
      </c>
      <c r="BS841" t="s">
        <v>12074</v>
      </c>
    </row>
    <row r="842" spans="1:71" hidden="1">
      <c r="A842" t="s">
        <v>76</v>
      </c>
      <c r="B842" t="s">
        <v>17992</v>
      </c>
      <c r="F842" t="s">
        <v>17993</v>
      </c>
      <c r="I842" t="s">
        <v>17994</v>
      </c>
      <c r="J842" t="s">
        <v>2067</v>
      </c>
      <c r="V842" t="s">
        <v>17995</v>
      </c>
      <c r="AA842" t="s">
        <v>17996</v>
      </c>
      <c r="AM842" t="s">
        <v>2069</v>
      </c>
      <c r="AR842" t="s">
        <v>413</v>
      </c>
      <c r="AS842">
        <v>2011</v>
      </c>
      <c r="AT842">
        <v>13</v>
      </c>
      <c r="AU842">
        <v>8</v>
      </c>
      <c r="AZ842">
        <v>779</v>
      </c>
      <c r="BA842">
        <v>795</v>
      </c>
      <c r="BK842" t="s">
        <v>17997</v>
      </c>
      <c r="BQ842" t="s">
        <v>296</v>
      </c>
      <c r="BR842" t="s">
        <v>12074</v>
      </c>
      <c r="BS842" t="s">
        <v>12074</v>
      </c>
    </row>
    <row r="843" spans="1:71" hidden="1">
      <c r="A843" t="s">
        <v>76</v>
      </c>
      <c r="B843" t="s">
        <v>17998</v>
      </c>
      <c r="F843" t="s">
        <v>17999</v>
      </c>
      <c r="I843" t="s">
        <v>18000</v>
      </c>
      <c r="J843" t="s">
        <v>1097</v>
      </c>
      <c r="V843" t="s">
        <v>18001</v>
      </c>
      <c r="AM843" t="s">
        <v>1099</v>
      </c>
      <c r="AN843" t="s">
        <v>2847</v>
      </c>
      <c r="AR843" t="s">
        <v>204</v>
      </c>
      <c r="AS843">
        <v>2018</v>
      </c>
      <c r="AT843">
        <v>127</v>
      </c>
      <c r="AU843">
        <v>2</v>
      </c>
      <c r="AZ843">
        <v>197</v>
      </c>
      <c r="BA843">
        <v>207</v>
      </c>
      <c r="BC843" t="s">
        <v>18002</v>
      </c>
      <c r="BK843" t="s">
        <v>18003</v>
      </c>
      <c r="BQ843" t="s">
        <v>296</v>
      </c>
      <c r="BR843" t="s">
        <v>12074</v>
      </c>
      <c r="BS843" t="s">
        <v>12074</v>
      </c>
    </row>
    <row r="844" spans="1:71" hidden="1">
      <c r="A844" t="s">
        <v>76</v>
      </c>
      <c r="B844" t="s">
        <v>18004</v>
      </c>
      <c r="F844" t="s">
        <v>18004</v>
      </c>
      <c r="I844" t="s">
        <v>18005</v>
      </c>
      <c r="J844" t="s">
        <v>3253</v>
      </c>
      <c r="V844" t="s">
        <v>18006</v>
      </c>
      <c r="AM844" t="s">
        <v>3255</v>
      </c>
      <c r="AS844">
        <v>1996</v>
      </c>
      <c r="AT844">
        <v>45</v>
      </c>
      <c r="AU844" s="2">
        <v>43256</v>
      </c>
      <c r="AZ844">
        <v>290</v>
      </c>
      <c r="BA844">
        <v>294</v>
      </c>
      <c r="BK844" t="s">
        <v>18007</v>
      </c>
      <c r="BQ844" t="s">
        <v>296</v>
      </c>
      <c r="BR844" t="s">
        <v>12074</v>
      </c>
      <c r="BS844" t="s">
        <v>12074</v>
      </c>
    </row>
    <row r="845" spans="1:71" hidden="1">
      <c r="A845" t="s">
        <v>76</v>
      </c>
      <c r="B845" t="s">
        <v>18008</v>
      </c>
      <c r="F845" t="s">
        <v>18009</v>
      </c>
      <c r="I845" t="s">
        <v>18010</v>
      </c>
      <c r="J845" t="s">
        <v>3751</v>
      </c>
      <c r="V845" t="s">
        <v>18011</v>
      </c>
      <c r="Z845" t="s">
        <v>18012</v>
      </c>
      <c r="AA845" t="s">
        <v>18013</v>
      </c>
      <c r="AM845" t="s">
        <v>3755</v>
      </c>
      <c r="AN845" t="s">
        <v>18014</v>
      </c>
      <c r="AR845" t="s">
        <v>185</v>
      </c>
      <c r="AS845">
        <v>2015</v>
      </c>
      <c r="AT845">
        <v>30</v>
      </c>
      <c r="AU845">
        <v>9</v>
      </c>
      <c r="AZ845">
        <v>2202</v>
      </c>
      <c r="BA845">
        <v>2214</v>
      </c>
      <c r="BC845" t="s">
        <v>18015</v>
      </c>
      <c r="BK845" t="s">
        <v>18016</v>
      </c>
      <c r="BL845">
        <v>26040476</v>
      </c>
      <c r="BQ845" t="s">
        <v>296</v>
      </c>
      <c r="BR845" t="s">
        <v>12074</v>
      </c>
      <c r="BS845" t="s">
        <v>12074</v>
      </c>
    </row>
    <row r="846" spans="1:71" hidden="1">
      <c r="A846" t="s">
        <v>76</v>
      </c>
      <c r="B846" t="s">
        <v>18017</v>
      </c>
      <c r="F846" t="s">
        <v>18017</v>
      </c>
      <c r="I846" t="s">
        <v>18018</v>
      </c>
      <c r="J846" t="s">
        <v>13149</v>
      </c>
      <c r="V846" t="s">
        <v>18019</v>
      </c>
      <c r="AA846" t="s">
        <v>18020</v>
      </c>
      <c r="AM846" t="s">
        <v>13151</v>
      </c>
      <c r="AN846" t="s">
        <v>13152</v>
      </c>
      <c r="AR846" t="s">
        <v>216</v>
      </c>
      <c r="AS846">
        <v>2003</v>
      </c>
      <c r="AT846">
        <v>90</v>
      </c>
      <c r="AU846">
        <v>2</v>
      </c>
      <c r="AZ846">
        <v>763</v>
      </c>
      <c r="BA846">
        <v>770</v>
      </c>
      <c r="BC846" t="s">
        <v>18021</v>
      </c>
      <c r="BK846" t="s">
        <v>18022</v>
      </c>
      <c r="BL846">
        <v>12660349</v>
      </c>
      <c r="BQ846" t="s">
        <v>296</v>
      </c>
      <c r="BR846" t="s">
        <v>12074</v>
      </c>
      <c r="BS846" t="s">
        <v>12074</v>
      </c>
    </row>
    <row r="847" spans="1:71" hidden="1">
      <c r="A847" t="s">
        <v>76</v>
      </c>
      <c r="B847" t="s">
        <v>18023</v>
      </c>
      <c r="F847" t="s">
        <v>18023</v>
      </c>
      <c r="I847" t="s">
        <v>18024</v>
      </c>
      <c r="J847" t="s">
        <v>18025</v>
      </c>
      <c r="V847" t="s">
        <v>18026</v>
      </c>
      <c r="Z847" t="s">
        <v>18027</v>
      </c>
      <c r="AA847" t="s">
        <v>18028</v>
      </c>
      <c r="AM847" t="s">
        <v>18029</v>
      </c>
      <c r="AR847" t="s">
        <v>18030</v>
      </c>
      <c r="AS847">
        <v>1999</v>
      </c>
      <c r="AT847">
        <v>28</v>
      </c>
      <c r="AU847" s="2">
        <v>43132</v>
      </c>
      <c r="AZ847">
        <v>131</v>
      </c>
      <c r="BA847">
        <v>144</v>
      </c>
      <c r="BC847" t="s">
        <v>18031</v>
      </c>
      <c r="BK847" t="s">
        <v>18032</v>
      </c>
      <c r="BQ847" t="s">
        <v>296</v>
      </c>
      <c r="BR847" t="s">
        <v>12074</v>
      </c>
      <c r="BS847" t="s">
        <v>12074</v>
      </c>
    </row>
    <row r="848" spans="1:71" hidden="1">
      <c r="A848" t="s">
        <v>76</v>
      </c>
      <c r="B848" t="s">
        <v>18033</v>
      </c>
      <c r="F848" t="s">
        <v>18034</v>
      </c>
      <c r="I848" t="s">
        <v>18035</v>
      </c>
      <c r="J848" t="s">
        <v>18036</v>
      </c>
      <c r="V848" t="s">
        <v>18037</v>
      </c>
      <c r="AM848" t="s">
        <v>18038</v>
      </c>
      <c r="AN848" t="s">
        <v>18039</v>
      </c>
      <c r="AR848" t="s">
        <v>887</v>
      </c>
      <c r="AS848">
        <v>2017</v>
      </c>
      <c r="AT848">
        <v>36</v>
      </c>
      <c r="AU848">
        <v>2</v>
      </c>
      <c r="AX848" t="s">
        <v>49</v>
      </c>
      <c r="AZ848">
        <v>161</v>
      </c>
      <c r="BA848">
        <v>175</v>
      </c>
      <c r="BC848" t="s">
        <v>18040</v>
      </c>
      <c r="BK848" t="s">
        <v>18041</v>
      </c>
      <c r="BQ848" t="s">
        <v>296</v>
      </c>
      <c r="BR848" t="s">
        <v>12074</v>
      </c>
      <c r="BS848" t="s">
        <v>12074</v>
      </c>
    </row>
    <row r="849" spans="1:71" hidden="1">
      <c r="A849" t="s">
        <v>76</v>
      </c>
      <c r="B849" t="s">
        <v>18042</v>
      </c>
      <c r="F849" t="s">
        <v>18043</v>
      </c>
      <c r="I849" t="s">
        <v>18044</v>
      </c>
      <c r="J849" t="s">
        <v>12408</v>
      </c>
      <c r="V849" t="s">
        <v>18045</v>
      </c>
      <c r="Z849" t="s">
        <v>18046</v>
      </c>
      <c r="AA849" t="s">
        <v>18047</v>
      </c>
      <c r="AM849" t="s">
        <v>12411</v>
      </c>
      <c r="AR849" s="3">
        <v>37561</v>
      </c>
      <c r="AS849">
        <v>2016</v>
      </c>
      <c r="AT849">
        <v>9</v>
      </c>
      <c r="BB849">
        <v>565</v>
      </c>
      <c r="BC849" t="s">
        <v>18048</v>
      </c>
      <c r="BK849" t="s">
        <v>18049</v>
      </c>
      <c r="BL849">
        <v>27806730</v>
      </c>
      <c r="BQ849" t="s">
        <v>296</v>
      </c>
      <c r="BR849" t="s">
        <v>12074</v>
      </c>
      <c r="BS849" t="s">
        <v>12074</v>
      </c>
    </row>
    <row r="850" spans="1:71" hidden="1">
      <c r="A850" t="s">
        <v>76</v>
      </c>
      <c r="B850" t="s">
        <v>18050</v>
      </c>
      <c r="F850" t="s">
        <v>18050</v>
      </c>
      <c r="I850" t="s">
        <v>18051</v>
      </c>
      <c r="J850" t="s">
        <v>145</v>
      </c>
      <c r="V850" t="s">
        <v>18052</v>
      </c>
      <c r="AM850" t="s">
        <v>147</v>
      </c>
      <c r="AR850" t="s">
        <v>887</v>
      </c>
      <c r="AS850">
        <v>2005</v>
      </c>
      <c r="AT850">
        <v>51</v>
      </c>
      <c r="AU850">
        <v>6</v>
      </c>
      <c r="AZ850">
        <v>709</v>
      </c>
      <c r="BA850">
        <v>716</v>
      </c>
      <c r="BC850" t="s">
        <v>18053</v>
      </c>
      <c r="BK850" t="s">
        <v>18054</v>
      </c>
      <c r="BL850">
        <v>15993132</v>
      </c>
      <c r="BQ850" t="s">
        <v>296</v>
      </c>
      <c r="BR850" t="s">
        <v>12074</v>
      </c>
      <c r="BS850" t="s">
        <v>12074</v>
      </c>
    </row>
    <row r="851" spans="1:71" hidden="1">
      <c r="A851" t="s">
        <v>76</v>
      </c>
      <c r="B851" t="s">
        <v>18055</v>
      </c>
      <c r="F851" t="s">
        <v>18056</v>
      </c>
      <c r="I851" t="s">
        <v>18057</v>
      </c>
      <c r="J851" t="s">
        <v>2628</v>
      </c>
      <c r="V851" t="s">
        <v>18058</v>
      </c>
      <c r="AM851" t="s">
        <v>2630</v>
      </c>
      <c r="AN851" t="s">
        <v>18059</v>
      </c>
      <c r="AS851">
        <v>2016</v>
      </c>
      <c r="AT851">
        <v>66</v>
      </c>
      <c r="AU851">
        <v>6</v>
      </c>
      <c r="AZ851">
        <v>502</v>
      </c>
      <c r="BA851">
        <v>509</v>
      </c>
      <c r="BC851" t="s">
        <v>18060</v>
      </c>
      <c r="BK851" t="s">
        <v>18061</v>
      </c>
      <c r="BQ851" t="s">
        <v>131</v>
      </c>
      <c r="BR851" t="s">
        <v>12074</v>
      </c>
      <c r="BS851" t="s">
        <v>296</v>
      </c>
    </row>
    <row r="852" spans="1:71" hidden="1">
      <c r="A852" t="s">
        <v>76</v>
      </c>
      <c r="B852" t="s">
        <v>18062</v>
      </c>
      <c r="F852" t="s">
        <v>18063</v>
      </c>
      <c r="I852" t="s">
        <v>18064</v>
      </c>
      <c r="J852" t="s">
        <v>14840</v>
      </c>
      <c r="V852" t="s">
        <v>18065</v>
      </c>
      <c r="AA852" t="s">
        <v>18066</v>
      </c>
      <c r="AM852" t="s">
        <v>14842</v>
      </c>
      <c r="AN852" t="s">
        <v>18067</v>
      </c>
      <c r="AR852" t="s">
        <v>128</v>
      </c>
      <c r="AS852">
        <v>2017</v>
      </c>
      <c r="AT852">
        <v>36</v>
      </c>
      <c r="AU852">
        <v>12</v>
      </c>
      <c r="AZ852">
        <v>3443</v>
      </c>
      <c r="BA852">
        <v>3449</v>
      </c>
      <c r="BC852" t="s">
        <v>18068</v>
      </c>
      <c r="BK852" t="s">
        <v>18069</v>
      </c>
      <c r="BL852">
        <v>28755484</v>
      </c>
      <c r="BQ852" t="s">
        <v>296</v>
      </c>
      <c r="BR852" t="s">
        <v>12074</v>
      </c>
      <c r="BS852" t="s">
        <v>12074</v>
      </c>
    </row>
    <row r="853" spans="1:71" hidden="1">
      <c r="A853" t="s">
        <v>76</v>
      </c>
      <c r="B853" t="s">
        <v>18070</v>
      </c>
      <c r="F853" t="s">
        <v>18071</v>
      </c>
      <c r="I853" t="s">
        <v>18072</v>
      </c>
      <c r="J853" t="s">
        <v>3904</v>
      </c>
      <c r="V853" t="s">
        <v>18073</v>
      </c>
      <c r="AA853" t="s">
        <v>18074</v>
      </c>
      <c r="AM853" t="s">
        <v>3907</v>
      </c>
      <c r="AN853" t="s">
        <v>7849</v>
      </c>
      <c r="AR853" t="s">
        <v>600</v>
      </c>
      <c r="AS853">
        <v>2018</v>
      </c>
      <c r="AT853">
        <v>41</v>
      </c>
      <c r="AU853">
        <v>4</v>
      </c>
      <c r="AZ853">
        <v>773</v>
      </c>
      <c r="BA853">
        <v>780</v>
      </c>
      <c r="BC853" t="s">
        <v>18075</v>
      </c>
      <c r="BK853" t="s">
        <v>18076</v>
      </c>
      <c r="BQ853" t="s">
        <v>296</v>
      </c>
      <c r="BR853" t="s">
        <v>12074</v>
      </c>
      <c r="BS853" t="s">
        <v>12074</v>
      </c>
    </row>
    <row r="854" spans="1:71" hidden="1">
      <c r="A854" t="s">
        <v>76</v>
      </c>
      <c r="B854" t="s">
        <v>18077</v>
      </c>
      <c r="F854" t="s">
        <v>18078</v>
      </c>
      <c r="I854" t="s">
        <v>18079</v>
      </c>
      <c r="J854" t="s">
        <v>100</v>
      </c>
      <c r="V854" t="s">
        <v>18080</v>
      </c>
      <c r="AM854" t="s">
        <v>103</v>
      </c>
      <c r="AR854" s="3">
        <v>41671</v>
      </c>
      <c r="AS854">
        <v>2017</v>
      </c>
      <c r="AT854">
        <v>12</v>
      </c>
      <c r="AU854">
        <v>2</v>
      </c>
      <c r="BB854" t="s">
        <v>18081</v>
      </c>
      <c r="BC854" t="s">
        <v>18082</v>
      </c>
      <c r="BK854" t="s">
        <v>18083</v>
      </c>
      <c r="BL854">
        <v>28196149</v>
      </c>
      <c r="BQ854" t="s">
        <v>131</v>
      </c>
      <c r="BR854" t="s">
        <v>12074</v>
      </c>
      <c r="BS854" t="s">
        <v>296</v>
      </c>
    </row>
    <row r="855" spans="1:71" hidden="1">
      <c r="A855" t="s">
        <v>76</v>
      </c>
      <c r="B855" t="s">
        <v>18084</v>
      </c>
      <c r="F855" t="s">
        <v>18085</v>
      </c>
      <c r="I855" t="s">
        <v>18086</v>
      </c>
      <c r="J855" t="s">
        <v>9415</v>
      </c>
      <c r="V855" t="s">
        <v>18087</v>
      </c>
      <c r="Z855" t="s">
        <v>18088</v>
      </c>
      <c r="AA855" t="s">
        <v>18089</v>
      </c>
      <c r="AM855" t="s">
        <v>9419</v>
      </c>
      <c r="AN855" t="s">
        <v>9420</v>
      </c>
      <c r="AR855" t="s">
        <v>413</v>
      </c>
      <c r="AS855">
        <v>2016</v>
      </c>
      <c r="AT855">
        <v>91</v>
      </c>
      <c r="AU855">
        <v>4</v>
      </c>
      <c r="AZ855">
        <v>1118</v>
      </c>
      <c r="BA855">
        <v>1133</v>
      </c>
      <c r="BC855" t="s">
        <v>18090</v>
      </c>
      <c r="BK855" t="s">
        <v>18091</v>
      </c>
      <c r="BL855">
        <v>26289992</v>
      </c>
      <c r="BQ855" t="s">
        <v>296</v>
      </c>
      <c r="BR855" t="s">
        <v>12074</v>
      </c>
      <c r="BS855" t="s">
        <v>12074</v>
      </c>
    </row>
    <row r="856" spans="1:71" hidden="1">
      <c r="A856" t="s">
        <v>76</v>
      </c>
      <c r="B856" t="s">
        <v>18092</v>
      </c>
      <c r="F856" t="s">
        <v>18093</v>
      </c>
      <c r="I856" t="s">
        <v>18094</v>
      </c>
      <c r="J856" t="s">
        <v>18095</v>
      </c>
      <c r="V856" t="s">
        <v>18096</v>
      </c>
      <c r="AA856" t="s">
        <v>18097</v>
      </c>
      <c r="AM856" t="s">
        <v>18098</v>
      </c>
      <c r="AS856">
        <v>2017</v>
      </c>
      <c r="AT856">
        <v>13</v>
      </c>
      <c r="AU856">
        <v>3</v>
      </c>
      <c r="AZ856">
        <v>24</v>
      </c>
      <c r="BA856">
        <v>41</v>
      </c>
      <c r="BC856" t="s">
        <v>18099</v>
      </c>
      <c r="BK856" t="s">
        <v>18100</v>
      </c>
      <c r="BQ856" t="s">
        <v>296</v>
      </c>
      <c r="BR856" t="s">
        <v>12074</v>
      </c>
      <c r="BS856" t="s">
        <v>12074</v>
      </c>
    </row>
    <row r="857" spans="1:71" hidden="1">
      <c r="A857" t="s">
        <v>76</v>
      </c>
      <c r="B857" t="s">
        <v>2411</v>
      </c>
      <c r="F857" t="s">
        <v>2411</v>
      </c>
      <c r="I857" t="s">
        <v>18101</v>
      </c>
      <c r="J857" t="s">
        <v>15216</v>
      </c>
      <c r="V857" t="s">
        <v>18102</v>
      </c>
      <c r="Z857" t="s">
        <v>2415</v>
      </c>
      <c r="AA857" t="s">
        <v>2416</v>
      </c>
      <c r="AM857" t="s">
        <v>15220</v>
      </c>
      <c r="AR857" t="s">
        <v>600</v>
      </c>
      <c r="AS857">
        <v>2003</v>
      </c>
      <c r="AT857">
        <v>53</v>
      </c>
      <c r="AU857">
        <v>5</v>
      </c>
      <c r="AZ857">
        <v>278</v>
      </c>
      <c r="BA857">
        <v>286</v>
      </c>
      <c r="BC857" t="s">
        <v>18103</v>
      </c>
      <c r="BK857" t="s">
        <v>18104</v>
      </c>
      <c r="BQ857" t="s">
        <v>296</v>
      </c>
      <c r="BR857" t="s">
        <v>12074</v>
      </c>
      <c r="BS857" t="s">
        <v>12074</v>
      </c>
    </row>
    <row r="858" spans="1:71" hidden="1">
      <c r="A858" t="s">
        <v>76</v>
      </c>
      <c r="B858" t="s">
        <v>18105</v>
      </c>
      <c r="F858" t="s">
        <v>18105</v>
      </c>
      <c r="I858" t="s">
        <v>18106</v>
      </c>
      <c r="J858" t="s">
        <v>14216</v>
      </c>
      <c r="V858" t="s">
        <v>18107</v>
      </c>
      <c r="AM858" t="s">
        <v>14218</v>
      </c>
      <c r="AR858" t="s">
        <v>4262</v>
      </c>
      <c r="AS858">
        <v>1995</v>
      </c>
      <c r="AT858">
        <v>28</v>
      </c>
      <c r="AU858">
        <v>1</v>
      </c>
      <c r="AZ858">
        <v>25</v>
      </c>
      <c r="BA858">
        <v>53</v>
      </c>
      <c r="BK858" t="s">
        <v>18108</v>
      </c>
      <c r="BQ858" t="s">
        <v>296</v>
      </c>
      <c r="BR858" t="e">
        <v>#VALUE!</v>
      </c>
      <c r="BS858" t="e">
        <v>#VALUE!</v>
      </c>
    </row>
    <row r="859" spans="1:71" hidden="1">
      <c r="A859" t="s">
        <v>76</v>
      </c>
      <c r="B859" t="s">
        <v>18109</v>
      </c>
      <c r="F859" t="s">
        <v>18110</v>
      </c>
      <c r="I859" t="s">
        <v>18111</v>
      </c>
      <c r="J859" t="s">
        <v>221</v>
      </c>
      <c r="V859" t="s">
        <v>18112</v>
      </c>
      <c r="AM859" t="s">
        <v>225</v>
      </c>
      <c r="AR859" s="3">
        <v>45139</v>
      </c>
      <c r="AS859">
        <v>2011</v>
      </c>
      <c r="AT859">
        <v>108</v>
      </c>
      <c r="AU859">
        <v>34</v>
      </c>
      <c r="AZ859">
        <v>14005</v>
      </c>
      <c r="BA859">
        <v>14010</v>
      </c>
      <c r="BC859" t="s">
        <v>18113</v>
      </c>
      <c r="BK859" t="s">
        <v>18114</v>
      </c>
      <c r="BL859">
        <v>21825150</v>
      </c>
      <c r="BQ859" t="s">
        <v>296</v>
      </c>
      <c r="BR859" t="s">
        <v>12074</v>
      </c>
      <c r="BS859" t="s">
        <v>12074</v>
      </c>
    </row>
    <row r="860" spans="1:71" hidden="1">
      <c r="A860" t="s">
        <v>76</v>
      </c>
      <c r="B860" t="s">
        <v>18115</v>
      </c>
      <c r="F860" t="s">
        <v>18116</v>
      </c>
      <c r="I860" t="s">
        <v>18117</v>
      </c>
      <c r="J860" t="s">
        <v>12713</v>
      </c>
      <c r="V860" t="s">
        <v>18118</v>
      </c>
      <c r="Z860" t="s">
        <v>18119</v>
      </c>
      <c r="AA860" t="s">
        <v>18120</v>
      </c>
      <c r="AM860" t="s">
        <v>12715</v>
      </c>
      <c r="AN860" t="s">
        <v>14298</v>
      </c>
      <c r="AR860" t="s">
        <v>185</v>
      </c>
      <c r="AS860">
        <v>2016</v>
      </c>
      <c r="AT860">
        <v>69</v>
      </c>
      <c r="AU860">
        <v>5</v>
      </c>
      <c r="AZ860">
        <v>334</v>
      </c>
      <c r="BA860">
        <v>341</v>
      </c>
      <c r="BC860" t="s">
        <v>18121</v>
      </c>
      <c r="BK860" t="s">
        <v>18122</v>
      </c>
      <c r="BQ860" t="s">
        <v>296</v>
      </c>
      <c r="BR860" t="s">
        <v>12074</v>
      </c>
      <c r="BS860" t="s">
        <v>12074</v>
      </c>
    </row>
    <row r="861" spans="1:71" hidden="1">
      <c r="A861" t="s">
        <v>76</v>
      </c>
      <c r="B861" t="s">
        <v>18123</v>
      </c>
      <c r="F861" t="s">
        <v>18124</v>
      </c>
      <c r="I861" t="s">
        <v>18125</v>
      </c>
      <c r="J861" t="s">
        <v>713</v>
      </c>
      <c r="V861" t="s">
        <v>18126</v>
      </c>
      <c r="Z861" t="s">
        <v>18127</v>
      </c>
      <c r="AA861" t="s">
        <v>18128</v>
      </c>
      <c r="AM861" t="s">
        <v>717</v>
      </c>
      <c r="AN861" t="s">
        <v>1676</v>
      </c>
      <c r="AR861" t="s">
        <v>397</v>
      </c>
      <c r="AS861">
        <v>2013</v>
      </c>
      <c r="AT861">
        <v>290</v>
      </c>
      <c r="AU861">
        <v>3</v>
      </c>
      <c r="AZ861">
        <v>208</v>
      </c>
      <c r="BA861">
        <v>214</v>
      </c>
      <c r="BC861" t="s">
        <v>18129</v>
      </c>
      <c r="BK861" t="s">
        <v>18130</v>
      </c>
      <c r="BQ861" t="s">
        <v>296</v>
      </c>
      <c r="BR861" t="s">
        <v>12074</v>
      </c>
      <c r="BS861" t="s">
        <v>12074</v>
      </c>
    </row>
    <row r="862" spans="1:71">
      <c r="A862" t="s">
        <v>76</v>
      </c>
      <c r="B862" t="s">
        <v>18131</v>
      </c>
      <c r="F862" t="s">
        <v>18132</v>
      </c>
      <c r="I862" t="s">
        <v>18133</v>
      </c>
      <c r="J862" t="s">
        <v>10972</v>
      </c>
      <c r="V862" t="s">
        <v>18134</v>
      </c>
      <c r="Z862" t="s">
        <v>18135</v>
      </c>
      <c r="AA862" t="s">
        <v>506</v>
      </c>
      <c r="AM862" t="s">
        <v>10976</v>
      </c>
      <c r="AR862" s="3">
        <v>41365</v>
      </c>
      <c r="AS862">
        <v>2015</v>
      </c>
      <c r="AT862">
        <v>6</v>
      </c>
      <c r="BB862">
        <v>113</v>
      </c>
      <c r="BC862" t="s">
        <v>18136</v>
      </c>
      <c r="BK862" t="s">
        <v>18137</v>
      </c>
      <c r="BL862">
        <v>25918505</v>
      </c>
      <c r="BQ862" t="s">
        <v>296</v>
      </c>
      <c r="BR862" t="s">
        <v>12074</v>
      </c>
      <c r="BS862" t="s">
        <v>12074</v>
      </c>
    </row>
    <row r="863" spans="1:71" hidden="1">
      <c r="A863" t="s">
        <v>76</v>
      </c>
      <c r="B863" t="s">
        <v>18138</v>
      </c>
      <c r="F863" t="s">
        <v>18138</v>
      </c>
      <c r="I863" t="s">
        <v>18139</v>
      </c>
      <c r="J863" t="s">
        <v>18140</v>
      </c>
      <c r="V863" t="s">
        <v>18141</v>
      </c>
      <c r="AM863" t="s">
        <v>18142</v>
      </c>
      <c r="AR863" t="s">
        <v>887</v>
      </c>
      <c r="AS863">
        <v>1995</v>
      </c>
      <c r="AT863">
        <v>32</v>
      </c>
      <c r="AU863">
        <v>3</v>
      </c>
      <c r="AZ863">
        <v>209</v>
      </c>
      <c r="BA863">
        <v>214</v>
      </c>
      <c r="BC863" t="s">
        <v>18143</v>
      </c>
      <c r="BK863" t="s">
        <v>18144</v>
      </c>
      <c r="BQ863" t="s">
        <v>296</v>
      </c>
      <c r="BR863" t="s">
        <v>12074</v>
      </c>
      <c r="BS863" t="s">
        <v>12074</v>
      </c>
    </row>
    <row r="864" spans="1:71" hidden="1">
      <c r="A864" t="s">
        <v>76</v>
      </c>
      <c r="B864" t="s">
        <v>18145</v>
      </c>
      <c r="F864" t="s">
        <v>18145</v>
      </c>
      <c r="I864" t="s">
        <v>18146</v>
      </c>
      <c r="J864" t="s">
        <v>16289</v>
      </c>
      <c r="O864" t="s">
        <v>18147</v>
      </c>
      <c r="P864" t="s">
        <v>18148</v>
      </c>
      <c r="Q864" t="s">
        <v>18149</v>
      </c>
      <c r="V864" t="s">
        <v>18150</v>
      </c>
      <c r="Z864" t="s">
        <v>18151</v>
      </c>
      <c r="AM864" t="s">
        <v>18152</v>
      </c>
      <c r="AR864" t="s">
        <v>128</v>
      </c>
      <c r="AS864">
        <v>2003</v>
      </c>
      <c r="AT864">
        <v>36</v>
      </c>
      <c r="AU864">
        <v>4</v>
      </c>
      <c r="AZ864">
        <v>259</v>
      </c>
      <c r="BA864">
        <v>269</v>
      </c>
      <c r="BC864" t="s">
        <v>18153</v>
      </c>
      <c r="BK864" t="s">
        <v>18154</v>
      </c>
      <c r="BQ864" t="s">
        <v>296</v>
      </c>
      <c r="BR864" t="s">
        <v>12074</v>
      </c>
      <c r="BS864" t="s">
        <v>12074</v>
      </c>
    </row>
    <row r="865" spans="1:71" hidden="1">
      <c r="A865" t="s">
        <v>76</v>
      </c>
      <c r="B865" t="s">
        <v>18155</v>
      </c>
      <c r="F865" t="s">
        <v>18155</v>
      </c>
      <c r="I865" t="s">
        <v>18156</v>
      </c>
      <c r="J865" t="s">
        <v>18157</v>
      </c>
      <c r="O865" t="s">
        <v>18158</v>
      </c>
      <c r="P865" t="s">
        <v>18159</v>
      </c>
      <c r="Q865" t="s">
        <v>18160</v>
      </c>
      <c r="R865" t="s">
        <v>18161</v>
      </c>
      <c r="S865" t="s">
        <v>18162</v>
      </c>
      <c r="V865" t="s">
        <v>18163</v>
      </c>
      <c r="AM865" t="s">
        <v>18164</v>
      </c>
      <c r="AR865" t="s">
        <v>600</v>
      </c>
      <c r="AS865">
        <v>1996</v>
      </c>
      <c r="AT865">
        <v>44</v>
      </c>
      <c r="AU865" s="2">
        <v>43160</v>
      </c>
      <c r="AZ865">
        <v>129</v>
      </c>
      <c r="BA865">
        <v>143</v>
      </c>
      <c r="BC865" t="s">
        <v>18165</v>
      </c>
      <c r="BK865" t="s">
        <v>18166</v>
      </c>
      <c r="BQ865" t="s">
        <v>296</v>
      </c>
      <c r="BR865" t="s">
        <v>12074</v>
      </c>
      <c r="BS865" t="s">
        <v>12074</v>
      </c>
    </row>
    <row r="866" spans="1:71" hidden="1">
      <c r="A866" t="s">
        <v>76</v>
      </c>
      <c r="B866" t="s">
        <v>18167</v>
      </c>
      <c r="F866" t="s">
        <v>18167</v>
      </c>
      <c r="I866" t="s">
        <v>18168</v>
      </c>
      <c r="J866" t="s">
        <v>460</v>
      </c>
      <c r="V866" t="s">
        <v>18169</v>
      </c>
      <c r="Z866" t="s">
        <v>18170</v>
      </c>
      <c r="AM866" t="s">
        <v>464</v>
      </c>
      <c r="AS866">
        <v>2005</v>
      </c>
      <c r="AT866">
        <v>296</v>
      </c>
      <c r="AZ866">
        <v>263</v>
      </c>
      <c r="BA866">
        <v>279</v>
      </c>
      <c r="BC866" t="s">
        <v>18171</v>
      </c>
      <c r="BK866" t="s">
        <v>18172</v>
      </c>
      <c r="BQ866" t="s">
        <v>296</v>
      </c>
      <c r="BR866" t="s">
        <v>12074</v>
      </c>
      <c r="BS866" t="s">
        <v>12074</v>
      </c>
    </row>
    <row r="867" spans="1:71" hidden="1">
      <c r="A867" t="s">
        <v>76</v>
      </c>
      <c r="B867" t="s">
        <v>18173</v>
      </c>
      <c r="F867" t="s">
        <v>18173</v>
      </c>
      <c r="I867" t="s">
        <v>18174</v>
      </c>
      <c r="J867" t="s">
        <v>2128</v>
      </c>
      <c r="V867" t="s">
        <v>18175</v>
      </c>
      <c r="AM867" t="s">
        <v>2130</v>
      </c>
      <c r="AR867" t="s">
        <v>887</v>
      </c>
      <c r="AS867">
        <v>1995</v>
      </c>
      <c r="AT867">
        <v>24</v>
      </c>
      <c r="AU867">
        <v>3</v>
      </c>
      <c r="AZ867">
        <v>601</v>
      </c>
      <c r="BA867">
        <v>607</v>
      </c>
      <c r="BC867" t="s">
        <v>18176</v>
      </c>
      <c r="BK867" t="s">
        <v>18177</v>
      </c>
      <c r="BQ867" t="s">
        <v>296</v>
      </c>
      <c r="BR867" t="s">
        <v>12074</v>
      </c>
      <c r="BS867" t="s">
        <v>12074</v>
      </c>
    </row>
    <row r="868" spans="1:71" hidden="1">
      <c r="A868" t="s">
        <v>76</v>
      </c>
      <c r="B868" t="s">
        <v>18178</v>
      </c>
      <c r="F868" t="s">
        <v>18178</v>
      </c>
      <c r="I868" t="s">
        <v>18179</v>
      </c>
      <c r="J868" t="s">
        <v>373</v>
      </c>
      <c r="V868" t="s">
        <v>18180</v>
      </c>
      <c r="Z868" t="s">
        <v>18181</v>
      </c>
      <c r="AA868" t="s">
        <v>18182</v>
      </c>
      <c r="AM868" t="s">
        <v>375</v>
      </c>
      <c r="AR868" s="3">
        <v>40210</v>
      </c>
      <c r="AS868">
        <v>2003</v>
      </c>
      <c r="AT868">
        <v>216</v>
      </c>
      <c r="AU868" s="2">
        <v>43191</v>
      </c>
      <c r="AZ868">
        <v>343</v>
      </c>
      <c r="BA868">
        <v>354</v>
      </c>
      <c r="BB868" t="s">
        <v>18183</v>
      </c>
      <c r="BC868" t="s">
        <v>18184</v>
      </c>
      <c r="BK868" t="s">
        <v>18185</v>
      </c>
      <c r="BQ868" t="s">
        <v>131</v>
      </c>
      <c r="BR868" t="s">
        <v>12074</v>
      </c>
      <c r="BS868" t="s">
        <v>296</v>
      </c>
    </row>
    <row r="869" spans="1:71" hidden="1">
      <c r="A869" t="s">
        <v>76</v>
      </c>
      <c r="B869" t="s">
        <v>18186</v>
      </c>
      <c r="F869" t="s">
        <v>18186</v>
      </c>
      <c r="I869" t="s">
        <v>18187</v>
      </c>
      <c r="J869" t="s">
        <v>2128</v>
      </c>
      <c r="V869" t="s">
        <v>18188</v>
      </c>
      <c r="AM869" t="s">
        <v>2130</v>
      </c>
      <c r="AR869" t="s">
        <v>887</v>
      </c>
      <c r="AS869">
        <v>1995</v>
      </c>
      <c r="AT869">
        <v>24</v>
      </c>
      <c r="AU869">
        <v>3</v>
      </c>
      <c r="AZ869">
        <v>564</v>
      </c>
      <c r="BA869">
        <v>570</v>
      </c>
      <c r="BC869" t="s">
        <v>18189</v>
      </c>
      <c r="BK869" t="s">
        <v>18190</v>
      </c>
      <c r="BQ869" t="s">
        <v>296</v>
      </c>
      <c r="BR869" t="s">
        <v>12074</v>
      </c>
      <c r="BS869" t="s">
        <v>12074</v>
      </c>
    </row>
    <row r="870" spans="1:71" hidden="1">
      <c r="A870" t="s">
        <v>76</v>
      </c>
      <c r="B870" t="s">
        <v>18191</v>
      </c>
      <c r="F870" t="s">
        <v>18191</v>
      </c>
      <c r="I870" t="s">
        <v>18192</v>
      </c>
      <c r="J870" t="s">
        <v>2662</v>
      </c>
      <c r="V870" t="s">
        <v>18193</v>
      </c>
      <c r="AM870" t="s">
        <v>2664</v>
      </c>
      <c r="AR870" t="s">
        <v>168</v>
      </c>
      <c r="AS870">
        <v>2002</v>
      </c>
      <c r="AT870">
        <v>105</v>
      </c>
      <c r="AU870">
        <v>1</v>
      </c>
      <c r="AZ870">
        <v>29</v>
      </c>
      <c r="BA870">
        <v>34</v>
      </c>
      <c r="BC870" t="s">
        <v>18194</v>
      </c>
      <c r="BK870" t="s">
        <v>18195</v>
      </c>
      <c r="BQ870" t="s">
        <v>296</v>
      </c>
      <c r="BR870" t="s">
        <v>12074</v>
      </c>
      <c r="BS870" t="s">
        <v>12074</v>
      </c>
    </row>
    <row r="871" spans="1:71" hidden="1">
      <c r="A871" t="s">
        <v>76</v>
      </c>
      <c r="B871" t="s">
        <v>18196</v>
      </c>
      <c r="F871" t="s">
        <v>18197</v>
      </c>
      <c r="I871" t="s">
        <v>18198</v>
      </c>
      <c r="J871" t="s">
        <v>15741</v>
      </c>
      <c r="V871" t="s">
        <v>18199</v>
      </c>
      <c r="AM871" t="s">
        <v>15743</v>
      </c>
      <c r="AN871" t="s">
        <v>17958</v>
      </c>
      <c r="AR871" t="s">
        <v>216</v>
      </c>
      <c r="AS871">
        <v>2014</v>
      </c>
      <c r="AT871">
        <v>20</v>
      </c>
      <c r="AU871">
        <v>4</v>
      </c>
      <c r="AZ871">
        <v>238</v>
      </c>
      <c r="BA871">
        <v>245</v>
      </c>
      <c r="BC871" t="s">
        <v>18200</v>
      </c>
      <c r="BK871" t="s">
        <v>18201</v>
      </c>
      <c r="BQ871" t="s">
        <v>296</v>
      </c>
      <c r="BR871" t="s">
        <v>12074</v>
      </c>
      <c r="BS871" t="s">
        <v>12074</v>
      </c>
    </row>
    <row r="872" spans="1:71" hidden="1">
      <c r="A872" t="s">
        <v>76</v>
      </c>
      <c r="B872" t="s">
        <v>18202</v>
      </c>
      <c r="F872" t="s">
        <v>18203</v>
      </c>
      <c r="I872" t="s">
        <v>18204</v>
      </c>
      <c r="J872" t="s">
        <v>902</v>
      </c>
      <c r="V872" t="s">
        <v>18205</v>
      </c>
      <c r="AM872" t="s">
        <v>2280</v>
      </c>
      <c r="AS872">
        <v>2008</v>
      </c>
      <c r="AT872">
        <v>105</v>
      </c>
      <c r="AU872">
        <v>1</v>
      </c>
      <c r="AZ872">
        <v>1</v>
      </c>
      <c r="BA872">
        <v>12</v>
      </c>
      <c r="BK872" t="s">
        <v>18206</v>
      </c>
      <c r="BQ872" t="s">
        <v>296</v>
      </c>
      <c r="BR872" t="s">
        <v>12074</v>
      </c>
      <c r="BS872" t="s">
        <v>12074</v>
      </c>
    </row>
    <row r="873" spans="1:71" hidden="1">
      <c r="A873" t="s">
        <v>76</v>
      </c>
      <c r="B873" t="s">
        <v>18207</v>
      </c>
      <c r="F873" t="s">
        <v>18207</v>
      </c>
      <c r="I873" t="s">
        <v>18208</v>
      </c>
      <c r="J873" t="s">
        <v>2128</v>
      </c>
      <c r="V873" t="s">
        <v>18209</v>
      </c>
      <c r="AM873" t="s">
        <v>2130</v>
      </c>
      <c r="AR873" t="s">
        <v>128</v>
      </c>
      <c r="AS873">
        <v>2005</v>
      </c>
      <c r="AT873">
        <v>34</v>
      </c>
      <c r="AU873">
        <v>6</v>
      </c>
      <c r="AZ873">
        <v>1456</v>
      </c>
      <c r="BA873">
        <v>1463</v>
      </c>
      <c r="BC873" t="s">
        <v>18210</v>
      </c>
      <c r="BK873" t="s">
        <v>18211</v>
      </c>
      <c r="BQ873" t="s">
        <v>296</v>
      </c>
      <c r="BR873" t="s">
        <v>12074</v>
      </c>
      <c r="BS873" t="s">
        <v>12074</v>
      </c>
    </row>
    <row r="874" spans="1:71" hidden="1">
      <c r="A874" t="s">
        <v>76</v>
      </c>
      <c r="B874" t="s">
        <v>18212</v>
      </c>
      <c r="F874" t="s">
        <v>18212</v>
      </c>
      <c r="I874" t="s">
        <v>18213</v>
      </c>
      <c r="J874" t="s">
        <v>13886</v>
      </c>
      <c r="V874" t="s">
        <v>18214</v>
      </c>
      <c r="AM874" t="s">
        <v>13889</v>
      </c>
      <c r="AS874">
        <v>1993</v>
      </c>
      <c r="AT874">
        <v>30</v>
      </c>
      <c r="AU874">
        <v>3</v>
      </c>
      <c r="AZ874">
        <v>407</v>
      </c>
      <c r="BA874">
        <v>427</v>
      </c>
      <c r="BC874" t="s">
        <v>18215</v>
      </c>
      <c r="BK874" t="s">
        <v>18216</v>
      </c>
      <c r="BQ874" t="s">
        <v>296</v>
      </c>
      <c r="BR874" t="s">
        <v>12074</v>
      </c>
      <c r="BS874" t="s">
        <v>12074</v>
      </c>
    </row>
    <row r="875" spans="1:71" hidden="1">
      <c r="A875" t="s">
        <v>76</v>
      </c>
      <c r="B875" t="s">
        <v>18217</v>
      </c>
      <c r="F875" t="s">
        <v>18218</v>
      </c>
      <c r="I875" t="s">
        <v>18219</v>
      </c>
      <c r="J875" t="s">
        <v>3184</v>
      </c>
      <c r="O875" t="s">
        <v>18220</v>
      </c>
      <c r="P875" t="s">
        <v>18221</v>
      </c>
      <c r="Q875" t="s">
        <v>18222</v>
      </c>
      <c r="R875" t="s">
        <v>18223</v>
      </c>
      <c r="S875" t="s">
        <v>18224</v>
      </c>
      <c r="V875" t="s">
        <v>18225</v>
      </c>
      <c r="AM875" t="s">
        <v>3186</v>
      </c>
      <c r="AN875" t="s">
        <v>18226</v>
      </c>
      <c r="AR875" t="s">
        <v>600</v>
      </c>
      <c r="AS875">
        <v>2011</v>
      </c>
      <c r="AT875">
        <v>32</v>
      </c>
      <c r="AU875">
        <v>2</v>
      </c>
      <c r="AZ875">
        <v>308</v>
      </c>
      <c r="BA875">
        <v>328</v>
      </c>
      <c r="BC875" t="s">
        <v>18227</v>
      </c>
      <c r="BK875" t="s">
        <v>18228</v>
      </c>
      <c r="BQ875" t="s">
        <v>296</v>
      </c>
      <c r="BR875" t="s">
        <v>12074</v>
      </c>
      <c r="BS875" t="s">
        <v>12074</v>
      </c>
    </row>
    <row r="876" spans="1:71" hidden="1">
      <c r="A876" t="s">
        <v>76</v>
      </c>
      <c r="B876" t="s">
        <v>18229</v>
      </c>
      <c r="F876" t="s">
        <v>18229</v>
      </c>
      <c r="I876" t="s">
        <v>18230</v>
      </c>
      <c r="J876" t="s">
        <v>221</v>
      </c>
      <c r="V876" t="s">
        <v>18231</v>
      </c>
      <c r="AM876" t="s">
        <v>225</v>
      </c>
      <c r="AR876" s="3">
        <v>11171</v>
      </c>
      <c r="AS876">
        <v>1994</v>
      </c>
      <c r="AT876">
        <v>91</v>
      </c>
      <c r="AU876">
        <v>18</v>
      </c>
      <c r="AZ876">
        <v>8492</v>
      </c>
      <c r="BA876">
        <v>8496</v>
      </c>
      <c r="BC876" t="s">
        <v>18232</v>
      </c>
      <c r="BK876" t="s">
        <v>18233</v>
      </c>
      <c r="BL876">
        <v>8078909</v>
      </c>
      <c r="BQ876" t="s">
        <v>296</v>
      </c>
      <c r="BR876" t="s">
        <v>12074</v>
      </c>
      <c r="BS876" t="s">
        <v>12074</v>
      </c>
    </row>
    <row r="877" spans="1:71" hidden="1">
      <c r="A877" t="s">
        <v>76</v>
      </c>
      <c r="B877" t="s">
        <v>18234</v>
      </c>
      <c r="F877" t="s">
        <v>18235</v>
      </c>
      <c r="I877" t="s">
        <v>18236</v>
      </c>
      <c r="J877" t="s">
        <v>4512</v>
      </c>
      <c r="V877" t="s">
        <v>18237</v>
      </c>
      <c r="Z877" t="s">
        <v>18238</v>
      </c>
      <c r="AA877" t="s">
        <v>18239</v>
      </c>
      <c r="AM877" t="s">
        <v>4514</v>
      </c>
      <c r="AR877" t="s">
        <v>204</v>
      </c>
      <c r="AS877">
        <v>2011</v>
      </c>
      <c r="AT877">
        <v>70</v>
      </c>
      <c r="AU877" s="2">
        <v>43161</v>
      </c>
      <c r="AZ877">
        <v>297</v>
      </c>
      <c r="BA877">
        <v>304</v>
      </c>
      <c r="BC877" t="s">
        <v>18240</v>
      </c>
      <c r="BK877" t="s">
        <v>18241</v>
      </c>
      <c r="BQ877" t="s">
        <v>296</v>
      </c>
      <c r="BR877" t="s">
        <v>12074</v>
      </c>
      <c r="BS877" t="s">
        <v>12074</v>
      </c>
    </row>
    <row r="878" spans="1:71" hidden="1">
      <c r="A878" t="s">
        <v>867</v>
      </c>
      <c r="B878" t="s">
        <v>18242</v>
      </c>
      <c r="D878" t="s">
        <v>18243</v>
      </c>
      <c r="F878" t="s">
        <v>18244</v>
      </c>
      <c r="I878" t="s">
        <v>18245</v>
      </c>
      <c r="J878" t="s">
        <v>18246</v>
      </c>
      <c r="K878" t="s">
        <v>18247</v>
      </c>
      <c r="O878" t="s">
        <v>18248</v>
      </c>
      <c r="P878" t="s">
        <v>18249</v>
      </c>
      <c r="Q878" t="s">
        <v>18250</v>
      </c>
      <c r="R878" t="s">
        <v>18251</v>
      </c>
      <c r="V878" t="s">
        <v>18252</v>
      </c>
      <c r="AM878" t="s">
        <v>18253</v>
      </c>
      <c r="AO878" t="s">
        <v>18254</v>
      </c>
      <c r="AS878">
        <v>2011</v>
      </c>
      <c r="AT878">
        <v>8152</v>
      </c>
      <c r="BB878" t="s">
        <v>18255</v>
      </c>
      <c r="BC878" t="s">
        <v>18256</v>
      </c>
      <c r="BK878" t="s">
        <v>18257</v>
      </c>
      <c r="BQ878" t="s">
        <v>296</v>
      </c>
      <c r="BR878" t="s">
        <v>12074</v>
      </c>
      <c r="BS878" t="s">
        <v>12074</v>
      </c>
    </row>
    <row r="879" spans="1:71" hidden="1">
      <c r="A879" t="s">
        <v>76</v>
      </c>
      <c r="B879" t="s">
        <v>18258</v>
      </c>
      <c r="F879" t="s">
        <v>18259</v>
      </c>
      <c r="I879" t="s">
        <v>18260</v>
      </c>
      <c r="J879" t="s">
        <v>2689</v>
      </c>
      <c r="V879" t="s">
        <v>18261</v>
      </c>
      <c r="AA879" t="s">
        <v>18262</v>
      </c>
      <c r="AM879" t="s">
        <v>2691</v>
      </c>
      <c r="AN879" t="s">
        <v>2692</v>
      </c>
      <c r="AR879" t="s">
        <v>94</v>
      </c>
      <c r="AS879">
        <v>2018</v>
      </c>
      <c r="AT879">
        <v>9</v>
      </c>
      <c r="AU879">
        <v>1</v>
      </c>
      <c r="AZ879">
        <v>25</v>
      </c>
      <c r="BA879">
        <v>30</v>
      </c>
      <c r="BC879" t="s">
        <v>18263</v>
      </c>
      <c r="BK879" t="s">
        <v>18264</v>
      </c>
      <c r="BL879">
        <v>29103951</v>
      </c>
      <c r="BQ879" t="s">
        <v>296</v>
      </c>
      <c r="BR879" t="s">
        <v>12074</v>
      </c>
      <c r="BS879" t="s">
        <v>12074</v>
      </c>
    </row>
    <row r="880" spans="1:71" hidden="1">
      <c r="A880" t="s">
        <v>76</v>
      </c>
      <c r="B880" t="s">
        <v>18265</v>
      </c>
      <c r="F880" t="s">
        <v>18265</v>
      </c>
      <c r="I880" t="s">
        <v>18266</v>
      </c>
      <c r="J880" t="s">
        <v>1196</v>
      </c>
      <c r="Z880" t="s">
        <v>14304</v>
      </c>
      <c r="AM880" t="s">
        <v>1198</v>
      </c>
      <c r="AS880">
        <v>1976</v>
      </c>
      <c r="AT880">
        <v>69</v>
      </c>
      <c r="AU880">
        <v>2</v>
      </c>
      <c r="AZ880">
        <v>261</v>
      </c>
      <c r="BA880">
        <v>265</v>
      </c>
      <c r="BC880" t="s">
        <v>18267</v>
      </c>
      <c r="BK880" t="s">
        <v>18268</v>
      </c>
      <c r="BQ880" t="s">
        <v>131</v>
      </c>
      <c r="BR880" t="s">
        <v>12074</v>
      </c>
      <c r="BS880" t="s">
        <v>296</v>
      </c>
    </row>
    <row r="881" spans="1:71" hidden="1">
      <c r="A881" t="s">
        <v>76</v>
      </c>
      <c r="B881" t="s">
        <v>18269</v>
      </c>
      <c r="F881" t="s">
        <v>18269</v>
      </c>
      <c r="I881" t="s">
        <v>18270</v>
      </c>
      <c r="J881" t="s">
        <v>6636</v>
      </c>
      <c r="V881" t="s">
        <v>18271</v>
      </c>
      <c r="Z881" t="s">
        <v>18272</v>
      </c>
      <c r="AM881" t="s">
        <v>6638</v>
      </c>
      <c r="AN881" t="s">
        <v>15325</v>
      </c>
      <c r="AR881" t="s">
        <v>397</v>
      </c>
      <c r="AS881">
        <v>2002</v>
      </c>
      <c r="AT881">
        <v>148</v>
      </c>
      <c r="AU881">
        <v>1</v>
      </c>
      <c r="AZ881">
        <v>181</v>
      </c>
      <c r="BA881">
        <v>184</v>
      </c>
      <c r="BC881" t="s">
        <v>18273</v>
      </c>
      <c r="BK881" t="s">
        <v>18274</v>
      </c>
      <c r="BQ881" t="s">
        <v>296</v>
      </c>
      <c r="BR881" t="s">
        <v>12074</v>
      </c>
      <c r="BS881" t="s">
        <v>12074</v>
      </c>
    </row>
    <row r="882" spans="1:71" hidden="1">
      <c r="A882" t="s">
        <v>76</v>
      </c>
      <c r="B882" t="s">
        <v>18275</v>
      </c>
      <c r="F882" t="s">
        <v>18275</v>
      </c>
      <c r="I882" t="s">
        <v>18276</v>
      </c>
      <c r="J882" t="s">
        <v>5100</v>
      </c>
      <c r="AM882" t="s">
        <v>3970</v>
      </c>
      <c r="AS882">
        <v>1981</v>
      </c>
      <c r="AT882">
        <v>59</v>
      </c>
      <c r="AU882">
        <v>6</v>
      </c>
      <c r="AZ882">
        <v>1014</v>
      </c>
      <c r="BA882">
        <v>1021</v>
      </c>
      <c r="BC882" t="s">
        <v>18277</v>
      </c>
      <c r="BK882" t="s">
        <v>18278</v>
      </c>
      <c r="BQ882" t="s">
        <v>131</v>
      </c>
      <c r="BR882" t="s">
        <v>12074</v>
      </c>
      <c r="BS882" t="s">
        <v>296</v>
      </c>
    </row>
    <row r="883" spans="1:71" hidden="1">
      <c r="A883" t="s">
        <v>76</v>
      </c>
      <c r="B883" t="s">
        <v>18279</v>
      </c>
      <c r="F883" t="s">
        <v>18280</v>
      </c>
      <c r="I883" t="s">
        <v>18281</v>
      </c>
      <c r="J883" t="s">
        <v>210</v>
      </c>
      <c r="V883" t="s">
        <v>18282</v>
      </c>
      <c r="AA883" t="s">
        <v>18283</v>
      </c>
      <c r="AM883" t="s">
        <v>214</v>
      </c>
      <c r="AR883" t="s">
        <v>168</v>
      </c>
      <c r="AS883">
        <v>2007</v>
      </c>
      <c r="AT883">
        <v>32</v>
      </c>
      <c r="AU883">
        <v>5</v>
      </c>
      <c r="AZ883">
        <v>559</v>
      </c>
      <c r="BA883">
        <v>566</v>
      </c>
      <c r="BC883" t="s">
        <v>18284</v>
      </c>
      <c r="BK883" t="s">
        <v>18285</v>
      </c>
      <c r="BQ883" t="s">
        <v>131</v>
      </c>
      <c r="BR883">
        <v>2</v>
      </c>
      <c r="BS883" t="s">
        <v>296</v>
      </c>
    </row>
    <row r="884" spans="1:71" hidden="1">
      <c r="A884" t="s">
        <v>76</v>
      </c>
      <c r="B884" t="s">
        <v>18286</v>
      </c>
      <c r="F884" t="s">
        <v>18286</v>
      </c>
      <c r="I884" t="s">
        <v>18287</v>
      </c>
      <c r="J884" t="s">
        <v>3806</v>
      </c>
      <c r="V884" t="s">
        <v>18288</v>
      </c>
      <c r="AM884" t="s">
        <v>3809</v>
      </c>
      <c r="AN884" t="s">
        <v>4105</v>
      </c>
      <c r="AR884" s="3">
        <v>37073</v>
      </c>
      <c r="AS884">
        <v>1999</v>
      </c>
      <c r="AT884">
        <v>52</v>
      </c>
      <c r="AU884">
        <v>1</v>
      </c>
      <c r="AZ884">
        <v>67</v>
      </c>
      <c r="BA884">
        <v>79</v>
      </c>
      <c r="BC884" t="s">
        <v>18289</v>
      </c>
      <c r="BK884" t="s">
        <v>18290</v>
      </c>
      <c r="BL884">
        <v>10734406</v>
      </c>
      <c r="BQ884" t="s">
        <v>296</v>
      </c>
      <c r="BR884" t="s">
        <v>12074</v>
      </c>
      <c r="BS884" t="s">
        <v>12074</v>
      </c>
    </row>
    <row r="885" spans="1:71" hidden="1">
      <c r="A885" t="s">
        <v>76</v>
      </c>
      <c r="B885" t="s">
        <v>18291</v>
      </c>
      <c r="F885" t="s">
        <v>18291</v>
      </c>
      <c r="I885" t="s">
        <v>18292</v>
      </c>
      <c r="J885" t="s">
        <v>17826</v>
      </c>
      <c r="V885" t="s">
        <v>18293</v>
      </c>
      <c r="AM885" t="s">
        <v>17830</v>
      </c>
      <c r="AS885">
        <v>1993</v>
      </c>
      <c r="AT885">
        <v>35</v>
      </c>
      <c r="AU885">
        <v>1</v>
      </c>
      <c r="AZ885">
        <v>79</v>
      </c>
      <c r="BA885">
        <v>87</v>
      </c>
      <c r="BK885" t="s">
        <v>18294</v>
      </c>
      <c r="BQ885" t="s">
        <v>296</v>
      </c>
      <c r="BR885" t="s">
        <v>12074</v>
      </c>
      <c r="BS885" t="s">
        <v>12074</v>
      </c>
    </row>
    <row r="886" spans="1:71" hidden="1">
      <c r="A886" t="s">
        <v>76</v>
      </c>
      <c r="B886" t="s">
        <v>18295</v>
      </c>
      <c r="F886" t="s">
        <v>18295</v>
      </c>
      <c r="I886" t="s">
        <v>18296</v>
      </c>
      <c r="J886" t="s">
        <v>18297</v>
      </c>
      <c r="V886" t="s">
        <v>18298</v>
      </c>
      <c r="AM886" t="s">
        <v>18299</v>
      </c>
      <c r="AS886">
        <v>1997</v>
      </c>
      <c r="AT886">
        <v>42</v>
      </c>
      <c r="AU886" s="2">
        <v>43132</v>
      </c>
      <c r="AZ886">
        <v>119</v>
      </c>
      <c r="BA886">
        <v>124</v>
      </c>
      <c r="BC886" t="s">
        <v>18300</v>
      </c>
      <c r="BK886" t="s">
        <v>18301</v>
      </c>
      <c r="BQ886" t="s">
        <v>296</v>
      </c>
      <c r="BR886" t="s">
        <v>12074</v>
      </c>
      <c r="BS886" t="s">
        <v>12074</v>
      </c>
    </row>
    <row r="887" spans="1:71" hidden="1">
      <c r="A887" t="s">
        <v>76</v>
      </c>
      <c r="B887" t="s">
        <v>18302</v>
      </c>
      <c r="F887" t="s">
        <v>18302</v>
      </c>
      <c r="I887" t="s">
        <v>18303</v>
      </c>
      <c r="J887" t="s">
        <v>3996</v>
      </c>
      <c r="V887" t="s">
        <v>18304</v>
      </c>
      <c r="AM887" t="s">
        <v>4000</v>
      </c>
      <c r="AR887" t="s">
        <v>413</v>
      </c>
      <c r="AS887">
        <v>1996</v>
      </c>
      <c r="AT887">
        <v>108</v>
      </c>
      <c r="AU887">
        <v>3</v>
      </c>
      <c r="AZ887">
        <v>419</v>
      </c>
      <c r="BA887">
        <v>423</v>
      </c>
      <c r="BC887" t="s">
        <v>18305</v>
      </c>
      <c r="BK887" t="s">
        <v>18306</v>
      </c>
      <c r="BL887">
        <v>28307856</v>
      </c>
      <c r="BQ887" t="s">
        <v>296</v>
      </c>
      <c r="BR887" t="s">
        <v>12074</v>
      </c>
      <c r="BS887" t="s">
        <v>12074</v>
      </c>
    </row>
    <row r="888" spans="1:71" hidden="1">
      <c r="A888" t="s">
        <v>76</v>
      </c>
      <c r="B888" t="s">
        <v>18302</v>
      </c>
      <c r="F888" t="s">
        <v>18302</v>
      </c>
      <c r="I888" t="s">
        <v>18307</v>
      </c>
      <c r="J888" t="s">
        <v>16144</v>
      </c>
      <c r="V888" t="s">
        <v>18308</v>
      </c>
      <c r="AM888" t="s">
        <v>16148</v>
      </c>
      <c r="AR888" t="s">
        <v>204</v>
      </c>
      <c r="AS888">
        <v>2001</v>
      </c>
      <c r="AT888">
        <v>56</v>
      </c>
      <c r="AU888">
        <v>1</v>
      </c>
      <c r="AZ888">
        <v>103</v>
      </c>
      <c r="BA888">
        <v>110</v>
      </c>
      <c r="BK888" t="s">
        <v>18309</v>
      </c>
      <c r="BQ888" t="s">
        <v>296</v>
      </c>
      <c r="BR888" t="s">
        <v>12074</v>
      </c>
      <c r="BS888" t="s">
        <v>12074</v>
      </c>
    </row>
    <row r="889" spans="1:71" hidden="1">
      <c r="A889" t="s">
        <v>76</v>
      </c>
      <c r="B889" t="s">
        <v>18310</v>
      </c>
      <c r="F889" t="s">
        <v>18310</v>
      </c>
      <c r="I889" t="s">
        <v>18311</v>
      </c>
      <c r="J889" t="s">
        <v>6337</v>
      </c>
      <c r="V889" t="s">
        <v>18312</v>
      </c>
      <c r="AM889" t="s">
        <v>6340</v>
      </c>
      <c r="AR889" t="s">
        <v>185</v>
      </c>
      <c r="AS889">
        <v>2005</v>
      </c>
      <c r="AT889">
        <v>50</v>
      </c>
      <c r="AU889">
        <v>9</v>
      </c>
      <c r="AZ889">
        <v>1454</v>
      </c>
      <c r="BA889">
        <v>1463</v>
      </c>
      <c r="BC889" t="s">
        <v>18313</v>
      </c>
      <c r="BK889" t="s">
        <v>18314</v>
      </c>
      <c r="BQ889" t="s">
        <v>296</v>
      </c>
      <c r="BR889" t="s">
        <v>12074</v>
      </c>
      <c r="BS889" t="s">
        <v>12074</v>
      </c>
    </row>
    <row r="890" spans="1:71" hidden="1">
      <c r="A890" t="s">
        <v>76</v>
      </c>
      <c r="B890" t="s">
        <v>18315</v>
      </c>
      <c r="F890" t="s">
        <v>18316</v>
      </c>
      <c r="I890" t="s">
        <v>18317</v>
      </c>
      <c r="J890" t="s">
        <v>18318</v>
      </c>
      <c r="V890" t="s">
        <v>18319</v>
      </c>
      <c r="AM890" t="s">
        <v>18320</v>
      </c>
      <c r="AN890" t="s">
        <v>18321</v>
      </c>
      <c r="AR890" t="s">
        <v>185</v>
      </c>
      <c r="AS890">
        <v>2015</v>
      </c>
      <c r="AT890">
        <v>63</v>
      </c>
      <c r="AU890">
        <v>3</v>
      </c>
      <c r="AZ890">
        <v>347</v>
      </c>
      <c r="BA890">
        <v>351</v>
      </c>
      <c r="BC890" t="s">
        <v>18322</v>
      </c>
      <c r="BK890" t="s">
        <v>18323</v>
      </c>
      <c r="BL890">
        <v>26551424</v>
      </c>
      <c r="BQ890" t="s">
        <v>296</v>
      </c>
      <c r="BR890" t="s">
        <v>12074</v>
      </c>
      <c r="BS890" t="s">
        <v>12074</v>
      </c>
    </row>
    <row r="891" spans="1:71" hidden="1">
      <c r="A891" t="s">
        <v>76</v>
      </c>
      <c r="B891" t="s">
        <v>18324</v>
      </c>
      <c r="F891" t="s">
        <v>18324</v>
      </c>
      <c r="I891" t="s">
        <v>18325</v>
      </c>
      <c r="J891" t="s">
        <v>3265</v>
      </c>
      <c r="V891" t="s">
        <v>18326</v>
      </c>
      <c r="AM891" t="s">
        <v>3266</v>
      </c>
      <c r="AR891" t="s">
        <v>1372</v>
      </c>
      <c r="AS891">
        <v>1996</v>
      </c>
      <c r="AT891">
        <v>128</v>
      </c>
      <c r="AU891">
        <v>5</v>
      </c>
      <c r="AZ891">
        <v>825</v>
      </c>
      <c r="BA891">
        <v>830</v>
      </c>
      <c r="BC891" t="s">
        <v>18327</v>
      </c>
      <c r="BK891" t="s">
        <v>18328</v>
      </c>
      <c r="BQ891" t="s">
        <v>296</v>
      </c>
      <c r="BR891" t="s">
        <v>12074</v>
      </c>
      <c r="BS891" t="s">
        <v>12074</v>
      </c>
    </row>
    <row r="892" spans="1:71" hidden="1">
      <c r="A892" t="s">
        <v>76</v>
      </c>
      <c r="B892" t="s">
        <v>18329</v>
      </c>
      <c r="F892" t="s">
        <v>18330</v>
      </c>
      <c r="I892" t="s">
        <v>18331</v>
      </c>
      <c r="J892" t="s">
        <v>18332</v>
      </c>
      <c r="V892" t="s">
        <v>18333</v>
      </c>
      <c r="AM892" t="s">
        <v>18334</v>
      </c>
      <c r="AR892" t="s">
        <v>600</v>
      </c>
      <c r="AS892">
        <v>2017</v>
      </c>
      <c r="AT892">
        <v>119</v>
      </c>
      <c r="AU892">
        <v>2</v>
      </c>
      <c r="AZ892">
        <v>191</v>
      </c>
      <c r="BA892">
        <v>214</v>
      </c>
      <c r="BC892" t="s">
        <v>18335</v>
      </c>
      <c r="BK892" t="s">
        <v>18336</v>
      </c>
      <c r="BQ892" t="s">
        <v>296</v>
      </c>
      <c r="BR892" t="s">
        <v>12074</v>
      </c>
      <c r="BS892" t="s">
        <v>12074</v>
      </c>
    </row>
    <row r="893" spans="1:71" hidden="1">
      <c r="A893" t="s">
        <v>76</v>
      </c>
      <c r="B893" t="s">
        <v>18337</v>
      </c>
      <c r="F893" t="s">
        <v>18338</v>
      </c>
      <c r="I893" t="s">
        <v>18339</v>
      </c>
      <c r="J893" t="s">
        <v>18332</v>
      </c>
      <c r="V893" t="s">
        <v>18340</v>
      </c>
      <c r="AM893" t="s">
        <v>18334</v>
      </c>
      <c r="AR893" t="s">
        <v>94</v>
      </c>
      <c r="AS893">
        <v>2018</v>
      </c>
      <c r="AT893">
        <v>120</v>
      </c>
      <c r="AU893">
        <v>1</v>
      </c>
      <c r="AZ893">
        <v>134</v>
      </c>
      <c r="BA893">
        <v>152</v>
      </c>
      <c r="BC893" t="s">
        <v>18341</v>
      </c>
      <c r="BK893" t="s">
        <v>18342</v>
      </c>
      <c r="BQ893" t="s">
        <v>296</v>
      </c>
      <c r="BR893" t="s">
        <v>12074</v>
      </c>
      <c r="BS893" t="s">
        <v>12074</v>
      </c>
    </row>
    <row r="894" spans="1:71" hidden="1">
      <c r="A894" t="s">
        <v>76</v>
      </c>
      <c r="B894" t="s">
        <v>18343</v>
      </c>
      <c r="F894" t="s">
        <v>18343</v>
      </c>
      <c r="I894" t="s">
        <v>18344</v>
      </c>
      <c r="J894" t="s">
        <v>713</v>
      </c>
      <c r="V894" t="s">
        <v>18345</v>
      </c>
      <c r="AM894" t="s">
        <v>717</v>
      </c>
      <c r="AR894" t="s">
        <v>397</v>
      </c>
      <c r="AS894">
        <v>1998</v>
      </c>
      <c r="AT894">
        <v>245</v>
      </c>
      <c r="AV894">
        <v>3</v>
      </c>
      <c r="AZ894">
        <v>261</v>
      </c>
      <c r="BA894">
        <v>270</v>
      </c>
      <c r="BC894" t="s">
        <v>18346</v>
      </c>
      <c r="BK894" t="s">
        <v>18347</v>
      </c>
      <c r="BQ894" t="s">
        <v>296</v>
      </c>
      <c r="BR894" t="s">
        <v>12074</v>
      </c>
      <c r="BS894" t="s">
        <v>12074</v>
      </c>
    </row>
    <row r="895" spans="1:71" hidden="1">
      <c r="A895" t="s">
        <v>76</v>
      </c>
      <c r="B895" t="s">
        <v>18348</v>
      </c>
      <c r="F895" t="s">
        <v>18349</v>
      </c>
      <c r="I895" t="s">
        <v>18350</v>
      </c>
      <c r="J895" t="s">
        <v>9447</v>
      </c>
      <c r="V895" t="s">
        <v>18351</v>
      </c>
      <c r="AM895" t="s">
        <v>9451</v>
      </c>
      <c r="AR895" t="s">
        <v>185</v>
      </c>
      <c r="AS895">
        <v>2012</v>
      </c>
      <c r="AT895">
        <v>46</v>
      </c>
      <c r="AU895">
        <v>3</v>
      </c>
      <c r="AZ895">
        <v>417</v>
      </c>
      <c r="BA895">
        <v>422</v>
      </c>
      <c r="BC895" t="s">
        <v>18352</v>
      </c>
      <c r="BK895" t="s">
        <v>18353</v>
      </c>
      <c r="BQ895" t="s">
        <v>296</v>
      </c>
      <c r="BR895" t="s">
        <v>12074</v>
      </c>
      <c r="BS895" t="s">
        <v>12074</v>
      </c>
    </row>
    <row r="896" spans="1:71" hidden="1">
      <c r="A896" t="s">
        <v>76</v>
      </c>
      <c r="B896" t="s">
        <v>18354</v>
      </c>
      <c r="F896" t="s">
        <v>18355</v>
      </c>
      <c r="I896" t="s">
        <v>18356</v>
      </c>
      <c r="J896" t="s">
        <v>18357</v>
      </c>
      <c r="V896" t="s">
        <v>18358</v>
      </c>
      <c r="Z896" t="s">
        <v>18359</v>
      </c>
      <c r="AA896" t="s">
        <v>18360</v>
      </c>
      <c r="AM896" t="s">
        <v>18361</v>
      </c>
      <c r="AR896" t="s">
        <v>600</v>
      </c>
      <c r="AS896">
        <v>2011</v>
      </c>
      <c r="AT896">
        <v>32</v>
      </c>
      <c r="AU896">
        <v>1</v>
      </c>
      <c r="AZ896">
        <v>211</v>
      </c>
      <c r="BA896">
        <v>222</v>
      </c>
      <c r="BK896" t="s">
        <v>18362</v>
      </c>
      <c r="BQ896" t="s">
        <v>131</v>
      </c>
      <c r="BR896" t="s">
        <v>12074</v>
      </c>
      <c r="BS896" t="s">
        <v>296</v>
      </c>
    </row>
    <row r="897" spans="1:71" hidden="1">
      <c r="A897" t="s">
        <v>76</v>
      </c>
      <c r="B897" t="s">
        <v>18363</v>
      </c>
      <c r="F897" t="s">
        <v>18363</v>
      </c>
      <c r="I897" t="s">
        <v>18364</v>
      </c>
      <c r="J897" t="s">
        <v>221</v>
      </c>
      <c r="V897" t="s">
        <v>18365</v>
      </c>
      <c r="AM897" t="s">
        <v>225</v>
      </c>
      <c r="AR897" t="s">
        <v>10006</v>
      </c>
      <c r="AS897">
        <v>2004</v>
      </c>
      <c r="AT897">
        <v>101</v>
      </c>
      <c r="AU897">
        <v>21</v>
      </c>
      <c r="AZ897">
        <v>8084</v>
      </c>
      <c r="BA897">
        <v>8089</v>
      </c>
      <c r="BC897" t="s">
        <v>18366</v>
      </c>
      <c r="BK897" t="s">
        <v>18367</v>
      </c>
      <c r="BL897">
        <v>15141086</v>
      </c>
      <c r="BQ897" t="s">
        <v>296</v>
      </c>
      <c r="BR897" t="s">
        <v>12074</v>
      </c>
      <c r="BS897" t="s">
        <v>12074</v>
      </c>
    </row>
    <row r="898" spans="1:71" hidden="1">
      <c r="A898" t="s">
        <v>76</v>
      </c>
      <c r="B898" t="s">
        <v>18368</v>
      </c>
      <c r="F898" t="s">
        <v>18369</v>
      </c>
      <c r="I898" t="s">
        <v>18370</v>
      </c>
      <c r="J898" t="s">
        <v>2704</v>
      </c>
      <c r="V898" t="s">
        <v>18371</v>
      </c>
      <c r="AM898" t="s">
        <v>2706</v>
      </c>
      <c r="AR898" t="s">
        <v>168</v>
      </c>
      <c r="AS898">
        <v>2008</v>
      </c>
      <c r="AT898">
        <v>15</v>
      </c>
      <c r="AU898">
        <v>5</v>
      </c>
      <c r="AZ898">
        <v>441</v>
      </c>
      <c r="BA898">
        <v>445</v>
      </c>
      <c r="BC898" t="s">
        <v>18372</v>
      </c>
      <c r="BK898" t="s">
        <v>18373</v>
      </c>
      <c r="BQ898" t="s">
        <v>296</v>
      </c>
      <c r="BR898" t="s">
        <v>12074</v>
      </c>
      <c r="BS898" t="s">
        <v>12074</v>
      </c>
    </row>
    <row r="899" spans="1:71" hidden="1">
      <c r="A899" t="s">
        <v>76</v>
      </c>
      <c r="B899" t="s">
        <v>18374</v>
      </c>
      <c r="F899" t="s">
        <v>18375</v>
      </c>
      <c r="I899" t="s">
        <v>18376</v>
      </c>
      <c r="J899" t="s">
        <v>666</v>
      </c>
      <c r="V899" t="s">
        <v>18377</v>
      </c>
      <c r="AA899" t="s">
        <v>18378</v>
      </c>
      <c r="AM899" t="s">
        <v>670</v>
      </c>
      <c r="AR899" t="s">
        <v>600</v>
      </c>
      <c r="AS899">
        <v>2010</v>
      </c>
      <c r="AT899">
        <v>19</v>
      </c>
      <c r="AU899">
        <v>7</v>
      </c>
      <c r="AZ899">
        <v>1335</v>
      </c>
      <c r="BA899">
        <v>1351</v>
      </c>
      <c r="BC899" t="s">
        <v>18379</v>
      </c>
      <c r="BK899" t="s">
        <v>18380</v>
      </c>
      <c r="BL899">
        <v>20149097</v>
      </c>
      <c r="BQ899" t="s">
        <v>296</v>
      </c>
      <c r="BR899" t="s">
        <v>12074</v>
      </c>
      <c r="BS899" t="s">
        <v>12074</v>
      </c>
    </row>
    <row r="900" spans="1:71" hidden="1">
      <c r="A900" t="s">
        <v>76</v>
      </c>
      <c r="B900" t="s">
        <v>18381</v>
      </c>
      <c r="F900" t="s">
        <v>18382</v>
      </c>
      <c r="I900" t="s">
        <v>18383</v>
      </c>
      <c r="J900" t="s">
        <v>1135</v>
      </c>
      <c r="V900" t="s">
        <v>18384</v>
      </c>
      <c r="AM900" t="s">
        <v>1138</v>
      </c>
      <c r="AN900" t="s">
        <v>1139</v>
      </c>
      <c r="AR900" t="s">
        <v>128</v>
      </c>
      <c r="AS900">
        <v>2017</v>
      </c>
      <c r="AT900">
        <v>110</v>
      </c>
      <c r="AU900">
        <v>6</v>
      </c>
      <c r="AZ900">
        <v>2381</v>
      </c>
      <c r="BA900">
        <v>2387</v>
      </c>
      <c r="BC900" t="s">
        <v>18385</v>
      </c>
      <c r="BK900" t="s">
        <v>18386</v>
      </c>
      <c r="BL900">
        <v>29045676</v>
      </c>
      <c r="BQ900" t="s">
        <v>131</v>
      </c>
      <c r="BR900" t="s">
        <v>12074</v>
      </c>
      <c r="BS900" t="s">
        <v>296</v>
      </c>
    </row>
    <row r="901" spans="1:71" hidden="1">
      <c r="A901" t="s">
        <v>76</v>
      </c>
      <c r="B901" t="s">
        <v>18387</v>
      </c>
      <c r="F901" t="s">
        <v>18388</v>
      </c>
      <c r="I901" t="s">
        <v>18389</v>
      </c>
      <c r="J901" t="s">
        <v>18390</v>
      </c>
      <c r="V901" t="s">
        <v>18391</v>
      </c>
      <c r="AM901" t="s">
        <v>18392</v>
      </c>
      <c r="AN901" t="s">
        <v>18393</v>
      </c>
      <c r="AR901" t="s">
        <v>18394</v>
      </c>
      <c r="AS901">
        <v>2011</v>
      </c>
      <c r="AT901">
        <v>103</v>
      </c>
      <c r="AU901">
        <v>1</v>
      </c>
      <c r="AZ901">
        <v>34</v>
      </c>
      <c r="BA901">
        <v>43</v>
      </c>
      <c r="BC901" t="s">
        <v>18395</v>
      </c>
      <c r="BK901" t="s">
        <v>18396</v>
      </c>
      <c r="BQ901" t="s">
        <v>296</v>
      </c>
      <c r="BR901" t="s">
        <v>12074</v>
      </c>
      <c r="BS901" t="s">
        <v>12074</v>
      </c>
    </row>
    <row r="902" spans="1:71" hidden="1">
      <c r="A902" t="s">
        <v>76</v>
      </c>
      <c r="B902" t="s">
        <v>18397</v>
      </c>
      <c r="F902" t="s">
        <v>18398</v>
      </c>
      <c r="I902" t="s">
        <v>18399</v>
      </c>
      <c r="J902" t="s">
        <v>10462</v>
      </c>
      <c r="V902" t="s">
        <v>18400</v>
      </c>
      <c r="Z902" t="s">
        <v>18401</v>
      </c>
      <c r="AA902" t="s">
        <v>18402</v>
      </c>
      <c r="AM902" t="s">
        <v>10465</v>
      </c>
      <c r="AS902">
        <v>2013</v>
      </c>
      <c r="AT902">
        <v>10</v>
      </c>
      <c r="AU902">
        <v>1</v>
      </c>
      <c r="AZ902">
        <v>453</v>
      </c>
      <c r="BA902">
        <v>470</v>
      </c>
      <c r="BC902" t="s">
        <v>18403</v>
      </c>
      <c r="BK902" t="s">
        <v>18404</v>
      </c>
      <c r="BQ902" t="s">
        <v>296</v>
      </c>
      <c r="BR902" t="s">
        <v>12074</v>
      </c>
      <c r="BS902" t="s">
        <v>12074</v>
      </c>
    </row>
    <row r="903" spans="1:71" hidden="1">
      <c r="A903" t="s">
        <v>76</v>
      </c>
      <c r="B903" t="s">
        <v>18405</v>
      </c>
      <c r="F903" t="s">
        <v>18406</v>
      </c>
      <c r="I903" t="s">
        <v>18407</v>
      </c>
      <c r="J903" t="s">
        <v>18408</v>
      </c>
      <c r="V903" t="s">
        <v>18409</v>
      </c>
      <c r="Z903" t="s">
        <v>18410</v>
      </c>
      <c r="AA903" t="s">
        <v>18411</v>
      </c>
      <c r="AM903" t="s">
        <v>18412</v>
      </c>
      <c r="AR903" t="s">
        <v>749</v>
      </c>
      <c r="AS903">
        <v>2010</v>
      </c>
      <c r="AT903">
        <v>18</v>
      </c>
      <c r="AU903">
        <v>4</v>
      </c>
      <c r="AZ903">
        <v>282</v>
      </c>
      <c r="BA903">
        <v>288</v>
      </c>
      <c r="BK903" t="s">
        <v>18413</v>
      </c>
      <c r="BQ903" t="s">
        <v>296</v>
      </c>
      <c r="BR903" t="s">
        <v>12074</v>
      </c>
      <c r="BS903" t="s">
        <v>12074</v>
      </c>
    </row>
    <row r="904" spans="1:71" hidden="1">
      <c r="A904" t="s">
        <v>76</v>
      </c>
      <c r="B904" t="s">
        <v>18414</v>
      </c>
      <c r="F904" t="s">
        <v>18415</v>
      </c>
      <c r="I904" t="s">
        <v>18416</v>
      </c>
      <c r="J904" t="s">
        <v>18417</v>
      </c>
      <c r="V904" t="s">
        <v>18418</v>
      </c>
      <c r="AM904" t="s">
        <v>18419</v>
      </c>
      <c r="AN904" t="s">
        <v>18420</v>
      </c>
      <c r="AR904" t="s">
        <v>128</v>
      </c>
      <c r="AS904">
        <v>2014</v>
      </c>
      <c r="AT904">
        <v>28</v>
      </c>
      <c r="AZ904">
        <v>648</v>
      </c>
      <c r="BA904">
        <v>661</v>
      </c>
      <c r="BC904" t="s">
        <v>18421</v>
      </c>
      <c r="BK904" t="s">
        <v>18422</v>
      </c>
      <c r="BL904">
        <v>24933461</v>
      </c>
      <c r="BQ904" t="s">
        <v>131</v>
      </c>
      <c r="BR904" t="s">
        <v>12074</v>
      </c>
      <c r="BS904" t="s">
        <v>296</v>
      </c>
    </row>
    <row r="905" spans="1:71" hidden="1">
      <c r="A905" t="s">
        <v>76</v>
      </c>
      <c r="B905" t="s">
        <v>18423</v>
      </c>
      <c r="F905" t="s">
        <v>18423</v>
      </c>
      <c r="I905" t="s">
        <v>18424</v>
      </c>
      <c r="J905" t="s">
        <v>3996</v>
      </c>
      <c r="V905" t="s">
        <v>18425</v>
      </c>
      <c r="AA905" t="s">
        <v>18426</v>
      </c>
      <c r="AM905" t="s">
        <v>4000</v>
      </c>
      <c r="AR905" t="s">
        <v>94</v>
      </c>
      <c r="AS905">
        <v>2006</v>
      </c>
      <c r="AT905">
        <v>146</v>
      </c>
      <c r="AU905">
        <v>4</v>
      </c>
      <c r="AZ905">
        <v>513</v>
      </c>
      <c r="BA905">
        <v>520</v>
      </c>
      <c r="BC905" t="s">
        <v>18427</v>
      </c>
      <c r="BK905" t="s">
        <v>18428</v>
      </c>
      <c r="BL905">
        <v>16133190</v>
      </c>
      <c r="BQ905" t="s">
        <v>296</v>
      </c>
      <c r="BR905" t="s">
        <v>12074</v>
      </c>
      <c r="BS905" t="s">
        <v>12074</v>
      </c>
    </row>
    <row r="906" spans="1:71" hidden="1">
      <c r="A906" t="s">
        <v>76</v>
      </c>
      <c r="B906" t="s">
        <v>18429</v>
      </c>
      <c r="F906" t="s">
        <v>18430</v>
      </c>
      <c r="I906" t="s">
        <v>18431</v>
      </c>
      <c r="J906" t="s">
        <v>12796</v>
      </c>
      <c r="V906" t="s">
        <v>18432</v>
      </c>
      <c r="AM906" t="s">
        <v>12798</v>
      </c>
      <c r="AR906" t="s">
        <v>204</v>
      </c>
      <c r="AS906">
        <v>2011</v>
      </c>
      <c r="AT906">
        <v>56</v>
      </c>
      <c r="AU906">
        <v>1</v>
      </c>
      <c r="AZ906">
        <v>19</v>
      </c>
      <c r="BA906">
        <v>33</v>
      </c>
      <c r="BC906" t="s">
        <v>18433</v>
      </c>
      <c r="BK906" t="s">
        <v>18434</v>
      </c>
      <c r="BQ906" t="s">
        <v>296</v>
      </c>
      <c r="BR906" t="s">
        <v>12074</v>
      </c>
      <c r="BS906" t="s">
        <v>12074</v>
      </c>
    </row>
    <row r="907" spans="1:71" hidden="1">
      <c r="A907" t="s">
        <v>76</v>
      </c>
      <c r="B907" t="s">
        <v>18435</v>
      </c>
      <c r="F907" t="s">
        <v>18435</v>
      </c>
      <c r="I907" t="s">
        <v>18436</v>
      </c>
      <c r="J907" t="s">
        <v>18437</v>
      </c>
      <c r="V907" t="s">
        <v>18438</v>
      </c>
      <c r="AA907" t="s">
        <v>18439</v>
      </c>
      <c r="AM907" t="s">
        <v>18440</v>
      </c>
      <c r="AR907" s="3">
        <v>45748</v>
      </c>
      <c r="AS907">
        <v>2005</v>
      </c>
      <c r="AT907">
        <v>4</v>
      </c>
      <c r="BB907">
        <v>19</v>
      </c>
      <c r="BC907" t="s">
        <v>18441</v>
      </c>
      <c r="BK907" t="s">
        <v>18442</v>
      </c>
      <c r="BL907">
        <v>15847704</v>
      </c>
      <c r="BQ907" t="s">
        <v>296</v>
      </c>
      <c r="BR907" t="s">
        <v>12074</v>
      </c>
      <c r="BS907" t="s">
        <v>12074</v>
      </c>
    </row>
    <row r="908" spans="1:71" hidden="1">
      <c r="A908" t="s">
        <v>76</v>
      </c>
      <c r="B908" t="s">
        <v>18443</v>
      </c>
      <c r="F908" t="s">
        <v>18443</v>
      </c>
      <c r="I908" t="s">
        <v>18444</v>
      </c>
      <c r="J908" t="s">
        <v>902</v>
      </c>
      <c r="V908" t="s">
        <v>18445</v>
      </c>
      <c r="Z908" t="s">
        <v>18446</v>
      </c>
      <c r="AM908" t="s">
        <v>908</v>
      </c>
      <c r="AS908">
        <v>1999</v>
      </c>
      <c r="AT908">
        <v>96</v>
      </c>
      <c r="AU908">
        <v>2</v>
      </c>
      <c r="AZ908">
        <v>125</v>
      </c>
      <c r="BA908">
        <v>134</v>
      </c>
      <c r="BK908" t="s">
        <v>18447</v>
      </c>
      <c r="BQ908" t="s">
        <v>131</v>
      </c>
      <c r="BR908" t="s">
        <v>12074</v>
      </c>
      <c r="BS908" t="s">
        <v>296</v>
      </c>
    </row>
    <row r="909" spans="1:71" hidden="1">
      <c r="A909" t="s">
        <v>76</v>
      </c>
      <c r="B909" t="s">
        <v>18448</v>
      </c>
      <c r="F909" t="s">
        <v>18449</v>
      </c>
      <c r="I909" t="s">
        <v>18450</v>
      </c>
      <c r="J909" t="s">
        <v>7998</v>
      </c>
      <c r="V909" t="s">
        <v>18451</v>
      </c>
      <c r="Z909" t="s">
        <v>4216</v>
      </c>
      <c r="AA909" t="s">
        <v>4217</v>
      </c>
      <c r="AM909" t="s">
        <v>8000</v>
      </c>
      <c r="AN909" t="s">
        <v>8001</v>
      </c>
      <c r="AR909" t="s">
        <v>769</v>
      </c>
      <c r="AS909">
        <v>2007</v>
      </c>
      <c r="AT909">
        <v>52</v>
      </c>
      <c r="AU909">
        <v>2</v>
      </c>
      <c r="AZ909">
        <v>676</v>
      </c>
      <c r="BA909">
        <v>684</v>
      </c>
      <c r="BC909" t="s">
        <v>18452</v>
      </c>
      <c r="BK909" t="s">
        <v>18453</v>
      </c>
      <c r="BQ909" t="s">
        <v>296</v>
      </c>
      <c r="BR909" t="s">
        <v>12074</v>
      </c>
      <c r="BS909" t="s">
        <v>12074</v>
      </c>
    </row>
    <row r="910" spans="1:71" hidden="1">
      <c r="A910" t="s">
        <v>76</v>
      </c>
      <c r="B910" t="s">
        <v>18454</v>
      </c>
      <c r="F910" t="s">
        <v>18454</v>
      </c>
      <c r="I910" t="s">
        <v>18455</v>
      </c>
      <c r="J910" t="s">
        <v>18456</v>
      </c>
      <c r="V910" t="s">
        <v>18457</v>
      </c>
      <c r="AM910" t="s">
        <v>18458</v>
      </c>
      <c r="AR910" t="s">
        <v>168</v>
      </c>
      <c r="AS910">
        <v>2004</v>
      </c>
      <c r="AT910">
        <v>58</v>
      </c>
      <c r="AU910">
        <v>4</v>
      </c>
      <c r="AZ910">
        <v>215</v>
      </c>
      <c r="BA910">
        <v>219</v>
      </c>
      <c r="BK910" t="s">
        <v>18459</v>
      </c>
      <c r="BQ910" t="s">
        <v>296</v>
      </c>
      <c r="BR910" t="s">
        <v>12074</v>
      </c>
      <c r="BS910" t="s">
        <v>12074</v>
      </c>
    </row>
    <row r="911" spans="1:71" hidden="1">
      <c r="A911" t="s">
        <v>76</v>
      </c>
      <c r="B911" t="s">
        <v>18460</v>
      </c>
      <c r="F911" t="s">
        <v>18460</v>
      </c>
      <c r="I911" t="s">
        <v>18461</v>
      </c>
      <c r="J911" t="s">
        <v>1257</v>
      </c>
      <c r="V911" t="s">
        <v>18462</v>
      </c>
      <c r="Z911" t="s">
        <v>18463</v>
      </c>
      <c r="AA911" t="s">
        <v>18464</v>
      </c>
      <c r="AM911" t="s">
        <v>1259</v>
      </c>
      <c r="AR911" t="s">
        <v>413</v>
      </c>
      <c r="AS911">
        <v>1995</v>
      </c>
      <c r="AT911">
        <v>22</v>
      </c>
      <c r="AU911">
        <v>6</v>
      </c>
      <c r="AZ911">
        <v>967</v>
      </c>
      <c r="BA911">
        <v>1001</v>
      </c>
      <c r="BC911" t="s">
        <v>18465</v>
      </c>
      <c r="BK911" t="s">
        <v>18466</v>
      </c>
      <c r="BQ911" t="s">
        <v>296</v>
      </c>
      <c r="BR911" t="s">
        <v>12074</v>
      </c>
      <c r="BS911" t="s">
        <v>12074</v>
      </c>
    </row>
    <row r="912" spans="1:71" hidden="1">
      <c r="A912" t="s">
        <v>76</v>
      </c>
      <c r="B912" t="s">
        <v>18467</v>
      </c>
      <c r="F912" t="s">
        <v>18467</v>
      </c>
      <c r="I912" t="s">
        <v>18468</v>
      </c>
      <c r="J912" t="s">
        <v>1510</v>
      </c>
      <c r="V912" t="s">
        <v>18469</v>
      </c>
      <c r="Z912" t="s">
        <v>18470</v>
      </c>
      <c r="AM912" t="s">
        <v>1512</v>
      </c>
      <c r="AR912" t="s">
        <v>887</v>
      </c>
      <c r="AS912">
        <v>1996</v>
      </c>
      <c r="AT912">
        <v>84</v>
      </c>
      <c r="AU912">
        <v>3</v>
      </c>
      <c r="AZ912">
        <v>461</v>
      </c>
      <c r="BA912">
        <v>469</v>
      </c>
      <c r="BC912" t="s">
        <v>18471</v>
      </c>
      <c r="BK912" t="s">
        <v>18472</v>
      </c>
      <c r="BQ912" t="s">
        <v>296</v>
      </c>
      <c r="BR912" t="s">
        <v>12074</v>
      </c>
      <c r="BS912" t="s">
        <v>12074</v>
      </c>
    </row>
    <row r="913" spans="1:72" hidden="1">
      <c r="A913" t="s">
        <v>76</v>
      </c>
      <c r="B913" t="s">
        <v>18473</v>
      </c>
      <c r="F913" t="s">
        <v>18473</v>
      </c>
      <c r="I913" t="s">
        <v>18474</v>
      </c>
      <c r="J913" t="s">
        <v>12796</v>
      </c>
      <c r="V913" t="s">
        <v>18475</v>
      </c>
      <c r="AM913" t="s">
        <v>12798</v>
      </c>
      <c r="AS913">
        <v>2001</v>
      </c>
      <c r="AT913">
        <v>46</v>
      </c>
      <c r="AU913">
        <v>3</v>
      </c>
      <c r="AZ913">
        <v>261</v>
      </c>
      <c r="BA913">
        <v>273</v>
      </c>
      <c r="BC913" t="s">
        <v>18476</v>
      </c>
      <c r="BK913" t="s">
        <v>18477</v>
      </c>
      <c r="BQ913" t="s">
        <v>296</v>
      </c>
      <c r="BR913" t="s">
        <v>12074</v>
      </c>
      <c r="BS913" t="s">
        <v>12074</v>
      </c>
    </row>
    <row r="914" spans="1:72" hidden="1">
      <c r="A914" t="s">
        <v>76</v>
      </c>
      <c r="B914" t="s">
        <v>18478</v>
      </c>
      <c r="F914" t="s">
        <v>18479</v>
      </c>
      <c r="I914" t="s">
        <v>18480</v>
      </c>
      <c r="J914" t="s">
        <v>2128</v>
      </c>
      <c r="V914" t="s">
        <v>18481</v>
      </c>
      <c r="AM914" t="s">
        <v>2130</v>
      </c>
      <c r="AR914" t="s">
        <v>128</v>
      </c>
      <c r="AS914">
        <v>2012</v>
      </c>
      <c r="AT914">
        <v>41</v>
      </c>
      <c r="AU914">
        <v>6</v>
      </c>
      <c r="AZ914">
        <v>1553</v>
      </c>
      <c r="BA914">
        <v>1564</v>
      </c>
      <c r="BC914" t="s">
        <v>18482</v>
      </c>
      <c r="BK914" t="s">
        <v>18483</v>
      </c>
      <c r="BL914">
        <v>23321104</v>
      </c>
      <c r="BQ914" t="s">
        <v>296</v>
      </c>
      <c r="BR914" t="s">
        <v>12074</v>
      </c>
      <c r="BS914" t="s">
        <v>12074</v>
      </c>
    </row>
    <row r="915" spans="1:72" hidden="1">
      <c r="A915" t="s">
        <v>76</v>
      </c>
      <c r="B915" t="s">
        <v>18484</v>
      </c>
      <c r="F915" t="s">
        <v>18485</v>
      </c>
      <c r="I915" t="s">
        <v>18486</v>
      </c>
      <c r="J915" t="s">
        <v>2704</v>
      </c>
      <c r="V915" t="s">
        <v>18487</v>
      </c>
      <c r="AA915" t="s">
        <v>18488</v>
      </c>
      <c r="AM915" t="s">
        <v>2706</v>
      </c>
      <c r="AN915" t="s">
        <v>2707</v>
      </c>
      <c r="AR915" t="s">
        <v>600</v>
      </c>
      <c r="AS915">
        <v>2011</v>
      </c>
      <c r="AT915">
        <v>18</v>
      </c>
      <c r="AU915">
        <v>2</v>
      </c>
      <c r="AZ915">
        <v>225</v>
      </c>
      <c r="BA915">
        <v>233</v>
      </c>
      <c r="BC915" t="s">
        <v>18489</v>
      </c>
      <c r="BK915" t="s">
        <v>18490</v>
      </c>
      <c r="BQ915" t="s">
        <v>131</v>
      </c>
      <c r="BR915" t="s">
        <v>12074</v>
      </c>
      <c r="BS915" t="s">
        <v>296</v>
      </c>
      <c r="BT915">
        <v>1</v>
      </c>
    </row>
    <row r="916" spans="1:72" hidden="1">
      <c r="A916" t="s">
        <v>76</v>
      </c>
      <c r="B916" t="s">
        <v>18491</v>
      </c>
      <c r="F916" t="s">
        <v>18492</v>
      </c>
      <c r="I916" t="s">
        <v>18493</v>
      </c>
      <c r="J916" t="s">
        <v>1880</v>
      </c>
      <c r="V916" t="s">
        <v>18494</v>
      </c>
      <c r="AA916" t="s">
        <v>18495</v>
      </c>
      <c r="AM916" t="s">
        <v>1884</v>
      </c>
      <c r="AR916" s="3">
        <v>40118</v>
      </c>
      <c r="AS916">
        <v>2016</v>
      </c>
      <c r="AT916">
        <v>6</v>
      </c>
      <c r="BB916">
        <v>36704</v>
      </c>
      <c r="BC916" t="s">
        <v>18496</v>
      </c>
      <c r="BK916" t="s">
        <v>18497</v>
      </c>
      <c r="BL916">
        <v>27827412</v>
      </c>
      <c r="BQ916" t="s">
        <v>296</v>
      </c>
      <c r="BR916" t="s">
        <v>12074</v>
      </c>
      <c r="BS916" t="s">
        <v>12074</v>
      </c>
    </row>
    <row r="917" spans="1:72" hidden="1">
      <c r="A917" t="s">
        <v>76</v>
      </c>
      <c r="B917" t="s">
        <v>18498</v>
      </c>
      <c r="F917" t="s">
        <v>18499</v>
      </c>
      <c r="I917" t="s">
        <v>18500</v>
      </c>
      <c r="J917" t="s">
        <v>5835</v>
      </c>
      <c r="V917" t="s">
        <v>18501</v>
      </c>
      <c r="AA917" t="s">
        <v>18502</v>
      </c>
      <c r="AM917" t="s">
        <v>5839</v>
      </c>
      <c r="AR917" s="3">
        <v>45839</v>
      </c>
      <c r="AS917">
        <v>2018</v>
      </c>
      <c r="AT917">
        <v>9</v>
      </c>
      <c r="BB917">
        <v>2919</v>
      </c>
      <c r="BC917" t="s">
        <v>18503</v>
      </c>
      <c r="BK917" t="s">
        <v>18504</v>
      </c>
      <c r="BL917">
        <v>30046034</v>
      </c>
      <c r="BQ917" t="s">
        <v>296</v>
      </c>
      <c r="BR917" t="s">
        <v>12074</v>
      </c>
      <c r="BS917" t="s">
        <v>12074</v>
      </c>
    </row>
    <row r="918" spans="1:72" hidden="1">
      <c r="A918" t="s">
        <v>76</v>
      </c>
      <c r="B918" t="s">
        <v>18505</v>
      </c>
      <c r="F918" t="s">
        <v>18505</v>
      </c>
      <c r="I918" t="s">
        <v>18506</v>
      </c>
      <c r="J918" t="s">
        <v>605</v>
      </c>
      <c r="AM918" t="s">
        <v>607</v>
      </c>
      <c r="AR918" t="s">
        <v>769</v>
      </c>
      <c r="AS918">
        <v>1986</v>
      </c>
      <c r="AT918">
        <v>40</v>
      </c>
      <c r="AU918">
        <v>2</v>
      </c>
      <c r="AZ918">
        <v>418</v>
      </c>
      <c r="BA918">
        <v>421</v>
      </c>
      <c r="BC918" t="s">
        <v>18507</v>
      </c>
      <c r="BK918" t="s">
        <v>18508</v>
      </c>
      <c r="BL918">
        <v>28556044</v>
      </c>
      <c r="BQ918" t="s">
        <v>131</v>
      </c>
      <c r="BR918">
        <v>7</v>
      </c>
      <c r="BS918" t="s">
        <v>594</v>
      </c>
      <c r="BT918">
        <v>13</v>
      </c>
    </row>
    <row r="919" spans="1:72" hidden="1">
      <c r="A919" t="s">
        <v>76</v>
      </c>
      <c r="B919" t="s">
        <v>18509</v>
      </c>
      <c r="F919" t="s">
        <v>18509</v>
      </c>
      <c r="I919" t="s">
        <v>18510</v>
      </c>
      <c r="J919" t="s">
        <v>18511</v>
      </c>
      <c r="V919" t="s">
        <v>18512</v>
      </c>
      <c r="Z919" t="s">
        <v>18513</v>
      </c>
      <c r="AA919" t="s">
        <v>18514</v>
      </c>
      <c r="AM919" t="s">
        <v>18515</v>
      </c>
      <c r="AR919" t="s">
        <v>413</v>
      </c>
      <c r="AS919">
        <v>1996</v>
      </c>
      <c r="AT919">
        <v>62</v>
      </c>
      <c r="AV919">
        <v>4</v>
      </c>
      <c r="AZ919">
        <v>495</v>
      </c>
      <c r="BA919">
        <v>505</v>
      </c>
      <c r="BC919" t="s">
        <v>18516</v>
      </c>
      <c r="BK919" t="s">
        <v>18517</v>
      </c>
      <c r="BQ919" t="s">
        <v>296</v>
      </c>
      <c r="BR919" t="s">
        <v>12074</v>
      </c>
      <c r="BS919" t="s">
        <v>12074</v>
      </c>
    </row>
    <row r="920" spans="1:72" hidden="1">
      <c r="A920" t="s">
        <v>76</v>
      </c>
      <c r="B920" t="s">
        <v>18518</v>
      </c>
      <c r="F920" t="s">
        <v>18519</v>
      </c>
      <c r="I920" t="s">
        <v>18520</v>
      </c>
      <c r="J920" t="s">
        <v>210</v>
      </c>
      <c r="V920" t="s">
        <v>18521</v>
      </c>
      <c r="Z920" t="s">
        <v>18522</v>
      </c>
      <c r="AA920" t="s">
        <v>18523</v>
      </c>
      <c r="AM920" t="s">
        <v>214</v>
      </c>
      <c r="AR920" t="s">
        <v>600</v>
      </c>
      <c r="AS920">
        <v>2012</v>
      </c>
      <c r="AT920">
        <v>37</v>
      </c>
      <c r="AU920">
        <v>2</v>
      </c>
      <c r="AZ920">
        <v>134</v>
      </c>
      <c r="BA920">
        <v>144</v>
      </c>
      <c r="BC920" t="s">
        <v>18524</v>
      </c>
      <c r="BK920" t="s">
        <v>18525</v>
      </c>
      <c r="BQ920" t="s">
        <v>131</v>
      </c>
      <c r="BR920" t="s">
        <v>12074</v>
      </c>
      <c r="BS920" t="s">
        <v>296</v>
      </c>
    </row>
    <row r="921" spans="1:72" hidden="1">
      <c r="A921" t="s">
        <v>752</v>
      </c>
      <c r="B921" t="s">
        <v>18526</v>
      </c>
      <c r="E921" t="s">
        <v>18527</v>
      </c>
      <c r="F921" t="s">
        <v>18526</v>
      </c>
      <c r="I921" t="s">
        <v>18528</v>
      </c>
      <c r="J921" t="s">
        <v>18529</v>
      </c>
      <c r="O921" t="s">
        <v>18530</v>
      </c>
      <c r="P921" t="s">
        <v>18531</v>
      </c>
      <c r="Q921" t="s">
        <v>18532</v>
      </c>
      <c r="R921" t="s">
        <v>18533</v>
      </c>
      <c r="V921" t="s">
        <v>18534</v>
      </c>
      <c r="AS921">
        <v>1996</v>
      </c>
      <c r="AZ921">
        <v>173</v>
      </c>
      <c r="BA921">
        <v>176</v>
      </c>
      <c r="BK921" t="s">
        <v>18535</v>
      </c>
      <c r="BQ921" t="s">
        <v>296</v>
      </c>
      <c r="BR921" t="s">
        <v>12074</v>
      </c>
      <c r="BS921" t="s">
        <v>12074</v>
      </c>
    </row>
    <row r="922" spans="1:72" hidden="1">
      <c r="A922" t="s">
        <v>76</v>
      </c>
      <c r="B922" t="s">
        <v>18536</v>
      </c>
      <c r="F922" t="s">
        <v>18536</v>
      </c>
      <c r="I922" t="s">
        <v>18537</v>
      </c>
      <c r="J922" t="s">
        <v>677</v>
      </c>
      <c r="V922" t="s">
        <v>18538</v>
      </c>
      <c r="Z922" t="s">
        <v>18539</v>
      </c>
      <c r="AA922" t="s">
        <v>18540</v>
      </c>
      <c r="AM922" t="s">
        <v>679</v>
      </c>
      <c r="AR922" t="s">
        <v>185</v>
      </c>
      <c r="AS922">
        <v>1993</v>
      </c>
      <c r="AT922">
        <v>6</v>
      </c>
      <c r="AU922">
        <v>4</v>
      </c>
      <c r="AZ922">
        <v>559</v>
      </c>
      <c r="BA922">
        <v>575</v>
      </c>
      <c r="BC922" t="s">
        <v>18541</v>
      </c>
      <c r="BK922" t="s">
        <v>18542</v>
      </c>
      <c r="BQ922" t="s">
        <v>296</v>
      </c>
      <c r="BR922" t="s">
        <v>12074</v>
      </c>
      <c r="BS922" t="s">
        <v>12074</v>
      </c>
    </row>
    <row r="923" spans="1:72" hidden="1">
      <c r="A923" t="s">
        <v>76</v>
      </c>
      <c r="B923" t="s">
        <v>18543</v>
      </c>
      <c r="F923" t="s">
        <v>18544</v>
      </c>
      <c r="I923" t="s">
        <v>18545</v>
      </c>
      <c r="J923" t="s">
        <v>232</v>
      </c>
      <c r="V923" t="s">
        <v>18546</v>
      </c>
      <c r="Z923" t="s">
        <v>18539</v>
      </c>
      <c r="AA923" t="s">
        <v>18540</v>
      </c>
      <c r="AM923" t="s">
        <v>234</v>
      </c>
      <c r="AN923" t="s">
        <v>2478</v>
      </c>
      <c r="AR923" s="3">
        <v>39295</v>
      </c>
      <c r="AS923">
        <v>2014</v>
      </c>
      <c r="AT923">
        <v>281</v>
      </c>
      <c r="AU923">
        <v>1788</v>
      </c>
      <c r="BB923">
        <v>20140564</v>
      </c>
      <c r="BC923" t="s">
        <v>18547</v>
      </c>
      <c r="BK923" t="s">
        <v>18548</v>
      </c>
      <c r="BL923">
        <v>24943366</v>
      </c>
      <c r="BQ923" t="s">
        <v>296</v>
      </c>
      <c r="BR923" t="s">
        <v>12074</v>
      </c>
      <c r="BS923" t="s">
        <v>12074</v>
      </c>
    </row>
    <row r="924" spans="1:72" hidden="1">
      <c r="A924" t="s">
        <v>76</v>
      </c>
      <c r="B924" t="s">
        <v>18549</v>
      </c>
      <c r="F924" t="s">
        <v>18550</v>
      </c>
      <c r="I924" t="s">
        <v>18551</v>
      </c>
      <c r="J924" t="s">
        <v>2783</v>
      </c>
      <c r="V924" t="s">
        <v>18552</v>
      </c>
      <c r="AM924" t="s">
        <v>2785</v>
      </c>
      <c r="AR924" t="s">
        <v>413</v>
      </c>
      <c r="AS924">
        <v>2012</v>
      </c>
      <c r="AT924">
        <v>14</v>
      </c>
      <c r="AU924">
        <v>4</v>
      </c>
      <c r="AZ924">
        <v>348</v>
      </c>
      <c r="BA924">
        <v>357</v>
      </c>
      <c r="BC924" t="s">
        <v>18553</v>
      </c>
      <c r="BK924" t="s">
        <v>18554</v>
      </c>
      <c r="BQ924" t="s">
        <v>131</v>
      </c>
      <c r="BR924" t="s">
        <v>12074</v>
      </c>
      <c r="BS924" t="s">
        <v>296</v>
      </c>
    </row>
    <row r="925" spans="1:72" hidden="1">
      <c r="A925" t="s">
        <v>76</v>
      </c>
      <c r="B925" t="s">
        <v>18555</v>
      </c>
      <c r="F925" t="s">
        <v>18556</v>
      </c>
      <c r="I925" t="s">
        <v>18557</v>
      </c>
      <c r="J925" t="s">
        <v>6493</v>
      </c>
      <c r="V925" t="s">
        <v>18558</v>
      </c>
      <c r="AM925" t="s">
        <v>6497</v>
      </c>
      <c r="AN925" t="s">
        <v>6498</v>
      </c>
      <c r="AR925" t="s">
        <v>600</v>
      </c>
      <c r="AS925">
        <v>2014</v>
      </c>
      <c r="AT925">
        <v>12</v>
      </c>
      <c r="AU925">
        <v>1</v>
      </c>
      <c r="AZ925">
        <v>160</v>
      </c>
      <c r="BA925">
        <v>163</v>
      </c>
      <c r="BC925" t="s">
        <v>18559</v>
      </c>
      <c r="BK925" t="s">
        <v>18560</v>
      </c>
      <c r="BQ925" t="s">
        <v>296</v>
      </c>
      <c r="BR925" t="s">
        <v>12074</v>
      </c>
      <c r="BS925" t="s">
        <v>12074</v>
      </c>
    </row>
    <row r="926" spans="1:72" hidden="1">
      <c r="A926" t="s">
        <v>867</v>
      </c>
      <c r="B926" t="s">
        <v>18561</v>
      </c>
      <c r="D926" t="s">
        <v>18562</v>
      </c>
      <c r="F926" t="s">
        <v>18563</v>
      </c>
      <c r="I926" t="s">
        <v>18564</v>
      </c>
      <c r="J926" t="s">
        <v>18565</v>
      </c>
      <c r="K926" t="s">
        <v>18566</v>
      </c>
      <c r="O926" t="s">
        <v>18567</v>
      </c>
      <c r="P926" t="s">
        <v>18568</v>
      </c>
      <c r="Q926" t="s">
        <v>18569</v>
      </c>
      <c r="V926" t="s">
        <v>18570</v>
      </c>
      <c r="AM926" t="s">
        <v>18571</v>
      </c>
      <c r="AS926">
        <v>2006</v>
      </c>
      <c r="AT926">
        <v>63</v>
      </c>
      <c r="AZ926">
        <v>286</v>
      </c>
      <c r="BA926" t="s">
        <v>1367</v>
      </c>
      <c r="BK926" t="s">
        <v>18572</v>
      </c>
      <c r="BQ926" t="s">
        <v>131</v>
      </c>
      <c r="BR926" t="s">
        <v>12074</v>
      </c>
      <c r="BS926" t="s">
        <v>296</v>
      </c>
    </row>
    <row r="927" spans="1:72" hidden="1">
      <c r="A927" t="s">
        <v>76</v>
      </c>
      <c r="B927" t="s">
        <v>18573</v>
      </c>
      <c r="F927" t="s">
        <v>18573</v>
      </c>
      <c r="I927" t="s">
        <v>18574</v>
      </c>
      <c r="J927" t="s">
        <v>792</v>
      </c>
      <c r="V927" t="s">
        <v>18575</v>
      </c>
      <c r="AM927" t="s">
        <v>794</v>
      </c>
      <c r="AR927" t="s">
        <v>887</v>
      </c>
      <c r="AS927">
        <v>1999</v>
      </c>
      <c r="AT927">
        <v>74</v>
      </c>
      <c r="AU927" s="2">
        <v>43160</v>
      </c>
      <c r="AZ927">
        <v>323</v>
      </c>
      <c r="BA927">
        <v>342</v>
      </c>
      <c r="BC927" t="s">
        <v>18576</v>
      </c>
      <c r="BK927" t="s">
        <v>18577</v>
      </c>
      <c r="BQ927" t="s">
        <v>296</v>
      </c>
      <c r="BR927" t="s">
        <v>12074</v>
      </c>
      <c r="BS927" t="s">
        <v>12074</v>
      </c>
    </row>
    <row r="928" spans="1:72" hidden="1">
      <c r="A928" t="s">
        <v>76</v>
      </c>
      <c r="B928" t="s">
        <v>18578</v>
      </c>
      <c r="F928" t="s">
        <v>18579</v>
      </c>
      <c r="I928" t="s">
        <v>18580</v>
      </c>
      <c r="J928" t="s">
        <v>4289</v>
      </c>
      <c r="V928" t="s">
        <v>18581</v>
      </c>
      <c r="AA928" t="s">
        <v>18582</v>
      </c>
      <c r="AM928" t="s">
        <v>4291</v>
      </c>
      <c r="AN928" t="s">
        <v>4292</v>
      </c>
      <c r="AR928" t="s">
        <v>128</v>
      </c>
      <c r="AS928">
        <v>2013</v>
      </c>
      <c r="AT928">
        <v>67</v>
      </c>
      <c r="AU928">
        <v>3</v>
      </c>
      <c r="AZ928">
        <v>451</v>
      </c>
      <c r="BA928">
        <v>461</v>
      </c>
      <c r="BC928" t="s">
        <v>18583</v>
      </c>
      <c r="BK928" t="s">
        <v>18584</v>
      </c>
      <c r="BQ928" t="s">
        <v>296</v>
      </c>
      <c r="BR928" t="s">
        <v>12074</v>
      </c>
      <c r="BS928" t="s">
        <v>12074</v>
      </c>
    </row>
    <row r="929" spans="1:72" hidden="1">
      <c r="A929" t="s">
        <v>76</v>
      </c>
      <c r="B929" t="s">
        <v>18585</v>
      </c>
      <c r="F929" t="s">
        <v>18585</v>
      </c>
      <c r="I929" t="s">
        <v>18586</v>
      </c>
      <c r="J929" t="s">
        <v>5100</v>
      </c>
      <c r="V929" t="s">
        <v>18587</v>
      </c>
      <c r="AM929" t="s">
        <v>3970</v>
      </c>
      <c r="AR929" t="s">
        <v>216</v>
      </c>
      <c r="AS929">
        <v>1999</v>
      </c>
      <c r="AT929">
        <v>77</v>
      </c>
      <c r="AU929">
        <v>8</v>
      </c>
      <c r="AZ929">
        <v>1240</v>
      </c>
      <c r="BA929">
        <v>1246</v>
      </c>
      <c r="BC929" t="s">
        <v>18588</v>
      </c>
      <c r="BK929" t="s">
        <v>18589</v>
      </c>
      <c r="BQ929" t="s">
        <v>296</v>
      </c>
      <c r="BR929" t="s">
        <v>12074</v>
      </c>
      <c r="BS929" t="s">
        <v>12074</v>
      </c>
    </row>
    <row r="930" spans="1:72" hidden="1">
      <c r="A930" t="s">
        <v>76</v>
      </c>
      <c r="B930" t="s">
        <v>18590</v>
      </c>
      <c r="F930" t="s">
        <v>18590</v>
      </c>
      <c r="I930" t="s">
        <v>18591</v>
      </c>
      <c r="J930" t="s">
        <v>145</v>
      </c>
      <c r="V930" t="s">
        <v>18592</v>
      </c>
      <c r="AM930" t="s">
        <v>147</v>
      </c>
      <c r="AR930" t="s">
        <v>148</v>
      </c>
      <c r="AS930">
        <v>2000</v>
      </c>
      <c r="AT930">
        <v>46</v>
      </c>
      <c r="AU930">
        <v>5</v>
      </c>
      <c r="AZ930">
        <v>655</v>
      </c>
      <c r="BA930">
        <v>661</v>
      </c>
      <c r="BC930" t="s">
        <v>18593</v>
      </c>
      <c r="BK930" t="s">
        <v>18594</v>
      </c>
      <c r="BQ930" t="s">
        <v>296</v>
      </c>
      <c r="BR930" t="s">
        <v>12074</v>
      </c>
      <c r="BS930" t="s">
        <v>12074</v>
      </c>
    </row>
    <row r="931" spans="1:72" hidden="1">
      <c r="A931" t="s">
        <v>76</v>
      </c>
      <c r="B931" t="s">
        <v>3475</v>
      </c>
      <c r="F931" t="s">
        <v>3475</v>
      </c>
      <c r="I931" t="s">
        <v>18595</v>
      </c>
      <c r="J931" t="s">
        <v>2662</v>
      </c>
      <c r="V931" t="s">
        <v>18596</v>
      </c>
      <c r="AM931" t="s">
        <v>2664</v>
      </c>
      <c r="AN931" t="s">
        <v>3478</v>
      </c>
      <c r="AR931" t="s">
        <v>887</v>
      </c>
      <c r="AS931">
        <v>1998</v>
      </c>
      <c r="AT931">
        <v>87</v>
      </c>
      <c r="AU931">
        <v>3</v>
      </c>
      <c r="AZ931">
        <v>311</v>
      </c>
      <c r="BA931">
        <v>319</v>
      </c>
      <c r="BC931" t="s">
        <v>18597</v>
      </c>
      <c r="BK931" t="s">
        <v>18598</v>
      </c>
      <c r="BQ931" t="s">
        <v>296</v>
      </c>
      <c r="BR931" t="s">
        <v>12074</v>
      </c>
      <c r="BS931" t="s">
        <v>12074</v>
      </c>
    </row>
    <row r="932" spans="1:72" hidden="1">
      <c r="A932" t="s">
        <v>76</v>
      </c>
      <c r="B932" t="s">
        <v>3475</v>
      </c>
      <c r="F932" t="s">
        <v>3475</v>
      </c>
      <c r="I932" t="s">
        <v>18599</v>
      </c>
      <c r="J932" t="s">
        <v>605</v>
      </c>
      <c r="V932" t="s">
        <v>18600</v>
      </c>
      <c r="AM932" t="s">
        <v>607</v>
      </c>
      <c r="AR932" t="s">
        <v>128</v>
      </c>
      <c r="AS932">
        <v>1999</v>
      </c>
      <c r="AT932">
        <v>53</v>
      </c>
      <c r="AU932">
        <v>6</v>
      </c>
      <c r="AZ932">
        <v>1979</v>
      </c>
      <c r="BA932">
        <v>1986</v>
      </c>
      <c r="BC932" t="s">
        <v>18601</v>
      </c>
      <c r="BK932" t="s">
        <v>18602</v>
      </c>
      <c r="BL932">
        <v>28565466</v>
      </c>
      <c r="BQ932" t="s">
        <v>131</v>
      </c>
      <c r="BR932" t="s">
        <v>12074</v>
      </c>
      <c r="BS932" t="s">
        <v>296</v>
      </c>
    </row>
    <row r="933" spans="1:72" hidden="1">
      <c r="A933" t="s">
        <v>76</v>
      </c>
      <c r="B933" t="s">
        <v>18603</v>
      </c>
      <c r="F933" t="s">
        <v>18603</v>
      </c>
      <c r="I933" t="s">
        <v>18604</v>
      </c>
      <c r="J933" t="s">
        <v>145</v>
      </c>
      <c r="V933" t="s">
        <v>18605</v>
      </c>
      <c r="AM933" t="s">
        <v>147</v>
      </c>
      <c r="AR933" t="s">
        <v>204</v>
      </c>
      <c r="AS933">
        <v>2000</v>
      </c>
      <c r="AT933">
        <v>46</v>
      </c>
      <c r="AU933">
        <v>2</v>
      </c>
      <c r="AZ933">
        <v>161</v>
      </c>
      <c r="BA933">
        <v>167</v>
      </c>
      <c r="BC933" t="s">
        <v>18606</v>
      </c>
      <c r="BK933" t="s">
        <v>18607</v>
      </c>
      <c r="BQ933" t="s">
        <v>296</v>
      </c>
      <c r="BR933" t="s">
        <v>12074</v>
      </c>
      <c r="BS933" t="s">
        <v>12074</v>
      </c>
    </row>
    <row r="934" spans="1:72" hidden="1">
      <c r="A934" t="s">
        <v>76</v>
      </c>
      <c r="B934" t="s">
        <v>18608</v>
      </c>
      <c r="F934" t="s">
        <v>18608</v>
      </c>
      <c r="I934" t="s">
        <v>18609</v>
      </c>
      <c r="J934" t="s">
        <v>18610</v>
      </c>
      <c r="V934" t="s">
        <v>18611</v>
      </c>
      <c r="Z934" t="s">
        <v>18612</v>
      </c>
      <c r="AA934" t="s">
        <v>18613</v>
      </c>
      <c r="AM934" t="s">
        <v>18614</v>
      </c>
      <c r="AR934" t="s">
        <v>128</v>
      </c>
      <c r="AS934">
        <v>1999</v>
      </c>
      <c r="AT934">
        <v>33</v>
      </c>
      <c r="AU934">
        <v>28</v>
      </c>
      <c r="AZ934">
        <v>4739</v>
      </c>
      <c r="BA934">
        <v>4744</v>
      </c>
      <c r="BC934" t="s">
        <v>18615</v>
      </c>
      <c r="BK934" t="s">
        <v>18616</v>
      </c>
      <c r="BQ934" t="s">
        <v>296</v>
      </c>
      <c r="BR934" t="s">
        <v>12074</v>
      </c>
      <c r="BS934" t="s">
        <v>12074</v>
      </c>
    </row>
    <row r="935" spans="1:72" hidden="1">
      <c r="A935" t="s">
        <v>76</v>
      </c>
      <c r="B935" t="s">
        <v>18617</v>
      </c>
      <c r="F935" t="s">
        <v>18618</v>
      </c>
      <c r="I935" t="s">
        <v>18619</v>
      </c>
      <c r="J935" t="s">
        <v>18620</v>
      </c>
      <c r="V935" t="s">
        <v>18621</v>
      </c>
      <c r="AM935" t="s">
        <v>18622</v>
      </c>
      <c r="AN935" t="s">
        <v>18623</v>
      </c>
      <c r="AR935" t="s">
        <v>94</v>
      </c>
      <c r="AS935">
        <v>2017</v>
      </c>
      <c r="AT935">
        <v>19</v>
      </c>
      <c r="AU935">
        <v>1</v>
      </c>
      <c r="AZ935">
        <v>63</v>
      </c>
      <c r="BA935">
        <v>70</v>
      </c>
      <c r="BC935" t="s">
        <v>18624</v>
      </c>
      <c r="BK935" t="s">
        <v>18625</v>
      </c>
      <c r="BQ935" t="s">
        <v>296</v>
      </c>
      <c r="BR935" t="s">
        <v>12074</v>
      </c>
      <c r="BS935" t="s">
        <v>12074</v>
      </c>
    </row>
    <row r="936" spans="1:72" hidden="1">
      <c r="A936" t="s">
        <v>76</v>
      </c>
      <c r="B936" t="s">
        <v>18626</v>
      </c>
      <c r="F936" t="s">
        <v>18627</v>
      </c>
      <c r="I936" t="s">
        <v>18628</v>
      </c>
      <c r="J936" t="s">
        <v>6459</v>
      </c>
      <c r="V936" t="s">
        <v>18629</v>
      </c>
      <c r="AM936" t="s">
        <v>6461</v>
      </c>
      <c r="AR936" t="s">
        <v>168</v>
      </c>
      <c r="AS936">
        <v>1987</v>
      </c>
      <c r="AT936">
        <v>1</v>
      </c>
      <c r="AU936">
        <v>4</v>
      </c>
      <c r="AZ936">
        <v>348</v>
      </c>
      <c r="BA936">
        <v>362</v>
      </c>
      <c r="BC936" t="s">
        <v>18630</v>
      </c>
      <c r="BK936" t="s">
        <v>18631</v>
      </c>
      <c r="BQ936" t="s">
        <v>296</v>
      </c>
      <c r="BR936" t="s">
        <v>12074</v>
      </c>
      <c r="BS936" t="s">
        <v>12074</v>
      </c>
    </row>
    <row r="937" spans="1:72" hidden="1">
      <c r="A937" t="s">
        <v>76</v>
      </c>
      <c r="B937" t="s">
        <v>18632</v>
      </c>
      <c r="F937" t="s">
        <v>18633</v>
      </c>
      <c r="I937" t="s">
        <v>18634</v>
      </c>
      <c r="J937" t="s">
        <v>992</v>
      </c>
      <c r="V937" t="s">
        <v>18635</v>
      </c>
      <c r="AM937" t="s">
        <v>994</v>
      </c>
      <c r="AR937" t="s">
        <v>600</v>
      </c>
      <c r="AS937">
        <v>2008</v>
      </c>
      <c r="AT937">
        <v>87</v>
      </c>
      <c r="AU937">
        <v>4</v>
      </c>
      <c r="AZ937">
        <v>476</v>
      </c>
      <c r="BA937">
        <v>493</v>
      </c>
      <c r="BK937" t="s">
        <v>18636</v>
      </c>
      <c r="BQ937" t="s">
        <v>296</v>
      </c>
      <c r="BR937" t="s">
        <v>12074</v>
      </c>
      <c r="BS937" t="s">
        <v>12074</v>
      </c>
    </row>
    <row r="938" spans="1:72" hidden="1">
      <c r="A938" t="s">
        <v>76</v>
      </c>
      <c r="B938" t="s">
        <v>18637</v>
      </c>
      <c r="F938" t="s">
        <v>18638</v>
      </c>
      <c r="I938" t="s">
        <v>18639</v>
      </c>
      <c r="J938" t="s">
        <v>18640</v>
      </c>
      <c r="V938" t="s">
        <v>18641</v>
      </c>
      <c r="AM938" t="s">
        <v>18642</v>
      </c>
      <c r="AN938" t="s">
        <v>18643</v>
      </c>
      <c r="AR938" t="s">
        <v>128</v>
      </c>
      <c r="AS938">
        <v>2010</v>
      </c>
      <c r="AT938">
        <v>9</v>
      </c>
      <c r="AU938">
        <v>2</v>
      </c>
      <c r="AZ938">
        <v>250</v>
      </c>
      <c r="BA938">
        <v>261</v>
      </c>
      <c r="BC938" t="s">
        <v>18644</v>
      </c>
      <c r="BK938" t="s">
        <v>18645</v>
      </c>
      <c r="BQ938" t="s">
        <v>296</v>
      </c>
      <c r="BR938" t="s">
        <v>12074</v>
      </c>
      <c r="BS938" t="s">
        <v>12074</v>
      </c>
    </row>
    <row r="939" spans="1:72" hidden="1">
      <c r="A939" t="s">
        <v>76</v>
      </c>
      <c r="B939" t="s">
        <v>18646</v>
      </c>
      <c r="F939" t="s">
        <v>18647</v>
      </c>
      <c r="I939" t="s">
        <v>18648</v>
      </c>
      <c r="J939" t="s">
        <v>6459</v>
      </c>
      <c r="V939" t="s">
        <v>18649</v>
      </c>
      <c r="Z939" t="s">
        <v>18650</v>
      </c>
      <c r="AA939" t="s">
        <v>18651</v>
      </c>
      <c r="AM939" t="s">
        <v>6461</v>
      </c>
      <c r="AN939" t="s">
        <v>6462</v>
      </c>
      <c r="AR939" t="s">
        <v>148</v>
      </c>
      <c r="AS939">
        <v>2014</v>
      </c>
      <c r="AT939">
        <v>28</v>
      </c>
      <c r="AU939">
        <v>3</v>
      </c>
      <c r="AZ939">
        <v>505</v>
      </c>
      <c r="BA939">
        <v>520</v>
      </c>
      <c r="BC939" t="s">
        <v>18652</v>
      </c>
      <c r="BK939" t="s">
        <v>18653</v>
      </c>
      <c r="BQ939" t="s">
        <v>131</v>
      </c>
      <c r="BR939" t="s">
        <v>12074</v>
      </c>
      <c r="BS939" t="s">
        <v>296</v>
      </c>
    </row>
    <row r="940" spans="1:72" hidden="1">
      <c r="A940" t="s">
        <v>76</v>
      </c>
      <c r="B940" t="s">
        <v>18654</v>
      </c>
      <c r="F940" t="s">
        <v>18655</v>
      </c>
      <c r="I940" t="s">
        <v>18656</v>
      </c>
      <c r="J940" t="s">
        <v>3940</v>
      </c>
      <c r="V940" t="s">
        <v>18657</v>
      </c>
      <c r="AM940" t="s">
        <v>3944</v>
      </c>
      <c r="AR940" t="s">
        <v>148</v>
      </c>
      <c r="AS940">
        <v>2007</v>
      </c>
      <c r="AT940">
        <v>131</v>
      </c>
      <c r="AU940">
        <v>4</v>
      </c>
      <c r="AZ940">
        <v>284</v>
      </c>
      <c r="BA940">
        <v>288</v>
      </c>
      <c r="BC940" t="s">
        <v>18658</v>
      </c>
      <c r="BK940" t="s">
        <v>18659</v>
      </c>
      <c r="BQ940" t="s">
        <v>296</v>
      </c>
      <c r="BR940" t="s">
        <v>12074</v>
      </c>
      <c r="BS940" t="s">
        <v>12074</v>
      </c>
    </row>
    <row r="941" spans="1:72" hidden="1">
      <c r="A941" t="s">
        <v>76</v>
      </c>
      <c r="B941" t="s">
        <v>18660</v>
      </c>
      <c r="F941" t="s">
        <v>18660</v>
      </c>
      <c r="I941" t="s">
        <v>18661</v>
      </c>
      <c r="J941" t="s">
        <v>931</v>
      </c>
      <c r="V941" t="s">
        <v>18662</v>
      </c>
      <c r="AM941" t="s">
        <v>933</v>
      </c>
      <c r="AR941" t="s">
        <v>769</v>
      </c>
      <c r="AS941">
        <v>1991</v>
      </c>
      <c r="AT941">
        <v>44</v>
      </c>
      <c r="AU941">
        <v>3</v>
      </c>
      <c r="AZ941">
        <v>469</v>
      </c>
      <c r="BA941">
        <v>475</v>
      </c>
      <c r="BC941" t="s">
        <v>18663</v>
      </c>
      <c r="BK941" t="s">
        <v>18664</v>
      </c>
      <c r="BL941">
        <v>2015364</v>
      </c>
      <c r="BQ941" t="s">
        <v>296</v>
      </c>
      <c r="BR941" t="s">
        <v>12074</v>
      </c>
      <c r="BS941" t="s">
        <v>12074</v>
      </c>
    </row>
    <row r="942" spans="1:72" hidden="1">
      <c r="A942" t="s">
        <v>76</v>
      </c>
      <c r="B942" t="s">
        <v>18665</v>
      </c>
      <c r="F942" t="s">
        <v>18665</v>
      </c>
      <c r="I942" t="s">
        <v>18666</v>
      </c>
      <c r="J942" t="s">
        <v>1196</v>
      </c>
      <c r="V942" t="s">
        <v>18667</v>
      </c>
      <c r="AM942" t="s">
        <v>1198</v>
      </c>
      <c r="AR942" t="s">
        <v>397</v>
      </c>
      <c r="AS942">
        <v>1997</v>
      </c>
      <c r="AT942">
        <v>90</v>
      </c>
      <c r="AU942">
        <v>4</v>
      </c>
      <c r="AZ942">
        <v>433</v>
      </c>
      <c r="BA942">
        <v>437</v>
      </c>
      <c r="BC942" t="s">
        <v>18668</v>
      </c>
      <c r="BK942" t="s">
        <v>18669</v>
      </c>
      <c r="BQ942" t="s">
        <v>131</v>
      </c>
      <c r="BR942" t="s">
        <v>12074</v>
      </c>
      <c r="BS942" t="s">
        <v>296</v>
      </c>
      <c r="BT942">
        <v>1</v>
      </c>
    </row>
    <row r="943" spans="1:72" hidden="1">
      <c r="A943" t="s">
        <v>76</v>
      </c>
      <c r="B943" t="s">
        <v>18670</v>
      </c>
      <c r="F943" t="s">
        <v>18670</v>
      </c>
      <c r="I943" t="s">
        <v>18671</v>
      </c>
      <c r="J943" t="s">
        <v>925</v>
      </c>
      <c r="O943" t="s">
        <v>18672</v>
      </c>
      <c r="P943" t="s">
        <v>18673</v>
      </c>
      <c r="Q943" t="s">
        <v>6952</v>
      </c>
      <c r="R943" t="s">
        <v>18674</v>
      </c>
      <c r="V943" t="s">
        <v>18675</v>
      </c>
      <c r="AM943" t="s">
        <v>927</v>
      </c>
      <c r="AR943" t="s">
        <v>204</v>
      </c>
      <c r="AS943">
        <v>2000</v>
      </c>
      <c r="AT943">
        <v>102</v>
      </c>
      <c r="AU943">
        <v>1</v>
      </c>
      <c r="AZ943">
        <v>35</v>
      </c>
      <c r="BA943">
        <v>51</v>
      </c>
      <c r="BC943" t="s">
        <v>18676</v>
      </c>
      <c r="BK943" t="s">
        <v>18677</v>
      </c>
      <c r="BQ943" t="s">
        <v>296</v>
      </c>
      <c r="BR943" t="s">
        <v>12074</v>
      </c>
      <c r="BS943" t="s">
        <v>12074</v>
      </c>
    </row>
    <row r="944" spans="1:72" hidden="1">
      <c r="A944" t="s">
        <v>76</v>
      </c>
      <c r="B944" t="s">
        <v>18678</v>
      </c>
      <c r="F944" t="s">
        <v>18679</v>
      </c>
      <c r="I944" t="s">
        <v>18680</v>
      </c>
      <c r="J944" t="s">
        <v>12152</v>
      </c>
      <c r="V944" t="s">
        <v>18681</v>
      </c>
      <c r="AM944" t="s">
        <v>12155</v>
      </c>
      <c r="AN944" t="s">
        <v>12156</v>
      </c>
      <c r="AR944" t="s">
        <v>397</v>
      </c>
      <c r="AS944">
        <v>2018</v>
      </c>
      <c r="AT944">
        <v>244</v>
      </c>
      <c r="AZ944">
        <v>19</v>
      </c>
      <c r="BA944">
        <v>23</v>
      </c>
      <c r="BC944" t="s">
        <v>18682</v>
      </c>
      <c r="BK944" t="s">
        <v>18683</v>
      </c>
      <c r="BQ944" t="s">
        <v>296</v>
      </c>
      <c r="BR944" t="s">
        <v>12074</v>
      </c>
      <c r="BS944" t="s">
        <v>12074</v>
      </c>
    </row>
    <row r="945" spans="1:71" hidden="1">
      <c r="A945" t="s">
        <v>76</v>
      </c>
      <c r="B945" t="s">
        <v>18684</v>
      </c>
      <c r="F945" t="s">
        <v>18685</v>
      </c>
      <c r="I945" t="s">
        <v>18686</v>
      </c>
      <c r="J945" t="s">
        <v>4512</v>
      </c>
      <c r="V945" t="s">
        <v>18687</v>
      </c>
      <c r="AM945" t="s">
        <v>4514</v>
      </c>
      <c r="AR945" t="s">
        <v>168</v>
      </c>
      <c r="AS945">
        <v>2011</v>
      </c>
      <c r="AT945">
        <v>72</v>
      </c>
      <c r="AU945">
        <v>3</v>
      </c>
      <c r="AX945" t="s">
        <v>49</v>
      </c>
      <c r="AZ945">
        <v>415</v>
      </c>
      <c r="BA945">
        <v>421</v>
      </c>
      <c r="BC945" t="s">
        <v>18688</v>
      </c>
      <c r="BK945" t="s">
        <v>18689</v>
      </c>
      <c r="BQ945" t="s">
        <v>296</v>
      </c>
      <c r="BR945" t="s">
        <v>12074</v>
      </c>
      <c r="BS945" t="s">
        <v>12074</v>
      </c>
    </row>
    <row r="946" spans="1:71" hidden="1">
      <c r="A946" t="s">
        <v>76</v>
      </c>
      <c r="B946" t="s">
        <v>18690</v>
      </c>
      <c r="F946" t="s">
        <v>18690</v>
      </c>
      <c r="I946" t="s">
        <v>18691</v>
      </c>
      <c r="J946" t="s">
        <v>452</v>
      </c>
      <c r="V946" t="s">
        <v>18692</v>
      </c>
      <c r="AM946" t="s">
        <v>454</v>
      </c>
      <c r="AR946" t="s">
        <v>413</v>
      </c>
      <c r="AS946">
        <v>2001</v>
      </c>
      <c r="AT946">
        <v>36</v>
      </c>
      <c r="AU946">
        <v>4</v>
      </c>
      <c r="AZ946">
        <v>427</v>
      </c>
      <c r="BA946">
        <v>430</v>
      </c>
      <c r="BK946" t="s">
        <v>18693</v>
      </c>
      <c r="BQ946" t="s">
        <v>296</v>
      </c>
      <c r="BR946" t="s">
        <v>12074</v>
      </c>
      <c r="BS946" t="s">
        <v>12074</v>
      </c>
    </row>
    <row r="947" spans="1:71" hidden="1">
      <c r="A947" t="s">
        <v>76</v>
      </c>
      <c r="B947" t="s">
        <v>18694</v>
      </c>
      <c r="F947" t="s">
        <v>18695</v>
      </c>
      <c r="I947" t="s">
        <v>18696</v>
      </c>
      <c r="J947" t="s">
        <v>2128</v>
      </c>
      <c r="V947" t="s">
        <v>18697</v>
      </c>
      <c r="AM947" t="s">
        <v>2130</v>
      </c>
      <c r="AN947" t="s">
        <v>4637</v>
      </c>
      <c r="AR947" t="s">
        <v>128</v>
      </c>
      <c r="AS947">
        <v>2013</v>
      </c>
      <c r="AT947">
        <v>42</v>
      </c>
      <c r="AU947">
        <v>6</v>
      </c>
      <c r="AZ947">
        <v>1166</v>
      </c>
      <c r="BA947">
        <v>1173</v>
      </c>
      <c r="BC947" t="s">
        <v>18698</v>
      </c>
      <c r="BK947" t="s">
        <v>18699</v>
      </c>
      <c r="BL947">
        <v>24128927</v>
      </c>
      <c r="BQ947" t="s">
        <v>296</v>
      </c>
      <c r="BR947" t="s">
        <v>12074</v>
      </c>
      <c r="BS947" t="s">
        <v>12074</v>
      </c>
    </row>
    <row r="948" spans="1:71" hidden="1">
      <c r="A948" t="s">
        <v>76</v>
      </c>
      <c r="B948" t="s">
        <v>18700</v>
      </c>
      <c r="F948" t="s">
        <v>18700</v>
      </c>
      <c r="I948" t="s">
        <v>18701</v>
      </c>
      <c r="J948" t="s">
        <v>18702</v>
      </c>
      <c r="V948" t="s">
        <v>18703</v>
      </c>
      <c r="AM948" t="s">
        <v>18704</v>
      </c>
      <c r="AR948" t="s">
        <v>18705</v>
      </c>
      <c r="AS948">
        <v>1999</v>
      </c>
      <c r="AT948">
        <v>277</v>
      </c>
      <c r="AU948" s="2">
        <v>43161</v>
      </c>
      <c r="AZ948">
        <v>217</v>
      </c>
      <c r="BA948">
        <v>226</v>
      </c>
      <c r="BC948" t="s">
        <v>18706</v>
      </c>
      <c r="BK948" t="s">
        <v>18707</v>
      </c>
      <c r="BQ948" t="s">
        <v>296</v>
      </c>
      <c r="BR948" t="s">
        <v>12074</v>
      </c>
      <c r="BS948" t="s">
        <v>12074</v>
      </c>
    </row>
    <row r="949" spans="1:71" hidden="1">
      <c r="A949" t="s">
        <v>76</v>
      </c>
      <c r="B949" t="s">
        <v>18708</v>
      </c>
      <c r="F949" t="s">
        <v>18709</v>
      </c>
      <c r="I949" t="s">
        <v>18710</v>
      </c>
      <c r="J949" t="s">
        <v>460</v>
      </c>
      <c r="V949" t="s">
        <v>18711</v>
      </c>
      <c r="AM949" t="s">
        <v>464</v>
      </c>
      <c r="AS949">
        <v>2009</v>
      </c>
      <c r="AT949">
        <v>389</v>
      </c>
      <c r="AZ949">
        <v>97</v>
      </c>
      <c r="BA949">
        <v>116</v>
      </c>
      <c r="BC949" t="s">
        <v>18712</v>
      </c>
      <c r="BK949" t="s">
        <v>18713</v>
      </c>
      <c r="BQ949" t="s">
        <v>296</v>
      </c>
      <c r="BR949" t="s">
        <v>12074</v>
      </c>
      <c r="BS949" t="s">
        <v>12074</v>
      </c>
    </row>
    <row r="950" spans="1:71" hidden="1">
      <c r="A950" t="s">
        <v>76</v>
      </c>
      <c r="B950" t="s">
        <v>18714</v>
      </c>
      <c r="F950" t="s">
        <v>18715</v>
      </c>
      <c r="I950" t="s">
        <v>18716</v>
      </c>
      <c r="J950" t="s">
        <v>11916</v>
      </c>
      <c r="V950" t="s">
        <v>18717</v>
      </c>
      <c r="Z950" t="s">
        <v>18718</v>
      </c>
      <c r="AA950" t="s">
        <v>18719</v>
      </c>
      <c r="AM950" t="s">
        <v>11920</v>
      </c>
      <c r="AN950" t="s">
        <v>18720</v>
      </c>
      <c r="AR950" t="s">
        <v>887</v>
      </c>
      <c r="AS950">
        <v>2017</v>
      </c>
      <c r="AT950">
        <v>136</v>
      </c>
      <c r="AU950">
        <v>3</v>
      </c>
      <c r="AZ950">
        <v>471</v>
      </c>
      <c r="BA950">
        <v>479</v>
      </c>
      <c r="BC950" t="s">
        <v>18721</v>
      </c>
      <c r="BK950" t="s">
        <v>18722</v>
      </c>
      <c r="BQ950" t="s">
        <v>296</v>
      </c>
      <c r="BR950" t="s">
        <v>12074</v>
      </c>
      <c r="BS950" t="s">
        <v>12074</v>
      </c>
    </row>
    <row r="951" spans="1:71" hidden="1">
      <c r="A951" t="s">
        <v>76</v>
      </c>
      <c r="B951" t="s">
        <v>18723</v>
      </c>
      <c r="F951" t="s">
        <v>18724</v>
      </c>
      <c r="H951" t="s">
        <v>18725</v>
      </c>
      <c r="I951" t="s">
        <v>18726</v>
      </c>
      <c r="J951" t="s">
        <v>13798</v>
      </c>
      <c r="V951" t="s">
        <v>18727</v>
      </c>
      <c r="AM951" t="s">
        <v>13800</v>
      </c>
      <c r="AR951" t="s">
        <v>887</v>
      </c>
      <c r="AS951">
        <v>2018</v>
      </c>
      <c r="AT951">
        <v>16</v>
      </c>
      <c r="AU951">
        <v>6</v>
      </c>
      <c r="BB951">
        <v>5301</v>
      </c>
      <c r="BC951" t="s">
        <v>18728</v>
      </c>
      <c r="BK951" t="s">
        <v>18729</v>
      </c>
      <c r="BQ951" t="s">
        <v>296</v>
      </c>
      <c r="BR951" t="s">
        <v>12074</v>
      </c>
      <c r="BS951" t="s">
        <v>12074</v>
      </c>
    </row>
    <row r="952" spans="1:71" hidden="1">
      <c r="A952" t="s">
        <v>76</v>
      </c>
      <c r="B952" t="s">
        <v>18730</v>
      </c>
      <c r="F952" t="s">
        <v>18731</v>
      </c>
      <c r="I952" t="s">
        <v>18732</v>
      </c>
      <c r="J952" t="s">
        <v>10872</v>
      </c>
      <c r="V952" t="s">
        <v>18733</v>
      </c>
      <c r="AM952" t="s">
        <v>10873</v>
      </c>
      <c r="AN952" t="s">
        <v>18734</v>
      </c>
      <c r="AR952" t="s">
        <v>18735</v>
      </c>
      <c r="AS952">
        <v>2007</v>
      </c>
      <c r="AU952">
        <v>4</v>
      </c>
      <c r="AZ952">
        <v>994</v>
      </c>
      <c r="BA952">
        <v>1000</v>
      </c>
      <c r="BC952" t="s">
        <v>18736</v>
      </c>
      <c r="BK952" t="s">
        <v>18737</v>
      </c>
      <c r="BQ952" t="s">
        <v>296</v>
      </c>
      <c r="BR952" t="s">
        <v>12074</v>
      </c>
      <c r="BS952" t="s">
        <v>12074</v>
      </c>
    </row>
    <row r="953" spans="1:71" hidden="1">
      <c r="A953" t="s">
        <v>76</v>
      </c>
      <c r="B953" t="s">
        <v>18738</v>
      </c>
      <c r="F953" t="s">
        <v>18738</v>
      </c>
      <c r="I953" t="s">
        <v>18739</v>
      </c>
      <c r="J953" t="s">
        <v>11662</v>
      </c>
      <c r="V953" t="s">
        <v>18740</v>
      </c>
      <c r="AA953" t="s">
        <v>18741</v>
      </c>
      <c r="AM953" t="s">
        <v>11665</v>
      </c>
      <c r="AN953" t="s">
        <v>17720</v>
      </c>
      <c r="AR953" t="s">
        <v>769</v>
      </c>
      <c r="AS953">
        <v>2006</v>
      </c>
      <c r="AT953">
        <v>132</v>
      </c>
      <c r="AV953">
        <v>3</v>
      </c>
      <c r="AZ953">
        <v>387</v>
      </c>
      <c r="BA953">
        <v>401</v>
      </c>
      <c r="BC953" t="s">
        <v>18742</v>
      </c>
      <c r="BK953" t="s">
        <v>18743</v>
      </c>
      <c r="BL953">
        <v>16332289</v>
      </c>
      <c r="BQ953" t="s">
        <v>296</v>
      </c>
      <c r="BR953" t="s">
        <v>12074</v>
      </c>
      <c r="BS953" t="s">
        <v>12074</v>
      </c>
    </row>
    <row r="954" spans="1:71" hidden="1">
      <c r="A954" t="s">
        <v>867</v>
      </c>
      <c r="B954" t="s">
        <v>18744</v>
      </c>
      <c r="E954" t="s">
        <v>18745</v>
      </c>
      <c r="F954" t="s">
        <v>18746</v>
      </c>
      <c r="I954" t="s">
        <v>18747</v>
      </c>
      <c r="J954" t="s">
        <v>18748</v>
      </c>
      <c r="K954" t="s">
        <v>18749</v>
      </c>
      <c r="O954" t="s">
        <v>18750</v>
      </c>
      <c r="P954" t="s">
        <v>18751</v>
      </c>
      <c r="Q954" t="s">
        <v>18752</v>
      </c>
      <c r="R954" t="s">
        <v>18745</v>
      </c>
      <c r="V954" t="s">
        <v>18753</v>
      </c>
      <c r="AM954" t="s">
        <v>18754</v>
      </c>
      <c r="AO954" t="s">
        <v>18755</v>
      </c>
      <c r="AS954">
        <v>2013</v>
      </c>
      <c r="BK954" t="s">
        <v>18756</v>
      </c>
      <c r="BQ954" t="s">
        <v>296</v>
      </c>
      <c r="BR954" t="s">
        <v>12074</v>
      </c>
      <c r="BS954" t="s">
        <v>12074</v>
      </c>
    </row>
    <row r="955" spans="1:71" hidden="1">
      <c r="A955" t="s">
        <v>76</v>
      </c>
      <c r="B955" t="s">
        <v>18757</v>
      </c>
      <c r="F955" t="s">
        <v>18757</v>
      </c>
      <c r="I955" t="s">
        <v>18758</v>
      </c>
      <c r="J955" t="s">
        <v>18759</v>
      </c>
      <c r="O955" t="s">
        <v>18760</v>
      </c>
      <c r="P955" t="s">
        <v>18761</v>
      </c>
      <c r="Q955" t="s">
        <v>18762</v>
      </c>
      <c r="R955" t="s">
        <v>18763</v>
      </c>
      <c r="V955" t="s">
        <v>18764</v>
      </c>
      <c r="AM955" t="s">
        <v>18765</v>
      </c>
      <c r="AS955">
        <v>2005</v>
      </c>
      <c r="AT955">
        <v>40</v>
      </c>
      <c r="AU955" s="2">
        <v>43287</v>
      </c>
      <c r="AZ955">
        <v>1343</v>
      </c>
      <c r="BA955">
        <v>1353</v>
      </c>
      <c r="BC955" t="s">
        <v>18766</v>
      </c>
      <c r="BK955" t="s">
        <v>18767</v>
      </c>
      <c r="BL955">
        <v>15921286</v>
      </c>
      <c r="BQ955" t="s">
        <v>296</v>
      </c>
      <c r="BR955" t="s">
        <v>12074</v>
      </c>
      <c r="BS955" t="s">
        <v>12074</v>
      </c>
    </row>
    <row r="956" spans="1:71" hidden="1">
      <c r="A956" t="s">
        <v>76</v>
      </c>
      <c r="B956" t="s">
        <v>18768</v>
      </c>
      <c r="F956" t="s">
        <v>18769</v>
      </c>
      <c r="I956" t="s">
        <v>18770</v>
      </c>
      <c r="J956" t="s">
        <v>1510</v>
      </c>
      <c r="V956" t="s">
        <v>18771</v>
      </c>
      <c r="AA956" t="s">
        <v>18772</v>
      </c>
      <c r="AM956" t="s">
        <v>1512</v>
      </c>
      <c r="AR956" t="s">
        <v>185</v>
      </c>
      <c r="AS956">
        <v>2011</v>
      </c>
      <c r="AT956">
        <v>99</v>
      </c>
      <c r="AU956">
        <v>5</v>
      </c>
      <c r="AZ956">
        <v>1282</v>
      </c>
      <c r="BA956">
        <v>1298</v>
      </c>
      <c r="BC956" t="s">
        <v>18773</v>
      </c>
      <c r="BK956" t="s">
        <v>18774</v>
      </c>
      <c r="BQ956" t="s">
        <v>296</v>
      </c>
      <c r="BR956" t="s">
        <v>12074</v>
      </c>
      <c r="BS956" t="s">
        <v>12074</v>
      </c>
    </row>
    <row r="957" spans="1:71" hidden="1">
      <c r="A957" t="s">
        <v>76</v>
      </c>
      <c r="B957" t="s">
        <v>18775</v>
      </c>
      <c r="F957" t="s">
        <v>18776</v>
      </c>
      <c r="I957" t="s">
        <v>18777</v>
      </c>
      <c r="J957" t="s">
        <v>460</v>
      </c>
      <c r="V957" t="s">
        <v>18778</v>
      </c>
      <c r="Z957" t="s">
        <v>18779</v>
      </c>
      <c r="AA957" t="s">
        <v>18780</v>
      </c>
      <c r="AM957" t="s">
        <v>464</v>
      </c>
      <c r="AS957">
        <v>2011</v>
      </c>
      <c r="AT957">
        <v>440</v>
      </c>
      <c r="AZ957">
        <v>105</v>
      </c>
      <c r="BA957">
        <v>114</v>
      </c>
      <c r="BC957" t="s">
        <v>18781</v>
      </c>
      <c r="BK957" t="s">
        <v>18782</v>
      </c>
      <c r="BQ957" t="s">
        <v>296</v>
      </c>
      <c r="BR957" t="s">
        <v>12074</v>
      </c>
      <c r="BS957" t="s">
        <v>12074</v>
      </c>
    </row>
    <row r="958" spans="1:71" hidden="1">
      <c r="A958" t="s">
        <v>76</v>
      </c>
      <c r="B958" t="s">
        <v>18783</v>
      </c>
      <c r="F958" t="s">
        <v>18783</v>
      </c>
      <c r="I958" t="s">
        <v>18784</v>
      </c>
      <c r="J958" t="s">
        <v>452</v>
      </c>
      <c r="V958" t="s">
        <v>18785</v>
      </c>
      <c r="Z958" t="s">
        <v>18786</v>
      </c>
      <c r="AM958" t="s">
        <v>454</v>
      </c>
      <c r="AR958" t="s">
        <v>413</v>
      </c>
      <c r="AS958">
        <v>2004</v>
      </c>
      <c r="AT958">
        <v>39</v>
      </c>
      <c r="AU958">
        <v>4</v>
      </c>
      <c r="AZ958">
        <v>683</v>
      </c>
      <c r="BA958">
        <v>689</v>
      </c>
      <c r="BC958" t="s">
        <v>18787</v>
      </c>
      <c r="BK958" t="s">
        <v>18788</v>
      </c>
      <c r="BQ958" t="s">
        <v>296</v>
      </c>
      <c r="BR958" t="s">
        <v>12074</v>
      </c>
      <c r="BS958" t="s">
        <v>12074</v>
      </c>
    </row>
    <row r="959" spans="1:71" hidden="1">
      <c r="A959" t="s">
        <v>76</v>
      </c>
      <c r="B959" t="s">
        <v>18789</v>
      </c>
      <c r="F959" t="s">
        <v>18789</v>
      </c>
      <c r="I959" t="s">
        <v>18790</v>
      </c>
      <c r="J959" t="s">
        <v>210</v>
      </c>
      <c r="V959" t="s">
        <v>18791</v>
      </c>
      <c r="AM959" t="s">
        <v>214</v>
      </c>
      <c r="AR959" t="s">
        <v>600</v>
      </c>
      <c r="AS959">
        <v>2003</v>
      </c>
      <c r="AT959">
        <v>28</v>
      </c>
      <c r="AU959">
        <v>2</v>
      </c>
      <c r="AZ959">
        <v>151</v>
      </c>
      <c r="BA959">
        <v>158</v>
      </c>
      <c r="BC959" t="s">
        <v>18792</v>
      </c>
      <c r="BK959" t="s">
        <v>18793</v>
      </c>
      <c r="BQ959" t="s">
        <v>131</v>
      </c>
      <c r="BR959" t="s">
        <v>12074</v>
      </c>
      <c r="BS959" t="s">
        <v>296</v>
      </c>
    </row>
    <row r="960" spans="1:71" hidden="1">
      <c r="A960" t="s">
        <v>76</v>
      </c>
      <c r="B960" t="s">
        <v>18794</v>
      </c>
      <c r="F960" t="s">
        <v>18794</v>
      </c>
      <c r="I960" t="s">
        <v>18795</v>
      </c>
      <c r="J960" t="s">
        <v>2662</v>
      </c>
      <c r="V960" t="s">
        <v>18796</v>
      </c>
      <c r="AM960" t="s">
        <v>2664</v>
      </c>
      <c r="AR960" t="s">
        <v>887</v>
      </c>
      <c r="AS960">
        <v>1997</v>
      </c>
      <c r="AT960">
        <v>83</v>
      </c>
      <c r="AU960">
        <v>3</v>
      </c>
      <c r="AZ960">
        <v>347</v>
      </c>
      <c r="BA960">
        <v>360</v>
      </c>
      <c r="BC960" t="s">
        <v>18797</v>
      </c>
      <c r="BK960" t="s">
        <v>18798</v>
      </c>
      <c r="BQ960" t="s">
        <v>296</v>
      </c>
      <c r="BR960" t="s">
        <v>12074</v>
      </c>
      <c r="BS960" t="s">
        <v>12074</v>
      </c>
    </row>
    <row r="961" spans="1:71" hidden="1">
      <c r="A961" t="s">
        <v>76</v>
      </c>
      <c r="B961" t="s">
        <v>18794</v>
      </c>
      <c r="F961" t="s">
        <v>18799</v>
      </c>
      <c r="I961" t="s">
        <v>18800</v>
      </c>
      <c r="J961" t="s">
        <v>2662</v>
      </c>
      <c r="V961" t="s">
        <v>18801</v>
      </c>
      <c r="AM961" t="s">
        <v>2664</v>
      </c>
      <c r="AR961" t="s">
        <v>128</v>
      </c>
      <c r="AS961">
        <v>2009</v>
      </c>
      <c r="AT961">
        <v>133</v>
      </c>
      <c r="AU961">
        <v>3</v>
      </c>
      <c r="AZ961">
        <v>244</v>
      </c>
      <c r="BA961">
        <v>250</v>
      </c>
      <c r="BC961" t="s">
        <v>18802</v>
      </c>
      <c r="BK961" t="s">
        <v>18803</v>
      </c>
      <c r="BQ961" t="s">
        <v>296</v>
      </c>
      <c r="BR961" t="s">
        <v>12074</v>
      </c>
      <c r="BS961" t="s">
        <v>12074</v>
      </c>
    </row>
    <row r="962" spans="1:71" hidden="1">
      <c r="A962" t="s">
        <v>76</v>
      </c>
      <c r="B962" t="s">
        <v>18804</v>
      </c>
      <c r="F962" t="s">
        <v>18805</v>
      </c>
      <c r="I962" t="s">
        <v>18806</v>
      </c>
      <c r="J962" t="s">
        <v>2128</v>
      </c>
      <c r="V962" t="s">
        <v>18807</v>
      </c>
      <c r="AM962" t="s">
        <v>2130</v>
      </c>
      <c r="AR962" t="s">
        <v>168</v>
      </c>
      <c r="AS962">
        <v>2006</v>
      </c>
      <c r="AT962">
        <v>35</v>
      </c>
      <c r="AU962">
        <v>5</v>
      </c>
      <c r="AZ962">
        <v>1161</v>
      </c>
      <c r="BA962">
        <v>1165</v>
      </c>
      <c r="BC962" t="s">
        <v>18808</v>
      </c>
      <c r="BK962" t="s">
        <v>18809</v>
      </c>
      <c r="BQ962" t="s">
        <v>296</v>
      </c>
      <c r="BR962" t="s">
        <v>12074</v>
      </c>
      <c r="BS962" t="s">
        <v>12074</v>
      </c>
    </row>
    <row r="963" spans="1:71" hidden="1">
      <c r="A963" t="s">
        <v>76</v>
      </c>
      <c r="B963" t="s">
        <v>18804</v>
      </c>
      <c r="F963" t="s">
        <v>18805</v>
      </c>
      <c r="I963" t="s">
        <v>18810</v>
      </c>
      <c r="J963" t="s">
        <v>2704</v>
      </c>
      <c r="V963" t="s">
        <v>18811</v>
      </c>
      <c r="AM963" t="s">
        <v>2706</v>
      </c>
      <c r="AN963" t="s">
        <v>2707</v>
      </c>
      <c r="AR963" t="s">
        <v>204</v>
      </c>
      <c r="AS963">
        <v>2014</v>
      </c>
      <c r="AT963">
        <v>21</v>
      </c>
      <c r="AU963">
        <v>1</v>
      </c>
      <c r="AZ963">
        <v>103</v>
      </c>
      <c r="BA963">
        <v>113</v>
      </c>
      <c r="BC963" t="s">
        <v>18812</v>
      </c>
      <c r="BK963" t="s">
        <v>18813</v>
      </c>
      <c r="BL963">
        <v>23956069</v>
      </c>
      <c r="BQ963" t="s">
        <v>131</v>
      </c>
      <c r="BR963" t="s">
        <v>12074</v>
      </c>
      <c r="BS963" t="s">
        <v>296</v>
      </c>
    </row>
    <row r="964" spans="1:71" hidden="1">
      <c r="A964" t="s">
        <v>76</v>
      </c>
      <c r="B964" t="s">
        <v>18814</v>
      </c>
      <c r="F964" t="s">
        <v>18814</v>
      </c>
      <c r="I964" t="s">
        <v>18815</v>
      </c>
      <c r="J964" t="s">
        <v>18816</v>
      </c>
      <c r="V964" t="s">
        <v>18817</v>
      </c>
      <c r="AM964" t="s">
        <v>18818</v>
      </c>
      <c r="AS964">
        <v>1998</v>
      </c>
      <c r="AT964">
        <v>19</v>
      </c>
      <c r="AU964">
        <v>3</v>
      </c>
      <c r="AZ964">
        <v>172</v>
      </c>
      <c r="BA964">
        <v>180</v>
      </c>
      <c r="BC964" t="s">
        <v>18819</v>
      </c>
      <c r="BK964" t="s">
        <v>18820</v>
      </c>
      <c r="BL964">
        <v>9554695</v>
      </c>
      <c r="BQ964" t="s">
        <v>296</v>
      </c>
      <c r="BR964" t="s">
        <v>12074</v>
      </c>
      <c r="BS964" t="s">
        <v>12074</v>
      </c>
    </row>
    <row r="965" spans="1:71" hidden="1">
      <c r="A965" t="s">
        <v>76</v>
      </c>
      <c r="B965" t="s">
        <v>18821</v>
      </c>
      <c r="F965" t="s">
        <v>18822</v>
      </c>
      <c r="I965" t="s">
        <v>18823</v>
      </c>
      <c r="J965" t="s">
        <v>460</v>
      </c>
      <c r="V965" t="s">
        <v>18824</v>
      </c>
      <c r="AA965" t="s">
        <v>18825</v>
      </c>
      <c r="AM965" t="s">
        <v>464</v>
      </c>
      <c r="AS965">
        <v>2007</v>
      </c>
      <c r="AT965">
        <v>336</v>
      </c>
      <c r="AZ965">
        <v>203</v>
      </c>
      <c r="BA965">
        <v>210</v>
      </c>
      <c r="BC965" t="s">
        <v>18826</v>
      </c>
      <c r="BK965" t="s">
        <v>18827</v>
      </c>
      <c r="BQ965" t="s">
        <v>296</v>
      </c>
      <c r="BR965" t="s">
        <v>12074</v>
      </c>
      <c r="BS965" t="s">
        <v>12074</v>
      </c>
    </row>
    <row r="966" spans="1:71" hidden="1">
      <c r="A966" t="s">
        <v>76</v>
      </c>
      <c r="B966" t="s">
        <v>18828</v>
      </c>
      <c r="F966" t="s">
        <v>18829</v>
      </c>
      <c r="I966" t="s">
        <v>18830</v>
      </c>
      <c r="J966" t="s">
        <v>9605</v>
      </c>
      <c r="V966" t="s">
        <v>18831</v>
      </c>
      <c r="AM966" t="s">
        <v>9609</v>
      </c>
      <c r="AR966" t="s">
        <v>216</v>
      </c>
      <c r="AS966">
        <v>2013</v>
      </c>
      <c r="AT966">
        <v>16</v>
      </c>
      <c r="AU966">
        <v>5</v>
      </c>
      <c r="AZ966">
        <v>736</v>
      </c>
      <c r="BA966">
        <v>748</v>
      </c>
      <c r="BC966" t="s">
        <v>18832</v>
      </c>
      <c r="BK966" t="s">
        <v>18833</v>
      </c>
      <c r="BQ966" t="s">
        <v>296</v>
      </c>
      <c r="BR966" t="s">
        <v>12074</v>
      </c>
      <c r="BS966" t="s">
        <v>12074</v>
      </c>
    </row>
    <row r="967" spans="1:71" hidden="1">
      <c r="A967" t="s">
        <v>76</v>
      </c>
      <c r="B967" t="s">
        <v>18834</v>
      </c>
      <c r="F967" t="s">
        <v>18835</v>
      </c>
      <c r="I967" t="s">
        <v>18836</v>
      </c>
      <c r="J967" t="s">
        <v>18837</v>
      </c>
      <c r="V967" t="s">
        <v>18838</v>
      </c>
      <c r="AA967" t="s">
        <v>18839</v>
      </c>
      <c r="AM967" t="s">
        <v>18840</v>
      </c>
      <c r="AR967" t="s">
        <v>413</v>
      </c>
      <c r="AS967">
        <v>2006</v>
      </c>
      <c r="AT967">
        <v>34</v>
      </c>
      <c r="AU967">
        <v>4</v>
      </c>
      <c r="AZ967">
        <v>1055</v>
      </c>
      <c r="BA967">
        <v>1063</v>
      </c>
      <c r="BC967" t="s">
        <v>18841</v>
      </c>
      <c r="BK967" t="s">
        <v>18842</v>
      </c>
      <c r="BQ967" t="s">
        <v>296</v>
      </c>
      <c r="BR967" t="s">
        <v>12074</v>
      </c>
      <c r="BS967" t="s">
        <v>12074</v>
      </c>
    </row>
    <row r="968" spans="1:71" hidden="1">
      <c r="A968" t="s">
        <v>76</v>
      </c>
      <c r="B968" t="s">
        <v>18843</v>
      </c>
      <c r="F968" t="s">
        <v>18844</v>
      </c>
      <c r="I968" t="s">
        <v>18845</v>
      </c>
      <c r="J968" t="s">
        <v>3996</v>
      </c>
      <c r="V968" t="s">
        <v>18846</v>
      </c>
      <c r="Z968" t="s">
        <v>18847</v>
      </c>
      <c r="AA968" t="s">
        <v>18848</v>
      </c>
      <c r="AM968" t="s">
        <v>4000</v>
      </c>
      <c r="AR968" t="s">
        <v>128</v>
      </c>
      <c r="AS968">
        <v>2007</v>
      </c>
      <c r="AT968">
        <v>154</v>
      </c>
      <c r="AU968">
        <v>3</v>
      </c>
      <c r="AZ968">
        <v>467</v>
      </c>
      <c r="BA968">
        <v>478</v>
      </c>
      <c r="BC968" t="s">
        <v>18849</v>
      </c>
      <c r="BK968" t="s">
        <v>18850</v>
      </c>
      <c r="BL968">
        <v>17934763</v>
      </c>
      <c r="BQ968" t="s">
        <v>296</v>
      </c>
      <c r="BR968" t="s">
        <v>12074</v>
      </c>
      <c r="BS968" t="s">
        <v>12074</v>
      </c>
    </row>
    <row r="969" spans="1:71" hidden="1">
      <c r="A969" t="s">
        <v>76</v>
      </c>
      <c r="B969" t="s">
        <v>18851</v>
      </c>
      <c r="F969" t="s">
        <v>18852</v>
      </c>
      <c r="I969" t="s">
        <v>18853</v>
      </c>
      <c r="J969" t="s">
        <v>12713</v>
      </c>
      <c r="V969" t="s">
        <v>18854</v>
      </c>
      <c r="AA969" t="s">
        <v>18855</v>
      </c>
      <c r="AM969" t="s">
        <v>12715</v>
      </c>
      <c r="AN969" t="s">
        <v>14298</v>
      </c>
      <c r="AR969" t="s">
        <v>94</v>
      </c>
      <c r="AS969">
        <v>2015</v>
      </c>
      <c r="AT969">
        <v>68</v>
      </c>
      <c r="AU969">
        <v>1</v>
      </c>
      <c r="AZ969">
        <v>29</v>
      </c>
      <c r="BA969">
        <v>39</v>
      </c>
      <c r="BC969" t="s">
        <v>18856</v>
      </c>
      <c r="BK969" t="s">
        <v>18857</v>
      </c>
      <c r="BQ969" t="s">
        <v>296</v>
      </c>
      <c r="BR969" t="s">
        <v>12074</v>
      </c>
      <c r="BS969" t="s">
        <v>12074</v>
      </c>
    </row>
    <row r="970" spans="1:71" hidden="1">
      <c r="A970" t="s">
        <v>76</v>
      </c>
      <c r="B970" t="s">
        <v>18858</v>
      </c>
      <c r="F970" t="s">
        <v>18858</v>
      </c>
      <c r="I970" t="s">
        <v>18859</v>
      </c>
      <c r="J970" t="s">
        <v>3337</v>
      </c>
      <c r="V970" t="s">
        <v>18860</v>
      </c>
      <c r="Z970" t="s">
        <v>18861</v>
      </c>
      <c r="AM970" t="s">
        <v>3338</v>
      </c>
      <c r="AS970">
        <v>2002</v>
      </c>
      <c r="AT970">
        <v>141</v>
      </c>
      <c r="AU970">
        <v>1</v>
      </c>
      <c r="AZ970">
        <v>1</v>
      </c>
      <c r="BA970">
        <v>10</v>
      </c>
      <c r="BC970" t="s">
        <v>18862</v>
      </c>
      <c r="BK970" t="s">
        <v>18863</v>
      </c>
      <c r="BQ970" t="s">
        <v>296</v>
      </c>
      <c r="BR970" t="s">
        <v>12074</v>
      </c>
      <c r="BS970" t="s">
        <v>12074</v>
      </c>
    </row>
    <row r="971" spans="1:71" hidden="1">
      <c r="A971" t="s">
        <v>76</v>
      </c>
      <c r="B971" t="s">
        <v>18864</v>
      </c>
      <c r="F971" t="s">
        <v>18865</v>
      </c>
      <c r="I971" t="s">
        <v>18866</v>
      </c>
      <c r="J971" t="s">
        <v>14014</v>
      </c>
      <c r="V971" t="s">
        <v>18867</v>
      </c>
      <c r="AM971" t="s">
        <v>14018</v>
      </c>
      <c r="AR971" t="s">
        <v>168</v>
      </c>
      <c r="AS971">
        <v>2013</v>
      </c>
      <c r="AT971">
        <v>166</v>
      </c>
      <c r="AU971">
        <v>2</v>
      </c>
      <c r="AZ971">
        <v>375</v>
      </c>
      <c r="BA971">
        <v>384</v>
      </c>
      <c r="BC971" t="s">
        <v>18868</v>
      </c>
      <c r="BK971" t="s">
        <v>18869</v>
      </c>
      <c r="BL971">
        <v>23856158</v>
      </c>
      <c r="BQ971" t="s">
        <v>296</v>
      </c>
      <c r="BR971" t="s">
        <v>12074</v>
      </c>
      <c r="BS971" t="s">
        <v>12074</v>
      </c>
    </row>
    <row r="972" spans="1:71" hidden="1">
      <c r="A972" t="s">
        <v>76</v>
      </c>
      <c r="B972" t="s">
        <v>18870</v>
      </c>
      <c r="F972" t="s">
        <v>18870</v>
      </c>
      <c r="I972" t="s">
        <v>18871</v>
      </c>
      <c r="J972" t="s">
        <v>373</v>
      </c>
      <c r="V972" t="s">
        <v>18872</v>
      </c>
      <c r="AA972" t="s">
        <v>18873</v>
      </c>
      <c r="AM972" t="s">
        <v>375</v>
      </c>
      <c r="AR972" t="s">
        <v>2601</v>
      </c>
      <c r="AS972">
        <v>1995</v>
      </c>
      <c r="AT972">
        <v>138</v>
      </c>
      <c r="AU972" s="2">
        <v>43191</v>
      </c>
      <c r="AZ972">
        <v>221</v>
      </c>
      <c r="BA972">
        <v>238</v>
      </c>
      <c r="BC972" t="s">
        <v>18874</v>
      </c>
      <c r="BK972" t="s">
        <v>18875</v>
      </c>
      <c r="BQ972" t="s">
        <v>296</v>
      </c>
      <c r="BR972" t="s">
        <v>12074</v>
      </c>
      <c r="BS972" t="s">
        <v>12074</v>
      </c>
    </row>
    <row r="973" spans="1:71" hidden="1">
      <c r="A973" t="s">
        <v>76</v>
      </c>
      <c r="B973" t="s">
        <v>18876</v>
      </c>
      <c r="F973" t="s">
        <v>18877</v>
      </c>
      <c r="I973" t="s">
        <v>18878</v>
      </c>
      <c r="J973" t="s">
        <v>18095</v>
      </c>
      <c r="V973" t="s">
        <v>18879</v>
      </c>
      <c r="AM973" t="s">
        <v>18098</v>
      </c>
      <c r="AS973">
        <v>2015</v>
      </c>
      <c r="AT973">
        <v>11</v>
      </c>
      <c r="AU973">
        <v>3</v>
      </c>
      <c r="AZ973">
        <v>80</v>
      </c>
      <c r="BA973">
        <v>94</v>
      </c>
      <c r="BC973" t="s">
        <v>18880</v>
      </c>
      <c r="BK973" t="s">
        <v>18881</v>
      </c>
      <c r="BQ973" t="s">
        <v>296</v>
      </c>
      <c r="BR973" t="s">
        <v>12074</v>
      </c>
      <c r="BS973" t="s">
        <v>12074</v>
      </c>
    </row>
    <row r="974" spans="1:71" hidden="1">
      <c r="A974" t="s">
        <v>76</v>
      </c>
      <c r="B974" t="s">
        <v>18882</v>
      </c>
      <c r="F974" t="s">
        <v>18883</v>
      </c>
      <c r="I974" t="s">
        <v>18884</v>
      </c>
      <c r="J974" t="s">
        <v>1516</v>
      </c>
      <c r="V974" t="s">
        <v>18885</v>
      </c>
      <c r="AA974" t="s">
        <v>18886</v>
      </c>
      <c r="AM974" t="s">
        <v>1518</v>
      </c>
      <c r="AR974" s="3">
        <v>37561</v>
      </c>
      <c r="AS974">
        <v>2011</v>
      </c>
      <c r="AT974">
        <v>11</v>
      </c>
      <c r="BB974">
        <v>320</v>
      </c>
      <c r="BC974" t="s">
        <v>18887</v>
      </c>
      <c r="BK974" t="s">
        <v>18888</v>
      </c>
      <c r="BL974">
        <v>22047039</v>
      </c>
      <c r="BQ974" t="s">
        <v>296</v>
      </c>
      <c r="BR974" t="s">
        <v>12074</v>
      </c>
      <c r="BS974" t="s">
        <v>12074</v>
      </c>
    </row>
    <row r="975" spans="1:71" hidden="1">
      <c r="A975" t="s">
        <v>76</v>
      </c>
      <c r="B975" t="s">
        <v>18889</v>
      </c>
      <c r="F975" t="s">
        <v>18889</v>
      </c>
      <c r="I975" t="s">
        <v>18890</v>
      </c>
      <c r="J975" t="s">
        <v>11662</v>
      </c>
      <c r="V975" t="s">
        <v>18891</v>
      </c>
      <c r="AA975" t="s">
        <v>18892</v>
      </c>
      <c r="AM975" t="s">
        <v>11665</v>
      </c>
      <c r="AR975" t="s">
        <v>769</v>
      </c>
      <c r="AS975">
        <v>1997</v>
      </c>
      <c r="AT975">
        <v>114</v>
      </c>
      <c r="AV975">
        <v>3</v>
      </c>
      <c r="AZ975">
        <v>309</v>
      </c>
      <c r="BA975">
        <v>315</v>
      </c>
      <c r="BC975" t="s">
        <v>18893</v>
      </c>
      <c r="BK975" t="s">
        <v>18894</v>
      </c>
      <c r="BQ975" t="s">
        <v>296</v>
      </c>
      <c r="BR975" t="s">
        <v>12074</v>
      </c>
      <c r="BS975" t="s">
        <v>12074</v>
      </c>
    </row>
    <row r="976" spans="1:71" hidden="1">
      <c r="A976" t="s">
        <v>76</v>
      </c>
      <c r="B976" t="s">
        <v>18895</v>
      </c>
      <c r="F976" t="s">
        <v>18895</v>
      </c>
      <c r="I976" t="s">
        <v>18896</v>
      </c>
      <c r="J976" t="s">
        <v>17842</v>
      </c>
      <c r="V976" t="s">
        <v>18897</v>
      </c>
      <c r="Z976" t="s">
        <v>18898</v>
      </c>
      <c r="AM976" t="s">
        <v>17845</v>
      </c>
      <c r="AR976" t="s">
        <v>509</v>
      </c>
      <c r="AS976">
        <v>1997</v>
      </c>
      <c r="AT976">
        <v>70</v>
      </c>
      <c r="AU976">
        <v>1</v>
      </c>
      <c r="AZ976">
        <v>53</v>
      </c>
      <c r="BA976">
        <v>60</v>
      </c>
      <c r="BC976" t="s">
        <v>18899</v>
      </c>
      <c r="BK976" t="s">
        <v>18900</v>
      </c>
      <c r="BL976">
        <v>9231376</v>
      </c>
      <c r="BQ976" t="s">
        <v>296</v>
      </c>
      <c r="BR976" t="s">
        <v>12074</v>
      </c>
      <c r="BS976" t="s">
        <v>12074</v>
      </c>
    </row>
    <row r="977" spans="1:72" hidden="1">
      <c r="A977" t="s">
        <v>76</v>
      </c>
      <c r="B977" t="s">
        <v>18901</v>
      </c>
      <c r="F977" t="s">
        <v>18901</v>
      </c>
      <c r="I977" t="s">
        <v>18902</v>
      </c>
      <c r="J977" t="s">
        <v>7373</v>
      </c>
      <c r="V977" t="s">
        <v>18903</v>
      </c>
      <c r="AA977" t="s">
        <v>18904</v>
      </c>
      <c r="AM977" t="s">
        <v>7376</v>
      </c>
      <c r="AS977">
        <v>1992</v>
      </c>
      <c r="AT977">
        <v>40</v>
      </c>
      <c r="AU977">
        <v>4</v>
      </c>
      <c r="AZ977">
        <v>371</v>
      </c>
      <c r="BA977">
        <v>383</v>
      </c>
      <c r="BC977" t="s">
        <v>18905</v>
      </c>
      <c r="BK977" t="s">
        <v>18906</v>
      </c>
      <c r="BQ977" t="s">
        <v>131</v>
      </c>
      <c r="BR977" t="s">
        <v>12074</v>
      </c>
      <c r="BS977" t="s">
        <v>296</v>
      </c>
    </row>
    <row r="978" spans="1:72" hidden="1">
      <c r="A978" t="s">
        <v>76</v>
      </c>
      <c r="B978" t="s">
        <v>18907</v>
      </c>
      <c r="F978" t="s">
        <v>18907</v>
      </c>
      <c r="I978" t="s">
        <v>18908</v>
      </c>
      <c r="J978" t="s">
        <v>1125</v>
      </c>
      <c r="O978" t="s">
        <v>18909</v>
      </c>
      <c r="P978" t="s">
        <v>18910</v>
      </c>
      <c r="Q978" t="s">
        <v>18911</v>
      </c>
      <c r="V978" t="s">
        <v>18912</v>
      </c>
      <c r="AA978" t="s">
        <v>18904</v>
      </c>
      <c r="AM978" t="s">
        <v>1128</v>
      </c>
      <c r="AS978">
        <v>2001</v>
      </c>
      <c r="AT978">
        <v>26</v>
      </c>
      <c r="AU978">
        <v>5</v>
      </c>
      <c r="AZ978">
        <v>518</v>
      </c>
      <c r="BA978">
        <v>524</v>
      </c>
      <c r="BC978" t="s">
        <v>18913</v>
      </c>
      <c r="BK978" t="s">
        <v>18914</v>
      </c>
      <c r="BQ978" t="s">
        <v>296</v>
      </c>
      <c r="BR978" t="s">
        <v>12074</v>
      </c>
      <c r="BS978" t="s">
        <v>12074</v>
      </c>
    </row>
    <row r="979" spans="1:72" hidden="1">
      <c r="A979" t="s">
        <v>76</v>
      </c>
      <c r="B979" t="s">
        <v>18915</v>
      </c>
      <c r="F979" t="s">
        <v>18916</v>
      </c>
      <c r="I979" t="s">
        <v>18917</v>
      </c>
      <c r="J979" t="s">
        <v>12713</v>
      </c>
      <c r="V979" t="s">
        <v>18918</v>
      </c>
      <c r="AM979" t="s">
        <v>12715</v>
      </c>
      <c r="AN979" t="s">
        <v>14298</v>
      </c>
      <c r="AR979" t="s">
        <v>769</v>
      </c>
      <c r="AS979">
        <v>2016</v>
      </c>
      <c r="AT979">
        <v>69</v>
      </c>
      <c r="AU979">
        <v>2</v>
      </c>
      <c r="AZ979">
        <v>117</v>
      </c>
      <c r="BA979">
        <v>122</v>
      </c>
      <c r="BC979" t="s">
        <v>18919</v>
      </c>
      <c r="BK979" t="s">
        <v>18920</v>
      </c>
      <c r="BQ979" t="s">
        <v>296</v>
      </c>
      <c r="BR979" t="s">
        <v>12074</v>
      </c>
      <c r="BS979" t="s">
        <v>12074</v>
      </c>
    </row>
    <row r="980" spans="1:72" hidden="1">
      <c r="A980" t="s">
        <v>76</v>
      </c>
      <c r="B980" t="s">
        <v>18921</v>
      </c>
      <c r="F980" t="s">
        <v>18922</v>
      </c>
      <c r="I980" t="s">
        <v>18923</v>
      </c>
      <c r="J980" t="s">
        <v>8800</v>
      </c>
      <c r="V980" t="s">
        <v>18924</v>
      </c>
      <c r="Z980" t="s">
        <v>18925</v>
      </c>
      <c r="AM980" t="s">
        <v>8802</v>
      </c>
      <c r="AN980" t="s">
        <v>8803</v>
      </c>
      <c r="AR980" t="s">
        <v>397</v>
      </c>
      <c r="AS980">
        <v>2007</v>
      </c>
      <c r="AT980">
        <v>67</v>
      </c>
      <c r="AU980">
        <v>3</v>
      </c>
      <c r="AZ980">
        <v>338</v>
      </c>
      <c r="BA980">
        <v>346</v>
      </c>
      <c r="BC980" t="s">
        <v>18926</v>
      </c>
      <c r="BK980" t="s">
        <v>18927</v>
      </c>
      <c r="BQ980" t="s">
        <v>296</v>
      </c>
      <c r="BR980" t="s">
        <v>12074</v>
      </c>
      <c r="BS980" t="s">
        <v>12074</v>
      </c>
    </row>
    <row r="981" spans="1:72" hidden="1">
      <c r="A981" t="s">
        <v>76</v>
      </c>
      <c r="B981" t="s">
        <v>18928</v>
      </c>
      <c r="F981" t="s">
        <v>18929</v>
      </c>
      <c r="I981" t="s">
        <v>18930</v>
      </c>
      <c r="J981" t="s">
        <v>122</v>
      </c>
      <c r="V981" t="s">
        <v>18931</v>
      </c>
      <c r="AM981" t="s">
        <v>126</v>
      </c>
      <c r="AR981" t="s">
        <v>204</v>
      </c>
      <c r="AS981">
        <v>2009</v>
      </c>
      <c r="AT981">
        <v>15</v>
      </c>
      <c r="AU981">
        <v>2</v>
      </c>
      <c r="AZ981">
        <v>486</v>
      </c>
      <c r="BA981">
        <v>499</v>
      </c>
      <c r="BC981" t="s">
        <v>18932</v>
      </c>
      <c r="BK981" t="s">
        <v>18933</v>
      </c>
      <c r="BQ981" t="s">
        <v>296</v>
      </c>
      <c r="BR981" t="s">
        <v>12074</v>
      </c>
      <c r="BS981" t="s">
        <v>12074</v>
      </c>
    </row>
    <row r="982" spans="1:72" hidden="1">
      <c r="A982" t="s">
        <v>76</v>
      </c>
      <c r="B982" t="s">
        <v>18934</v>
      </c>
      <c r="F982" t="s">
        <v>18935</v>
      </c>
      <c r="I982" t="s">
        <v>18936</v>
      </c>
      <c r="J982" t="s">
        <v>122</v>
      </c>
      <c r="V982" t="s">
        <v>18937</v>
      </c>
      <c r="AA982" t="s">
        <v>18938</v>
      </c>
      <c r="AM982" t="s">
        <v>126</v>
      </c>
      <c r="AR982" t="s">
        <v>600</v>
      </c>
      <c r="AS982">
        <v>2013</v>
      </c>
      <c r="AT982">
        <v>19</v>
      </c>
      <c r="AU982">
        <v>4</v>
      </c>
      <c r="AZ982">
        <v>1043</v>
      </c>
      <c r="BA982">
        <v>1055</v>
      </c>
      <c r="BC982" t="s">
        <v>18939</v>
      </c>
      <c r="BK982" t="s">
        <v>18940</v>
      </c>
      <c r="BL982">
        <v>23504882</v>
      </c>
      <c r="BQ982" t="s">
        <v>296</v>
      </c>
      <c r="BR982" t="s">
        <v>12074</v>
      </c>
      <c r="BS982" t="s">
        <v>12074</v>
      </c>
    </row>
    <row r="983" spans="1:72" hidden="1">
      <c r="A983" t="s">
        <v>76</v>
      </c>
      <c r="B983" t="s">
        <v>18941</v>
      </c>
      <c r="F983" t="s">
        <v>18942</v>
      </c>
      <c r="I983" t="s">
        <v>18943</v>
      </c>
      <c r="J983" t="s">
        <v>4614</v>
      </c>
      <c r="V983" t="s">
        <v>18944</v>
      </c>
      <c r="AM983" t="s">
        <v>4621</v>
      </c>
      <c r="AN983" t="s">
        <v>4676</v>
      </c>
      <c r="AR983" t="s">
        <v>168</v>
      </c>
      <c r="AS983">
        <v>2017</v>
      </c>
      <c r="AT983">
        <v>61</v>
      </c>
      <c r="AU983">
        <v>10</v>
      </c>
      <c r="AZ983">
        <v>1765</v>
      </c>
      <c r="BA983">
        <v>1775</v>
      </c>
      <c r="BC983" t="s">
        <v>18945</v>
      </c>
      <c r="BK983" t="s">
        <v>18946</v>
      </c>
      <c r="BL983">
        <v>28484838</v>
      </c>
      <c r="BQ983" t="s">
        <v>296</v>
      </c>
      <c r="BR983" t="s">
        <v>12074</v>
      </c>
      <c r="BS983" t="s">
        <v>12074</v>
      </c>
    </row>
    <row r="984" spans="1:72" hidden="1">
      <c r="A984" t="s">
        <v>76</v>
      </c>
      <c r="B984" t="s">
        <v>18947</v>
      </c>
      <c r="F984" t="s">
        <v>18948</v>
      </c>
      <c r="I984" t="s">
        <v>18949</v>
      </c>
      <c r="J984" t="s">
        <v>18950</v>
      </c>
      <c r="V984" t="s">
        <v>18951</v>
      </c>
      <c r="AM984" t="s">
        <v>18952</v>
      </c>
      <c r="AS984">
        <v>2012</v>
      </c>
      <c r="AT984">
        <v>136</v>
      </c>
      <c r="AU984" s="2">
        <v>43382</v>
      </c>
      <c r="AZ984">
        <v>501</v>
      </c>
      <c r="BA984">
        <v>507</v>
      </c>
      <c r="BK984" t="s">
        <v>18953</v>
      </c>
      <c r="BQ984" t="s">
        <v>296</v>
      </c>
      <c r="BR984" t="s">
        <v>12074</v>
      </c>
      <c r="BS984" t="s">
        <v>12074</v>
      </c>
    </row>
    <row r="985" spans="1:72" hidden="1">
      <c r="A985" t="s">
        <v>76</v>
      </c>
      <c r="B985" t="s">
        <v>18954</v>
      </c>
      <c r="F985" t="s">
        <v>18955</v>
      </c>
      <c r="I985" t="s">
        <v>18956</v>
      </c>
      <c r="J985" t="s">
        <v>18957</v>
      </c>
      <c r="V985" t="s">
        <v>18958</v>
      </c>
      <c r="Z985" t="s">
        <v>18959</v>
      </c>
      <c r="AA985" t="s">
        <v>18960</v>
      </c>
      <c r="AM985" t="s">
        <v>18961</v>
      </c>
      <c r="AN985" t="s">
        <v>18962</v>
      </c>
      <c r="AR985" t="s">
        <v>128</v>
      </c>
      <c r="AS985">
        <v>2013</v>
      </c>
      <c r="AT985">
        <v>62</v>
      </c>
      <c r="AU985">
        <v>4</v>
      </c>
      <c r="AZ985">
        <v>311</v>
      </c>
      <c r="BA985">
        <v>318</v>
      </c>
      <c r="BK985" t="s">
        <v>18963</v>
      </c>
      <c r="BQ985" t="s">
        <v>296</v>
      </c>
      <c r="BR985" t="s">
        <v>12074</v>
      </c>
      <c r="BS985" t="s">
        <v>12074</v>
      </c>
    </row>
    <row r="986" spans="1:72" hidden="1">
      <c r="A986" t="s">
        <v>76</v>
      </c>
      <c r="B986" t="s">
        <v>18964</v>
      </c>
      <c r="F986" t="s">
        <v>18965</v>
      </c>
      <c r="I986" t="s">
        <v>18966</v>
      </c>
      <c r="J986" t="s">
        <v>18967</v>
      </c>
      <c r="V986" t="s">
        <v>18968</v>
      </c>
      <c r="AM986" t="s">
        <v>18969</v>
      </c>
      <c r="AN986" t="s">
        <v>18970</v>
      </c>
      <c r="AR986" t="s">
        <v>600</v>
      </c>
      <c r="AS986">
        <v>2015</v>
      </c>
      <c r="AT986">
        <v>60</v>
      </c>
      <c r="AU986">
        <v>2</v>
      </c>
      <c r="AZ986">
        <v>155</v>
      </c>
      <c r="BA986">
        <v>161</v>
      </c>
      <c r="BC986" t="s">
        <v>18971</v>
      </c>
      <c r="BK986" t="s">
        <v>18972</v>
      </c>
      <c r="BQ986" t="s">
        <v>296</v>
      </c>
      <c r="BR986" t="s">
        <v>12074</v>
      </c>
      <c r="BS986" t="s">
        <v>12074</v>
      </c>
    </row>
    <row r="987" spans="1:72" hidden="1">
      <c r="A987" t="s">
        <v>867</v>
      </c>
      <c r="B987" t="s">
        <v>18973</v>
      </c>
      <c r="D987" t="s">
        <v>18974</v>
      </c>
      <c r="F987" t="s">
        <v>18973</v>
      </c>
      <c r="I987" t="s">
        <v>18975</v>
      </c>
      <c r="J987" t="s">
        <v>18976</v>
      </c>
      <c r="K987" t="s">
        <v>18977</v>
      </c>
      <c r="O987" t="s">
        <v>18978</v>
      </c>
      <c r="P987" t="s">
        <v>18979</v>
      </c>
      <c r="Q987" t="s">
        <v>18980</v>
      </c>
      <c r="S987" t="s">
        <v>18981</v>
      </c>
      <c r="V987" t="s">
        <v>18982</v>
      </c>
      <c r="AM987" t="s">
        <v>18983</v>
      </c>
      <c r="AO987" t="s">
        <v>18984</v>
      </c>
      <c r="AS987">
        <v>2005</v>
      </c>
      <c r="AT987">
        <v>36</v>
      </c>
      <c r="AZ987">
        <v>123</v>
      </c>
      <c r="BA987">
        <v>132</v>
      </c>
      <c r="BK987" t="s">
        <v>18985</v>
      </c>
      <c r="BQ987" t="s">
        <v>296</v>
      </c>
      <c r="BR987" t="s">
        <v>12074</v>
      </c>
      <c r="BS987" t="s">
        <v>12074</v>
      </c>
    </row>
    <row r="988" spans="1:72" hidden="1">
      <c r="A988" t="s">
        <v>76</v>
      </c>
      <c r="B988" t="s">
        <v>18986</v>
      </c>
      <c r="F988" t="s">
        <v>18986</v>
      </c>
      <c r="I988" t="s">
        <v>18987</v>
      </c>
      <c r="J988" t="s">
        <v>18988</v>
      </c>
      <c r="V988" t="s">
        <v>18989</v>
      </c>
      <c r="AM988" t="s">
        <v>18990</v>
      </c>
      <c r="AR988" t="s">
        <v>128</v>
      </c>
      <c r="AS988">
        <v>1990</v>
      </c>
      <c r="AT988">
        <v>35</v>
      </c>
      <c r="AU988" s="2">
        <v>43132</v>
      </c>
      <c r="AZ988">
        <v>17</v>
      </c>
      <c r="BA988">
        <v>26</v>
      </c>
      <c r="BK988" t="s">
        <v>18991</v>
      </c>
      <c r="BQ988" t="s">
        <v>131</v>
      </c>
      <c r="BR988" t="s">
        <v>12074</v>
      </c>
      <c r="BS988" t="s">
        <v>296</v>
      </c>
    </row>
    <row r="989" spans="1:72" hidden="1">
      <c r="A989" t="s">
        <v>76</v>
      </c>
      <c r="B989" t="s">
        <v>18992</v>
      </c>
      <c r="F989" t="s">
        <v>18993</v>
      </c>
      <c r="I989" t="s">
        <v>18994</v>
      </c>
      <c r="J989" t="s">
        <v>2128</v>
      </c>
      <c r="V989" t="s">
        <v>18995</v>
      </c>
      <c r="AM989" t="s">
        <v>2130</v>
      </c>
      <c r="AR989" t="s">
        <v>887</v>
      </c>
      <c r="AS989">
        <v>2007</v>
      </c>
      <c r="AT989">
        <v>36</v>
      </c>
      <c r="AU989">
        <v>3</v>
      </c>
      <c r="AZ989">
        <v>497</v>
      </c>
      <c r="BA989">
        <v>505</v>
      </c>
      <c r="BC989" t="s">
        <v>18996</v>
      </c>
      <c r="BK989" t="s">
        <v>18997</v>
      </c>
      <c r="BL989">
        <v>17540056</v>
      </c>
      <c r="BQ989" t="s">
        <v>131</v>
      </c>
      <c r="BR989" t="s">
        <v>12074</v>
      </c>
      <c r="BS989" t="s">
        <v>296</v>
      </c>
      <c r="BT989">
        <v>1</v>
      </c>
    </row>
    <row r="990" spans="1:72" hidden="1">
      <c r="A990" t="s">
        <v>76</v>
      </c>
      <c r="B990" t="s">
        <v>18998</v>
      </c>
      <c r="F990" t="s">
        <v>18999</v>
      </c>
      <c r="I990" t="s">
        <v>19000</v>
      </c>
      <c r="J990" t="s">
        <v>2920</v>
      </c>
      <c r="V990" t="s">
        <v>19001</v>
      </c>
      <c r="AM990" t="s">
        <v>2922</v>
      </c>
      <c r="AR990" t="s">
        <v>887</v>
      </c>
      <c r="AS990">
        <v>2018</v>
      </c>
      <c r="AT990">
        <v>71</v>
      </c>
      <c r="AU990">
        <v>1</v>
      </c>
      <c r="AZ990">
        <v>151</v>
      </c>
      <c r="BA990">
        <v>158</v>
      </c>
      <c r="BK990" t="s">
        <v>19002</v>
      </c>
      <c r="BQ990" t="s">
        <v>296</v>
      </c>
      <c r="BR990" t="s">
        <v>12074</v>
      </c>
      <c r="BS990" t="s">
        <v>12074</v>
      </c>
    </row>
    <row r="991" spans="1:72" hidden="1">
      <c r="A991" t="s">
        <v>76</v>
      </c>
      <c r="B991" t="s">
        <v>19003</v>
      </c>
      <c r="F991" t="s">
        <v>19003</v>
      </c>
      <c r="I991" t="s">
        <v>19004</v>
      </c>
      <c r="J991" t="s">
        <v>2662</v>
      </c>
      <c r="V991" t="s">
        <v>19005</v>
      </c>
      <c r="Z991" t="s">
        <v>19006</v>
      </c>
      <c r="AA991" t="s">
        <v>19007</v>
      </c>
      <c r="AM991" t="s">
        <v>2664</v>
      </c>
      <c r="AR991" t="s">
        <v>769</v>
      </c>
      <c r="AS991">
        <v>2005</v>
      </c>
      <c r="AT991">
        <v>114</v>
      </c>
      <c r="AU991">
        <v>3</v>
      </c>
      <c r="AZ991">
        <v>189</v>
      </c>
      <c r="BA991">
        <v>196</v>
      </c>
      <c r="BC991" t="s">
        <v>19008</v>
      </c>
      <c r="BK991" t="s">
        <v>19009</v>
      </c>
      <c r="BQ991" t="s">
        <v>296</v>
      </c>
      <c r="BR991" t="s">
        <v>12074</v>
      </c>
      <c r="BS991" t="s">
        <v>12074</v>
      </c>
    </row>
    <row r="992" spans="1:72" hidden="1">
      <c r="A992" t="s">
        <v>76</v>
      </c>
      <c r="B992" t="s">
        <v>19010</v>
      </c>
      <c r="F992" t="s">
        <v>19011</v>
      </c>
      <c r="I992" t="s">
        <v>19012</v>
      </c>
      <c r="J992" t="s">
        <v>4843</v>
      </c>
      <c r="V992" t="s">
        <v>19013</v>
      </c>
      <c r="AM992" t="s">
        <v>4845</v>
      </c>
      <c r="AR992" t="s">
        <v>148</v>
      </c>
      <c r="AS992">
        <v>2006</v>
      </c>
      <c r="AT992">
        <v>23</v>
      </c>
      <c r="AU992">
        <v>5</v>
      </c>
      <c r="AZ992">
        <v>449</v>
      </c>
      <c r="BA992">
        <v>457</v>
      </c>
      <c r="BC992" t="s">
        <v>19014</v>
      </c>
      <c r="BK992" t="s">
        <v>19015</v>
      </c>
      <c r="BL992">
        <v>16766864</v>
      </c>
      <c r="BQ992" t="s">
        <v>296</v>
      </c>
      <c r="BR992" t="s">
        <v>12074</v>
      </c>
      <c r="BS992" t="s">
        <v>12074</v>
      </c>
    </row>
    <row r="993" spans="1:71" hidden="1">
      <c r="A993" t="s">
        <v>76</v>
      </c>
      <c r="B993" t="s">
        <v>19016</v>
      </c>
      <c r="F993" t="s">
        <v>19017</v>
      </c>
      <c r="I993" t="s">
        <v>19018</v>
      </c>
      <c r="J993" t="s">
        <v>19019</v>
      </c>
      <c r="V993" t="s">
        <v>19020</v>
      </c>
      <c r="AA993" t="s">
        <v>19021</v>
      </c>
      <c r="AM993" t="s">
        <v>19022</v>
      </c>
      <c r="AN993" t="s">
        <v>19023</v>
      </c>
      <c r="AR993" t="s">
        <v>7321</v>
      </c>
      <c r="AS993">
        <v>2012</v>
      </c>
      <c r="AT993">
        <v>287</v>
      </c>
      <c r="AU993">
        <v>20</v>
      </c>
      <c r="AZ993">
        <v>16488</v>
      </c>
      <c r="BA993">
        <v>16498</v>
      </c>
      <c r="BC993" t="s">
        <v>19024</v>
      </c>
      <c r="BK993" t="s">
        <v>19025</v>
      </c>
      <c r="BL993">
        <v>22427652</v>
      </c>
      <c r="BQ993" t="s">
        <v>296</v>
      </c>
      <c r="BR993" t="s">
        <v>12074</v>
      </c>
      <c r="BS993" t="s">
        <v>12074</v>
      </c>
    </row>
    <row r="994" spans="1:71" hidden="1">
      <c r="A994" t="s">
        <v>76</v>
      </c>
      <c r="B994" t="s">
        <v>19026</v>
      </c>
      <c r="F994" t="s">
        <v>19027</v>
      </c>
      <c r="I994" t="s">
        <v>19028</v>
      </c>
      <c r="J994" t="s">
        <v>100</v>
      </c>
      <c r="V994" t="s">
        <v>19029</v>
      </c>
      <c r="AA994" t="s">
        <v>19030</v>
      </c>
      <c r="AM994" t="s">
        <v>103</v>
      </c>
      <c r="AR994" s="3">
        <v>45170</v>
      </c>
      <c r="AS994">
        <v>2016</v>
      </c>
      <c r="AT994">
        <v>11</v>
      </c>
      <c r="AU994">
        <v>9</v>
      </c>
      <c r="BB994" t="s">
        <v>19031</v>
      </c>
      <c r="BC994" t="s">
        <v>19032</v>
      </c>
      <c r="BK994" t="s">
        <v>19033</v>
      </c>
      <c r="BL994">
        <v>27661982</v>
      </c>
      <c r="BQ994" t="s">
        <v>296</v>
      </c>
      <c r="BR994" t="s">
        <v>12074</v>
      </c>
      <c r="BS994" t="s">
        <v>12074</v>
      </c>
    </row>
    <row r="995" spans="1:71" hidden="1">
      <c r="A995" t="s">
        <v>76</v>
      </c>
      <c r="B995" t="s">
        <v>19034</v>
      </c>
      <c r="F995" t="s">
        <v>19035</v>
      </c>
      <c r="I995" t="s">
        <v>19036</v>
      </c>
      <c r="J995" t="s">
        <v>10462</v>
      </c>
      <c r="V995" t="s">
        <v>19037</v>
      </c>
      <c r="AA995" t="s">
        <v>19038</v>
      </c>
      <c r="AM995" t="s">
        <v>10465</v>
      </c>
      <c r="AN995" t="s">
        <v>10466</v>
      </c>
      <c r="AS995">
        <v>2016</v>
      </c>
      <c r="AT995">
        <v>13</v>
      </c>
      <c r="AU995">
        <v>9</v>
      </c>
      <c r="AZ995">
        <v>2787</v>
      </c>
      <c r="BA995">
        <v>2801</v>
      </c>
      <c r="BC995" t="s">
        <v>19039</v>
      </c>
      <c r="BK995" t="s">
        <v>19040</v>
      </c>
      <c r="BQ995" t="s">
        <v>296</v>
      </c>
      <c r="BR995" t="s">
        <v>12074</v>
      </c>
      <c r="BS995" t="s">
        <v>12074</v>
      </c>
    </row>
    <row r="996" spans="1:71" hidden="1">
      <c r="A996" t="s">
        <v>76</v>
      </c>
      <c r="B996" t="s">
        <v>19041</v>
      </c>
      <c r="F996" t="s">
        <v>19042</v>
      </c>
      <c r="I996" t="s">
        <v>19043</v>
      </c>
      <c r="J996" t="s">
        <v>13464</v>
      </c>
      <c r="V996" t="s">
        <v>19044</v>
      </c>
      <c r="AA996" t="s">
        <v>19045</v>
      </c>
      <c r="AM996" t="s">
        <v>13468</v>
      </c>
      <c r="AR996" t="s">
        <v>769</v>
      </c>
      <c r="AS996">
        <v>2013</v>
      </c>
      <c r="AT996">
        <v>7</v>
      </c>
      <c r="AU996">
        <v>3</v>
      </c>
      <c r="AZ996">
        <v>680</v>
      </c>
      <c r="BA996">
        <v>684</v>
      </c>
      <c r="BC996" t="s">
        <v>19046</v>
      </c>
      <c r="BK996" t="s">
        <v>19047</v>
      </c>
      <c r="BL996">
        <v>23051691</v>
      </c>
      <c r="BQ996" t="s">
        <v>296</v>
      </c>
      <c r="BR996" t="s">
        <v>12074</v>
      </c>
      <c r="BS996" t="s">
        <v>12074</v>
      </c>
    </row>
    <row r="997" spans="1:71" hidden="1">
      <c r="A997" t="s">
        <v>76</v>
      </c>
      <c r="B997" t="s">
        <v>19048</v>
      </c>
      <c r="F997" t="s">
        <v>19049</v>
      </c>
      <c r="I997" t="s">
        <v>19050</v>
      </c>
      <c r="J997" t="s">
        <v>19051</v>
      </c>
      <c r="V997" t="s">
        <v>19052</v>
      </c>
      <c r="AM997" t="s">
        <v>19053</v>
      </c>
      <c r="AR997" t="s">
        <v>19054</v>
      </c>
      <c r="AS997">
        <v>2016</v>
      </c>
      <c r="AT997">
        <v>18</v>
      </c>
      <c r="AU997">
        <v>5</v>
      </c>
      <c r="AZ997">
        <v>1257</v>
      </c>
      <c r="BA997">
        <v>1266</v>
      </c>
      <c r="BK997" t="s">
        <v>19055</v>
      </c>
      <c r="BQ997" t="s">
        <v>296</v>
      </c>
      <c r="BR997" t="s">
        <v>12074</v>
      </c>
      <c r="BS997" t="s">
        <v>12074</v>
      </c>
    </row>
    <row r="998" spans="1:71" hidden="1">
      <c r="A998" t="s">
        <v>76</v>
      </c>
      <c r="B998" t="s">
        <v>19056</v>
      </c>
      <c r="F998" t="s">
        <v>19056</v>
      </c>
      <c r="I998" t="s">
        <v>19057</v>
      </c>
      <c r="J998" t="s">
        <v>19058</v>
      </c>
      <c r="V998" t="s">
        <v>19059</v>
      </c>
      <c r="AA998" t="s">
        <v>19060</v>
      </c>
      <c r="AM998" t="s">
        <v>19061</v>
      </c>
      <c r="AR998" t="s">
        <v>19062</v>
      </c>
      <c r="AS998">
        <v>2003</v>
      </c>
      <c r="AT998">
        <v>36</v>
      </c>
      <c r="AU998">
        <v>9</v>
      </c>
      <c r="AZ998">
        <v>3051</v>
      </c>
      <c r="BA998">
        <v>3060</v>
      </c>
      <c r="BC998" t="s">
        <v>19063</v>
      </c>
      <c r="BK998" t="s">
        <v>19064</v>
      </c>
      <c r="BQ998" t="s">
        <v>296</v>
      </c>
      <c r="BR998" t="s">
        <v>12074</v>
      </c>
      <c r="BS998" t="s">
        <v>12074</v>
      </c>
    </row>
    <row r="999" spans="1:71" hidden="1">
      <c r="A999" t="s">
        <v>76</v>
      </c>
      <c r="B999" t="s">
        <v>19065</v>
      </c>
      <c r="F999" t="s">
        <v>19065</v>
      </c>
      <c r="I999" t="s">
        <v>19066</v>
      </c>
      <c r="J999" t="s">
        <v>2877</v>
      </c>
      <c r="V999" t="s">
        <v>19067</v>
      </c>
      <c r="Z999" t="s">
        <v>19068</v>
      </c>
      <c r="AA999" t="s">
        <v>19069</v>
      </c>
      <c r="AM999" t="s">
        <v>2880</v>
      </c>
      <c r="AR999" t="s">
        <v>769</v>
      </c>
      <c r="AS999">
        <v>2004</v>
      </c>
      <c r="AT999">
        <v>81</v>
      </c>
      <c r="AU999">
        <v>3</v>
      </c>
      <c r="AZ999">
        <v>313</v>
      </c>
      <c r="BA999">
        <v>324</v>
      </c>
      <c r="BC999" t="s">
        <v>19070</v>
      </c>
      <c r="BK999" t="s">
        <v>19071</v>
      </c>
      <c r="BQ999" t="s">
        <v>296</v>
      </c>
      <c r="BR999" t="s">
        <v>12074</v>
      </c>
      <c r="BS999" t="s">
        <v>12074</v>
      </c>
    </row>
    <row r="1000" spans="1:71" hidden="1">
      <c r="A1000" t="s">
        <v>76</v>
      </c>
      <c r="B1000" t="s">
        <v>19072</v>
      </c>
      <c r="F1000" t="s">
        <v>19073</v>
      </c>
      <c r="I1000" t="s">
        <v>19074</v>
      </c>
      <c r="J1000" t="s">
        <v>4614</v>
      </c>
      <c r="V1000" t="s">
        <v>19075</v>
      </c>
      <c r="AM1000" t="s">
        <v>4621</v>
      </c>
      <c r="AN1000" t="s">
        <v>4676</v>
      </c>
      <c r="AR1000" t="s">
        <v>397</v>
      </c>
      <c r="AS1000">
        <v>2014</v>
      </c>
      <c r="AT1000">
        <v>58</v>
      </c>
      <c r="AU1000">
        <v>5</v>
      </c>
      <c r="AZ1000">
        <v>691</v>
      </c>
      <c r="BA1000">
        <v>701</v>
      </c>
      <c r="BC1000" t="s">
        <v>19076</v>
      </c>
      <c r="BK1000" t="s">
        <v>19077</v>
      </c>
      <c r="BL1000">
        <v>23456374</v>
      </c>
      <c r="BQ1000" t="s">
        <v>296</v>
      </c>
      <c r="BR1000" t="s">
        <v>12074</v>
      </c>
      <c r="BS1000" t="s">
        <v>12074</v>
      </c>
    </row>
    <row r="1001" spans="1:71" hidden="1">
      <c r="A1001" t="s">
        <v>76</v>
      </c>
      <c r="B1001" t="s">
        <v>19078</v>
      </c>
      <c r="F1001" t="s">
        <v>19078</v>
      </c>
      <c r="I1001" t="s">
        <v>19079</v>
      </c>
      <c r="J1001" t="s">
        <v>713</v>
      </c>
      <c r="V1001" t="s">
        <v>19080</v>
      </c>
      <c r="AM1001" t="s">
        <v>717</v>
      </c>
      <c r="AR1001" t="s">
        <v>600</v>
      </c>
      <c r="AS1001">
        <v>2002</v>
      </c>
      <c r="AT1001">
        <v>256</v>
      </c>
      <c r="AV1001">
        <v>4</v>
      </c>
      <c r="AZ1001">
        <v>473</v>
      </c>
      <c r="BA1001">
        <v>477</v>
      </c>
      <c r="BC1001" t="s">
        <v>19081</v>
      </c>
      <c r="BK1001" t="s">
        <v>19082</v>
      </c>
      <c r="BQ1001" t="s">
        <v>296</v>
      </c>
      <c r="BR1001" t="s">
        <v>12074</v>
      </c>
      <c r="BS1001" t="s">
        <v>12074</v>
      </c>
    </row>
    <row r="1002" spans="1:71" hidden="1">
      <c r="A1002" t="s">
        <v>76</v>
      </c>
      <c r="B1002" t="s">
        <v>19083</v>
      </c>
      <c r="F1002" t="s">
        <v>19084</v>
      </c>
      <c r="I1002" t="s">
        <v>19085</v>
      </c>
      <c r="J1002" t="s">
        <v>19086</v>
      </c>
      <c r="V1002" t="s">
        <v>19087</v>
      </c>
      <c r="AM1002" t="s">
        <v>19088</v>
      </c>
      <c r="AR1002" t="s">
        <v>128</v>
      </c>
      <c r="AS1002">
        <v>2012</v>
      </c>
      <c r="AT1002">
        <v>19</v>
      </c>
      <c r="AU1002">
        <v>12</v>
      </c>
      <c r="AZ1002">
        <v>1907</v>
      </c>
      <c r="BA1002">
        <v>1915</v>
      </c>
      <c r="BC1002" t="s">
        <v>19089</v>
      </c>
      <c r="BK1002" t="s">
        <v>19090</v>
      </c>
      <c r="BL1002">
        <v>23015647</v>
      </c>
      <c r="BQ1002" t="s">
        <v>296</v>
      </c>
      <c r="BR1002" t="s">
        <v>12074</v>
      </c>
      <c r="BS1002" t="s">
        <v>12074</v>
      </c>
    </row>
    <row r="1003" spans="1:71" hidden="1">
      <c r="A1003" t="s">
        <v>76</v>
      </c>
      <c r="B1003" t="s">
        <v>19091</v>
      </c>
      <c r="F1003" t="s">
        <v>19092</v>
      </c>
      <c r="I1003" t="s">
        <v>19093</v>
      </c>
      <c r="J1003" t="s">
        <v>14110</v>
      </c>
      <c r="V1003" t="s">
        <v>19094</v>
      </c>
      <c r="AA1003" t="s">
        <v>19095</v>
      </c>
      <c r="AM1003" t="s">
        <v>14112</v>
      </c>
      <c r="AN1003" t="s">
        <v>19096</v>
      </c>
      <c r="AR1003" t="s">
        <v>216</v>
      </c>
      <c r="AS1003">
        <v>2013</v>
      </c>
      <c r="AT1003">
        <v>52</v>
      </c>
      <c r="AU1003">
        <v>3</v>
      </c>
      <c r="AZ1003">
        <v>185</v>
      </c>
      <c r="BA1003">
        <v>198</v>
      </c>
      <c r="BC1003" t="s">
        <v>19097</v>
      </c>
      <c r="BK1003" t="s">
        <v>19098</v>
      </c>
      <c r="BQ1003" t="s">
        <v>131</v>
      </c>
      <c r="BR1003" t="s">
        <v>12074</v>
      </c>
      <c r="BS1003" t="s">
        <v>296</v>
      </c>
    </row>
    <row r="1004" spans="1:71" hidden="1">
      <c r="A1004" t="s">
        <v>76</v>
      </c>
      <c r="B1004" t="s">
        <v>5037</v>
      </c>
      <c r="F1004" t="s">
        <v>5037</v>
      </c>
      <c r="I1004" t="s">
        <v>19099</v>
      </c>
      <c r="J1004" t="s">
        <v>4843</v>
      </c>
      <c r="V1004" t="s">
        <v>19100</v>
      </c>
      <c r="AM1004" t="s">
        <v>4845</v>
      </c>
      <c r="AR1004" t="s">
        <v>148</v>
      </c>
      <c r="AS1004">
        <v>2000</v>
      </c>
      <c r="AT1004">
        <v>17</v>
      </c>
      <c r="AU1004">
        <v>4</v>
      </c>
      <c r="AZ1004">
        <v>539</v>
      </c>
      <c r="BA1004">
        <v>547</v>
      </c>
      <c r="BC1004" t="s">
        <v>19101</v>
      </c>
      <c r="BK1004" t="s">
        <v>19102</v>
      </c>
      <c r="BQ1004" t="s">
        <v>296</v>
      </c>
      <c r="BR1004" t="s">
        <v>12074</v>
      </c>
      <c r="BS1004" t="s">
        <v>12074</v>
      </c>
    </row>
    <row r="1005" spans="1:71" hidden="1">
      <c r="A1005" t="s">
        <v>76</v>
      </c>
      <c r="B1005" t="s">
        <v>19103</v>
      </c>
      <c r="F1005" t="s">
        <v>19103</v>
      </c>
      <c r="I1005" t="s">
        <v>19104</v>
      </c>
      <c r="J1005" t="s">
        <v>14216</v>
      </c>
      <c r="V1005" t="s">
        <v>19105</v>
      </c>
      <c r="AM1005" t="s">
        <v>14218</v>
      </c>
      <c r="AR1005" t="s">
        <v>749</v>
      </c>
      <c r="AS1005">
        <v>1991</v>
      </c>
      <c r="AT1005">
        <v>24</v>
      </c>
      <c r="AU1005">
        <v>3</v>
      </c>
      <c r="AZ1005">
        <v>145</v>
      </c>
      <c r="BA1005">
        <v>152</v>
      </c>
      <c r="BK1005" t="s">
        <v>19106</v>
      </c>
      <c r="BQ1005" t="s">
        <v>131</v>
      </c>
      <c r="BR1005" t="s">
        <v>12074</v>
      </c>
      <c r="BS1005" t="s">
        <v>296</v>
      </c>
    </row>
    <row r="1006" spans="1:71" hidden="1">
      <c r="A1006" t="s">
        <v>76</v>
      </c>
      <c r="B1006" t="s">
        <v>19107</v>
      </c>
      <c r="F1006" t="s">
        <v>19108</v>
      </c>
      <c r="I1006" t="s">
        <v>19109</v>
      </c>
      <c r="J1006" t="s">
        <v>13042</v>
      </c>
      <c r="V1006" t="s">
        <v>19110</v>
      </c>
      <c r="AM1006" t="s">
        <v>13044</v>
      </c>
      <c r="AR1006" t="s">
        <v>128</v>
      </c>
      <c r="AS1006">
        <v>2010</v>
      </c>
      <c r="AT1006">
        <v>30</v>
      </c>
      <c r="AU1006">
        <v>6</v>
      </c>
      <c r="AZ1006">
        <v>1077</v>
      </c>
      <c r="BA1006">
        <v>1084</v>
      </c>
      <c r="BC1006" t="s">
        <v>19111</v>
      </c>
      <c r="BK1006" t="s">
        <v>19112</v>
      </c>
      <c r="BQ1006" t="s">
        <v>296</v>
      </c>
      <c r="BR1006" t="s">
        <v>12074</v>
      </c>
      <c r="BS1006" t="s">
        <v>12074</v>
      </c>
    </row>
    <row r="1007" spans="1:71" hidden="1">
      <c r="A1007" t="s">
        <v>76</v>
      </c>
      <c r="B1007" t="s">
        <v>19113</v>
      </c>
      <c r="F1007" t="s">
        <v>19113</v>
      </c>
      <c r="I1007" t="s">
        <v>19114</v>
      </c>
      <c r="J1007" t="s">
        <v>19115</v>
      </c>
      <c r="V1007" t="s">
        <v>19116</v>
      </c>
      <c r="AM1007" t="s">
        <v>19117</v>
      </c>
      <c r="AR1007" t="s">
        <v>168</v>
      </c>
      <c r="AS1007">
        <v>1996</v>
      </c>
      <c r="AT1007">
        <v>61</v>
      </c>
      <c r="AU1007">
        <v>5</v>
      </c>
      <c r="AZ1007">
        <v>269</v>
      </c>
      <c r="BA1007">
        <v>275</v>
      </c>
      <c r="BK1007" t="s">
        <v>19118</v>
      </c>
      <c r="BQ1007" t="s">
        <v>296</v>
      </c>
      <c r="BR1007" t="s">
        <v>12074</v>
      </c>
      <c r="BS1007" t="s">
        <v>12074</v>
      </c>
    </row>
    <row r="1008" spans="1:71" hidden="1">
      <c r="A1008" t="s">
        <v>76</v>
      </c>
      <c r="B1008" t="s">
        <v>19119</v>
      </c>
      <c r="F1008" t="s">
        <v>19120</v>
      </c>
      <c r="I1008" t="s">
        <v>19121</v>
      </c>
      <c r="J1008" t="s">
        <v>525</v>
      </c>
      <c r="V1008" t="s">
        <v>19122</v>
      </c>
      <c r="AM1008" t="s">
        <v>529</v>
      </c>
      <c r="AS1008">
        <v>2007</v>
      </c>
      <c r="AT1008">
        <v>72</v>
      </c>
      <c r="AU1008">
        <v>6</v>
      </c>
      <c r="AZ1008">
        <v>342</v>
      </c>
      <c r="BA1008">
        <v>353</v>
      </c>
      <c r="BC1008" t="s">
        <v>19123</v>
      </c>
      <c r="BK1008" t="s">
        <v>19124</v>
      </c>
      <c r="BQ1008" t="s">
        <v>296</v>
      </c>
      <c r="BR1008" t="s">
        <v>12074</v>
      </c>
      <c r="BS1008" t="s">
        <v>12074</v>
      </c>
    </row>
    <row r="1009" spans="1:72" hidden="1">
      <c r="A1009" t="s">
        <v>76</v>
      </c>
      <c r="B1009" t="s">
        <v>19125</v>
      </c>
      <c r="F1009" t="s">
        <v>19126</v>
      </c>
      <c r="I1009" t="s">
        <v>19127</v>
      </c>
      <c r="J1009" t="s">
        <v>14459</v>
      </c>
      <c r="V1009" t="s">
        <v>19128</v>
      </c>
      <c r="AM1009" t="s">
        <v>14463</v>
      </c>
      <c r="AS1009">
        <v>2011</v>
      </c>
      <c r="AT1009">
        <v>57</v>
      </c>
      <c r="AU1009">
        <v>5</v>
      </c>
      <c r="AZ1009">
        <v>584</v>
      </c>
      <c r="BA1009">
        <v>598</v>
      </c>
      <c r="BC1009" t="s">
        <v>19129</v>
      </c>
      <c r="BK1009" t="s">
        <v>19130</v>
      </c>
      <c r="BQ1009" t="s">
        <v>296</v>
      </c>
      <c r="BR1009" t="s">
        <v>12074</v>
      </c>
      <c r="BS1009" t="s">
        <v>12074</v>
      </c>
    </row>
    <row r="1010" spans="1:72" hidden="1">
      <c r="A1010" t="s">
        <v>76</v>
      </c>
      <c r="B1010" t="s">
        <v>19131</v>
      </c>
      <c r="F1010" t="s">
        <v>19132</v>
      </c>
      <c r="I1010" t="s">
        <v>19133</v>
      </c>
      <c r="J1010" t="s">
        <v>6973</v>
      </c>
      <c r="V1010" t="s">
        <v>19134</v>
      </c>
      <c r="Z1010" t="s">
        <v>8853</v>
      </c>
      <c r="AA1010" t="s">
        <v>19135</v>
      </c>
      <c r="AM1010" t="s">
        <v>6977</v>
      </c>
      <c r="AR1010" t="s">
        <v>509</v>
      </c>
      <c r="AS1010">
        <v>2010</v>
      </c>
      <c r="AT1010">
        <v>101</v>
      </c>
      <c r="AU1010">
        <v>1</v>
      </c>
      <c r="AZ1010">
        <v>20</v>
      </c>
      <c r="BA1010">
        <v>25</v>
      </c>
      <c r="BC1010" t="s">
        <v>19136</v>
      </c>
      <c r="BK1010" t="s">
        <v>19137</v>
      </c>
      <c r="BL1010">
        <v>19846476</v>
      </c>
      <c r="BQ1010" t="s">
        <v>131</v>
      </c>
      <c r="BR1010" t="s">
        <v>12074</v>
      </c>
      <c r="BS1010" t="s">
        <v>296</v>
      </c>
    </row>
    <row r="1011" spans="1:72" hidden="1">
      <c r="A1011" t="s">
        <v>76</v>
      </c>
      <c r="B1011" t="s">
        <v>19138</v>
      </c>
      <c r="F1011" t="s">
        <v>19139</v>
      </c>
      <c r="I1011" t="s">
        <v>19140</v>
      </c>
      <c r="J1011" t="s">
        <v>3904</v>
      </c>
      <c r="V1011" t="s">
        <v>19141</v>
      </c>
      <c r="Z1011" t="s">
        <v>19142</v>
      </c>
      <c r="AA1011" t="s">
        <v>19143</v>
      </c>
      <c r="AM1011" t="s">
        <v>3907</v>
      </c>
      <c r="AN1011" t="s">
        <v>7849</v>
      </c>
      <c r="AR1011" t="s">
        <v>887</v>
      </c>
      <c r="AS1011">
        <v>2014</v>
      </c>
      <c r="AT1011">
        <v>37</v>
      </c>
      <c r="AU1011">
        <v>6</v>
      </c>
      <c r="AZ1011">
        <v>753</v>
      </c>
      <c r="BA1011">
        <v>761</v>
      </c>
      <c r="BC1011" t="s">
        <v>19144</v>
      </c>
      <c r="BK1011" t="s">
        <v>19145</v>
      </c>
      <c r="BQ1011" t="s">
        <v>296</v>
      </c>
      <c r="BR1011" t="s">
        <v>12074</v>
      </c>
      <c r="BS1011" t="s">
        <v>12074</v>
      </c>
    </row>
    <row r="1012" spans="1:72" hidden="1">
      <c r="A1012" t="s">
        <v>76</v>
      </c>
      <c r="B1012" t="s">
        <v>19146</v>
      </c>
      <c r="F1012" t="s">
        <v>19146</v>
      </c>
      <c r="I1012" t="s">
        <v>19147</v>
      </c>
      <c r="J1012" t="s">
        <v>452</v>
      </c>
      <c r="V1012" t="s">
        <v>19148</v>
      </c>
      <c r="Z1012" t="s">
        <v>19149</v>
      </c>
      <c r="AM1012" t="s">
        <v>454</v>
      </c>
      <c r="AR1012" t="s">
        <v>216</v>
      </c>
      <c r="AS1012">
        <v>2003</v>
      </c>
      <c r="AT1012">
        <v>38</v>
      </c>
      <c r="AU1012">
        <v>3</v>
      </c>
      <c r="AZ1012">
        <v>327</v>
      </c>
      <c r="BA1012">
        <v>331</v>
      </c>
      <c r="BC1012" t="s">
        <v>19150</v>
      </c>
      <c r="BK1012" t="s">
        <v>19151</v>
      </c>
      <c r="BQ1012" t="s">
        <v>131</v>
      </c>
      <c r="BR1012" t="s">
        <v>12074</v>
      </c>
      <c r="BS1012" t="s">
        <v>296</v>
      </c>
      <c r="BT1012">
        <v>1</v>
      </c>
    </row>
    <row r="1013" spans="1:72" hidden="1">
      <c r="A1013" t="s">
        <v>76</v>
      </c>
      <c r="B1013" t="s">
        <v>19152</v>
      </c>
      <c r="F1013" t="s">
        <v>19152</v>
      </c>
      <c r="I1013" t="s">
        <v>19153</v>
      </c>
      <c r="J1013" t="s">
        <v>174</v>
      </c>
      <c r="V1013" t="s">
        <v>19154</v>
      </c>
      <c r="AM1013" t="s">
        <v>176</v>
      </c>
      <c r="AR1013" t="s">
        <v>216</v>
      </c>
      <c r="AS1013">
        <v>2002</v>
      </c>
      <c r="AT1013">
        <v>92</v>
      </c>
      <c r="AU1013">
        <v>4</v>
      </c>
      <c r="AZ1013">
        <v>295</v>
      </c>
      <c r="BA1013">
        <v>299</v>
      </c>
      <c r="BC1013" t="s">
        <v>19155</v>
      </c>
      <c r="BK1013" t="s">
        <v>19156</v>
      </c>
      <c r="BL1013">
        <v>12191437</v>
      </c>
      <c r="BQ1013" t="s">
        <v>296</v>
      </c>
      <c r="BR1013" t="s">
        <v>12074</v>
      </c>
      <c r="BS1013" t="s">
        <v>12074</v>
      </c>
    </row>
    <row r="1014" spans="1:72" hidden="1">
      <c r="A1014" t="s">
        <v>76</v>
      </c>
      <c r="B1014" t="s">
        <v>19157</v>
      </c>
      <c r="F1014" t="s">
        <v>19157</v>
      </c>
      <c r="I1014" t="s">
        <v>19158</v>
      </c>
      <c r="J1014" t="s">
        <v>19159</v>
      </c>
      <c r="O1014" t="s">
        <v>19160</v>
      </c>
      <c r="P1014" t="s">
        <v>19161</v>
      </c>
      <c r="Q1014" t="s">
        <v>19162</v>
      </c>
      <c r="V1014" t="s">
        <v>19163</v>
      </c>
      <c r="AA1014" t="s">
        <v>2616</v>
      </c>
      <c r="AM1014" t="s">
        <v>19164</v>
      </c>
      <c r="AR1014" t="s">
        <v>413</v>
      </c>
      <c r="AS1014">
        <v>1999</v>
      </c>
      <c r="AT1014">
        <v>19</v>
      </c>
      <c r="AU1014">
        <v>4</v>
      </c>
      <c r="AZ1014">
        <v>345</v>
      </c>
      <c r="BA1014">
        <v>353</v>
      </c>
      <c r="BK1014" t="s">
        <v>19165</v>
      </c>
      <c r="BQ1014" t="s">
        <v>296</v>
      </c>
      <c r="BR1014" t="s">
        <v>12074</v>
      </c>
      <c r="BS1014" t="s">
        <v>12074</v>
      </c>
    </row>
    <row r="1015" spans="1:72" hidden="1">
      <c r="A1015" t="s">
        <v>76</v>
      </c>
      <c r="B1015" t="s">
        <v>19166</v>
      </c>
      <c r="F1015" t="s">
        <v>19166</v>
      </c>
      <c r="I1015" t="s">
        <v>19167</v>
      </c>
      <c r="J1015" t="s">
        <v>19159</v>
      </c>
      <c r="O1015" t="s">
        <v>19160</v>
      </c>
      <c r="P1015" t="s">
        <v>19161</v>
      </c>
      <c r="Q1015" t="s">
        <v>19162</v>
      </c>
      <c r="V1015" t="s">
        <v>19168</v>
      </c>
      <c r="AA1015" t="s">
        <v>2616</v>
      </c>
      <c r="AM1015" t="s">
        <v>19164</v>
      </c>
      <c r="AR1015" t="s">
        <v>413</v>
      </c>
      <c r="AS1015">
        <v>1999</v>
      </c>
      <c r="AT1015">
        <v>19</v>
      </c>
      <c r="AU1015">
        <v>4</v>
      </c>
      <c r="AZ1015">
        <v>325</v>
      </c>
      <c r="BA1015">
        <v>332</v>
      </c>
      <c r="BK1015" t="s">
        <v>19169</v>
      </c>
      <c r="BQ1015" t="s">
        <v>296</v>
      </c>
      <c r="BR1015" t="s">
        <v>12074</v>
      </c>
      <c r="BS1015" t="s">
        <v>12074</v>
      </c>
    </row>
    <row r="1016" spans="1:72" hidden="1">
      <c r="A1016" t="s">
        <v>76</v>
      </c>
      <c r="B1016" t="s">
        <v>19170</v>
      </c>
      <c r="F1016" t="s">
        <v>19170</v>
      </c>
      <c r="I1016" t="s">
        <v>19171</v>
      </c>
      <c r="J1016" t="s">
        <v>145</v>
      </c>
      <c r="AM1016" t="s">
        <v>147</v>
      </c>
      <c r="AS1016">
        <v>1977</v>
      </c>
      <c r="AT1016">
        <v>23</v>
      </c>
      <c r="AU1016">
        <v>2</v>
      </c>
      <c r="AZ1016">
        <v>231</v>
      </c>
      <c r="BA1016">
        <v>234</v>
      </c>
      <c r="BC1016" t="s">
        <v>19172</v>
      </c>
      <c r="BK1016" t="s">
        <v>19173</v>
      </c>
      <c r="BL1016">
        <v>853236</v>
      </c>
      <c r="BQ1016" t="s">
        <v>296</v>
      </c>
      <c r="BR1016" t="s">
        <v>12074</v>
      </c>
      <c r="BS1016" t="s">
        <v>12074</v>
      </c>
    </row>
    <row r="1017" spans="1:72" hidden="1">
      <c r="A1017" t="s">
        <v>76</v>
      </c>
      <c r="B1017" t="s">
        <v>19174</v>
      </c>
      <c r="F1017" t="s">
        <v>19174</v>
      </c>
      <c r="I1017" t="s">
        <v>19175</v>
      </c>
      <c r="J1017" t="s">
        <v>1196</v>
      </c>
      <c r="V1017" t="s">
        <v>19176</v>
      </c>
      <c r="AA1017" t="s">
        <v>19177</v>
      </c>
      <c r="AM1017" t="s">
        <v>1198</v>
      </c>
      <c r="AR1017" t="s">
        <v>397</v>
      </c>
      <c r="AS1017">
        <v>1996</v>
      </c>
      <c r="AT1017">
        <v>89</v>
      </c>
      <c r="AU1017">
        <v>4</v>
      </c>
      <c r="AZ1017">
        <v>564</v>
      </c>
      <c r="BA1017">
        <v>572</v>
      </c>
      <c r="BC1017" t="s">
        <v>19178</v>
      </c>
      <c r="BK1017" t="s">
        <v>19179</v>
      </c>
      <c r="BQ1017" t="s">
        <v>296</v>
      </c>
      <c r="BR1017" t="s">
        <v>12074</v>
      </c>
      <c r="BS1017" t="s">
        <v>12074</v>
      </c>
    </row>
    <row r="1018" spans="1:72" hidden="1">
      <c r="A1018" t="s">
        <v>76</v>
      </c>
      <c r="B1018" t="s">
        <v>19174</v>
      </c>
      <c r="F1018" t="s">
        <v>19180</v>
      </c>
      <c r="I1018" t="s">
        <v>19181</v>
      </c>
      <c r="J1018" t="s">
        <v>2128</v>
      </c>
      <c r="V1018" t="s">
        <v>19182</v>
      </c>
      <c r="AA1018" t="s">
        <v>19177</v>
      </c>
      <c r="AM1018" t="s">
        <v>2130</v>
      </c>
      <c r="AN1018" t="s">
        <v>4637</v>
      </c>
      <c r="AR1018" t="s">
        <v>204</v>
      </c>
      <c r="AS1018">
        <v>2016</v>
      </c>
      <c r="AT1018">
        <v>45</v>
      </c>
      <c r="AU1018">
        <v>1</v>
      </c>
      <c r="AZ1018">
        <v>1</v>
      </c>
      <c r="BA1018">
        <v>10</v>
      </c>
      <c r="BC1018" t="s">
        <v>19183</v>
      </c>
      <c r="BK1018" t="s">
        <v>19184</v>
      </c>
      <c r="BL1018">
        <v>26510608</v>
      </c>
      <c r="BQ1018" t="s">
        <v>296</v>
      </c>
      <c r="BR1018" t="s">
        <v>12074</v>
      </c>
      <c r="BS1018" t="s">
        <v>12074</v>
      </c>
    </row>
    <row r="1019" spans="1:72" hidden="1">
      <c r="A1019" t="s">
        <v>76</v>
      </c>
      <c r="B1019" t="s">
        <v>19185</v>
      </c>
      <c r="F1019" t="s">
        <v>19185</v>
      </c>
      <c r="I1019" t="s">
        <v>19186</v>
      </c>
      <c r="J1019" t="s">
        <v>1510</v>
      </c>
      <c r="V1019" t="s">
        <v>19187</v>
      </c>
      <c r="AM1019" t="s">
        <v>1512</v>
      </c>
      <c r="AR1019" t="s">
        <v>128</v>
      </c>
      <c r="AS1019">
        <v>1997</v>
      </c>
      <c r="AT1019">
        <v>85</v>
      </c>
      <c r="AU1019">
        <v>6</v>
      </c>
      <c r="AZ1019">
        <v>755</v>
      </c>
      <c r="BA1019">
        <v>766</v>
      </c>
      <c r="BC1019" t="s">
        <v>19188</v>
      </c>
      <c r="BK1019" t="s">
        <v>19189</v>
      </c>
      <c r="BQ1019" t="s">
        <v>296</v>
      </c>
      <c r="BR1019" t="s">
        <v>12074</v>
      </c>
      <c r="BS1019" t="s">
        <v>12074</v>
      </c>
    </row>
    <row r="1020" spans="1:72" hidden="1">
      <c r="A1020" t="s">
        <v>76</v>
      </c>
      <c r="B1020" t="s">
        <v>19190</v>
      </c>
      <c r="F1020" t="s">
        <v>19190</v>
      </c>
      <c r="I1020" t="s">
        <v>19191</v>
      </c>
      <c r="J1020" t="s">
        <v>79</v>
      </c>
      <c r="V1020" t="s">
        <v>19192</v>
      </c>
      <c r="Z1020" t="s">
        <v>19193</v>
      </c>
      <c r="AM1020" t="s">
        <v>81</v>
      </c>
      <c r="AR1020" t="s">
        <v>887</v>
      </c>
      <c r="AS1020">
        <v>1999</v>
      </c>
      <c r="AT1020">
        <v>14</v>
      </c>
      <c r="AU1020">
        <v>3</v>
      </c>
      <c r="AZ1020">
        <v>190</v>
      </c>
      <c r="BA1020">
        <v>196</v>
      </c>
      <c r="BC1020" t="s">
        <v>19194</v>
      </c>
      <c r="BK1020" t="s">
        <v>19195</v>
      </c>
      <c r="BL1020">
        <v>10452330</v>
      </c>
      <c r="BQ1020" t="s">
        <v>296</v>
      </c>
      <c r="BR1020" t="s">
        <v>12074</v>
      </c>
      <c r="BS1020" t="s">
        <v>12074</v>
      </c>
    </row>
    <row r="1021" spans="1:72" hidden="1">
      <c r="A1021" t="s">
        <v>76</v>
      </c>
      <c r="B1021" t="s">
        <v>19196</v>
      </c>
      <c r="F1021" t="s">
        <v>19197</v>
      </c>
      <c r="I1021" t="s">
        <v>19198</v>
      </c>
      <c r="J1021" t="s">
        <v>13018</v>
      </c>
      <c r="V1021" t="s">
        <v>19199</v>
      </c>
      <c r="AM1021" t="s">
        <v>3882</v>
      </c>
      <c r="AN1021" t="s">
        <v>3883</v>
      </c>
      <c r="AR1021" t="s">
        <v>216</v>
      </c>
      <c r="AS1021">
        <v>2007</v>
      </c>
      <c r="AT1021">
        <v>177</v>
      </c>
      <c r="AU1021">
        <v>6</v>
      </c>
      <c r="AZ1021">
        <v>667</v>
      </c>
      <c r="BA1021">
        <v>677</v>
      </c>
      <c r="BC1021" t="s">
        <v>19200</v>
      </c>
      <c r="BK1021" t="s">
        <v>19201</v>
      </c>
      <c r="BL1021">
        <v>17487493</v>
      </c>
      <c r="BQ1021" t="s">
        <v>296</v>
      </c>
      <c r="BR1021" t="s">
        <v>12074</v>
      </c>
      <c r="BS1021" t="s">
        <v>12074</v>
      </c>
    </row>
    <row r="1022" spans="1:72" hidden="1">
      <c r="A1022" t="s">
        <v>76</v>
      </c>
      <c r="B1022" t="s">
        <v>19202</v>
      </c>
      <c r="F1022" t="s">
        <v>19203</v>
      </c>
      <c r="I1022" t="s">
        <v>19204</v>
      </c>
      <c r="J1022" t="s">
        <v>145</v>
      </c>
      <c r="V1022" t="s">
        <v>19205</v>
      </c>
      <c r="Z1022" t="s">
        <v>19206</v>
      </c>
      <c r="AA1022" t="s">
        <v>19207</v>
      </c>
      <c r="AM1022" t="s">
        <v>147</v>
      </c>
      <c r="AN1022" t="s">
        <v>1557</v>
      </c>
      <c r="AR1022" t="s">
        <v>600</v>
      </c>
      <c r="AS1022">
        <v>2017</v>
      </c>
      <c r="AT1022">
        <v>98</v>
      </c>
      <c r="AZ1022">
        <v>83</v>
      </c>
      <c r="BA1022">
        <v>92</v>
      </c>
      <c r="BC1022" t="s">
        <v>19208</v>
      </c>
      <c r="BK1022" t="s">
        <v>19209</v>
      </c>
      <c r="BL1022">
        <v>27913150</v>
      </c>
      <c r="BQ1022" t="s">
        <v>296</v>
      </c>
      <c r="BR1022" t="s">
        <v>12074</v>
      </c>
      <c r="BS1022" t="s">
        <v>12074</v>
      </c>
    </row>
    <row r="1023" spans="1:72" hidden="1">
      <c r="A1023" t="s">
        <v>76</v>
      </c>
      <c r="B1023" t="s">
        <v>19210</v>
      </c>
      <c r="F1023" t="s">
        <v>19210</v>
      </c>
      <c r="I1023" t="s">
        <v>19211</v>
      </c>
      <c r="J1023" t="s">
        <v>2877</v>
      </c>
      <c r="V1023" t="s">
        <v>19212</v>
      </c>
      <c r="AA1023" t="s">
        <v>19213</v>
      </c>
      <c r="AM1023" t="s">
        <v>2880</v>
      </c>
      <c r="AR1023" t="s">
        <v>94</v>
      </c>
      <c r="AS1023">
        <v>2001</v>
      </c>
      <c r="AT1023">
        <v>72</v>
      </c>
      <c r="AU1023">
        <v>1</v>
      </c>
      <c r="AZ1023">
        <v>33</v>
      </c>
      <c r="BA1023">
        <v>45</v>
      </c>
      <c r="BC1023" t="s">
        <v>19214</v>
      </c>
      <c r="BK1023" t="s">
        <v>19215</v>
      </c>
      <c r="BQ1023" t="s">
        <v>131</v>
      </c>
      <c r="BR1023" t="s">
        <v>12074</v>
      </c>
      <c r="BS1023" t="s">
        <v>296</v>
      </c>
    </row>
    <row r="1024" spans="1:72" hidden="1">
      <c r="A1024" t="s">
        <v>76</v>
      </c>
      <c r="B1024" t="s">
        <v>19216</v>
      </c>
      <c r="F1024" t="s">
        <v>19216</v>
      </c>
      <c r="I1024" t="s">
        <v>19217</v>
      </c>
      <c r="J1024" t="s">
        <v>1135</v>
      </c>
      <c r="V1024" t="s">
        <v>19218</v>
      </c>
      <c r="AA1024" t="s">
        <v>19219</v>
      </c>
      <c r="AM1024" t="s">
        <v>1138</v>
      </c>
      <c r="AR1024" t="s">
        <v>128</v>
      </c>
      <c r="AS1024">
        <v>2005</v>
      </c>
      <c r="AT1024">
        <v>98</v>
      </c>
      <c r="AU1024">
        <v>6</v>
      </c>
      <c r="AZ1024">
        <v>1917</v>
      </c>
      <c r="BA1024">
        <v>1923</v>
      </c>
      <c r="BC1024" t="s">
        <v>19220</v>
      </c>
      <c r="BK1024" t="s">
        <v>19221</v>
      </c>
      <c r="BL1024">
        <v>16539114</v>
      </c>
      <c r="BQ1024" t="s">
        <v>131</v>
      </c>
      <c r="BR1024" t="s">
        <v>12074</v>
      </c>
      <c r="BS1024" t="s">
        <v>296</v>
      </c>
    </row>
    <row r="1025" spans="1:71" hidden="1">
      <c r="A1025" t="s">
        <v>76</v>
      </c>
      <c r="B1025" t="s">
        <v>19222</v>
      </c>
      <c r="F1025" t="s">
        <v>19222</v>
      </c>
      <c r="I1025" t="s">
        <v>19223</v>
      </c>
      <c r="J1025" t="s">
        <v>8602</v>
      </c>
      <c r="V1025" t="s">
        <v>19224</v>
      </c>
      <c r="Z1025" t="s">
        <v>19225</v>
      </c>
      <c r="AA1025" t="s">
        <v>19226</v>
      </c>
      <c r="AM1025" t="s">
        <v>8606</v>
      </c>
      <c r="AR1025" t="s">
        <v>769</v>
      </c>
      <c r="AS1025">
        <v>2002</v>
      </c>
      <c r="AT1025">
        <v>75</v>
      </c>
      <c r="AU1025">
        <v>1</v>
      </c>
      <c r="AZ1025">
        <v>149</v>
      </c>
      <c r="BA1025">
        <v>156</v>
      </c>
      <c r="BK1025" t="s">
        <v>19227</v>
      </c>
      <c r="BQ1025" t="s">
        <v>296</v>
      </c>
      <c r="BR1025" t="s">
        <v>12074</v>
      </c>
      <c r="BS1025" t="s">
        <v>12074</v>
      </c>
    </row>
    <row r="1026" spans="1:71" hidden="1">
      <c r="A1026" t="s">
        <v>76</v>
      </c>
      <c r="B1026" t="s">
        <v>19228</v>
      </c>
      <c r="F1026" t="s">
        <v>19228</v>
      </c>
      <c r="I1026" t="s">
        <v>19229</v>
      </c>
      <c r="J1026" t="s">
        <v>19230</v>
      </c>
      <c r="V1026" t="s">
        <v>19231</v>
      </c>
      <c r="Z1026" t="s">
        <v>14016</v>
      </c>
      <c r="AA1026" t="s">
        <v>14017</v>
      </c>
      <c r="AM1026" t="s">
        <v>19232</v>
      </c>
      <c r="AS1026">
        <v>1994</v>
      </c>
      <c r="AT1026">
        <v>33</v>
      </c>
      <c r="AU1026">
        <v>6</v>
      </c>
      <c r="AZ1026">
        <v>639</v>
      </c>
      <c r="BA1026">
        <v>644</v>
      </c>
      <c r="BC1026" t="s">
        <v>19233</v>
      </c>
      <c r="BK1026" t="s">
        <v>19234</v>
      </c>
      <c r="BL1026">
        <v>8193917</v>
      </c>
      <c r="BQ1026" t="s">
        <v>296</v>
      </c>
      <c r="BR1026" t="s">
        <v>12074</v>
      </c>
      <c r="BS1026" t="s">
        <v>12074</v>
      </c>
    </row>
    <row r="1027" spans="1:71" hidden="1">
      <c r="A1027" t="s">
        <v>76</v>
      </c>
      <c r="B1027" t="s">
        <v>19235</v>
      </c>
      <c r="F1027" t="s">
        <v>19235</v>
      </c>
      <c r="I1027" t="s">
        <v>19236</v>
      </c>
      <c r="J1027" t="s">
        <v>638</v>
      </c>
      <c r="V1027" t="s">
        <v>19237</v>
      </c>
      <c r="Z1027" t="s">
        <v>14016</v>
      </c>
      <c r="AA1027" t="s">
        <v>14017</v>
      </c>
      <c r="AM1027" t="s">
        <v>640</v>
      </c>
      <c r="AR1027" t="s">
        <v>600</v>
      </c>
      <c r="AS1027">
        <v>1997</v>
      </c>
      <c r="AT1027">
        <v>22</v>
      </c>
      <c r="AU1027">
        <v>3</v>
      </c>
      <c r="AZ1027">
        <v>107</v>
      </c>
      <c r="BA1027">
        <v>116</v>
      </c>
      <c r="BC1027" t="s">
        <v>19238</v>
      </c>
      <c r="BK1027" t="s">
        <v>19239</v>
      </c>
      <c r="BL1027">
        <v>9213263</v>
      </c>
      <c r="BQ1027" t="s">
        <v>296</v>
      </c>
      <c r="BR1027" t="s">
        <v>12074</v>
      </c>
      <c r="BS1027" t="s">
        <v>12074</v>
      </c>
    </row>
    <row r="1028" spans="1:71" hidden="1">
      <c r="A1028" t="s">
        <v>76</v>
      </c>
      <c r="B1028" t="s">
        <v>19240</v>
      </c>
      <c r="F1028" t="s">
        <v>19240</v>
      </c>
      <c r="I1028" t="s">
        <v>19241</v>
      </c>
      <c r="J1028" t="s">
        <v>1578</v>
      </c>
      <c r="V1028" t="s">
        <v>19242</v>
      </c>
      <c r="AM1028" t="s">
        <v>1580</v>
      </c>
      <c r="AR1028" t="s">
        <v>600</v>
      </c>
      <c r="AS1028">
        <v>1995</v>
      </c>
      <c r="AT1028">
        <v>9</v>
      </c>
      <c r="AU1028">
        <v>2</v>
      </c>
      <c r="AZ1028">
        <v>340</v>
      </c>
      <c r="BA1028">
        <v>350</v>
      </c>
      <c r="BC1028" t="s">
        <v>19243</v>
      </c>
      <c r="BK1028" t="s">
        <v>19244</v>
      </c>
      <c r="BQ1028" t="s">
        <v>296</v>
      </c>
      <c r="BR1028" t="s">
        <v>12074</v>
      </c>
      <c r="BS1028" t="s">
        <v>12074</v>
      </c>
    </row>
    <row r="1029" spans="1:71" hidden="1">
      <c r="A1029" t="s">
        <v>76</v>
      </c>
      <c r="B1029" t="s">
        <v>19245</v>
      </c>
      <c r="F1029" t="s">
        <v>19245</v>
      </c>
      <c r="I1029" t="s">
        <v>19246</v>
      </c>
      <c r="J1029" t="s">
        <v>3996</v>
      </c>
      <c r="V1029" t="s">
        <v>19247</v>
      </c>
      <c r="AM1029" t="s">
        <v>4000</v>
      </c>
      <c r="AN1029" t="s">
        <v>5562</v>
      </c>
      <c r="AR1029" t="s">
        <v>397</v>
      </c>
      <c r="AS1029">
        <v>1996</v>
      </c>
      <c r="AT1029">
        <v>107</v>
      </c>
      <c r="AU1029">
        <v>2</v>
      </c>
      <c r="AZ1029">
        <v>141</v>
      </c>
      <c r="BA1029">
        <v>150</v>
      </c>
      <c r="BC1029" t="s">
        <v>19248</v>
      </c>
      <c r="BK1029" t="s">
        <v>19249</v>
      </c>
      <c r="BL1029">
        <v>28307299</v>
      </c>
      <c r="BQ1029" t="s">
        <v>296</v>
      </c>
      <c r="BR1029" t="s">
        <v>12074</v>
      </c>
      <c r="BS1029" t="s">
        <v>12074</v>
      </c>
    </row>
    <row r="1030" spans="1:71" hidden="1">
      <c r="A1030" t="s">
        <v>76</v>
      </c>
      <c r="B1030" t="s">
        <v>19250</v>
      </c>
      <c r="F1030" t="s">
        <v>19251</v>
      </c>
      <c r="I1030" t="s">
        <v>19252</v>
      </c>
      <c r="J1030" t="s">
        <v>13816</v>
      </c>
      <c r="V1030" t="s">
        <v>19253</v>
      </c>
      <c r="AA1030" t="s">
        <v>19254</v>
      </c>
      <c r="AM1030" t="s">
        <v>13818</v>
      </c>
      <c r="AN1030" t="s">
        <v>13819</v>
      </c>
      <c r="AR1030" t="s">
        <v>413</v>
      </c>
      <c r="AS1030">
        <v>2011</v>
      </c>
      <c r="AT1030">
        <v>13</v>
      </c>
      <c r="AU1030">
        <v>11</v>
      </c>
      <c r="AX1030" t="s">
        <v>49</v>
      </c>
      <c r="AZ1030">
        <v>2513</v>
      </c>
      <c r="BA1030">
        <v>2531</v>
      </c>
      <c r="BC1030" t="s">
        <v>19255</v>
      </c>
      <c r="BK1030" t="s">
        <v>19256</v>
      </c>
      <c r="BQ1030" t="s">
        <v>296</v>
      </c>
      <c r="BR1030" t="s">
        <v>12074</v>
      </c>
      <c r="BS1030" t="s">
        <v>12074</v>
      </c>
    </row>
    <row r="1031" spans="1:71" hidden="1">
      <c r="A1031" t="s">
        <v>76</v>
      </c>
      <c r="B1031" t="s">
        <v>19257</v>
      </c>
      <c r="F1031" t="s">
        <v>19257</v>
      </c>
      <c r="I1031" t="s">
        <v>19258</v>
      </c>
      <c r="J1031" t="s">
        <v>766</v>
      </c>
      <c r="V1031" t="s">
        <v>19259</v>
      </c>
      <c r="AM1031" t="s">
        <v>768</v>
      </c>
      <c r="AR1031" t="s">
        <v>769</v>
      </c>
      <c r="AS1031">
        <v>1992</v>
      </c>
      <c r="AT1031">
        <v>29</v>
      </c>
      <c r="AU1031">
        <v>2</v>
      </c>
      <c r="AZ1031">
        <v>203</v>
      </c>
      <c r="BA1031">
        <v>206</v>
      </c>
      <c r="BC1031" t="s">
        <v>19260</v>
      </c>
      <c r="BK1031" t="s">
        <v>19261</v>
      </c>
      <c r="BL1031">
        <v>1495030</v>
      </c>
      <c r="BQ1031" t="s">
        <v>296</v>
      </c>
      <c r="BR1031" t="s">
        <v>12074</v>
      </c>
      <c r="BS1031" t="s">
        <v>12074</v>
      </c>
    </row>
    <row r="1032" spans="1:71" hidden="1">
      <c r="A1032" t="s">
        <v>76</v>
      </c>
      <c r="B1032" t="s">
        <v>19262</v>
      </c>
      <c r="F1032" t="s">
        <v>19262</v>
      </c>
      <c r="I1032" t="s">
        <v>19263</v>
      </c>
      <c r="J1032" t="s">
        <v>1810</v>
      </c>
      <c r="V1032" t="s">
        <v>19264</v>
      </c>
      <c r="AM1032" t="s">
        <v>3953</v>
      </c>
      <c r="AR1032" t="s">
        <v>94</v>
      </c>
      <c r="AS1032">
        <v>1999</v>
      </c>
      <c r="AT1032">
        <v>8</v>
      </c>
      <c r="AU1032">
        <v>1</v>
      </c>
      <c r="AZ1032">
        <v>47</v>
      </c>
      <c r="BA1032">
        <v>54</v>
      </c>
      <c r="BC1032" t="s">
        <v>19265</v>
      </c>
      <c r="BK1032" t="s">
        <v>19266</v>
      </c>
      <c r="BQ1032" t="s">
        <v>296</v>
      </c>
      <c r="BR1032" t="s">
        <v>12074</v>
      </c>
      <c r="BS1032" t="s">
        <v>12074</v>
      </c>
    </row>
    <row r="1033" spans="1:71" hidden="1">
      <c r="A1033" t="s">
        <v>76</v>
      </c>
      <c r="B1033" t="s">
        <v>19267</v>
      </c>
      <c r="F1033" t="s">
        <v>19268</v>
      </c>
      <c r="I1033" t="s">
        <v>19269</v>
      </c>
      <c r="J1033" t="s">
        <v>7984</v>
      </c>
      <c r="V1033" t="s">
        <v>19270</v>
      </c>
      <c r="AM1033" t="s">
        <v>7987</v>
      </c>
      <c r="AR1033" t="s">
        <v>397</v>
      </c>
      <c r="AS1033">
        <v>2010</v>
      </c>
      <c r="AT1033">
        <v>140</v>
      </c>
      <c r="AU1033">
        <v>1</v>
      </c>
      <c r="AZ1033">
        <v>183</v>
      </c>
      <c r="BA1033">
        <v>193</v>
      </c>
      <c r="BC1033" t="s">
        <v>19271</v>
      </c>
      <c r="BK1033" t="s">
        <v>19272</v>
      </c>
      <c r="BL1033">
        <v>20406954</v>
      </c>
      <c r="BQ1033" t="s">
        <v>296</v>
      </c>
      <c r="BR1033" t="s">
        <v>12074</v>
      </c>
      <c r="BS1033" t="s">
        <v>12074</v>
      </c>
    </row>
    <row r="1034" spans="1:71" hidden="1">
      <c r="A1034" t="s">
        <v>76</v>
      </c>
      <c r="B1034" t="s">
        <v>19273</v>
      </c>
      <c r="F1034" t="s">
        <v>19273</v>
      </c>
      <c r="I1034" t="s">
        <v>19274</v>
      </c>
      <c r="J1034" t="s">
        <v>14135</v>
      </c>
      <c r="V1034" t="s">
        <v>19275</v>
      </c>
      <c r="AM1034" t="s">
        <v>14138</v>
      </c>
      <c r="AR1034" t="s">
        <v>185</v>
      </c>
      <c r="AS1034">
        <v>1998</v>
      </c>
      <c r="AT1034">
        <v>42</v>
      </c>
      <c r="AU1034">
        <v>3</v>
      </c>
      <c r="AZ1034">
        <v>311</v>
      </c>
      <c r="BA1034">
        <v>323</v>
      </c>
      <c r="BC1034" t="s">
        <v>19276</v>
      </c>
      <c r="BK1034" t="s">
        <v>19277</v>
      </c>
      <c r="BQ1034" t="s">
        <v>296</v>
      </c>
      <c r="BR1034" t="s">
        <v>12074</v>
      </c>
      <c r="BS1034" t="s">
        <v>12074</v>
      </c>
    </row>
    <row r="1035" spans="1:71" hidden="1">
      <c r="A1035" t="s">
        <v>76</v>
      </c>
      <c r="B1035" t="s">
        <v>19278</v>
      </c>
      <c r="F1035" t="s">
        <v>19279</v>
      </c>
      <c r="I1035" t="s">
        <v>19280</v>
      </c>
      <c r="J1035" t="s">
        <v>460</v>
      </c>
      <c r="V1035" t="s">
        <v>19281</v>
      </c>
      <c r="AA1035" t="s">
        <v>19282</v>
      </c>
      <c r="AM1035" t="s">
        <v>464</v>
      </c>
      <c r="AN1035" t="s">
        <v>465</v>
      </c>
      <c r="AR1035" s="3">
        <v>39022</v>
      </c>
      <c r="AS1035">
        <v>2014</v>
      </c>
      <c r="AT1035">
        <v>514</v>
      </c>
      <c r="AZ1035">
        <v>175</v>
      </c>
      <c r="BA1035">
        <v>190</v>
      </c>
      <c r="BC1035" t="s">
        <v>19283</v>
      </c>
      <c r="BK1035" t="s">
        <v>19284</v>
      </c>
      <c r="BQ1035" t="s">
        <v>296</v>
      </c>
      <c r="BR1035" t="s">
        <v>12074</v>
      </c>
      <c r="BS1035" t="s">
        <v>12074</v>
      </c>
    </row>
    <row r="1036" spans="1:71" hidden="1">
      <c r="A1036" t="s">
        <v>76</v>
      </c>
      <c r="B1036" t="s">
        <v>19285</v>
      </c>
      <c r="F1036" t="s">
        <v>19285</v>
      </c>
      <c r="I1036" t="s">
        <v>19286</v>
      </c>
      <c r="J1036" t="s">
        <v>373</v>
      </c>
      <c r="O1036" t="s">
        <v>19287</v>
      </c>
      <c r="P1036" t="s">
        <v>19288</v>
      </c>
      <c r="Q1036" t="s">
        <v>3239</v>
      </c>
      <c r="V1036" t="s">
        <v>19289</v>
      </c>
      <c r="Z1036" t="s">
        <v>19290</v>
      </c>
      <c r="AA1036" t="s">
        <v>19291</v>
      </c>
      <c r="AM1036" t="s">
        <v>375</v>
      </c>
      <c r="AN1036" t="s">
        <v>3837</v>
      </c>
      <c r="AR1036" s="3">
        <v>40483</v>
      </c>
      <c r="AS1036">
        <v>2003</v>
      </c>
      <c r="AT1036">
        <v>227</v>
      </c>
      <c r="AU1036" s="2">
        <v>43191</v>
      </c>
      <c r="AZ1036">
        <v>333</v>
      </c>
      <c r="BA1036">
        <v>356</v>
      </c>
      <c r="BC1036" t="s">
        <v>19292</v>
      </c>
      <c r="BK1036" t="s">
        <v>19293</v>
      </c>
      <c r="BQ1036" t="s">
        <v>296</v>
      </c>
      <c r="BR1036" t="s">
        <v>12074</v>
      </c>
      <c r="BS1036" t="s">
        <v>12074</v>
      </c>
    </row>
    <row r="1037" spans="1:71" hidden="1">
      <c r="A1037" t="s">
        <v>76</v>
      </c>
      <c r="B1037" t="s">
        <v>19294</v>
      </c>
      <c r="F1037" t="s">
        <v>19295</v>
      </c>
      <c r="I1037" t="s">
        <v>19296</v>
      </c>
      <c r="J1037" t="s">
        <v>100</v>
      </c>
      <c r="V1037" t="s">
        <v>19297</v>
      </c>
      <c r="Z1037" t="s">
        <v>19298</v>
      </c>
      <c r="AA1037" t="s">
        <v>19299</v>
      </c>
      <c r="AM1037" t="s">
        <v>103</v>
      </c>
      <c r="AR1037" s="3">
        <v>42767</v>
      </c>
      <c r="AS1037">
        <v>2012</v>
      </c>
      <c r="AT1037">
        <v>7</v>
      </c>
      <c r="AU1037">
        <v>2</v>
      </c>
      <c r="BB1037" t="s">
        <v>19300</v>
      </c>
      <c r="BC1037" t="s">
        <v>19301</v>
      </c>
      <c r="BK1037" t="s">
        <v>19302</v>
      </c>
      <c r="BL1037">
        <v>22363417</v>
      </c>
      <c r="BQ1037" t="s">
        <v>296</v>
      </c>
      <c r="BR1037" t="s">
        <v>12074</v>
      </c>
      <c r="BS1037" t="s">
        <v>12074</v>
      </c>
    </row>
    <row r="1038" spans="1:71" hidden="1">
      <c r="A1038" t="s">
        <v>76</v>
      </c>
      <c r="B1038" t="s">
        <v>19303</v>
      </c>
      <c r="F1038" t="s">
        <v>19304</v>
      </c>
      <c r="I1038" t="s">
        <v>19305</v>
      </c>
      <c r="J1038" t="s">
        <v>174</v>
      </c>
      <c r="V1038" t="s">
        <v>19306</v>
      </c>
      <c r="Z1038" t="s">
        <v>19307</v>
      </c>
      <c r="AA1038" t="s">
        <v>19308</v>
      </c>
      <c r="AM1038" t="s">
        <v>176</v>
      </c>
      <c r="AN1038" t="s">
        <v>177</v>
      </c>
      <c r="AR1038" t="s">
        <v>128</v>
      </c>
      <c r="AS1038">
        <v>2014</v>
      </c>
      <c r="AT1038">
        <v>104</v>
      </c>
      <c r="AU1038">
        <v>6</v>
      </c>
      <c r="AZ1038">
        <v>809</v>
      </c>
      <c r="BA1038">
        <v>822</v>
      </c>
      <c r="BC1038" t="s">
        <v>19309</v>
      </c>
      <c r="BK1038" t="s">
        <v>19310</v>
      </c>
      <c r="BL1038">
        <v>25229840</v>
      </c>
      <c r="BQ1038" t="s">
        <v>131</v>
      </c>
      <c r="BR1038" t="e">
        <v>#VALUE!</v>
      </c>
      <c r="BS1038" t="s">
        <v>296</v>
      </c>
    </row>
    <row r="1039" spans="1:71" hidden="1">
      <c r="A1039" t="s">
        <v>76</v>
      </c>
      <c r="B1039" t="s">
        <v>19311</v>
      </c>
      <c r="F1039" t="s">
        <v>19312</v>
      </c>
      <c r="I1039" t="s">
        <v>19313</v>
      </c>
      <c r="J1039" t="s">
        <v>3337</v>
      </c>
      <c r="V1039" t="s">
        <v>19314</v>
      </c>
      <c r="Z1039" t="s">
        <v>19315</v>
      </c>
      <c r="AA1039" t="s">
        <v>19316</v>
      </c>
      <c r="AM1039" t="s">
        <v>3338</v>
      </c>
      <c r="AN1039" t="s">
        <v>8861</v>
      </c>
      <c r="AR1039" t="s">
        <v>413</v>
      </c>
      <c r="AS1039">
        <v>2014</v>
      </c>
      <c r="AT1039">
        <v>165</v>
      </c>
      <c r="AU1039">
        <v>3</v>
      </c>
      <c r="AZ1039">
        <v>373</v>
      </c>
      <c r="BA1039">
        <v>386</v>
      </c>
      <c r="BC1039" t="s">
        <v>19317</v>
      </c>
      <c r="BK1039" t="s">
        <v>19318</v>
      </c>
      <c r="BQ1039" t="s">
        <v>131</v>
      </c>
      <c r="BR1039" t="s">
        <v>12074</v>
      </c>
      <c r="BS1039" t="s">
        <v>296</v>
      </c>
    </row>
    <row r="1040" spans="1:71" hidden="1">
      <c r="A1040" t="s">
        <v>76</v>
      </c>
      <c r="B1040" t="s">
        <v>19319</v>
      </c>
      <c r="F1040" t="s">
        <v>19320</v>
      </c>
      <c r="I1040" t="s">
        <v>19321</v>
      </c>
      <c r="J1040" t="s">
        <v>19322</v>
      </c>
      <c r="V1040" t="s">
        <v>19323</v>
      </c>
      <c r="AM1040" t="s">
        <v>19324</v>
      </c>
      <c r="AN1040" t="s">
        <v>19325</v>
      </c>
      <c r="AR1040" t="s">
        <v>2821</v>
      </c>
      <c r="AS1040">
        <v>2017</v>
      </c>
      <c r="AT1040">
        <v>46</v>
      </c>
      <c r="AU1040">
        <v>3</v>
      </c>
      <c r="AZ1040">
        <v>649</v>
      </c>
      <c r="BA1040">
        <v>658</v>
      </c>
      <c r="BC1040" t="s">
        <v>19326</v>
      </c>
      <c r="BK1040" t="s">
        <v>19327</v>
      </c>
      <c r="BL1040">
        <v>28724089</v>
      </c>
      <c r="BQ1040" t="s">
        <v>296</v>
      </c>
      <c r="BR1040" t="s">
        <v>12074</v>
      </c>
      <c r="BS1040" t="s">
        <v>12074</v>
      </c>
    </row>
    <row r="1041" spans="1:73" hidden="1">
      <c r="A1041" t="s">
        <v>76</v>
      </c>
      <c r="B1041" t="s">
        <v>19328</v>
      </c>
      <c r="F1041" t="s">
        <v>19329</v>
      </c>
      <c r="I1041" t="s">
        <v>19330</v>
      </c>
      <c r="J1041" t="s">
        <v>19331</v>
      </c>
      <c r="V1041" t="s">
        <v>19332</v>
      </c>
      <c r="Z1041" t="s">
        <v>19333</v>
      </c>
      <c r="AA1041" t="s">
        <v>19334</v>
      </c>
      <c r="AM1041" t="s">
        <v>19335</v>
      </c>
      <c r="AN1041" t="s">
        <v>19336</v>
      </c>
      <c r="AR1041" t="s">
        <v>128</v>
      </c>
      <c r="AS1041">
        <v>2017</v>
      </c>
      <c r="AT1041">
        <v>38</v>
      </c>
      <c r="AU1041">
        <v>4</v>
      </c>
      <c r="AZ1041">
        <v>445</v>
      </c>
      <c r="BA1041">
        <v>458</v>
      </c>
      <c r="BC1041" t="s">
        <v>19337</v>
      </c>
      <c r="BK1041" t="s">
        <v>19338</v>
      </c>
      <c r="BQ1041" t="s">
        <v>296</v>
      </c>
      <c r="BR1041" t="s">
        <v>12074</v>
      </c>
      <c r="BS1041" t="s">
        <v>12074</v>
      </c>
    </row>
    <row r="1042" spans="1:73" hidden="1">
      <c r="A1042" t="s">
        <v>76</v>
      </c>
      <c r="B1042" t="s">
        <v>19339</v>
      </c>
      <c r="F1042" t="s">
        <v>19340</v>
      </c>
      <c r="I1042" t="s">
        <v>19341</v>
      </c>
      <c r="J1042" t="s">
        <v>969</v>
      </c>
      <c r="V1042" t="s">
        <v>19342</v>
      </c>
      <c r="Z1042" t="s">
        <v>19343</v>
      </c>
      <c r="AA1042" t="s">
        <v>19344</v>
      </c>
      <c r="AM1042" t="s">
        <v>971</v>
      </c>
      <c r="AR1042" t="s">
        <v>887</v>
      </c>
      <c r="AS1042">
        <v>2009</v>
      </c>
      <c r="AT1042">
        <v>34</v>
      </c>
      <c r="AU1042">
        <v>1</v>
      </c>
      <c r="AZ1042">
        <v>119</v>
      </c>
      <c r="BA1042">
        <v>128</v>
      </c>
      <c r="BC1042" t="s">
        <v>19345</v>
      </c>
      <c r="BK1042" t="s">
        <v>19346</v>
      </c>
      <c r="BL1042">
        <v>20836812</v>
      </c>
      <c r="BQ1042" t="s">
        <v>131</v>
      </c>
      <c r="BR1042" t="s">
        <v>12074</v>
      </c>
      <c r="BS1042" t="s">
        <v>296</v>
      </c>
    </row>
    <row r="1043" spans="1:73" hidden="1">
      <c r="A1043" t="s">
        <v>76</v>
      </c>
      <c r="B1043" t="s">
        <v>19347</v>
      </c>
      <c r="F1043" t="s">
        <v>19348</v>
      </c>
      <c r="I1043" t="s">
        <v>19349</v>
      </c>
      <c r="J1043" t="s">
        <v>6459</v>
      </c>
      <c r="V1043" t="s">
        <v>19350</v>
      </c>
      <c r="Z1043" t="s">
        <v>19343</v>
      </c>
      <c r="AA1043" t="s">
        <v>19344</v>
      </c>
      <c r="AM1043" t="s">
        <v>6461</v>
      </c>
      <c r="AR1043" t="s">
        <v>185</v>
      </c>
      <c r="AS1043">
        <v>2010</v>
      </c>
      <c r="AT1043">
        <v>24</v>
      </c>
      <c r="AU1043">
        <v>5</v>
      </c>
      <c r="AZ1043">
        <v>1159</v>
      </c>
      <c r="BA1043">
        <v>1169</v>
      </c>
      <c r="BC1043" t="s">
        <v>19351</v>
      </c>
      <c r="BK1043" t="s">
        <v>19352</v>
      </c>
      <c r="BQ1043" t="s">
        <v>296</v>
      </c>
      <c r="BR1043" t="s">
        <v>12074</v>
      </c>
      <c r="BS1043" t="s">
        <v>12074</v>
      </c>
    </row>
    <row r="1044" spans="1:73" hidden="1">
      <c r="A1044" t="s">
        <v>76</v>
      </c>
      <c r="B1044" t="s">
        <v>19353</v>
      </c>
      <c r="F1044" t="s">
        <v>19354</v>
      </c>
      <c r="I1044" t="s">
        <v>19355</v>
      </c>
      <c r="J1044" t="s">
        <v>12385</v>
      </c>
      <c r="V1044" t="s">
        <v>19356</v>
      </c>
      <c r="AM1044" t="s">
        <v>12389</v>
      </c>
      <c r="AS1044">
        <v>2016</v>
      </c>
      <c r="AT1044">
        <v>66</v>
      </c>
      <c r="AU1044">
        <v>2</v>
      </c>
      <c r="AZ1044">
        <v>171</v>
      </c>
      <c r="BA1044">
        <v>178</v>
      </c>
      <c r="BK1044" t="s">
        <v>19357</v>
      </c>
      <c r="BQ1044" t="s">
        <v>296</v>
      </c>
      <c r="BR1044" t="s">
        <v>12074</v>
      </c>
      <c r="BS1044" t="s">
        <v>12074</v>
      </c>
    </row>
    <row r="1045" spans="1:73" hidden="1">
      <c r="A1045" t="s">
        <v>76</v>
      </c>
      <c r="B1045" t="s">
        <v>19358</v>
      </c>
      <c r="F1045" t="s">
        <v>19359</v>
      </c>
      <c r="I1045" t="s">
        <v>19360</v>
      </c>
      <c r="J1045" t="s">
        <v>2382</v>
      </c>
      <c r="V1045" t="s">
        <v>19361</v>
      </c>
      <c r="AA1045" t="s">
        <v>19362</v>
      </c>
      <c r="AM1045" t="s">
        <v>2387</v>
      </c>
      <c r="AR1045" t="s">
        <v>168</v>
      </c>
      <c r="AS1045">
        <v>2012</v>
      </c>
      <c r="AT1045">
        <v>37</v>
      </c>
      <c r="AU1045">
        <v>6</v>
      </c>
      <c r="AZ1045">
        <v>419</v>
      </c>
      <c r="BA1045">
        <v>423</v>
      </c>
      <c r="BC1045" t="s">
        <v>19363</v>
      </c>
      <c r="BK1045" t="s">
        <v>19364</v>
      </c>
      <c r="BQ1045" t="s">
        <v>296</v>
      </c>
      <c r="BR1045" t="s">
        <v>12074</v>
      </c>
      <c r="BS1045" t="s">
        <v>12074</v>
      </c>
    </row>
    <row r="1046" spans="1:73" hidden="1">
      <c r="A1046" t="s">
        <v>76</v>
      </c>
      <c r="B1046" t="s">
        <v>19365</v>
      </c>
      <c r="F1046" t="s">
        <v>19366</v>
      </c>
      <c r="I1046" t="s">
        <v>19367</v>
      </c>
      <c r="J1046" t="s">
        <v>100</v>
      </c>
      <c r="V1046" t="s">
        <v>19368</v>
      </c>
      <c r="AA1046" t="s">
        <v>19369</v>
      </c>
      <c r="AM1046" t="s">
        <v>103</v>
      </c>
      <c r="AR1046" s="3">
        <v>42736</v>
      </c>
      <c r="AS1046">
        <v>2013</v>
      </c>
      <c r="AT1046">
        <v>8</v>
      </c>
      <c r="AU1046">
        <v>1</v>
      </c>
      <c r="BB1046" t="s">
        <v>19370</v>
      </c>
      <c r="BC1046" t="s">
        <v>19371</v>
      </c>
      <c r="BK1046" t="s">
        <v>19372</v>
      </c>
      <c r="BL1046">
        <v>23349779</v>
      </c>
      <c r="BQ1046" t="s">
        <v>296</v>
      </c>
      <c r="BR1046" t="s">
        <v>12074</v>
      </c>
      <c r="BS1046" t="s">
        <v>12074</v>
      </c>
    </row>
    <row r="1047" spans="1:73" hidden="1">
      <c r="A1047" t="s">
        <v>76</v>
      </c>
      <c r="B1047" t="s">
        <v>19373</v>
      </c>
      <c r="F1047" t="s">
        <v>19373</v>
      </c>
      <c r="I1047" t="s">
        <v>19374</v>
      </c>
      <c r="J1047" t="s">
        <v>992</v>
      </c>
      <c r="V1047" t="s">
        <v>19375</v>
      </c>
      <c r="AM1047" t="s">
        <v>994</v>
      </c>
      <c r="AR1047" t="s">
        <v>769</v>
      </c>
      <c r="AS1047">
        <v>1994</v>
      </c>
      <c r="AT1047">
        <v>73</v>
      </c>
      <c r="AU1047">
        <v>3</v>
      </c>
      <c r="AZ1047">
        <v>29</v>
      </c>
      <c r="BA1047">
        <v>38</v>
      </c>
      <c r="BK1047" t="s">
        <v>19376</v>
      </c>
      <c r="BQ1047" t="s">
        <v>296</v>
      </c>
      <c r="BR1047" t="s">
        <v>12074</v>
      </c>
      <c r="BS1047" t="s">
        <v>12074</v>
      </c>
    </row>
    <row r="1048" spans="1:73" hidden="1">
      <c r="A1048" t="s">
        <v>76</v>
      </c>
      <c r="B1048" t="s">
        <v>19377</v>
      </c>
      <c r="F1048" t="s">
        <v>19377</v>
      </c>
      <c r="I1048" t="s">
        <v>19378</v>
      </c>
      <c r="J1048" t="s">
        <v>2128</v>
      </c>
      <c r="V1048" t="s">
        <v>19379</v>
      </c>
      <c r="AA1048" t="s">
        <v>4021</v>
      </c>
      <c r="AM1048" t="s">
        <v>2130</v>
      </c>
      <c r="AR1048" t="s">
        <v>600</v>
      </c>
      <c r="AS1048">
        <v>1997</v>
      </c>
      <c r="AT1048">
        <v>26</v>
      </c>
      <c r="AU1048">
        <v>2</v>
      </c>
      <c r="AZ1048">
        <v>201</v>
      </c>
      <c r="BA1048">
        <v>206</v>
      </c>
      <c r="BC1048" t="s">
        <v>19380</v>
      </c>
      <c r="BK1048" t="s">
        <v>19381</v>
      </c>
      <c r="BQ1048" t="s">
        <v>296</v>
      </c>
      <c r="BR1048" t="s">
        <v>12074</v>
      </c>
      <c r="BS1048" t="s">
        <v>12074</v>
      </c>
    </row>
    <row r="1049" spans="1:73" hidden="1">
      <c r="A1049" t="s">
        <v>76</v>
      </c>
      <c r="B1049" t="s">
        <v>19382</v>
      </c>
      <c r="F1049" t="s">
        <v>19383</v>
      </c>
      <c r="I1049" t="s">
        <v>19384</v>
      </c>
      <c r="J1049" t="s">
        <v>14135</v>
      </c>
      <c r="V1049" t="s">
        <v>19385</v>
      </c>
      <c r="AM1049" t="s">
        <v>14138</v>
      </c>
      <c r="AR1049" t="s">
        <v>128</v>
      </c>
      <c r="AS1049">
        <v>2006</v>
      </c>
      <c r="AT1049">
        <v>81</v>
      </c>
      <c r="AU1049">
        <v>3</v>
      </c>
      <c r="AZ1049">
        <v>349</v>
      </c>
      <c r="BA1049">
        <v>360</v>
      </c>
      <c r="BC1049" t="s">
        <v>19386</v>
      </c>
      <c r="BK1049" t="s">
        <v>19387</v>
      </c>
      <c r="BQ1049" t="s">
        <v>296</v>
      </c>
      <c r="BR1049" t="s">
        <v>12074</v>
      </c>
      <c r="BS1049" t="s">
        <v>12074</v>
      </c>
    </row>
    <row r="1050" spans="1:73" hidden="1">
      <c r="A1050" t="s">
        <v>76</v>
      </c>
      <c r="B1050" t="s">
        <v>19388</v>
      </c>
      <c r="F1050" t="s">
        <v>19389</v>
      </c>
      <c r="I1050" t="s">
        <v>19390</v>
      </c>
      <c r="J1050" t="s">
        <v>12713</v>
      </c>
      <c r="V1050" t="s">
        <v>19391</v>
      </c>
      <c r="AM1050" t="s">
        <v>12715</v>
      </c>
      <c r="AN1050" t="s">
        <v>14298</v>
      </c>
      <c r="AR1050" t="s">
        <v>148</v>
      </c>
      <c r="AS1050">
        <v>2018</v>
      </c>
      <c r="AT1050">
        <v>71</v>
      </c>
      <c r="AU1050">
        <v>3</v>
      </c>
      <c r="AZ1050">
        <v>318</v>
      </c>
      <c r="BA1050">
        <v>322</v>
      </c>
      <c r="BC1050" t="s">
        <v>19392</v>
      </c>
      <c r="BK1050" t="s">
        <v>19393</v>
      </c>
      <c r="BQ1050" t="s">
        <v>296</v>
      </c>
      <c r="BR1050" t="s">
        <v>12074</v>
      </c>
      <c r="BS1050" t="s">
        <v>12074</v>
      </c>
    </row>
    <row r="1051" spans="1:73" hidden="1">
      <c r="A1051" t="s">
        <v>76</v>
      </c>
      <c r="B1051" t="s">
        <v>19394</v>
      </c>
      <c r="F1051" t="s">
        <v>19394</v>
      </c>
      <c r="I1051" t="s">
        <v>19395</v>
      </c>
      <c r="J1051" t="s">
        <v>2128</v>
      </c>
      <c r="V1051" t="s">
        <v>19396</v>
      </c>
      <c r="AM1051" t="s">
        <v>2130</v>
      </c>
      <c r="AR1051" t="s">
        <v>128</v>
      </c>
      <c r="AS1051">
        <v>2000</v>
      </c>
      <c r="AT1051">
        <v>29</v>
      </c>
      <c r="AU1051">
        <v>6</v>
      </c>
      <c r="AZ1051">
        <v>1188</v>
      </c>
      <c r="BA1051">
        <v>1198</v>
      </c>
      <c r="BC1051" t="s">
        <v>19397</v>
      </c>
      <c r="BK1051" t="s">
        <v>19398</v>
      </c>
      <c r="BQ1051" t="s">
        <v>296</v>
      </c>
      <c r="BR1051" t="s">
        <v>12074</v>
      </c>
      <c r="BS1051" t="s">
        <v>12074</v>
      </c>
    </row>
    <row r="1052" spans="1:73" hidden="1">
      <c r="A1052" t="s">
        <v>76</v>
      </c>
      <c r="B1052" t="s">
        <v>19399</v>
      </c>
      <c r="F1052" t="s">
        <v>19399</v>
      </c>
      <c r="I1052" t="s">
        <v>19400</v>
      </c>
      <c r="J1052" t="s">
        <v>16706</v>
      </c>
      <c r="V1052" t="s">
        <v>19401</v>
      </c>
      <c r="AM1052" t="s">
        <v>16709</v>
      </c>
      <c r="AR1052" t="s">
        <v>94</v>
      </c>
      <c r="AS1052">
        <v>2001</v>
      </c>
      <c r="AT1052">
        <v>75</v>
      </c>
      <c r="AU1052">
        <v>1</v>
      </c>
      <c r="AZ1052">
        <v>113</v>
      </c>
      <c r="BA1052">
        <v>126</v>
      </c>
      <c r="BC1052" t="s">
        <v>19402</v>
      </c>
      <c r="BK1052" t="s">
        <v>19403</v>
      </c>
      <c r="BQ1052" t="s">
        <v>296</v>
      </c>
      <c r="BR1052" t="s">
        <v>12074</v>
      </c>
      <c r="BS1052" t="s">
        <v>12074</v>
      </c>
    </row>
    <row r="1053" spans="1:73" hidden="1">
      <c r="A1053" t="s">
        <v>76</v>
      </c>
      <c r="B1053" t="s">
        <v>19404</v>
      </c>
      <c r="F1053" t="s">
        <v>19405</v>
      </c>
      <c r="I1053" t="s">
        <v>19406</v>
      </c>
      <c r="J1053" t="s">
        <v>6337</v>
      </c>
      <c r="V1053" t="s">
        <v>19407</v>
      </c>
      <c r="Z1053" t="s">
        <v>19408</v>
      </c>
      <c r="AA1053" t="s">
        <v>19409</v>
      </c>
      <c r="AM1053" t="s">
        <v>6340</v>
      </c>
      <c r="AN1053" t="s">
        <v>6341</v>
      </c>
      <c r="AR1053" t="s">
        <v>397</v>
      </c>
      <c r="AS1053">
        <v>2015</v>
      </c>
      <c r="AT1053">
        <v>60</v>
      </c>
      <c r="AU1053">
        <v>7</v>
      </c>
      <c r="AZ1053">
        <v>1364</v>
      </c>
      <c r="BA1053">
        <v>1378</v>
      </c>
      <c r="BC1053" t="s">
        <v>19410</v>
      </c>
      <c r="BK1053" t="s">
        <v>19411</v>
      </c>
      <c r="BQ1053" t="s">
        <v>296</v>
      </c>
      <c r="BR1053" t="s">
        <v>12074</v>
      </c>
      <c r="BS1053" t="s">
        <v>12074</v>
      </c>
    </row>
    <row r="1054" spans="1:73" hidden="1">
      <c r="A1054" t="s">
        <v>76</v>
      </c>
      <c r="B1054" t="s">
        <v>19412</v>
      </c>
      <c r="F1054" t="s">
        <v>19412</v>
      </c>
      <c r="I1054" t="s">
        <v>19413</v>
      </c>
      <c r="J1054" t="s">
        <v>182</v>
      </c>
      <c r="AM1054" t="s">
        <v>184</v>
      </c>
      <c r="AS1054">
        <v>1983</v>
      </c>
      <c r="AT1054">
        <v>8</v>
      </c>
      <c r="AU1054">
        <v>2</v>
      </c>
      <c r="AZ1054">
        <v>181</v>
      </c>
      <c r="BA1054">
        <v>186</v>
      </c>
      <c r="BC1054" t="s">
        <v>19414</v>
      </c>
      <c r="BK1054" t="s">
        <v>19415</v>
      </c>
      <c r="BQ1054" t="s">
        <v>131</v>
      </c>
      <c r="BR1054" t="s">
        <v>12074</v>
      </c>
      <c r="BS1054" t="s">
        <v>296</v>
      </c>
    </row>
    <row r="1055" spans="1:73" hidden="1">
      <c r="A1055" t="s">
        <v>76</v>
      </c>
      <c r="B1055" t="s">
        <v>19412</v>
      </c>
      <c r="F1055" t="s">
        <v>19412</v>
      </c>
      <c r="I1055" t="s">
        <v>19416</v>
      </c>
      <c r="J1055" t="s">
        <v>182</v>
      </c>
      <c r="AM1055" t="s">
        <v>184</v>
      </c>
      <c r="AS1055">
        <v>1984</v>
      </c>
      <c r="AT1055">
        <v>9</v>
      </c>
      <c r="AU1055">
        <v>4</v>
      </c>
      <c r="AZ1055">
        <v>425</v>
      </c>
      <c r="BA1055">
        <v>431</v>
      </c>
      <c r="BC1055" t="s">
        <v>19417</v>
      </c>
      <c r="BK1055" t="s">
        <v>19418</v>
      </c>
      <c r="BQ1055" t="s">
        <v>131</v>
      </c>
      <c r="BR1055">
        <v>8</v>
      </c>
      <c r="BS1055" t="s">
        <v>594</v>
      </c>
      <c r="BT1055">
        <v>13</v>
      </c>
      <c r="BU1055" t="s">
        <v>11051</v>
      </c>
    </row>
    <row r="1056" spans="1:73" hidden="1">
      <c r="A1056" t="s">
        <v>76</v>
      </c>
      <c r="B1056" t="s">
        <v>19419</v>
      </c>
      <c r="F1056" t="s">
        <v>19420</v>
      </c>
      <c r="I1056" t="s">
        <v>19421</v>
      </c>
      <c r="J1056" t="s">
        <v>1578</v>
      </c>
      <c r="V1056" t="s">
        <v>19422</v>
      </c>
      <c r="AM1056" t="s">
        <v>1580</v>
      </c>
      <c r="AS1056">
        <v>1988</v>
      </c>
      <c r="AT1056">
        <v>2</v>
      </c>
      <c r="AU1056">
        <v>2</v>
      </c>
      <c r="AZ1056">
        <v>177</v>
      </c>
      <c r="BA1056">
        <v>183</v>
      </c>
      <c r="BC1056" t="s">
        <v>19423</v>
      </c>
      <c r="BK1056" t="s">
        <v>19424</v>
      </c>
      <c r="BQ1056" t="s">
        <v>131</v>
      </c>
      <c r="BR1056" t="s">
        <v>12074</v>
      </c>
      <c r="BS1056" t="s">
        <v>296</v>
      </c>
    </row>
    <row r="1057" spans="1:72" hidden="1">
      <c r="A1057" t="s">
        <v>76</v>
      </c>
      <c r="B1057" t="s">
        <v>19419</v>
      </c>
      <c r="F1057" t="s">
        <v>19419</v>
      </c>
      <c r="I1057" t="s">
        <v>19425</v>
      </c>
      <c r="J1057" t="s">
        <v>3996</v>
      </c>
      <c r="V1057" t="s">
        <v>19426</v>
      </c>
      <c r="AM1057" t="s">
        <v>4000</v>
      </c>
      <c r="AR1057" t="s">
        <v>216</v>
      </c>
      <c r="AS1057">
        <v>2004</v>
      </c>
      <c r="AT1057">
        <v>140</v>
      </c>
      <c r="AU1057">
        <v>3</v>
      </c>
      <c r="AZ1057">
        <v>442</v>
      </c>
      <c r="BA1057">
        <v>449</v>
      </c>
      <c r="BC1057" t="s">
        <v>19427</v>
      </c>
      <c r="BK1057" t="s">
        <v>19428</v>
      </c>
      <c r="BL1057">
        <v>15221433</v>
      </c>
      <c r="BQ1057" t="s">
        <v>296</v>
      </c>
      <c r="BR1057" t="s">
        <v>12074</v>
      </c>
      <c r="BS1057" t="s">
        <v>12074</v>
      </c>
    </row>
    <row r="1058" spans="1:72" hidden="1">
      <c r="A1058" t="s">
        <v>76</v>
      </c>
      <c r="B1058" t="s">
        <v>19429</v>
      </c>
      <c r="F1058" t="s">
        <v>19429</v>
      </c>
      <c r="I1058" t="s">
        <v>19430</v>
      </c>
      <c r="J1058" t="s">
        <v>646</v>
      </c>
      <c r="V1058" t="s">
        <v>19431</v>
      </c>
      <c r="Z1058" t="s">
        <v>19432</v>
      </c>
      <c r="AA1058" t="s">
        <v>19433</v>
      </c>
      <c r="AM1058" t="s">
        <v>648</v>
      </c>
      <c r="AR1058" t="s">
        <v>148</v>
      </c>
      <c r="AS1058">
        <v>1996</v>
      </c>
      <c r="AT1058">
        <v>199</v>
      </c>
      <c r="AU1058">
        <v>5</v>
      </c>
      <c r="AZ1058">
        <v>1095</v>
      </c>
      <c r="BA1058">
        <v>1104</v>
      </c>
      <c r="BK1058" t="s">
        <v>19434</v>
      </c>
      <c r="BQ1058" t="s">
        <v>296</v>
      </c>
      <c r="BR1058" t="s">
        <v>12074</v>
      </c>
      <c r="BS1058" t="s">
        <v>12074</v>
      </c>
    </row>
    <row r="1059" spans="1:72" hidden="1">
      <c r="A1059" t="s">
        <v>76</v>
      </c>
      <c r="B1059" t="s">
        <v>19435</v>
      </c>
      <c r="F1059" t="s">
        <v>19436</v>
      </c>
      <c r="I1059" t="s">
        <v>19437</v>
      </c>
      <c r="J1059" t="s">
        <v>1578</v>
      </c>
      <c r="V1059" t="s">
        <v>19438</v>
      </c>
      <c r="AA1059" t="s">
        <v>19439</v>
      </c>
      <c r="AM1059" t="s">
        <v>1580</v>
      </c>
      <c r="AN1059" t="s">
        <v>8019</v>
      </c>
      <c r="AR1059" t="s">
        <v>128</v>
      </c>
      <c r="AS1059">
        <v>2013</v>
      </c>
      <c r="AT1059">
        <v>27</v>
      </c>
      <c r="AU1059">
        <v>6</v>
      </c>
      <c r="AZ1059">
        <v>1415</v>
      </c>
      <c r="BA1059">
        <v>1423</v>
      </c>
      <c r="BC1059" t="s">
        <v>19440</v>
      </c>
      <c r="BK1059" t="s">
        <v>19441</v>
      </c>
      <c r="BQ1059" t="s">
        <v>296</v>
      </c>
      <c r="BR1059" t="s">
        <v>12074</v>
      </c>
      <c r="BS1059" t="s">
        <v>12074</v>
      </c>
    </row>
    <row r="1060" spans="1:72" hidden="1">
      <c r="A1060" t="s">
        <v>76</v>
      </c>
      <c r="B1060" t="s">
        <v>19442</v>
      </c>
      <c r="F1060" t="s">
        <v>19442</v>
      </c>
      <c r="I1060" t="s">
        <v>19443</v>
      </c>
      <c r="J1060" t="s">
        <v>902</v>
      </c>
      <c r="O1060" t="s">
        <v>2275</v>
      </c>
      <c r="P1060" t="s">
        <v>2276</v>
      </c>
      <c r="Q1060" t="s">
        <v>2277</v>
      </c>
      <c r="S1060" t="s">
        <v>2278</v>
      </c>
      <c r="V1060" t="s">
        <v>19444</v>
      </c>
      <c r="Z1060" t="s">
        <v>16015</v>
      </c>
      <c r="AA1060" t="s">
        <v>16016</v>
      </c>
      <c r="AM1060" t="s">
        <v>908</v>
      </c>
      <c r="AS1060">
        <v>2002</v>
      </c>
      <c r="AT1060">
        <v>99</v>
      </c>
      <c r="AU1060">
        <v>2</v>
      </c>
      <c r="AZ1060">
        <v>197</v>
      </c>
      <c r="BA1060">
        <v>208</v>
      </c>
      <c r="BC1060" t="s">
        <v>19445</v>
      </c>
      <c r="BK1060" t="s">
        <v>19446</v>
      </c>
      <c r="BQ1060" t="s">
        <v>296</v>
      </c>
      <c r="BR1060" t="s">
        <v>12074</v>
      </c>
      <c r="BS1060" t="s">
        <v>12074</v>
      </c>
    </row>
    <row r="1061" spans="1:72" hidden="1">
      <c r="A1061" t="s">
        <v>76</v>
      </c>
      <c r="B1061" t="s">
        <v>19447</v>
      </c>
      <c r="F1061" t="s">
        <v>19447</v>
      </c>
      <c r="I1061" t="s">
        <v>19448</v>
      </c>
      <c r="J1061" t="s">
        <v>12566</v>
      </c>
      <c r="V1061" t="s">
        <v>19449</v>
      </c>
      <c r="Z1061" t="s">
        <v>16015</v>
      </c>
      <c r="AA1061" t="s">
        <v>16016</v>
      </c>
      <c r="AM1061" t="s">
        <v>12568</v>
      </c>
      <c r="AN1061" t="s">
        <v>12569</v>
      </c>
      <c r="AR1061" t="s">
        <v>269</v>
      </c>
      <c r="AS1061">
        <v>2004</v>
      </c>
      <c r="AT1061">
        <v>40</v>
      </c>
      <c r="AU1061">
        <v>2</v>
      </c>
      <c r="AZ1061">
        <v>165</v>
      </c>
      <c r="BA1061">
        <v>175</v>
      </c>
      <c r="BC1061" t="s">
        <v>19450</v>
      </c>
      <c r="BK1061" t="s">
        <v>19451</v>
      </c>
      <c r="BQ1061" t="s">
        <v>131</v>
      </c>
      <c r="BR1061" t="s">
        <v>12074</v>
      </c>
      <c r="BS1061" t="s">
        <v>296</v>
      </c>
      <c r="BT1061">
        <v>2</v>
      </c>
    </row>
    <row r="1062" spans="1:72" hidden="1">
      <c r="A1062" t="s">
        <v>76</v>
      </c>
      <c r="B1062" t="s">
        <v>19452</v>
      </c>
      <c r="F1062" t="s">
        <v>19452</v>
      </c>
      <c r="I1062" t="s">
        <v>19453</v>
      </c>
      <c r="J1062" t="s">
        <v>452</v>
      </c>
      <c r="V1062" t="s">
        <v>19454</v>
      </c>
      <c r="AM1062" t="s">
        <v>454</v>
      </c>
      <c r="AR1062" t="s">
        <v>148</v>
      </c>
      <c r="AS1062">
        <v>1997</v>
      </c>
      <c r="AT1062">
        <v>32</v>
      </c>
      <c r="AU1062">
        <v>2</v>
      </c>
      <c r="AZ1062">
        <v>395</v>
      </c>
      <c r="BA1062">
        <v>401</v>
      </c>
      <c r="BC1062" t="s">
        <v>19455</v>
      </c>
      <c r="BK1062" t="s">
        <v>19456</v>
      </c>
      <c r="BQ1062" t="s">
        <v>131</v>
      </c>
      <c r="BR1062" t="s">
        <v>12074</v>
      </c>
      <c r="BS1062" t="s">
        <v>296</v>
      </c>
    </row>
    <row r="1063" spans="1:72" hidden="1">
      <c r="A1063" t="s">
        <v>752</v>
      </c>
      <c r="B1063" t="s">
        <v>19457</v>
      </c>
      <c r="D1063" t="s">
        <v>19458</v>
      </c>
      <c r="F1063" t="s">
        <v>19457</v>
      </c>
      <c r="I1063" t="s">
        <v>19459</v>
      </c>
      <c r="J1063" t="s">
        <v>19460</v>
      </c>
      <c r="O1063" t="s">
        <v>19461</v>
      </c>
      <c r="P1063">
        <v>2003</v>
      </c>
      <c r="Q1063" t="s">
        <v>19462</v>
      </c>
      <c r="AO1063" t="s">
        <v>19463</v>
      </c>
      <c r="AS1063">
        <v>2005</v>
      </c>
      <c r="AZ1063">
        <v>189</v>
      </c>
      <c r="BA1063">
        <v>220</v>
      </c>
      <c r="BC1063" t="s">
        <v>19464</v>
      </c>
      <c r="BK1063" t="s">
        <v>19465</v>
      </c>
      <c r="BQ1063" t="s">
        <v>296</v>
      </c>
      <c r="BR1063" t="s">
        <v>12074</v>
      </c>
      <c r="BS1063" t="s">
        <v>12074</v>
      </c>
    </row>
    <row r="1064" spans="1:72" hidden="1">
      <c r="A1064" t="s">
        <v>76</v>
      </c>
      <c r="B1064" t="s">
        <v>19466</v>
      </c>
      <c r="F1064" t="s">
        <v>19467</v>
      </c>
      <c r="I1064" t="s">
        <v>19468</v>
      </c>
      <c r="J1064" t="s">
        <v>19469</v>
      </c>
      <c r="V1064" t="s">
        <v>19470</v>
      </c>
      <c r="AM1064" t="s">
        <v>19471</v>
      </c>
      <c r="AR1064" t="s">
        <v>887</v>
      </c>
      <c r="AS1064">
        <v>2013</v>
      </c>
      <c r="AT1064">
        <v>20</v>
      </c>
      <c r="AU1064">
        <v>6</v>
      </c>
      <c r="AZ1064">
        <v>628</v>
      </c>
      <c r="BA1064">
        <v>635</v>
      </c>
      <c r="BC1064" t="s">
        <v>19472</v>
      </c>
      <c r="BK1064" t="s">
        <v>19473</v>
      </c>
      <c r="BL1064">
        <v>22630126</v>
      </c>
      <c r="BQ1064" t="s">
        <v>296</v>
      </c>
      <c r="BR1064" t="s">
        <v>12074</v>
      </c>
      <c r="BS1064" t="s">
        <v>12074</v>
      </c>
    </row>
    <row r="1065" spans="1:72" hidden="1">
      <c r="A1065" t="s">
        <v>76</v>
      </c>
      <c r="B1065" t="s">
        <v>19474</v>
      </c>
      <c r="F1065" t="s">
        <v>19475</v>
      </c>
      <c r="I1065" t="s">
        <v>19476</v>
      </c>
      <c r="J1065" t="s">
        <v>605</v>
      </c>
      <c r="V1065" t="s">
        <v>19477</v>
      </c>
      <c r="Z1065" t="s">
        <v>12071</v>
      </c>
      <c r="AA1065" t="s">
        <v>19478</v>
      </c>
      <c r="AM1065" t="s">
        <v>607</v>
      </c>
      <c r="AN1065" t="s">
        <v>608</v>
      </c>
      <c r="AR1065" t="s">
        <v>413</v>
      </c>
      <c r="AS1065">
        <v>2013</v>
      </c>
      <c r="AT1065">
        <v>67</v>
      </c>
      <c r="AU1065">
        <v>11</v>
      </c>
      <c r="AZ1065">
        <v>3145</v>
      </c>
      <c r="BA1065">
        <v>3160</v>
      </c>
      <c r="BC1065" t="s">
        <v>19479</v>
      </c>
      <c r="BK1065" t="s">
        <v>19480</v>
      </c>
      <c r="BL1065">
        <v>24151999</v>
      </c>
      <c r="BQ1065" t="s">
        <v>131</v>
      </c>
      <c r="BR1065" t="s">
        <v>12074</v>
      </c>
      <c r="BS1065" t="s">
        <v>296</v>
      </c>
    </row>
    <row r="1066" spans="1:72" hidden="1">
      <c r="A1066" t="s">
        <v>76</v>
      </c>
      <c r="B1066" t="s">
        <v>19474</v>
      </c>
      <c r="F1066" t="s">
        <v>19475</v>
      </c>
      <c r="I1066" t="s">
        <v>19481</v>
      </c>
      <c r="J1066" t="s">
        <v>588</v>
      </c>
      <c r="V1066" t="s">
        <v>19482</v>
      </c>
      <c r="Z1066" t="s">
        <v>12071</v>
      </c>
      <c r="AA1066" t="s">
        <v>19483</v>
      </c>
      <c r="AM1066" t="s">
        <v>591</v>
      </c>
      <c r="AR1066" t="s">
        <v>216</v>
      </c>
      <c r="AS1066">
        <v>2016</v>
      </c>
      <c r="AT1066">
        <v>6</v>
      </c>
      <c r="AU1066">
        <v>16</v>
      </c>
      <c r="AZ1066">
        <v>5596</v>
      </c>
      <c r="BA1066">
        <v>5613</v>
      </c>
      <c r="BC1066" t="s">
        <v>19484</v>
      </c>
      <c r="BK1066" t="s">
        <v>19485</v>
      </c>
      <c r="BL1066">
        <v>27547340</v>
      </c>
      <c r="BQ1066" t="s">
        <v>131</v>
      </c>
      <c r="BR1066" t="s">
        <v>12074</v>
      </c>
      <c r="BS1066" t="s">
        <v>296</v>
      </c>
    </row>
    <row r="1067" spans="1:72" hidden="1">
      <c r="A1067" t="s">
        <v>76</v>
      </c>
      <c r="B1067" t="s">
        <v>19486</v>
      </c>
      <c r="F1067" t="s">
        <v>19487</v>
      </c>
      <c r="I1067" t="s">
        <v>19488</v>
      </c>
      <c r="J1067" t="s">
        <v>677</v>
      </c>
      <c r="V1067" t="s">
        <v>19489</v>
      </c>
      <c r="Z1067" t="s">
        <v>19490</v>
      </c>
      <c r="AA1067" t="s">
        <v>6377</v>
      </c>
      <c r="AM1067" t="s">
        <v>679</v>
      </c>
      <c r="AN1067" t="s">
        <v>4283</v>
      </c>
      <c r="AR1067" t="s">
        <v>148</v>
      </c>
      <c r="AS1067">
        <v>2012</v>
      </c>
      <c r="AT1067">
        <v>25</v>
      </c>
      <c r="AU1067">
        <v>5</v>
      </c>
      <c r="AZ1067">
        <v>881</v>
      </c>
      <c r="BA1067">
        <v>891</v>
      </c>
      <c r="BC1067" t="s">
        <v>19491</v>
      </c>
      <c r="BK1067" t="s">
        <v>19492</v>
      </c>
      <c r="BL1067">
        <v>22356649</v>
      </c>
      <c r="BQ1067" t="s">
        <v>131</v>
      </c>
      <c r="BR1067">
        <v>2</v>
      </c>
      <c r="BS1067" t="s">
        <v>296</v>
      </c>
    </row>
    <row r="1068" spans="1:72" hidden="1">
      <c r="A1068" t="s">
        <v>76</v>
      </c>
      <c r="B1068" t="s">
        <v>19493</v>
      </c>
      <c r="F1068" t="s">
        <v>19494</v>
      </c>
      <c r="I1068" t="s">
        <v>19495</v>
      </c>
      <c r="J1068" t="s">
        <v>1697</v>
      </c>
      <c r="V1068" t="s">
        <v>19496</v>
      </c>
      <c r="Z1068" t="s">
        <v>19497</v>
      </c>
      <c r="AA1068" t="s">
        <v>19498</v>
      </c>
      <c r="AM1068" t="s">
        <v>1699</v>
      </c>
      <c r="AN1068" t="s">
        <v>1700</v>
      </c>
      <c r="AR1068" t="s">
        <v>168</v>
      </c>
      <c r="AS1068">
        <v>2009</v>
      </c>
      <c r="AT1068">
        <v>174</v>
      </c>
      <c r="AU1068">
        <v>4</v>
      </c>
      <c r="AZ1068">
        <v>526</v>
      </c>
      <c r="BA1068">
        <v>536</v>
      </c>
      <c r="BC1068" t="s">
        <v>19499</v>
      </c>
      <c r="BK1068" t="s">
        <v>19500</v>
      </c>
      <c r="BL1068">
        <v>19691432</v>
      </c>
      <c r="BQ1068" t="s">
        <v>296</v>
      </c>
      <c r="BR1068" t="s">
        <v>12074</v>
      </c>
      <c r="BS1068" t="s">
        <v>12074</v>
      </c>
    </row>
    <row r="1069" spans="1:72" hidden="1">
      <c r="A1069" t="s">
        <v>76</v>
      </c>
      <c r="B1069" t="s">
        <v>19501</v>
      </c>
      <c r="F1069" t="s">
        <v>19502</v>
      </c>
      <c r="I1069" t="s">
        <v>19503</v>
      </c>
      <c r="J1069" t="s">
        <v>588</v>
      </c>
      <c r="V1069" t="s">
        <v>19504</v>
      </c>
      <c r="AA1069" t="s">
        <v>19505</v>
      </c>
      <c r="AM1069" t="s">
        <v>591</v>
      </c>
      <c r="AR1069" t="s">
        <v>168</v>
      </c>
      <c r="AS1069">
        <v>2013</v>
      </c>
      <c r="AT1069">
        <v>3</v>
      </c>
      <c r="AU1069">
        <v>12</v>
      </c>
      <c r="AZ1069">
        <v>4183</v>
      </c>
      <c r="BA1069">
        <v>4196</v>
      </c>
      <c r="BC1069" t="s">
        <v>19506</v>
      </c>
      <c r="BK1069" t="s">
        <v>19507</v>
      </c>
      <c r="BL1069">
        <v>24324869</v>
      </c>
      <c r="BQ1069" t="s">
        <v>296</v>
      </c>
      <c r="BR1069" t="s">
        <v>12074</v>
      </c>
      <c r="BS1069" t="s">
        <v>12074</v>
      </c>
    </row>
    <row r="1070" spans="1:72" hidden="1">
      <c r="A1070" t="s">
        <v>76</v>
      </c>
      <c r="B1070" t="s">
        <v>19508</v>
      </c>
      <c r="F1070" t="s">
        <v>19509</v>
      </c>
      <c r="I1070" t="s">
        <v>19510</v>
      </c>
      <c r="J1070" t="s">
        <v>472</v>
      </c>
      <c r="V1070" t="s">
        <v>19511</v>
      </c>
      <c r="AM1070" t="s">
        <v>474</v>
      </c>
      <c r="AN1070" t="s">
        <v>4377</v>
      </c>
      <c r="AR1070" t="s">
        <v>185</v>
      </c>
      <c r="AS1070">
        <v>2015</v>
      </c>
      <c r="AT1070">
        <v>128</v>
      </c>
      <c r="AU1070">
        <v>9</v>
      </c>
      <c r="AZ1070">
        <v>1669</v>
      </c>
      <c r="BA1070">
        <v>1683</v>
      </c>
      <c r="BC1070" t="s">
        <v>19512</v>
      </c>
      <c r="BK1070" t="s">
        <v>19513</v>
      </c>
      <c r="BL1070">
        <v>25982128</v>
      </c>
      <c r="BQ1070" t="s">
        <v>296</v>
      </c>
      <c r="BR1070" t="s">
        <v>12074</v>
      </c>
      <c r="BS1070" t="s">
        <v>12074</v>
      </c>
    </row>
    <row r="1071" spans="1:72" hidden="1">
      <c r="A1071" t="s">
        <v>76</v>
      </c>
      <c r="B1071" t="s">
        <v>19514</v>
      </c>
      <c r="F1071" t="s">
        <v>19515</v>
      </c>
      <c r="I1071" t="s">
        <v>19516</v>
      </c>
      <c r="J1071" t="s">
        <v>14014</v>
      </c>
      <c r="V1071" t="s">
        <v>19517</v>
      </c>
      <c r="Z1071" t="s">
        <v>19518</v>
      </c>
      <c r="AA1071" t="s">
        <v>19519</v>
      </c>
      <c r="AM1071" t="s">
        <v>14018</v>
      </c>
      <c r="AN1071" t="s">
        <v>14019</v>
      </c>
      <c r="AR1071" t="s">
        <v>168</v>
      </c>
      <c r="AS1071">
        <v>2006</v>
      </c>
      <c r="AT1071">
        <v>145</v>
      </c>
      <c r="AU1071">
        <v>2</v>
      </c>
      <c r="AZ1071">
        <v>268</v>
      </c>
      <c r="BA1071">
        <v>273</v>
      </c>
      <c r="BC1071" t="s">
        <v>19520</v>
      </c>
      <c r="BK1071" t="s">
        <v>19521</v>
      </c>
      <c r="BL1071">
        <v>16949846</v>
      </c>
      <c r="BQ1071" t="s">
        <v>296</v>
      </c>
      <c r="BR1071" t="s">
        <v>12074</v>
      </c>
      <c r="BS1071" t="s">
        <v>12074</v>
      </c>
    </row>
    <row r="1072" spans="1:72" hidden="1">
      <c r="A1072" t="s">
        <v>76</v>
      </c>
      <c r="B1072" t="s">
        <v>19522</v>
      </c>
      <c r="F1072" t="s">
        <v>19522</v>
      </c>
      <c r="I1072" t="s">
        <v>19523</v>
      </c>
      <c r="J1072" t="s">
        <v>13383</v>
      </c>
      <c r="V1072" t="s">
        <v>19524</v>
      </c>
      <c r="AM1072" t="s">
        <v>13385</v>
      </c>
      <c r="AS1072">
        <v>1990</v>
      </c>
      <c r="AT1072">
        <v>35</v>
      </c>
      <c r="AU1072" s="2">
        <v>43193</v>
      </c>
      <c r="AZ1072">
        <v>345</v>
      </c>
      <c r="BA1072">
        <v>356</v>
      </c>
      <c r="BC1072" t="s">
        <v>19525</v>
      </c>
      <c r="BK1072" t="s">
        <v>19526</v>
      </c>
      <c r="BQ1072" t="s">
        <v>296</v>
      </c>
      <c r="BR1072" t="s">
        <v>12074</v>
      </c>
      <c r="BS1072" t="s">
        <v>12074</v>
      </c>
    </row>
    <row r="1073" spans="1:71" hidden="1">
      <c r="A1073" t="s">
        <v>76</v>
      </c>
      <c r="B1073" t="s">
        <v>19527</v>
      </c>
      <c r="F1073" t="s">
        <v>19528</v>
      </c>
      <c r="I1073" t="s">
        <v>19529</v>
      </c>
      <c r="J1073" t="s">
        <v>1523</v>
      </c>
      <c r="V1073" t="s">
        <v>19530</v>
      </c>
      <c r="Z1073" t="s">
        <v>19531</v>
      </c>
      <c r="AA1073" t="s">
        <v>19532</v>
      </c>
      <c r="AM1073" t="s">
        <v>1527</v>
      </c>
      <c r="AR1073" t="s">
        <v>19533</v>
      </c>
      <c r="AS1073">
        <v>2013</v>
      </c>
      <c r="AT1073">
        <v>495</v>
      </c>
      <c r="AU1073">
        <v>7440</v>
      </c>
      <c r="AZ1073">
        <v>246</v>
      </c>
      <c r="BA1073">
        <v>250</v>
      </c>
      <c r="BC1073" t="s">
        <v>19534</v>
      </c>
      <c r="BK1073" t="s">
        <v>19535</v>
      </c>
      <c r="BL1073">
        <v>23467094</v>
      </c>
      <c r="BQ1073" t="s">
        <v>296</v>
      </c>
      <c r="BR1073" t="s">
        <v>12074</v>
      </c>
      <c r="BS1073" t="s">
        <v>12074</v>
      </c>
    </row>
    <row r="1074" spans="1:71" hidden="1">
      <c r="A1074" t="s">
        <v>76</v>
      </c>
      <c r="B1074" t="s">
        <v>19536</v>
      </c>
      <c r="F1074" t="s">
        <v>19537</v>
      </c>
      <c r="I1074" t="s">
        <v>19538</v>
      </c>
      <c r="J1074" t="s">
        <v>2128</v>
      </c>
      <c r="V1074" t="s">
        <v>19539</v>
      </c>
      <c r="Z1074" t="s">
        <v>19540</v>
      </c>
      <c r="AA1074" t="s">
        <v>19541</v>
      </c>
      <c r="AM1074" t="s">
        <v>2130</v>
      </c>
      <c r="AR1074" t="s">
        <v>128</v>
      </c>
      <c r="AS1074">
        <v>2011</v>
      </c>
      <c r="AT1074">
        <v>40</v>
      </c>
      <c r="AU1074">
        <v>6</v>
      </c>
      <c r="AZ1074">
        <v>1388</v>
      </c>
      <c r="BA1074">
        <v>1396</v>
      </c>
      <c r="BC1074" t="s">
        <v>19542</v>
      </c>
      <c r="BK1074" t="s">
        <v>19543</v>
      </c>
      <c r="BL1074">
        <v>22217753</v>
      </c>
      <c r="BQ1074" t="s">
        <v>296</v>
      </c>
      <c r="BR1074" t="s">
        <v>12074</v>
      </c>
      <c r="BS1074" t="s">
        <v>12074</v>
      </c>
    </row>
    <row r="1075" spans="1:71" hidden="1">
      <c r="A1075" t="s">
        <v>76</v>
      </c>
      <c r="B1075" t="s">
        <v>19544</v>
      </c>
      <c r="F1075" t="s">
        <v>19545</v>
      </c>
      <c r="I1075" t="s">
        <v>19546</v>
      </c>
      <c r="J1075" t="s">
        <v>460</v>
      </c>
      <c r="V1075" t="s">
        <v>19547</v>
      </c>
      <c r="AM1075" t="s">
        <v>464</v>
      </c>
      <c r="AN1075" t="s">
        <v>465</v>
      </c>
      <c r="AS1075">
        <v>2012</v>
      </c>
      <c r="AT1075">
        <v>471</v>
      </c>
      <c r="AZ1075">
        <v>165</v>
      </c>
      <c r="BA1075" t="s">
        <v>19548</v>
      </c>
      <c r="BC1075" t="s">
        <v>19549</v>
      </c>
      <c r="BK1075" t="s">
        <v>19550</v>
      </c>
      <c r="BQ1075" t="s">
        <v>296</v>
      </c>
      <c r="BR1075" t="s">
        <v>12074</v>
      </c>
      <c r="BS1075" t="s">
        <v>12074</v>
      </c>
    </row>
    <row r="1076" spans="1:71" hidden="1">
      <c r="A1076" t="s">
        <v>76</v>
      </c>
      <c r="B1076" t="s">
        <v>19551</v>
      </c>
      <c r="F1076" t="s">
        <v>19552</v>
      </c>
      <c r="I1076" t="s">
        <v>19553</v>
      </c>
      <c r="J1076" t="s">
        <v>8521</v>
      </c>
      <c r="V1076" t="s">
        <v>19554</v>
      </c>
      <c r="AM1076" t="s">
        <v>8523</v>
      </c>
      <c r="AR1076" t="s">
        <v>397</v>
      </c>
      <c r="AS1076">
        <v>2009</v>
      </c>
      <c r="AT1076">
        <v>35</v>
      </c>
      <c r="AU1076">
        <v>7</v>
      </c>
      <c r="AZ1076">
        <v>816</v>
      </c>
      <c r="BA1076">
        <v>823</v>
      </c>
      <c r="BC1076" t="s">
        <v>19555</v>
      </c>
      <c r="BK1076" t="s">
        <v>19556</v>
      </c>
      <c r="BL1076">
        <v>19579046</v>
      </c>
      <c r="BQ1076" t="s">
        <v>296</v>
      </c>
      <c r="BR1076" t="s">
        <v>12074</v>
      </c>
      <c r="BS1076" t="s">
        <v>12074</v>
      </c>
    </row>
    <row r="1077" spans="1:71" hidden="1">
      <c r="A1077" t="s">
        <v>76</v>
      </c>
      <c r="B1077" t="s">
        <v>19557</v>
      </c>
      <c r="F1077" t="s">
        <v>19558</v>
      </c>
      <c r="I1077" t="s">
        <v>19559</v>
      </c>
      <c r="J1077" t="s">
        <v>3996</v>
      </c>
      <c r="V1077" t="s">
        <v>19560</v>
      </c>
      <c r="Z1077" t="s">
        <v>14701</v>
      </c>
      <c r="AM1077" t="s">
        <v>4000</v>
      </c>
      <c r="AR1077" t="s">
        <v>168</v>
      </c>
      <c r="AS1077">
        <v>2006</v>
      </c>
      <c r="AT1077">
        <v>149</v>
      </c>
      <c r="AU1077">
        <v>4</v>
      </c>
      <c r="AZ1077">
        <v>730</v>
      </c>
      <c r="BA1077">
        <v>739</v>
      </c>
      <c r="BC1077" t="s">
        <v>19561</v>
      </c>
      <c r="BK1077" t="s">
        <v>19562</v>
      </c>
      <c r="BL1077">
        <v>16847616</v>
      </c>
      <c r="BQ1077" t="s">
        <v>296</v>
      </c>
      <c r="BR1077" t="s">
        <v>12074</v>
      </c>
      <c r="BS1077" t="s">
        <v>12074</v>
      </c>
    </row>
    <row r="1078" spans="1:71" hidden="1">
      <c r="A1078" t="s">
        <v>76</v>
      </c>
      <c r="B1078" t="s">
        <v>19563</v>
      </c>
      <c r="F1078" t="s">
        <v>19563</v>
      </c>
      <c r="I1078" t="s">
        <v>19564</v>
      </c>
      <c r="J1078" t="s">
        <v>766</v>
      </c>
      <c r="V1078" t="s">
        <v>19565</v>
      </c>
      <c r="AM1078" t="s">
        <v>768</v>
      </c>
      <c r="AN1078" t="s">
        <v>2527</v>
      </c>
      <c r="AR1078" t="s">
        <v>94</v>
      </c>
      <c r="AS1078">
        <v>2002</v>
      </c>
      <c r="AT1078">
        <v>39</v>
      </c>
      <c r="AU1078">
        <v>1</v>
      </c>
      <c r="AZ1078">
        <v>4</v>
      </c>
      <c r="BA1078">
        <v>11</v>
      </c>
      <c r="BC1078" t="s">
        <v>19566</v>
      </c>
      <c r="BK1078" t="s">
        <v>19567</v>
      </c>
      <c r="BL1078">
        <v>11931270</v>
      </c>
      <c r="BQ1078" t="s">
        <v>296</v>
      </c>
      <c r="BR1078" t="s">
        <v>12074</v>
      </c>
      <c r="BS1078" t="s">
        <v>12074</v>
      </c>
    </row>
    <row r="1079" spans="1:71" hidden="1">
      <c r="A1079" t="s">
        <v>76</v>
      </c>
      <c r="B1079" t="s">
        <v>19568</v>
      </c>
      <c r="F1079" t="s">
        <v>19569</v>
      </c>
      <c r="I1079" t="s">
        <v>19570</v>
      </c>
      <c r="J1079" t="s">
        <v>4044</v>
      </c>
      <c r="V1079" t="s">
        <v>19571</v>
      </c>
      <c r="AM1079" t="s">
        <v>4046</v>
      </c>
      <c r="AR1079" s="3">
        <v>40118</v>
      </c>
      <c r="AS1079">
        <v>2007</v>
      </c>
      <c r="AT1079">
        <v>350</v>
      </c>
      <c r="AU1079" s="2">
        <v>43132</v>
      </c>
      <c r="AX1079" t="s">
        <v>49</v>
      </c>
      <c r="AZ1079">
        <v>73</v>
      </c>
      <c r="BA1079">
        <v>88</v>
      </c>
      <c r="BC1079" t="s">
        <v>19572</v>
      </c>
      <c r="BK1079" t="s">
        <v>19573</v>
      </c>
      <c r="BQ1079" t="s">
        <v>296</v>
      </c>
      <c r="BR1079" t="s">
        <v>12074</v>
      </c>
      <c r="BS1079" t="s">
        <v>12074</v>
      </c>
    </row>
    <row r="1080" spans="1:71" hidden="1">
      <c r="A1080" t="s">
        <v>76</v>
      </c>
      <c r="B1080" t="s">
        <v>19574</v>
      </c>
      <c r="F1080" t="s">
        <v>19574</v>
      </c>
      <c r="I1080" t="s">
        <v>19575</v>
      </c>
      <c r="J1080" t="s">
        <v>902</v>
      </c>
      <c r="V1080" t="s">
        <v>19576</v>
      </c>
      <c r="Z1080" t="s">
        <v>19577</v>
      </c>
      <c r="AM1080" t="s">
        <v>908</v>
      </c>
      <c r="AS1080">
        <v>1999</v>
      </c>
      <c r="AT1080">
        <v>96</v>
      </c>
      <c r="AU1080">
        <v>3</v>
      </c>
      <c r="AZ1080">
        <v>327</v>
      </c>
      <c r="BA1080">
        <v>330</v>
      </c>
      <c r="BK1080" t="s">
        <v>19578</v>
      </c>
      <c r="BQ1080" t="s">
        <v>296</v>
      </c>
      <c r="BR1080" t="s">
        <v>12074</v>
      </c>
      <c r="BS1080" t="s">
        <v>12074</v>
      </c>
    </row>
    <row r="1081" spans="1:71" hidden="1">
      <c r="A1081" t="s">
        <v>76</v>
      </c>
      <c r="B1081" t="s">
        <v>19579</v>
      </c>
      <c r="F1081" t="s">
        <v>19580</v>
      </c>
      <c r="I1081" t="s">
        <v>19581</v>
      </c>
      <c r="J1081" t="s">
        <v>6246</v>
      </c>
      <c r="V1081" t="s">
        <v>19582</v>
      </c>
      <c r="Z1081" t="s">
        <v>19583</v>
      </c>
      <c r="AM1081" t="s">
        <v>6248</v>
      </c>
      <c r="AR1081" s="3">
        <v>11324</v>
      </c>
      <c r="AS1081">
        <v>2013</v>
      </c>
      <c r="AT1081">
        <v>10</v>
      </c>
      <c r="BB1081">
        <v>3</v>
      </c>
      <c r="BC1081" t="s">
        <v>19584</v>
      </c>
      <c r="BK1081" t="s">
        <v>19585</v>
      </c>
      <c r="BL1081">
        <v>23369509</v>
      </c>
      <c r="BQ1081" t="s">
        <v>296</v>
      </c>
      <c r="BR1081" t="s">
        <v>12074</v>
      </c>
      <c r="BS1081" t="s">
        <v>12074</v>
      </c>
    </row>
    <row r="1082" spans="1:71" hidden="1">
      <c r="A1082" t="s">
        <v>76</v>
      </c>
      <c r="B1082" t="s">
        <v>19586</v>
      </c>
      <c r="F1082" t="s">
        <v>19586</v>
      </c>
      <c r="I1082" t="s">
        <v>19587</v>
      </c>
      <c r="J1082" t="s">
        <v>19588</v>
      </c>
      <c r="V1082" t="s">
        <v>19589</v>
      </c>
      <c r="AM1082" t="s">
        <v>19590</v>
      </c>
      <c r="AR1082" t="s">
        <v>769</v>
      </c>
      <c r="AS1082">
        <v>2006</v>
      </c>
      <c r="AT1082">
        <v>22</v>
      </c>
      <c r="AU1082">
        <v>3</v>
      </c>
      <c r="AZ1082">
        <v>327</v>
      </c>
      <c r="BA1082">
        <v>342</v>
      </c>
      <c r="BC1082" t="s">
        <v>19591</v>
      </c>
      <c r="BK1082" t="s">
        <v>19592</v>
      </c>
      <c r="BQ1082" t="s">
        <v>296</v>
      </c>
      <c r="BR1082" t="s">
        <v>12074</v>
      </c>
      <c r="BS1082" t="s">
        <v>12074</v>
      </c>
    </row>
    <row r="1083" spans="1:71" hidden="1">
      <c r="A1083" t="s">
        <v>76</v>
      </c>
      <c r="B1083" t="s">
        <v>19593</v>
      </c>
      <c r="F1083" t="s">
        <v>19594</v>
      </c>
      <c r="I1083" t="s">
        <v>19595</v>
      </c>
      <c r="J1083" t="s">
        <v>221</v>
      </c>
      <c r="V1083" t="s">
        <v>19596</v>
      </c>
      <c r="Z1083" t="s">
        <v>19597</v>
      </c>
      <c r="AM1083" t="s">
        <v>225</v>
      </c>
      <c r="AR1083" s="3">
        <v>39295</v>
      </c>
      <c r="AS1083">
        <v>2012</v>
      </c>
      <c r="AT1083">
        <v>109</v>
      </c>
      <c r="AU1083">
        <v>32</v>
      </c>
      <c r="AZ1083">
        <v>13010</v>
      </c>
      <c r="BA1083">
        <v>13015</v>
      </c>
      <c r="BC1083" t="s">
        <v>19598</v>
      </c>
      <c r="BK1083" t="s">
        <v>19599</v>
      </c>
      <c r="BL1083">
        <v>22826238</v>
      </c>
      <c r="BQ1083" t="s">
        <v>296</v>
      </c>
      <c r="BR1083" t="s">
        <v>12074</v>
      </c>
      <c r="BS1083" t="s">
        <v>12074</v>
      </c>
    </row>
    <row r="1084" spans="1:71" hidden="1">
      <c r="A1084" t="s">
        <v>76</v>
      </c>
      <c r="B1084" t="s">
        <v>19600</v>
      </c>
      <c r="F1084" t="s">
        <v>19600</v>
      </c>
      <c r="I1084" t="s">
        <v>19601</v>
      </c>
      <c r="J1084" t="s">
        <v>19602</v>
      </c>
      <c r="V1084" t="s">
        <v>19603</v>
      </c>
      <c r="AM1084" t="s">
        <v>19604</v>
      </c>
      <c r="AS1084">
        <v>2001</v>
      </c>
      <c r="AT1084">
        <v>38</v>
      </c>
      <c r="AU1084">
        <v>2</v>
      </c>
      <c r="AZ1084">
        <v>173</v>
      </c>
      <c r="BA1084">
        <v>178</v>
      </c>
      <c r="BK1084" t="s">
        <v>19605</v>
      </c>
      <c r="BQ1084" t="s">
        <v>296</v>
      </c>
      <c r="BR1084" t="s">
        <v>12074</v>
      </c>
      <c r="BS1084" t="s">
        <v>12074</v>
      </c>
    </row>
    <row r="1085" spans="1:71" hidden="1">
      <c r="A1085" t="s">
        <v>76</v>
      </c>
      <c r="B1085" t="s">
        <v>19606</v>
      </c>
      <c r="F1085" t="s">
        <v>19607</v>
      </c>
      <c r="I1085" t="s">
        <v>19608</v>
      </c>
      <c r="J1085" t="s">
        <v>1880</v>
      </c>
      <c r="V1085" t="s">
        <v>19609</v>
      </c>
      <c r="Z1085" t="s">
        <v>19610</v>
      </c>
      <c r="AA1085" t="s">
        <v>19611</v>
      </c>
      <c r="AM1085" t="s">
        <v>1884</v>
      </c>
      <c r="AR1085" s="3">
        <v>43344</v>
      </c>
      <c r="AS1085">
        <v>2015</v>
      </c>
      <c r="AT1085">
        <v>5</v>
      </c>
      <c r="BB1085">
        <v>14206</v>
      </c>
      <c r="BC1085" t="s">
        <v>19612</v>
      </c>
      <c r="BK1085" t="s">
        <v>19613</v>
      </c>
      <c r="BL1085">
        <v>26381579</v>
      </c>
      <c r="BQ1085" t="s">
        <v>296</v>
      </c>
      <c r="BR1085" t="s">
        <v>12074</v>
      </c>
      <c r="BS1085" t="s">
        <v>12074</v>
      </c>
    </row>
    <row r="1086" spans="1:71" hidden="1">
      <c r="A1086" t="s">
        <v>76</v>
      </c>
      <c r="B1086" t="s">
        <v>19614</v>
      </c>
      <c r="F1086" t="s">
        <v>19615</v>
      </c>
      <c r="I1086" t="s">
        <v>19616</v>
      </c>
      <c r="J1086" t="s">
        <v>2128</v>
      </c>
      <c r="V1086" t="s">
        <v>19617</v>
      </c>
      <c r="AM1086" t="s">
        <v>2130</v>
      </c>
      <c r="AN1086" t="s">
        <v>4637</v>
      </c>
      <c r="AR1086" t="s">
        <v>887</v>
      </c>
      <c r="AS1086">
        <v>2011</v>
      </c>
      <c r="AT1086">
        <v>40</v>
      </c>
      <c r="AU1086">
        <v>3</v>
      </c>
      <c r="AZ1086">
        <v>597</v>
      </c>
      <c r="BA1086">
        <v>604</v>
      </c>
      <c r="BC1086" t="s">
        <v>19618</v>
      </c>
      <c r="BK1086" t="s">
        <v>19619</v>
      </c>
      <c r="BL1086">
        <v>22251637</v>
      </c>
      <c r="BQ1086" t="s">
        <v>296</v>
      </c>
      <c r="BR1086" t="s">
        <v>12074</v>
      </c>
      <c r="BS1086" t="s">
        <v>12074</v>
      </c>
    </row>
    <row r="1087" spans="1:71" hidden="1">
      <c r="A1087" t="s">
        <v>76</v>
      </c>
      <c r="B1087" t="s">
        <v>19620</v>
      </c>
      <c r="F1087" t="s">
        <v>19621</v>
      </c>
      <c r="I1087" t="s">
        <v>19622</v>
      </c>
      <c r="J1087" t="s">
        <v>766</v>
      </c>
      <c r="V1087" t="s">
        <v>19623</v>
      </c>
      <c r="AA1087" t="s">
        <v>19624</v>
      </c>
      <c r="AM1087" t="s">
        <v>768</v>
      </c>
      <c r="AN1087" t="s">
        <v>2527</v>
      </c>
      <c r="AR1087" t="s">
        <v>413</v>
      </c>
      <c r="AS1087">
        <v>2017</v>
      </c>
      <c r="AT1087">
        <v>54</v>
      </c>
      <c r="AU1087">
        <v>6</v>
      </c>
      <c r="AZ1087">
        <v>1519</v>
      </c>
      <c r="BA1087">
        <v>1524</v>
      </c>
      <c r="BC1087" t="s">
        <v>19625</v>
      </c>
      <c r="BK1087" t="s">
        <v>19626</v>
      </c>
      <c r="BL1087">
        <v>28968909</v>
      </c>
      <c r="BQ1087" t="s">
        <v>296</v>
      </c>
      <c r="BR1087" t="s">
        <v>12074</v>
      </c>
      <c r="BS1087" t="s">
        <v>12074</v>
      </c>
    </row>
    <row r="1088" spans="1:71" hidden="1">
      <c r="A1088" t="s">
        <v>76</v>
      </c>
      <c r="B1088" t="s">
        <v>19627</v>
      </c>
      <c r="F1088" t="s">
        <v>19628</v>
      </c>
      <c r="I1088" t="s">
        <v>19629</v>
      </c>
      <c r="J1088" t="s">
        <v>19630</v>
      </c>
      <c r="V1088" t="s">
        <v>19631</v>
      </c>
      <c r="AM1088" t="s">
        <v>19632</v>
      </c>
      <c r="AN1088" t="s">
        <v>19633</v>
      </c>
      <c r="AS1088">
        <v>2018</v>
      </c>
      <c r="AT1088">
        <v>28</v>
      </c>
      <c r="AU1088">
        <v>2</v>
      </c>
      <c r="AZ1088">
        <v>222</v>
      </c>
      <c r="BA1088">
        <v>238</v>
      </c>
      <c r="BC1088" t="s">
        <v>19634</v>
      </c>
      <c r="BK1088" t="s">
        <v>19635</v>
      </c>
      <c r="BQ1088" t="s">
        <v>296</v>
      </c>
      <c r="BR1088" t="s">
        <v>12074</v>
      </c>
      <c r="BS1088" t="s">
        <v>12074</v>
      </c>
    </row>
    <row r="1089" spans="1:71" hidden="1">
      <c r="A1089" t="s">
        <v>76</v>
      </c>
      <c r="B1089" t="s">
        <v>19636</v>
      </c>
      <c r="F1089" t="s">
        <v>19636</v>
      </c>
      <c r="I1089" t="s">
        <v>19637</v>
      </c>
      <c r="J1089" t="s">
        <v>460</v>
      </c>
      <c r="V1089" t="s">
        <v>19638</v>
      </c>
      <c r="AM1089" t="s">
        <v>464</v>
      </c>
      <c r="AR1089" t="s">
        <v>94</v>
      </c>
      <c r="AS1089">
        <v>1997</v>
      </c>
      <c r="AT1089">
        <v>146</v>
      </c>
      <c r="AU1089" s="2">
        <v>43160</v>
      </c>
      <c r="AZ1089">
        <v>145</v>
      </c>
      <c r="BA1089">
        <v>153</v>
      </c>
      <c r="BC1089" t="s">
        <v>19639</v>
      </c>
      <c r="BK1089" t="s">
        <v>19640</v>
      </c>
      <c r="BQ1089" t="s">
        <v>296</v>
      </c>
      <c r="BR1089" t="s">
        <v>12074</v>
      </c>
      <c r="BS1089" t="s">
        <v>12074</v>
      </c>
    </row>
    <row r="1090" spans="1:71" hidden="1">
      <c r="A1090" t="s">
        <v>76</v>
      </c>
      <c r="B1090" t="s">
        <v>19641</v>
      </c>
      <c r="F1090" t="s">
        <v>19641</v>
      </c>
      <c r="I1090" t="s">
        <v>19642</v>
      </c>
      <c r="J1090" t="s">
        <v>2662</v>
      </c>
      <c r="Z1090" t="s">
        <v>19643</v>
      </c>
      <c r="AM1090" t="s">
        <v>2664</v>
      </c>
      <c r="AR1090" t="s">
        <v>413</v>
      </c>
      <c r="AS1090">
        <v>1998</v>
      </c>
      <c r="AT1090">
        <v>89</v>
      </c>
      <c r="AU1090">
        <v>2</v>
      </c>
      <c r="AZ1090">
        <v>201</v>
      </c>
      <c r="BA1090">
        <v>205</v>
      </c>
      <c r="BC1090" t="s">
        <v>19644</v>
      </c>
      <c r="BK1090" t="s">
        <v>19645</v>
      </c>
      <c r="BQ1090" t="s">
        <v>296</v>
      </c>
      <c r="BR1090" t="s">
        <v>12074</v>
      </c>
      <c r="BS1090" t="s">
        <v>12074</v>
      </c>
    </row>
    <row r="1091" spans="1:71" hidden="1">
      <c r="A1091" t="s">
        <v>76</v>
      </c>
      <c r="B1091" t="s">
        <v>19646</v>
      </c>
      <c r="F1091" t="s">
        <v>19647</v>
      </c>
      <c r="I1091" t="s">
        <v>19648</v>
      </c>
      <c r="J1091" t="s">
        <v>902</v>
      </c>
      <c r="V1091" t="s">
        <v>19649</v>
      </c>
      <c r="Z1091" t="s">
        <v>19650</v>
      </c>
      <c r="AM1091" t="s">
        <v>2280</v>
      </c>
      <c r="AS1091">
        <v>2016</v>
      </c>
      <c r="AT1091">
        <v>113</v>
      </c>
      <c r="AZ1091">
        <v>295</v>
      </c>
      <c r="BA1091">
        <v>301</v>
      </c>
      <c r="BC1091" t="s">
        <v>19651</v>
      </c>
      <c r="BK1091" t="s">
        <v>19652</v>
      </c>
      <c r="BQ1091" t="s">
        <v>296</v>
      </c>
      <c r="BR1091" t="s">
        <v>12074</v>
      </c>
      <c r="BS1091" t="s">
        <v>12074</v>
      </c>
    </row>
    <row r="1092" spans="1:71" hidden="1">
      <c r="A1092" t="s">
        <v>76</v>
      </c>
      <c r="B1092" t="s">
        <v>19653</v>
      </c>
      <c r="F1092" t="s">
        <v>19653</v>
      </c>
      <c r="I1092" t="s">
        <v>19654</v>
      </c>
      <c r="J1092" t="s">
        <v>902</v>
      </c>
      <c r="V1092" t="s">
        <v>19655</v>
      </c>
      <c r="Z1092" t="s">
        <v>19656</v>
      </c>
      <c r="AA1092" t="s">
        <v>19657</v>
      </c>
      <c r="AM1092" t="s">
        <v>908</v>
      </c>
      <c r="AS1092">
        <v>2003</v>
      </c>
      <c r="AT1092">
        <v>100</v>
      </c>
      <c r="AU1092">
        <v>3</v>
      </c>
      <c r="AZ1092">
        <v>313</v>
      </c>
      <c r="BA1092">
        <v>322</v>
      </c>
      <c r="BC1092" t="s">
        <v>19658</v>
      </c>
      <c r="BK1092" t="s">
        <v>19659</v>
      </c>
      <c r="BQ1092" t="s">
        <v>296</v>
      </c>
      <c r="BR1092" t="s">
        <v>12074</v>
      </c>
      <c r="BS1092" t="s">
        <v>12074</v>
      </c>
    </row>
    <row r="1093" spans="1:71" hidden="1">
      <c r="A1093" t="s">
        <v>76</v>
      </c>
      <c r="B1093" t="s">
        <v>19660</v>
      </c>
      <c r="F1093" t="s">
        <v>19661</v>
      </c>
      <c r="I1093" t="s">
        <v>19662</v>
      </c>
      <c r="J1093" t="s">
        <v>299</v>
      </c>
      <c r="V1093" t="s">
        <v>19663</v>
      </c>
      <c r="AA1093" t="s">
        <v>19664</v>
      </c>
      <c r="AM1093" t="s">
        <v>303</v>
      </c>
      <c r="AN1093" t="s">
        <v>4084</v>
      </c>
      <c r="AR1093" t="s">
        <v>10874</v>
      </c>
      <c r="AS1093">
        <v>2014</v>
      </c>
      <c r="AT1093">
        <v>293</v>
      </c>
      <c r="AX1093" t="s">
        <v>49</v>
      </c>
      <c r="AZ1093">
        <v>81</v>
      </c>
      <c r="BA1093">
        <v>90</v>
      </c>
      <c r="BC1093" t="s">
        <v>19665</v>
      </c>
      <c r="BK1093" t="s">
        <v>19666</v>
      </c>
      <c r="BQ1093" t="s">
        <v>296</v>
      </c>
      <c r="BR1093" t="s">
        <v>12074</v>
      </c>
      <c r="BS1093" t="s">
        <v>12074</v>
      </c>
    </row>
    <row r="1094" spans="1:71" hidden="1">
      <c r="A1094" t="s">
        <v>76</v>
      </c>
      <c r="B1094" t="s">
        <v>19667</v>
      </c>
      <c r="F1094" t="s">
        <v>19667</v>
      </c>
      <c r="I1094" t="s">
        <v>19668</v>
      </c>
      <c r="J1094" t="s">
        <v>13943</v>
      </c>
      <c r="V1094" t="s">
        <v>19669</v>
      </c>
      <c r="AM1094" t="s">
        <v>13947</v>
      </c>
      <c r="AS1094">
        <v>2000</v>
      </c>
      <c r="AT1094">
        <v>2</v>
      </c>
      <c r="AV1094">
        <v>4</v>
      </c>
      <c r="AZ1094">
        <v>407</v>
      </c>
      <c r="BA1094">
        <v>416</v>
      </c>
      <c r="BC1094" t="s">
        <v>19670</v>
      </c>
      <c r="BK1094" t="s">
        <v>19671</v>
      </c>
      <c r="BQ1094" t="s">
        <v>296</v>
      </c>
      <c r="BR1094" t="s">
        <v>12074</v>
      </c>
      <c r="BS1094" t="s">
        <v>12074</v>
      </c>
    </row>
    <row r="1095" spans="1:71" hidden="1">
      <c r="A1095" t="s">
        <v>76</v>
      </c>
      <c r="B1095" t="s">
        <v>19672</v>
      </c>
      <c r="F1095" t="s">
        <v>19673</v>
      </c>
      <c r="I1095" t="s">
        <v>19674</v>
      </c>
      <c r="J1095" t="s">
        <v>6865</v>
      </c>
      <c r="V1095" t="s">
        <v>19675</v>
      </c>
      <c r="Z1095" t="s">
        <v>19676</v>
      </c>
      <c r="AM1095" t="s">
        <v>6867</v>
      </c>
      <c r="AN1095" t="s">
        <v>6868</v>
      </c>
      <c r="AR1095" t="s">
        <v>19677</v>
      </c>
      <c r="AS1095">
        <v>2014</v>
      </c>
      <c r="AT1095">
        <v>48</v>
      </c>
      <c r="AU1095">
        <v>10</v>
      </c>
      <c r="AZ1095">
        <v>5709</v>
      </c>
      <c r="BA1095">
        <v>5717</v>
      </c>
      <c r="BC1095" t="s">
        <v>19678</v>
      </c>
      <c r="BK1095" t="s">
        <v>19679</v>
      </c>
      <c r="BL1095">
        <v>24758200</v>
      </c>
      <c r="BQ1095" t="s">
        <v>296</v>
      </c>
      <c r="BR1095" t="s">
        <v>12074</v>
      </c>
      <c r="BS1095" t="s">
        <v>12074</v>
      </c>
    </row>
    <row r="1096" spans="1:71" hidden="1">
      <c r="A1096" t="s">
        <v>76</v>
      </c>
      <c r="B1096" t="s">
        <v>19680</v>
      </c>
      <c r="F1096" t="s">
        <v>19681</v>
      </c>
      <c r="I1096" t="s">
        <v>19682</v>
      </c>
      <c r="J1096" t="s">
        <v>766</v>
      </c>
      <c r="V1096" t="s">
        <v>19683</v>
      </c>
      <c r="Z1096" t="s">
        <v>19684</v>
      </c>
      <c r="AA1096" t="s">
        <v>19685</v>
      </c>
      <c r="AM1096" t="s">
        <v>768</v>
      </c>
      <c r="AR1096" t="s">
        <v>769</v>
      </c>
      <c r="AS1096">
        <v>2009</v>
      </c>
      <c r="AT1096">
        <v>46</v>
      </c>
      <c r="AU1096">
        <v>2</v>
      </c>
      <c r="AZ1096">
        <v>236</v>
      </c>
      <c r="BA1096">
        <v>248</v>
      </c>
      <c r="BC1096" t="s">
        <v>19686</v>
      </c>
      <c r="BK1096" t="s">
        <v>19687</v>
      </c>
      <c r="BL1096">
        <v>19351074</v>
      </c>
      <c r="BQ1096" t="s">
        <v>296</v>
      </c>
      <c r="BR1096" t="s">
        <v>12074</v>
      </c>
      <c r="BS1096" t="s">
        <v>12074</v>
      </c>
    </row>
    <row r="1097" spans="1:71" hidden="1">
      <c r="A1097" t="s">
        <v>76</v>
      </c>
      <c r="B1097" t="s">
        <v>19688</v>
      </c>
      <c r="F1097" t="s">
        <v>19689</v>
      </c>
      <c r="I1097" t="s">
        <v>19690</v>
      </c>
      <c r="J1097" t="s">
        <v>1510</v>
      </c>
      <c r="V1097" t="s">
        <v>19691</v>
      </c>
      <c r="AM1097" t="s">
        <v>1512</v>
      </c>
      <c r="AN1097" t="s">
        <v>12682</v>
      </c>
      <c r="AR1097" t="s">
        <v>185</v>
      </c>
      <c r="AS1097">
        <v>2015</v>
      </c>
      <c r="AT1097">
        <v>103</v>
      </c>
      <c r="AU1097">
        <v>5</v>
      </c>
      <c r="AZ1097">
        <v>1354</v>
      </c>
      <c r="BA1097">
        <v>1366</v>
      </c>
      <c r="BC1097" t="s">
        <v>19692</v>
      </c>
      <c r="BK1097" t="s">
        <v>19693</v>
      </c>
      <c r="BQ1097" t="s">
        <v>296</v>
      </c>
      <c r="BR1097" t="s">
        <v>12074</v>
      </c>
      <c r="BS1097" t="s">
        <v>12074</v>
      </c>
    </row>
    <row r="1098" spans="1:71" hidden="1">
      <c r="A1098" t="s">
        <v>76</v>
      </c>
      <c r="B1098" t="s">
        <v>19694</v>
      </c>
      <c r="F1098" t="s">
        <v>19695</v>
      </c>
      <c r="I1098" t="s">
        <v>19696</v>
      </c>
      <c r="J1098" t="s">
        <v>18511</v>
      </c>
      <c r="V1098" t="s">
        <v>19697</v>
      </c>
      <c r="Z1098" t="s">
        <v>16964</v>
      </c>
      <c r="AA1098" t="s">
        <v>16965</v>
      </c>
      <c r="AM1098" t="s">
        <v>18515</v>
      </c>
      <c r="AR1098" t="s">
        <v>148</v>
      </c>
      <c r="AS1098">
        <v>2012</v>
      </c>
      <c r="AT1098">
        <v>78</v>
      </c>
      <c r="AV1098">
        <v>2</v>
      </c>
      <c r="AZ1098">
        <v>217</v>
      </c>
      <c r="BA1098">
        <v>224</v>
      </c>
      <c r="BC1098" t="s">
        <v>19698</v>
      </c>
      <c r="BK1098" t="s">
        <v>19699</v>
      </c>
      <c r="BQ1098" t="s">
        <v>131</v>
      </c>
      <c r="BR1098" t="s">
        <v>12074</v>
      </c>
      <c r="BS1098" t="s">
        <v>296</v>
      </c>
    </row>
    <row r="1099" spans="1:71" hidden="1">
      <c r="A1099" t="s">
        <v>76</v>
      </c>
      <c r="B1099" t="s">
        <v>19700</v>
      </c>
      <c r="F1099" t="s">
        <v>19701</v>
      </c>
      <c r="I1099" t="s">
        <v>19702</v>
      </c>
      <c r="J1099" t="s">
        <v>15976</v>
      </c>
      <c r="V1099" t="s">
        <v>19703</v>
      </c>
      <c r="Z1099" t="s">
        <v>19704</v>
      </c>
      <c r="AA1099" t="s">
        <v>19705</v>
      </c>
      <c r="AM1099" t="s">
        <v>15979</v>
      </c>
      <c r="AS1099">
        <v>2012</v>
      </c>
      <c r="AT1099">
        <v>38</v>
      </c>
      <c r="AU1099">
        <v>5</v>
      </c>
      <c r="AZ1099">
        <v>377</v>
      </c>
      <c r="BA1099">
        <v>385</v>
      </c>
      <c r="BC1099" t="s">
        <v>19706</v>
      </c>
      <c r="BK1099" t="s">
        <v>19707</v>
      </c>
      <c r="BQ1099" t="s">
        <v>131</v>
      </c>
      <c r="BR1099" t="s">
        <v>12074</v>
      </c>
      <c r="BS1099" t="s">
        <v>296</v>
      </c>
    </row>
    <row r="1100" spans="1:71" hidden="1">
      <c r="A1100" t="s">
        <v>76</v>
      </c>
      <c r="B1100" t="s">
        <v>19708</v>
      </c>
      <c r="F1100" t="s">
        <v>19709</v>
      </c>
      <c r="I1100" t="s">
        <v>19710</v>
      </c>
      <c r="J1100" t="s">
        <v>19711</v>
      </c>
      <c r="V1100" t="s">
        <v>19712</v>
      </c>
      <c r="Z1100" t="s">
        <v>19713</v>
      </c>
      <c r="AA1100" t="s">
        <v>19714</v>
      </c>
      <c r="AM1100" t="s">
        <v>19715</v>
      </c>
      <c r="AR1100" s="3">
        <v>43252</v>
      </c>
      <c r="AS1100">
        <v>2018</v>
      </c>
      <c r="AT1100">
        <v>14</v>
      </c>
      <c r="BB1100">
        <v>192</v>
      </c>
      <c r="BC1100" t="s">
        <v>19716</v>
      </c>
      <c r="BK1100" t="s">
        <v>19717</v>
      </c>
      <c r="BL1100">
        <v>29914485</v>
      </c>
      <c r="BQ1100" t="s">
        <v>296</v>
      </c>
      <c r="BR1100" t="s">
        <v>12074</v>
      </c>
      <c r="BS1100" t="s">
        <v>12074</v>
      </c>
    </row>
    <row r="1101" spans="1:71" hidden="1">
      <c r="A1101" t="s">
        <v>76</v>
      </c>
      <c r="B1101" t="s">
        <v>19718</v>
      </c>
      <c r="F1101" t="s">
        <v>19719</v>
      </c>
      <c r="I1101" t="s">
        <v>19720</v>
      </c>
      <c r="J1101" t="s">
        <v>19721</v>
      </c>
      <c r="V1101" t="s">
        <v>19722</v>
      </c>
      <c r="AM1101" t="s">
        <v>19723</v>
      </c>
      <c r="AN1101" t="s">
        <v>19724</v>
      </c>
      <c r="AR1101" t="s">
        <v>216</v>
      </c>
      <c r="AS1101">
        <v>2017</v>
      </c>
      <c r="AT1101">
        <v>28</v>
      </c>
      <c r="AZ1101">
        <v>86</v>
      </c>
      <c r="BA1101">
        <v>96</v>
      </c>
      <c r="BC1101" t="s">
        <v>19725</v>
      </c>
      <c r="BK1101" t="s">
        <v>19726</v>
      </c>
      <c r="BQ1101" t="s">
        <v>296</v>
      </c>
      <c r="BR1101" t="s">
        <v>12074</v>
      </c>
      <c r="BS1101" t="s">
        <v>12074</v>
      </c>
    </row>
    <row r="1102" spans="1:71" hidden="1">
      <c r="A1102" t="s">
        <v>76</v>
      </c>
      <c r="B1102" t="s">
        <v>19727</v>
      </c>
      <c r="F1102" t="s">
        <v>19727</v>
      </c>
      <c r="I1102" t="s">
        <v>19728</v>
      </c>
      <c r="J1102" t="s">
        <v>19729</v>
      </c>
      <c r="V1102" t="s">
        <v>19730</v>
      </c>
      <c r="AM1102" t="s">
        <v>19731</v>
      </c>
      <c r="AR1102" t="s">
        <v>413</v>
      </c>
      <c r="AS1102">
        <v>1998</v>
      </c>
      <c r="AT1102">
        <v>71</v>
      </c>
      <c r="AU1102">
        <v>7</v>
      </c>
      <c r="AZ1102">
        <v>121</v>
      </c>
      <c r="BA1102">
        <v>127</v>
      </c>
      <c r="BC1102" t="s">
        <v>19732</v>
      </c>
      <c r="BK1102" t="s">
        <v>19733</v>
      </c>
      <c r="BQ1102" t="s">
        <v>296</v>
      </c>
      <c r="BR1102" t="s">
        <v>12074</v>
      </c>
      <c r="BS1102" t="s">
        <v>12074</v>
      </c>
    </row>
    <row r="1103" spans="1:71" hidden="1">
      <c r="A1103" t="s">
        <v>76</v>
      </c>
      <c r="B1103" t="s">
        <v>19734</v>
      </c>
      <c r="F1103" t="s">
        <v>19734</v>
      </c>
      <c r="I1103" t="s">
        <v>19735</v>
      </c>
      <c r="J1103" t="s">
        <v>2662</v>
      </c>
      <c r="V1103" t="s">
        <v>19736</v>
      </c>
      <c r="AM1103" t="s">
        <v>2664</v>
      </c>
      <c r="AR1103" t="s">
        <v>769</v>
      </c>
      <c r="AS1103">
        <v>1995</v>
      </c>
      <c r="AT1103">
        <v>74</v>
      </c>
      <c r="AU1103">
        <v>3</v>
      </c>
      <c r="AZ1103">
        <v>259</v>
      </c>
      <c r="BA1103">
        <v>265</v>
      </c>
      <c r="BC1103" t="s">
        <v>19737</v>
      </c>
      <c r="BK1103" t="s">
        <v>19738</v>
      </c>
      <c r="BQ1103" t="s">
        <v>131</v>
      </c>
      <c r="BR1103" t="s">
        <v>12074</v>
      </c>
      <c r="BS1103" t="s">
        <v>296</v>
      </c>
    </row>
    <row r="1104" spans="1:71" hidden="1">
      <c r="A1104" t="s">
        <v>76</v>
      </c>
      <c r="B1104" t="s">
        <v>19739</v>
      </c>
      <c r="F1104" t="s">
        <v>19740</v>
      </c>
      <c r="I1104" t="s">
        <v>19741</v>
      </c>
      <c r="J1104" t="s">
        <v>3996</v>
      </c>
      <c r="V1104" t="s">
        <v>19742</v>
      </c>
      <c r="Z1104" t="s">
        <v>19743</v>
      </c>
      <c r="AA1104" t="s">
        <v>19744</v>
      </c>
      <c r="AM1104" t="s">
        <v>4000</v>
      </c>
      <c r="AR1104" t="s">
        <v>168</v>
      </c>
      <c r="AS1104">
        <v>2008</v>
      </c>
      <c r="AT1104">
        <v>157</v>
      </c>
      <c r="AU1104">
        <v>4</v>
      </c>
      <c r="AZ1104">
        <v>561</v>
      </c>
      <c r="BA1104">
        <v>569</v>
      </c>
      <c r="BC1104" t="s">
        <v>19745</v>
      </c>
      <c r="BK1104" t="s">
        <v>19746</v>
      </c>
      <c r="BL1104">
        <v>18622629</v>
      </c>
      <c r="BQ1104" t="s">
        <v>296</v>
      </c>
      <c r="BR1104" t="s">
        <v>12074</v>
      </c>
      <c r="BS1104" t="s">
        <v>12074</v>
      </c>
    </row>
    <row r="1105" spans="1:71" hidden="1">
      <c r="A1105" t="s">
        <v>76</v>
      </c>
      <c r="B1105" t="s">
        <v>19747</v>
      </c>
      <c r="F1105" t="s">
        <v>19748</v>
      </c>
      <c r="I1105" t="s">
        <v>19749</v>
      </c>
      <c r="J1105" t="s">
        <v>535</v>
      </c>
      <c r="V1105" t="s">
        <v>19750</v>
      </c>
      <c r="AM1105" t="s">
        <v>539</v>
      </c>
      <c r="AR1105" t="s">
        <v>168</v>
      </c>
      <c r="AS1105">
        <v>2011</v>
      </c>
      <c r="AT1105">
        <v>152</v>
      </c>
      <c r="AU1105">
        <v>4</v>
      </c>
      <c r="AZ1105">
        <v>889</v>
      </c>
      <c r="BA1105">
        <v>895</v>
      </c>
      <c r="BC1105" t="s">
        <v>19751</v>
      </c>
      <c r="BK1105" t="s">
        <v>19752</v>
      </c>
      <c r="BQ1105" t="s">
        <v>296</v>
      </c>
      <c r="BR1105" t="s">
        <v>12074</v>
      </c>
      <c r="BS1105" t="s">
        <v>12074</v>
      </c>
    </row>
    <row r="1106" spans="1:71" hidden="1">
      <c r="A1106" t="s">
        <v>76</v>
      </c>
      <c r="B1106" t="s">
        <v>19753</v>
      </c>
      <c r="F1106" t="s">
        <v>19753</v>
      </c>
      <c r="I1106" t="s">
        <v>19754</v>
      </c>
      <c r="J1106" t="s">
        <v>162</v>
      </c>
      <c r="V1106" t="s">
        <v>19755</v>
      </c>
      <c r="AM1106" t="s">
        <v>166</v>
      </c>
      <c r="AR1106" t="s">
        <v>600</v>
      </c>
      <c r="AS1106">
        <v>2002</v>
      </c>
      <c r="AT1106">
        <v>119</v>
      </c>
      <c r="AU1106">
        <v>2</v>
      </c>
      <c r="AZ1106">
        <v>498</v>
      </c>
      <c r="BA1106">
        <v>506</v>
      </c>
      <c r="BC1106" t="s">
        <v>19756</v>
      </c>
      <c r="BK1106" t="s">
        <v>19757</v>
      </c>
      <c r="BQ1106" t="s">
        <v>296</v>
      </c>
      <c r="BR1106" t="s">
        <v>12074</v>
      </c>
      <c r="BS1106" t="s">
        <v>12074</v>
      </c>
    </row>
    <row r="1107" spans="1:71" hidden="1">
      <c r="A1107" t="s">
        <v>76</v>
      </c>
      <c r="B1107" t="s">
        <v>19758</v>
      </c>
      <c r="F1107" t="s">
        <v>19758</v>
      </c>
      <c r="I1107" t="s">
        <v>19759</v>
      </c>
      <c r="J1107" t="s">
        <v>2514</v>
      </c>
      <c r="V1107" t="s">
        <v>19760</v>
      </c>
      <c r="Z1107" t="s">
        <v>19761</v>
      </c>
      <c r="AA1107" t="s">
        <v>19762</v>
      </c>
      <c r="AM1107" t="s">
        <v>2518</v>
      </c>
      <c r="AR1107" t="s">
        <v>216</v>
      </c>
      <c r="AS1107">
        <v>2002</v>
      </c>
      <c r="AT1107">
        <v>89</v>
      </c>
      <c r="AV1107">
        <v>2</v>
      </c>
      <c r="AZ1107">
        <v>99</v>
      </c>
      <c r="BA1107">
        <v>106</v>
      </c>
      <c r="BC1107" t="s">
        <v>19763</v>
      </c>
      <c r="BK1107" t="s">
        <v>19764</v>
      </c>
      <c r="BL1107">
        <v>12136411</v>
      </c>
      <c r="BQ1107" t="s">
        <v>296</v>
      </c>
      <c r="BR1107" t="s">
        <v>12074</v>
      </c>
      <c r="BS1107" t="s">
        <v>12074</v>
      </c>
    </row>
    <row r="1108" spans="1:71" hidden="1">
      <c r="A1108" t="s">
        <v>76</v>
      </c>
      <c r="B1108" t="s">
        <v>19765</v>
      </c>
      <c r="F1108" t="s">
        <v>19766</v>
      </c>
      <c r="I1108" t="s">
        <v>19767</v>
      </c>
      <c r="J1108" t="s">
        <v>19768</v>
      </c>
      <c r="V1108" t="s">
        <v>19769</v>
      </c>
      <c r="AM1108" t="s">
        <v>19770</v>
      </c>
      <c r="AN1108" t="s">
        <v>19771</v>
      </c>
      <c r="AS1108">
        <v>2017</v>
      </c>
      <c r="AT1108">
        <v>41</v>
      </c>
      <c r="AU1108">
        <v>3</v>
      </c>
      <c r="AZ1108">
        <v>530</v>
      </c>
      <c r="BA1108" t="s">
        <v>1367</v>
      </c>
      <c r="BC1108" t="s">
        <v>19772</v>
      </c>
      <c r="BK1108" t="s">
        <v>19773</v>
      </c>
      <c r="BQ1108" t="s">
        <v>296</v>
      </c>
      <c r="BR1108" t="s">
        <v>12074</v>
      </c>
      <c r="BS1108" t="s">
        <v>12074</v>
      </c>
    </row>
    <row r="1109" spans="1:71" hidden="1">
      <c r="A1109" t="s">
        <v>76</v>
      </c>
      <c r="B1109" t="s">
        <v>19774</v>
      </c>
      <c r="F1109" t="s">
        <v>19775</v>
      </c>
      <c r="I1109" t="s">
        <v>19776</v>
      </c>
      <c r="J1109" t="s">
        <v>145</v>
      </c>
      <c r="V1109" t="s">
        <v>19777</v>
      </c>
      <c r="Z1109" t="s">
        <v>19778</v>
      </c>
      <c r="AA1109" t="s">
        <v>19779</v>
      </c>
      <c r="AM1109" t="s">
        <v>147</v>
      </c>
      <c r="AN1109" t="s">
        <v>1557</v>
      </c>
      <c r="AR1109" t="s">
        <v>2821</v>
      </c>
      <c r="AS1109">
        <v>2017</v>
      </c>
      <c r="AT1109">
        <v>99</v>
      </c>
      <c r="AZ1109">
        <v>113</v>
      </c>
      <c r="BA1109">
        <v>121</v>
      </c>
      <c r="BC1109" t="s">
        <v>19780</v>
      </c>
      <c r="BK1109" t="s">
        <v>19781</v>
      </c>
      <c r="BL1109">
        <v>28396211</v>
      </c>
      <c r="BQ1109" t="s">
        <v>296</v>
      </c>
      <c r="BR1109" t="s">
        <v>12074</v>
      </c>
      <c r="BS1109" t="s">
        <v>12074</v>
      </c>
    </row>
    <row r="1110" spans="1:71" hidden="1">
      <c r="A1110" t="s">
        <v>76</v>
      </c>
      <c r="B1110" t="s">
        <v>19782</v>
      </c>
      <c r="F1110" t="s">
        <v>19783</v>
      </c>
      <c r="I1110" t="s">
        <v>19784</v>
      </c>
      <c r="J1110" t="s">
        <v>1257</v>
      </c>
      <c r="V1110" t="s">
        <v>19785</v>
      </c>
      <c r="Z1110" t="s">
        <v>19786</v>
      </c>
      <c r="AA1110" t="s">
        <v>19787</v>
      </c>
      <c r="AM1110" t="s">
        <v>1259</v>
      </c>
      <c r="AN1110" t="s">
        <v>1260</v>
      </c>
      <c r="AR1110" t="s">
        <v>94</v>
      </c>
      <c r="AS1110">
        <v>2015</v>
      </c>
      <c r="AT1110">
        <v>42</v>
      </c>
      <c r="AU1110">
        <v>1</v>
      </c>
      <c r="AZ1110">
        <v>156</v>
      </c>
      <c r="BA1110">
        <v>166</v>
      </c>
      <c r="BC1110" t="s">
        <v>19788</v>
      </c>
      <c r="BK1110" t="s">
        <v>19789</v>
      </c>
      <c r="BQ1110" t="s">
        <v>296</v>
      </c>
      <c r="BR1110" t="s">
        <v>12074</v>
      </c>
      <c r="BS1110" t="s">
        <v>12074</v>
      </c>
    </row>
    <row r="1111" spans="1:71" hidden="1">
      <c r="A1111" t="s">
        <v>76</v>
      </c>
      <c r="B1111" t="s">
        <v>19790</v>
      </c>
      <c r="F1111" t="s">
        <v>19791</v>
      </c>
      <c r="I1111" t="s">
        <v>19792</v>
      </c>
      <c r="J1111" t="s">
        <v>605</v>
      </c>
      <c r="V1111" t="s">
        <v>19793</v>
      </c>
      <c r="Z1111" t="s">
        <v>19794</v>
      </c>
      <c r="AA1111" t="s">
        <v>19795</v>
      </c>
      <c r="AM1111" t="s">
        <v>607</v>
      </c>
      <c r="AN1111" t="s">
        <v>608</v>
      </c>
      <c r="AR1111" t="s">
        <v>148</v>
      </c>
      <c r="AS1111">
        <v>2016</v>
      </c>
      <c r="AT1111">
        <v>70</v>
      </c>
      <c r="AU1111">
        <v>5</v>
      </c>
      <c r="AZ1111">
        <v>979</v>
      </c>
      <c r="BA1111">
        <v>997</v>
      </c>
      <c r="BC1111" t="s">
        <v>19796</v>
      </c>
      <c r="BK1111" t="s">
        <v>19797</v>
      </c>
      <c r="BL1111">
        <v>27076356</v>
      </c>
      <c r="BQ1111" t="s">
        <v>296</v>
      </c>
      <c r="BR1111" t="s">
        <v>12074</v>
      </c>
      <c r="BS1111" t="s">
        <v>12074</v>
      </c>
    </row>
    <row r="1112" spans="1:71" hidden="1">
      <c r="A1112" t="s">
        <v>76</v>
      </c>
      <c r="B1112" t="s">
        <v>19798</v>
      </c>
      <c r="F1112" t="s">
        <v>19799</v>
      </c>
      <c r="I1112" t="s">
        <v>19800</v>
      </c>
      <c r="J1112" t="s">
        <v>460</v>
      </c>
      <c r="V1112" t="s">
        <v>19801</v>
      </c>
      <c r="Z1112" t="s">
        <v>19802</v>
      </c>
      <c r="AA1112" t="s">
        <v>19803</v>
      </c>
      <c r="AM1112" t="s">
        <v>464</v>
      </c>
      <c r="AN1112" t="s">
        <v>465</v>
      </c>
      <c r="AR1112" s="3">
        <v>41091</v>
      </c>
      <c r="AS1112">
        <v>2018</v>
      </c>
      <c r="AT1112">
        <v>599</v>
      </c>
      <c r="AZ1112">
        <v>209</v>
      </c>
      <c r="BA1112">
        <v>224</v>
      </c>
      <c r="BC1112" t="s">
        <v>19804</v>
      </c>
      <c r="BK1112" t="s">
        <v>19805</v>
      </c>
      <c r="BQ1112" t="s">
        <v>296</v>
      </c>
      <c r="BR1112" t="s">
        <v>12074</v>
      </c>
      <c r="BS1112" t="s">
        <v>12074</v>
      </c>
    </row>
    <row r="1113" spans="1:71" hidden="1">
      <c r="A1113" t="s">
        <v>76</v>
      </c>
      <c r="B1113" t="s">
        <v>19806</v>
      </c>
      <c r="F1113" t="s">
        <v>19807</v>
      </c>
      <c r="I1113" t="s">
        <v>19808</v>
      </c>
      <c r="J1113" t="s">
        <v>1257</v>
      </c>
      <c r="V1113" t="s">
        <v>19809</v>
      </c>
      <c r="Z1113" t="s">
        <v>19810</v>
      </c>
      <c r="AA1113" t="s">
        <v>19811</v>
      </c>
      <c r="AM1113" t="s">
        <v>1259</v>
      </c>
      <c r="AR1113" t="s">
        <v>769</v>
      </c>
      <c r="AS1113">
        <v>2013</v>
      </c>
      <c r="AT1113">
        <v>40</v>
      </c>
      <c r="AU1113">
        <v>3</v>
      </c>
      <c r="AZ1113">
        <v>608</v>
      </c>
      <c r="BA1113">
        <v>611</v>
      </c>
      <c r="BC1113" t="s">
        <v>19812</v>
      </c>
      <c r="BK1113" t="s">
        <v>19813</v>
      </c>
      <c r="BQ1113" t="s">
        <v>296</v>
      </c>
      <c r="BR1113" t="s">
        <v>12074</v>
      </c>
      <c r="BS1113" t="s">
        <v>12074</v>
      </c>
    </row>
    <row r="1114" spans="1:71" hidden="1">
      <c r="A1114" t="s">
        <v>76</v>
      </c>
      <c r="B1114" t="s">
        <v>19814</v>
      </c>
      <c r="F1114" t="s">
        <v>19815</v>
      </c>
      <c r="I1114" t="s">
        <v>19816</v>
      </c>
      <c r="J1114" t="s">
        <v>713</v>
      </c>
      <c r="V1114" t="s">
        <v>19817</v>
      </c>
      <c r="AA1114" t="s">
        <v>19818</v>
      </c>
      <c r="AM1114" t="s">
        <v>717</v>
      </c>
      <c r="AN1114" t="s">
        <v>1676</v>
      </c>
      <c r="AR1114" t="s">
        <v>148</v>
      </c>
      <c r="AS1114">
        <v>2017</v>
      </c>
      <c r="AT1114">
        <v>302</v>
      </c>
      <c r="AU1114">
        <v>1</v>
      </c>
      <c r="AZ1114">
        <v>8</v>
      </c>
      <c r="BA1114">
        <v>14</v>
      </c>
      <c r="BC1114" t="s">
        <v>19819</v>
      </c>
      <c r="BK1114" t="s">
        <v>19820</v>
      </c>
      <c r="BQ1114" t="s">
        <v>296</v>
      </c>
      <c r="BR1114" t="s">
        <v>12074</v>
      </c>
      <c r="BS1114" t="s">
        <v>12074</v>
      </c>
    </row>
    <row r="1115" spans="1:71" hidden="1">
      <c r="A1115" t="s">
        <v>76</v>
      </c>
      <c r="B1115" t="s">
        <v>19821</v>
      </c>
      <c r="F1115" t="s">
        <v>19822</v>
      </c>
      <c r="I1115" t="s">
        <v>19823</v>
      </c>
      <c r="J1115" t="s">
        <v>666</v>
      </c>
      <c r="V1115" t="s">
        <v>19824</v>
      </c>
      <c r="AM1115" t="s">
        <v>670</v>
      </c>
      <c r="AN1115" t="s">
        <v>671</v>
      </c>
      <c r="AR1115" t="s">
        <v>216</v>
      </c>
      <c r="AS1115">
        <v>2014</v>
      </c>
      <c r="AT1115">
        <v>23</v>
      </c>
      <c r="AU1115">
        <v>15</v>
      </c>
      <c r="AX1115" t="s">
        <v>49</v>
      </c>
      <c r="AZ1115">
        <v>3672</v>
      </c>
      <c r="BA1115">
        <v>3683</v>
      </c>
      <c r="BC1115" t="s">
        <v>19825</v>
      </c>
      <c r="BK1115" t="s">
        <v>19826</v>
      </c>
      <c r="BL1115">
        <v>24118366</v>
      </c>
      <c r="BQ1115" t="s">
        <v>296</v>
      </c>
      <c r="BR1115" t="s">
        <v>12074</v>
      </c>
      <c r="BS1115" t="s">
        <v>12074</v>
      </c>
    </row>
    <row r="1116" spans="1:71" hidden="1">
      <c r="A1116" t="s">
        <v>76</v>
      </c>
      <c r="B1116" t="s">
        <v>19827</v>
      </c>
      <c r="F1116" t="s">
        <v>19828</v>
      </c>
      <c r="I1116" t="s">
        <v>19829</v>
      </c>
      <c r="J1116" t="s">
        <v>19721</v>
      </c>
      <c r="V1116" t="s">
        <v>19830</v>
      </c>
      <c r="Z1116" t="s">
        <v>19831</v>
      </c>
      <c r="AA1116" t="s">
        <v>19832</v>
      </c>
      <c r="AM1116" t="s">
        <v>19723</v>
      </c>
      <c r="AN1116" t="s">
        <v>19724</v>
      </c>
      <c r="AR1116" t="s">
        <v>168</v>
      </c>
      <c r="AS1116">
        <v>2018</v>
      </c>
      <c r="AT1116">
        <v>35</v>
      </c>
      <c r="AZ1116">
        <v>98</v>
      </c>
      <c r="BA1116">
        <v>107</v>
      </c>
      <c r="BC1116" t="s">
        <v>19833</v>
      </c>
      <c r="BK1116" t="s">
        <v>19834</v>
      </c>
      <c r="BQ1116" t="s">
        <v>296</v>
      </c>
      <c r="BR1116" t="s">
        <v>12074</v>
      </c>
      <c r="BS1116" t="s">
        <v>12074</v>
      </c>
    </row>
    <row r="1117" spans="1:71" hidden="1">
      <c r="A1117" t="s">
        <v>76</v>
      </c>
      <c r="B1117" t="s">
        <v>19835</v>
      </c>
      <c r="F1117" t="s">
        <v>19836</v>
      </c>
      <c r="I1117" t="s">
        <v>19837</v>
      </c>
      <c r="J1117" t="s">
        <v>19838</v>
      </c>
      <c r="V1117" t="s">
        <v>19839</v>
      </c>
      <c r="AA1117" t="s">
        <v>19840</v>
      </c>
      <c r="AM1117" t="s">
        <v>19841</v>
      </c>
      <c r="AN1117" t="s">
        <v>19842</v>
      </c>
      <c r="AR1117" s="3">
        <v>36923</v>
      </c>
      <c r="AS1117">
        <v>2016</v>
      </c>
      <c r="AT1117">
        <v>24</v>
      </c>
      <c r="AU1117">
        <v>2</v>
      </c>
      <c r="AZ1117">
        <v>316</v>
      </c>
      <c r="BA1117">
        <v>343</v>
      </c>
      <c r="BC1117" t="s">
        <v>19843</v>
      </c>
      <c r="BK1117" t="s">
        <v>19844</v>
      </c>
      <c r="BQ1117" t="s">
        <v>296</v>
      </c>
      <c r="BR1117" t="s">
        <v>12074</v>
      </c>
      <c r="BS1117" t="s">
        <v>12074</v>
      </c>
    </row>
    <row r="1118" spans="1:71" hidden="1">
      <c r="A1118" t="s">
        <v>76</v>
      </c>
      <c r="B1118" t="s">
        <v>19845</v>
      </c>
      <c r="F1118" t="s">
        <v>19845</v>
      </c>
      <c r="I1118" t="s">
        <v>19846</v>
      </c>
      <c r="J1118" t="s">
        <v>677</v>
      </c>
      <c r="V1118" t="s">
        <v>19847</v>
      </c>
      <c r="AM1118" t="s">
        <v>679</v>
      </c>
      <c r="AN1118" t="s">
        <v>4283</v>
      </c>
      <c r="AR1118" t="s">
        <v>185</v>
      </c>
      <c r="AS1118">
        <v>1996</v>
      </c>
      <c r="AT1118">
        <v>9</v>
      </c>
      <c r="AU1118">
        <v>5</v>
      </c>
      <c r="AZ1118">
        <v>541</v>
      </c>
      <c r="BA1118">
        <v>570</v>
      </c>
      <c r="BC1118" t="s">
        <v>19848</v>
      </c>
      <c r="BK1118" t="s">
        <v>19849</v>
      </c>
      <c r="BQ1118" t="s">
        <v>296</v>
      </c>
      <c r="BR1118" t="s">
        <v>12074</v>
      </c>
      <c r="BS1118" t="s">
        <v>12074</v>
      </c>
    </row>
    <row r="1119" spans="1:71" hidden="1">
      <c r="A1119" t="s">
        <v>76</v>
      </c>
      <c r="B1119" t="s">
        <v>19850</v>
      </c>
      <c r="F1119" t="s">
        <v>19850</v>
      </c>
      <c r="I1119" t="s">
        <v>19851</v>
      </c>
      <c r="J1119" t="s">
        <v>5100</v>
      </c>
      <c r="V1119" t="s">
        <v>19852</v>
      </c>
      <c r="AM1119" t="s">
        <v>3970</v>
      </c>
      <c r="AR1119" t="s">
        <v>128</v>
      </c>
      <c r="AS1119">
        <v>1991</v>
      </c>
      <c r="AT1119">
        <v>69</v>
      </c>
      <c r="AU1119">
        <v>12</v>
      </c>
      <c r="AZ1119">
        <v>3028</v>
      </c>
      <c r="BA1119">
        <v>3037</v>
      </c>
      <c r="BC1119" t="s">
        <v>19853</v>
      </c>
      <c r="BK1119" t="s">
        <v>19854</v>
      </c>
      <c r="BQ1119" t="s">
        <v>131</v>
      </c>
      <c r="BR1119" t="s">
        <v>12074</v>
      </c>
      <c r="BS1119" t="s">
        <v>296</v>
      </c>
    </row>
    <row r="1120" spans="1:71" hidden="1">
      <c r="A1120" t="s">
        <v>76</v>
      </c>
      <c r="B1120" t="s">
        <v>19855</v>
      </c>
      <c r="F1120" t="s">
        <v>19856</v>
      </c>
      <c r="I1120" t="s">
        <v>19857</v>
      </c>
      <c r="J1120" t="s">
        <v>19858</v>
      </c>
      <c r="V1120" t="s">
        <v>19859</v>
      </c>
      <c r="Z1120" t="s">
        <v>19860</v>
      </c>
      <c r="AA1120" t="s">
        <v>19861</v>
      </c>
      <c r="AM1120" t="s">
        <v>19862</v>
      </c>
      <c r="AN1120" t="s">
        <v>19863</v>
      </c>
      <c r="AR1120" t="s">
        <v>128</v>
      </c>
      <c r="AS1120">
        <v>2014</v>
      </c>
      <c r="AT1120">
        <v>88</v>
      </c>
      <c r="AU1120">
        <v>24</v>
      </c>
      <c r="AZ1120">
        <v>14105</v>
      </c>
      <c r="BA1120">
        <v>14115</v>
      </c>
      <c r="BC1120" t="s">
        <v>19864</v>
      </c>
      <c r="BK1120" t="s">
        <v>19865</v>
      </c>
      <c r="BL1120">
        <v>25253350</v>
      </c>
      <c r="BQ1120" t="s">
        <v>296</v>
      </c>
      <c r="BR1120" t="s">
        <v>12074</v>
      </c>
      <c r="BS1120" t="s">
        <v>12074</v>
      </c>
    </row>
    <row r="1121" spans="1:72" hidden="1">
      <c r="A1121" t="s">
        <v>76</v>
      </c>
      <c r="B1121" t="s">
        <v>19866</v>
      </c>
      <c r="F1121" t="s">
        <v>19866</v>
      </c>
      <c r="I1121" t="s">
        <v>19867</v>
      </c>
      <c r="J1121" t="s">
        <v>12042</v>
      </c>
      <c r="V1121" t="s">
        <v>19868</v>
      </c>
      <c r="AM1121" t="s">
        <v>12044</v>
      </c>
      <c r="AR1121" s="3">
        <v>45689</v>
      </c>
      <c r="AS1121">
        <v>2002</v>
      </c>
      <c r="AT1121">
        <v>82</v>
      </c>
      <c r="AU1121">
        <v>4</v>
      </c>
      <c r="AZ1121">
        <v>434</v>
      </c>
      <c r="BA1121">
        <v>439</v>
      </c>
      <c r="BK1121" t="s">
        <v>19869</v>
      </c>
      <c r="BQ1121" t="s">
        <v>296</v>
      </c>
      <c r="BR1121" t="s">
        <v>12074</v>
      </c>
      <c r="BS1121" t="s">
        <v>12074</v>
      </c>
    </row>
    <row r="1122" spans="1:72" hidden="1">
      <c r="A1122" t="s">
        <v>76</v>
      </c>
      <c r="B1122" t="s">
        <v>19870</v>
      </c>
      <c r="F1122" t="s">
        <v>19871</v>
      </c>
      <c r="I1122" t="s">
        <v>19872</v>
      </c>
      <c r="J1122" t="s">
        <v>6617</v>
      </c>
      <c r="V1122" t="s">
        <v>19873</v>
      </c>
      <c r="Z1122" t="s">
        <v>19874</v>
      </c>
      <c r="AA1122" t="s">
        <v>19875</v>
      </c>
      <c r="AM1122" t="s">
        <v>6618</v>
      </c>
      <c r="AR1122" t="s">
        <v>94</v>
      </c>
      <c r="AS1122">
        <v>2011</v>
      </c>
      <c r="AT1122">
        <v>26</v>
      </c>
      <c r="AU1122">
        <v>1</v>
      </c>
      <c r="AZ1122">
        <v>84</v>
      </c>
      <c r="BA1122">
        <v>92</v>
      </c>
      <c r="BC1122" t="s">
        <v>19876</v>
      </c>
      <c r="BK1122" t="s">
        <v>19877</v>
      </c>
      <c r="BQ1122" t="s">
        <v>296</v>
      </c>
      <c r="BR1122" t="s">
        <v>12074</v>
      </c>
      <c r="BS1122" t="s">
        <v>12074</v>
      </c>
    </row>
    <row r="1123" spans="1:72" hidden="1">
      <c r="A1123" t="s">
        <v>76</v>
      </c>
      <c r="B1123" t="s">
        <v>19878</v>
      </c>
      <c r="F1123" t="s">
        <v>19879</v>
      </c>
      <c r="I1123" t="s">
        <v>19880</v>
      </c>
      <c r="J1123" t="s">
        <v>1135</v>
      </c>
      <c r="V1123" t="s">
        <v>19881</v>
      </c>
      <c r="Z1123" t="s">
        <v>1137</v>
      </c>
      <c r="AM1123" t="s">
        <v>1138</v>
      </c>
      <c r="AN1123" t="s">
        <v>1139</v>
      </c>
      <c r="AR1123" t="s">
        <v>887</v>
      </c>
      <c r="AS1123">
        <v>2014</v>
      </c>
      <c r="AT1123">
        <v>107</v>
      </c>
      <c r="AU1123">
        <v>3</v>
      </c>
      <c r="AZ1123">
        <v>1032</v>
      </c>
      <c r="BA1123">
        <v>1044</v>
      </c>
      <c r="BC1123" t="s">
        <v>19882</v>
      </c>
      <c r="BK1123" t="s">
        <v>19883</v>
      </c>
      <c r="BL1123">
        <v>25026662</v>
      </c>
      <c r="BQ1123" t="s">
        <v>296</v>
      </c>
      <c r="BR1123" t="s">
        <v>12074</v>
      </c>
      <c r="BS1123" t="s">
        <v>12074</v>
      </c>
    </row>
    <row r="1124" spans="1:72" hidden="1">
      <c r="A1124" t="s">
        <v>76</v>
      </c>
      <c r="B1124" t="s">
        <v>19884</v>
      </c>
      <c r="F1124" t="s">
        <v>19885</v>
      </c>
      <c r="I1124" t="s">
        <v>19886</v>
      </c>
      <c r="J1124" t="s">
        <v>1135</v>
      </c>
      <c r="V1124" t="s">
        <v>19887</v>
      </c>
      <c r="AM1124" t="s">
        <v>1138</v>
      </c>
      <c r="AN1124" t="s">
        <v>1139</v>
      </c>
      <c r="AR1124" t="s">
        <v>168</v>
      </c>
      <c r="AS1124">
        <v>2016</v>
      </c>
      <c r="AT1124">
        <v>109</v>
      </c>
      <c r="AU1124">
        <v>5</v>
      </c>
      <c r="AZ1124">
        <v>2043</v>
      </c>
      <c r="BA1124">
        <v>2053</v>
      </c>
      <c r="BC1124" t="s">
        <v>19888</v>
      </c>
      <c r="BK1124" t="s">
        <v>19889</v>
      </c>
      <c r="BL1124">
        <v>27452001</v>
      </c>
      <c r="BQ1124" t="s">
        <v>296</v>
      </c>
      <c r="BR1124" t="s">
        <v>12074</v>
      </c>
      <c r="BS1124" t="s">
        <v>12074</v>
      </c>
    </row>
    <row r="1125" spans="1:72" hidden="1">
      <c r="A1125" t="s">
        <v>76</v>
      </c>
      <c r="B1125" t="s">
        <v>19890</v>
      </c>
      <c r="F1125" t="s">
        <v>19891</v>
      </c>
      <c r="I1125" t="s">
        <v>19892</v>
      </c>
      <c r="J1125" t="s">
        <v>5804</v>
      </c>
      <c r="V1125" t="s">
        <v>19893</v>
      </c>
      <c r="AA1125" t="s">
        <v>19894</v>
      </c>
      <c r="AM1125" t="s">
        <v>19895</v>
      </c>
      <c r="AR1125" t="s">
        <v>185</v>
      </c>
      <c r="AS1125">
        <v>2011</v>
      </c>
      <c r="AT1125">
        <v>7</v>
      </c>
      <c r="AU1125">
        <v>9</v>
      </c>
      <c r="BB1125" t="s">
        <v>19896</v>
      </c>
      <c r="BC1125" t="s">
        <v>19897</v>
      </c>
      <c r="BK1125" t="s">
        <v>19898</v>
      </c>
      <c r="BL1125">
        <v>21931567</v>
      </c>
      <c r="BQ1125" t="s">
        <v>296</v>
      </c>
      <c r="BR1125" t="s">
        <v>12074</v>
      </c>
      <c r="BS1125" t="s">
        <v>12074</v>
      </c>
    </row>
    <row r="1126" spans="1:72" hidden="1">
      <c r="A1126" t="s">
        <v>76</v>
      </c>
      <c r="B1126" t="s">
        <v>19899</v>
      </c>
      <c r="F1126" t="s">
        <v>19899</v>
      </c>
      <c r="I1126" t="s">
        <v>19900</v>
      </c>
      <c r="J1126" t="s">
        <v>182</v>
      </c>
      <c r="AM1126" t="s">
        <v>184</v>
      </c>
      <c r="AR1126" t="s">
        <v>185</v>
      </c>
      <c r="AS1126">
        <v>1989</v>
      </c>
      <c r="AT1126">
        <v>14</v>
      </c>
      <c r="AU1126">
        <v>3</v>
      </c>
      <c r="AZ1126">
        <v>291</v>
      </c>
      <c r="BA1126">
        <v>298</v>
      </c>
      <c r="BC1126" t="s">
        <v>19901</v>
      </c>
      <c r="BK1126" t="s">
        <v>19902</v>
      </c>
      <c r="BQ1126" t="s">
        <v>131</v>
      </c>
      <c r="BR1126">
        <v>7</v>
      </c>
      <c r="BS1126" t="s">
        <v>594</v>
      </c>
      <c r="BT1126">
        <v>11</v>
      </c>
    </row>
    <row r="1127" spans="1:72" hidden="1">
      <c r="A1127" t="s">
        <v>76</v>
      </c>
      <c r="B1127" t="s">
        <v>19903</v>
      </c>
      <c r="F1127" t="s">
        <v>19903</v>
      </c>
      <c r="I1127" t="s">
        <v>19904</v>
      </c>
      <c r="J1127" t="s">
        <v>2128</v>
      </c>
      <c r="V1127" t="s">
        <v>19905</v>
      </c>
      <c r="AA1127" t="s">
        <v>5187</v>
      </c>
      <c r="AM1127" t="s">
        <v>2130</v>
      </c>
      <c r="AR1127" t="s">
        <v>168</v>
      </c>
      <c r="AS1127">
        <v>2004</v>
      </c>
      <c r="AT1127">
        <v>33</v>
      </c>
      <c r="AU1127">
        <v>5</v>
      </c>
      <c r="AZ1127">
        <v>1163</v>
      </c>
      <c r="BA1127">
        <v>1168</v>
      </c>
      <c r="BC1127" t="s">
        <v>19906</v>
      </c>
      <c r="BK1127" t="s">
        <v>19907</v>
      </c>
      <c r="BQ1127" t="s">
        <v>296</v>
      </c>
      <c r="BR1127" t="s">
        <v>12074</v>
      </c>
      <c r="BS1127" t="s">
        <v>12074</v>
      </c>
    </row>
    <row r="1128" spans="1:72" hidden="1">
      <c r="A1128" t="s">
        <v>76</v>
      </c>
      <c r="B1128" t="s">
        <v>5184</v>
      </c>
      <c r="F1128" t="s">
        <v>5184</v>
      </c>
      <c r="I1128" t="s">
        <v>19908</v>
      </c>
      <c r="J1128" t="s">
        <v>2128</v>
      </c>
      <c r="V1128" t="s">
        <v>19909</v>
      </c>
      <c r="AA1128" t="s">
        <v>5187</v>
      </c>
      <c r="AM1128" t="s">
        <v>2130</v>
      </c>
      <c r="AR1128" t="s">
        <v>887</v>
      </c>
      <c r="AS1128">
        <v>2002</v>
      </c>
      <c r="AT1128">
        <v>31</v>
      </c>
      <c r="AU1128">
        <v>3</v>
      </c>
      <c r="AZ1128">
        <v>469</v>
      </c>
      <c r="BA1128">
        <v>475</v>
      </c>
      <c r="BC1128" t="s">
        <v>19910</v>
      </c>
      <c r="BK1128" t="s">
        <v>19911</v>
      </c>
      <c r="BQ1128" t="s">
        <v>131</v>
      </c>
      <c r="BR1128" t="s">
        <v>12074</v>
      </c>
      <c r="BS1128" t="s">
        <v>296</v>
      </c>
    </row>
    <row r="1129" spans="1:72" hidden="1">
      <c r="A1129" t="s">
        <v>76</v>
      </c>
      <c r="B1129" t="s">
        <v>5184</v>
      </c>
      <c r="F1129" t="s">
        <v>5184</v>
      </c>
      <c r="I1129" t="s">
        <v>19912</v>
      </c>
      <c r="J1129" t="s">
        <v>2662</v>
      </c>
      <c r="V1129" t="s">
        <v>19913</v>
      </c>
      <c r="AA1129" t="s">
        <v>5187</v>
      </c>
      <c r="AM1129" t="s">
        <v>2664</v>
      </c>
      <c r="AR1129" t="s">
        <v>769</v>
      </c>
      <c r="AS1129">
        <v>2003</v>
      </c>
      <c r="AT1129">
        <v>106</v>
      </c>
      <c r="AU1129">
        <v>3</v>
      </c>
      <c r="AZ1129">
        <v>177</v>
      </c>
      <c r="BA1129">
        <v>185</v>
      </c>
      <c r="BC1129" t="s">
        <v>19914</v>
      </c>
      <c r="BK1129" t="s">
        <v>19915</v>
      </c>
      <c r="BQ1129" t="s">
        <v>131</v>
      </c>
      <c r="BR1129">
        <v>7</v>
      </c>
      <c r="BS1129" t="s">
        <v>594</v>
      </c>
      <c r="BT1129">
        <v>3</v>
      </c>
    </row>
    <row r="1130" spans="1:72" hidden="1">
      <c r="A1130" t="s">
        <v>76</v>
      </c>
      <c r="B1130" t="s">
        <v>19916</v>
      </c>
      <c r="F1130" t="s">
        <v>19917</v>
      </c>
      <c r="I1130" t="s">
        <v>19918</v>
      </c>
      <c r="J1130" t="s">
        <v>19919</v>
      </c>
      <c r="V1130" t="s">
        <v>19920</v>
      </c>
      <c r="AM1130" t="s">
        <v>19921</v>
      </c>
      <c r="AN1130" t="s">
        <v>19922</v>
      </c>
      <c r="AR1130" t="s">
        <v>413</v>
      </c>
      <c r="AS1130">
        <v>2014</v>
      </c>
      <c r="AT1130">
        <v>138</v>
      </c>
      <c r="AZ1130">
        <v>313</v>
      </c>
      <c r="BA1130">
        <v>334</v>
      </c>
      <c r="BC1130" t="s">
        <v>19923</v>
      </c>
      <c r="BK1130" t="s">
        <v>19924</v>
      </c>
      <c r="BQ1130" t="s">
        <v>296</v>
      </c>
      <c r="BR1130" t="s">
        <v>12074</v>
      </c>
      <c r="BS1130" t="s">
        <v>12074</v>
      </c>
    </row>
    <row r="1131" spans="1:72" hidden="1">
      <c r="A1131" t="s">
        <v>76</v>
      </c>
      <c r="B1131" t="s">
        <v>19925</v>
      </c>
      <c r="F1131" t="s">
        <v>19926</v>
      </c>
      <c r="I1131" t="s">
        <v>19927</v>
      </c>
      <c r="J1131" t="s">
        <v>2662</v>
      </c>
      <c r="V1131" t="s">
        <v>19928</v>
      </c>
      <c r="Z1131" t="s">
        <v>19929</v>
      </c>
      <c r="AA1131" t="s">
        <v>19930</v>
      </c>
      <c r="AM1131" t="s">
        <v>2664</v>
      </c>
      <c r="AN1131" t="s">
        <v>3478</v>
      </c>
      <c r="AR1131" t="s">
        <v>769</v>
      </c>
      <c r="AS1131">
        <v>2015</v>
      </c>
      <c r="AT1131">
        <v>154</v>
      </c>
      <c r="AU1131">
        <v>3</v>
      </c>
      <c r="AZ1131">
        <v>228</v>
      </c>
      <c r="BA1131">
        <v>241</v>
      </c>
      <c r="BC1131" t="s">
        <v>19931</v>
      </c>
      <c r="BK1131" t="s">
        <v>19932</v>
      </c>
      <c r="BQ1131" t="s">
        <v>131</v>
      </c>
      <c r="BR1131">
        <v>2</v>
      </c>
      <c r="BS1131" t="s">
        <v>296</v>
      </c>
    </row>
    <row r="1132" spans="1:72" hidden="1">
      <c r="A1132" t="s">
        <v>76</v>
      </c>
      <c r="B1132" t="s">
        <v>19933</v>
      </c>
      <c r="F1132" t="s">
        <v>19934</v>
      </c>
      <c r="I1132" t="s">
        <v>19935</v>
      </c>
      <c r="J1132" t="s">
        <v>2689</v>
      </c>
      <c r="V1132" t="s">
        <v>19936</v>
      </c>
      <c r="AM1132" t="s">
        <v>2691</v>
      </c>
      <c r="AN1132" t="s">
        <v>2692</v>
      </c>
      <c r="AR1132" t="s">
        <v>148</v>
      </c>
      <c r="AS1132">
        <v>2018</v>
      </c>
      <c r="AT1132">
        <v>9</v>
      </c>
      <c r="AU1132">
        <v>4</v>
      </c>
      <c r="AZ1132">
        <v>996</v>
      </c>
      <c r="BA1132">
        <v>1001</v>
      </c>
      <c r="BC1132" t="s">
        <v>19937</v>
      </c>
      <c r="BK1132" t="s">
        <v>19938</v>
      </c>
      <c r="BL1132">
        <v>29622517</v>
      </c>
      <c r="BQ1132" t="s">
        <v>296</v>
      </c>
      <c r="BR1132" t="s">
        <v>12074</v>
      </c>
      <c r="BS1132" t="s">
        <v>12074</v>
      </c>
    </row>
    <row r="1133" spans="1:72" hidden="1">
      <c r="A1133" t="s">
        <v>76</v>
      </c>
      <c r="B1133" t="s">
        <v>19939</v>
      </c>
      <c r="F1133" t="s">
        <v>19940</v>
      </c>
      <c r="I1133" t="s">
        <v>19941</v>
      </c>
      <c r="J1133" t="s">
        <v>2689</v>
      </c>
      <c r="V1133" t="s">
        <v>19942</v>
      </c>
      <c r="AM1133" t="s">
        <v>2691</v>
      </c>
      <c r="AN1133" t="s">
        <v>2692</v>
      </c>
      <c r="AS1133">
        <v>2017</v>
      </c>
      <c r="AT1133">
        <v>8</v>
      </c>
      <c r="AU1133">
        <v>1</v>
      </c>
      <c r="AZ1133">
        <v>146</v>
      </c>
      <c r="BA1133">
        <v>156</v>
      </c>
      <c r="BC1133" t="s">
        <v>19943</v>
      </c>
      <c r="BK1133" t="s">
        <v>19944</v>
      </c>
      <c r="BL1133">
        <v>27793613</v>
      </c>
      <c r="BQ1133" t="s">
        <v>296</v>
      </c>
      <c r="BR1133" t="s">
        <v>12074</v>
      </c>
      <c r="BS1133" t="s">
        <v>12074</v>
      </c>
    </row>
    <row r="1134" spans="1:72" hidden="1">
      <c r="A1134" t="s">
        <v>76</v>
      </c>
      <c r="B1134" t="s">
        <v>19945</v>
      </c>
      <c r="F1134" t="s">
        <v>19946</v>
      </c>
      <c r="I1134" t="s">
        <v>19947</v>
      </c>
      <c r="J1134" t="s">
        <v>145</v>
      </c>
      <c r="V1134" t="s">
        <v>19948</v>
      </c>
      <c r="Z1134" t="s">
        <v>19949</v>
      </c>
      <c r="AA1134" t="s">
        <v>19950</v>
      </c>
      <c r="AM1134" t="s">
        <v>147</v>
      </c>
      <c r="AN1134" t="s">
        <v>1557</v>
      </c>
      <c r="AR1134" t="s">
        <v>94</v>
      </c>
      <c r="AS1134">
        <v>2010</v>
      </c>
      <c r="AT1134">
        <v>56</v>
      </c>
      <c r="AU1134">
        <v>1</v>
      </c>
      <c r="AZ1134">
        <v>1</v>
      </c>
      <c r="BA1134">
        <v>7</v>
      </c>
      <c r="BC1134" t="s">
        <v>19951</v>
      </c>
      <c r="BK1134" t="s">
        <v>19952</v>
      </c>
      <c r="BL1134">
        <v>19682453</v>
      </c>
      <c r="BQ1134" t="s">
        <v>296</v>
      </c>
      <c r="BR1134" t="s">
        <v>12074</v>
      </c>
      <c r="BS1134" t="s">
        <v>12074</v>
      </c>
    </row>
    <row r="1135" spans="1:72" hidden="1">
      <c r="A1135" t="s">
        <v>76</v>
      </c>
      <c r="B1135" t="s">
        <v>19953</v>
      </c>
      <c r="F1135" t="s">
        <v>19954</v>
      </c>
      <c r="I1135" t="s">
        <v>19955</v>
      </c>
      <c r="J1135" t="s">
        <v>19956</v>
      </c>
      <c r="V1135" t="s">
        <v>19957</v>
      </c>
      <c r="AM1135" t="s">
        <v>19958</v>
      </c>
      <c r="AR1135" t="s">
        <v>148</v>
      </c>
      <c r="AS1135">
        <v>2011</v>
      </c>
      <c r="AT1135">
        <v>38</v>
      </c>
      <c r="AU1135">
        <v>3</v>
      </c>
      <c r="AZ1135">
        <v>461</v>
      </c>
      <c r="BA1135">
        <v>464</v>
      </c>
      <c r="BC1135" t="s">
        <v>19959</v>
      </c>
      <c r="BK1135" t="s">
        <v>19960</v>
      </c>
      <c r="BL1135">
        <v>21515507</v>
      </c>
      <c r="BQ1135" t="s">
        <v>296</v>
      </c>
      <c r="BR1135" t="s">
        <v>12074</v>
      </c>
      <c r="BS1135" t="s">
        <v>12074</v>
      </c>
    </row>
    <row r="1136" spans="1:72" hidden="1">
      <c r="A1136" t="s">
        <v>76</v>
      </c>
      <c r="B1136" t="s">
        <v>19961</v>
      </c>
      <c r="F1136" t="s">
        <v>19962</v>
      </c>
      <c r="I1136" t="s">
        <v>19963</v>
      </c>
      <c r="J1136" t="s">
        <v>100</v>
      </c>
      <c r="V1136" t="s">
        <v>19964</v>
      </c>
      <c r="AA1136" t="s">
        <v>19965</v>
      </c>
      <c r="AM1136" t="s">
        <v>103</v>
      </c>
      <c r="AR1136" t="s">
        <v>15171</v>
      </c>
      <c r="AS1136">
        <v>2015</v>
      </c>
      <c r="AT1136">
        <v>10</v>
      </c>
      <c r="AU1136">
        <v>12</v>
      </c>
      <c r="BB1136" t="s">
        <v>19966</v>
      </c>
      <c r="BC1136" t="s">
        <v>19967</v>
      </c>
      <c r="BK1136" t="s">
        <v>19968</v>
      </c>
      <c r="BL1136">
        <v>26683460</v>
      </c>
      <c r="BQ1136" t="s">
        <v>296</v>
      </c>
      <c r="BR1136" t="s">
        <v>12074</v>
      </c>
      <c r="BS1136" t="s">
        <v>12074</v>
      </c>
    </row>
    <row r="1137" spans="1:71" hidden="1">
      <c r="A1137" t="s">
        <v>76</v>
      </c>
      <c r="B1137" t="s">
        <v>19969</v>
      </c>
      <c r="F1137" t="s">
        <v>19970</v>
      </c>
      <c r="I1137" t="s">
        <v>19971</v>
      </c>
      <c r="J1137" t="s">
        <v>3184</v>
      </c>
      <c r="V1137" t="s">
        <v>19972</v>
      </c>
      <c r="AM1137" t="s">
        <v>3186</v>
      </c>
      <c r="AR1137" t="s">
        <v>216</v>
      </c>
      <c r="AS1137">
        <v>2007</v>
      </c>
      <c r="AT1137">
        <v>28</v>
      </c>
      <c r="AU1137">
        <v>4</v>
      </c>
      <c r="AZ1137">
        <v>895</v>
      </c>
      <c r="BA1137">
        <v>905</v>
      </c>
      <c r="BC1137" t="s">
        <v>19973</v>
      </c>
      <c r="BK1137" t="s">
        <v>19974</v>
      </c>
      <c r="BQ1137" t="s">
        <v>296</v>
      </c>
      <c r="BR1137" t="s">
        <v>12074</v>
      </c>
      <c r="BS1137" t="s">
        <v>12074</v>
      </c>
    </row>
    <row r="1138" spans="1:71" hidden="1">
      <c r="A1138" t="s">
        <v>76</v>
      </c>
      <c r="B1138" t="s">
        <v>19975</v>
      </c>
      <c r="F1138" t="s">
        <v>19976</v>
      </c>
      <c r="I1138" t="s">
        <v>19977</v>
      </c>
      <c r="J1138" t="s">
        <v>15216</v>
      </c>
      <c r="V1138" t="s">
        <v>19978</v>
      </c>
      <c r="Z1138" t="s">
        <v>19979</v>
      </c>
      <c r="AM1138" t="s">
        <v>15220</v>
      </c>
      <c r="AN1138" t="s">
        <v>15232</v>
      </c>
      <c r="AR1138" t="s">
        <v>204</v>
      </c>
      <c r="AS1138">
        <v>2011</v>
      </c>
      <c r="AT1138">
        <v>65</v>
      </c>
      <c r="AU1138">
        <v>2</v>
      </c>
      <c r="AZ1138">
        <v>381</v>
      </c>
      <c r="BA1138">
        <v>390</v>
      </c>
      <c r="BC1138" t="s">
        <v>19980</v>
      </c>
      <c r="BK1138" t="s">
        <v>19981</v>
      </c>
      <c r="BQ1138" t="s">
        <v>296</v>
      </c>
      <c r="BR1138" t="s">
        <v>12074</v>
      </c>
      <c r="BS1138" t="s">
        <v>12074</v>
      </c>
    </row>
    <row r="1139" spans="1:71" hidden="1">
      <c r="A1139" t="s">
        <v>76</v>
      </c>
      <c r="B1139" t="s">
        <v>19982</v>
      </c>
      <c r="F1139" t="s">
        <v>19983</v>
      </c>
      <c r="I1139" t="s">
        <v>19984</v>
      </c>
      <c r="J1139" t="s">
        <v>4289</v>
      </c>
      <c r="V1139" t="s">
        <v>19985</v>
      </c>
      <c r="AM1139" t="s">
        <v>4291</v>
      </c>
      <c r="AR1139" t="s">
        <v>185</v>
      </c>
      <c r="AS1139">
        <v>2011</v>
      </c>
      <c r="AT1139">
        <v>58</v>
      </c>
      <c r="AU1139">
        <v>3</v>
      </c>
      <c r="AZ1139">
        <v>294</v>
      </c>
      <c r="BA1139">
        <v>301</v>
      </c>
      <c r="BC1139" t="s">
        <v>19986</v>
      </c>
      <c r="BK1139" t="s">
        <v>19987</v>
      </c>
      <c r="BQ1139" t="s">
        <v>296</v>
      </c>
      <c r="BR1139" t="s">
        <v>12074</v>
      </c>
      <c r="BS1139" t="s">
        <v>12074</v>
      </c>
    </row>
    <row r="1140" spans="1:71" hidden="1">
      <c r="A1140" t="s">
        <v>76</v>
      </c>
      <c r="B1140" t="s">
        <v>19988</v>
      </c>
      <c r="F1140" t="s">
        <v>19989</v>
      </c>
      <c r="I1140" t="s">
        <v>19990</v>
      </c>
      <c r="J1140" t="s">
        <v>1697</v>
      </c>
      <c r="V1140" t="s">
        <v>19991</v>
      </c>
      <c r="AM1140" t="s">
        <v>1699</v>
      </c>
      <c r="AR1140" t="s">
        <v>397</v>
      </c>
      <c r="AS1140">
        <v>2006</v>
      </c>
      <c r="AT1140">
        <v>168</v>
      </c>
      <c r="AU1140">
        <v>1</v>
      </c>
      <c r="AZ1140">
        <v>127</v>
      </c>
      <c r="BA1140">
        <v>131</v>
      </c>
      <c r="BC1140" t="s">
        <v>19992</v>
      </c>
      <c r="BK1140" t="s">
        <v>19993</v>
      </c>
      <c r="BL1140">
        <v>16874620</v>
      </c>
      <c r="BQ1140" t="s">
        <v>296</v>
      </c>
      <c r="BR1140" t="s">
        <v>12074</v>
      </c>
      <c r="BS1140" t="s">
        <v>12074</v>
      </c>
    </row>
    <row r="1141" spans="1:71" hidden="1">
      <c r="A1141" t="s">
        <v>76</v>
      </c>
      <c r="B1141" t="s">
        <v>19994</v>
      </c>
      <c r="F1141" t="s">
        <v>19994</v>
      </c>
      <c r="I1141" t="s">
        <v>19995</v>
      </c>
      <c r="J1141" t="s">
        <v>2128</v>
      </c>
      <c r="V1141" t="s">
        <v>19996</v>
      </c>
      <c r="AM1141" t="s">
        <v>2130</v>
      </c>
      <c r="AR1141" t="s">
        <v>600</v>
      </c>
      <c r="AS1141">
        <v>2000</v>
      </c>
      <c r="AT1141">
        <v>29</v>
      </c>
      <c r="AU1141">
        <v>2</v>
      </c>
      <c r="AZ1141">
        <v>157</v>
      </c>
      <c r="BA1141">
        <v>163</v>
      </c>
      <c r="BC1141" t="s">
        <v>19997</v>
      </c>
      <c r="BK1141" t="s">
        <v>19998</v>
      </c>
      <c r="BQ1141" t="s">
        <v>131</v>
      </c>
      <c r="BR1141" t="s">
        <v>12074</v>
      </c>
      <c r="BS1141" t="s">
        <v>296</v>
      </c>
    </row>
    <row r="1142" spans="1:71" hidden="1">
      <c r="A1142" t="s">
        <v>76</v>
      </c>
      <c r="B1142" t="s">
        <v>19999</v>
      </c>
      <c r="F1142" t="s">
        <v>19999</v>
      </c>
      <c r="I1142" t="s">
        <v>20000</v>
      </c>
      <c r="J1142" t="s">
        <v>5339</v>
      </c>
      <c r="V1142" t="s">
        <v>20001</v>
      </c>
      <c r="Z1142" t="s">
        <v>20002</v>
      </c>
      <c r="AA1142" t="s">
        <v>20003</v>
      </c>
      <c r="AM1142" t="s">
        <v>5341</v>
      </c>
      <c r="AR1142" t="s">
        <v>216</v>
      </c>
      <c r="AS1142">
        <v>2000</v>
      </c>
      <c r="AT1142">
        <v>137</v>
      </c>
      <c r="AU1142">
        <v>1</v>
      </c>
      <c r="AZ1142">
        <v>149</v>
      </c>
      <c r="BA1142">
        <v>159</v>
      </c>
      <c r="BC1142" t="s">
        <v>20004</v>
      </c>
      <c r="BK1142" t="s">
        <v>20005</v>
      </c>
      <c r="BQ1142" t="s">
        <v>296</v>
      </c>
      <c r="BR1142" t="s">
        <v>12074</v>
      </c>
      <c r="BS1142" t="s">
        <v>12074</v>
      </c>
    </row>
    <row r="1143" spans="1:71" hidden="1">
      <c r="A1143" t="s">
        <v>76</v>
      </c>
      <c r="B1143" t="s">
        <v>20006</v>
      </c>
      <c r="F1143" t="s">
        <v>20007</v>
      </c>
      <c r="I1143" t="s">
        <v>20008</v>
      </c>
      <c r="J1143" t="s">
        <v>2877</v>
      </c>
      <c r="V1143" t="s">
        <v>20009</v>
      </c>
      <c r="AA1143" t="s">
        <v>20010</v>
      </c>
      <c r="AM1143" t="s">
        <v>2880</v>
      </c>
      <c r="AR1143" t="s">
        <v>216</v>
      </c>
      <c r="AS1143">
        <v>2010</v>
      </c>
      <c r="AT1143">
        <v>100</v>
      </c>
      <c r="AU1143">
        <v>4</v>
      </c>
      <c r="AZ1143">
        <v>924</v>
      </c>
      <c r="BA1143">
        <v>934</v>
      </c>
      <c r="BC1143" t="s">
        <v>20011</v>
      </c>
      <c r="BK1143" t="s">
        <v>20012</v>
      </c>
      <c r="BQ1143" t="s">
        <v>296</v>
      </c>
      <c r="BR1143" t="s">
        <v>12074</v>
      </c>
      <c r="BS1143" t="s">
        <v>12074</v>
      </c>
    </row>
    <row r="1144" spans="1:71" hidden="1">
      <c r="A1144" t="s">
        <v>76</v>
      </c>
      <c r="B1144" t="s">
        <v>20013</v>
      </c>
      <c r="F1144" t="s">
        <v>20013</v>
      </c>
      <c r="I1144" t="s">
        <v>20014</v>
      </c>
      <c r="J1144" t="s">
        <v>605</v>
      </c>
      <c r="V1144" t="s">
        <v>20015</v>
      </c>
      <c r="AM1144" t="s">
        <v>607</v>
      </c>
      <c r="AR1144" t="s">
        <v>204</v>
      </c>
      <c r="AS1144">
        <v>1992</v>
      </c>
      <c r="AT1144">
        <v>46</v>
      </c>
      <c r="AU1144">
        <v>1</v>
      </c>
      <c r="AZ1144">
        <v>121</v>
      </c>
      <c r="BA1144">
        <v>135</v>
      </c>
      <c r="BC1144" t="s">
        <v>20016</v>
      </c>
      <c r="BK1144" t="s">
        <v>20017</v>
      </c>
      <c r="BL1144">
        <v>28564957</v>
      </c>
      <c r="BQ1144" t="s">
        <v>296</v>
      </c>
      <c r="BR1144" t="s">
        <v>12074</v>
      </c>
      <c r="BS1144" t="s">
        <v>12074</v>
      </c>
    </row>
    <row r="1145" spans="1:71" hidden="1">
      <c r="A1145" t="s">
        <v>76</v>
      </c>
      <c r="B1145" t="s">
        <v>20018</v>
      </c>
      <c r="F1145" t="s">
        <v>20019</v>
      </c>
      <c r="I1145" t="s">
        <v>20020</v>
      </c>
      <c r="J1145" t="s">
        <v>13530</v>
      </c>
      <c r="V1145" t="s">
        <v>20021</v>
      </c>
      <c r="AM1145" t="s">
        <v>13533</v>
      </c>
      <c r="AR1145" t="s">
        <v>185</v>
      </c>
      <c r="AS1145">
        <v>2012</v>
      </c>
      <c r="AT1145">
        <v>31</v>
      </c>
      <c r="AU1145">
        <v>3</v>
      </c>
      <c r="AZ1145">
        <v>775</v>
      </c>
      <c r="BA1145">
        <v>786</v>
      </c>
      <c r="BC1145" t="s">
        <v>20022</v>
      </c>
      <c r="BK1145" t="s">
        <v>20023</v>
      </c>
      <c r="BQ1145" t="s">
        <v>296</v>
      </c>
      <c r="BR1145" t="s">
        <v>12074</v>
      </c>
      <c r="BS1145" t="s">
        <v>12074</v>
      </c>
    </row>
    <row r="1146" spans="1:71" hidden="1">
      <c r="A1146" t="s">
        <v>76</v>
      </c>
      <c r="B1146" t="s">
        <v>20024</v>
      </c>
      <c r="F1146" t="s">
        <v>20025</v>
      </c>
      <c r="I1146" t="s">
        <v>20026</v>
      </c>
      <c r="J1146" t="s">
        <v>2382</v>
      </c>
      <c r="V1146" t="s">
        <v>20027</v>
      </c>
      <c r="AM1146" t="s">
        <v>2387</v>
      </c>
      <c r="AR1146" t="s">
        <v>148</v>
      </c>
      <c r="AS1146">
        <v>2014</v>
      </c>
      <c r="AT1146">
        <v>42</v>
      </c>
      <c r="AZ1146">
        <v>46</v>
      </c>
      <c r="BA1146">
        <v>51</v>
      </c>
      <c r="BC1146" t="s">
        <v>20028</v>
      </c>
      <c r="BK1146" t="s">
        <v>20029</v>
      </c>
      <c r="BL1146">
        <v>24802148</v>
      </c>
      <c r="BQ1146" t="s">
        <v>296</v>
      </c>
      <c r="BR1146" t="s">
        <v>12074</v>
      </c>
      <c r="BS1146" t="s">
        <v>12074</v>
      </c>
    </row>
    <row r="1147" spans="1:71" hidden="1">
      <c r="A1147" t="s">
        <v>76</v>
      </c>
      <c r="B1147" t="s">
        <v>20030</v>
      </c>
      <c r="F1147" t="s">
        <v>20030</v>
      </c>
      <c r="I1147" t="s">
        <v>20031</v>
      </c>
      <c r="J1147" t="s">
        <v>20032</v>
      </c>
      <c r="O1147" t="s">
        <v>20033</v>
      </c>
      <c r="P1147" t="s">
        <v>20034</v>
      </c>
      <c r="Q1147" t="s">
        <v>20035</v>
      </c>
      <c r="V1147" t="s">
        <v>20036</v>
      </c>
      <c r="AM1147" t="s">
        <v>20037</v>
      </c>
      <c r="AR1147" t="s">
        <v>128</v>
      </c>
      <c r="AS1147">
        <v>1994</v>
      </c>
      <c r="AT1147">
        <v>17</v>
      </c>
      <c r="AU1147">
        <v>8</v>
      </c>
      <c r="AW1147" t="s">
        <v>867</v>
      </c>
      <c r="AZ1147" t="s">
        <v>20038</v>
      </c>
      <c r="BA1147" t="s">
        <v>20039</v>
      </c>
      <c r="BC1147" t="s">
        <v>20040</v>
      </c>
      <c r="BK1147" t="s">
        <v>20041</v>
      </c>
      <c r="BL1147">
        <v>7701196</v>
      </c>
      <c r="BQ1147" t="s">
        <v>296</v>
      </c>
      <c r="BR1147" t="s">
        <v>12074</v>
      </c>
      <c r="BS1147" t="s">
        <v>12074</v>
      </c>
    </row>
    <row r="1148" spans="1:71" hidden="1">
      <c r="A1148" t="s">
        <v>76</v>
      </c>
      <c r="B1148" t="s">
        <v>20042</v>
      </c>
      <c r="F1148" t="s">
        <v>20043</v>
      </c>
      <c r="I1148" t="s">
        <v>20044</v>
      </c>
      <c r="J1148" t="s">
        <v>20045</v>
      </c>
      <c r="V1148" t="s">
        <v>20046</v>
      </c>
      <c r="AM1148" t="s">
        <v>20047</v>
      </c>
      <c r="AN1148" t="s">
        <v>20048</v>
      </c>
      <c r="AS1148">
        <v>2007</v>
      </c>
      <c r="AT1148">
        <v>71</v>
      </c>
      <c r="AU1148">
        <v>3</v>
      </c>
      <c r="AZ1148">
        <v>131</v>
      </c>
      <c r="BA1148">
        <v>137</v>
      </c>
      <c r="BC1148" t="s">
        <v>20049</v>
      </c>
      <c r="BK1148" t="s">
        <v>20050</v>
      </c>
      <c r="BQ1148" t="s">
        <v>296</v>
      </c>
      <c r="BR1148" t="s">
        <v>12074</v>
      </c>
      <c r="BS1148" t="s">
        <v>12074</v>
      </c>
    </row>
    <row r="1149" spans="1:71" hidden="1">
      <c r="A1149" t="s">
        <v>76</v>
      </c>
      <c r="B1149" t="s">
        <v>20051</v>
      </c>
      <c r="F1149" t="s">
        <v>20052</v>
      </c>
      <c r="I1149" t="s">
        <v>20053</v>
      </c>
      <c r="J1149" t="s">
        <v>452</v>
      </c>
      <c r="V1149" t="s">
        <v>20054</v>
      </c>
      <c r="AM1149" t="s">
        <v>454</v>
      </c>
      <c r="AR1149" t="s">
        <v>148</v>
      </c>
      <c r="AS1149">
        <v>2007</v>
      </c>
      <c r="AT1149">
        <v>42</v>
      </c>
      <c r="AU1149">
        <v>2</v>
      </c>
      <c r="AZ1149">
        <v>189</v>
      </c>
      <c r="BA1149">
        <v>197</v>
      </c>
      <c r="BC1149" t="s">
        <v>20055</v>
      </c>
      <c r="BK1149" t="s">
        <v>20056</v>
      </c>
      <c r="BQ1149" t="s">
        <v>131</v>
      </c>
      <c r="BR1149" t="s">
        <v>12074</v>
      </c>
      <c r="BS1149" t="s">
        <v>296</v>
      </c>
    </row>
    <row r="1150" spans="1:71" hidden="1">
      <c r="A1150" t="s">
        <v>76</v>
      </c>
      <c r="B1150" t="s">
        <v>20057</v>
      </c>
      <c r="F1150" t="s">
        <v>20058</v>
      </c>
      <c r="I1150" t="s">
        <v>20059</v>
      </c>
      <c r="J1150" t="s">
        <v>13464</v>
      </c>
      <c r="V1150" t="s">
        <v>20060</v>
      </c>
      <c r="AA1150" t="s">
        <v>20061</v>
      </c>
      <c r="AM1150" t="s">
        <v>13468</v>
      </c>
      <c r="AN1150" t="s">
        <v>13469</v>
      </c>
      <c r="AR1150" t="s">
        <v>397</v>
      </c>
      <c r="AS1150">
        <v>2016</v>
      </c>
      <c r="AT1150">
        <v>10</v>
      </c>
      <c r="AU1150">
        <v>7</v>
      </c>
      <c r="AZ1150">
        <v>1555</v>
      </c>
      <c r="BA1150">
        <v>1567</v>
      </c>
      <c r="BC1150" t="s">
        <v>20062</v>
      </c>
      <c r="BK1150" t="s">
        <v>20063</v>
      </c>
      <c r="BL1150">
        <v>26800235</v>
      </c>
      <c r="BQ1150" t="s">
        <v>296</v>
      </c>
      <c r="BR1150" t="s">
        <v>12074</v>
      </c>
      <c r="BS1150" t="s">
        <v>12074</v>
      </c>
    </row>
    <row r="1151" spans="1:71" hidden="1">
      <c r="A1151" t="s">
        <v>76</v>
      </c>
      <c r="B1151" t="s">
        <v>20064</v>
      </c>
      <c r="F1151" t="s">
        <v>20065</v>
      </c>
      <c r="I1151" t="s">
        <v>20066</v>
      </c>
      <c r="J1151" t="s">
        <v>13816</v>
      </c>
      <c r="V1151" t="s">
        <v>20067</v>
      </c>
      <c r="AM1151" t="s">
        <v>13818</v>
      </c>
      <c r="AR1151" t="s">
        <v>600</v>
      </c>
      <c r="AS1151">
        <v>2012</v>
      </c>
      <c r="AT1151">
        <v>14</v>
      </c>
      <c r="AU1151">
        <v>4</v>
      </c>
      <c r="AZ1151">
        <v>827</v>
      </c>
      <c r="BA1151">
        <v>838</v>
      </c>
      <c r="BC1151" t="s">
        <v>20068</v>
      </c>
      <c r="BK1151" t="s">
        <v>20069</v>
      </c>
      <c r="BQ1151" t="s">
        <v>296</v>
      </c>
      <c r="BR1151" t="s">
        <v>12074</v>
      </c>
      <c r="BS1151" t="s">
        <v>12074</v>
      </c>
    </row>
    <row r="1152" spans="1:71" hidden="1">
      <c r="A1152" t="s">
        <v>76</v>
      </c>
      <c r="B1152" t="s">
        <v>20070</v>
      </c>
      <c r="F1152" t="s">
        <v>20071</v>
      </c>
      <c r="I1152" t="s">
        <v>20072</v>
      </c>
      <c r="J1152" t="s">
        <v>15216</v>
      </c>
      <c r="V1152" t="s">
        <v>20073</v>
      </c>
      <c r="AA1152" t="s">
        <v>20074</v>
      </c>
      <c r="AM1152" t="s">
        <v>15220</v>
      </c>
      <c r="AN1152" t="s">
        <v>15232</v>
      </c>
      <c r="AR1152" t="s">
        <v>397</v>
      </c>
      <c r="AS1152">
        <v>2015</v>
      </c>
      <c r="AT1152">
        <v>69</v>
      </c>
      <c r="AU1152">
        <v>7</v>
      </c>
      <c r="AZ1152">
        <v>1067</v>
      </c>
      <c r="BA1152">
        <v>1074</v>
      </c>
      <c r="BC1152" t="s">
        <v>20075</v>
      </c>
      <c r="BK1152" t="s">
        <v>20076</v>
      </c>
      <c r="BQ1152" t="s">
        <v>296</v>
      </c>
      <c r="BR1152" t="s">
        <v>12074</v>
      </c>
      <c r="BS1152" t="s">
        <v>12074</v>
      </c>
    </row>
    <row r="1153" spans="1:72" hidden="1">
      <c r="A1153" t="s">
        <v>76</v>
      </c>
      <c r="B1153" t="s">
        <v>20077</v>
      </c>
      <c r="F1153" t="s">
        <v>20078</v>
      </c>
      <c r="I1153" t="s">
        <v>20079</v>
      </c>
      <c r="J1153" t="s">
        <v>12732</v>
      </c>
      <c r="V1153" t="s">
        <v>20080</v>
      </c>
      <c r="AA1153" t="s">
        <v>20081</v>
      </c>
      <c r="AM1153" t="s">
        <v>12734</v>
      </c>
      <c r="AR1153" t="s">
        <v>128</v>
      </c>
      <c r="AS1153">
        <v>2011</v>
      </c>
      <c r="AT1153">
        <v>144</v>
      </c>
      <c r="AU1153">
        <v>12</v>
      </c>
      <c r="AZ1153">
        <v>3127</v>
      </c>
      <c r="BA1153">
        <v>3139</v>
      </c>
      <c r="BC1153" t="s">
        <v>20082</v>
      </c>
      <c r="BK1153" t="s">
        <v>20083</v>
      </c>
      <c r="BQ1153" t="s">
        <v>296</v>
      </c>
      <c r="BR1153" t="s">
        <v>12074</v>
      </c>
      <c r="BS1153" t="s">
        <v>12074</v>
      </c>
    </row>
    <row r="1154" spans="1:72" hidden="1">
      <c r="A1154" t="s">
        <v>76</v>
      </c>
      <c r="B1154" t="s">
        <v>20084</v>
      </c>
      <c r="F1154" t="s">
        <v>20085</v>
      </c>
      <c r="I1154" t="s">
        <v>20086</v>
      </c>
      <c r="J1154" t="s">
        <v>4289</v>
      </c>
      <c r="V1154" t="s">
        <v>20087</v>
      </c>
      <c r="AM1154" t="s">
        <v>4291</v>
      </c>
      <c r="AN1154" t="s">
        <v>4292</v>
      </c>
      <c r="AR1154" t="s">
        <v>128</v>
      </c>
      <c r="AS1154">
        <v>2016</v>
      </c>
      <c r="AT1154">
        <v>103</v>
      </c>
      <c r="AZ1154">
        <v>39</v>
      </c>
      <c r="BA1154">
        <v>45</v>
      </c>
      <c r="BC1154" t="s">
        <v>20088</v>
      </c>
      <c r="BK1154" t="s">
        <v>20089</v>
      </c>
      <c r="BQ1154" t="s">
        <v>131</v>
      </c>
      <c r="BR1154" t="s">
        <v>12074</v>
      </c>
      <c r="BS1154" t="s">
        <v>296</v>
      </c>
      <c r="BT1154">
        <v>2</v>
      </c>
    </row>
    <row r="1155" spans="1:72" hidden="1">
      <c r="A1155" t="s">
        <v>76</v>
      </c>
      <c r="B1155" t="s">
        <v>20090</v>
      </c>
      <c r="F1155" t="s">
        <v>20091</v>
      </c>
      <c r="I1155" t="s">
        <v>20092</v>
      </c>
      <c r="J1155" t="s">
        <v>20093</v>
      </c>
      <c r="V1155" t="s">
        <v>20094</v>
      </c>
      <c r="Z1155" t="s">
        <v>20095</v>
      </c>
      <c r="AA1155" t="s">
        <v>20096</v>
      </c>
      <c r="AM1155" t="s">
        <v>20097</v>
      </c>
      <c r="AR1155" s="3">
        <v>40269</v>
      </c>
      <c r="AS1155">
        <v>2017</v>
      </c>
      <c r="AT1155">
        <v>11</v>
      </c>
      <c r="BB1155">
        <v>60</v>
      </c>
      <c r="BC1155" t="s">
        <v>20098</v>
      </c>
      <c r="BK1155" t="s">
        <v>20099</v>
      </c>
      <c r="BL1155">
        <v>28443005</v>
      </c>
      <c r="BQ1155" t="s">
        <v>296</v>
      </c>
      <c r="BR1155" t="s">
        <v>12074</v>
      </c>
      <c r="BS1155" t="s">
        <v>12074</v>
      </c>
    </row>
    <row r="1156" spans="1:72" hidden="1">
      <c r="A1156" t="s">
        <v>76</v>
      </c>
      <c r="B1156" t="s">
        <v>20100</v>
      </c>
      <c r="F1156" t="s">
        <v>20101</v>
      </c>
      <c r="I1156" t="s">
        <v>20102</v>
      </c>
      <c r="J1156" t="s">
        <v>20103</v>
      </c>
      <c r="V1156" t="s">
        <v>20104</v>
      </c>
      <c r="AM1156" t="s">
        <v>20105</v>
      </c>
      <c r="AR1156" t="s">
        <v>128</v>
      </c>
      <c r="AS1156">
        <v>2015</v>
      </c>
      <c r="AT1156">
        <v>20</v>
      </c>
      <c r="AU1156">
        <v>3</v>
      </c>
      <c r="AZ1156">
        <v>25</v>
      </c>
      <c r="BA1156">
        <v>34</v>
      </c>
      <c r="BK1156" t="s">
        <v>20106</v>
      </c>
      <c r="BQ1156" t="s">
        <v>296</v>
      </c>
      <c r="BR1156" t="s">
        <v>12074</v>
      </c>
      <c r="BS1156" t="s">
        <v>12074</v>
      </c>
    </row>
    <row r="1157" spans="1:72" hidden="1">
      <c r="A1157" t="s">
        <v>76</v>
      </c>
      <c r="B1157" t="s">
        <v>20107</v>
      </c>
      <c r="F1157" t="s">
        <v>20107</v>
      </c>
      <c r="I1157" t="s">
        <v>20108</v>
      </c>
      <c r="J1157" t="s">
        <v>535</v>
      </c>
      <c r="V1157" t="s">
        <v>20109</v>
      </c>
      <c r="Z1157" t="s">
        <v>20110</v>
      </c>
      <c r="AA1157" t="s">
        <v>20111</v>
      </c>
      <c r="AM1157" t="s">
        <v>539</v>
      </c>
      <c r="AR1157" t="s">
        <v>397</v>
      </c>
      <c r="AS1157">
        <v>2005</v>
      </c>
      <c r="AT1157">
        <v>146</v>
      </c>
      <c r="AU1157">
        <v>3</v>
      </c>
      <c r="AZ1157">
        <v>257</v>
      </c>
      <c r="BA1157">
        <v>262</v>
      </c>
      <c r="BC1157" t="s">
        <v>20112</v>
      </c>
      <c r="BK1157" t="s">
        <v>20113</v>
      </c>
      <c r="BQ1157" t="s">
        <v>296</v>
      </c>
      <c r="BR1157" t="s">
        <v>12074</v>
      </c>
      <c r="BS1157" t="s">
        <v>12074</v>
      </c>
    </row>
    <row r="1158" spans="1:72" hidden="1">
      <c r="A1158" t="s">
        <v>76</v>
      </c>
      <c r="B1158" t="s">
        <v>20114</v>
      </c>
      <c r="F1158" t="s">
        <v>20115</v>
      </c>
      <c r="I1158" t="s">
        <v>20116</v>
      </c>
      <c r="J1158" t="s">
        <v>1196</v>
      </c>
      <c r="V1158" t="s">
        <v>20117</v>
      </c>
      <c r="AM1158" t="s">
        <v>1198</v>
      </c>
      <c r="AR1158" t="s">
        <v>94</v>
      </c>
      <c r="AS1158">
        <v>2010</v>
      </c>
      <c r="AT1158">
        <v>103</v>
      </c>
      <c r="AU1158">
        <v>1</v>
      </c>
      <c r="AZ1158">
        <v>57</v>
      </c>
      <c r="BA1158">
        <v>65</v>
      </c>
      <c r="BC1158" t="s">
        <v>20118</v>
      </c>
      <c r="BK1158" t="s">
        <v>20119</v>
      </c>
      <c r="BQ1158" t="s">
        <v>131</v>
      </c>
      <c r="BR1158" t="s">
        <v>12074</v>
      </c>
      <c r="BS1158" t="s">
        <v>296</v>
      </c>
    </row>
    <row r="1159" spans="1:72" hidden="1">
      <c r="A1159" t="s">
        <v>76</v>
      </c>
      <c r="B1159" t="s">
        <v>20120</v>
      </c>
      <c r="F1159" t="s">
        <v>20120</v>
      </c>
      <c r="I1159" t="s">
        <v>20121</v>
      </c>
      <c r="J1159" t="s">
        <v>1097</v>
      </c>
      <c r="V1159" t="s">
        <v>20122</v>
      </c>
      <c r="AM1159" t="s">
        <v>1099</v>
      </c>
      <c r="AR1159" t="s">
        <v>168</v>
      </c>
      <c r="AS1159">
        <v>1995</v>
      </c>
      <c r="AT1159">
        <v>74</v>
      </c>
      <c r="AU1159">
        <v>1</v>
      </c>
      <c r="AZ1159">
        <v>103</v>
      </c>
      <c r="BA1159">
        <v>114</v>
      </c>
      <c r="BC1159" t="s">
        <v>20123</v>
      </c>
      <c r="BK1159" t="s">
        <v>20124</v>
      </c>
      <c r="BQ1159" t="s">
        <v>296</v>
      </c>
      <c r="BR1159" t="s">
        <v>12074</v>
      </c>
      <c r="BS1159" t="s">
        <v>12074</v>
      </c>
    </row>
    <row r="1160" spans="1:72" hidden="1">
      <c r="A1160" t="s">
        <v>76</v>
      </c>
      <c r="B1160" t="s">
        <v>20125</v>
      </c>
      <c r="F1160" t="s">
        <v>20125</v>
      </c>
      <c r="I1160" t="s">
        <v>20126</v>
      </c>
      <c r="J1160" t="s">
        <v>2662</v>
      </c>
      <c r="V1160" t="s">
        <v>20127</v>
      </c>
      <c r="Z1160" t="s">
        <v>20128</v>
      </c>
      <c r="AM1160" t="s">
        <v>2664</v>
      </c>
      <c r="AR1160" t="s">
        <v>128</v>
      </c>
      <c r="AS1160">
        <v>1992</v>
      </c>
      <c r="AT1160">
        <v>65</v>
      </c>
      <c r="AU1160">
        <v>3</v>
      </c>
      <c r="AZ1160">
        <v>225</v>
      </c>
      <c r="BA1160">
        <v>233</v>
      </c>
      <c r="BC1160" t="s">
        <v>20129</v>
      </c>
      <c r="BK1160" t="s">
        <v>20130</v>
      </c>
      <c r="BQ1160" t="s">
        <v>296</v>
      </c>
      <c r="BR1160" t="s">
        <v>12074</v>
      </c>
      <c r="BS1160" t="s">
        <v>12074</v>
      </c>
    </row>
    <row r="1161" spans="1:72" hidden="1">
      <c r="A1161" t="s">
        <v>76</v>
      </c>
      <c r="B1161" t="s">
        <v>20131</v>
      </c>
      <c r="F1161" t="s">
        <v>20131</v>
      </c>
      <c r="I1161" t="s">
        <v>20132</v>
      </c>
      <c r="J1161" t="s">
        <v>2382</v>
      </c>
      <c r="V1161" t="s">
        <v>20133</v>
      </c>
      <c r="AM1161" t="s">
        <v>2387</v>
      </c>
      <c r="AR1161" t="s">
        <v>148</v>
      </c>
      <c r="AS1161">
        <v>2005</v>
      </c>
      <c r="AT1161">
        <v>30</v>
      </c>
      <c r="AU1161">
        <v>4</v>
      </c>
      <c r="AZ1161">
        <v>267</v>
      </c>
      <c r="BA1161">
        <v>271</v>
      </c>
      <c r="BC1161" t="s">
        <v>20134</v>
      </c>
      <c r="BK1161" t="s">
        <v>20135</v>
      </c>
      <c r="BQ1161" t="s">
        <v>296</v>
      </c>
      <c r="BR1161" t="s">
        <v>12074</v>
      </c>
      <c r="BS1161" t="s">
        <v>12074</v>
      </c>
    </row>
    <row r="1162" spans="1:72" hidden="1">
      <c r="A1162" t="s">
        <v>76</v>
      </c>
      <c r="B1162" t="s">
        <v>20136</v>
      </c>
      <c r="F1162" t="s">
        <v>20137</v>
      </c>
      <c r="I1162" t="s">
        <v>20138</v>
      </c>
      <c r="J1162" t="s">
        <v>20139</v>
      </c>
      <c r="V1162" t="s">
        <v>20140</v>
      </c>
      <c r="AM1162" t="s">
        <v>20141</v>
      </c>
      <c r="AR1162" t="s">
        <v>600</v>
      </c>
      <c r="AS1162">
        <v>2011</v>
      </c>
      <c r="AT1162">
        <v>46</v>
      </c>
      <c r="AU1162">
        <v>1</v>
      </c>
      <c r="AZ1162">
        <v>169</v>
      </c>
      <c r="BA1162">
        <v>175</v>
      </c>
      <c r="BC1162" t="s">
        <v>20142</v>
      </c>
      <c r="BK1162" t="s">
        <v>20143</v>
      </c>
      <c r="BQ1162" t="s">
        <v>296</v>
      </c>
      <c r="BR1162" t="s">
        <v>12074</v>
      </c>
      <c r="BS1162" t="s">
        <v>12074</v>
      </c>
    </row>
    <row r="1163" spans="1:72" hidden="1">
      <c r="A1163" t="s">
        <v>76</v>
      </c>
      <c r="B1163" t="s">
        <v>20144</v>
      </c>
      <c r="F1163" t="s">
        <v>20145</v>
      </c>
      <c r="I1163" t="s">
        <v>20146</v>
      </c>
      <c r="J1163" t="s">
        <v>20147</v>
      </c>
      <c r="V1163" t="s">
        <v>20148</v>
      </c>
      <c r="Z1163" t="s">
        <v>20149</v>
      </c>
      <c r="AA1163" t="s">
        <v>20150</v>
      </c>
      <c r="AM1163" t="s">
        <v>20151</v>
      </c>
      <c r="AR1163" s="3">
        <v>42948</v>
      </c>
      <c r="AS1163">
        <v>2018</v>
      </c>
      <c r="AT1163">
        <v>9</v>
      </c>
      <c r="BB1163">
        <v>45</v>
      </c>
      <c r="BC1163" t="s">
        <v>20152</v>
      </c>
      <c r="BK1163" t="s">
        <v>20153</v>
      </c>
      <c r="BL1163">
        <v>30140420</v>
      </c>
      <c r="BQ1163" t="s">
        <v>296</v>
      </c>
      <c r="BR1163" t="s">
        <v>12074</v>
      </c>
      <c r="BS1163" t="s">
        <v>12074</v>
      </c>
    </row>
    <row r="1164" spans="1:72" hidden="1">
      <c r="A1164" t="s">
        <v>76</v>
      </c>
      <c r="B1164" t="s">
        <v>20154</v>
      </c>
      <c r="F1164" t="s">
        <v>20155</v>
      </c>
      <c r="I1164" t="s">
        <v>20156</v>
      </c>
      <c r="J1164" t="s">
        <v>9515</v>
      </c>
      <c r="V1164" t="s">
        <v>20157</v>
      </c>
      <c r="AM1164" t="s">
        <v>9517</v>
      </c>
      <c r="AN1164" t="s">
        <v>16392</v>
      </c>
      <c r="AR1164" t="s">
        <v>769</v>
      </c>
      <c r="AS1164">
        <v>2008</v>
      </c>
      <c r="AT1164">
        <v>24</v>
      </c>
      <c r="AU1164">
        <v>1</v>
      </c>
      <c r="AZ1164">
        <v>121</v>
      </c>
      <c r="BA1164">
        <v>122</v>
      </c>
      <c r="BC1164" t="s">
        <v>20158</v>
      </c>
      <c r="BK1164" t="s">
        <v>20159</v>
      </c>
      <c r="BL1164">
        <v>18437825</v>
      </c>
      <c r="BQ1164" t="s">
        <v>296</v>
      </c>
      <c r="BR1164" t="s">
        <v>12074</v>
      </c>
      <c r="BS1164" t="s">
        <v>12074</v>
      </c>
    </row>
    <row r="1165" spans="1:72" hidden="1">
      <c r="A1165" t="s">
        <v>76</v>
      </c>
      <c r="B1165" t="s">
        <v>20160</v>
      </c>
      <c r="F1165" t="s">
        <v>20160</v>
      </c>
      <c r="I1165" t="s">
        <v>20161</v>
      </c>
      <c r="J1165" t="s">
        <v>3500</v>
      </c>
      <c r="V1165" t="s">
        <v>20162</v>
      </c>
      <c r="AM1165" t="s">
        <v>3504</v>
      </c>
      <c r="AR1165" s="3">
        <v>44958</v>
      </c>
      <c r="AS1165">
        <v>1995</v>
      </c>
      <c r="AT1165">
        <v>5</v>
      </c>
      <c r="AU1165">
        <v>1</v>
      </c>
      <c r="AZ1165">
        <v>61</v>
      </c>
      <c r="BA1165">
        <v>67</v>
      </c>
      <c r="BC1165" t="s">
        <v>20163</v>
      </c>
      <c r="BK1165" t="s">
        <v>20164</v>
      </c>
      <c r="BQ1165" t="s">
        <v>296</v>
      </c>
      <c r="BR1165" t="s">
        <v>12074</v>
      </c>
      <c r="BS1165" t="s">
        <v>12074</v>
      </c>
    </row>
    <row r="1166" spans="1:72" hidden="1">
      <c r="A1166" t="s">
        <v>76</v>
      </c>
      <c r="B1166" t="s">
        <v>20165</v>
      </c>
      <c r="F1166" t="s">
        <v>20166</v>
      </c>
      <c r="I1166" t="s">
        <v>20167</v>
      </c>
      <c r="J1166" t="s">
        <v>100</v>
      </c>
      <c r="V1166" t="s">
        <v>20168</v>
      </c>
      <c r="AM1166" t="s">
        <v>103</v>
      </c>
      <c r="AR1166" t="s">
        <v>20169</v>
      </c>
      <c r="AS1166">
        <v>2012</v>
      </c>
      <c r="AT1166">
        <v>7</v>
      </c>
      <c r="AU1166">
        <v>10</v>
      </c>
      <c r="BB1166" t="s">
        <v>20170</v>
      </c>
      <c r="BC1166" t="s">
        <v>20171</v>
      </c>
      <c r="BK1166" t="s">
        <v>20172</v>
      </c>
      <c r="BL1166">
        <v>23094087</v>
      </c>
      <c r="BQ1166" t="s">
        <v>296</v>
      </c>
      <c r="BR1166" t="s">
        <v>12074</v>
      </c>
      <c r="BS1166" t="s">
        <v>12074</v>
      </c>
    </row>
    <row r="1167" spans="1:72" hidden="1">
      <c r="A1167" t="s">
        <v>76</v>
      </c>
      <c r="B1167" t="s">
        <v>20173</v>
      </c>
      <c r="F1167" t="s">
        <v>20174</v>
      </c>
      <c r="I1167" t="s">
        <v>20175</v>
      </c>
      <c r="J1167" t="s">
        <v>3751</v>
      </c>
      <c r="V1167" t="s">
        <v>20176</v>
      </c>
      <c r="AA1167" t="s">
        <v>20177</v>
      </c>
      <c r="AM1167" t="s">
        <v>3755</v>
      </c>
      <c r="AN1167" t="s">
        <v>18014</v>
      </c>
      <c r="AR1167" t="s">
        <v>128</v>
      </c>
      <c r="AS1167">
        <v>2007</v>
      </c>
      <c r="AT1167">
        <v>22</v>
      </c>
      <c r="AU1167">
        <v>12</v>
      </c>
      <c r="AZ1167">
        <v>3047</v>
      </c>
      <c r="BA1167">
        <v>3050</v>
      </c>
      <c r="BC1167" t="s">
        <v>20178</v>
      </c>
      <c r="BK1167" t="s">
        <v>20179</v>
      </c>
      <c r="BL1167">
        <v>17956925</v>
      </c>
      <c r="BQ1167" t="s">
        <v>296</v>
      </c>
      <c r="BR1167" t="s">
        <v>12074</v>
      </c>
      <c r="BS1167" t="s">
        <v>12074</v>
      </c>
    </row>
    <row r="1168" spans="1:72" hidden="1">
      <c r="A1168" t="s">
        <v>76</v>
      </c>
      <c r="B1168" t="s">
        <v>20180</v>
      </c>
      <c r="F1168" t="s">
        <v>20181</v>
      </c>
      <c r="I1168" t="s">
        <v>20182</v>
      </c>
      <c r="J1168" t="s">
        <v>3940</v>
      </c>
      <c r="V1168" t="s">
        <v>20183</v>
      </c>
      <c r="AM1168" t="s">
        <v>3944</v>
      </c>
      <c r="AR1168" t="s">
        <v>600</v>
      </c>
      <c r="AS1168">
        <v>2008</v>
      </c>
      <c r="AT1168">
        <v>132</v>
      </c>
      <c r="AU1168">
        <v>3</v>
      </c>
      <c r="AZ1168">
        <v>189</v>
      </c>
      <c r="BA1168">
        <v>204</v>
      </c>
      <c r="BC1168" t="s">
        <v>20184</v>
      </c>
      <c r="BK1168" t="s">
        <v>20185</v>
      </c>
      <c r="BQ1168" t="s">
        <v>296</v>
      </c>
      <c r="BR1168" t="s">
        <v>12074</v>
      </c>
      <c r="BS1168" t="s">
        <v>12074</v>
      </c>
    </row>
    <row r="1169" spans="1:71" hidden="1">
      <c r="A1169" t="s">
        <v>76</v>
      </c>
      <c r="B1169" t="s">
        <v>20186</v>
      </c>
      <c r="F1169" t="s">
        <v>20186</v>
      </c>
      <c r="I1169" t="s">
        <v>20187</v>
      </c>
      <c r="J1169" t="s">
        <v>3337</v>
      </c>
      <c r="V1169" t="s">
        <v>20188</v>
      </c>
      <c r="AA1169" t="s">
        <v>20189</v>
      </c>
      <c r="AM1169" t="s">
        <v>3338</v>
      </c>
      <c r="AS1169">
        <v>2004</v>
      </c>
      <c r="AT1169">
        <v>145</v>
      </c>
      <c r="AU1169">
        <v>2</v>
      </c>
      <c r="AZ1169">
        <v>139</v>
      </c>
      <c r="BA1169">
        <v>144</v>
      </c>
      <c r="BC1169" t="s">
        <v>20190</v>
      </c>
      <c r="BK1169" t="s">
        <v>20191</v>
      </c>
      <c r="BQ1169" t="s">
        <v>131</v>
      </c>
      <c r="BR1169" t="s">
        <v>12074</v>
      </c>
      <c r="BS1169" t="s">
        <v>296</v>
      </c>
    </row>
    <row r="1170" spans="1:71" hidden="1">
      <c r="A1170" t="s">
        <v>76</v>
      </c>
      <c r="B1170" t="s">
        <v>20192</v>
      </c>
      <c r="F1170" t="s">
        <v>20193</v>
      </c>
      <c r="I1170" t="s">
        <v>20194</v>
      </c>
      <c r="J1170" t="s">
        <v>2818</v>
      </c>
      <c r="V1170" t="s">
        <v>20195</v>
      </c>
      <c r="Z1170" t="s">
        <v>20196</v>
      </c>
      <c r="AA1170" t="s">
        <v>6080</v>
      </c>
      <c r="AM1170" t="s">
        <v>2820</v>
      </c>
      <c r="AN1170" t="s">
        <v>8638</v>
      </c>
      <c r="AR1170" t="s">
        <v>2821</v>
      </c>
      <c r="AS1170">
        <v>2015</v>
      </c>
      <c r="AT1170">
        <v>88</v>
      </c>
      <c r="AU1170">
        <v>3</v>
      </c>
      <c r="AZ1170">
        <v>254</v>
      </c>
      <c r="BA1170">
        <v>265</v>
      </c>
      <c r="BC1170" t="s">
        <v>20197</v>
      </c>
      <c r="BK1170" t="s">
        <v>20198</v>
      </c>
      <c r="BL1170">
        <v>25860825</v>
      </c>
      <c r="BQ1170" t="s">
        <v>296</v>
      </c>
      <c r="BR1170" t="s">
        <v>12074</v>
      </c>
      <c r="BS1170" t="s">
        <v>12074</v>
      </c>
    </row>
    <row r="1171" spans="1:71" hidden="1">
      <c r="A1171" t="s">
        <v>76</v>
      </c>
      <c r="B1171" t="s">
        <v>20199</v>
      </c>
      <c r="F1171" t="s">
        <v>20200</v>
      </c>
      <c r="I1171" t="s">
        <v>20201</v>
      </c>
      <c r="J1171" t="s">
        <v>646</v>
      </c>
      <c r="V1171" t="s">
        <v>20202</v>
      </c>
      <c r="Z1171" t="s">
        <v>20203</v>
      </c>
      <c r="AA1171" t="s">
        <v>20204</v>
      </c>
      <c r="AM1171" t="s">
        <v>648</v>
      </c>
      <c r="AN1171" t="s">
        <v>649</v>
      </c>
      <c r="AR1171" t="s">
        <v>94</v>
      </c>
      <c r="AS1171">
        <v>2018</v>
      </c>
      <c r="AT1171">
        <v>221</v>
      </c>
      <c r="AU1171">
        <v>2</v>
      </c>
      <c r="BB1171" t="s">
        <v>20205</v>
      </c>
      <c r="BC1171" t="s">
        <v>20206</v>
      </c>
      <c r="BK1171" t="s">
        <v>20207</v>
      </c>
      <c r="BQ1171" t="s">
        <v>296</v>
      </c>
      <c r="BR1171" t="s">
        <v>12074</v>
      </c>
      <c r="BS1171" t="s">
        <v>12074</v>
      </c>
    </row>
    <row r="1172" spans="1:71" hidden="1">
      <c r="A1172" t="s">
        <v>76</v>
      </c>
      <c r="B1172" t="s">
        <v>20208</v>
      </c>
      <c r="F1172" t="s">
        <v>20209</v>
      </c>
      <c r="I1172" t="s">
        <v>20210</v>
      </c>
      <c r="J1172" t="s">
        <v>182</v>
      </c>
      <c r="V1172" t="s">
        <v>20211</v>
      </c>
      <c r="AA1172" t="s">
        <v>20212</v>
      </c>
      <c r="AM1172" t="s">
        <v>184</v>
      </c>
      <c r="AN1172" t="s">
        <v>293</v>
      </c>
      <c r="AR1172" t="s">
        <v>185</v>
      </c>
      <c r="AS1172">
        <v>2017</v>
      </c>
      <c r="AT1172">
        <v>42</v>
      </c>
      <c r="AU1172">
        <v>3</v>
      </c>
      <c r="AZ1172">
        <v>232</v>
      </c>
      <c r="BA1172">
        <v>238</v>
      </c>
      <c r="BC1172" t="s">
        <v>20213</v>
      </c>
      <c r="BK1172" t="s">
        <v>20214</v>
      </c>
      <c r="BQ1172" t="s">
        <v>131</v>
      </c>
      <c r="BR1172" t="s">
        <v>12074</v>
      </c>
      <c r="BS1172" t="s">
        <v>296</v>
      </c>
    </row>
    <row r="1173" spans="1:71" hidden="1">
      <c r="A1173" t="s">
        <v>76</v>
      </c>
      <c r="B1173" t="s">
        <v>20215</v>
      </c>
      <c r="F1173" t="s">
        <v>20215</v>
      </c>
      <c r="I1173" t="s">
        <v>20216</v>
      </c>
      <c r="J1173" t="s">
        <v>861</v>
      </c>
      <c r="V1173" t="s">
        <v>20217</v>
      </c>
      <c r="AM1173" t="s">
        <v>863</v>
      </c>
      <c r="AR1173" t="s">
        <v>148</v>
      </c>
      <c r="AS1173">
        <v>2001</v>
      </c>
      <c r="AT1173">
        <v>82</v>
      </c>
      <c r="AU1173">
        <v>2</v>
      </c>
      <c r="AZ1173">
        <v>551</v>
      </c>
      <c r="BA1173">
        <v>557</v>
      </c>
      <c r="BC1173" t="s">
        <v>20218</v>
      </c>
      <c r="BK1173" t="s">
        <v>20219</v>
      </c>
      <c r="BQ1173" t="s">
        <v>296</v>
      </c>
      <c r="BR1173" t="s">
        <v>12074</v>
      </c>
      <c r="BS1173" t="s">
        <v>12074</v>
      </c>
    </row>
    <row r="1174" spans="1:71" hidden="1">
      <c r="A1174" t="s">
        <v>76</v>
      </c>
      <c r="B1174" t="s">
        <v>20220</v>
      </c>
      <c r="F1174" t="s">
        <v>20220</v>
      </c>
      <c r="I1174" t="s">
        <v>20221</v>
      </c>
      <c r="J1174" t="s">
        <v>210</v>
      </c>
      <c r="V1174" t="s">
        <v>20222</v>
      </c>
      <c r="AM1174" t="s">
        <v>214</v>
      </c>
      <c r="AN1174" t="s">
        <v>215</v>
      </c>
      <c r="AR1174" t="s">
        <v>204</v>
      </c>
      <c r="AS1174">
        <v>1999</v>
      </c>
      <c r="AT1174">
        <v>24</v>
      </c>
      <c r="AU1174">
        <v>1</v>
      </c>
      <c r="AZ1174">
        <v>59</v>
      </c>
      <c r="BA1174">
        <v>72</v>
      </c>
      <c r="BC1174" t="s">
        <v>20223</v>
      </c>
      <c r="BK1174" t="s">
        <v>20224</v>
      </c>
      <c r="BQ1174" t="s">
        <v>296</v>
      </c>
      <c r="BR1174" t="s">
        <v>12074</v>
      </c>
      <c r="BS1174" t="s">
        <v>12074</v>
      </c>
    </row>
    <row r="1175" spans="1:71" hidden="1">
      <c r="A1175" t="s">
        <v>76</v>
      </c>
      <c r="B1175" t="s">
        <v>20225</v>
      </c>
      <c r="F1175" t="s">
        <v>20225</v>
      </c>
      <c r="I1175" t="s">
        <v>20226</v>
      </c>
      <c r="J1175" t="s">
        <v>1036</v>
      </c>
      <c r="V1175" t="s">
        <v>20227</v>
      </c>
      <c r="AM1175" t="s">
        <v>1040</v>
      </c>
      <c r="AR1175" t="s">
        <v>168</v>
      </c>
      <c r="AS1175">
        <v>2000</v>
      </c>
      <c r="AT1175">
        <v>120</v>
      </c>
      <c r="AU1175">
        <v>1</v>
      </c>
      <c r="AZ1175">
        <v>88</v>
      </c>
      <c r="BA1175">
        <v>98</v>
      </c>
      <c r="BC1175" t="s">
        <v>20228</v>
      </c>
      <c r="BK1175" t="s">
        <v>20229</v>
      </c>
      <c r="BL1175">
        <v>11042014</v>
      </c>
      <c r="BQ1175" t="s">
        <v>296</v>
      </c>
      <c r="BR1175" t="s">
        <v>12074</v>
      </c>
      <c r="BS1175" t="s">
        <v>12074</v>
      </c>
    </row>
    <row r="1176" spans="1:71" hidden="1">
      <c r="A1176" t="s">
        <v>76</v>
      </c>
      <c r="B1176" t="s">
        <v>20230</v>
      </c>
      <c r="F1176" t="s">
        <v>20230</v>
      </c>
      <c r="I1176" t="s">
        <v>20231</v>
      </c>
      <c r="J1176" t="s">
        <v>1578</v>
      </c>
      <c r="V1176" t="s">
        <v>20232</v>
      </c>
      <c r="Z1176" t="s">
        <v>20233</v>
      </c>
      <c r="AA1176" t="s">
        <v>20234</v>
      </c>
      <c r="AM1176" t="s">
        <v>1580</v>
      </c>
      <c r="AR1176" t="s">
        <v>887</v>
      </c>
      <c r="AS1176">
        <v>1998</v>
      </c>
      <c r="AT1176">
        <v>12</v>
      </c>
      <c r="AU1176">
        <v>3</v>
      </c>
      <c r="AZ1176">
        <v>480</v>
      </c>
      <c r="BA1176">
        <v>485</v>
      </c>
      <c r="BC1176" t="s">
        <v>20235</v>
      </c>
      <c r="BK1176" t="s">
        <v>20236</v>
      </c>
      <c r="BQ1176" t="s">
        <v>296</v>
      </c>
      <c r="BR1176" t="s">
        <v>12074</v>
      </c>
      <c r="BS1176" t="s">
        <v>12074</v>
      </c>
    </row>
    <row r="1177" spans="1:71" hidden="1">
      <c r="A1177" t="s">
        <v>76</v>
      </c>
      <c r="B1177" t="s">
        <v>20237</v>
      </c>
      <c r="F1177" t="s">
        <v>20237</v>
      </c>
      <c r="I1177" t="s">
        <v>20238</v>
      </c>
      <c r="J1177" t="s">
        <v>12152</v>
      </c>
      <c r="V1177" t="s">
        <v>20239</v>
      </c>
      <c r="AA1177" t="s">
        <v>20240</v>
      </c>
      <c r="AM1177" t="s">
        <v>12155</v>
      </c>
      <c r="AR1177" t="s">
        <v>397</v>
      </c>
      <c r="AS1177">
        <v>1996</v>
      </c>
      <c r="AT1177">
        <v>191</v>
      </c>
      <c r="AU1177">
        <v>3</v>
      </c>
      <c r="AZ1177">
        <v>261</v>
      </c>
      <c r="BA1177">
        <v>273</v>
      </c>
      <c r="BK1177" t="s">
        <v>20241</v>
      </c>
      <c r="BQ1177" t="s">
        <v>296</v>
      </c>
      <c r="BR1177" t="s">
        <v>12074</v>
      </c>
      <c r="BS1177" t="s">
        <v>12074</v>
      </c>
    </row>
    <row r="1178" spans="1:71" hidden="1">
      <c r="A1178" t="s">
        <v>76</v>
      </c>
      <c r="B1178" t="s">
        <v>20242</v>
      </c>
      <c r="F1178" t="s">
        <v>20242</v>
      </c>
      <c r="I1178" t="s">
        <v>20243</v>
      </c>
      <c r="J1178" t="s">
        <v>11424</v>
      </c>
      <c r="V1178" t="s">
        <v>20244</v>
      </c>
      <c r="AM1178" t="s">
        <v>11426</v>
      </c>
      <c r="AR1178" t="s">
        <v>94</v>
      </c>
      <c r="AS1178">
        <v>2000</v>
      </c>
      <c r="AT1178">
        <v>22</v>
      </c>
      <c r="AU1178">
        <v>1</v>
      </c>
      <c r="AZ1178">
        <v>84</v>
      </c>
      <c r="BA1178">
        <v>93</v>
      </c>
      <c r="BK1178" t="s">
        <v>20245</v>
      </c>
      <c r="BL1178">
        <v>10649294</v>
      </c>
      <c r="BQ1178" t="s">
        <v>296</v>
      </c>
      <c r="BR1178" t="s">
        <v>12074</v>
      </c>
      <c r="BS1178" t="s">
        <v>12074</v>
      </c>
    </row>
    <row r="1179" spans="1:71" hidden="1">
      <c r="A1179" t="s">
        <v>76</v>
      </c>
      <c r="B1179" t="s">
        <v>20246</v>
      </c>
      <c r="F1179" t="s">
        <v>20247</v>
      </c>
      <c r="I1179" t="s">
        <v>20248</v>
      </c>
      <c r="J1179" t="s">
        <v>182</v>
      </c>
      <c r="V1179" t="s">
        <v>20249</v>
      </c>
      <c r="AA1179" t="s">
        <v>20250</v>
      </c>
      <c r="AM1179" t="s">
        <v>184</v>
      </c>
      <c r="AN1179" t="s">
        <v>293</v>
      </c>
      <c r="AR1179" t="s">
        <v>769</v>
      </c>
      <c r="AS1179">
        <v>2015</v>
      </c>
      <c r="AT1179">
        <v>40</v>
      </c>
      <c r="AU1179">
        <v>1</v>
      </c>
      <c r="AZ1179">
        <v>30</v>
      </c>
      <c r="BA1179">
        <v>42</v>
      </c>
      <c r="BC1179" t="s">
        <v>20251</v>
      </c>
      <c r="BK1179" t="s">
        <v>20252</v>
      </c>
      <c r="BQ1179" t="s">
        <v>296</v>
      </c>
      <c r="BR1179" t="s">
        <v>12074</v>
      </c>
      <c r="BS1179" t="s">
        <v>12074</v>
      </c>
    </row>
    <row r="1180" spans="1:71" hidden="1">
      <c r="A1180" t="s">
        <v>76</v>
      </c>
      <c r="B1180" t="s">
        <v>20253</v>
      </c>
      <c r="F1180" t="s">
        <v>20253</v>
      </c>
      <c r="I1180" t="s">
        <v>20254</v>
      </c>
      <c r="J1180" t="s">
        <v>5804</v>
      </c>
      <c r="V1180" t="s">
        <v>20255</v>
      </c>
      <c r="Z1180" t="s">
        <v>20256</v>
      </c>
      <c r="AA1180" t="s">
        <v>20257</v>
      </c>
      <c r="AM1180" t="s">
        <v>19895</v>
      </c>
      <c r="AR1180" t="s">
        <v>397</v>
      </c>
      <c r="AS1180">
        <v>2005</v>
      </c>
      <c r="AT1180">
        <v>1</v>
      </c>
      <c r="AU1180">
        <v>1</v>
      </c>
      <c r="AZ1180">
        <v>109</v>
      </c>
      <c r="BA1180">
        <v>118</v>
      </c>
      <c r="BB1180" t="s">
        <v>20258</v>
      </c>
      <c r="BC1180" t="s">
        <v>20259</v>
      </c>
      <c r="BK1180" t="s">
        <v>20260</v>
      </c>
      <c r="BL1180">
        <v>16103920</v>
      </c>
      <c r="BQ1180" t="s">
        <v>296</v>
      </c>
      <c r="BR1180" t="s">
        <v>12074</v>
      </c>
      <c r="BS1180" t="s">
        <v>12074</v>
      </c>
    </row>
    <row r="1181" spans="1:71" hidden="1">
      <c r="A1181" t="s">
        <v>76</v>
      </c>
      <c r="B1181" t="s">
        <v>20261</v>
      </c>
      <c r="F1181" t="s">
        <v>20261</v>
      </c>
      <c r="I1181" t="s">
        <v>20262</v>
      </c>
      <c r="J1181" t="s">
        <v>182</v>
      </c>
      <c r="V1181" t="s">
        <v>20263</v>
      </c>
      <c r="AM1181" t="s">
        <v>184</v>
      </c>
      <c r="AR1181" t="s">
        <v>185</v>
      </c>
      <c r="AS1181">
        <v>1992</v>
      </c>
      <c r="AT1181">
        <v>17</v>
      </c>
      <c r="AU1181">
        <v>3</v>
      </c>
      <c r="AZ1181">
        <v>247</v>
      </c>
      <c r="BA1181">
        <v>254</v>
      </c>
      <c r="BC1181" t="s">
        <v>20264</v>
      </c>
      <c r="BK1181" t="s">
        <v>20265</v>
      </c>
      <c r="BQ1181" t="s">
        <v>296</v>
      </c>
      <c r="BR1181" t="s">
        <v>12074</v>
      </c>
      <c r="BS1181" t="s">
        <v>12074</v>
      </c>
    </row>
    <row r="1182" spans="1:71" hidden="1">
      <c r="A1182" t="s">
        <v>76</v>
      </c>
      <c r="B1182" t="s">
        <v>20266</v>
      </c>
      <c r="F1182" t="s">
        <v>20267</v>
      </c>
      <c r="I1182" t="s">
        <v>20268</v>
      </c>
      <c r="J1182" t="s">
        <v>1578</v>
      </c>
      <c r="V1182" t="s">
        <v>20269</v>
      </c>
      <c r="Z1182" t="s">
        <v>20270</v>
      </c>
      <c r="AA1182" t="s">
        <v>20271</v>
      </c>
      <c r="AM1182" t="s">
        <v>1580</v>
      </c>
      <c r="AN1182" t="s">
        <v>8019</v>
      </c>
      <c r="AR1182" t="s">
        <v>185</v>
      </c>
      <c r="AS1182">
        <v>2016</v>
      </c>
      <c r="AT1182">
        <v>30</v>
      </c>
      <c r="AU1182">
        <v>9</v>
      </c>
      <c r="AZ1182">
        <v>1480</v>
      </c>
      <c r="BA1182">
        <v>1490</v>
      </c>
      <c r="BC1182" t="s">
        <v>20272</v>
      </c>
      <c r="BK1182" t="s">
        <v>20273</v>
      </c>
      <c r="BQ1182" t="s">
        <v>296</v>
      </c>
      <c r="BR1182" t="s">
        <v>12074</v>
      </c>
      <c r="BS1182" t="s">
        <v>12074</v>
      </c>
    </row>
    <row r="1183" spans="1:71" hidden="1">
      <c r="A1183" t="s">
        <v>76</v>
      </c>
      <c r="B1183" t="s">
        <v>20274</v>
      </c>
      <c r="F1183" t="s">
        <v>20275</v>
      </c>
      <c r="I1183" t="s">
        <v>20276</v>
      </c>
      <c r="J1183" t="s">
        <v>14925</v>
      </c>
      <c r="V1183" t="s">
        <v>20277</v>
      </c>
      <c r="AM1183" t="s">
        <v>14931</v>
      </c>
      <c r="AS1183">
        <v>2009</v>
      </c>
      <c r="AT1183">
        <v>57</v>
      </c>
      <c r="AU1183">
        <v>4</v>
      </c>
      <c r="AZ1183">
        <v>761</v>
      </c>
      <c r="BA1183">
        <v>767</v>
      </c>
      <c r="BK1183" t="s">
        <v>20278</v>
      </c>
      <c r="BQ1183" t="s">
        <v>296</v>
      </c>
      <c r="BR1183" t="s">
        <v>12074</v>
      </c>
      <c r="BS1183" t="s">
        <v>12074</v>
      </c>
    </row>
    <row r="1184" spans="1:71" hidden="1">
      <c r="A1184" t="s">
        <v>76</v>
      </c>
      <c r="B1184" t="s">
        <v>20279</v>
      </c>
      <c r="F1184" t="s">
        <v>20279</v>
      </c>
      <c r="I1184" t="s">
        <v>20280</v>
      </c>
      <c r="J1184" t="s">
        <v>1125</v>
      </c>
      <c r="V1184" t="s">
        <v>20281</v>
      </c>
      <c r="AM1184" t="s">
        <v>1128</v>
      </c>
      <c r="AR1184" t="s">
        <v>216</v>
      </c>
      <c r="AS1184">
        <v>2000</v>
      </c>
      <c r="AT1184">
        <v>25</v>
      </c>
      <c r="AU1184">
        <v>4</v>
      </c>
      <c r="AZ1184">
        <v>368</v>
      </c>
      <c r="BA1184">
        <v>374</v>
      </c>
      <c r="BC1184" t="s">
        <v>20282</v>
      </c>
      <c r="BK1184" t="s">
        <v>20283</v>
      </c>
      <c r="BQ1184" t="s">
        <v>296</v>
      </c>
      <c r="BR1184" t="s">
        <v>12074</v>
      </c>
      <c r="BS1184" t="s">
        <v>12074</v>
      </c>
    </row>
    <row r="1185" spans="1:71" hidden="1">
      <c r="A1185" t="s">
        <v>76</v>
      </c>
      <c r="B1185" t="s">
        <v>20284</v>
      </c>
      <c r="F1185" t="s">
        <v>20284</v>
      </c>
      <c r="I1185" t="s">
        <v>20285</v>
      </c>
      <c r="J1185" t="s">
        <v>20286</v>
      </c>
      <c r="V1185" t="s">
        <v>20287</v>
      </c>
      <c r="AA1185" t="s">
        <v>20288</v>
      </c>
      <c r="AM1185" t="s">
        <v>20289</v>
      </c>
      <c r="AS1185">
        <v>1999</v>
      </c>
      <c r="AT1185">
        <v>26</v>
      </c>
      <c r="AU1185">
        <v>3</v>
      </c>
      <c r="AZ1185">
        <v>287</v>
      </c>
      <c r="BA1185">
        <v>306</v>
      </c>
      <c r="BC1185" t="s">
        <v>20290</v>
      </c>
      <c r="BK1185" t="s">
        <v>20291</v>
      </c>
      <c r="BQ1185" t="s">
        <v>296</v>
      </c>
      <c r="BR1185" t="s">
        <v>12074</v>
      </c>
      <c r="BS1185" t="s">
        <v>12074</v>
      </c>
    </row>
    <row r="1186" spans="1:71" hidden="1">
      <c r="A1186" t="s">
        <v>76</v>
      </c>
      <c r="B1186" t="s">
        <v>20292</v>
      </c>
      <c r="F1186" t="s">
        <v>20292</v>
      </c>
      <c r="I1186" t="s">
        <v>20293</v>
      </c>
      <c r="J1186" t="s">
        <v>460</v>
      </c>
      <c r="V1186" t="s">
        <v>20294</v>
      </c>
      <c r="AA1186" t="s">
        <v>20295</v>
      </c>
      <c r="AM1186" t="s">
        <v>464</v>
      </c>
      <c r="AS1186">
        <v>2003</v>
      </c>
      <c r="AT1186">
        <v>254</v>
      </c>
      <c r="AZ1186">
        <v>199</v>
      </c>
      <c r="BA1186">
        <v>211</v>
      </c>
      <c r="BC1186" t="s">
        <v>20296</v>
      </c>
      <c r="BK1186" t="s">
        <v>20297</v>
      </c>
      <c r="BQ1186" t="s">
        <v>296</v>
      </c>
      <c r="BR1186" t="s">
        <v>12074</v>
      </c>
      <c r="BS1186" t="s">
        <v>12074</v>
      </c>
    </row>
    <row r="1187" spans="1:71" hidden="1">
      <c r="A1187" t="s">
        <v>76</v>
      </c>
      <c r="B1187" t="s">
        <v>20298</v>
      </c>
      <c r="F1187" t="s">
        <v>20298</v>
      </c>
      <c r="I1187" t="s">
        <v>20299</v>
      </c>
      <c r="J1187" t="s">
        <v>4289</v>
      </c>
      <c r="V1187" t="s">
        <v>20300</v>
      </c>
      <c r="AM1187" t="s">
        <v>4291</v>
      </c>
      <c r="AR1187" t="s">
        <v>887</v>
      </c>
      <c r="AS1187">
        <v>2003</v>
      </c>
      <c r="AT1187">
        <v>27</v>
      </c>
      <c r="AU1187">
        <v>2</v>
      </c>
      <c r="AZ1187">
        <v>101</v>
      </c>
      <c r="BA1187">
        <v>116</v>
      </c>
      <c r="BC1187" t="s">
        <v>20301</v>
      </c>
      <c r="BK1187" t="s">
        <v>20302</v>
      </c>
      <c r="BQ1187" t="s">
        <v>131</v>
      </c>
      <c r="BR1187" t="s">
        <v>12074</v>
      </c>
      <c r="BS1187" t="s">
        <v>296</v>
      </c>
    </row>
    <row r="1188" spans="1:71" hidden="1">
      <c r="A1188" t="s">
        <v>76</v>
      </c>
      <c r="B1188" t="s">
        <v>20303</v>
      </c>
      <c r="F1188" t="s">
        <v>20303</v>
      </c>
      <c r="I1188" t="s">
        <v>20304</v>
      </c>
      <c r="J1188" t="s">
        <v>5100</v>
      </c>
      <c r="V1188" t="s">
        <v>20305</v>
      </c>
      <c r="AA1188" t="s">
        <v>20306</v>
      </c>
      <c r="AM1188" t="s">
        <v>3970</v>
      </c>
      <c r="AR1188" t="s">
        <v>397</v>
      </c>
      <c r="AS1188">
        <v>1993</v>
      </c>
      <c r="AT1188">
        <v>71</v>
      </c>
      <c r="AU1188">
        <v>7</v>
      </c>
      <c r="AZ1188">
        <v>1429</v>
      </c>
      <c r="BA1188">
        <v>1433</v>
      </c>
      <c r="BC1188" t="s">
        <v>20307</v>
      </c>
      <c r="BK1188" t="s">
        <v>20308</v>
      </c>
      <c r="BQ1188" t="s">
        <v>296</v>
      </c>
      <c r="BR1188" t="s">
        <v>12074</v>
      </c>
      <c r="BS1188" t="s">
        <v>12074</v>
      </c>
    </row>
    <row r="1189" spans="1:71" hidden="1">
      <c r="A1189" t="s">
        <v>76</v>
      </c>
      <c r="B1189" t="s">
        <v>20309</v>
      </c>
      <c r="F1189" t="s">
        <v>20309</v>
      </c>
      <c r="I1189" t="s">
        <v>20310</v>
      </c>
      <c r="J1189" t="s">
        <v>925</v>
      </c>
      <c r="V1189" t="s">
        <v>20311</v>
      </c>
      <c r="Z1189" t="s">
        <v>20312</v>
      </c>
      <c r="AM1189" t="s">
        <v>927</v>
      </c>
      <c r="AR1189" t="s">
        <v>216</v>
      </c>
      <c r="AS1189">
        <v>2005</v>
      </c>
      <c r="AT1189">
        <v>107</v>
      </c>
      <c r="AU1189">
        <v>3</v>
      </c>
      <c r="AZ1189">
        <v>637</v>
      </c>
      <c r="BA1189">
        <v>647</v>
      </c>
      <c r="BC1189" t="s">
        <v>20313</v>
      </c>
      <c r="BK1189" t="s">
        <v>20314</v>
      </c>
      <c r="BQ1189" t="s">
        <v>296</v>
      </c>
      <c r="BR1189" t="s">
        <v>12074</v>
      </c>
      <c r="BS1189" t="s">
        <v>12074</v>
      </c>
    </row>
    <row r="1190" spans="1:71" hidden="1">
      <c r="A1190" t="s">
        <v>76</v>
      </c>
      <c r="B1190" t="s">
        <v>20315</v>
      </c>
      <c r="F1190" t="s">
        <v>20316</v>
      </c>
      <c r="I1190" t="s">
        <v>20317</v>
      </c>
      <c r="J1190" t="s">
        <v>16038</v>
      </c>
      <c r="V1190" t="s">
        <v>20318</v>
      </c>
      <c r="AA1190" t="s">
        <v>20319</v>
      </c>
      <c r="AM1190" t="s">
        <v>16041</v>
      </c>
      <c r="AN1190" t="s">
        <v>16042</v>
      </c>
      <c r="AR1190" t="s">
        <v>168</v>
      </c>
      <c r="AS1190">
        <v>2014</v>
      </c>
      <c r="AT1190">
        <v>23</v>
      </c>
      <c r="AU1190">
        <v>8</v>
      </c>
      <c r="AZ1190">
        <v>1564</v>
      </c>
      <c r="BA1190">
        <v>1573</v>
      </c>
      <c r="BC1190" t="s">
        <v>20320</v>
      </c>
      <c r="BK1190" t="s">
        <v>20321</v>
      </c>
      <c r="BL1190">
        <v>25098775</v>
      </c>
      <c r="BQ1190" t="s">
        <v>296</v>
      </c>
      <c r="BR1190" t="s">
        <v>12074</v>
      </c>
      <c r="BS1190" t="s">
        <v>12074</v>
      </c>
    </row>
    <row r="1191" spans="1:71" hidden="1">
      <c r="A1191" t="s">
        <v>76</v>
      </c>
      <c r="B1191" t="s">
        <v>20322</v>
      </c>
      <c r="F1191" t="s">
        <v>20322</v>
      </c>
      <c r="I1191" t="s">
        <v>20323</v>
      </c>
      <c r="J1191" t="s">
        <v>182</v>
      </c>
      <c r="V1191" t="s">
        <v>20324</v>
      </c>
      <c r="AM1191" t="s">
        <v>184</v>
      </c>
      <c r="AR1191" t="s">
        <v>887</v>
      </c>
      <c r="AS1191">
        <v>2002</v>
      </c>
      <c r="AT1191">
        <v>27</v>
      </c>
      <c r="AU1191">
        <v>2</v>
      </c>
      <c r="AZ1191">
        <v>92</v>
      </c>
      <c r="BA1191">
        <v>96</v>
      </c>
      <c r="BC1191" t="s">
        <v>20325</v>
      </c>
      <c r="BK1191" t="s">
        <v>20326</v>
      </c>
      <c r="BQ1191" t="s">
        <v>296</v>
      </c>
      <c r="BR1191" t="s">
        <v>12074</v>
      </c>
      <c r="BS1191" t="s">
        <v>12074</v>
      </c>
    </row>
    <row r="1192" spans="1:71" hidden="1">
      <c r="A1192" t="s">
        <v>76</v>
      </c>
      <c r="B1192" t="s">
        <v>20327</v>
      </c>
      <c r="F1192" t="s">
        <v>20327</v>
      </c>
      <c r="I1192" t="s">
        <v>20328</v>
      </c>
      <c r="J1192" t="s">
        <v>6636</v>
      </c>
      <c r="V1192" t="s">
        <v>20329</v>
      </c>
      <c r="AM1192" t="s">
        <v>6638</v>
      </c>
      <c r="AR1192" t="s">
        <v>600</v>
      </c>
      <c r="AS1192">
        <v>1991</v>
      </c>
      <c r="AT1192">
        <v>125</v>
      </c>
      <c r="AU1192">
        <v>2</v>
      </c>
      <c r="AZ1192">
        <v>259</v>
      </c>
      <c r="BA1192">
        <v>268</v>
      </c>
      <c r="BK1192" t="s">
        <v>20330</v>
      </c>
      <c r="BQ1192" t="s">
        <v>296</v>
      </c>
      <c r="BR1192" t="s">
        <v>12074</v>
      </c>
      <c r="BS1192" t="s">
        <v>12074</v>
      </c>
    </row>
    <row r="1193" spans="1:71" hidden="1">
      <c r="A1193" t="s">
        <v>76</v>
      </c>
      <c r="B1193" t="s">
        <v>20331</v>
      </c>
      <c r="F1193" t="s">
        <v>20331</v>
      </c>
      <c r="I1193" t="s">
        <v>20332</v>
      </c>
      <c r="J1193" t="s">
        <v>13273</v>
      </c>
      <c r="V1193" t="s">
        <v>20333</v>
      </c>
      <c r="AM1193" t="s">
        <v>13275</v>
      </c>
      <c r="AR1193" t="s">
        <v>1120</v>
      </c>
      <c r="AS1193">
        <v>1993</v>
      </c>
      <c r="AT1193">
        <v>85</v>
      </c>
      <c r="AU1193">
        <v>4</v>
      </c>
      <c r="AZ1193">
        <v>535</v>
      </c>
      <c r="BA1193">
        <v>546</v>
      </c>
      <c r="BC1193" t="s">
        <v>20334</v>
      </c>
      <c r="BK1193" t="s">
        <v>20335</v>
      </c>
      <c r="BQ1193" t="s">
        <v>296</v>
      </c>
      <c r="BR1193" t="s">
        <v>12074</v>
      </c>
      <c r="BS1193" t="s">
        <v>12074</v>
      </c>
    </row>
    <row r="1194" spans="1:71" hidden="1">
      <c r="A1194" t="s">
        <v>76</v>
      </c>
      <c r="B1194" t="s">
        <v>20336</v>
      </c>
      <c r="F1194" t="s">
        <v>20336</v>
      </c>
      <c r="I1194" t="s">
        <v>20337</v>
      </c>
      <c r="J1194" t="s">
        <v>20338</v>
      </c>
      <c r="V1194" t="s">
        <v>20339</v>
      </c>
      <c r="AM1194" t="s">
        <v>20340</v>
      </c>
      <c r="AR1194" t="s">
        <v>168</v>
      </c>
      <c r="AS1194">
        <v>1999</v>
      </c>
      <c r="AT1194">
        <v>277</v>
      </c>
      <c r="AU1194">
        <v>4</v>
      </c>
      <c r="AZ1194" t="s">
        <v>20341</v>
      </c>
      <c r="BA1194" t="s">
        <v>20342</v>
      </c>
      <c r="BK1194" t="s">
        <v>20343</v>
      </c>
      <c r="BL1194">
        <v>10516179</v>
      </c>
      <c r="BQ1194" t="s">
        <v>296</v>
      </c>
      <c r="BR1194" t="s">
        <v>12074</v>
      </c>
      <c r="BS1194" t="s">
        <v>12074</v>
      </c>
    </row>
    <row r="1195" spans="1:71" hidden="1">
      <c r="A1195" t="s">
        <v>76</v>
      </c>
      <c r="B1195" t="s">
        <v>20344</v>
      </c>
      <c r="F1195" t="s">
        <v>20345</v>
      </c>
      <c r="I1195" t="s">
        <v>20346</v>
      </c>
      <c r="J1195" t="s">
        <v>20347</v>
      </c>
      <c r="V1195" t="s">
        <v>20348</v>
      </c>
      <c r="AA1195" t="s">
        <v>20349</v>
      </c>
      <c r="AM1195" t="s">
        <v>20350</v>
      </c>
      <c r="AN1195" t="s">
        <v>20351</v>
      </c>
      <c r="AR1195" t="s">
        <v>204</v>
      </c>
      <c r="AS1195">
        <v>2015</v>
      </c>
      <c r="AT1195">
        <v>19</v>
      </c>
      <c r="AU1195">
        <v>16</v>
      </c>
      <c r="AZ1195">
        <v>1</v>
      </c>
      <c r="BA1195" t="s">
        <v>1367</v>
      </c>
      <c r="BC1195" t="s">
        <v>20352</v>
      </c>
      <c r="BK1195" t="s">
        <v>20353</v>
      </c>
      <c r="BL1195">
        <v>25716702</v>
      </c>
      <c r="BQ1195" t="s">
        <v>296</v>
      </c>
      <c r="BR1195" t="s">
        <v>12074</v>
      </c>
      <c r="BS1195" t="s">
        <v>12074</v>
      </c>
    </row>
    <row r="1196" spans="1:71" hidden="1">
      <c r="A1196" t="s">
        <v>76</v>
      </c>
      <c r="B1196" t="s">
        <v>20354</v>
      </c>
      <c r="F1196" t="s">
        <v>20354</v>
      </c>
      <c r="I1196" t="s">
        <v>20355</v>
      </c>
      <c r="J1196" t="s">
        <v>775</v>
      </c>
      <c r="V1196" t="s">
        <v>20356</v>
      </c>
      <c r="AM1196" t="s">
        <v>778</v>
      </c>
      <c r="AN1196" t="s">
        <v>1758</v>
      </c>
      <c r="AR1196" t="s">
        <v>887</v>
      </c>
      <c r="AS1196">
        <v>1994</v>
      </c>
      <c r="AT1196">
        <v>6</v>
      </c>
      <c r="AU1196">
        <v>3</v>
      </c>
      <c r="AZ1196">
        <v>251</v>
      </c>
      <c r="BA1196">
        <v>260</v>
      </c>
      <c r="BC1196" t="s">
        <v>20357</v>
      </c>
      <c r="BK1196" t="s">
        <v>20358</v>
      </c>
      <c r="BL1196">
        <v>7920591</v>
      </c>
      <c r="BQ1196" t="s">
        <v>296</v>
      </c>
      <c r="BR1196" t="s">
        <v>12074</v>
      </c>
      <c r="BS1196" t="s">
        <v>12074</v>
      </c>
    </row>
    <row r="1197" spans="1:71" hidden="1">
      <c r="A1197" t="s">
        <v>76</v>
      </c>
      <c r="B1197" t="s">
        <v>3619</v>
      </c>
      <c r="F1197" t="s">
        <v>3619</v>
      </c>
      <c r="I1197" t="s">
        <v>20359</v>
      </c>
      <c r="J1197" t="s">
        <v>775</v>
      </c>
      <c r="V1197" t="s">
        <v>20360</v>
      </c>
      <c r="AM1197" t="s">
        <v>778</v>
      </c>
      <c r="AS1197">
        <v>1991</v>
      </c>
      <c r="AT1197">
        <v>3</v>
      </c>
      <c r="AU1197">
        <v>3</v>
      </c>
      <c r="AZ1197">
        <v>309</v>
      </c>
      <c r="BA1197">
        <v>317</v>
      </c>
      <c r="BC1197" t="s">
        <v>20361</v>
      </c>
      <c r="BK1197" t="s">
        <v>20362</v>
      </c>
      <c r="BL1197">
        <v>19215469</v>
      </c>
      <c r="BQ1197" t="s">
        <v>296</v>
      </c>
      <c r="BR1197" t="s">
        <v>12074</v>
      </c>
      <c r="BS1197" t="s">
        <v>12074</v>
      </c>
    </row>
    <row r="1198" spans="1:71" hidden="1">
      <c r="A1198" t="s">
        <v>76</v>
      </c>
      <c r="B1198" t="s">
        <v>20363</v>
      </c>
      <c r="F1198" t="s">
        <v>20364</v>
      </c>
      <c r="I1198" t="s">
        <v>20365</v>
      </c>
      <c r="J1198" t="s">
        <v>1510</v>
      </c>
      <c r="V1198" t="s">
        <v>20366</v>
      </c>
      <c r="AM1198" t="s">
        <v>1512</v>
      </c>
      <c r="AN1198" t="s">
        <v>12682</v>
      </c>
      <c r="AR1198" t="s">
        <v>769</v>
      </c>
      <c r="AS1198">
        <v>2015</v>
      </c>
      <c r="AT1198">
        <v>103</v>
      </c>
      <c r="AU1198">
        <v>2</v>
      </c>
      <c r="AZ1198">
        <v>431</v>
      </c>
      <c r="BA1198">
        <v>440</v>
      </c>
      <c r="BC1198" t="s">
        <v>20367</v>
      </c>
      <c r="BK1198" t="s">
        <v>20368</v>
      </c>
      <c r="BQ1198" t="s">
        <v>296</v>
      </c>
      <c r="BR1198" t="s">
        <v>12074</v>
      </c>
      <c r="BS1198" t="s">
        <v>12074</v>
      </c>
    </row>
    <row r="1199" spans="1:71" hidden="1">
      <c r="A1199" t="s">
        <v>76</v>
      </c>
      <c r="B1199" t="s">
        <v>20369</v>
      </c>
      <c r="F1199" t="s">
        <v>20369</v>
      </c>
      <c r="I1199" t="s">
        <v>20370</v>
      </c>
      <c r="J1199" t="s">
        <v>1266</v>
      </c>
      <c r="V1199" t="s">
        <v>20371</v>
      </c>
      <c r="AM1199" t="s">
        <v>1268</v>
      </c>
      <c r="AR1199" t="s">
        <v>413</v>
      </c>
      <c r="AS1199">
        <v>1995</v>
      </c>
      <c r="AT1199">
        <v>5</v>
      </c>
      <c r="AU1199">
        <v>4</v>
      </c>
      <c r="AZ1199">
        <v>1056</v>
      </c>
      <c r="BA1199">
        <v>1068</v>
      </c>
      <c r="BC1199" t="s">
        <v>20372</v>
      </c>
      <c r="BK1199" t="s">
        <v>20373</v>
      </c>
      <c r="BQ1199" t="s">
        <v>296</v>
      </c>
      <c r="BR1199" t="s">
        <v>12074</v>
      </c>
      <c r="BS1199" t="s">
        <v>12074</v>
      </c>
    </row>
    <row r="1200" spans="1:71" hidden="1">
      <c r="A1200" t="s">
        <v>76</v>
      </c>
      <c r="B1200" t="s">
        <v>20374</v>
      </c>
      <c r="F1200" t="s">
        <v>20374</v>
      </c>
      <c r="I1200" t="s">
        <v>20375</v>
      </c>
      <c r="J1200" t="s">
        <v>16003</v>
      </c>
      <c r="O1200" t="s">
        <v>20376</v>
      </c>
      <c r="P1200" t="s">
        <v>20377</v>
      </c>
      <c r="Q1200" t="s">
        <v>20378</v>
      </c>
      <c r="V1200" t="s">
        <v>20379</v>
      </c>
      <c r="AM1200" t="s">
        <v>16008</v>
      </c>
      <c r="AR1200" t="s">
        <v>413</v>
      </c>
      <c r="AS1200">
        <v>1997</v>
      </c>
      <c r="AT1200">
        <v>17</v>
      </c>
      <c r="AU1200">
        <v>4</v>
      </c>
      <c r="AZ1200">
        <v>569</v>
      </c>
      <c r="BA1200">
        <v>576</v>
      </c>
      <c r="BC1200" t="s">
        <v>20380</v>
      </c>
      <c r="BK1200" t="s">
        <v>20381</v>
      </c>
      <c r="BQ1200" t="s">
        <v>296</v>
      </c>
      <c r="BR1200" t="s">
        <v>12074</v>
      </c>
      <c r="BS1200" t="s">
        <v>12074</v>
      </c>
    </row>
    <row r="1201" spans="1:72" hidden="1">
      <c r="A1201" t="s">
        <v>76</v>
      </c>
      <c r="B1201" t="s">
        <v>20382</v>
      </c>
      <c r="F1201" t="s">
        <v>20383</v>
      </c>
      <c r="I1201" t="s">
        <v>20384</v>
      </c>
      <c r="J1201" t="s">
        <v>20385</v>
      </c>
      <c r="V1201" t="s">
        <v>20386</v>
      </c>
      <c r="Z1201" t="s">
        <v>20387</v>
      </c>
      <c r="AA1201" t="s">
        <v>20388</v>
      </c>
      <c r="AM1201" t="s">
        <v>20389</v>
      </c>
      <c r="AN1201" t="s">
        <v>20390</v>
      </c>
      <c r="AR1201" t="s">
        <v>94</v>
      </c>
      <c r="AS1201">
        <v>2015</v>
      </c>
      <c r="AT1201">
        <v>8</v>
      </c>
      <c r="AU1201">
        <v>1</v>
      </c>
      <c r="AZ1201">
        <v>3</v>
      </c>
      <c r="BA1201">
        <v>16</v>
      </c>
      <c r="BC1201" t="s">
        <v>20391</v>
      </c>
      <c r="BK1201" t="s">
        <v>20392</v>
      </c>
      <c r="BQ1201" t="s">
        <v>131</v>
      </c>
      <c r="BR1201" t="s">
        <v>12074</v>
      </c>
      <c r="BS1201" t="s">
        <v>296</v>
      </c>
    </row>
    <row r="1202" spans="1:72" hidden="1">
      <c r="A1202" t="s">
        <v>76</v>
      </c>
      <c r="B1202" t="s">
        <v>20393</v>
      </c>
      <c r="F1202" t="s">
        <v>20394</v>
      </c>
      <c r="I1202" t="s">
        <v>20395</v>
      </c>
      <c r="J1202" t="s">
        <v>12475</v>
      </c>
      <c r="V1202" t="s">
        <v>20396</v>
      </c>
      <c r="AM1202" t="s">
        <v>12477</v>
      </c>
      <c r="AN1202" t="s">
        <v>20397</v>
      </c>
      <c r="AS1202">
        <v>2015</v>
      </c>
      <c r="AT1202">
        <v>17</v>
      </c>
      <c r="AU1202">
        <v>2</v>
      </c>
      <c r="AZ1202">
        <v>293</v>
      </c>
      <c r="BA1202">
        <v>306</v>
      </c>
      <c r="BC1202" t="s">
        <v>20398</v>
      </c>
      <c r="BK1202" t="s">
        <v>20399</v>
      </c>
      <c r="BQ1202" t="s">
        <v>296</v>
      </c>
      <c r="BR1202" t="s">
        <v>12074</v>
      </c>
      <c r="BS1202" t="s">
        <v>12074</v>
      </c>
    </row>
    <row r="1203" spans="1:72" hidden="1">
      <c r="A1203" t="s">
        <v>76</v>
      </c>
      <c r="B1203" t="s">
        <v>20400</v>
      </c>
      <c r="F1203" t="s">
        <v>20401</v>
      </c>
      <c r="I1203" t="s">
        <v>20402</v>
      </c>
      <c r="J1203" t="s">
        <v>731</v>
      </c>
      <c r="V1203" t="s">
        <v>20403</v>
      </c>
      <c r="AM1203" t="s">
        <v>734</v>
      </c>
      <c r="AN1203" t="s">
        <v>735</v>
      </c>
      <c r="AR1203" s="3">
        <v>42036</v>
      </c>
      <c r="AS1203">
        <v>2018</v>
      </c>
      <c r="AT1203">
        <v>37</v>
      </c>
      <c r="BB1203">
        <v>1419906</v>
      </c>
      <c r="BC1203" t="s">
        <v>20404</v>
      </c>
      <c r="BK1203" t="s">
        <v>20405</v>
      </c>
      <c r="BQ1203" t="s">
        <v>296</v>
      </c>
      <c r="BR1203" t="s">
        <v>12074</v>
      </c>
      <c r="BS1203" t="s">
        <v>12074</v>
      </c>
    </row>
    <row r="1204" spans="1:72" hidden="1">
      <c r="A1204" t="s">
        <v>76</v>
      </c>
      <c r="B1204" t="s">
        <v>20406</v>
      </c>
      <c r="F1204" t="s">
        <v>20407</v>
      </c>
      <c r="I1204" t="s">
        <v>20408</v>
      </c>
      <c r="J1204" t="s">
        <v>145</v>
      </c>
      <c r="V1204" t="s">
        <v>20409</v>
      </c>
      <c r="AM1204" t="s">
        <v>147</v>
      </c>
      <c r="AN1204" t="s">
        <v>1557</v>
      </c>
      <c r="AR1204" t="s">
        <v>2821</v>
      </c>
      <c r="AS1204">
        <v>2018</v>
      </c>
      <c r="AT1204">
        <v>107</v>
      </c>
      <c r="AZ1204">
        <v>175</v>
      </c>
      <c r="BA1204">
        <v>185</v>
      </c>
      <c r="BC1204" t="s">
        <v>20410</v>
      </c>
      <c r="BK1204" t="s">
        <v>20411</v>
      </c>
      <c r="BL1204">
        <v>29649483</v>
      </c>
      <c r="BQ1204" t="s">
        <v>131</v>
      </c>
      <c r="BR1204" t="s">
        <v>12074</v>
      </c>
      <c r="BS1204" t="s">
        <v>296</v>
      </c>
      <c r="BT1204">
        <v>2</v>
      </c>
    </row>
    <row r="1205" spans="1:72" hidden="1">
      <c r="A1205" t="s">
        <v>76</v>
      </c>
      <c r="B1205" t="s">
        <v>20412</v>
      </c>
      <c r="F1205" t="s">
        <v>20413</v>
      </c>
      <c r="I1205" t="s">
        <v>20414</v>
      </c>
      <c r="J1205" t="s">
        <v>20415</v>
      </c>
      <c r="V1205" t="s">
        <v>20416</v>
      </c>
      <c r="AM1205" t="s">
        <v>20417</v>
      </c>
      <c r="AR1205" t="s">
        <v>5365</v>
      </c>
      <c r="AS1205">
        <v>2015</v>
      </c>
      <c r="AT1205">
        <v>13</v>
      </c>
      <c r="AU1205">
        <v>3</v>
      </c>
      <c r="AZ1205">
        <v>591</v>
      </c>
      <c r="BA1205">
        <v>598</v>
      </c>
      <c r="BC1205" t="s">
        <v>20418</v>
      </c>
      <c r="BK1205" t="s">
        <v>20419</v>
      </c>
      <c r="BQ1205" t="s">
        <v>296</v>
      </c>
      <c r="BR1205" t="s">
        <v>12074</v>
      </c>
      <c r="BS1205" t="s">
        <v>12074</v>
      </c>
    </row>
    <row r="1206" spans="1:72" hidden="1">
      <c r="A1206" t="s">
        <v>76</v>
      </c>
      <c r="B1206" t="s">
        <v>20420</v>
      </c>
      <c r="F1206" t="s">
        <v>20421</v>
      </c>
      <c r="I1206" t="s">
        <v>20422</v>
      </c>
      <c r="J1206" t="s">
        <v>4389</v>
      </c>
      <c r="V1206" t="s">
        <v>20423</v>
      </c>
      <c r="AM1206" t="s">
        <v>4394</v>
      </c>
      <c r="AN1206" t="s">
        <v>5235</v>
      </c>
      <c r="AR1206" t="s">
        <v>413</v>
      </c>
      <c r="AS1206">
        <v>2017</v>
      </c>
      <c r="AT1206">
        <v>57</v>
      </c>
      <c r="AU1206">
        <v>5</v>
      </c>
      <c r="AZ1206">
        <v>934</v>
      </c>
      <c r="BA1206">
        <v>942</v>
      </c>
      <c r="BC1206" t="s">
        <v>20424</v>
      </c>
      <c r="BK1206" t="s">
        <v>20425</v>
      </c>
      <c r="BL1206">
        <v>28662570</v>
      </c>
      <c r="BQ1206" t="s">
        <v>296</v>
      </c>
      <c r="BR1206" t="s">
        <v>12074</v>
      </c>
      <c r="BS1206" t="s">
        <v>12074</v>
      </c>
    </row>
    <row r="1207" spans="1:72" hidden="1">
      <c r="A1207" t="s">
        <v>76</v>
      </c>
      <c r="B1207" t="s">
        <v>20426</v>
      </c>
      <c r="F1207" t="s">
        <v>20426</v>
      </c>
      <c r="I1207" t="s">
        <v>20427</v>
      </c>
      <c r="J1207" t="s">
        <v>16075</v>
      </c>
      <c r="V1207" t="s">
        <v>20428</v>
      </c>
      <c r="AM1207" t="s">
        <v>16081</v>
      </c>
      <c r="AR1207" t="s">
        <v>20429</v>
      </c>
      <c r="AS1207">
        <v>2003</v>
      </c>
      <c r="AT1207">
        <v>24</v>
      </c>
      <c r="AU1207" s="2">
        <v>43193</v>
      </c>
      <c r="AZ1207">
        <v>259</v>
      </c>
      <c r="BA1207">
        <v>262</v>
      </c>
      <c r="BB1207" t="s">
        <v>20430</v>
      </c>
      <c r="BK1207" t="s">
        <v>20431</v>
      </c>
      <c r="BL1207">
        <v>14523367</v>
      </c>
      <c r="BQ1207" t="s">
        <v>296</v>
      </c>
      <c r="BR1207" t="s">
        <v>12074</v>
      </c>
      <c r="BS1207" t="s">
        <v>12074</v>
      </c>
    </row>
    <row r="1208" spans="1:72" hidden="1">
      <c r="A1208" t="s">
        <v>76</v>
      </c>
      <c r="B1208" t="s">
        <v>20432</v>
      </c>
      <c r="F1208" t="s">
        <v>20433</v>
      </c>
      <c r="I1208" t="s">
        <v>20434</v>
      </c>
      <c r="J1208" t="s">
        <v>20435</v>
      </c>
      <c r="V1208" t="s">
        <v>20436</v>
      </c>
      <c r="AA1208" t="s">
        <v>20437</v>
      </c>
      <c r="AM1208" t="s">
        <v>20438</v>
      </c>
      <c r="AN1208" t="s">
        <v>20439</v>
      </c>
      <c r="AR1208" t="s">
        <v>216</v>
      </c>
      <c r="AS1208">
        <v>2013</v>
      </c>
      <c r="AT1208">
        <v>62</v>
      </c>
      <c r="AU1208">
        <v>4</v>
      </c>
      <c r="AZ1208">
        <v>779</v>
      </c>
      <c r="BA1208">
        <v>789</v>
      </c>
      <c r="BC1208" t="s">
        <v>20440</v>
      </c>
      <c r="BK1208" t="s">
        <v>20441</v>
      </c>
      <c r="BQ1208" t="s">
        <v>296</v>
      </c>
      <c r="BR1208" t="s">
        <v>12074</v>
      </c>
      <c r="BS1208" t="s">
        <v>12074</v>
      </c>
    </row>
    <row r="1209" spans="1:72" hidden="1">
      <c r="A1209" t="s">
        <v>76</v>
      </c>
      <c r="B1209" t="s">
        <v>20442</v>
      </c>
      <c r="F1209" t="s">
        <v>20442</v>
      </c>
      <c r="I1209" t="s">
        <v>20443</v>
      </c>
      <c r="J1209" t="s">
        <v>1697</v>
      </c>
      <c r="V1209" t="s">
        <v>20444</v>
      </c>
      <c r="Z1209" t="s">
        <v>20445</v>
      </c>
      <c r="AM1209" t="s">
        <v>1699</v>
      </c>
      <c r="AR1209" t="s">
        <v>204</v>
      </c>
      <c r="AS1209">
        <v>2001</v>
      </c>
      <c r="AT1209">
        <v>157</v>
      </c>
      <c r="AU1209">
        <v>2</v>
      </c>
      <c r="AZ1209">
        <v>170</v>
      </c>
      <c r="BA1209">
        <v>187</v>
      </c>
      <c r="BC1209" t="s">
        <v>20446</v>
      </c>
      <c r="BK1209" t="s">
        <v>20447</v>
      </c>
      <c r="BL1209">
        <v>18707270</v>
      </c>
      <c r="BQ1209" t="s">
        <v>296</v>
      </c>
      <c r="BR1209" t="s">
        <v>12074</v>
      </c>
      <c r="BS1209" t="s">
        <v>12074</v>
      </c>
    </row>
    <row r="1210" spans="1:72" hidden="1">
      <c r="A1210" t="s">
        <v>76</v>
      </c>
      <c r="B1210" t="s">
        <v>20448</v>
      </c>
      <c r="F1210" t="s">
        <v>20448</v>
      </c>
      <c r="I1210" t="s">
        <v>20449</v>
      </c>
      <c r="J1210" t="s">
        <v>20450</v>
      </c>
      <c r="V1210" t="s">
        <v>20451</v>
      </c>
      <c r="AM1210" t="s">
        <v>20452</v>
      </c>
      <c r="AR1210" t="s">
        <v>204</v>
      </c>
      <c r="AS1210">
        <v>1994</v>
      </c>
      <c r="AT1210">
        <v>15</v>
      </c>
      <c r="AU1210">
        <v>1</v>
      </c>
      <c r="AZ1210">
        <v>9</v>
      </c>
      <c r="BA1210">
        <v>17</v>
      </c>
      <c r="BC1210" t="s">
        <v>20453</v>
      </c>
      <c r="BK1210" t="s">
        <v>20454</v>
      </c>
      <c r="BQ1210" t="s">
        <v>296</v>
      </c>
      <c r="BR1210" t="s">
        <v>12074</v>
      </c>
      <c r="BS1210" t="s">
        <v>12074</v>
      </c>
    </row>
    <row r="1211" spans="1:72" hidden="1">
      <c r="A1211" t="s">
        <v>76</v>
      </c>
      <c r="B1211" t="s">
        <v>20455</v>
      </c>
      <c r="F1211" t="s">
        <v>20456</v>
      </c>
      <c r="I1211" t="s">
        <v>20457</v>
      </c>
      <c r="J1211" t="s">
        <v>337</v>
      </c>
      <c r="V1211" t="s">
        <v>20458</v>
      </c>
      <c r="AM1211" t="s">
        <v>341</v>
      </c>
      <c r="AN1211" t="s">
        <v>342</v>
      </c>
      <c r="AR1211" t="s">
        <v>168</v>
      </c>
      <c r="AS1211">
        <v>2015</v>
      </c>
      <c r="AT1211">
        <v>32</v>
      </c>
      <c r="AU1211">
        <v>10</v>
      </c>
      <c r="AZ1211">
        <v>2726</v>
      </c>
      <c r="BA1211">
        <v>2737</v>
      </c>
      <c r="BC1211" t="s">
        <v>20459</v>
      </c>
      <c r="BK1211" t="s">
        <v>20460</v>
      </c>
      <c r="BL1211">
        <v>26116860</v>
      </c>
      <c r="BQ1211" t="s">
        <v>296</v>
      </c>
      <c r="BR1211" t="s">
        <v>12074</v>
      </c>
      <c r="BS1211" t="s">
        <v>12074</v>
      </c>
    </row>
    <row r="1212" spans="1:72" hidden="1">
      <c r="A1212" t="s">
        <v>76</v>
      </c>
      <c r="B1212" t="s">
        <v>20461</v>
      </c>
      <c r="F1212" t="s">
        <v>20461</v>
      </c>
      <c r="I1212" t="s">
        <v>20462</v>
      </c>
      <c r="J1212" t="s">
        <v>2712</v>
      </c>
      <c r="V1212" t="s">
        <v>20463</v>
      </c>
      <c r="AM1212" t="s">
        <v>2716</v>
      </c>
      <c r="AN1212" t="s">
        <v>2717</v>
      </c>
      <c r="AR1212" t="s">
        <v>148</v>
      </c>
      <c r="AS1212">
        <v>2005</v>
      </c>
      <c r="AT1212">
        <v>36</v>
      </c>
      <c r="AU1212" s="2">
        <v>43132</v>
      </c>
      <c r="AZ1212">
        <v>131</v>
      </c>
      <c r="BA1212">
        <v>138</v>
      </c>
      <c r="BC1212" t="s">
        <v>20464</v>
      </c>
      <c r="BK1212" t="s">
        <v>20465</v>
      </c>
      <c r="BL1212">
        <v>16082930</v>
      </c>
      <c r="BQ1212" t="s">
        <v>131</v>
      </c>
      <c r="BR1212" t="s">
        <v>12074</v>
      </c>
      <c r="BS1212" t="s">
        <v>296</v>
      </c>
    </row>
    <row r="1213" spans="1:72" hidden="1">
      <c r="A1213" t="s">
        <v>76</v>
      </c>
      <c r="B1213" t="s">
        <v>20466</v>
      </c>
      <c r="F1213" t="s">
        <v>20467</v>
      </c>
      <c r="I1213" t="s">
        <v>20468</v>
      </c>
      <c r="J1213" t="s">
        <v>5966</v>
      </c>
      <c r="V1213" t="s">
        <v>20469</v>
      </c>
      <c r="AM1213" t="s">
        <v>5968</v>
      </c>
      <c r="AR1213" s="3">
        <v>36982</v>
      </c>
      <c r="AS1213">
        <v>2013</v>
      </c>
      <c r="AT1213">
        <v>75</v>
      </c>
      <c r="AU1213">
        <v>2</v>
      </c>
      <c r="AZ1213">
        <v>228</v>
      </c>
      <c r="BA1213">
        <v>234</v>
      </c>
      <c r="BC1213" t="s">
        <v>20470</v>
      </c>
      <c r="BK1213" t="s">
        <v>20471</v>
      </c>
      <c r="BQ1213" t="s">
        <v>296</v>
      </c>
      <c r="BR1213" t="s">
        <v>12074</v>
      </c>
      <c r="BS1213" t="s">
        <v>12074</v>
      </c>
    </row>
    <row r="1214" spans="1:72" hidden="1">
      <c r="A1214" t="s">
        <v>76</v>
      </c>
      <c r="B1214" t="s">
        <v>20472</v>
      </c>
      <c r="F1214" t="s">
        <v>20473</v>
      </c>
      <c r="I1214" t="s">
        <v>20474</v>
      </c>
      <c r="J1214" t="s">
        <v>10462</v>
      </c>
      <c r="V1214" t="s">
        <v>20475</v>
      </c>
      <c r="Z1214" t="s">
        <v>20476</v>
      </c>
      <c r="AA1214" t="s">
        <v>20477</v>
      </c>
      <c r="AM1214" t="s">
        <v>10465</v>
      </c>
      <c r="AN1214" t="s">
        <v>10466</v>
      </c>
      <c r="AS1214">
        <v>2016</v>
      </c>
      <c r="AT1214">
        <v>13</v>
      </c>
      <c r="AU1214">
        <v>10</v>
      </c>
      <c r="AZ1214">
        <v>2945</v>
      </c>
      <c r="BA1214">
        <v>2958</v>
      </c>
      <c r="BC1214" t="s">
        <v>20478</v>
      </c>
      <c r="BK1214" t="s">
        <v>20479</v>
      </c>
      <c r="BQ1214" t="s">
        <v>296</v>
      </c>
      <c r="BR1214" t="s">
        <v>12074</v>
      </c>
      <c r="BS1214" t="s">
        <v>12074</v>
      </c>
    </row>
    <row r="1215" spans="1:72" hidden="1">
      <c r="A1215" t="s">
        <v>76</v>
      </c>
      <c r="B1215" t="s">
        <v>20480</v>
      </c>
      <c r="F1215" t="s">
        <v>20481</v>
      </c>
      <c r="I1215" t="s">
        <v>20482</v>
      </c>
      <c r="J1215" t="s">
        <v>2877</v>
      </c>
      <c r="V1215" t="s">
        <v>20483</v>
      </c>
      <c r="AM1215" t="s">
        <v>2880</v>
      </c>
      <c r="AN1215" t="s">
        <v>2881</v>
      </c>
      <c r="AR1215" t="s">
        <v>94</v>
      </c>
      <c r="AS1215">
        <v>2018</v>
      </c>
      <c r="AT1215">
        <v>123</v>
      </c>
      <c r="AU1215">
        <v>1</v>
      </c>
      <c r="AZ1215">
        <v>135</v>
      </c>
      <c r="BA1215">
        <v>143</v>
      </c>
      <c r="BC1215" t="s">
        <v>20484</v>
      </c>
      <c r="BK1215" t="s">
        <v>20485</v>
      </c>
      <c r="BQ1215" t="s">
        <v>296</v>
      </c>
      <c r="BR1215" t="s">
        <v>12074</v>
      </c>
      <c r="BS1215" t="s">
        <v>12074</v>
      </c>
    </row>
    <row r="1216" spans="1:72" hidden="1">
      <c r="A1216" t="s">
        <v>76</v>
      </c>
      <c r="B1216" t="s">
        <v>20486</v>
      </c>
      <c r="F1216" t="s">
        <v>20487</v>
      </c>
      <c r="I1216" t="s">
        <v>20488</v>
      </c>
      <c r="J1216" t="s">
        <v>20489</v>
      </c>
      <c r="V1216" t="s">
        <v>20490</v>
      </c>
      <c r="AM1216" t="s">
        <v>20491</v>
      </c>
      <c r="AN1216" t="s">
        <v>20492</v>
      </c>
      <c r="AS1216">
        <v>2012</v>
      </c>
      <c r="AT1216">
        <v>1</v>
      </c>
      <c r="AU1216">
        <v>1</v>
      </c>
      <c r="AZ1216">
        <v>63</v>
      </c>
      <c r="BA1216">
        <v>73</v>
      </c>
      <c r="BC1216" t="s">
        <v>20493</v>
      </c>
      <c r="BK1216" t="s">
        <v>20494</v>
      </c>
      <c r="BL1216">
        <v>23428280</v>
      </c>
      <c r="BQ1216" t="s">
        <v>296</v>
      </c>
      <c r="BR1216" t="s">
        <v>12074</v>
      </c>
      <c r="BS1216" t="s">
        <v>12074</v>
      </c>
    </row>
    <row r="1217" spans="1:71" hidden="1">
      <c r="A1217" t="s">
        <v>76</v>
      </c>
      <c r="B1217" t="s">
        <v>20495</v>
      </c>
      <c r="F1217" t="s">
        <v>20496</v>
      </c>
      <c r="I1217" t="s">
        <v>20497</v>
      </c>
      <c r="J1217" t="s">
        <v>13049</v>
      </c>
      <c r="V1217" t="s">
        <v>20498</v>
      </c>
      <c r="AA1217" t="s">
        <v>20499</v>
      </c>
      <c r="AM1217" t="s">
        <v>13051</v>
      </c>
      <c r="AR1217" t="s">
        <v>397</v>
      </c>
      <c r="AS1217">
        <v>2011</v>
      </c>
      <c r="AT1217">
        <v>31</v>
      </c>
      <c r="AU1217">
        <v>3</v>
      </c>
      <c r="AZ1217">
        <v>270</v>
      </c>
      <c r="BA1217">
        <v>282</v>
      </c>
      <c r="BC1217" t="s">
        <v>20500</v>
      </c>
      <c r="BK1217" t="s">
        <v>20501</v>
      </c>
      <c r="BQ1217" t="s">
        <v>296</v>
      </c>
      <c r="BR1217" t="s">
        <v>12074</v>
      </c>
      <c r="BS1217" t="s">
        <v>12074</v>
      </c>
    </row>
    <row r="1218" spans="1:71" hidden="1">
      <c r="A1218" t="s">
        <v>76</v>
      </c>
      <c r="B1218" t="s">
        <v>20502</v>
      </c>
      <c r="F1218" t="s">
        <v>20503</v>
      </c>
      <c r="I1218" t="s">
        <v>20504</v>
      </c>
      <c r="J1218" t="s">
        <v>18095</v>
      </c>
      <c r="V1218" t="s">
        <v>20505</v>
      </c>
      <c r="AA1218" t="s">
        <v>20499</v>
      </c>
      <c r="AM1218" t="s">
        <v>18098</v>
      </c>
      <c r="AS1218">
        <v>2012</v>
      </c>
      <c r="AT1218">
        <v>8</v>
      </c>
      <c r="AU1218">
        <v>3</v>
      </c>
      <c r="AZ1218">
        <v>18</v>
      </c>
      <c r="BA1218">
        <v>31</v>
      </c>
      <c r="BC1218" t="s">
        <v>20506</v>
      </c>
      <c r="BK1218" t="s">
        <v>20507</v>
      </c>
      <c r="BQ1218" t="s">
        <v>296</v>
      </c>
      <c r="BR1218" t="s">
        <v>12074</v>
      </c>
      <c r="BS1218" t="s">
        <v>12074</v>
      </c>
    </row>
    <row r="1219" spans="1:71" hidden="1">
      <c r="A1219" t="s">
        <v>76</v>
      </c>
      <c r="B1219" t="s">
        <v>20508</v>
      </c>
      <c r="F1219" t="s">
        <v>20508</v>
      </c>
      <c r="I1219" t="s">
        <v>20509</v>
      </c>
      <c r="J1219" t="s">
        <v>20510</v>
      </c>
      <c r="V1219" t="s">
        <v>20511</v>
      </c>
      <c r="Z1219" t="s">
        <v>20512</v>
      </c>
      <c r="AA1219" t="s">
        <v>20513</v>
      </c>
      <c r="AM1219" t="s">
        <v>20514</v>
      </c>
      <c r="AR1219" t="s">
        <v>148</v>
      </c>
      <c r="AS1219">
        <v>1994</v>
      </c>
      <c r="AT1219">
        <v>8</v>
      </c>
      <c r="AU1219">
        <v>5</v>
      </c>
      <c r="AZ1219">
        <v>844</v>
      </c>
      <c r="BA1219">
        <v>849</v>
      </c>
      <c r="BK1219" t="s">
        <v>20515</v>
      </c>
      <c r="BL1219">
        <v>8182940</v>
      </c>
      <c r="BQ1219" t="s">
        <v>296</v>
      </c>
      <c r="BR1219" t="s">
        <v>12074</v>
      </c>
      <c r="BS1219" t="s">
        <v>12074</v>
      </c>
    </row>
    <row r="1220" spans="1:71" hidden="1">
      <c r="A1220" t="s">
        <v>76</v>
      </c>
      <c r="B1220" t="s">
        <v>20516</v>
      </c>
      <c r="F1220" t="s">
        <v>20516</v>
      </c>
      <c r="I1220" t="s">
        <v>20517</v>
      </c>
      <c r="J1220" t="s">
        <v>14584</v>
      </c>
      <c r="V1220" t="s">
        <v>20518</v>
      </c>
      <c r="Z1220" t="s">
        <v>20519</v>
      </c>
      <c r="AM1220" t="s">
        <v>14587</v>
      </c>
      <c r="AS1220">
        <v>2002</v>
      </c>
      <c r="AT1220">
        <v>24</v>
      </c>
      <c r="AU1220">
        <v>2</v>
      </c>
      <c r="AZ1220">
        <v>227</v>
      </c>
      <c r="BA1220">
        <v>241</v>
      </c>
      <c r="BC1220" t="s">
        <v>20520</v>
      </c>
      <c r="BK1220" t="s">
        <v>20521</v>
      </c>
      <c r="BQ1220" t="s">
        <v>296</v>
      </c>
      <c r="BR1220" t="s">
        <v>12074</v>
      </c>
      <c r="BS1220" t="s">
        <v>12074</v>
      </c>
    </row>
    <row r="1221" spans="1:71" hidden="1">
      <c r="A1221" t="s">
        <v>76</v>
      </c>
      <c r="B1221" t="s">
        <v>20522</v>
      </c>
      <c r="F1221" t="s">
        <v>20523</v>
      </c>
      <c r="I1221" t="s">
        <v>20524</v>
      </c>
      <c r="J1221" t="s">
        <v>969</v>
      </c>
      <c r="V1221" t="s">
        <v>20525</v>
      </c>
      <c r="AM1221" t="s">
        <v>971</v>
      </c>
      <c r="AR1221" t="s">
        <v>887</v>
      </c>
      <c r="AS1221">
        <v>2007</v>
      </c>
      <c r="AT1221">
        <v>32</v>
      </c>
      <c r="AU1221">
        <v>1</v>
      </c>
      <c r="AZ1221">
        <v>106</v>
      </c>
      <c r="BA1221">
        <v>111</v>
      </c>
      <c r="BC1221" t="s">
        <v>20526</v>
      </c>
      <c r="BK1221" t="s">
        <v>20527</v>
      </c>
      <c r="BL1221">
        <v>17639632</v>
      </c>
      <c r="BQ1221" t="s">
        <v>296</v>
      </c>
      <c r="BR1221" t="s">
        <v>12074</v>
      </c>
      <c r="BS1221" t="s">
        <v>12074</v>
      </c>
    </row>
    <row r="1222" spans="1:71" hidden="1">
      <c r="A1222" t="s">
        <v>76</v>
      </c>
      <c r="B1222" t="s">
        <v>20528</v>
      </c>
      <c r="F1222" t="s">
        <v>20528</v>
      </c>
      <c r="I1222" t="s">
        <v>20529</v>
      </c>
      <c r="J1222" t="s">
        <v>2128</v>
      </c>
      <c r="V1222" t="s">
        <v>20530</v>
      </c>
      <c r="AM1222" t="s">
        <v>2130</v>
      </c>
      <c r="AR1222" t="s">
        <v>128</v>
      </c>
      <c r="AS1222">
        <v>1999</v>
      </c>
      <c r="AT1222">
        <v>28</v>
      </c>
      <c r="AU1222">
        <v>6</v>
      </c>
      <c r="AZ1222">
        <v>924</v>
      </c>
      <c r="BA1222">
        <v>934</v>
      </c>
      <c r="BC1222" t="s">
        <v>20531</v>
      </c>
      <c r="BK1222" t="s">
        <v>20532</v>
      </c>
      <c r="BQ1222" t="s">
        <v>296</v>
      </c>
      <c r="BR1222" t="s">
        <v>12074</v>
      </c>
      <c r="BS1222" t="s">
        <v>12074</v>
      </c>
    </row>
    <row r="1223" spans="1:71" hidden="1">
      <c r="A1223" t="s">
        <v>867</v>
      </c>
      <c r="B1223" t="s">
        <v>20533</v>
      </c>
      <c r="D1223" t="s">
        <v>20534</v>
      </c>
      <c r="F1223" t="s">
        <v>20533</v>
      </c>
      <c r="I1223" t="s">
        <v>20535</v>
      </c>
      <c r="J1223" t="s">
        <v>20536</v>
      </c>
      <c r="K1223" t="s">
        <v>20537</v>
      </c>
      <c r="O1223" t="s">
        <v>20538</v>
      </c>
      <c r="P1223" t="s">
        <v>20539</v>
      </c>
      <c r="Q1223" t="s">
        <v>15154</v>
      </c>
      <c r="R1223" t="s">
        <v>20540</v>
      </c>
      <c r="V1223" t="s">
        <v>20541</v>
      </c>
      <c r="AM1223" t="s">
        <v>20542</v>
      </c>
      <c r="AO1223" t="s">
        <v>20543</v>
      </c>
      <c r="AS1223">
        <v>2004</v>
      </c>
      <c r="AT1223">
        <v>399</v>
      </c>
      <c r="AZ1223">
        <v>210</v>
      </c>
      <c r="BA1223">
        <v>222</v>
      </c>
      <c r="BK1223" t="s">
        <v>20544</v>
      </c>
      <c r="BQ1223" t="s">
        <v>296</v>
      </c>
      <c r="BR1223" t="s">
        <v>12074</v>
      </c>
      <c r="BS1223" t="s">
        <v>12074</v>
      </c>
    </row>
    <row r="1224" spans="1:71" hidden="1">
      <c r="A1224" t="s">
        <v>76</v>
      </c>
      <c r="B1224" t="s">
        <v>20545</v>
      </c>
      <c r="F1224" t="s">
        <v>20546</v>
      </c>
      <c r="I1224" t="s">
        <v>20547</v>
      </c>
      <c r="J1224" t="s">
        <v>588</v>
      </c>
      <c r="V1224" t="s">
        <v>20548</v>
      </c>
      <c r="AM1224" t="s">
        <v>591</v>
      </c>
      <c r="AR1224" t="s">
        <v>185</v>
      </c>
      <c r="AS1224">
        <v>2016</v>
      </c>
      <c r="AT1224">
        <v>6</v>
      </c>
      <c r="AU1224">
        <v>17</v>
      </c>
      <c r="AZ1224">
        <v>6202</v>
      </c>
      <c r="BA1224">
        <v>6209</v>
      </c>
      <c r="BC1224" t="s">
        <v>20549</v>
      </c>
      <c r="BK1224" t="s">
        <v>20550</v>
      </c>
      <c r="BL1224">
        <v>27648237</v>
      </c>
      <c r="BQ1224" t="s">
        <v>296</v>
      </c>
      <c r="BR1224" t="s">
        <v>12074</v>
      </c>
      <c r="BS1224" t="s">
        <v>12074</v>
      </c>
    </row>
    <row r="1225" spans="1:71" hidden="1">
      <c r="A1225" t="s">
        <v>76</v>
      </c>
      <c r="B1225" t="s">
        <v>20551</v>
      </c>
      <c r="F1225" t="s">
        <v>20552</v>
      </c>
      <c r="I1225" t="s">
        <v>20553</v>
      </c>
      <c r="J1225" t="s">
        <v>20554</v>
      </c>
      <c r="V1225" t="s">
        <v>20555</v>
      </c>
      <c r="AM1225" t="s">
        <v>20556</v>
      </c>
      <c r="AR1225" t="s">
        <v>413</v>
      </c>
      <c r="AS1225">
        <v>2011</v>
      </c>
      <c r="AT1225">
        <v>27</v>
      </c>
      <c r="AU1225">
        <v>6</v>
      </c>
      <c r="AZ1225">
        <v>1052</v>
      </c>
      <c r="BA1225">
        <v>1058</v>
      </c>
      <c r="BC1225" t="s">
        <v>20557</v>
      </c>
      <c r="BK1225" t="s">
        <v>20558</v>
      </c>
      <c r="BQ1225" t="s">
        <v>296</v>
      </c>
      <c r="BR1225" t="s">
        <v>12074</v>
      </c>
      <c r="BS1225" t="s">
        <v>12074</v>
      </c>
    </row>
    <row r="1226" spans="1:71" hidden="1">
      <c r="A1226" t="s">
        <v>76</v>
      </c>
      <c r="B1226" t="s">
        <v>20559</v>
      </c>
      <c r="F1226" t="s">
        <v>20560</v>
      </c>
      <c r="I1226" t="s">
        <v>20561</v>
      </c>
      <c r="J1226" t="s">
        <v>17457</v>
      </c>
      <c r="V1226" t="s">
        <v>20562</v>
      </c>
      <c r="Z1226" t="s">
        <v>20563</v>
      </c>
      <c r="AA1226" t="s">
        <v>20564</v>
      </c>
      <c r="AM1226" t="s">
        <v>17459</v>
      </c>
      <c r="AN1226" t="s">
        <v>20565</v>
      </c>
      <c r="AR1226" t="s">
        <v>204</v>
      </c>
      <c r="AS1226">
        <v>2013</v>
      </c>
      <c r="AT1226">
        <v>83</v>
      </c>
      <c r="AZ1226">
        <v>82</v>
      </c>
      <c r="BA1226">
        <v>94</v>
      </c>
      <c r="BC1226" t="s">
        <v>20566</v>
      </c>
      <c r="BK1226" t="s">
        <v>20567</v>
      </c>
      <c r="BL1226">
        <v>22971424</v>
      </c>
      <c r="BQ1226" t="s">
        <v>296</v>
      </c>
      <c r="BR1226" t="s">
        <v>12074</v>
      </c>
      <c r="BS1226" t="s">
        <v>12074</v>
      </c>
    </row>
    <row r="1227" spans="1:71" hidden="1">
      <c r="A1227" t="s">
        <v>76</v>
      </c>
      <c r="B1227" t="s">
        <v>20568</v>
      </c>
      <c r="F1227" t="s">
        <v>20568</v>
      </c>
      <c r="I1227" t="s">
        <v>20569</v>
      </c>
      <c r="J1227" t="s">
        <v>4345</v>
      </c>
      <c r="V1227" t="s">
        <v>20570</v>
      </c>
      <c r="AM1227" t="s">
        <v>4349</v>
      </c>
      <c r="AR1227" t="s">
        <v>128</v>
      </c>
      <c r="AS1227">
        <v>1996</v>
      </c>
      <c r="AT1227">
        <v>191</v>
      </c>
      <c r="AU1227">
        <v>3</v>
      </c>
      <c r="AZ1227">
        <v>385</v>
      </c>
      <c r="BA1227">
        <v>392</v>
      </c>
      <c r="BC1227" t="s">
        <v>20571</v>
      </c>
      <c r="BK1227" t="s">
        <v>20572</v>
      </c>
      <c r="BQ1227" t="s">
        <v>296</v>
      </c>
      <c r="BR1227" t="s">
        <v>12074</v>
      </c>
      <c r="BS1227" t="s">
        <v>12074</v>
      </c>
    </row>
    <row r="1228" spans="1:71" hidden="1">
      <c r="A1228" t="s">
        <v>76</v>
      </c>
      <c r="B1228" t="s">
        <v>20573</v>
      </c>
      <c r="F1228" t="s">
        <v>20574</v>
      </c>
      <c r="I1228" t="s">
        <v>20575</v>
      </c>
      <c r="J1228" t="s">
        <v>20576</v>
      </c>
      <c r="V1228" t="s">
        <v>20577</v>
      </c>
      <c r="AM1228" t="s">
        <v>20578</v>
      </c>
      <c r="AN1228" t="s">
        <v>20579</v>
      </c>
      <c r="AR1228" t="s">
        <v>7527</v>
      </c>
      <c r="AS1228">
        <v>2007</v>
      </c>
      <c r="AU1228">
        <v>3563</v>
      </c>
      <c r="AZ1228">
        <v>1</v>
      </c>
      <c r="BA1228">
        <v>14</v>
      </c>
      <c r="BC1228" t="s">
        <v>20580</v>
      </c>
      <c r="BK1228" t="s">
        <v>20581</v>
      </c>
      <c r="BQ1228" t="s">
        <v>296</v>
      </c>
      <c r="BR1228" t="s">
        <v>12074</v>
      </c>
      <c r="BS1228" t="s">
        <v>12074</v>
      </c>
    </row>
    <row r="1229" spans="1:71" hidden="1">
      <c r="A1229" t="s">
        <v>76</v>
      </c>
      <c r="B1229" t="s">
        <v>20582</v>
      </c>
      <c r="F1229" t="s">
        <v>20583</v>
      </c>
      <c r="I1229" t="s">
        <v>20584</v>
      </c>
      <c r="J1229" t="s">
        <v>902</v>
      </c>
      <c r="V1229" t="s">
        <v>20585</v>
      </c>
      <c r="Z1229" t="s">
        <v>20586</v>
      </c>
      <c r="AA1229" t="s">
        <v>20587</v>
      </c>
      <c r="AM1229" t="s">
        <v>908</v>
      </c>
      <c r="AR1229" s="3">
        <v>37622</v>
      </c>
      <c r="AS1229">
        <v>2007</v>
      </c>
      <c r="AT1229">
        <v>104</v>
      </c>
      <c r="AU1229">
        <v>1</v>
      </c>
      <c r="AZ1229">
        <v>23</v>
      </c>
      <c r="BA1229">
        <v>31</v>
      </c>
      <c r="BC1229" t="s">
        <v>20588</v>
      </c>
      <c r="BK1229" t="s">
        <v>20589</v>
      </c>
      <c r="BQ1229" t="s">
        <v>131</v>
      </c>
      <c r="BR1229">
        <v>2</v>
      </c>
      <c r="BS1229" t="s">
        <v>296</v>
      </c>
    </row>
    <row r="1230" spans="1:71" hidden="1">
      <c r="A1230" t="s">
        <v>76</v>
      </c>
      <c r="B1230" t="s">
        <v>20590</v>
      </c>
      <c r="F1230" t="s">
        <v>20590</v>
      </c>
      <c r="I1230" t="s">
        <v>20591</v>
      </c>
      <c r="J1230" t="s">
        <v>2128</v>
      </c>
      <c r="V1230" t="s">
        <v>20592</v>
      </c>
      <c r="Z1230" t="s">
        <v>20593</v>
      </c>
      <c r="AA1230" t="s">
        <v>20594</v>
      </c>
      <c r="AM1230" t="s">
        <v>2130</v>
      </c>
      <c r="AR1230" t="s">
        <v>204</v>
      </c>
      <c r="AS1230">
        <v>2001</v>
      </c>
      <c r="AT1230">
        <v>30</v>
      </c>
      <c r="AU1230">
        <v>1</v>
      </c>
      <c r="AZ1230">
        <v>23</v>
      </c>
      <c r="BA1230">
        <v>30</v>
      </c>
      <c r="BC1230" t="s">
        <v>20595</v>
      </c>
      <c r="BK1230" t="s">
        <v>20596</v>
      </c>
      <c r="BQ1230" t="s">
        <v>296</v>
      </c>
      <c r="BR1230" t="s">
        <v>12074</v>
      </c>
      <c r="BS1230" t="s">
        <v>12074</v>
      </c>
    </row>
    <row r="1231" spans="1:71" hidden="1">
      <c r="A1231" t="s">
        <v>76</v>
      </c>
      <c r="B1231" t="s">
        <v>20597</v>
      </c>
      <c r="F1231" t="s">
        <v>20597</v>
      </c>
      <c r="I1231" t="s">
        <v>20598</v>
      </c>
      <c r="J1231" t="s">
        <v>13816</v>
      </c>
      <c r="V1231" t="s">
        <v>20599</v>
      </c>
      <c r="AM1231" t="s">
        <v>13818</v>
      </c>
      <c r="AR1231" t="s">
        <v>769</v>
      </c>
      <c r="AS1231">
        <v>2005</v>
      </c>
      <c r="AT1231">
        <v>7</v>
      </c>
      <c r="AU1231">
        <v>2</v>
      </c>
      <c r="AZ1231">
        <v>181</v>
      </c>
      <c r="BA1231">
        <v>194</v>
      </c>
      <c r="BC1231" t="s">
        <v>20600</v>
      </c>
      <c r="BK1231" t="s">
        <v>20601</v>
      </c>
      <c r="BQ1231" t="s">
        <v>296</v>
      </c>
      <c r="BR1231" t="s">
        <v>12074</v>
      </c>
      <c r="BS1231" t="s">
        <v>12074</v>
      </c>
    </row>
    <row r="1232" spans="1:71" hidden="1">
      <c r="A1232" t="s">
        <v>76</v>
      </c>
      <c r="B1232" t="s">
        <v>20602</v>
      </c>
      <c r="F1232" t="s">
        <v>20603</v>
      </c>
      <c r="I1232" t="s">
        <v>20604</v>
      </c>
      <c r="J1232" t="s">
        <v>2986</v>
      </c>
      <c r="V1232" t="s">
        <v>20605</v>
      </c>
      <c r="Z1232" t="s">
        <v>20606</v>
      </c>
      <c r="AA1232" t="s">
        <v>20607</v>
      </c>
      <c r="AM1232" t="s">
        <v>2989</v>
      </c>
      <c r="AN1232" t="s">
        <v>2990</v>
      </c>
      <c r="AR1232" t="s">
        <v>887</v>
      </c>
      <c r="AS1232">
        <v>2009</v>
      </c>
      <c r="AT1232">
        <v>71</v>
      </c>
      <c r="AU1232">
        <v>2</v>
      </c>
      <c r="AZ1232">
        <v>179</v>
      </c>
      <c r="BA1232">
        <v>188</v>
      </c>
      <c r="BC1232" t="s">
        <v>20608</v>
      </c>
      <c r="BK1232" t="s">
        <v>20609</v>
      </c>
      <c r="BQ1232" t="s">
        <v>296</v>
      </c>
      <c r="BR1232" t="s">
        <v>12074</v>
      </c>
      <c r="BS1232" t="s">
        <v>12074</v>
      </c>
    </row>
    <row r="1233" spans="1:72" hidden="1">
      <c r="A1233" t="s">
        <v>76</v>
      </c>
      <c r="B1233" t="s">
        <v>20610</v>
      </c>
      <c r="F1233" t="s">
        <v>20611</v>
      </c>
      <c r="I1233" t="s">
        <v>20612</v>
      </c>
      <c r="J1233" t="s">
        <v>9415</v>
      </c>
      <c r="V1233" t="s">
        <v>20613</v>
      </c>
      <c r="Z1233" t="s">
        <v>20614</v>
      </c>
      <c r="AM1233" t="s">
        <v>9419</v>
      </c>
      <c r="AN1233" t="s">
        <v>9420</v>
      </c>
      <c r="AR1233" t="s">
        <v>204</v>
      </c>
      <c r="AS1233">
        <v>2012</v>
      </c>
      <c r="AT1233">
        <v>87</v>
      </c>
      <c r="AU1233">
        <v>1</v>
      </c>
      <c r="AZ1233">
        <v>128</v>
      </c>
      <c r="BA1233">
        <v>162</v>
      </c>
      <c r="BC1233" t="s">
        <v>20615</v>
      </c>
      <c r="BK1233" t="s">
        <v>20616</v>
      </c>
      <c r="BL1233">
        <v>21682837</v>
      </c>
      <c r="BQ1233" t="s">
        <v>296</v>
      </c>
      <c r="BR1233" t="s">
        <v>12074</v>
      </c>
      <c r="BS1233" t="s">
        <v>12074</v>
      </c>
    </row>
    <row r="1234" spans="1:72" hidden="1">
      <c r="A1234" t="s">
        <v>76</v>
      </c>
      <c r="B1234" t="s">
        <v>20617</v>
      </c>
      <c r="F1234" t="s">
        <v>20617</v>
      </c>
      <c r="I1234" t="s">
        <v>20618</v>
      </c>
      <c r="J1234" t="s">
        <v>18610</v>
      </c>
      <c r="V1234" t="s">
        <v>20619</v>
      </c>
      <c r="Z1234" t="s">
        <v>20620</v>
      </c>
      <c r="AA1234" t="s">
        <v>20621</v>
      </c>
      <c r="AM1234" t="s">
        <v>18614</v>
      </c>
      <c r="AR1234" t="s">
        <v>204</v>
      </c>
      <c r="AS1234">
        <v>1999</v>
      </c>
      <c r="AT1234">
        <v>33</v>
      </c>
      <c r="AU1234">
        <v>4</v>
      </c>
      <c r="AZ1234">
        <v>617</v>
      </c>
      <c r="BA1234">
        <v>624</v>
      </c>
      <c r="BC1234" t="s">
        <v>20622</v>
      </c>
      <c r="BK1234" t="s">
        <v>20623</v>
      </c>
      <c r="BQ1234" t="s">
        <v>296</v>
      </c>
      <c r="BR1234" t="s">
        <v>12074</v>
      </c>
      <c r="BS1234" t="s">
        <v>12074</v>
      </c>
    </row>
    <row r="1235" spans="1:72" hidden="1">
      <c r="A1235" t="s">
        <v>76</v>
      </c>
      <c r="B1235" t="s">
        <v>20624</v>
      </c>
      <c r="F1235" t="s">
        <v>20625</v>
      </c>
      <c r="I1235" t="s">
        <v>20626</v>
      </c>
      <c r="J1235" t="s">
        <v>1135</v>
      </c>
      <c r="V1235" t="s">
        <v>20627</v>
      </c>
      <c r="AM1235" t="s">
        <v>1138</v>
      </c>
      <c r="AN1235" t="s">
        <v>1139</v>
      </c>
      <c r="AR1235" t="s">
        <v>887</v>
      </c>
      <c r="AS1235">
        <v>2018</v>
      </c>
      <c r="AT1235">
        <v>111</v>
      </c>
      <c r="AU1235">
        <v>3</v>
      </c>
      <c r="AZ1235">
        <v>1210</v>
      </c>
      <c r="BA1235">
        <v>1218</v>
      </c>
      <c r="BC1235" t="s">
        <v>20628</v>
      </c>
      <c r="BK1235" t="s">
        <v>20629</v>
      </c>
      <c r="BL1235">
        <v>29672734</v>
      </c>
      <c r="BQ1235" t="s">
        <v>131</v>
      </c>
      <c r="BR1235" t="s">
        <v>12074</v>
      </c>
      <c r="BS1235" t="s">
        <v>296</v>
      </c>
      <c r="BT1235">
        <v>1</v>
      </c>
    </row>
    <row r="1236" spans="1:72" hidden="1">
      <c r="A1236" t="s">
        <v>76</v>
      </c>
      <c r="B1236" t="s">
        <v>20630</v>
      </c>
      <c r="F1236" t="s">
        <v>20631</v>
      </c>
      <c r="I1236" t="s">
        <v>20632</v>
      </c>
      <c r="J1236" t="s">
        <v>20633</v>
      </c>
      <c r="V1236" t="s">
        <v>20634</v>
      </c>
      <c r="Z1236" t="s">
        <v>20635</v>
      </c>
      <c r="AA1236" t="s">
        <v>20636</v>
      </c>
      <c r="AM1236" t="s">
        <v>20637</v>
      </c>
      <c r="AR1236" t="s">
        <v>204</v>
      </c>
      <c r="AS1236">
        <v>2010</v>
      </c>
      <c r="AT1236">
        <v>22</v>
      </c>
      <c r="AU1236">
        <v>1</v>
      </c>
      <c r="AZ1236">
        <v>1</v>
      </c>
      <c r="BA1236">
        <v>16</v>
      </c>
      <c r="BC1236" t="s">
        <v>20638</v>
      </c>
      <c r="BK1236" t="s">
        <v>20639</v>
      </c>
      <c r="BQ1236" t="s">
        <v>296</v>
      </c>
      <c r="BR1236" t="s">
        <v>12074</v>
      </c>
      <c r="BS1236" t="s">
        <v>12074</v>
      </c>
    </row>
    <row r="1237" spans="1:72" hidden="1">
      <c r="A1237" t="s">
        <v>76</v>
      </c>
      <c r="B1237" t="s">
        <v>20640</v>
      </c>
      <c r="F1237" t="s">
        <v>20641</v>
      </c>
      <c r="I1237" t="s">
        <v>20642</v>
      </c>
      <c r="J1237" t="s">
        <v>1880</v>
      </c>
      <c r="V1237" t="s">
        <v>20643</v>
      </c>
      <c r="Z1237" t="s">
        <v>20644</v>
      </c>
      <c r="AA1237" t="s">
        <v>20645</v>
      </c>
      <c r="AM1237" t="s">
        <v>1884</v>
      </c>
      <c r="AR1237" s="3">
        <v>41944</v>
      </c>
      <c r="AS1237">
        <v>2013</v>
      </c>
      <c r="AT1237">
        <v>3</v>
      </c>
      <c r="BB1237">
        <v>3211</v>
      </c>
      <c r="BC1237" t="s">
        <v>20646</v>
      </c>
      <c r="BK1237" t="s">
        <v>20647</v>
      </c>
      <c r="BL1237">
        <v>24226906</v>
      </c>
      <c r="BQ1237" t="s">
        <v>131</v>
      </c>
      <c r="BR1237" t="s">
        <v>12074</v>
      </c>
      <c r="BS1237" t="s">
        <v>296</v>
      </c>
    </row>
    <row r="1238" spans="1:72" hidden="1">
      <c r="A1238" t="s">
        <v>76</v>
      </c>
      <c r="B1238" t="s">
        <v>20648</v>
      </c>
      <c r="F1238" t="s">
        <v>20649</v>
      </c>
      <c r="I1238" t="s">
        <v>20650</v>
      </c>
      <c r="J1238" t="s">
        <v>12408</v>
      </c>
      <c r="V1238" t="s">
        <v>20651</v>
      </c>
      <c r="Z1238" t="s">
        <v>20652</v>
      </c>
      <c r="AA1238" t="s">
        <v>20653</v>
      </c>
      <c r="AM1238" t="s">
        <v>12411</v>
      </c>
      <c r="AR1238" s="3">
        <v>41275</v>
      </c>
      <c r="AS1238">
        <v>2016</v>
      </c>
      <c r="AT1238">
        <v>9</v>
      </c>
      <c r="BB1238">
        <v>16</v>
      </c>
      <c r="BC1238" t="s">
        <v>20654</v>
      </c>
      <c r="BK1238" t="s">
        <v>20655</v>
      </c>
      <c r="BL1238">
        <v>26762515</v>
      </c>
      <c r="BQ1238" t="s">
        <v>296</v>
      </c>
      <c r="BR1238" t="s">
        <v>12074</v>
      </c>
      <c r="BS1238" t="s">
        <v>12074</v>
      </c>
    </row>
    <row r="1239" spans="1:72" hidden="1">
      <c r="A1239" t="s">
        <v>76</v>
      </c>
      <c r="B1239" t="s">
        <v>20656</v>
      </c>
      <c r="F1239" t="s">
        <v>20656</v>
      </c>
      <c r="I1239" t="s">
        <v>20657</v>
      </c>
      <c r="J1239" t="s">
        <v>12169</v>
      </c>
      <c r="V1239" t="s">
        <v>20658</v>
      </c>
      <c r="AM1239" t="s">
        <v>12172</v>
      </c>
      <c r="AR1239" t="s">
        <v>185</v>
      </c>
      <c r="AS1239">
        <v>2004</v>
      </c>
      <c r="AT1239">
        <v>57</v>
      </c>
      <c r="AU1239">
        <v>5</v>
      </c>
      <c r="AZ1239">
        <v>466</v>
      </c>
      <c r="BA1239">
        <v>474</v>
      </c>
      <c r="BC1239" t="s">
        <v>20659</v>
      </c>
      <c r="BK1239" t="s">
        <v>20660</v>
      </c>
      <c r="BQ1239" t="s">
        <v>296</v>
      </c>
      <c r="BR1239" t="s">
        <v>12074</v>
      </c>
      <c r="BS1239" t="s">
        <v>12074</v>
      </c>
    </row>
    <row r="1240" spans="1:72" hidden="1">
      <c r="A1240" t="s">
        <v>76</v>
      </c>
      <c r="B1240" t="s">
        <v>20661</v>
      </c>
      <c r="F1240" t="s">
        <v>20662</v>
      </c>
      <c r="I1240" t="s">
        <v>20663</v>
      </c>
      <c r="J1240" t="s">
        <v>20664</v>
      </c>
      <c r="V1240" t="s">
        <v>20665</v>
      </c>
      <c r="AA1240" t="s">
        <v>20666</v>
      </c>
      <c r="AM1240" t="s">
        <v>20667</v>
      </c>
      <c r="AN1240" t="s">
        <v>20668</v>
      </c>
      <c r="AR1240" t="s">
        <v>128</v>
      </c>
      <c r="AS1240">
        <v>2013</v>
      </c>
      <c r="AT1240">
        <v>75</v>
      </c>
      <c r="AU1240">
        <v>12</v>
      </c>
      <c r="AZ1240">
        <v>2324</v>
      </c>
      <c r="BA1240">
        <v>2345</v>
      </c>
      <c r="BC1240" t="s">
        <v>20669</v>
      </c>
      <c r="BK1240" t="s">
        <v>20670</v>
      </c>
      <c r="BL1240">
        <v>24091781</v>
      </c>
      <c r="BQ1240" t="s">
        <v>296</v>
      </c>
      <c r="BR1240" t="s">
        <v>12074</v>
      </c>
      <c r="BS1240" t="s">
        <v>12074</v>
      </c>
    </row>
    <row r="1241" spans="1:72" hidden="1">
      <c r="A1241" t="s">
        <v>752</v>
      </c>
      <c r="B1241" t="s">
        <v>20671</v>
      </c>
      <c r="D1241" t="s">
        <v>20672</v>
      </c>
      <c r="F1241" t="s">
        <v>20671</v>
      </c>
      <c r="I1241" t="s">
        <v>20673</v>
      </c>
      <c r="J1241" t="s">
        <v>20674</v>
      </c>
      <c r="K1241" t="s">
        <v>20675</v>
      </c>
      <c r="O1241" t="s">
        <v>20676</v>
      </c>
      <c r="P1241" t="s">
        <v>20677</v>
      </c>
      <c r="Q1241" t="s">
        <v>18762</v>
      </c>
      <c r="R1241" t="s">
        <v>20678</v>
      </c>
      <c r="V1241" t="s">
        <v>20679</v>
      </c>
      <c r="Z1241" t="s">
        <v>20680</v>
      </c>
      <c r="AA1241" t="s">
        <v>20681</v>
      </c>
      <c r="AO1241" t="s">
        <v>20682</v>
      </c>
      <c r="AS1241">
        <v>2005</v>
      </c>
      <c r="AT1241">
        <v>10</v>
      </c>
      <c r="AZ1241">
        <v>328</v>
      </c>
      <c r="BA1241">
        <v>331</v>
      </c>
      <c r="BK1241" t="s">
        <v>20683</v>
      </c>
      <c r="BQ1241" t="s">
        <v>296</v>
      </c>
      <c r="BR1241" t="s">
        <v>12074</v>
      </c>
      <c r="BS1241" t="s">
        <v>12074</v>
      </c>
    </row>
    <row r="1242" spans="1:72" hidden="1">
      <c r="A1242" t="s">
        <v>76</v>
      </c>
      <c r="B1242" t="s">
        <v>20684</v>
      </c>
      <c r="F1242" t="s">
        <v>20685</v>
      </c>
      <c r="I1242" t="s">
        <v>20686</v>
      </c>
      <c r="J1242" t="s">
        <v>7361</v>
      </c>
      <c r="V1242" t="s">
        <v>20687</v>
      </c>
      <c r="AA1242" t="s">
        <v>20688</v>
      </c>
      <c r="AM1242" t="s">
        <v>7363</v>
      </c>
      <c r="AR1242" t="s">
        <v>1120</v>
      </c>
      <c r="AS1242">
        <v>2010</v>
      </c>
      <c r="AT1242">
        <v>22</v>
      </c>
      <c r="AU1242">
        <v>4</v>
      </c>
      <c r="AZ1242">
        <v>484</v>
      </c>
      <c r="BA1242">
        <v>489</v>
      </c>
      <c r="BC1242" t="s">
        <v>20689</v>
      </c>
      <c r="BK1242" t="s">
        <v>20690</v>
      </c>
      <c r="BL1242">
        <v>20155847</v>
      </c>
      <c r="BQ1242" t="s">
        <v>296</v>
      </c>
      <c r="BR1242" t="s">
        <v>12074</v>
      </c>
      <c r="BS1242" t="s">
        <v>12074</v>
      </c>
    </row>
    <row r="1243" spans="1:72" hidden="1">
      <c r="A1243" t="s">
        <v>76</v>
      </c>
      <c r="B1243" t="s">
        <v>20691</v>
      </c>
      <c r="F1243" t="s">
        <v>20692</v>
      </c>
      <c r="I1243" t="s">
        <v>20693</v>
      </c>
      <c r="J1243" t="s">
        <v>766</v>
      </c>
      <c r="V1243" t="s">
        <v>20694</v>
      </c>
      <c r="AM1243" t="s">
        <v>768</v>
      </c>
      <c r="AN1243" t="s">
        <v>2527</v>
      </c>
      <c r="AR1243" t="s">
        <v>94</v>
      </c>
      <c r="AS1243">
        <v>2016</v>
      </c>
      <c r="AT1243">
        <v>53</v>
      </c>
      <c r="AU1243">
        <v>1</v>
      </c>
      <c r="AZ1243">
        <v>99</v>
      </c>
      <c r="BA1243">
        <v>115</v>
      </c>
      <c r="BC1243" t="s">
        <v>20695</v>
      </c>
      <c r="BK1243" t="s">
        <v>20696</v>
      </c>
      <c r="BL1243">
        <v>26502753</v>
      </c>
      <c r="BQ1243" t="s">
        <v>296</v>
      </c>
      <c r="BR1243" t="s">
        <v>12074</v>
      </c>
      <c r="BS1243" t="s">
        <v>12074</v>
      </c>
    </row>
    <row r="1244" spans="1:72" hidden="1">
      <c r="A1244" t="s">
        <v>76</v>
      </c>
      <c r="B1244" t="s">
        <v>20697</v>
      </c>
      <c r="F1244" t="s">
        <v>20698</v>
      </c>
      <c r="I1244" t="s">
        <v>20699</v>
      </c>
      <c r="J1244" t="s">
        <v>20700</v>
      </c>
      <c r="V1244" t="s">
        <v>20701</v>
      </c>
      <c r="AM1244" t="s">
        <v>20702</v>
      </c>
      <c r="AR1244" t="s">
        <v>887</v>
      </c>
      <c r="AS1244">
        <v>2016</v>
      </c>
      <c r="AT1244">
        <v>66</v>
      </c>
      <c r="AU1244">
        <v>3</v>
      </c>
      <c r="AZ1244">
        <v>181</v>
      </c>
      <c r="BA1244">
        <v>187</v>
      </c>
      <c r="BK1244" t="s">
        <v>20703</v>
      </c>
      <c r="BL1244">
        <v>27298242</v>
      </c>
      <c r="BQ1244" t="s">
        <v>296</v>
      </c>
      <c r="BR1244" t="s">
        <v>12074</v>
      </c>
      <c r="BS1244" t="s">
        <v>12074</v>
      </c>
    </row>
    <row r="1245" spans="1:72" hidden="1">
      <c r="A1245" t="s">
        <v>76</v>
      </c>
      <c r="B1245" t="s">
        <v>20704</v>
      </c>
      <c r="F1245" t="s">
        <v>20704</v>
      </c>
      <c r="I1245" t="s">
        <v>20705</v>
      </c>
      <c r="J1245" t="s">
        <v>20706</v>
      </c>
      <c r="V1245" t="s">
        <v>20707</v>
      </c>
      <c r="AA1245" t="s">
        <v>20708</v>
      </c>
      <c r="AM1245" t="s">
        <v>20709</v>
      </c>
      <c r="AR1245" t="s">
        <v>413</v>
      </c>
      <c r="AS1245">
        <v>1997</v>
      </c>
      <c r="AT1245">
        <v>118</v>
      </c>
      <c r="AU1245">
        <v>3</v>
      </c>
      <c r="AZ1245">
        <v>271</v>
      </c>
      <c r="BA1245">
        <v>277</v>
      </c>
      <c r="BC1245" t="s">
        <v>20710</v>
      </c>
      <c r="BK1245" t="s">
        <v>20711</v>
      </c>
      <c r="BQ1245" t="s">
        <v>296</v>
      </c>
      <c r="BR1245" t="s">
        <v>12074</v>
      </c>
      <c r="BS1245" t="s">
        <v>12074</v>
      </c>
    </row>
    <row r="1246" spans="1:72" hidden="1">
      <c r="A1246" t="s">
        <v>76</v>
      </c>
      <c r="B1246" t="s">
        <v>20712</v>
      </c>
      <c r="F1246" t="s">
        <v>20713</v>
      </c>
      <c r="I1246" t="s">
        <v>20714</v>
      </c>
      <c r="J1246" t="s">
        <v>5804</v>
      </c>
      <c r="V1246" t="s">
        <v>20715</v>
      </c>
      <c r="Z1246" t="s">
        <v>20716</v>
      </c>
      <c r="AA1246" t="s">
        <v>20717</v>
      </c>
      <c r="AM1246" t="s">
        <v>5807</v>
      </c>
      <c r="AR1246" t="s">
        <v>168</v>
      </c>
      <c r="AS1246">
        <v>2015</v>
      </c>
      <c r="AT1246">
        <v>11</v>
      </c>
      <c r="AU1246">
        <v>10</v>
      </c>
      <c r="BB1246" t="s">
        <v>20718</v>
      </c>
      <c r="BC1246" t="s">
        <v>20719</v>
      </c>
      <c r="BK1246" t="s">
        <v>20720</v>
      </c>
      <c r="BL1246">
        <v>26492483</v>
      </c>
      <c r="BQ1246" t="s">
        <v>296</v>
      </c>
      <c r="BR1246" t="s">
        <v>12074</v>
      </c>
      <c r="BS1246" t="s">
        <v>12074</v>
      </c>
    </row>
    <row r="1247" spans="1:72" hidden="1">
      <c r="A1247" t="s">
        <v>76</v>
      </c>
      <c r="B1247" t="s">
        <v>20721</v>
      </c>
      <c r="F1247" t="s">
        <v>20722</v>
      </c>
      <c r="I1247" t="s">
        <v>20723</v>
      </c>
      <c r="J1247" t="s">
        <v>6337</v>
      </c>
      <c r="V1247" t="s">
        <v>20724</v>
      </c>
      <c r="AM1247" t="s">
        <v>6340</v>
      </c>
      <c r="AR1247" t="s">
        <v>600</v>
      </c>
      <c r="AS1247">
        <v>2011</v>
      </c>
      <c r="AT1247">
        <v>56</v>
      </c>
      <c r="AU1247">
        <v>4</v>
      </c>
      <c r="AZ1247">
        <v>717</v>
      </c>
      <c r="BA1247">
        <v>734</v>
      </c>
      <c r="BC1247" t="s">
        <v>20725</v>
      </c>
      <c r="BK1247" t="s">
        <v>20726</v>
      </c>
      <c r="BQ1247" t="s">
        <v>296</v>
      </c>
      <c r="BR1247" t="s">
        <v>12074</v>
      </c>
      <c r="BS1247" t="s">
        <v>12074</v>
      </c>
    </row>
    <row r="1248" spans="1:72" hidden="1">
      <c r="A1248" t="s">
        <v>76</v>
      </c>
      <c r="B1248" t="s">
        <v>20727</v>
      </c>
      <c r="F1248" t="s">
        <v>20728</v>
      </c>
      <c r="I1248" t="s">
        <v>20729</v>
      </c>
      <c r="J1248" t="s">
        <v>100</v>
      </c>
      <c r="V1248" t="s">
        <v>20730</v>
      </c>
      <c r="Z1248" t="s">
        <v>6079</v>
      </c>
      <c r="AA1248" t="s">
        <v>20731</v>
      </c>
      <c r="AM1248" t="s">
        <v>103</v>
      </c>
      <c r="AR1248" s="3">
        <v>37288</v>
      </c>
      <c r="AS1248">
        <v>2012</v>
      </c>
      <c r="AT1248">
        <v>7</v>
      </c>
      <c r="AU1248">
        <v>2</v>
      </c>
      <c r="BB1248" t="s">
        <v>20732</v>
      </c>
      <c r="BC1248" t="s">
        <v>20733</v>
      </c>
      <c r="BK1248" t="s">
        <v>20734</v>
      </c>
      <c r="BL1248">
        <v>22319631</v>
      </c>
      <c r="BQ1248" t="s">
        <v>296</v>
      </c>
      <c r="BR1248" t="s">
        <v>12074</v>
      </c>
      <c r="BS1248" t="s">
        <v>12074</v>
      </c>
    </row>
    <row r="1249" spans="1:72" hidden="1">
      <c r="A1249" t="s">
        <v>76</v>
      </c>
      <c r="B1249" t="s">
        <v>20735</v>
      </c>
      <c r="F1249" t="s">
        <v>20736</v>
      </c>
      <c r="I1249" t="s">
        <v>20737</v>
      </c>
      <c r="J1249" t="s">
        <v>2712</v>
      </c>
      <c r="V1249" t="s">
        <v>20738</v>
      </c>
      <c r="AM1249" t="s">
        <v>2716</v>
      </c>
      <c r="AN1249" t="s">
        <v>2717</v>
      </c>
      <c r="AR1249" t="s">
        <v>600</v>
      </c>
      <c r="AS1249">
        <v>2013</v>
      </c>
      <c r="AT1249">
        <v>59</v>
      </c>
      <c r="AU1249">
        <v>4</v>
      </c>
      <c r="AZ1249">
        <v>493</v>
      </c>
      <c r="BA1249">
        <v>500</v>
      </c>
      <c r="BC1249" t="s">
        <v>20739</v>
      </c>
      <c r="BK1249" t="s">
        <v>20740</v>
      </c>
      <c r="BL1249">
        <v>23111808</v>
      </c>
      <c r="BQ1249" t="s">
        <v>131</v>
      </c>
      <c r="BR1249" t="s">
        <v>12074</v>
      </c>
      <c r="BS1249" t="s">
        <v>296</v>
      </c>
    </row>
    <row r="1250" spans="1:72" hidden="1">
      <c r="A1250" t="s">
        <v>76</v>
      </c>
      <c r="B1250" t="s">
        <v>20741</v>
      </c>
      <c r="F1250" t="s">
        <v>20742</v>
      </c>
      <c r="I1250" t="s">
        <v>20743</v>
      </c>
      <c r="J1250" t="s">
        <v>15286</v>
      </c>
      <c r="V1250" t="s">
        <v>20744</v>
      </c>
      <c r="AM1250" t="s">
        <v>15290</v>
      </c>
      <c r="AN1250" t="s">
        <v>20745</v>
      </c>
      <c r="AR1250" t="s">
        <v>887</v>
      </c>
      <c r="AS1250">
        <v>2018</v>
      </c>
      <c r="AT1250">
        <v>58</v>
      </c>
      <c r="AU1250">
        <v>3</v>
      </c>
      <c r="AZ1250">
        <v>229</v>
      </c>
      <c r="BA1250">
        <v>238</v>
      </c>
      <c r="BC1250" t="s">
        <v>20746</v>
      </c>
      <c r="BK1250" t="s">
        <v>20747</v>
      </c>
      <c r="BQ1250" t="s">
        <v>296</v>
      </c>
      <c r="BR1250" t="s">
        <v>12074</v>
      </c>
      <c r="BS1250" t="s">
        <v>12074</v>
      </c>
    </row>
    <row r="1251" spans="1:72" hidden="1">
      <c r="A1251" t="s">
        <v>76</v>
      </c>
      <c r="B1251" t="s">
        <v>20748</v>
      </c>
      <c r="F1251" t="s">
        <v>20749</v>
      </c>
      <c r="I1251" t="s">
        <v>20750</v>
      </c>
      <c r="J1251" t="s">
        <v>9515</v>
      </c>
      <c r="V1251" t="s">
        <v>20751</v>
      </c>
      <c r="AM1251" t="s">
        <v>9517</v>
      </c>
      <c r="AN1251" t="s">
        <v>16392</v>
      </c>
      <c r="AR1251" t="s">
        <v>769</v>
      </c>
      <c r="AS1251">
        <v>2015</v>
      </c>
      <c r="AT1251">
        <v>31</v>
      </c>
      <c r="AU1251">
        <v>1</v>
      </c>
      <c r="AZ1251">
        <v>77</v>
      </c>
      <c r="BA1251">
        <v>84</v>
      </c>
      <c r="BC1251" t="s">
        <v>20752</v>
      </c>
      <c r="BK1251" t="s">
        <v>20753</v>
      </c>
      <c r="BL1251">
        <v>25843179</v>
      </c>
      <c r="BQ1251" t="s">
        <v>296</v>
      </c>
      <c r="BR1251" t="s">
        <v>12074</v>
      </c>
      <c r="BS1251" t="s">
        <v>12074</v>
      </c>
    </row>
    <row r="1252" spans="1:72" hidden="1">
      <c r="A1252" t="s">
        <v>76</v>
      </c>
      <c r="B1252" t="s">
        <v>20754</v>
      </c>
      <c r="F1252" t="s">
        <v>20754</v>
      </c>
      <c r="I1252" t="s">
        <v>20755</v>
      </c>
      <c r="J1252" t="s">
        <v>623</v>
      </c>
      <c r="V1252" t="s">
        <v>20756</v>
      </c>
      <c r="Z1252" t="s">
        <v>20757</v>
      </c>
      <c r="AA1252" t="s">
        <v>20758</v>
      </c>
      <c r="AM1252" t="s">
        <v>626</v>
      </c>
      <c r="AR1252" t="s">
        <v>769</v>
      </c>
      <c r="AS1252">
        <v>2005</v>
      </c>
      <c r="AT1252">
        <v>74</v>
      </c>
      <c r="AU1252">
        <v>2</v>
      </c>
      <c r="AZ1252">
        <v>292</v>
      </c>
      <c r="BA1252">
        <v>302</v>
      </c>
      <c r="BC1252" t="s">
        <v>20759</v>
      </c>
      <c r="BK1252" t="s">
        <v>20760</v>
      </c>
      <c r="BQ1252" t="s">
        <v>296</v>
      </c>
      <c r="BR1252" t="s">
        <v>12074</v>
      </c>
      <c r="BS1252" t="s">
        <v>12074</v>
      </c>
    </row>
    <row r="1253" spans="1:72" hidden="1">
      <c r="A1253" t="s">
        <v>76</v>
      </c>
      <c r="B1253" t="s">
        <v>20761</v>
      </c>
      <c r="F1253" t="s">
        <v>20761</v>
      </c>
      <c r="I1253" t="s">
        <v>20762</v>
      </c>
      <c r="J1253" t="s">
        <v>2877</v>
      </c>
      <c r="V1253" t="s">
        <v>20763</v>
      </c>
      <c r="Z1253" t="s">
        <v>20764</v>
      </c>
      <c r="AM1253" t="s">
        <v>2880</v>
      </c>
      <c r="AR1253" t="s">
        <v>94</v>
      </c>
      <c r="AS1253">
        <v>2000</v>
      </c>
      <c r="AT1253">
        <v>69</v>
      </c>
      <c r="AU1253">
        <v>1</v>
      </c>
      <c r="AZ1253">
        <v>25</v>
      </c>
      <c r="BA1253">
        <v>39</v>
      </c>
      <c r="BC1253" t="s">
        <v>20765</v>
      </c>
      <c r="BK1253" t="s">
        <v>20766</v>
      </c>
      <c r="BQ1253" t="s">
        <v>131</v>
      </c>
      <c r="BR1253" t="s">
        <v>12074</v>
      </c>
      <c r="BS1253" t="s">
        <v>296</v>
      </c>
    </row>
    <row r="1254" spans="1:72" hidden="1">
      <c r="A1254" t="s">
        <v>76</v>
      </c>
      <c r="B1254" t="s">
        <v>20767</v>
      </c>
      <c r="F1254" t="s">
        <v>20768</v>
      </c>
      <c r="I1254" t="s">
        <v>20769</v>
      </c>
      <c r="J1254" t="s">
        <v>12452</v>
      </c>
      <c r="V1254" t="s">
        <v>20770</v>
      </c>
      <c r="Z1254" t="s">
        <v>20771</v>
      </c>
      <c r="AA1254" t="s">
        <v>20772</v>
      </c>
      <c r="AM1254" t="s">
        <v>12454</v>
      </c>
      <c r="AN1254" t="s">
        <v>20773</v>
      </c>
      <c r="AR1254" s="3">
        <v>36982</v>
      </c>
      <c r="AS1254">
        <v>2011</v>
      </c>
      <c r="AT1254">
        <v>332</v>
      </c>
      <c r="AU1254">
        <v>6025</v>
      </c>
      <c r="AZ1254">
        <v>81</v>
      </c>
      <c r="BA1254">
        <v>84</v>
      </c>
      <c r="BC1254" t="s">
        <v>20774</v>
      </c>
      <c r="BK1254" t="s">
        <v>20775</v>
      </c>
      <c r="BL1254">
        <v>21454784</v>
      </c>
      <c r="BQ1254" t="s">
        <v>296</v>
      </c>
      <c r="BR1254" t="s">
        <v>12074</v>
      </c>
      <c r="BS1254" t="s">
        <v>12074</v>
      </c>
    </row>
    <row r="1255" spans="1:72" hidden="1">
      <c r="A1255" t="s">
        <v>76</v>
      </c>
      <c r="B1255" t="s">
        <v>20776</v>
      </c>
      <c r="F1255" t="s">
        <v>20777</v>
      </c>
      <c r="I1255" t="s">
        <v>20778</v>
      </c>
      <c r="J1255" t="s">
        <v>79</v>
      </c>
      <c r="V1255" t="s">
        <v>20779</v>
      </c>
      <c r="AM1255" t="s">
        <v>81</v>
      </c>
      <c r="AN1255" t="s">
        <v>5121</v>
      </c>
      <c r="AR1255" t="s">
        <v>887</v>
      </c>
      <c r="AS1255">
        <v>2014</v>
      </c>
      <c r="AT1255">
        <v>29</v>
      </c>
      <c r="AU1255">
        <v>3</v>
      </c>
      <c r="AZ1255">
        <v>167</v>
      </c>
      <c r="BA1255">
        <v>180</v>
      </c>
      <c r="BC1255" t="s">
        <v>20780</v>
      </c>
      <c r="BK1255" t="s">
        <v>20781</v>
      </c>
      <c r="BL1255">
        <v>24916390</v>
      </c>
      <c r="BQ1255" t="s">
        <v>296</v>
      </c>
      <c r="BR1255" t="s">
        <v>12074</v>
      </c>
      <c r="BS1255" t="s">
        <v>12074</v>
      </c>
    </row>
    <row r="1256" spans="1:72" hidden="1">
      <c r="A1256" t="s">
        <v>76</v>
      </c>
      <c r="B1256" t="s">
        <v>20782</v>
      </c>
      <c r="F1256" t="s">
        <v>20783</v>
      </c>
      <c r="I1256" t="s">
        <v>20784</v>
      </c>
      <c r="J1256" t="s">
        <v>20785</v>
      </c>
      <c r="V1256" t="s">
        <v>20786</v>
      </c>
      <c r="AM1256" t="s">
        <v>20787</v>
      </c>
      <c r="AN1256" t="s">
        <v>20788</v>
      </c>
      <c r="AR1256" t="s">
        <v>769</v>
      </c>
      <c r="AS1256">
        <v>2015</v>
      </c>
      <c r="AT1256">
        <v>23</v>
      </c>
      <c r="AU1256">
        <v>1</v>
      </c>
      <c r="AZ1256">
        <v>59</v>
      </c>
      <c r="BA1256">
        <v>67</v>
      </c>
      <c r="BC1256" t="s">
        <v>20789</v>
      </c>
      <c r="BK1256" t="s">
        <v>20790</v>
      </c>
      <c r="BQ1256" t="s">
        <v>131</v>
      </c>
      <c r="BR1256" t="s">
        <v>12074</v>
      </c>
      <c r="BS1256" t="s">
        <v>296</v>
      </c>
      <c r="BT1256">
        <v>1</v>
      </c>
    </row>
    <row r="1257" spans="1:72" hidden="1">
      <c r="A1257" t="s">
        <v>76</v>
      </c>
      <c r="B1257" t="s">
        <v>20791</v>
      </c>
      <c r="F1257" t="s">
        <v>20792</v>
      </c>
      <c r="I1257" t="s">
        <v>20793</v>
      </c>
      <c r="J1257" t="s">
        <v>7231</v>
      </c>
      <c r="V1257" t="s">
        <v>20794</v>
      </c>
      <c r="Z1257" t="s">
        <v>20795</v>
      </c>
      <c r="AA1257" t="s">
        <v>20796</v>
      </c>
      <c r="AM1257" t="s">
        <v>7234</v>
      </c>
      <c r="AR1257" t="s">
        <v>466</v>
      </c>
      <c r="AS1257">
        <v>2008</v>
      </c>
      <c r="AT1257">
        <v>251</v>
      </c>
      <c r="AU1257">
        <v>2</v>
      </c>
      <c r="AZ1257">
        <v>317</v>
      </c>
      <c r="BA1257">
        <v>330</v>
      </c>
      <c r="BC1257" t="s">
        <v>20797</v>
      </c>
      <c r="BK1257" t="s">
        <v>20798</v>
      </c>
      <c r="BL1257">
        <v>18206912</v>
      </c>
      <c r="BQ1257" t="s">
        <v>296</v>
      </c>
      <c r="BR1257" t="s">
        <v>12074</v>
      </c>
      <c r="BS1257" t="s">
        <v>12074</v>
      </c>
    </row>
    <row r="1258" spans="1:72" hidden="1">
      <c r="A1258" t="s">
        <v>76</v>
      </c>
      <c r="B1258" t="s">
        <v>20799</v>
      </c>
      <c r="F1258" t="s">
        <v>20800</v>
      </c>
      <c r="I1258" t="s">
        <v>20801</v>
      </c>
      <c r="J1258" t="s">
        <v>19051</v>
      </c>
      <c r="V1258" t="s">
        <v>20802</v>
      </c>
      <c r="AM1258" t="s">
        <v>19053</v>
      </c>
      <c r="AR1258" t="s">
        <v>269</v>
      </c>
      <c r="AS1258">
        <v>2015</v>
      </c>
      <c r="AT1258">
        <v>17</v>
      </c>
      <c r="AU1258">
        <v>2</v>
      </c>
      <c r="AZ1258">
        <v>263</v>
      </c>
      <c r="BA1258">
        <v>273</v>
      </c>
      <c r="BK1258" t="s">
        <v>20803</v>
      </c>
      <c r="BQ1258" t="s">
        <v>296</v>
      </c>
      <c r="BR1258" t="s">
        <v>12074</v>
      </c>
      <c r="BS1258" t="s">
        <v>12074</v>
      </c>
    </row>
    <row r="1259" spans="1:72" hidden="1">
      <c r="A1259" t="s">
        <v>76</v>
      </c>
      <c r="B1259" t="s">
        <v>20804</v>
      </c>
      <c r="F1259" t="s">
        <v>20805</v>
      </c>
      <c r="I1259" t="s">
        <v>20806</v>
      </c>
      <c r="J1259" t="s">
        <v>2382</v>
      </c>
      <c r="V1259" t="s">
        <v>20807</v>
      </c>
      <c r="AA1259" t="s">
        <v>20808</v>
      </c>
      <c r="AM1259" t="s">
        <v>2387</v>
      </c>
      <c r="AR1259" t="s">
        <v>128</v>
      </c>
      <c r="AS1259">
        <v>2006</v>
      </c>
      <c r="AT1259">
        <v>31</v>
      </c>
      <c r="AU1259">
        <v>8</v>
      </c>
      <c r="AZ1259">
        <v>594</v>
      </c>
      <c r="BA1259">
        <v>598</v>
      </c>
      <c r="BC1259" t="s">
        <v>20809</v>
      </c>
      <c r="BK1259" t="s">
        <v>20810</v>
      </c>
      <c r="BQ1259" t="s">
        <v>296</v>
      </c>
      <c r="BR1259" t="s">
        <v>12074</v>
      </c>
      <c r="BS1259" t="s">
        <v>12074</v>
      </c>
    </row>
    <row r="1260" spans="1:72" hidden="1">
      <c r="A1260" t="s">
        <v>76</v>
      </c>
      <c r="B1260" t="s">
        <v>20811</v>
      </c>
      <c r="F1260" t="s">
        <v>20812</v>
      </c>
      <c r="I1260" t="s">
        <v>20813</v>
      </c>
      <c r="J1260" t="s">
        <v>3184</v>
      </c>
      <c r="V1260" t="s">
        <v>20814</v>
      </c>
      <c r="AA1260" t="s">
        <v>20815</v>
      </c>
      <c r="AM1260" t="s">
        <v>3186</v>
      </c>
      <c r="AR1260" t="s">
        <v>887</v>
      </c>
      <c r="AS1260">
        <v>2013</v>
      </c>
      <c r="AT1260">
        <v>34</v>
      </c>
      <c r="AU1260">
        <v>3</v>
      </c>
      <c r="AZ1260">
        <v>500</v>
      </c>
      <c r="BA1260">
        <v>514</v>
      </c>
      <c r="BC1260" t="s">
        <v>20816</v>
      </c>
      <c r="BK1260" t="s">
        <v>20817</v>
      </c>
      <c r="BQ1260" t="s">
        <v>296</v>
      </c>
      <c r="BR1260" t="s">
        <v>12074</v>
      </c>
      <c r="BS1260" t="s">
        <v>12074</v>
      </c>
    </row>
    <row r="1261" spans="1:72" hidden="1">
      <c r="A1261" t="s">
        <v>76</v>
      </c>
      <c r="B1261" t="s">
        <v>20818</v>
      </c>
      <c r="F1261" t="s">
        <v>20818</v>
      </c>
      <c r="I1261" t="s">
        <v>20819</v>
      </c>
      <c r="J1261" t="s">
        <v>1578</v>
      </c>
      <c r="V1261" t="s">
        <v>20820</v>
      </c>
      <c r="Z1261" t="s">
        <v>20821</v>
      </c>
      <c r="AA1261" t="s">
        <v>20822</v>
      </c>
      <c r="AM1261" t="s">
        <v>1580</v>
      </c>
      <c r="AR1261" t="s">
        <v>204</v>
      </c>
      <c r="AS1261">
        <v>2006</v>
      </c>
      <c r="AT1261">
        <v>20</v>
      </c>
      <c r="AU1261">
        <v>1</v>
      </c>
      <c r="AZ1261">
        <v>83</v>
      </c>
      <c r="BA1261">
        <v>96</v>
      </c>
      <c r="BC1261" t="s">
        <v>20823</v>
      </c>
      <c r="BK1261" t="s">
        <v>20824</v>
      </c>
      <c r="BQ1261" t="s">
        <v>296</v>
      </c>
      <c r="BR1261" t="s">
        <v>12074</v>
      </c>
      <c r="BS1261" t="s">
        <v>12074</v>
      </c>
    </row>
    <row r="1262" spans="1:72" hidden="1">
      <c r="A1262" t="s">
        <v>76</v>
      </c>
      <c r="B1262" t="s">
        <v>20825</v>
      </c>
      <c r="F1262" t="s">
        <v>20826</v>
      </c>
      <c r="I1262" t="s">
        <v>20827</v>
      </c>
      <c r="J1262" t="s">
        <v>20828</v>
      </c>
      <c r="V1262" t="s">
        <v>20829</v>
      </c>
      <c r="AM1262" t="s">
        <v>20830</v>
      </c>
      <c r="AR1262" t="s">
        <v>128</v>
      </c>
      <c r="AS1262">
        <v>2016</v>
      </c>
      <c r="AT1262">
        <v>86</v>
      </c>
      <c r="AU1262">
        <v>12</v>
      </c>
      <c r="AZ1262">
        <v>1553</v>
      </c>
      <c r="BA1262">
        <v>1558</v>
      </c>
      <c r="BK1262" t="s">
        <v>20831</v>
      </c>
      <c r="BQ1262" t="s">
        <v>296</v>
      </c>
      <c r="BR1262" t="s">
        <v>12074</v>
      </c>
      <c r="BS1262" t="s">
        <v>12074</v>
      </c>
    </row>
    <row r="1263" spans="1:72" hidden="1">
      <c r="A1263" t="s">
        <v>76</v>
      </c>
      <c r="B1263" t="s">
        <v>20832</v>
      </c>
      <c r="F1263" t="s">
        <v>20833</v>
      </c>
      <c r="I1263" t="s">
        <v>20834</v>
      </c>
      <c r="J1263" t="s">
        <v>79</v>
      </c>
      <c r="V1263" t="s">
        <v>20835</v>
      </c>
      <c r="Z1263" t="s">
        <v>1111</v>
      </c>
      <c r="AM1263" t="s">
        <v>81</v>
      </c>
      <c r="AN1263" t="s">
        <v>5121</v>
      </c>
      <c r="AR1263" t="s">
        <v>887</v>
      </c>
      <c r="AS1263">
        <v>2010</v>
      </c>
      <c r="AT1263">
        <v>25</v>
      </c>
      <c r="AU1263">
        <v>3</v>
      </c>
      <c r="AZ1263">
        <v>166</v>
      </c>
      <c r="BA1263">
        <v>175</v>
      </c>
      <c r="BC1263" t="s">
        <v>20836</v>
      </c>
      <c r="BK1263" t="s">
        <v>20837</v>
      </c>
      <c r="BL1263">
        <v>20484688</v>
      </c>
      <c r="BQ1263" t="s">
        <v>296</v>
      </c>
      <c r="BR1263" t="s">
        <v>12074</v>
      </c>
      <c r="BS1263" t="s">
        <v>12074</v>
      </c>
    </row>
    <row r="1264" spans="1:72" hidden="1">
      <c r="A1264" t="s">
        <v>76</v>
      </c>
      <c r="B1264" t="s">
        <v>20838</v>
      </c>
      <c r="F1264" t="s">
        <v>20839</v>
      </c>
      <c r="I1264" t="s">
        <v>20840</v>
      </c>
      <c r="J1264" t="s">
        <v>299</v>
      </c>
      <c r="V1264" t="s">
        <v>20841</v>
      </c>
      <c r="AA1264" t="s">
        <v>20842</v>
      </c>
      <c r="AM1264" t="s">
        <v>303</v>
      </c>
      <c r="AN1264" t="s">
        <v>4084</v>
      </c>
      <c r="AR1264" t="s">
        <v>20843</v>
      </c>
      <c r="AS1264">
        <v>2017</v>
      </c>
      <c r="AT1264">
        <v>352</v>
      </c>
      <c r="AZ1264">
        <v>128</v>
      </c>
      <c r="BA1264">
        <v>138</v>
      </c>
      <c r="BC1264" t="s">
        <v>20844</v>
      </c>
      <c r="BK1264" t="s">
        <v>20845</v>
      </c>
      <c r="BQ1264" t="s">
        <v>296</v>
      </c>
      <c r="BR1264" t="s">
        <v>12074</v>
      </c>
      <c r="BS1264" t="s">
        <v>12074</v>
      </c>
    </row>
    <row r="1265" spans="1:72" hidden="1">
      <c r="A1265" t="s">
        <v>76</v>
      </c>
      <c r="B1265" t="s">
        <v>20846</v>
      </c>
      <c r="F1265" t="s">
        <v>20847</v>
      </c>
      <c r="I1265" t="s">
        <v>20848</v>
      </c>
      <c r="J1265" t="s">
        <v>7647</v>
      </c>
      <c r="V1265" t="s">
        <v>20849</v>
      </c>
      <c r="Z1265" t="s">
        <v>20850</v>
      </c>
      <c r="AA1265" t="s">
        <v>20851</v>
      </c>
      <c r="AM1265" t="s">
        <v>7649</v>
      </c>
      <c r="AN1265" t="s">
        <v>20852</v>
      </c>
      <c r="AR1265" t="s">
        <v>128</v>
      </c>
      <c r="AS1265">
        <v>2008</v>
      </c>
      <c r="AT1265">
        <v>98</v>
      </c>
      <c r="AU1265">
        <v>12</v>
      </c>
      <c r="AZ1265">
        <v>1280</v>
      </c>
      <c r="BA1265">
        <v>1290</v>
      </c>
      <c r="BC1265" t="s">
        <v>20853</v>
      </c>
      <c r="BK1265" t="s">
        <v>20854</v>
      </c>
      <c r="BL1265">
        <v>19000002</v>
      </c>
      <c r="BQ1265" t="s">
        <v>296</v>
      </c>
      <c r="BR1265" t="s">
        <v>12074</v>
      </c>
      <c r="BS1265" t="s">
        <v>12074</v>
      </c>
    </row>
    <row r="1266" spans="1:72" hidden="1">
      <c r="A1266" t="s">
        <v>76</v>
      </c>
      <c r="B1266" t="s">
        <v>20855</v>
      </c>
      <c r="F1266" t="s">
        <v>20856</v>
      </c>
      <c r="H1266" t="s">
        <v>20857</v>
      </c>
      <c r="I1266" t="s">
        <v>20858</v>
      </c>
      <c r="J1266" t="s">
        <v>20859</v>
      </c>
      <c r="V1266" t="s">
        <v>20860</v>
      </c>
      <c r="Z1266" t="s">
        <v>20861</v>
      </c>
      <c r="AA1266" t="s">
        <v>20862</v>
      </c>
      <c r="AM1266" t="s">
        <v>20863</v>
      </c>
      <c r="AN1266" t="s">
        <v>20864</v>
      </c>
      <c r="AR1266" t="s">
        <v>168</v>
      </c>
      <c r="AS1266">
        <v>2013</v>
      </c>
      <c r="AT1266">
        <v>60</v>
      </c>
      <c r="AU1266">
        <v>10</v>
      </c>
      <c r="AZ1266">
        <v>1612</v>
      </c>
      <c r="BA1266">
        <v>1615</v>
      </c>
      <c r="BC1266" t="s">
        <v>20865</v>
      </c>
      <c r="BK1266" t="s">
        <v>20866</v>
      </c>
      <c r="BL1266">
        <v>23737480</v>
      </c>
      <c r="BQ1266" t="s">
        <v>296</v>
      </c>
      <c r="BR1266" t="s">
        <v>12074</v>
      </c>
      <c r="BS1266" t="s">
        <v>12074</v>
      </c>
    </row>
    <row r="1267" spans="1:72" hidden="1">
      <c r="A1267" t="s">
        <v>76</v>
      </c>
      <c r="B1267" t="s">
        <v>20867</v>
      </c>
      <c r="F1267" t="s">
        <v>20867</v>
      </c>
      <c r="I1267" t="s">
        <v>20868</v>
      </c>
      <c r="J1267" t="s">
        <v>1510</v>
      </c>
      <c r="V1267" t="s">
        <v>20869</v>
      </c>
      <c r="Z1267" t="s">
        <v>20870</v>
      </c>
      <c r="AM1267" t="s">
        <v>1512</v>
      </c>
      <c r="AR1267" t="s">
        <v>600</v>
      </c>
      <c r="AS1267">
        <v>2001</v>
      </c>
      <c r="AT1267">
        <v>89</v>
      </c>
      <c r="AU1267">
        <v>2</v>
      </c>
      <c r="AZ1267">
        <v>159</v>
      </c>
      <c r="BA1267">
        <v>165</v>
      </c>
      <c r="BC1267" t="s">
        <v>20871</v>
      </c>
      <c r="BK1267" t="s">
        <v>20872</v>
      </c>
      <c r="BQ1267" t="s">
        <v>296</v>
      </c>
      <c r="BR1267" t="s">
        <v>12074</v>
      </c>
      <c r="BS1267" t="s">
        <v>12074</v>
      </c>
    </row>
    <row r="1268" spans="1:72" hidden="1">
      <c r="A1268" t="s">
        <v>76</v>
      </c>
      <c r="B1268" t="s">
        <v>20873</v>
      </c>
      <c r="F1268" t="s">
        <v>20874</v>
      </c>
      <c r="I1268" t="s">
        <v>20875</v>
      </c>
      <c r="J1268" t="s">
        <v>1741</v>
      </c>
      <c r="V1268" t="s">
        <v>20876</v>
      </c>
      <c r="AM1268" t="s">
        <v>1746</v>
      </c>
      <c r="AR1268" t="s">
        <v>168</v>
      </c>
      <c r="AS1268">
        <v>2012</v>
      </c>
      <c r="AT1268">
        <v>154</v>
      </c>
      <c r="AU1268">
        <v>4</v>
      </c>
      <c r="AZ1268">
        <v>791</v>
      </c>
      <c r="BA1268">
        <v>802</v>
      </c>
      <c r="BC1268" t="s">
        <v>20877</v>
      </c>
      <c r="BK1268" t="s">
        <v>20878</v>
      </c>
      <c r="BQ1268" t="s">
        <v>296</v>
      </c>
      <c r="BR1268" t="s">
        <v>12074</v>
      </c>
      <c r="BS1268" t="s">
        <v>12074</v>
      </c>
    </row>
    <row r="1269" spans="1:72" hidden="1">
      <c r="A1269" t="s">
        <v>76</v>
      </c>
      <c r="B1269" t="s">
        <v>20879</v>
      </c>
      <c r="F1269" t="s">
        <v>20879</v>
      </c>
      <c r="I1269" t="s">
        <v>20880</v>
      </c>
      <c r="J1269" t="s">
        <v>1036</v>
      </c>
      <c r="V1269" t="s">
        <v>20881</v>
      </c>
      <c r="Z1269" t="s">
        <v>20882</v>
      </c>
      <c r="AA1269" t="s">
        <v>20883</v>
      </c>
      <c r="AM1269" t="s">
        <v>1040</v>
      </c>
      <c r="AR1269" t="s">
        <v>769</v>
      </c>
      <c r="AS1269">
        <v>1999</v>
      </c>
      <c r="AT1269">
        <v>113</v>
      </c>
      <c r="AU1269">
        <v>3</v>
      </c>
      <c r="AZ1269">
        <v>445</v>
      </c>
      <c r="BA1269">
        <v>456</v>
      </c>
      <c r="BC1269" t="s">
        <v>20884</v>
      </c>
      <c r="BK1269" t="s">
        <v>20885</v>
      </c>
      <c r="BL1269">
        <v>10068505</v>
      </c>
      <c r="BQ1269" t="s">
        <v>296</v>
      </c>
      <c r="BR1269" t="s">
        <v>12074</v>
      </c>
      <c r="BS1269" t="s">
        <v>12074</v>
      </c>
    </row>
    <row r="1270" spans="1:72" hidden="1">
      <c r="A1270" t="s">
        <v>76</v>
      </c>
      <c r="B1270" t="s">
        <v>20886</v>
      </c>
      <c r="F1270" t="s">
        <v>20887</v>
      </c>
      <c r="I1270" t="s">
        <v>20888</v>
      </c>
      <c r="J1270" t="s">
        <v>16038</v>
      </c>
      <c r="V1270" t="s">
        <v>20889</v>
      </c>
      <c r="AA1270" t="s">
        <v>20890</v>
      </c>
      <c r="AM1270" t="s">
        <v>16041</v>
      </c>
      <c r="AN1270" t="s">
        <v>16042</v>
      </c>
      <c r="AR1270" t="s">
        <v>128</v>
      </c>
      <c r="AS1270">
        <v>2017</v>
      </c>
      <c r="AT1270">
        <v>26</v>
      </c>
      <c r="AU1270">
        <v>10</v>
      </c>
      <c r="AZ1270">
        <v>1358</v>
      </c>
      <c r="BA1270">
        <v>1365</v>
      </c>
      <c r="BC1270" t="s">
        <v>20891</v>
      </c>
      <c r="BK1270" t="s">
        <v>20892</v>
      </c>
      <c r="BQ1270" t="s">
        <v>296</v>
      </c>
      <c r="BR1270" t="s">
        <v>12074</v>
      </c>
      <c r="BS1270" t="s">
        <v>12074</v>
      </c>
    </row>
    <row r="1271" spans="1:72" hidden="1">
      <c r="A1271" t="s">
        <v>76</v>
      </c>
      <c r="B1271" t="s">
        <v>20893</v>
      </c>
      <c r="F1271" t="s">
        <v>20894</v>
      </c>
      <c r="I1271" t="s">
        <v>20895</v>
      </c>
      <c r="J1271" t="s">
        <v>20896</v>
      </c>
      <c r="V1271" t="s">
        <v>20897</v>
      </c>
      <c r="AM1271" t="s">
        <v>20898</v>
      </c>
      <c r="AN1271" t="s">
        <v>20899</v>
      </c>
      <c r="AS1271">
        <v>2018</v>
      </c>
      <c r="AT1271">
        <v>61</v>
      </c>
      <c r="AZ1271">
        <v>322</v>
      </c>
      <c r="BA1271">
        <v>333</v>
      </c>
      <c r="BK1271" t="s">
        <v>20900</v>
      </c>
      <c r="BQ1271" t="s">
        <v>131</v>
      </c>
      <c r="BR1271" t="s">
        <v>12074</v>
      </c>
      <c r="BS1271" t="s">
        <v>296</v>
      </c>
      <c r="BT1271">
        <v>2</v>
      </c>
    </row>
    <row r="1272" spans="1:72" hidden="1">
      <c r="A1272" t="s">
        <v>76</v>
      </c>
      <c r="B1272" t="s">
        <v>20901</v>
      </c>
      <c r="F1272" t="s">
        <v>20902</v>
      </c>
      <c r="I1272" t="s">
        <v>20903</v>
      </c>
      <c r="J1272" t="s">
        <v>2128</v>
      </c>
      <c r="V1272" t="s">
        <v>20904</v>
      </c>
      <c r="Z1272" t="s">
        <v>20905</v>
      </c>
      <c r="AM1272" t="s">
        <v>2130</v>
      </c>
      <c r="AR1272" t="s">
        <v>216</v>
      </c>
      <c r="AS1272">
        <v>2008</v>
      </c>
      <c r="AT1272">
        <v>37</v>
      </c>
      <c r="AU1272">
        <v>4</v>
      </c>
      <c r="AZ1272">
        <v>862</v>
      </c>
      <c r="BA1272">
        <v>870</v>
      </c>
      <c r="BC1272" t="s">
        <v>20906</v>
      </c>
      <c r="BK1272" t="s">
        <v>20907</v>
      </c>
      <c r="BL1272">
        <v>18801250</v>
      </c>
      <c r="BQ1272" t="s">
        <v>131</v>
      </c>
      <c r="BR1272" t="s">
        <v>12074</v>
      </c>
      <c r="BS1272" t="s">
        <v>296</v>
      </c>
    </row>
    <row r="1273" spans="1:72" hidden="1">
      <c r="A1273" t="s">
        <v>76</v>
      </c>
      <c r="B1273" t="s">
        <v>20908</v>
      </c>
      <c r="F1273" t="s">
        <v>20909</v>
      </c>
      <c r="I1273" t="s">
        <v>20910</v>
      </c>
      <c r="J1273" t="s">
        <v>1196</v>
      </c>
      <c r="V1273" t="s">
        <v>20911</v>
      </c>
      <c r="AM1273" t="s">
        <v>1198</v>
      </c>
      <c r="AN1273" t="s">
        <v>5152</v>
      </c>
      <c r="AR1273" t="s">
        <v>148</v>
      </c>
      <c r="AS1273">
        <v>2017</v>
      </c>
      <c r="AT1273">
        <v>110</v>
      </c>
      <c r="AU1273">
        <v>3</v>
      </c>
      <c r="AZ1273">
        <v>310</v>
      </c>
      <c r="BA1273">
        <v>316</v>
      </c>
      <c r="BC1273" t="s">
        <v>20912</v>
      </c>
      <c r="BK1273" t="s">
        <v>20913</v>
      </c>
      <c r="BQ1273" t="s">
        <v>296</v>
      </c>
      <c r="BR1273" t="s">
        <v>12074</v>
      </c>
      <c r="BS1273" t="s">
        <v>12074</v>
      </c>
    </row>
    <row r="1274" spans="1:72" hidden="1">
      <c r="A1274" t="s">
        <v>76</v>
      </c>
      <c r="B1274" t="s">
        <v>20914</v>
      </c>
      <c r="F1274" t="s">
        <v>20914</v>
      </c>
      <c r="I1274" t="s">
        <v>20915</v>
      </c>
      <c r="J1274" t="s">
        <v>6301</v>
      </c>
      <c r="V1274" t="s">
        <v>20916</v>
      </c>
      <c r="AM1274" t="s">
        <v>6303</v>
      </c>
      <c r="AR1274" t="s">
        <v>600</v>
      </c>
      <c r="AS1274">
        <v>1991</v>
      </c>
      <c r="AT1274">
        <v>5</v>
      </c>
      <c r="AU1274">
        <v>2</v>
      </c>
      <c r="AZ1274">
        <v>175</v>
      </c>
      <c r="BA1274">
        <v>181</v>
      </c>
      <c r="BC1274" t="s">
        <v>20917</v>
      </c>
      <c r="BK1274" t="s">
        <v>20918</v>
      </c>
      <c r="BL1274">
        <v>1768911</v>
      </c>
      <c r="BQ1274" t="s">
        <v>296</v>
      </c>
      <c r="BR1274" t="s">
        <v>12074</v>
      </c>
      <c r="BS1274" t="s">
        <v>12074</v>
      </c>
    </row>
    <row r="1275" spans="1:72" hidden="1">
      <c r="A1275" t="s">
        <v>76</v>
      </c>
      <c r="B1275" t="s">
        <v>20919</v>
      </c>
      <c r="F1275" t="s">
        <v>20920</v>
      </c>
      <c r="I1275" t="s">
        <v>20921</v>
      </c>
      <c r="J1275" t="s">
        <v>174</v>
      </c>
      <c r="V1275" t="s">
        <v>20922</v>
      </c>
      <c r="Z1275" t="s">
        <v>20923</v>
      </c>
      <c r="AA1275" t="s">
        <v>20924</v>
      </c>
      <c r="AM1275" t="s">
        <v>176</v>
      </c>
      <c r="AR1275" t="s">
        <v>216</v>
      </c>
      <c r="AS1275">
        <v>2012</v>
      </c>
      <c r="AT1275">
        <v>102</v>
      </c>
      <c r="AU1275">
        <v>4</v>
      </c>
      <c r="AZ1275">
        <v>489</v>
      </c>
      <c r="BA1275">
        <v>496</v>
      </c>
      <c r="BC1275" t="s">
        <v>20925</v>
      </c>
      <c r="BK1275" t="s">
        <v>20926</v>
      </c>
      <c r="BL1275">
        <v>22414235</v>
      </c>
      <c r="BQ1275" t="s">
        <v>296</v>
      </c>
      <c r="BR1275" t="s">
        <v>12074</v>
      </c>
      <c r="BS1275" t="s">
        <v>12074</v>
      </c>
    </row>
    <row r="1276" spans="1:72" hidden="1">
      <c r="A1276" t="s">
        <v>76</v>
      </c>
      <c r="B1276" t="s">
        <v>20927</v>
      </c>
      <c r="F1276" t="s">
        <v>20927</v>
      </c>
      <c r="I1276" t="s">
        <v>20928</v>
      </c>
      <c r="J1276" t="s">
        <v>4345</v>
      </c>
      <c r="AM1276" t="s">
        <v>4349</v>
      </c>
      <c r="AS1276">
        <v>1984</v>
      </c>
      <c r="AT1276">
        <v>166</v>
      </c>
      <c r="AU1276">
        <v>1</v>
      </c>
      <c r="AZ1276">
        <v>127</v>
      </c>
      <c r="BA1276">
        <v>139</v>
      </c>
      <c r="BC1276" t="s">
        <v>20929</v>
      </c>
      <c r="BK1276" t="s">
        <v>20930</v>
      </c>
      <c r="BQ1276" t="s">
        <v>131</v>
      </c>
      <c r="BR1276" t="s">
        <v>12074</v>
      </c>
      <c r="BS1276" t="s">
        <v>296</v>
      </c>
    </row>
    <row r="1277" spans="1:72" hidden="1">
      <c r="A1277" t="s">
        <v>76</v>
      </c>
      <c r="B1277" t="s">
        <v>20931</v>
      </c>
      <c r="F1277" t="s">
        <v>20932</v>
      </c>
      <c r="I1277" t="s">
        <v>20933</v>
      </c>
      <c r="J1277" t="s">
        <v>1819</v>
      </c>
      <c r="V1277" t="s">
        <v>20934</v>
      </c>
      <c r="AA1277" t="s">
        <v>20935</v>
      </c>
      <c r="AM1277" t="s">
        <v>1821</v>
      </c>
      <c r="AN1277" t="s">
        <v>20936</v>
      </c>
      <c r="AS1277">
        <v>2017</v>
      </c>
      <c r="AT1277">
        <v>51</v>
      </c>
      <c r="AU1277" t="s">
        <v>20937</v>
      </c>
      <c r="AZ1277">
        <v>2271</v>
      </c>
      <c r="BA1277">
        <v>2281</v>
      </c>
      <c r="BC1277" t="s">
        <v>20938</v>
      </c>
      <c r="BK1277" t="s">
        <v>20939</v>
      </c>
      <c r="BQ1277" t="s">
        <v>296</v>
      </c>
      <c r="BR1277" t="s">
        <v>12074</v>
      </c>
      <c r="BS1277" t="s">
        <v>12074</v>
      </c>
    </row>
    <row r="1278" spans="1:72" hidden="1">
      <c r="A1278" t="s">
        <v>76</v>
      </c>
      <c r="B1278" t="s">
        <v>20940</v>
      </c>
      <c r="F1278" t="s">
        <v>20940</v>
      </c>
      <c r="I1278" t="s">
        <v>20941</v>
      </c>
      <c r="J1278" t="s">
        <v>13886</v>
      </c>
      <c r="V1278" t="s">
        <v>20942</v>
      </c>
      <c r="Z1278" t="s">
        <v>20943</v>
      </c>
      <c r="AM1278" t="s">
        <v>13889</v>
      </c>
      <c r="AR1278" t="s">
        <v>168</v>
      </c>
      <c r="AS1278">
        <v>1998</v>
      </c>
      <c r="AT1278">
        <v>35</v>
      </c>
      <c r="AU1278">
        <v>5</v>
      </c>
      <c r="AZ1278">
        <v>748</v>
      </c>
      <c r="BA1278">
        <v>757</v>
      </c>
      <c r="BC1278" t="s">
        <v>20944</v>
      </c>
      <c r="BK1278" t="s">
        <v>20945</v>
      </c>
      <c r="BQ1278" t="s">
        <v>296</v>
      </c>
      <c r="BR1278" t="s">
        <v>12074</v>
      </c>
      <c r="BS1278" t="s">
        <v>12074</v>
      </c>
    </row>
    <row r="1279" spans="1:72" hidden="1">
      <c r="A1279" t="s">
        <v>76</v>
      </c>
      <c r="B1279" t="s">
        <v>20946</v>
      </c>
      <c r="F1279" t="s">
        <v>20946</v>
      </c>
      <c r="I1279" t="s">
        <v>20947</v>
      </c>
      <c r="J1279" t="s">
        <v>1196</v>
      </c>
      <c r="V1279" t="s">
        <v>20948</v>
      </c>
      <c r="AM1279" t="s">
        <v>1198</v>
      </c>
      <c r="AR1279" t="s">
        <v>413</v>
      </c>
      <c r="AS1279">
        <v>2005</v>
      </c>
      <c r="AT1279">
        <v>98</v>
      </c>
      <c r="AU1279">
        <v>6</v>
      </c>
      <c r="AZ1279">
        <v>996</v>
      </c>
      <c r="BA1279">
        <v>1001</v>
      </c>
      <c r="BC1279" t="s">
        <v>20949</v>
      </c>
      <c r="BK1279" t="s">
        <v>20950</v>
      </c>
      <c r="BQ1279" t="s">
        <v>296</v>
      </c>
      <c r="BR1279" t="s">
        <v>12074</v>
      </c>
      <c r="BS1279" t="s">
        <v>12074</v>
      </c>
    </row>
    <row r="1280" spans="1:72" hidden="1">
      <c r="A1280" t="s">
        <v>76</v>
      </c>
      <c r="B1280" t="s">
        <v>20951</v>
      </c>
      <c r="F1280" t="s">
        <v>20951</v>
      </c>
      <c r="I1280" t="s">
        <v>20952</v>
      </c>
      <c r="J1280" t="s">
        <v>2557</v>
      </c>
      <c r="O1280" t="s">
        <v>20953</v>
      </c>
      <c r="P1280" t="s">
        <v>20954</v>
      </c>
      <c r="Q1280" t="s">
        <v>20955</v>
      </c>
      <c r="R1280" t="s">
        <v>20956</v>
      </c>
      <c r="V1280" t="s">
        <v>20957</v>
      </c>
      <c r="Z1280" t="s">
        <v>20958</v>
      </c>
      <c r="AA1280" t="s">
        <v>2560</v>
      </c>
      <c r="AM1280" t="s">
        <v>2561</v>
      </c>
      <c r="AN1280" t="s">
        <v>2562</v>
      </c>
      <c r="AS1280">
        <v>1995</v>
      </c>
      <c r="AT1280">
        <v>7</v>
      </c>
      <c r="AU1280">
        <v>5</v>
      </c>
      <c r="AZ1280">
        <v>967</v>
      </c>
      <c r="BA1280">
        <v>982</v>
      </c>
      <c r="BC1280" t="s">
        <v>20959</v>
      </c>
      <c r="BK1280" t="s">
        <v>20960</v>
      </c>
      <c r="BL1280">
        <v>8848618</v>
      </c>
      <c r="BQ1280" t="s">
        <v>296</v>
      </c>
      <c r="BR1280" t="s">
        <v>12074</v>
      </c>
      <c r="BS1280" t="s">
        <v>12074</v>
      </c>
    </row>
    <row r="1281" spans="1:71" hidden="1">
      <c r="A1281" t="s">
        <v>76</v>
      </c>
      <c r="B1281" t="s">
        <v>20961</v>
      </c>
      <c r="F1281" t="s">
        <v>20961</v>
      </c>
      <c r="I1281" t="s">
        <v>20962</v>
      </c>
      <c r="J1281" t="s">
        <v>2557</v>
      </c>
      <c r="O1281" t="s">
        <v>6939</v>
      </c>
      <c r="P1281" t="s">
        <v>6940</v>
      </c>
      <c r="Q1281" t="s">
        <v>6941</v>
      </c>
      <c r="V1281" t="s">
        <v>20963</v>
      </c>
      <c r="Z1281" t="s">
        <v>2559</v>
      </c>
      <c r="AA1281" t="s">
        <v>20964</v>
      </c>
      <c r="AM1281" t="s">
        <v>2561</v>
      </c>
      <c r="AN1281" t="s">
        <v>2562</v>
      </c>
      <c r="AS1281">
        <v>2004</v>
      </c>
      <c r="AT1281">
        <v>16</v>
      </c>
      <c r="AU1281">
        <v>4</v>
      </c>
      <c r="AZ1281">
        <v>491</v>
      </c>
      <c r="BA1281">
        <v>501</v>
      </c>
      <c r="BC1281" t="s">
        <v>20965</v>
      </c>
      <c r="BK1281" t="s">
        <v>20966</v>
      </c>
      <c r="BL1281">
        <v>15315748</v>
      </c>
      <c r="BQ1281" t="s">
        <v>296</v>
      </c>
      <c r="BR1281" t="s">
        <v>12074</v>
      </c>
      <c r="BS1281" t="s">
        <v>12074</v>
      </c>
    </row>
    <row r="1282" spans="1:71" hidden="1">
      <c r="A1282" t="s">
        <v>76</v>
      </c>
      <c r="B1282" t="s">
        <v>20967</v>
      </c>
      <c r="F1282" t="s">
        <v>20968</v>
      </c>
      <c r="I1282" t="s">
        <v>20969</v>
      </c>
      <c r="J1282" t="s">
        <v>20970</v>
      </c>
      <c r="V1282" t="s">
        <v>20971</v>
      </c>
      <c r="AA1282" t="s">
        <v>20972</v>
      </c>
      <c r="AM1282" t="s">
        <v>20973</v>
      </c>
      <c r="AR1282" t="s">
        <v>94</v>
      </c>
      <c r="AS1282">
        <v>2016</v>
      </c>
      <c r="AT1282">
        <v>85</v>
      </c>
      <c r="AZ1282">
        <v>1226</v>
      </c>
      <c r="BA1282">
        <v>1236</v>
      </c>
      <c r="BC1282" t="s">
        <v>20974</v>
      </c>
      <c r="BK1282" t="s">
        <v>20975</v>
      </c>
      <c r="BQ1282" t="s">
        <v>296</v>
      </c>
      <c r="BR1282" t="s">
        <v>12074</v>
      </c>
      <c r="BS1282" t="s">
        <v>12074</v>
      </c>
    </row>
    <row r="1283" spans="1:71" hidden="1">
      <c r="A1283" t="s">
        <v>76</v>
      </c>
      <c r="B1283" t="s">
        <v>20976</v>
      </c>
      <c r="F1283" t="s">
        <v>20977</v>
      </c>
      <c r="I1283" t="s">
        <v>20978</v>
      </c>
      <c r="J1283" t="s">
        <v>299</v>
      </c>
      <c r="V1283" t="s">
        <v>20979</v>
      </c>
      <c r="Z1283" t="s">
        <v>20980</v>
      </c>
      <c r="AA1283" t="s">
        <v>20981</v>
      </c>
      <c r="AM1283" t="s">
        <v>303</v>
      </c>
      <c r="AN1283" t="s">
        <v>4084</v>
      </c>
      <c r="AR1283" s="3">
        <v>45383</v>
      </c>
      <c r="AS1283">
        <v>2012</v>
      </c>
      <c r="AT1283">
        <v>231</v>
      </c>
      <c r="AZ1283">
        <v>80</v>
      </c>
      <c r="BA1283">
        <v>86</v>
      </c>
      <c r="BC1283" t="s">
        <v>20982</v>
      </c>
      <c r="BK1283" t="s">
        <v>20983</v>
      </c>
      <c r="BQ1283" t="s">
        <v>296</v>
      </c>
      <c r="BR1283" t="s">
        <v>12074</v>
      </c>
      <c r="BS1283" t="s">
        <v>12074</v>
      </c>
    </row>
    <row r="1284" spans="1:71" hidden="1">
      <c r="A1284" t="s">
        <v>76</v>
      </c>
      <c r="B1284" t="s">
        <v>20984</v>
      </c>
      <c r="F1284" t="s">
        <v>20985</v>
      </c>
      <c r="I1284" t="s">
        <v>20986</v>
      </c>
      <c r="J1284" t="s">
        <v>1097</v>
      </c>
      <c r="V1284" t="s">
        <v>20987</v>
      </c>
      <c r="Z1284" t="s">
        <v>20988</v>
      </c>
      <c r="AA1284" t="s">
        <v>20989</v>
      </c>
      <c r="AM1284" t="s">
        <v>1099</v>
      </c>
      <c r="AN1284" t="s">
        <v>2847</v>
      </c>
      <c r="AR1284" t="s">
        <v>887</v>
      </c>
      <c r="AS1284">
        <v>2008</v>
      </c>
      <c r="AT1284">
        <v>117</v>
      </c>
      <c r="AU1284">
        <v>6</v>
      </c>
      <c r="AZ1284">
        <v>829</v>
      </c>
      <c r="BA1284">
        <v>836</v>
      </c>
      <c r="BC1284" t="s">
        <v>20990</v>
      </c>
      <c r="BK1284" t="s">
        <v>20991</v>
      </c>
      <c r="BQ1284" t="s">
        <v>296</v>
      </c>
      <c r="BR1284" t="s">
        <v>12074</v>
      </c>
      <c r="BS1284" t="s">
        <v>12074</v>
      </c>
    </row>
    <row r="1285" spans="1:71" hidden="1">
      <c r="A1285" t="s">
        <v>76</v>
      </c>
      <c r="B1285" t="s">
        <v>20992</v>
      </c>
      <c r="F1285" t="s">
        <v>20992</v>
      </c>
      <c r="I1285" t="s">
        <v>20993</v>
      </c>
      <c r="J1285" t="s">
        <v>210</v>
      </c>
      <c r="V1285" t="s">
        <v>20994</v>
      </c>
      <c r="Z1285" t="s">
        <v>20995</v>
      </c>
      <c r="AM1285" t="s">
        <v>214</v>
      </c>
      <c r="AR1285" t="s">
        <v>128</v>
      </c>
      <c r="AS1285">
        <v>2001</v>
      </c>
      <c r="AT1285">
        <v>26</v>
      </c>
      <c r="AU1285">
        <v>6</v>
      </c>
      <c r="AZ1285">
        <v>609</v>
      </c>
      <c r="BA1285">
        <v>616</v>
      </c>
      <c r="BC1285" t="s">
        <v>20996</v>
      </c>
      <c r="BK1285" t="s">
        <v>20997</v>
      </c>
      <c r="BQ1285" t="s">
        <v>131</v>
      </c>
      <c r="BR1285" t="s">
        <v>12074</v>
      </c>
      <c r="BS1285" t="s">
        <v>296</v>
      </c>
    </row>
    <row r="1286" spans="1:71" hidden="1">
      <c r="A1286" t="s">
        <v>76</v>
      </c>
      <c r="B1286" t="s">
        <v>20998</v>
      </c>
      <c r="F1286" t="s">
        <v>20999</v>
      </c>
      <c r="I1286" t="s">
        <v>21000</v>
      </c>
      <c r="J1286" t="s">
        <v>3904</v>
      </c>
      <c r="V1286" t="s">
        <v>21001</v>
      </c>
      <c r="Z1286" t="s">
        <v>21002</v>
      </c>
      <c r="AA1286" t="s">
        <v>21003</v>
      </c>
      <c r="AM1286" t="s">
        <v>3907</v>
      </c>
      <c r="AN1286" t="s">
        <v>7849</v>
      </c>
      <c r="AR1286" t="s">
        <v>204</v>
      </c>
      <c r="AS1286">
        <v>2009</v>
      </c>
      <c r="AT1286">
        <v>32</v>
      </c>
      <c r="AU1286">
        <v>2</v>
      </c>
      <c r="AZ1286">
        <v>133</v>
      </c>
      <c r="BA1286">
        <v>146</v>
      </c>
      <c r="BC1286" t="s">
        <v>21004</v>
      </c>
      <c r="BK1286" t="s">
        <v>21005</v>
      </c>
      <c r="BQ1286" t="s">
        <v>296</v>
      </c>
      <c r="BR1286" t="s">
        <v>12074</v>
      </c>
      <c r="BS1286" t="s">
        <v>12074</v>
      </c>
    </row>
    <row r="1287" spans="1:71" hidden="1">
      <c r="A1287" t="s">
        <v>76</v>
      </c>
      <c r="B1287" t="s">
        <v>21006</v>
      </c>
      <c r="F1287" t="s">
        <v>21007</v>
      </c>
      <c r="I1287" t="s">
        <v>21008</v>
      </c>
      <c r="J1287" t="s">
        <v>21009</v>
      </c>
      <c r="V1287" t="s">
        <v>21010</v>
      </c>
      <c r="AM1287" t="s">
        <v>21011</v>
      </c>
      <c r="AR1287" t="s">
        <v>769</v>
      </c>
      <c r="AS1287">
        <v>2011</v>
      </c>
      <c r="AT1287">
        <v>64</v>
      </c>
      <c r="AU1287">
        <v>6</v>
      </c>
      <c r="AZ1287">
        <v>552</v>
      </c>
      <c r="BA1287">
        <v>555</v>
      </c>
      <c r="BC1287" t="s">
        <v>21012</v>
      </c>
      <c r="BK1287" t="s">
        <v>21013</v>
      </c>
      <c r="BQ1287" t="s">
        <v>296</v>
      </c>
      <c r="BR1287" t="s">
        <v>12074</v>
      </c>
      <c r="BS1287" t="s">
        <v>12074</v>
      </c>
    </row>
    <row r="1288" spans="1:71" hidden="1">
      <c r="A1288" t="s">
        <v>76</v>
      </c>
      <c r="B1288" t="s">
        <v>21014</v>
      </c>
      <c r="F1288" t="s">
        <v>21015</v>
      </c>
      <c r="I1288" t="s">
        <v>21016</v>
      </c>
      <c r="J1288" t="s">
        <v>1424</v>
      </c>
      <c r="V1288" t="s">
        <v>21017</v>
      </c>
      <c r="AM1288" t="s">
        <v>1426</v>
      </c>
      <c r="AR1288" t="s">
        <v>887</v>
      </c>
      <c r="AS1288">
        <v>2009</v>
      </c>
      <c r="AT1288">
        <v>14</v>
      </c>
      <c r="AU1288">
        <v>3</v>
      </c>
      <c r="AZ1288">
        <v>167</v>
      </c>
      <c r="BA1288">
        <v>177</v>
      </c>
      <c r="BC1288" t="s">
        <v>21018</v>
      </c>
      <c r="BK1288" t="s">
        <v>21019</v>
      </c>
      <c r="BQ1288" t="s">
        <v>296</v>
      </c>
      <c r="BR1288" t="s">
        <v>12074</v>
      </c>
      <c r="BS1288" t="s">
        <v>12074</v>
      </c>
    </row>
    <row r="1289" spans="1:71" hidden="1">
      <c r="A1289" t="s">
        <v>76</v>
      </c>
      <c r="B1289" t="s">
        <v>21020</v>
      </c>
      <c r="F1289" t="s">
        <v>21021</v>
      </c>
      <c r="I1289" t="s">
        <v>21022</v>
      </c>
      <c r="J1289" t="s">
        <v>1125</v>
      </c>
      <c r="V1289" t="s">
        <v>21023</v>
      </c>
      <c r="AA1289" t="s">
        <v>21024</v>
      </c>
      <c r="AM1289" t="s">
        <v>1128</v>
      </c>
      <c r="AR1289" t="s">
        <v>600</v>
      </c>
      <c r="AS1289">
        <v>2013</v>
      </c>
      <c r="AT1289">
        <v>38</v>
      </c>
      <c r="AU1289">
        <v>2</v>
      </c>
      <c r="AZ1289">
        <v>162</v>
      </c>
      <c r="BA1289">
        <v>168</v>
      </c>
      <c r="BC1289" t="s">
        <v>21025</v>
      </c>
      <c r="BK1289" t="s">
        <v>21026</v>
      </c>
      <c r="BQ1289" t="s">
        <v>131</v>
      </c>
      <c r="BR1289" t="s">
        <v>12074</v>
      </c>
      <c r="BS1289" t="s">
        <v>296</v>
      </c>
    </row>
    <row r="1290" spans="1:71" hidden="1">
      <c r="A1290" t="s">
        <v>76</v>
      </c>
      <c r="B1290" t="s">
        <v>21027</v>
      </c>
      <c r="F1290" t="s">
        <v>21028</v>
      </c>
      <c r="I1290" t="s">
        <v>21029</v>
      </c>
      <c r="J1290" t="s">
        <v>2704</v>
      </c>
      <c r="V1290" t="s">
        <v>21030</v>
      </c>
      <c r="AA1290" t="s">
        <v>21031</v>
      </c>
      <c r="AM1290" t="s">
        <v>2706</v>
      </c>
      <c r="AN1290" t="s">
        <v>2707</v>
      </c>
      <c r="AR1290" t="s">
        <v>204</v>
      </c>
      <c r="AS1290">
        <v>2018</v>
      </c>
      <c r="AT1290">
        <v>25</v>
      </c>
      <c r="AU1290">
        <v>1</v>
      </c>
      <c r="AZ1290">
        <v>109</v>
      </c>
      <c r="BA1290">
        <v>116</v>
      </c>
      <c r="BC1290" t="s">
        <v>21032</v>
      </c>
      <c r="BK1290" t="s">
        <v>21033</v>
      </c>
      <c r="BL1290">
        <v>27358209</v>
      </c>
      <c r="BQ1290" t="s">
        <v>296</v>
      </c>
      <c r="BR1290" t="s">
        <v>12074</v>
      </c>
      <c r="BS1290" t="s">
        <v>12074</v>
      </c>
    </row>
    <row r="1291" spans="1:71" hidden="1">
      <c r="A1291" t="s">
        <v>76</v>
      </c>
      <c r="B1291" t="s">
        <v>21034</v>
      </c>
      <c r="F1291" t="s">
        <v>21035</v>
      </c>
      <c r="I1291" t="s">
        <v>21036</v>
      </c>
      <c r="J1291" t="s">
        <v>1153</v>
      </c>
      <c r="V1291" t="s">
        <v>21037</v>
      </c>
      <c r="Z1291" t="s">
        <v>21038</v>
      </c>
      <c r="AA1291" t="s">
        <v>21039</v>
      </c>
      <c r="AM1291" t="s">
        <v>1156</v>
      </c>
      <c r="AR1291" t="s">
        <v>94</v>
      </c>
      <c r="AS1291">
        <v>2009</v>
      </c>
      <c r="AT1291">
        <v>23</v>
      </c>
      <c r="AU1291">
        <v>1</v>
      </c>
      <c r="AZ1291">
        <v>75</v>
      </c>
      <c r="BA1291">
        <v>84</v>
      </c>
      <c r="BC1291" t="s">
        <v>21040</v>
      </c>
      <c r="BK1291" t="s">
        <v>21041</v>
      </c>
      <c r="BQ1291" t="s">
        <v>296</v>
      </c>
      <c r="BR1291" t="s">
        <v>12074</v>
      </c>
      <c r="BS1291" t="s">
        <v>12074</v>
      </c>
    </row>
    <row r="1292" spans="1:71" hidden="1">
      <c r="A1292" t="s">
        <v>76</v>
      </c>
      <c r="B1292" t="s">
        <v>21042</v>
      </c>
      <c r="F1292" t="s">
        <v>21043</v>
      </c>
      <c r="I1292" t="s">
        <v>21044</v>
      </c>
      <c r="J1292" t="s">
        <v>925</v>
      </c>
      <c r="V1292" t="s">
        <v>21045</v>
      </c>
      <c r="AM1292" t="s">
        <v>927</v>
      </c>
      <c r="AR1292" t="s">
        <v>216</v>
      </c>
      <c r="AS1292">
        <v>2006</v>
      </c>
      <c r="AT1292">
        <v>108</v>
      </c>
      <c r="AU1292">
        <v>3</v>
      </c>
      <c r="AZ1292">
        <v>678</v>
      </c>
      <c r="BA1292">
        <v>690</v>
      </c>
      <c r="BC1292" t="s">
        <v>21046</v>
      </c>
      <c r="BK1292" t="s">
        <v>21047</v>
      </c>
      <c r="BQ1292" t="s">
        <v>296</v>
      </c>
      <c r="BR1292" t="s">
        <v>12074</v>
      </c>
      <c r="BS1292" t="s">
        <v>12074</v>
      </c>
    </row>
    <row r="1293" spans="1:71" hidden="1">
      <c r="A1293" t="s">
        <v>76</v>
      </c>
      <c r="B1293" t="s">
        <v>21048</v>
      </c>
      <c r="F1293" t="s">
        <v>21049</v>
      </c>
      <c r="I1293" t="s">
        <v>21050</v>
      </c>
      <c r="J1293" t="s">
        <v>12475</v>
      </c>
      <c r="V1293" t="s">
        <v>21051</v>
      </c>
      <c r="Z1293" t="s">
        <v>21052</v>
      </c>
      <c r="AM1293" t="s">
        <v>12477</v>
      </c>
      <c r="AS1293">
        <v>2010</v>
      </c>
      <c r="AT1293">
        <v>12</v>
      </c>
      <c r="AU1293">
        <v>1</v>
      </c>
      <c r="AZ1293">
        <v>161</v>
      </c>
      <c r="BA1293">
        <v>171</v>
      </c>
      <c r="BC1293" t="s">
        <v>21053</v>
      </c>
      <c r="BK1293" t="s">
        <v>21054</v>
      </c>
      <c r="BQ1293" t="s">
        <v>296</v>
      </c>
      <c r="BR1293" t="s">
        <v>12074</v>
      </c>
      <c r="BS1293" t="s">
        <v>12074</v>
      </c>
    </row>
    <row r="1294" spans="1:71" hidden="1">
      <c r="A1294" t="s">
        <v>76</v>
      </c>
      <c r="B1294" t="s">
        <v>21055</v>
      </c>
      <c r="F1294" t="s">
        <v>21055</v>
      </c>
      <c r="I1294" t="s">
        <v>21056</v>
      </c>
      <c r="J1294" t="s">
        <v>2128</v>
      </c>
      <c r="V1294" t="s">
        <v>21057</v>
      </c>
      <c r="AA1294" t="s">
        <v>21058</v>
      </c>
      <c r="AM1294" t="s">
        <v>2130</v>
      </c>
      <c r="AR1294" t="s">
        <v>128</v>
      </c>
      <c r="AS1294">
        <v>1997</v>
      </c>
      <c r="AT1294">
        <v>26</v>
      </c>
      <c r="AU1294">
        <v>6</v>
      </c>
      <c r="AZ1294">
        <v>1416</v>
      </c>
      <c r="BA1294">
        <v>1423</v>
      </c>
      <c r="BC1294" t="s">
        <v>21059</v>
      </c>
      <c r="BK1294" t="s">
        <v>21060</v>
      </c>
      <c r="BQ1294" t="s">
        <v>296</v>
      </c>
      <c r="BR1294" t="s">
        <v>12074</v>
      </c>
      <c r="BS1294" t="s">
        <v>12074</v>
      </c>
    </row>
    <row r="1295" spans="1:71" hidden="1">
      <c r="A1295" t="s">
        <v>76</v>
      </c>
      <c r="B1295" t="s">
        <v>21061</v>
      </c>
      <c r="F1295" t="s">
        <v>21062</v>
      </c>
      <c r="I1295" t="s">
        <v>21063</v>
      </c>
      <c r="J1295" t="s">
        <v>3265</v>
      </c>
      <c r="V1295" t="s">
        <v>21064</v>
      </c>
      <c r="AM1295" t="s">
        <v>3266</v>
      </c>
      <c r="AR1295" t="s">
        <v>269</v>
      </c>
      <c r="AS1295">
        <v>2011</v>
      </c>
      <c r="AT1295">
        <v>143</v>
      </c>
      <c r="AU1295">
        <v>2</v>
      </c>
      <c r="AZ1295">
        <v>185</v>
      </c>
      <c r="BA1295">
        <v>196</v>
      </c>
      <c r="BC1295" t="s">
        <v>21065</v>
      </c>
      <c r="BK1295" t="s">
        <v>21066</v>
      </c>
      <c r="BQ1295" t="s">
        <v>296</v>
      </c>
      <c r="BR1295" t="s">
        <v>12074</v>
      </c>
      <c r="BS1295" t="s">
        <v>12074</v>
      </c>
    </row>
    <row r="1296" spans="1:71" hidden="1">
      <c r="A1296" t="s">
        <v>76</v>
      </c>
      <c r="B1296" t="s">
        <v>21067</v>
      </c>
      <c r="F1296" t="s">
        <v>21068</v>
      </c>
      <c r="I1296" t="s">
        <v>21069</v>
      </c>
      <c r="J1296" t="s">
        <v>21070</v>
      </c>
      <c r="V1296" t="s">
        <v>21071</v>
      </c>
      <c r="AM1296" t="s">
        <v>21072</v>
      </c>
      <c r="AR1296" t="s">
        <v>94</v>
      </c>
      <c r="AS1296">
        <v>2014</v>
      </c>
      <c r="AT1296">
        <v>33</v>
      </c>
      <c r="AZ1296">
        <v>107</v>
      </c>
      <c r="BA1296">
        <v>118</v>
      </c>
      <c r="BC1296" t="s">
        <v>21073</v>
      </c>
      <c r="BK1296" t="s">
        <v>21074</v>
      </c>
      <c r="BQ1296" t="s">
        <v>296</v>
      </c>
      <c r="BR1296" t="s">
        <v>12074</v>
      </c>
      <c r="BS1296" t="s">
        <v>12074</v>
      </c>
    </row>
    <row r="1297" spans="1:72" hidden="1">
      <c r="A1297" t="s">
        <v>76</v>
      </c>
      <c r="B1297" t="s">
        <v>21075</v>
      </c>
      <c r="F1297" t="s">
        <v>21076</v>
      </c>
      <c r="I1297" t="s">
        <v>21077</v>
      </c>
      <c r="J1297" t="s">
        <v>21078</v>
      </c>
      <c r="V1297" t="s">
        <v>21079</v>
      </c>
      <c r="AM1297" t="s">
        <v>21080</v>
      </c>
      <c r="AN1297" t="s">
        <v>21081</v>
      </c>
      <c r="AR1297" t="s">
        <v>600</v>
      </c>
      <c r="AS1297">
        <v>2015</v>
      </c>
      <c r="AT1297">
        <v>5</v>
      </c>
      <c r="AZ1297">
        <v>39</v>
      </c>
      <c r="BA1297">
        <v>46</v>
      </c>
      <c r="BC1297" t="s">
        <v>21082</v>
      </c>
      <c r="BK1297" t="s">
        <v>21083</v>
      </c>
      <c r="BL1297">
        <v>26177848</v>
      </c>
      <c r="BQ1297" t="s">
        <v>296</v>
      </c>
      <c r="BR1297" t="s">
        <v>12074</v>
      </c>
      <c r="BS1297" t="s">
        <v>12074</v>
      </c>
    </row>
    <row r="1298" spans="1:72" hidden="1">
      <c r="A1298" t="s">
        <v>76</v>
      </c>
      <c r="B1298" t="s">
        <v>21084</v>
      </c>
      <c r="F1298" t="s">
        <v>21084</v>
      </c>
      <c r="I1298" t="s">
        <v>21085</v>
      </c>
      <c r="J1298" t="s">
        <v>992</v>
      </c>
      <c r="V1298" t="s">
        <v>21086</v>
      </c>
      <c r="AM1298" t="s">
        <v>994</v>
      </c>
      <c r="AR1298" t="s">
        <v>148</v>
      </c>
      <c r="AS1298">
        <v>2006</v>
      </c>
      <c r="AT1298">
        <v>85</v>
      </c>
      <c r="AU1298">
        <v>5</v>
      </c>
      <c r="AZ1298">
        <v>573</v>
      </c>
      <c r="BA1298">
        <v>585</v>
      </c>
      <c r="BK1298" t="s">
        <v>21087</v>
      </c>
      <c r="BQ1298" t="s">
        <v>131</v>
      </c>
      <c r="BR1298" t="s">
        <v>12074</v>
      </c>
      <c r="BS1298" t="s">
        <v>296</v>
      </c>
      <c r="BT1298">
        <v>2</v>
      </c>
    </row>
    <row r="1299" spans="1:72" hidden="1">
      <c r="A1299" t="s">
        <v>867</v>
      </c>
      <c r="B1299" t="s">
        <v>21084</v>
      </c>
      <c r="D1299" t="s">
        <v>21088</v>
      </c>
      <c r="F1299" t="s">
        <v>21089</v>
      </c>
      <c r="I1299" t="s">
        <v>21090</v>
      </c>
      <c r="J1299" t="s">
        <v>21091</v>
      </c>
      <c r="K1299" t="s">
        <v>21092</v>
      </c>
      <c r="O1299" t="s">
        <v>21093</v>
      </c>
      <c r="P1299" t="s">
        <v>21094</v>
      </c>
      <c r="Q1299" t="s">
        <v>21095</v>
      </c>
      <c r="V1299" t="s">
        <v>21096</v>
      </c>
      <c r="AM1299" t="s">
        <v>21097</v>
      </c>
      <c r="AO1299" t="s">
        <v>21098</v>
      </c>
      <c r="AS1299">
        <v>2008</v>
      </c>
      <c r="AU1299">
        <v>75</v>
      </c>
      <c r="AZ1299">
        <v>259</v>
      </c>
      <c r="BA1299">
        <v>284</v>
      </c>
      <c r="BK1299" t="s">
        <v>21099</v>
      </c>
      <c r="BQ1299" t="s">
        <v>131</v>
      </c>
      <c r="BR1299" t="s">
        <v>12074</v>
      </c>
      <c r="BS1299" t="s">
        <v>296</v>
      </c>
    </row>
    <row r="1300" spans="1:72" hidden="1">
      <c r="A1300" t="s">
        <v>76</v>
      </c>
      <c r="B1300" t="s">
        <v>21100</v>
      </c>
      <c r="F1300" t="s">
        <v>21100</v>
      </c>
      <c r="I1300" t="s">
        <v>21101</v>
      </c>
      <c r="J1300" t="s">
        <v>992</v>
      </c>
      <c r="V1300" t="s">
        <v>21102</v>
      </c>
      <c r="Z1300" t="s">
        <v>21103</v>
      </c>
      <c r="AA1300" t="s">
        <v>21104</v>
      </c>
      <c r="AM1300" t="s">
        <v>994</v>
      </c>
      <c r="AR1300" t="s">
        <v>128</v>
      </c>
      <c r="AS1300">
        <v>2003</v>
      </c>
      <c r="AT1300">
        <v>82</v>
      </c>
      <c r="AU1300">
        <v>12</v>
      </c>
      <c r="AZ1300">
        <v>1445</v>
      </c>
      <c r="BA1300">
        <v>1453</v>
      </c>
      <c r="BK1300" t="s">
        <v>21105</v>
      </c>
      <c r="BQ1300" t="s">
        <v>131</v>
      </c>
      <c r="BR1300" t="s">
        <v>12074</v>
      </c>
      <c r="BS1300" t="s">
        <v>296</v>
      </c>
      <c r="BT1300">
        <v>2</v>
      </c>
    </row>
    <row r="1301" spans="1:72" hidden="1">
      <c r="A1301" t="s">
        <v>867</v>
      </c>
      <c r="B1301" t="s">
        <v>21106</v>
      </c>
      <c r="D1301" t="s">
        <v>21088</v>
      </c>
      <c r="F1301" t="s">
        <v>21107</v>
      </c>
      <c r="I1301" t="s">
        <v>21108</v>
      </c>
      <c r="J1301" t="s">
        <v>21091</v>
      </c>
      <c r="K1301" t="s">
        <v>21092</v>
      </c>
      <c r="O1301" t="s">
        <v>21093</v>
      </c>
      <c r="P1301" t="s">
        <v>21094</v>
      </c>
      <c r="Q1301" t="s">
        <v>21095</v>
      </c>
      <c r="V1301" t="s">
        <v>21109</v>
      </c>
      <c r="Z1301" t="s">
        <v>21110</v>
      </c>
      <c r="AA1301" t="s">
        <v>21111</v>
      </c>
      <c r="AM1301" t="s">
        <v>21097</v>
      </c>
      <c r="AO1301" t="s">
        <v>21098</v>
      </c>
      <c r="AS1301">
        <v>2008</v>
      </c>
      <c r="AU1301">
        <v>75</v>
      </c>
      <c r="AZ1301">
        <v>305</v>
      </c>
      <c r="BA1301">
        <v>323</v>
      </c>
      <c r="BK1301" t="s">
        <v>21112</v>
      </c>
      <c r="BQ1301" t="s">
        <v>131</v>
      </c>
      <c r="BR1301" t="s">
        <v>12074</v>
      </c>
      <c r="BS1301" t="s">
        <v>296</v>
      </c>
    </row>
    <row r="1302" spans="1:72" hidden="1">
      <c r="A1302" t="s">
        <v>76</v>
      </c>
      <c r="B1302" t="s">
        <v>21113</v>
      </c>
      <c r="F1302" t="s">
        <v>21114</v>
      </c>
      <c r="I1302" t="s">
        <v>21115</v>
      </c>
      <c r="J1302" t="s">
        <v>4012</v>
      </c>
      <c r="V1302" t="s">
        <v>21116</v>
      </c>
      <c r="Z1302" t="s">
        <v>21117</v>
      </c>
      <c r="AA1302" t="s">
        <v>21118</v>
      </c>
      <c r="AM1302" t="s">
        <v>4014</v>
      </c>
      <c r="AR1302" t="s">
        <v>128</v>
      </c>
      <c r="AS1302">
        <v>2008</v>
      </c>
      <c r="AT1302">
        <v>12</v>
      </c>
      <c r="AU1302">
        <v>6</v>
      </c>
      <c r="AZ1302">
        <v>591</v>
      </c>
      <c r="BA1302">
        <v>601</v>
      </c>
      <c r="BC1302" t="s">
        <v>21119</v>
      </c>
      <c r="BK1302" t="s">
        <v>21120</v>
      </c>
      <c r="BQ1302" t="s">
        <v>131</v>
      </c>
      <c r="BR1302" t="s">
        <v>12074</v>
      </c>
      <c r="BS1302" t="s">
        <v>296</v>
      </c>
    </row>
    <row r="1303" spans="1:72" hidden="1">
      <c r="A1303" t="s">
        <v>76</v>
      </c>
      <c r="B1303" t="s">
        <v>21121</v>
      </c>
      <c r="F1303" t="s">
        <v>21121</v>
      </c>
      <c r="I1303" t="s">
        <v>21122</v>
      </c>
      <c r="J1303" t="s">
        <v>2877</v>
      </c>
      <c r="V1303" t="s">
        <v>21123</v>
      </c>
      <c r="Z1303" t="s">
        <v>21124</v>
      </c>
      <c r="AA1303" t="s">
        <v>21125</v>
      </c>
      <c r="AM1303" t="s">
        <v>2880</v>
      </c>
      <c r="AR1303" t="s">
        <v>94</v>
      </c>
      <c r="AS1303">
        <v>2002</v>
      </c>
      <c r="AT1303">
        <v>75</v>
      </c>
      <c r="AU1303">
        <v>1</v>
      </c>
      <c r="AZ1303">
        <v>21</v>
      </c>
      <c r="BA1303">
        <v>26</v>
      </c>
      <c r="BC1303" t="s">
        <v>21126</v>
      </c>
      <c r="BK1303" t="s">
        <v>21127</v>
      </c>
      <c r="BQ1303" t="s">
        <v>296</v>
      </c>
      <c r="BR1303" t="s">
        <v>12074</v>
      </c>
      <c r="BS1303" t="s">
        <v>12074</v>
      </c>
    </row>
    <row r="1304" spans="1:72" hidden="1">
      <c r="A1304" t="s">
        <v>76</v>
      </c>
      <c r="B1304" t="s">
        <v>21128</v>
      </c>
      <c r="F1304" t="s">
        <v>21128</v>
      </c>
      <c r="I1304" t="s">
        <v>21129</v>
      </c>
      <c r="J1304" t="s">
        <v>21130</v>
      </c>
      <c r="O1304" t="s">
        <v>21131</v>
      </c>
      <c r="P1304" t="s">
        <v>21132</v>
      </c>
      <c r="Q1304" t="s">
        <v>21133</v>
      </c>
      <c r="V1304" t="s">
        <v>21134</v>
      </c>
      <c r="AA1304" t="s">
        <v>21135</v>
      </c>
      <c r="AM1304" t="s">
        <v>21136</v>
      </c>
      <c r="AN1304" t="s">
        <v>21137</v>
      </c>
      <c r="AS1304">
        <v>2005</v>
      </c>
      <c r="AT1304">
        <v>51</v>
      </c>
      <c r="AU1304" s="2">
        <v>43442</v>
      </c>
      <c r="AZ1304">
        <v>722</v>
      </c>
      <c r="BA1304">
        <v>728</v>
      </c>
      <c r="BC1304" t="s">
        <v>21138</v>
      </c>
      <c r="BK1304" t="s">
        <v>21139</v>
      </c>
      <c r="BL1304">
        <v>16291188</v>
      </c>
      <c r="BQ1304" t="s">
        <v>296</v>
      </c>
      <c r="BR1304" t="s">
        <v>12074</v>
      </c>
      <c r="BS1304" t="s">
        <v>12074</v>
      </c>
    </row>
    <row r="1305" spans="1:72" hidden="1">
      <c r="A1305" t="s">
        <v>76</v>
      </c>
      <c r="B1305" t="s">
        <v>21140</v>
      </c>
      <c r="F1305" t="s">
        <v>21140</v>
      </c>
      <c r="I1305" t="s">
        <v>21141</v>
      </c>
      <c r="J1305" t="s">
        <v>12646</v>
      </c>
      <c r="V1305" t="s">
        <v>21142</v>
      </c>
      <c r="Z1305" t="s">
        <v>21143</v>
      </c>
      <c r="AA1305" t="s">
        <v>21144</v>
      </c>
      <c r="AM1305" t="s">
        <v>12649</v>
      </c>
      <c r="AR1305" t="s">
        <v>94</v>
      </c>
      <c r="AS1305">
        <v>2006</v>
      </c>
      <c r="AT1305">
        <v>40</v>
      </c>
      <c r="AU1305">
        <v>2</v>
      </c>
      <c r="AZ1305">
        <v>231</v>
      </c>
      <c r="BA1305">
        <v>240</v>
      </c>
      <c r="BC1305" t="s">
        <v>21145</v>
      </c>
      <c r="BK1305" t="s">
        <v>21146</v>
      </c>
      <c r="BL1305">
        <v>16343587</v>
      </c>
      <c r="BQ1305" t="s">
        <v>296</v>
      </c>
      <c r="BR1305" t="s">
        <v>12074</v>
      </c>
      <c r="BS1305" t="s">
        <v>12074</v>
      </c>
    </row>
    <row r="1306" spans="1:72" hidden="1">
      <c r="A1306" t="s">
        <v>76</v>
      </c>
      <c r="B1306" t="s">
        <v>21147</v>
      </c>
      <c r="F1306" t="s">
        <v>21147</v>
      </c>
      <c r="I1306" t="s">
        <v>21148</v>
      </c>
      <c r="J1306" t="s">
        <v>21149</v>
      </c>
      <c r="V1306" t="s">
        <v>21150</v>
      </c>
      <c r="Z1306" t="s">
        <v>21151</v>
      </c>
      <c r="AA1306" t="s">
        <v>21152</v>
      </c>
      <c r="AM1306" t="s">
        <v>21153</v>
      </c>
      <c r="AS1306">
        <v>1995</v>
      </c>
      <c r="AT1306">
        <v>19</v>
      </c>
      <c r="AU1306">
        <v>1</v>
      </c>
      <c r="AZ1306">
        <v>35</v>
      </c>
      <c r="BA1306">
        <v>46</v>
      </c>
      <c r="BK1306" t="s">
        <v>21154</v>
      </c>
      <c r="BQ1306" t="s">
        <v>296</v>
      </c>
      <c r="BR1306" t="s">
        <v>12074</v>
      </c>
      <c r="BS1306" t="s">
        <v>12074</v>
      </c>
    </row>
    <row r="1307" spans="1:72" hidden="1">
      <c r="A1307" t="s">
        <v>76</v>
      </c>
      <c r="B1307" t="s">
        <v>21155</v>
      </c>
      <c r="F1307" t="s">
        <v>21155</v>
      </c>
      <c r="I1307" t="s">
        <v>21156</v>
      </c>
      <c r="J1307" t="s">
        <v>12443</v>
      </c>
      <c r="V1307" t="s">
        <v>21157</v>
      </c>
      <c r="AM1307" t="s">
        <v>12445</v>
      </c>
      <c r="AR1307" t="s">
        <v>94</v>
      </c>
      <c r="AS1307">
        <v>1999</v>
      </c>
      <c r="AT1307">
        <v>2</v>
      </c>
      <c r="AU1307">
        <v>1</v>
      </c>
      <c r="AZ1307">
        <v>14</v>
      </c>
      <c r="BA1307">
        <v>18</v>
      </c>
      <c r="BC1307" t="s">
        <v>21158</v>
      </c>
      <c r="BK1307" t="s">
        <v>21159</v>
      </c>
      <c r="BQ1307" t="s">
        <v>296</v>
      </c>
      <c r="BR1307" t="s">
        <v>12074</v>
      </c>
      <c r="BS1307" t="s">
        <v>12074</v>
      </c>
    </row>
    <row r="1308" spans="1:72" hidden="1">
      <c r="A1308" t="s">
        <v>76</v>
      </c>
      <c r="B1308" t="s">
        <v>21160</v>
      </c>
      <c r="F1308" t="s">
        <v>21160</v>
      </c>
      <c r="I1308" t="s">
        <v>21161</v>
      </c>
      <c r="J1308" t="s">
        <v>283</v>
      </c>
      <c r="V1308" t="s">
        <v>21162</v>
      </c>
      <c r="AM1308" t="s">
        <v>286</v>
      </c>
      <c r="AR1308" t="s">
        <v>185</v>
      </c>
      <c r="AS1308">
        <v>1999</v>
      </c>
      <c r="AT1308">
        <v>124</v>
      </c>
      <c r="AU1308">
        <v>5</v>
      </c>
      <c r="AZ1308">
        <v>532</v>
      </c>
      <c r="BA1308">
        <v>538</v>
      </c>
      <c r="BK1308" t="s">
        <v>21163</v>
      </c>
      <c r="BQ1308" t="s">
        <v>296</v>
      </c>
      <c r="BR1308" t="s">
        <v>12074</v>
      </c>
      <c r="BS1308" t="s">
        <v>12074</v>
      </c>
    </row>
    <row r="1309" spans="1:72" hidden="1">
      <c r="A1309" t="s">
        <v>76</v>
      </c>
      <c r="B1309" t="s">
        <v>21164</v>
      </c>
      <c r="F1309" t="s">
        <v>21165</v>
      </c>
      <c r="I1309" t="s">
        <v>21166</v>
      </c>
      <c r="J1309" t="s">
        <v>21167</v>
      </c>
      <c r="V1309" t="s">
        <v>21168</v>
      </c>
      <c r="Z1309" t="s">
        <v>21169</v>
      </c>
      <c r="AA1309" t="s">
        <v>21170</v>
      </c>
      <c r="AM1309" t="s">
        <v>21171</v>
      </c>
      <c r="AR1309" t="s">
        <v>5365</v>
      </c>
      <c r="AS1309">
        <v>2011</v>
      </c>
      <c r="AT1309">
        <v>25</v>
      </c>
      <c r="AU1309">
        <v>3</v>
      </c>
      <c r="AZ1309">
        <v>405</v>
      </c>
      <c r="BA1309">
        <v>416</v>
      </c>
      <c r="BK1309" t="s">
        <v>21172</v>
      </c>
      <c r="BL1309">
        <v>22023765</v>
      </c>
      <c r="BQ1309" t="s">
        <v>296</v>
      </c>
      <c r="BR1309" t="s">
        <v>12074</v>
      </c>
      <c r="BS1309" t="s">
        <v>12074</v>
      </c>
    </row>
    <row r="1310" spans="1:72" hidden="1">
      <c r="A1310" t="s">
        <v>76</v>
      </c>
      <c r="B1310" t="s">
        <v>21173</v>
      </c>
      <c r="F1310" t="s">
        <v>21173</v>
      </c>
      <c r="I1310" t="s">
        <v>21174</v>
      </c>
      <c r="J1310" t="s">
        <v>21175</v>
      </c>
      <c r="V1310" t="s">
        <v>21176</v>
      </c>
      <c r="AM1310" t="s">
        <v>14018</v>
      </c>
      <c r="AR1310" t="s">
        <v>887</v>
      </c>
      <c r="AS1310">
        <v>1999</v>
      </c>
      <c r="AT1310">
        <v>123</v>
      </c>
      <c r="AU1310">
        <v>2</v>
      </c>
      <c r="AZ1310">
        <v>195</v>
      </c>
      <c r="BA1310">
        <v>202</v>
      </c>
      <c r="BC1310" t="s">
        <v>21177</v>
      </c>
      <c r="BK1310" t="s">
        <v>21178</v>
      </c>
      <c r="BQ1310" t="s">
        <v>296</v>
      </c>
      <c r="BR1310" t="s">
        <v>12074</v>
      </c>
      <c r="BS1310" t="s">
        <v>12074</v>
      </c>
    </row>
    <row r="1311" spans="1:72" hidden="1">
      <c r="A1311" t="s">
        <v>76</v>
      </c>
      <c r="B1311" t="s">
        <v>21179</v>
      </c>
      <c r="F1311" t="s">
        <v>21179</v>
      </c>
      <c r="I1311" t="s">
        <v>21180</v>
      </c>
      <c r="J1311" t="s">
        <v>8107</v>
      </c>
      <c r="V1311" t="s">
        <v>21181</v>
      </c>
      <c r="AM1311" t="s">
        <v>8110</v>
      </c>
      <c r="AR1311" t="s">
        <v>413</v>
      </c>
      <c r="AS1311">
        <v>1998</v>
      </c>
      <c r="AT1311">
        <v>78</v>
      </c>
      <c r="AU1311">
        <v>4</v>
      </c>
      <c r="AZ1311">
        <v>1143</v>
      </c>
      <c r="BA1311">
        <v>1153</v>
      </c>
      <c r="BC1311" t="s">
        <v>21182</v>
      </c>
      <c r="BK1311" t="s">
        <v>21183</v>
      </c>
      <c r="BQ1311" t="s">
        <v>296</v>
      </c>
      <c r="BR1311" t="s">
        <v>12074</v>
      </c>
      <c r="BS1311" t="s">
        <v>12074</v>
      </c>
    </row>
    <row r="1312" spans="1:72" hidden="1">
      <c r="A1312" t="s">
        <v>76</v>
      </c>
      <c r="B1312" t="s">
        <v>21184</v>
      </c>
      <c r="F1312" t="s">
        <v>21185</v>
      </c>
      <c r="I1312" t="s">
        <v>21186</v>
      </c>
      <c r="J1312" t="s">
        <v>5746</v>
      </c>
      <c r="V1312" t="s">
        <v>21187</v>
      </c>
      <c r="AM1312" t="s">
        <v>5749</v>
      </c>
      <c r="AR1312" t="s">
        <v>5365</v>
      </c>
      <c r="AS1312">
        <v>2011</v>
      </c>
      <c r="AT1312">
        <v>125</v>
      </c>
      <c r="AU1312">
        <v>3</v>
      </c>
      <c r="AZ1312">
        <v>257</v>
      </c>
      <c r="BA1312">
        <v>260</v>
      </c>
      <c r="BC1312" t="s">
        <v>21188</v>
      </c>
      <c r="BK1312" t="s">
        <v>21189</v>
      </c>
      <c r="BQ1312" t="s">
        <v>296</v>
      </c>
      <c r="BR1312" t="s">
        <v>12074</v>
      </c>
      <c r="BS1312" t="s">
        <v>12074</v>
      </c>
    </row>
    <row r="1313" spans="1:71" hidden="1">
      <c r="A1313" t="s">
        <v>76</v>
      </c>
      <c r="B1313" t="s">
        <v>21190</v>
      </c>
      <c r="F1313" t="s">
        <v>21190</v>
      </c>
      <c r="I1313" t="s">
        <v>21191</v>
      </c>
      <c r="J1313" t="s">
        <v>460</v>
      </c>
      <c r="V1313" t="s">
        <v>21192</v>
      </c>
      <c r="AM1313" t="s">
        <v>464</v>
      </c>
      <c r="AS1313">
        <v>2003</v>
      </c>
      <c r="AT1313">
        <v>256</v>
      </c>
      <c r="AZ1313">
        <v>123</v>
      </c>
      <c r="BA1313">
        <v>133</v>
      </c>
      <c r="BC1313" t="s">
        <v>21193</v>
      </c>
      <c r="BK1313" t="s">
        <v>21194</v>
      </c>
      <c r="BQ1313" t="s">
        <v>296</v>
      </c>
      <c r="BR1313" t="s">
        <v>12074</v>
      </c>
      <c r="BS1313" t="s">
        <v>12074</v>
      </c>
    </row>
    <row r="1314" spans="1:71" hidden="1">
      <c r="A1314" t="s">
        <v>76</v>
      </c>
      <c r="B1314" t="s">
        <v>21195</v>
      </c>
      <c r="F1314" t="s">
        <v>21196</v>
      </c>
      <c r="I1314" t="s">
        <v>21197</v>
      </c>
      <c r="J1314" t="s">
        <v>21198</v>
      </c>
      <c r="V1314" t="s">
        <v>21199</v>
      </c>
      <c r="AM1314" t="s">
        <v>21200</v>
      </c>
      <c r="AR1314" t="s">
        <v>185</v>
      </c>
      <c r="AS1314">
        <v>2017</v>
      </c>
      <c r="AT1314">
        <v>71</v>
      </c>
      <c r="AU1314">
        <v>3</v>
      </c>
      <c r="AZ1314">
        <v>146</v>
      </c>
      <c r="BA1314">
        <v>152</v>
      </c>
      <c r="BC1314" t="s">
        <v>21201</v>
      </c>
      <c r="BK1314" t="s">
        <v>21202</v>
      </c>
      <c r="BQ1314" t="s">
        <v>296</v>
      </c>
      <c r="BR1314" t="s">
        <v>12074</v>
      </c>
      <c r="BS1314" t="s">
        <v>12074</v>
      </c>
    </row>
    <row r="1315" spans="1:71" hidden="1">
      <c r="A1315" t="s">
        <v>76</v>
      </c>
      <c r="B1315" t="s">
        <v>21203</v>
      </c>
      <c r="F1315" t="s">
        <v>21203</v>
      </c>
      <c r="I1315" t="s">
        <v>21204</v>
      </c>
      <c r="J1315" t="s">
        <v>21205</v>
      </c>
      <c r="V1315" t="s">
        <v>21206</v>
      </c>
      <c r="AA1315" t="s">
        <v>21207</v>
      </c>
      <c r="AM1315" t="s">
        <v>21208</v>
      </c>
      <c r="AR1315" t="s">
        <v>148</v>
      </c>
      <c r="AS1315">
        <v>1998</v>
      </c>
      <c r="AT1315">
        <v>35</v>
      </c>
      <c r="AU1315">
        <v>5</v>
      </c>
      <c r="AZ1315">
        <v>432</v>
      </c>
      <c r="BA1315">
        <v>434</v>
      </c>
      <c r="BC1315" t="s">
        <v>21209</v>
      </c>
      <c r="BK1315" t="s">
        <v>21210</v>
      </c>
      <c r="BL1315">
        <v>9610811</v>
      </c>
      <c r="BQ1315" t="s">
        <v>296</v>
      </c>
      <c r="BR1315" t="s">
        <v>12074</v>
      </c>
      <c r="BS1315" t="s">
        <v>12074</v>
      </c>
    </row>
    <row r="1316" spans="1:71" hidden="1">
      <c r="A1316" t="s">
        <v>76</v>
      </c>
      <c r="B1316" t="s">
        <v>21211</v>
      </c>
      <c r="F1316" t="s">
        <v>21211</v>
      </c>
      <c r="I1316" t="s">
        <v>21212</v>
      </c>
      <c r="J1316" t="s">
        <v>21213</v>
      </c>
      <c r="V1316" t="s">
        <v>21214</v>
      </c>
      <c r="AM1316" t="s">
        <v>21215</v>
      </c>
      <c r="AR1316" t="s">
        <v>185</v>
      </c>
      <c r="AS1316">
        <v>1990</v>
      </c>
      <c r="AT1316">
        <v>31</v>
      </c>
      <c r="AU1316">
        <v>3</v>
      </c>
      <c r="AZ1316">
        <v>235</v>
      </c>
      <c r="BA1316">
        <v>239</v>
      </c>
      <c r="BK1316" t="s">
        <v>21216</v>
      </c>
      <c r="BQ1316" t="s">
        <v>296</v>
      </c>
      <c r="BR1316" t="s">
        <v>12074</v>
      </c>
      <c r="BS1316" t="s">
        <v>12074</v>
      </c>
    </row>
    <row r="1317" spans="1:71" hidden="1">
      <c r="A1317" t="s">
        <v>76</v>
      </c>
      <c r="B1317" t="s">
        <v>21217</v>
      </c>
      <c r="F1317" t="s">
        <v>21218</v>
      </c>
      <c r="I1317" t="s">
        <v>21219</v>
      </c>
      <c r="J1317" t="s">
        <v>1880</v>
      </c>
      <c r="V1317" t="s">
        <v>21220</v>
      </c>
      <c r="AA1317" t="s">
        <v>21221</v>
      </c>
      <c r="AM1317" t="s">
        <v>1884</v>
      </c>
      <c r="AR1317" t="s">
        <v>3518</v>
      </c>
      <c r="AS1317">
        <v>2017</v>
      </c>
      <c r="AT1317">
        <v>7</v>
      </c>
      <c r="BB1317">
        <v>17557</v>
      </c>
      <c r="BC1317" t="s">
        <v>21222</v>
      </c>
      <c r="BK1317" t="s">
        <v>21223</v>
      </c>
      <c r="BQ1317" t="s">
        <v>296</v>
      </c>
      <c r="BR1317" t="s">
        <v>12074</v>
      </c>
      <c r="BS1317" t="s">
        <v>12074</v>
      </c>
    </row>
    <row r="1318" spans="1:71" hidden="1">
      <c r="A1318" t="s">
        <v>76</v>
      </c>
      <c r="B1318" t="s">
        <v>21224</v>
      </c>
      <c r="F1318" t="s">
        <v>21225</v>
      </c>
      <c r="I1318" t="s">
        <v>21226</v>
      </c>
      <c r="J1318" t="s">
        <v>20338</v>
      </c>
      <c r="V1318" t="s">
        <v>21227</v>
      </c>
      <c r="Z1318" t="s">
        <v>21228</v>
      </c>
      <c r="AA1318" t="s">
        <v>21229</v>
      </c>
      <c r="AM1318" t="s">
        <v>20340</v>
      </c>
      <c r="AR1318" t="s">
        <v>413</v>
      </c>
      <c r="AS1318">
        <v>2007</v>
      </c>
      <c r="AT1318">
        <v>293</v>
      </c>
      <c r="AU1318">
        <v>5</v>
      </c>
      <c r="AZ1318" t="s">
        <v>21230</v>
      </c>
      <c r="BA1318" t="s">
        <v>21231</v>
      </c>
      <c r="BC1318" t="s">
        <v>21232</v>
      </c>
      <c r="BK1318" t="s">
        <v>21233</v>
      </c>
      <c r="BL1318">
        <v>17720774</v>
      </c>
      <c r="BQ1318" t="s">
        <v>296</v>
      </c>
      <c r="BR1318" t="s">
        <v>12074</v>
      </c>
      <c r="BS1318" t="s">
        <v>12074</v>
      </c>
    </row>
    <row r="1319" spans="1:71" hidden="1">
      <c r="A1319" t="s">
        <v>76</v>
      </c>
      <c r="B1319" t="s">
        <v>21234</v>
      </c>
      <c r="F1319" t="s">
        <v>21235</v>
      </c>
      <c r="I1319" t="s">
        <v>21236</v>
      </c>
      <c r="J1319" t="s">
        <v>460</v>
      </c>
      <c r="V1319" t="s">
        <v>21237</v>
      </c>
      <c r="AM1319" t="s">
        <v>464</v>
      </c>
      <c r="AN1319" t="s">
        <v>465</v>
      </c>
      <c r="AR1319" s="3">
        <v>40026</v>
      </c>
      <c r="AS1319">
        <v>2018</v>
      </c>
      <c r="AT1319">
        <v>601</v>
      </c>
      <c r="AZ1319">
        <v>109</v>
      </c>
      <c r="BA1319">
        <v>126</v>
      </c>
      <c r="BC1319" t="s">
        <v>21238</v>
      </c>
      <c r="BK1319" t="s">
        <v>21239</v>
      </c>
      <c r="BQ1319" t="s">
        <v>296</v>
      </c>
      <c r="BR1319" t="s">
        <v>12074</v>
      </c>
      <c r="BS1319" t="s">
        <v>12074</v>
      </c>
    </row>
    <row r="1320" spans="1:71" hidden="1">
      <c r="A1320" t="s">
        <v>76</v>
      </c>
      <c r="B1320" t="s">
        <v>21240</v>
      </c>
      <c r="F1320" t="s">
        <v>21241</v>
      </c>
      <c r="I1320" t="s">
        <v>21242</v>
      </c>
      <c r="J1320" t="s">
        <v>5100</v>
      </c>
      <c r="V1320" t="s">
        <v>21243</v>
      </c>
      <c r="AM1320" t="s">
        <v>3970</v>
      </c>
      <c r="AR1320" t="s">
        <v>887</v>
      </c>
      <c r="AS1320">
        <v>2009</v>
      </c>
      <c r="AT1320">
        <v>87</v>
      </c>
      <c r="AU1320">
        <v>6</v>
      </c>
      <c r="AZ1320">
        <v>515</v>
      </c>
      <c r="BA1320">
        <v>519</v>
      </c>
      <c r="BC1320" t="s">
        <v>21244</v>
      </c>
      <c r="BK1320" t="s">
        <v>21245</v>
      </c>
      <c r="BQ1320" t="s">
        <v>296</v>
      </c>
      <c r="BR1320" t="s">
        <v>12074</v>
      </c>
      <c r="BS1320" t="s">
        <v>12074</v>
      </c>
    </row>
    <row r="1321" spans="1:71" hidden="1">
      <c r="A1321" t="s">
        <v>76</v>
      </c>
      <c r="B1321" t="s">
        <v>21246</v>
      </c>
      <c r="F1321" t="s">
        <v>21247</v>
      </c>
      <c r="I1321" t="s">
        <v>21248</v>
      </c>
      <c r="J1321" t="s">
        <v>3968</v>
      </c>
      <c r="V1321" t="s">
        <v>21249</v>
      </c>
      <c r="AM1321" t="s">
        <v>3970</v>
      </c>
      <c r="AN1321" t="s">
        <v>3971</v>
      </c>
      <c r="AR1321" t="s">
        <v>128</v>
      </c>
      <c r="AS1321">
        <v>2016</v>
      </c>
      <c r="AT1321">
        <v>94</v>
      </c>
      <c r="AU1321">
        <v>12</v>
      </c>
      <c r="AZ1321">
        <v>821</v>
      </c>
      <c r="BA1321">
        <v>827</v>
      </c>
      <c r="BC1321" t="s">
        <v>21250</v>
      </c>
      <c r="BK1321" t="s">
        <v>21251</v>
      </c>
      <c r="BQ1321" t="s">
        <v>296</v>
      </c>
      <c r="BR1321" t="s">
        <v>12074</v>
      </c>
      <c r="BS1321" t="s">
        <v>12074</v>
      </c>
    </row>
    <row r="1322" spans="1:71" hidden="1">
      <c r="A1322" t="s">
        <v>76</v>
      </c>
      <c r="B1322" t="s">
        <v>21252</v>
      </c>
      <c r="F1322" t="s">
        <v>21252</v>
      </c>
      <c r="I1322" t="s">
        <v>21253</v>
      </c>
      <c r="J1322" t="s">
        <v>16746</v>
      </c>
      <c r="V1322" t="s">
        <v>21254</v>
      </c>
      <c r="Z1322" t="s">
        <v>21255</v>
      </c>
      <c r="AA1322" t="s">
        <v>21256</v>
      </c>
      <c r="AM1322" t="s">
        <v>16750</v>
      </c>
      <c r="AR1322" t="s">
        <v>600</v>
      </c>
      <c r="AS1322">
        <v>2002</v>
      </c>
      <c r="AT1322">
        <v>38</v>
      </c>
      <c r="AU1322">
        <v>4</v>
      </c>
      <c r="BB1322">
        <v>1031</v>
      </c>
      <c r="BC1322" t="s">
        <v>21257</v>
      </c>
      <c r="BK1322" t="s">
        <v>21258</v>
      </c>
      <c r="BQ1322" t="s">
        <v>296</v>
      </c>
      <c r="BR1322" t="s">
        <v>12074</v>
      </c>
      <c r="BS1322" t="s">
        <v>12074</v>
      </c>
    </row>
    <row r="1323" spans="1:71" hidden="1">
      <c r="A1323" t="s">
        <v>76</v>
      </c>
      <c r="B1323" t="s">
        <v>21259</v>
      </c>
      <c r="F1323" t="s">
        <v>21260</v>
      </c>
      <c r="I1323" t="s">
        <v>21261</v>
      </c>
      <c r="J1323" t="s">
        <v>4389</v>
      </c>
      <c r="V1323" t="s">
        <v>21262</v>
      </c>
      <c r="Z1323" t="s">
        <v>21263</v>
      </c>
      <c r="AA1323" t="s">
        <v>21264</v>
      </c>
      <c r="AM1323" t="s">
        <v>4394</v>
      </c>
      <c r="AN1323" t="s">
        <v>5235</v>
      </c>
      <c r="AR1323" t="s">
        <v>185</v>
      </c>
      <c r="AS1323">
        <v>2011</v>
      </c>
      <c r="AT1323">
        <v>51</v>
      </c>
      <c r="AU1323">
        <v>3</v>
      </c>
      <c r="AZ1323">
        <v>349</v>
      </c>
      <c r="BA1323">
        <v>363</v>
      </c>
      <c r="BC1323" t="s">
        <v>21265</v>
      </c>
      <c r="BK1323" t="s">
        <v>21266</v>
      </c>
      <c r="BL1323">
        <v>21705792</v>
      </c>
      <c r="BQ1323" t="s">
        <v>296</v>
      </c>
      <c r="BR1323" t="s">
        <v>12074</v>
      </c>
      <c r="BS1323" t="s">
        <v>12074</v>
      </c>
    </row>
    <row r="1324" spans="1:71" hidden="1">
      <c r="A1324" t="s">
        <v>76</v>
      </c>
      <c r="B1324" t="s">
        <v>21267</v>
      </c>
      <c r="F1324" t="s">
        <v>21268</v>
      </c>
      <c r="I1324" t="s">
        <v>21269</v>
      </c>
      <c r="J1324" t="s">
        <v>1266</v>
      </c>
      <c r="V1324" t="s">
        <v>21270</v>
      </c>
      <c r="AM1324" t="s">
        <v>1268</v>
      </c>
      <c r="AR1324" t="s">
        <v>94</v>
      </c>
      <c r="AS1324">
        <v>2012</v>
      </c>
      <c r="AT1324">
        <v>22</v>
      </c>
      <c r="AU1324">
        <v>1</v>
      </c>
      <c r="AZ1324">
        <v>142</v>
      </c>
      <c r="BA1324">
        <v>153</v>
      </c>
      <c r="BC1324" t="s">
        <v>21271</v>
      </c>
      <c r="BK1324" t="s">
        <v>21272</v>
      </c>
      <c r="BL1324">
        <v>22471080</v>
      </c>
      <c r="BQ1324" t="s">
        <v>296</v>
      </c>
      <c r="BR1324" t="s">
        <v>12074</v>
      </c>
      <c r="BS1324" t="s">
        <v>12074</v>
      </c>
    </row>
    <row r="1325" spans="1:71" hidden="1">
      <c r="A1325" t="s">
        <v>76</v>
      </c>
      <c r="B1325" t="s">
        <v>21273</v>
      </c>
      <c r="F1325" t="s">
        <v>21273</v>
      </c>
      <c r="I1325" t="s">
        <v>21274</v>
      </c>
      <c r="J1325" t="s">
        <v>3265</v>
      </c>
      <c r="AM1325" t="s">
        <v>3266</v>
      </c>
      <c r="AS1325">
        <v>1976</v>
      </c>
      <c r="AT1325">
        <v>108</v>
      </c>
      <c r="AU1325">
        <v>12</v>
      </c>
      <c r="AZ1325">
        <v>1403</v>
      </c>
      <c r="BA1325">
        <v>1408</v>
      </c>
      <c r="BC1325" t="s">
        <v>21275</v>
      </c>
      <c r="BK1325" t="s">
        <v>21276</v>
      </c>
      <c r="BQ1325" t="s">
        <v>296</v>
      </c>
      <c r="BR1325" t="s">
        <v>12074</v>
      </c>
      <c r="BS1325" t="s">
        <v>12074</v>
      </c>
    </row>
    <row r="1326" spans="1:71" hidden="1">
      <c r="A1326" t="s">
        <v>76</v>
      </c>
      <c r="B1326" t="s">
        <v>21277</v>
      </c>
      <c r="F1326" t="s">
        <v>21278</v>
      </c>
      <c r="I1326" t="s">
        <v>21279</v>
      </c>
      <c r="J1326" t="s">
        <v>14014</v>
      </c>
      <c r="V1326" t="s">
        <v>21280</v>
      </c>
      <c r="AM1326" t="s">
        <v>14018</v>
      </c>
      <c r="AN1326" t="s">
        <v>14019</v>
      </c>
      <c r="AR1326" t="s">
        <v>185</v>
      </c>
      <c r="AS1326">
        <v>2018</v>
      </c>
      <c r="AT1326">
        <v>223</v>
      </c>
      <c r="AZ1326">
        <v>18</v>
      </c>
      <c r="BA1326">
        <v>22</v>
      </c>
      <c r="BC1326" t="s">
        <v>21281</v>
      </c>
      <c r="BK1326" t="s">
        <v>21282</v>
      </c>
      <c r="BL1326">
        <v>29746908</v>
      </c>
      <c r="BQ1326" t="s">
        <v>296</v>
      </c>
      <c r="BR1326" t="s">
        <v>12074</v>
      </c>
      <c r="BS1326" t="s">
        <v>12074</v>
      </c>
    </row>
    <row r="1327" spans="1:71" hidden="1">
      <c r="A1327" t="s">
        <v>76</v>
      </c>
      <c r="B1327" t="s">
        <v>21283</v>
      </c>
      <c r="F1327" t="s">
        <v>21284</v>
      </c>
      <c r="I1327" t="s">
        <v>21285</v>
      </c>
      <c r="J1327" t="s">
        <v>13018</v>
      </c>
      <c r="V1327" t="s">
        <v>21286</v>
      </c>
      <c r="AM1327" t="s">
        <v>3882</v>
      </c>
      <c r="AN1327" t="s">
        <v>3883</v>
      </c>
      <c r="AR1327" t="s">
        <v>185</v>
      </c>
      <c r="AS1327">
        <v>2018</v>
      </c>
      <c r="AT1327">
        <v>188</v>
      </c>
      <c r="AU1327">
        <v>5</v>
      </c>
      <c r="AZ1327">
        <v>855</v>
      </c>
      <c r="BA1327">
        <v>862</v>
      </c>
      <c r="BC1327" t="s">
        <v>21287</v>
      </c>
      <c r="BK1327" t="s">
        <v>21288</v>
      </c>
      <c r="BL1327">
        <v>30039298</v>
      </c>
      <c r="BQ1327" t="s">
        <v>296</v>
      </c>
      <c r="BR1327" t="s">
        <v>12074</v>
      </c>
      <c r="BS1327" t="s">
        <v>12074</v>
      </c>
    </row>
    <row r="1328" spans="1:71" hidden="1">
      <c r="A1328" t="s">
        <v>76</v>
      </c>
      <c r="B1328" t="s">
        <v>21289</v>
      </c>
      <c r="F1328" t="s">
        <v>21290</v>
      </c>
      <c r="I1328" t="s">
        <v>21291</v>
      </c>
      <c r="J1328" t="s">
        <v>12443</v>
      </c>
      <c r="V1328" t="s">
        <v>21292</v>
      </c>
      <c r="Z1328" t="s">
        <v>21293</v>
      </c>
      <c r="AA1328" t="s">
        <v>21294</v>
      </c>
      <c r="AM1328" t="s">
        <v>12445</v>
      </c>
      <c r="AR1328" t="s">
        <v>128</v>
      </c>
      <c r="AS1328">
        <v>2011</v>
      </c>
      <c r="AT1328">
        <v>14</v>
      </c>
      <c r="AU1328">
        <v>12</v>
      </c>
      <c r="AZ1328">
        <v>1183</v>
      </c>
      <c r="BA1328">
        <v>1190</v>
      </c>
      <c r="BC1328" t="s">
        <v>21295</v>
      </c>
      <c r="BK1328" t="s">
        <v>21296</v>
      </c>
      <c r="BL1328">
        <v>22017534</v>
      </c>
      <c r="BQ1328" t="s">
        <v>296</v>
      </c>
      <c r="BR1328" t="s">
        <v>12074</v>
      </c>
      <c r="BS1328" t="s">
        <v>12074</v>
      </c>
    </row>
    <row r="1329" spans="1:72" hidden="1">
      <c r="A1329" t="s">
        <v>76</v>
      </c>
      <c r="B1329" t="s">
        <v>21297</v>
      </c>
      <c r="F1329" t="s">
        <v>21298</v>
      </c>
      <c r="I1329" t="s">
        <v>21299</v>
      </c>
      <c r="J1329" t="s">
        <v>1257</v>
      </c>
      <c r="V1329" t="s">
        <v>21300</v>
      </c>
      <c r="Z1329" t="s">
        <v>21301</v>
      </c>
      <c r="AA1329" t="s">
        <v>21302</v>
      </c>
      <c r="AM1329" t="s">
        <v>1259</v>
      </c>
      <c r="AN1329" t="s">
        <v>1260</v>
      </c>
      <c r="AR1329" t="s">
        <v>600</v>
      </c>
      <c r="AS1329">
        <v>2016</v>
      </c>
      <c r="AT1329">
        <v>43</v>
      </c>
      <c r="AU1329">
        <v>4</v>
      </c>
      <c r="AZ1329">
        <v>809</v>
      </c>
      <c r="BA1329">
        <v>819</v>
      </c>
      <c r="BC1329" t="s">
        <v>21303</v>
      </c>
      <c r="BK1329" t="s">
        <v>21304</v>
      </c>
      <c r="BL1329">
        <v>27478296</v>
      </c>
      <c r="BQ1329" t="s">
        <v>296</v>
      </c>
      <c r="BR1329" t="s">
        <v>12074</v>
      </c>
      <c r="BS1329" t="s">
        <v>12074</v>
      </c>
    </row>
    <row r="1330" spans="1:72" hidden="1">
      <c r="A1330" t="s">
        <v>76</v>
      </c>
      <c r="B1330" t="s">
        <v>21305</v>
      </c>
      <c r="F1330" t="s">
        <v>21305</v>
      </c>
      <c r="I1330" t="s">
        <v>21306</v>
      </c>
      <c r="J1330" t="s">
        <v>5100</v>
      </c>
      <c r="V1330" t="s">
        <v>21307</v>
      </c>
      <c r="AM1330" t="s">
        <v>3970</v>
      </c>
      <c r="AR1330" t="s">
        <v>148</v>
      </c>
      <c r="AS1330">
        <v>1994</v>
      </c>
      <c r="AT1330">
        <v>72</v>
      </c>
      <c r="AU1330">
        <v>5</v>
      </c>
      <c r="AZ1330">
        <v>791</v>
      </c>
      <c r="BA1330">
        <v>794</v>
      </c>
      <c r="BC1330" t="s">
        <v>21308</v>
      </c>
      <c r="BK1330" t="s">
        <v>21309</v>
      </c>
      <c r="BQ1330" t="s">
        <v>131</v>
      </c>
      <c r="BR1330" t="s">
        <v>12074</v>
      </c>
      <c r="BS1330" t="s">
        <v>296</v>
      </c>
    </row>
    <row r="1331" spans="1:72" hidden="1">
      <c r="A1331" t="s">
        <v>76</v>
      </c>
      <c r="B1331" t="s">
        <v>21310</v>
      </c>
      <c r="F1331" t="s">
        <v>21311</v>
      </c>
      <c r="I1331" t="s">
        <v>21312</v>
      </c>
      <c r="J1331" t="s">
        <v>13816</v>
      </c>
      <c r="V1331" t="s">
        <v>21313</v>
      </c>
      <c r="AM1331" t="s">
        <v>13818</v>
      </c>
      <c r="AN1331" t="s">
        <v>13819</v>
      </c>
      <c r="AR1331" t="s">
        <v>204</v>
      </c>
      <c r="AS1331">
        <v>2018</v>
      </c>
      <c r="AT1331">
        <v>20</v>
      </c>
      <c r="AU1331">
        <v>2</v>
      </c>
      <c r="AZ1331">
        <v>365</v>
      </c>
      <c r="BA1331">
        <v>374</v>
      </c>
      <c r="BC1331" t="s">
        <v>21314</v>
      </c>
      <c r="BK1331" t="s">
        <v>21315</v>
      </c>
      <c r="BQ1331" t="s">
        <v>296</v>
      </c>
      <c r="BR1331" t="s">
        <v>12074</v>
      </c>
      <c r="BS1331" t="s">
        <v>12074</v>
      </c>
    </row>
    <row r="1332" spans="1:72" hidden="1">
      <c r="A1332" t="s">
        <v>76</v>
      </c>
      <c r="B1332" t="s">
        <v>21316</v>
      </c>
      <c r="F1332" t="s">
        <v>21317</v>
      </c>
      <c r="I1332" t="s">
        <v>21318</v>
      </c>
      <c r="J1332" t="s">
        <v>12340</v>
      </c>
      <c r="V1332" t="s">
        <v>21319</v>
      </c>
      <c r="Z1332" t="s">
        <v>21320</v>
      </c>
      <c r="AA1332" t="s">
        <v>21321</v>
      </c>
      <c r="AM1332" t="s">
        <v>12344</v>
      </c>
      <c r="AN1332" t="s">
        <v>12345</v>
      </c>
      <c r="AR1332" t="s">
        <v>413</v>
      </c>
      <c r="AS1332">
        <v>2016</v>
      </c>
      <c r="AT1332">
        <v>88</v>
      </c>
      <c r="AU1332">
        <v>3</v>
      </c>
      <c r="AW1332" t="s">
        <v>867</v>
      </c>
      <c r="AZ1332">
        <v>1909</v>
      </c>
      <c r="BA1332">
        <v>1921</v>
      </c>
      <c r="BC1332" t="s">
        <v>21322</v>
      </c>
      <c r="BK1332" t="s">
        <v>21323</v>
      </c>
      <c r="BL1332">
        <v>27411069</v>
      </c>
      <c r="BQ1332" t="s">
        <v>296</v>
      </c>
      <c r="BR1332" t="s">
        <v>12074</v>
      </c>
      <c r="BS1332" t="s">
        <v>12074</v>
      </c>
    </row>
    <row r="1333" spans="1:72" hidden="1">
      <c r="A1333" t="s">
        <v>76</v>
      </c>
      <c r="B1333" t="s">
        <v>21324</v>
      </c>
      <c r="F1333" t="s">
        <v>21325</v>
      </c>
      <c r="I1333" t="s">
        <v>21326</v>
      </c>
      <c r="J1333" t="s">
        <v>666</v>
      </c>
      <c r="V1333" t="s">
        <v>21327</v>
      </c>
      <c r="AA1333" t="s">
        <v>21328</v>
      </c>
      <c r="AM1333" t="s">
        <v>670</v>
      </c>
      <c r="AN1333" t="s">
        <v>671</v>
      </c>
      <c r="AR1333" t="s">
        <v>94</v>
      </c>
      <c r="AS1333">
        <v>2015</v>
      </c>
      <c r="AT1333">
        <v>24</v>
      </c>
      <c r="AU1333">
        <v>2</v>
      </c>
      <c r="AZ1333">
        <v>284</v>
      </c>
      <c r="BA1333">
        <v>295</v>
      </c>
      <c r="BC1333" t="s">
        <v>21329</v>
      </c>
      <c r="BK1333" t="s">
        <v>21330</v>
      </c>
      <c r="BL1333">
        <v>25230113</v>
      </c>
      <c r="BQ1333" t="s">
        <v>296</v>
      </c>
      <c r="BR1333" t="s">
        <v>12074</v>
      </c>
      <c r="BS1333" t="s">
        <v>12074</v>
      </c>
    </row>
    <row r="1334" spans="1:72" hidden="1">
      <c r="A1334" t="s">
        <v>76</v>
      </c>
      <c r="B1334" t="s">
        <v>21331</v>
      </c>
      <c r="F1334" t="s">
        <v>21332</v>
      </c>
      <c r="I1334" t="s">
        <v>21333</v>
      </c>
      <c r="J1334" t="s">
        <v>20970</v>
      </c>
      <c r="V1334" t="s">
        <v>21334</v>
      </c>
      <c r="AA1334" t="s">
        <v>21335</v>
      </c>
      <c r="AM1334" t="s">
        <v>20973</v>
      </c>
      <c r="AR1334" t="s">
        <v>887</v>
      </c>
      <c r="AS1334">
        <v>2018</v>
      </c>
      <c r="AT1334">
        <v>121</v>
      </c>
      <c r="AZ1334">
        <v>324</v>
      </c>
      <c r="BA1334">
        <v>343</v>
      </c>
      <c r="BC1334" t="s">
        <v>21336</v>
      </c>
      <c r="BK1334" t="s">
        <v>21337</v>
      </c>
      <c r="BQ1334" t="s">
        <v>296</v>
      </c>
      <c r="BR1334" t="s">
        <v>12074</v>
      </c>
      <c r="BS1334" t="s">
        <v>12074</v>
      </c>
    </row>
    <row r="1335" spans="1:72" hidden="1">
      <c r="A1335" t="s">
        <v>867</v>
      </c>
      <c r="B1335" t="s">
        <v>21338</v>
      </c>
      <c r="D1335" t="s">
        <v>21339</v>
      </c>
      <c r="F1335" t="s">
        <v>21338</v>
      </c>
      <c r="I1335" t="s">
        <v>21340</v>
      </c>
      <c r="J1335" t="s">
        <v>21341</v>
      </c>
      <c r="K1335" t="s">
        <v>872</v>
      </c>
      <c r="O1335" t="s">
        <v>21342</v>
      </c>
      <c r="P1335" t="s">
        <v>21343</v>
      </c>
      <c r="Q1335" t="s">
        <v>21344</v>
      </c>
      <c r="R1335" t="s">
        <v>21345</v>
      </c>
      <c r="S1335" t="s">
        <v>21346</v>
      </c>
      <c r="V1335" t="s">
        <v>21347</v>
      </c>
      <c r="AA1335" t="s">
        <v>21348</v>
      </c>
      <c r="AM1335" t="s">
        <v>877</v>
      </c>
      <c r="AO1335" t="s">
        <v>21349</v>
      </c>
      <c r="AS1335">
        <v>2002</v>
      </c>
      <c r="AU1335">
        <v>591</v>
      </c>
      <c r="AZ1335">
        <v>535</v>
      </c>
      <c r="BA1335">
        <v>539</v>
      </c>
      <c r="BC1335" t="s">
        <v>21350</v>
      </c>
      <c r="BK1335" t="s">
        <v>21351</v>
      </c>
      <c r="BQ1335" t="s">
        <v>296</v>
      </c>
      <c r="BR1335" t="s">
        <v>12074</v>
      </c>
      <c r="BS1335" t="s">
        <v>12074</v>
      </c>
    </row>
    <row r="1336" spans="1:72" hidden="1">
      <c r="A1336" t="s">
        <v>76</v>
      </c>
      <c r="B1336" t="s">
        <v>21352</v>
      </c>
      <c r="F1336" t="s">
        <v>21352</v>
      </c>
      <c r="I1336" t="s">
        <v>21353</v>
      </c>
      <c r="J1336" t="s">
        <v>3940</v>
      </c>
      <c r="V1336" t="s">
        <v>21354</v>
      </c>
      <c r="AA1336" t="s">
        <v>21348</v>
      </c>
      <c r="AM1336" t="s">
        <v>3944</v>
      </c>
      <c r="AR1336" t="s">
        <v>397</v>
      </c>
      <c r="AS1336">
        <v>2005</v>
      </c>
      <c r="AT1336">
        <v>129</v>
      </c>
      <c r="AU1336">
        <v>6</v>
      </c>
      <c r="AZ1336">
        <v>342</v>
      </c>
      <c r="BA1336">
        <v>346</v>
      </c>
      <c r="BC1336" t="s">
        <v>21355</v>
      </c>
      <c r="BK1336" t="s">
        <v>21356</v>
      </c>
      <c r="BQ1336" t="s">
        <v>131</v>
      </c>
      <c r="BR1336" t="s">
        <v>12074</v>
      </c>
      <c r="BS1336" t="s">
        <v>296</v>
      </c>
      <c r="BT1336">
        <v>1</v>
      </c>
    </row>
    <row r="1337" spans="1:72" hidden="1">
      <c r="A1337" t="s">
        <v>76</v>
      </c>
      <c r="B1337" t="s">
        <v>21357</v>
      </c>
      <c r="F1337" t="s">
        <v>21358</v>
      </c>
      <c r="I1337" t="s">
        <v>21359</v>
      </c>
      <c r="J1337" t="s">
        <v>4012</v>
      </c>
      <c r="V1337" t="s">
        <v>21360</v>
      </c>
      <c r="AA1337" t="s">
        <v>21361</v>
      </c>
      <c r="AM1337" t="s">
        <v>4014</v>
      </c>
      <c r="AN1337" t="s">
        <v>4015</v>
      </c>
      <c r="AR1337" t="s">
        <v>216</v>
      </c>
      <c r="AS1337">
        <v>2015</v>
      </c>
      <c r="AT1337">
        <v>19</v>
      </c>
      <c r="AU1337">
        <v>4</v>
      </c>
      <c r="AZ1337">
        <v>691</v>
      </c>
      <c r="BA1337">
        <v>702</v>
      </c>
      <c r="BC1337" t="s">
        <v>21362</v>
      </c>
      <c r="BK1337" t="s">
        <v>21363</v>
      </c>
      <c r="BQ1337" t="s">
        <v>296</v>
      </c>
      <c r="BR1337" t="s">
        <v>12074</v>
      </c>
      <c r="BS1337" t="s">
        <v>12074</v>
      </c>
    </row>
    <row r="1338" spans="1:72" hidden="1">
      <c r="A1338" t="s">
        <v>76</v>
      </c>
      <c r="B1338" t="s">
        <v>21364</v>
      </c>
      <c r="F1338" t="s">
        <v>21365</v>
      </c>
      <c r="I1338" t="s">
        <v>21366</v>
      </c>
      <c r="J1338" t="s">
        <v>884</v>
      </c>
      <c r="V1338" t="s">
        <v>21367</v>
      </c>
      <c r="AA1338" t="s">
        <v>21368</v>
      </c>
      <c r="AM1338" t="s">
        <v>886</v>
      </c>
      <c r="AR1338" t="s">
        <v>94</v>
      </c>
      <c r="AS1338">
        <v>2009</v>
      </c>
      <c r="AT1338">
        <v>55</v>
      </c>
      <c r="AU1338">
        <v>1</v>
      </c>
      <c r="AZ1338">
        <v>217</v>
      </c>
      <c r="BA1338">
        <v>227</v>
      </c>
      <c r="BC1338" t="s">
        <v>21369</v>
      </c>
      <c r="BK1338" t="s">
        <v>21370</v>
      </c>
      <c r="BL1338">
        <v>19013173</v>
      </c>
      <c r="BQ1338" t="s">
        <v>296</v>
      </c>
      <c r="BR1338" t="s">
        <v>12074</v>
      </c>
      <c r="BS1338" t="s">
        <v>12074</v>
      </c>
    </row>
    <row r="1339" spans="1:72" hidden="1">
      <c r="A1339" t="s">
        <v>76</v>
      </c>
      <c r="B1339" t="s">
        <v>21371</v>
      </c>
      <c r="F1339" t="s">
        <v>21372</v>
      </c>
      <c r="I1339" t="s">
        <v>21373</v>
      </c>
      <c r="J1339" t="s">
        <v>525</v>
      </c>
      <c r="V1339" t="s">
        <v>21374</v>
      </c>
      <c r="Z1339" t="s">
        <v>21375</v>
      </c>
      <c r="AA1339" t="s">
        <v>21376</v>
      </c>
      <c r="AM1339" t="s">
        <v>529</v>
      </c>
      <c r="AS1339">
        <v>2010</v>
      </c>
      <c r="AT1339">
        <v>75</v>
      </c>
      <c r="AU1339">
        <v>2</v>
      </c>
      <c r="AZ1339">
        <v>151</v>
      </c>
      <c r="BA1339">
        <v>159</v>
      </c>
      <c r="BC1339" t="s">
        <v>21377</v>
      </c>
      <c r="BK1339" t="s">
        <v>21378</v>
      </c>
      <c r="BQ1339" t="s">
        <v>296</v>
      </c>
      <c r="BR1339" t="s">
        <v>12074</v>
      </c>
      <c r="BS1339" t="s">
        <v>12074</v>
      </c>
    </row>
    <row r="1340" spans="1:72" hidden="1">
      <c r="A1340" t="s">
        <v>76</v>
      </c>
      <c r="B1340" t="s">
        <v>21379</v>
      </c>
      <c r="F1340" t="s">
        <v>21379</v>
      </c>
      <c r="I1340" t="s">
        <v>21380</v>
      </c>
      <c r="J1340" t="s">
        <v>1377</v>
      </c>
      <c r="V1340" t="s">
        <v>21381</v>
      </c>
      <c r="AM1340" t="s">
        <v>1381</v>
      </c>
      <c r="AN1340" t="s">
        <v>1382</v>
      </c>
      <c r="AS1340">
        <v>1997</v>
      </c>
      <c r="AT1340">
        <v>43</v>
      </c>
      <c r="AU1340">
        <v>4</v>
      </c>
      <c r="AZ1340">
        <v>285</v>
      </c>
      <c r="BA1340">
        <v>304</v>
      </c>
      <c r="BK1340" t="s">
        <v>21382</v>
      </c>
      <c r="BL1340">
        <v>9403094</v>
      </c>
      <c r="BQ1340" t="s">
        <v>296</v>
      </c>
      <c r="BR1340" t="s">
        <v>12074</v>
      </c>
      <c r="BS1340" t="s">
        <v>12074</v>
      </c>
    </row>
    <row r="1341" spans="1:72" hidden="1">
      <c r="A1341" t="s">
        <v>76</v>
      </c>
      <c r="B1341" t="s">
        <v>21383</v>
      </c>
      <c r="F1341" t="s">
        <v>21383</v>
      </c>
      <c r="I1341" t="s">
        <v>21384</v>
      </c>
      <c r="J1341" t="s">
        <v>460</v>
      </c>
      <c r="V1341" t="s">
        <v>21385</v>
      </c>
      <c r="AM1341" t="s">
        <v>464</v>
      </c>
      <c r="AS1341">
        <v>2002</v>
      </c>
      <c r="AT1341">
        <v>227</v>
      </c>
      <c r="AZ1341">
        <v>241</v>
      </c>
      <c r="BA1341">
        <v>251</v>
      </c>
      <c r="BC1341" t="s">
        <v>21386</v>
      </c>
      <c r="BK1341" t="s">
        <v>21387</v>
      </c>
      <c r="BQ1341" t="s">
        <v>296</v>
      </c>
      <c r="BR1341" t="s">
        <v>12074</v>
      </c>
      <c r="BS1341" t="s">
        <v>12074</v>
      </c>
    </row>
    <row r="1342" spans="1:72" hidden="1">
      <c r="A1342" t="s">
        <v>76</v>
      </c>
      <c r="B1342" t="s">
        <v>21388</v>
      </c>
      <c r="F1342" t="s">
        <v>21389</v>
      </c>
      <c r="I1342" t="s">
        <v>21390</v>
      </c>
      <c r="J1342" t="s">
        <v>1117</v>
      </c>
      <c r="V1342" t="s">
        <v>21391</v>
      </c>
      <c r="Z1342" t="s">
        <v>21392</v>
      </c>
      <c r="AA1342" t="s">
        <v>21393</v>
      </c>
      <c r="AM1342" t="s">
        <v>1119</v>
      </c>
      <c r="AR1342" t="s">
        <v>18705</v>
      </c>
      <c r="AS1342">
        <v>2010</v>
      </c>
      <c r="AT1342">
        <v>44</v>
      </c>
      <c r="AU1342">
        <v>2</v>
      </c>
      <c r="AZ1342">
        <v>225</v>
      </c>
      <c r="BA1342">
        <v>234</v>
      </c>
      <c r="BK1342" t="s">
        <v>21394</v>
      </c>
      <c r="BQ1342" t="s">
        <v>131</v>
      </c>
      <c r="BR1342" t="s">
        <v>12074</v>
      </c>
      <c r="BS1342" t="s">
        <v>296</v>
      </c>
    </row>
    <row r="1343" spans="1:72" hidden="1">
      <c r="A1343" t="s">
        <v>76</v>
      </c>
      <c r="B1343" t="s">
        <v>21395</v>
      </c>
      <c r="F1343" t="s">
        <v>21396</v>
      </c>
      <c r="I1343" t="s">
        <v>21397</v>
      </c>
      <c r="J1343" t="s">
        <v>20554</v>
      </c>
      <c r="V1343" t="s">
        <v>21398</v>
      </c>
      <c r="Z1343" t="s">
        <v>21399</v>
      </c>
      <c r="AA1343" t="s">
        <v>21400</v>
      </c>
      <c r="AM1343" t="s">
        <v>20556</v>
      </c>
      <c r="AN1343" t="s">
        <v>21401</v>
      </c>
      <c r="AR1343" t="s">
        <v>397</v>
      </c>
      <c r="AS1343">
        <v>2014</v>
      </c>
      <c r="AT1343">
        <v>30</v>
      </c>
      <c r="AU1343">
        <v>4</v>
      </c>
      <c r="AZ1343">
        <v>697</v>
      </c>
      <c r="BA1343">
        <v>713</v>
      </c>
      <c r="BC1343" t="s">
        <v>21402</v>
      </c>
      <c r="BK1343" t="s">
        <v>21403</v>
      </c>
      <c r="BQ1343" t="s">
        <v>296</v>
      </c>
      <c r="BR1343" t="s">
        <v>12074</v>
      </c>
      <c r="BS1343" t="s">
        <v>12074</v>
      </c>
    </row>
    <row r="1344" spans="1:72" hidden="1">
      <c r="A1344" t="s">
        <v>76</v>
      </c>
      <c r="B1344" t="s">
        <v>21404</v>
      </c>
      <c r="F1344" t="s">
        <v>21405</v>
      </c>
      <c r="I1344" t="s">
        <v>21406</v>
      </c>
      <c r="J1344" t="s">
        <v>21407</v>
      </c>
      <c r="V1344" t="s">
        <v>21408</v>
      </c>
      <c r="AM1344" t="s">
        <v>21409</v>
      </c>
      <c r="AN1344" t="s">
        <v>21410</v>
      </c>
      <c r="AR1344" t="s">
        <v>185</v>
      </c>
      <c r="AS1344">
        <v>2016</v>
      </c>
      <c r="AT1344">
        <v>15</v>
      </c>
      <c r="AU1344">
        <v>3</v>
      </c>
      <c r="AZ1344">
        <v>549</v>
      </c>
      <c r="BA1344">
        <v>574</v>
      </c>
      <c r="BC1344" t="s">
        <v>21411</v>
      </c>
      <c r="BK1344" t="s">
        <v>21412</v>
      </c>
      <c r="BQ1344" t="s">
        <v>296</v>
      </c>
      <c r="BR1344" t="s">
        <v>12074</v>
      </c>
      <c r="BS1344" t="s">
        <v>12074</v>
      </c>
    </row>
    <row r="1345" spans="1:71" hidden="1">
      <c r="A1345" t="s">
        <v>76</v>
      </c>
      <c r="B1345" t="s">
        <v>21413</v>
      </c>
      <c r="F1345" t="s">
        <v>21414</v>
      </c>
      <c r="I1345" t="s">
        <v>21415</v>
      </c>
      <c r="J1345" t="s">
        <v>646</v>
      </c>
      <c r="V1345" t="s">
        <v>21416</v>
      </c>
      <c r="AA1345" t="s">
        <v>21417</v>
      </c>
      <c r="AM1345" t="s">
        <v>648</v>
      </c>
      <c r="AN1345" t="s">
        <v>649</v>
      </c>
      <c r="AR1345" s="3">
        <v>42036</v>
      </c>
      <c r="AS1345">
        <v>2017</v>
      </c>
      <c r="AT1345">
        <v>220</v>
      </c>
      <c r="AU1345">
        <v>4</v>
      </c>
      <c r="AZ1345">
        <v>713</v>
      </c>
      <c r="BA1345">
        <v>721</v>
      </c>
      <c r="BC1345" t="s">
        <v>21418</v>
      </c>
      <c r="BK1345" t="s">
        <v>21419</v>
      </c>
      <c r="BL1345">
        <v>27956482</v>
      </c>
      <c r="BQ1345" t="s">
        <v>296</v>
      </c>
      <c r="BR1345" t="s">
        <v>12074</v>
      </c>
      <c r="BS1345" t="s">
        <v>12074</v>
      </c>
    </row>
    <row r="1346" spans="1:71" hidden="1">
      <c r="A1346" t="s">
        <v>76</v>
      </c>
      <c r="B1346" t="s">
        <v>21420</v>
      </c>
      <c r="F1346" t="s">
        <v>21420</v>
      </c>
      <c r="I1346" t="s">
        <v>21421</v>
      </c>
      <c r="J1346" t="s">
        <v>1697</v>
      </c>
      <c r="V1346" t="s">
        <v>21422</v>
      </c>
      <c r="Z1346" t="s">
        <v>21423</v>
      </c>
      <c r="AM1346" t="s">
        <v>1699</v>
      </c>
      <c r="AN1346" t="s">
        <v>1700</v>
      </c>
      <c r="AR1346" t="s">
        <v>887</v>
      </c>
      <c r="AS1346">
        <v>2000</v>
      </c>
      <c r="AT1346">
        <v>155</v>
      </c>
      <c r="AU1346">
        <v>6</v>
      </c>
      <c r="AZ1346">
        <v>724</v>
      </c>
      <c r="BA1346">
        <v>734</v>
      </c>
      <c r="BC1346" t="s">
        <v>21424</v>
      </c>
      <c r="BK1346" t="s">
        <v>21425</v>
      </c>
      <c r="BL1346">
        <v>10805640</v>
      </c>
      <c r="BQ1346" t="s">
        <v>131</v>
      </c>
      <c r="BR1346" t="s">
        <v>12074</v>
      </c>
      <c r="BS1346" t="s">
        <v>296</v>
      </c>
    </row>
    <row r="1347" spans="1:71" hidden="1">
      <c r="A1347" t="s">
        <v>76</v>
      </c>
      <c r="B1347" t="s">
        <v>21426</v>
      </c>
      <c r="F1347" t="s">
        <v>21427</v>
      </c>
      <c r="I1347" t="s">
        <v>21428</v>
      </c>
      <c r="J1347" t="s">
        <v>210</v>
      </c>
      <c r="V1347" t="s">
        <v>21429</v>
      </c>
      <c r="Z1347" t="s">
        <v>21430</v>
      </c>
      <c r="AA1347" t="s">
        <v>21431</v>
      </c>
      <c r="AM1347" t="s">
        <v>214</v>
      </c>
      <c r="AN1347" t="s">
        <v>215</v>
      </c>
      <c r="AR1347" t="s">
        <v>216</v>
      </c>
      <c r="AS1347">
        <v>2008</v>
      </c>
      <c r="AT1347">
        <v>33</v>
      </c>
      <c r="AU1347">
        <v>4</v>
      </c>
      <c r="AZ1347">
        <v>537</v>
      </c>
      <c r="BA1347">
        <v>545</v>
      </c>
      <c r="BC1347" t="s">
        <v>21432</v>
      </c>
      <c r="BK1347" t="s">
        <v>21433</v>
      </c>
      <c r="BQ1347" t="s">
        <v>296</v>
      </c>
      <c r="BR1347" t="s">
        <v>12074</v>
      </c>
      <c r="BS1347" t="s">
        <v>12074</v>
      </c>
    </row>
    <row r="1348" spans="1:71" hidden="1">
      <c r="A1348" t="s">
        <v>76</v>
      </c>
      <c r="B1348" t="s">
        <v>21434</v>
      </c>
      <c r="F1348" t="s">
        <v>21434</v>
      </c>
      <c r="I1348" t="s">
        <v>21435</v>
      </c>
      <c r="J1348" t="s">
        <v>6337</v>
      </c>
      <c r="V1348" t="s">
        <v>21436</v>
      </c>
      <c r="Z1348" t="s">
        <v>21437</v>
      </c>
      <c r="AA1348" t="s">
        <v>21438</v>
      </c>
      <c r="AM1348" t="s">
        <v>6340</v>
      </c>
      <c r="AR1348" t="s">
        <v>769</v>
      </c>
      <c r="AS1348">
        <v>2006</v>
      </c>
      <c r="AT1348">
        <v>51</v>
      </c>
      <c r="AU1348">
        <v>3</v>
      </c>
      <c r="AZ1348">
        <v>399</v>
      </c>
      <c r="BA1348">
        <v>411</v>
      </c>
      <c r="BC1348" t="s">
        <v>21439</v>
      </c>
      <c r="BK1348" t="s">
        <v>21440</v>
      </c>
      <c r="BQ1348" t="s">
        <v>296</v>
      </c>
      <c r="BR1348" t="s">
        <v>12074</v>
      </c>
      <c r="BS1348" t="s">
        <v>12074</v>
      </c>
    </row>
    <row r="1349" spans="1:71" hidden="1">
      <c r="A1349" t="s">
        <v>76</v>
      </c>
      <c r="B1349" t="s">
        <v>21441</v>
      </c>
      <c r="F1349" t="s">
        <v>21441</v>
      </c>
      <c r="I1349" t="s">
        <v>21442</v>
      </c>
      <c r="J1349" t="s">
        <v>3020</v>
      </c>
      <c r="V1349" t="s">
        <v>21443</v>
      </c>
      <c r="Z1349" t="s">
        <v>21444</v>
      </c>
      <c r="AA1349" t="s">
        <v>21445</v>
      </c>
      <c r="AM1349" t="s">
        <v>3022</v>
      </c>
      <c r="AN1349" t="s">
        <v>12228</v>
      </c>
      <c r="AR1349" s="3">
        <v>37073</v>
      </c>
      <c r="AS1349">
        <v>2005</v>
      </c>
      <c r="AT1349">
        <v>542</v>
      </c>
      <c r="AZ1349">
        <v>261</v>
      </c>
      <c r="BA1349">
        <v>274</v>
      </c>
      <c r="BC1349" t="s">
        <v>21446</v>
      </c>
      <c r="BK1349" t="s">
        <v>21447</v>
      </c>
      <c r="BQ1349" t="s">
        <v>296</v>
      </c>
      <c r="BR1349" t="s">
        <v>12074</v>
      </c>
      <c r="BS1349" t="s">
        <v>12074</v>
      </c>
    </row>
    <row r="1350" spans="1:71" hidden="1">
      <c r="A1350" t="s">
        <v>76</v>
      </c>
      <c r="B1350" t="s">
        <v>21441</v>
      </c>
      <c r="F1350" t="s">
        <v>21448</v>
      </c>
      <c r="I1350" t="s">
        <v>21449</v>
      </c>
      <c r="J1350" t="s">
        <v>232</v>
      </c>
      <c r="V1350" t="s">
        <v>21450</v>
      </c>
      <c r="Z1350" t="s">
        <v>21444</v>
      </c>
      <c r="AA1350" t="s">
        <v>21445</v>
      </c>
      <c r="AM1350" t="s">
        <v>234</v>
      </c>
      <c r="AR1350" s="3">
        <v>44866</v>
      </c>
      <c r="AS1350">
        <v>2006</v>
      </c>
      <c r="AT1350">
        <v>273</v>
      </c>
      <c r="AU1350">
        <v>1603</v>
      </c>
      <c r="AZ1350">
        <v>2839</v>
      </c>
      <c r="BA1350">
        <v>2844</v>
      </c>
      <c r="BC1350" t="s">
        <v>21451</v>
      </c>
      <c r="BK1350" t="s">
        <v>21452</v>
      </c>
      <c r="BL1350">
        <v>17015310</v>
      </c>
      <c r="BQ1350" t="s">
        <v>296</v>
      </c>
      <c r="BR1350" t="s">
        <v>12074</v>
      </c>
      <c r="BS1350" t="s">
        <v>12074</v>
      </c>
    </row>
    <row r="1351" spans="1:71" hidden="1">
      <c r="A1351" t="s">
        <v>76</v>
      </c>
      <c r="B1351" t="s">
        <v>21453</v>
      </c>
      <c r="F1351" t="s">
        <v>21454</v>
      </c>
      <c r="I1351" t="s">
        <v>21455</v>
      </c>
      <c r="J1351" t="s">
        <v>145</v>
      </c>
      <c r="V1351" t="s">
        <v>21456</v>
      </c>
      <c r="AM1351" t="s">
        <v>147</v>
      </c>
      <c r="AR1351" t="s">
        <v>600</v>
      </c>
      <c r="AS1351">
        <v>2007</v>
      </c>
      <c r="AT1351">
        <v>53</v>
      </c>
      <c r="AU1351">
        <v>4</v>
      </c>
      <c r="AZ1351">
        <v>377</v>
      </c>
      <c r="BA1351">
        <v>384</v>
      </c>
      <c r="BC1351" t="s">
        <v>21457</v>
      </c>
      <c r="BK1351" t="s">
        <v>21458</v>
      </c>
      <c r="BL1351">
        <v>17292910</v>
      </c>
      <c r="BQ1351" t="s">
        <v>296</v>
      </c>
      <c r="BR1351" t="s">
        <v>12074</v>
      </c>
      <c r="BS1351" t="s">
        <v>12074</v>
      </c>
    </row>
    <row r="1352" spans="1:71" hidden="1">
      <c r="A1352" t="s">
        <v>76</v>
      </c>
      <c r="B1352" t="s">
        <v>21459</v>
      </c>
      <c r="F1352" t="s">
        <v>21460</v>
      </c>
      <c r="I1352" t="s">
        <v>21461</v>
      </c>
      <c r="J1352" t="s">
        <v>21462</v>
      </c>
      <c r="O1352" t="s">
        <v>21463</v>
      </c>
      <c r="P1352" t="s">
        <v>21464</v>
      </c>
      <c r="Q1352" t="s">
        <v>21465</v>
      </c>
      <c r="R1352" t="s">
        <v>21466</v>
      </c>
      <c r="V1352" t="s">
        <v>21467</v>
      </c>
      <c r="AM1352" t="s">
        <v>21468</v>
      </c>
      <c r="AS1352">
        <v>2007</v>
      </c>
      <c r="AT1352">
        <v>72</v>
      </c>
      <c r="AZ1352">
        <v>279</v>
      </c>
      <c r="BA1352">
        <v>285</v>
      </c>
      <c r="BC1352" t="s">
        <v>21469</v>
      </c>
      <c r="BK1352" t="s">
        <v>21470</v>
      </c>
      <c r="BL1352">
        <v>18419284</v>
      </c>
      <c r="BQ1352" t="s">
        <v>296</v>
      </c>
      <c r="BR1352" t="s">
        <v>12074</v>
      </c>
      <c r="BS1352" t="s">
        <v>12074</v>
      </c>
    </row>
    <row r="1353" spans="1:71" hidden="1">
      <c r="A1353" t="s">
        <v>76</v>
      </c>
      <c r="B1353" t="s">
        <v>21471</v>
      </c>
      <c r="F1353" t="s">
        <v>21471</v>
      </c>
      <c r="I1353" t="s">
        <v>21472</v>
      </c>
      <c r="J1353" t="s">
        <v>11721</v>
      </c>
      <c r="V1353" t="s">
        <v>21473</v>
      </c>
      <c r="AM1353" t="s">
        <v>3944</v>
      </c>
      <c r="AR1353" t="s">
        <v>600</v>
      </c>
      <c r="AS1353">
        <v>1991</v>
      </c>
      <c r="AT1353">
        <v>111</v>
      </c>
      <c r="AU1353">
        <v>4</v>
      </c>
      <c r="AZ1353">
        <v>391</v>
      </c>
      <c r="BA1353">
        <v>396</v>
      </c>
      <c r="BC1353" t="s">
        <v>21474</v>
      </c>
      <c r="BK1353" t="s">
        <v>21475</v>
      </c>
      <c r="BQ1353" t="s">
        <v>296</v>
      </c>
      <c r="BR1353" t="s">
        <v>12074</v>
      </c>
      <c r="BS1353" t="s">
        <v>12074</v>
      </c>
    </row>
    <row r="1354" spans="1:71" hidden="1">
      <c r="A1354" t="s">
        <v>76</v>
      </c>
      <c r="B1354" t="s">
        <v>21476</v>
      </c>
      <c r="F1354" t="s">
        <v>21477</v>
      </c>
      <c r="I1354" t="s">
        <v>21478</v>
      </c>
      <c r="J1354" t="s">
        <v>1510</v>
      </c>
      <c r="V1354" t="s">
        <v>21479</v>
      </c>
      <c r="AA1354" t="s">
        <v>14078</v>
      </c>
      <c r="AM1354" t="s">
        <v>1512</v>
      </c>
      <c r="AN1354" t="s">
        <v>12682</v>
      </c>
      <c r="AR1354" t="s">
        <v>397</v>
      </c>
      <c r="AS1354">
        <v>2015</v>
      </c>
      <c r="AT1354">
        <v>103</v>
      </c>
      <c r="AU1354">
        <v>4</v>
      </c>
      <c r="AZ1354">
        <v>819</v>
      </c>
      <c r="BA1354">
        <v>828</v>
      </c>
      <c r="BC1354" t="s">
        <v>21480</v>
      </c>
      <c r="BK1354" t="s">
        <v>21481</v>
      </c>
      <c r="BQ1354" t="s">
        <v>296</v>
      </c>
      <c r="BR1354" t="s">
        <v>12074</v>
      </c>
      <c r="BS1354" t="s">
        <v>12074</v>
      </c>
    </row>
    <row r="1355" spans="1:71" hidden="1">
      <c r="A1355" t="s">
        <v>76</v>
      </c>
      <c r="B1355" t="s">
        <v>21482</v>
      </c>
      <c r="F1355" t="s">
        <v>21483</v>
      </c>
      <c r="I1355" t="s">
        <v>21484</v>
      </c>
      <c r="J1355" t="s">
        <v>12961</v>
      </c>
      <c r="V1355" t="s">
        <v>21485</v>
      </c>
      <c r="Z1355" t="s">
        <v>21486</v>
      </c>
      <c r="AA1355" t="s">
        <v>21487</v>
      </c>
      <c r="AM1355" t="s">
        <v>12965</v>
      </c>
      <c r="AR1355" t="s">
        <v>204</v>
      </c>
      <c r="AS1355">
        <v>2013</v>
      </c>
      <c r="AT1355">
        <v>4</v>
      </c>
      <c r="AU1355">
        <v>2</v>
      </c>
      <c r="AZ1355">
        <v>195</v>
      </c>
      <c r="BA1355">
        <v>200</v>
      </c>
      <c r="BC1355" t="s">
        <v>21488</v>
      </c>
      <c r="BK1355" t="s">
        <v>21489</v>
      </c>
      <c r="BQ1355" t="s">
        <v>296</v>
      </c>
      <c r="BR1355" t="s">
        <v>12074</v>
      </c>
      <c r="BS1355" t="s">
        <v>12074</v>
      </c>
    </row>
    <row r="1356" spans="1:71" hidden="1">
      <c r="A1356" t="s">
        <v>76</v>
      </c>
      <c r="B1356" t="s">
        <v>21490</v>
      </c>
      <c r="F1356" t="s">
        <v>21491</v>
      </c>
      <c r="I1356" t="s">
        <v>21492</v>
      </c>
      <c r="J1356" t="s">
        <v>861</v>
      </c>
      <c r="V1356" t="s">
        <v>21493</v>
      </c>
      <c r="AM1356" t="s">
        <v>863</v>
      </c>
      <c r="AN1356" t="s">
        <v>864</v>
      </c>
      <c r="AR1356" t="s">
        <v>128</v>
      </c>
      <c r="AS1356">
        <v>2016</v>
      </c>
      <c r="AT1356">
        <v>97</v>
      </c>
      <c r="AU1356">
        <v>6</v>
      </c>
      <c r="AZ1356">
        <v>1623</v>
      </c>
      <c r="BA1356">
        <v>1633</v>
      </c>
      <c r="BC1356" t="s">
        <v>21494</v>
      </c>
      <c r="BK1356" t="s">
        <v>21495</v>
      </c>
      <c r="BQ1356" t="s">
        <v>296</v>
      </c>
      <c r="BR1356" t="s">
        <v>12074</v>
      </c>
      <c r="BS1356" t="s">
        <v>12074</v>
      </c>
    </row>
    <row r="1357" spans="1:71" hidden="1">
      <c r="A1357" t="s">
        <v>76</v>
      </c>
      <c r="B1357" t="s">
        <v>21496</v>
      </c>
      <c r="F1357" t="s">
        <v>21497</v>
      </c>
      <c r="I1357" t="s">
        <v>21498</v>
      </c>
      <c r="J1357" t="s">
        <v>13464</v>
      </c>
      <c r="V1357" t="s">
        <v>21499</v>
      </c>
      <c r="AM1357" t="s">
        <v>13468</v>
      </c>
      <c r="AN1357" t="s">
        <v>13469</v>
      </c>
      <c r="AR1357" t="s">
        <v>887</v>
      </c>
      <c r="AS1357">
        <v>2018</v>
      </c>
      <c r="AT1357">
        <v>12</v>
      </c>
      <c r="AU1357">
        <v>6</v>
      </c>
      <c r="AZ1357">
        <v>1404</v>
      </c>
      <c r="BA1357">
        <v>1413</v>
      </c>
      <c r="BC1357" t="s">
        <v>21500</v>
      </c>
      <c r="BK1357" t="s">
        <v>21501</v>
      </c>
      <c r="BL1357">
        <v>29662146</v>
      </c>
      <c r="BQ1357" t="s">
        <v>296</v>
      </c>
      <c r="BR1357" t="s">
        <v>12074</v>
      </c>
      <c r="BS1357" t="s">
        <v>12074</v>
      </c>
    </row>
    <row r="1358" spans="1:71" hidden="1">
      <c r="A1358" t="s">
        <v>76</v>
      </c>
      <c r="B1358" t="s">
        <v>21502</v>
      </c>
      <c r="F1358" t="s">
        <v>21502</v>
      </c>
      <c r="I1358" t="s">
        <v>21503</v>
      </c>
      <c r="J1358" t="s">
        <v>5158</v>
      </c>
      <c r="V1358" t="s">
        <v>21504</v>
      </c>
      <c r="AM1358" t="s">
        <v>3962</v>
      </c>
      <c r="AR1358" t="s">
        <v>94</v>
      </c>
      <c r="AS1358">
        <v>1993</v>
      </c>
      <c r="AT1358">
        <v>171</v>
      </c>
      <c r="AU1358">
        <v>6</v>
      </c>
      <c r="AZ1358">
        <v>713</v>
      </c>
      <c r="BA1358">
        <v>724</v>
      </c>
      <c r="BC1358" t="s">
        <v>21505</v>
      </c>
      <c r="BK1358" t="s">
        <v>21506</v>
      </c>
      <c r="BQ1358" t="s">
        <v>131</v>
      </c>
      <c r="BR1358" t="s">
        <v>12074</v>
      </c>
      <c r="BS1358" t="s">
        <v>296</v>
      </c>
    </row>
    <row r="1359" spans="1:71" hidden="1">
      <c r="A1359" t="s">
        <v>76</v>
      </c>
      <c r="B1359" t="s">
        <v>21507</v>
      </c>
      <c r="F1359" t="s">
        <v>21507</v>
      </c>
      <c r="I1359" t="s">
        <v>21508</v>
      </c>
      <c r="J1359" t="s">
        <v>12452</v>
      </c>
      <c r="V1359" t="s">
        <v>21509</v>
      </c>
      <c r="Z1359" t="s">
        <v>21510</v>
      </c>
      <c r="AA1359" t="s">
        <v>21511</v>
      </c>
      <c r="AM1359" t="s">
        <v>12454</v>
      </c>
      <c r="AN1359" t="s">
        <v>20773</v>
      </c>
      <c r="AR1359" s="3">
        <v>39387</v>
      </c>
      <c r="AS1359">
        <v>2003</v>
      </c>
      <c r="AT1359">
        <v>302</v>
      </c>
      <c r="AU1359">
        <v>5647</v>
      </c>
      <c r="AZ1359">
        <v>1049</v>
      </c>
      <c r="BA1359">
        <v>1053</v>
      </c>
      <c r="BC1359" t="s">
        <v>21512</v>
      </c>
      <c r="BK1359" t="s">
        <v>21513</v>
      </c>
      <c r="BL1359">
        <v>14605371</v>
      </c>
      <c r="BQ1359" t="s">
        <v>296</v>
      </c>
      <c r="BR1359" t="s">
        <v>12074</v>
      </c>
      <c r="BS1359" t="s">
        <v>12074</v>
      </c>
    </row>
    <row r="1360" spans="1:71" hidden="1">
      <c r="A1360" t="s">
        <v>76</v>
      </c>
      <c r="B1360" t="s">
        <v>21514</v>
      </c>
      <c r="F1360" t="s">
        <v>21515</v>
      </c>
      <c r="I1360" t="s">
        <v>21516</v>
      </c>
      <c r="J1360" t="s">
        <v>525</v>
      </c>
      <c r="V1360" t="s">
        <v>21517</v>
      </c>
      <c r="AM1360" t="s">
        <v>529</v>
      </c>
      <c r="AS1360">
        <v>2011</v>
      </c>
      <c r="AT1360">
        <v>76</v>
      </c>
      <c r="AU1360">
        <v>3</v>
      </c>
      <c r="AZ1360">
        <v>295</v>
      </c>
      <c r="BA1360">
        <v>301</v>
      </c>
      <c r="BC1360" t="s">
        <v>21518</v>
      </c>
      <c r="BK1360" t="s">
        <v>21519</v>
      </c>
      <c r="BQ1360" t="s">
        <v>296</v>
      </c>
      <c r="BR1360" t="s">
        <v>12074</v>
      </c>
      <c r="BS1360" t="s">
        <v>12074</v>
      </c>
    </row>
    <row r="1361" spans="1:71" hidden="1">
      <c r="A1361" t="s">
        <v>76</v>
      </c>
      <c r="B1361" t="s">
        <v>21520</v>
      </c>
      <c r="F1361" t="s">
        <v>21521</v>
      </c>
      <c r="I1361" t="s">
        <v>21522</v>
      </c>
      <c r="J1361" t="s">
        <v>18957</v>
      </c>
      <c r="V1361" t="s">
        <v>21523</v>
      </c>
      <c r="AM1361" t="s">
        <v>18961</v>
      </c>
      <c r="AN1361" t="s">
        <v>18962</v>
      </c>
      <c r="AR1361" t="s">
        <v>128</v>
      </c>
      <c r="AS1361">
        <v>2013</v>
      </c>
      <c r="AT1361">
        <v>62</v>
      </c>
      <c r="AU1361">
        <v>4</v>
      </c>
      <c r="AZ1361">
        <v>297</v>
      </c>
      <c r="BA1361">
        <v>303</v>
      </c>
      <c r="BK1361" t="s">
        <v>21524</v>
      </c>
      <c r="BQ1361" t="s">
        <v>296</v>
      </c>
      <c r="BR1361" t="s">
        <v>12074</v>
      </c>
      <c r="BS1361" t="s">
        <v>12074</v>
      </c>
    </row>
    <row r="1362" spans="1:71" hidden="1">
      <c r="A1362" t="s">
        <v>76</v>
      </c>
      <c r="B1362" t="s">
        <v>21525</v>
      </c>
      <c r="F1362" t="s">
        <v>21526</v>
      </c>
      <c r="I1362" t="s">
        <v>21527</v>
      </c>
      <c r="J1362" t="s">
        <v>666</v>
      </c>
      <c r="V1362" t="s">
        <v>21528</v>
      </c>
      <c r="Z1362" t="s">
        <v>21529</v>
      </c>
      <c r="AM1362" t="s">
        <v>670</v>
      </c>
      <c r="AR1362" t="s">
        <v>397</v>
      </c>
      <c r="AS1362">
        <v>2007</v>
      </c>
      <c r="AT1362">
        <v>16</v>
      </c>
      <c r="AU1362">
        <v>14</v>
      </c>
      <c r="AZ1362">
        <v>2867</v>
      </c>
      <c r="BA1362">
        <v>2878</v>
      </c>
      <c r="BC1362" t="s">
        <v>21530</v>
      </c>
      <c r="BK1362" t="s">
        <v>21531</v>
      </c>
      <c r="BL1362">
        <v>17614903</v>
      </c>
      <c r="BQ1362" t="s">
        <v>296</v>
      </c>
      <c r="BR1362" t="s">
        <v>12074</v>
      </c>
      <c r="BS1362" t="s">
        <v>12074</v>
      </c>
    </row>
    <row r="1363" spans="1:71" hidden="1">
      <c r="A1363" t="s">
        <v>76</v>
      </c>
      <c r="B1363" t="s">
        <v>21532</v>
      </c>
      <c r="F1363" t="s">
        <v>21532</v>
      </c>
      <c r="I1363" t="s">
        <v>21533</v>
      </c>
      <c r="J1363" t="s">
        <v>21534</v>
      </c>
      <c r="V1363" t="s">
        <v>21535</v>
      </c>
      <c r="AM1363" t="s">
        <v>21536</v>
      </c>
      <c r="AR1363" t="s">
        <v>204</v>
      </c>
      <c r="AS1363">
        <v>2002</v>
      </c>
      <c r="AT1363">
        <v>13</v>
      </c>
      <c r="AU1363">
        <v>1</v>
      </c>
      <c r="AZ1363">
        <v>5</v>
      </c>
      <c r="BA1363">
        <v>10</v>
      </c>
      <c r="BC1363" t="s">
        <v>21537</v>
      </c>
      <c r="BK1363" t="s">
        <v>21538</v>
      </c>
      <c r="BL1363">
        <v>11918831</v>
      </c>
      <c r="BQ1363" t="s">
        <v>296</v>
      </c>
      <c r="BR1363" t="s">
        <v>12074</v>
      </c>
      <c r="BS1363" t="s">
        <v>12074</v>
      </c>
    </row>
    <row r="1364" spans="1:71" hidden="1">
      <c r="A1364" t="s">
        <v>76</v>
      </c>
      <c r="B1364" t="s">
        <v>21539</v>
      </c>
      <c r="F1364" t="s">
        <v>21539</v>
      </c>
      <c r="I1364" t="s">
        <v>21540</v>
      </c>
      <c r="J1364" t="s">
        <v>21541</v>
      </c>
      <c r="V1364" t="s">
        <v>21542</v>
      </c>
      <c r="AM1364" t="s">
        <v>21543</v>
      </c>
      <c r="AR1364" t="s">
        <v>19677</v>
      </c>
      <c r="AS1364">
        <v>1995</v>
      </c>
      <c r="AT1364">
        <v>42</v>
      </c>
      <c r="AU1364">
        <v>1</v>
      </c>
      <c r="AZ1364">
        <v>53</v>
      </c>
      <c r="BA1364">
        <v>59</v>
      </c>
      <c r="BK1364" t="s">
        <v>21544</v>
      </c>
      <c r="BQ1364" t="s">
        <v>296</v>
      </c>
      <c r="BR1364" t="s">
        <v>12074</v>
      </c>
      <c r="BS1364" t="s">
        <v>12074</v>
      </c>
    </row>
    <row r="1365" spans="1:71" hidden="1">
      <c r="A1365" t="s">
        <v>76</v>
      </c>
      <c r="B1365" t="s">
        <v>21545</v>
      </c>
      <c r="F1365" t="s">
        <v>21545</v>
      </c>
      <c r="I1365" t="s">
        <v>21546</v>
      </c>
      <c r="J1365" t="s">
        <v>21547</v>
      </c>
      <c r="V1365" t="s">
        <v>21548</v>
      </c>
      <c r="AM1365" t="s">
        <v>21549</v>
      </c>
      <c r="AR1365" t="s">
        <v>94</v>
      </c>
      <c r="AS1365">
        <v>2005</v>
      </c>
      <c r="AT1365">
        <v>17</v>
      </c>
      <c r="AU1365">
        <v>1</v>
      </c>
      <c r="AZ1365">
        <v>49</v>
      </c>
      <c r="BA1365">
        <v>53</v>
      </c>
      <c r="BK1365" t="s">
        <v>21550</v>
      </c>
      <c r="BL1365">
        <v>15632543</v>
      </c>
      <c r="BQ1365" t="s">
        <v>296</v>
      </c>
      <c r="BR1365" t="s">
        <v>12074</v>
      </c>
      <c r="BS1365" t="s">
        <v>12074</v>
      </c>
    </row>
    <row r="1366" spans="1:71" hidden="1">
      <c r="A1366" t="s">
        <v>76</v>
      </c>
      <c r="B1366" t="s">
        <v>21551</v>
      </c>
      <c r="F1366" t="s">
        <v>21551</v>
      </c>
      <c r="I1366" t="s">
        <v>21552</v>
      </c>
      <c r="J1366" t="s">
        <v>460</v>
      </c>
      <c r="V1366" t="s">
        <v>21553</v>
      </c>
      <c r="AA1366" t="s">
        <v>21554</v>
      </c>
      <c r="AM1366" t="s">
        <v>464</v>
      </c>
      <c r="AR1366" t="s">
        <v>148</v>
      </c>
      <c r="AS1366">
        <v>1991</v>
      </c>
      <c r="AT1366">
        <v>72</v>
      </c>
      <c r="AU1366" s="2">
        <v>43132</v>
      </c>
      <c r="AZ1366">
        <v>79</v>
      </c>
      <c r="BA1366">
        <v>91</v>
      </c>
      <c r="BC1366" t="s">
        <v>21555</v>
      </c>
      <c r="BK1366" t="s">
        <v>21556</v>
      </c>
      <c r="BQ1366" t="s">
        <v>296</v>
      </c>
      <c r="BR1366" t="s">
        <v>12074</v>
      </c>
      <c r="BS1366" t="s">
        <v>12074</v>
      </c>
    </row>
    <row r="1367" spans="1:71" hidden="1">
      <c r="A1367" t="s">
        <v>76</v>
      </c>
      <c r="B1367" t="s">
        <v>21557</v>
      </c>
      <c r="F1367" t="s">
        <v>21558</v>
      </c>
      <c r="I1367" t="s">
        <v>21559</v>
      </c>
      <c r="J1367" t="s">
        <v>20093</v>
      </c>
      <c r="V1367" t="s">
        <v>21560</v>
      </c>
      <c r="AM1367" t="s">
        <v>20097</v>
      </c>
      <c r="AR1367" s="3">
        <v>39995</v>
      </c>
      <c r="AS1367">
        <v>2013</v>
      </c>
      <c r="AT1367">
        <v>7</v>
      </c>
      <c r="BB1367">
        <v>82</v>
      </c>
      <c r="BC1367" t="s">
        <v>21561</v>
      </c>
      <c r="BK1367" t="s">
        <v>21562</v>
      </c>
      <c r="BL1367">
        <v>23847488</v>
      </c>
      <c r="BQ1367" t="s">
        <v>296</v>
      </c>
      <c r="BR1367" t="s">
        <v>12074</v>
      </c>
      <c r="BS1367" t="s">
        <v>12074</v>
      </c>
    </row>
    <row r="1368" spans="1:71" hidden="1">
      <c r="A1368" t="s">
        <v>76</v>
      </c>
      <c r="B1368" t="s">
        <v>21563</v>
      </c>
      <c r="F1368" t="s">
        <v>21563</v>
      </c>
      <c r="I1368" t="s">
        <v>21564</v>
      </c>
      <c r="J1368" t="s">
        <v>4044</v>
      </c>
      <c r="V1368" t="s">
        <v>21565</v>
      </c>
      <c r="AM1368" t="s">
        <v>4046</v>
      </c>
      <c r="AR1368" s="3">
        <v>47270</v>
      </c>
      <c r="AS1368">
        <v>1994</v>
      </c>
      <c r="AT1368">
        <v>179</v>
      </c>
      <c r="AU1368">
        <v>2</v>
      </c>
      <c r="AZ1368">
        <v>235</v>
      </c>
      <c r="BA1368">
        <v>252</v>
      </c>
      <c r="BC1368" t="s">
        <v>21566</v>
      </c>
      <c r="BK1368" t="s">
        <v>21567</v>
      </c>
      <c r="BQ1368" t="s">
        <v>296</v>
      </c>
      <c r="BR1368" t="s">
        <v>12074</v>
      </c>
      <c r="BS1368" t="s">
        <v>12074</v>
      </c>
    </row>
    <row r="1369" spans="1:71" hidden="1">
      <c r="A1369" t="s">
        <v>76</v>
      </c>
      <c r="B1369" t="s">
        <v>21568</v>
      </c>
      <c r="F1369" t="s">
        <v>21568</v>
      </c>
      <c r="I1369" t="s">
        <v>21569</v>
      </c>
      <c r="J1369" t="s">
        <v>12169</v>
      </c>
      <c r="V1369" t="s">
        <v>21570</v>
      </c>
      <c r="AM1369" t="s">
        <v>12172</v>
      </c>
      <c r="AR1369" t="s">
        <v>397</v>
      </c>
      <c r="AS1369">
        <v>1995</v>
      </c>
      <c r="AT1369">
        <v>48</v>
      </c>
      <c r="AU1369">
        <v>4</v>
      </c>
      <c r="AZ1369">
        <v>298</v>
      </c>
      <c r="BA1369">
        <v>306</v>
      </c>
      <c r="BC1369" t="s">
        <v>21571</v>
      </c>
      <c r="BK1369" t="s">
        <v>21572</v>
      </c>
      <c r="BQ1369" t="s">
        <v>296</v>
      </c>
      <c r="BR1369" t="s">
        <v>12074</v>
      </c>
      <c r="BS1369" t="s">
        <v>12074</v>
      </c>
    </row>
    <row r="1370" spans="1:71" hidden="1">
      <c r="A1370" t="s">
        <v>76</v>
      </c>
      <c r="B1370" t="s">
        <v>21573</v>
      </c>
      <c r="F1370" t="s">
        <v>21574</v>
      </c>
      <c r="I1370" t="s">
        <v>21575</v>
      </c>
      <c r="J1370" t="s">
        <v>2977</v>
      </c>
      <c r="V1370" t="s">
        <v>21576</v>
      </c>
      <c r="Z1370" t="s">
        <v>21577</v>
      </c>
      <c r="AA1370" t="s">
        <v>21578</v>
      </c>
      <c r="AM1370" t="s">
        <v>2979</v>
      </c>
      <c r="AR1370" t="s">
        <v>216</v>
      </c>
      <c r="AS1370">
        <v>2007</v>
      </c>
      <c r="AT1370">
        <v>191</v>
      </c>
      <c r="AU1370">
        <v>2</v>
      </c>
      <c r="AZ1370">
        <v>265</v>
      </c>
      <c r="BA1370">
        <v>278</v>
      </c>
      <c r="BC1370" t="s">
        <v>21579</v>
      </c>
      <c r="BK1370" t="s">
        <v>21580</v>
      </c>
      <c r="BQ1370" t="s">
        <v>296</v>
      </c>
      <c r="BR1370" t="s">
        <v>12074</v>
      </c>
      <c r="BS1370" t="s">
        <v>12074</v>
      </c>
    </row>
    <row r="1371" spans="1:71" hidden="1">
      <c r="A1371" t="s">
        <v>76</v>
      </c>
      <c r="B1371" t="s">
        <v>21581</v>
      </c>
      <c r="F1371" t="s">
        <v>21581</v>
      </c>
      <c r="I1371" t="s">
        <v>21582</v>
      </c>
      <c r="J1371" t="s">
        <v>15316</v>
      </c>
      <c r="V1371" t="s">
        <v>21583</v>
      </c>
      <c r="AA1371" t="s">
        <v>2671</v>
      </c>
      <c r="AM1371" t="s">
        <v>15318</v>
      </c>
      <c r="AR1371" t="s">
        <v>5750</v>
      </c>
      <c r="AS1371">
        <v>2006</v>
      </c>
      <c r="AT1371">
        <v>52</v>
      </c>
      <c r="AU1371">
        <v>1</v>
      </c>
      <c r="AZ1371">
        <v>45</v>
      </c>
      <c r="BA1371">
        <v>51</v>
      </c>
      <c r="BC1371" t="s">
        <v>21584</v>
      </c>
      <c r="BK1371" t="s">
        <v>21585</v>
      </c>
      <c r="BQ1371" t="s">
        <v>131</v>
      </c>
      <c r="BR1371" t="s">
        <v>12074</v>
      </c>
      <c r="BS1371" t="s">
        <v>296</v>
      </c>
    </row>
    <row r="1372" spans="1:71" hidden="1">
      <c r="A1372" t="s">
        <v>76</v>
      </c>
      <c r="B1372" t="s">
        <v>21586</v>
      </c>
      <c r="F1372" t="s">
        <v>21587</v>
      </c>
      <c r="I1372" t="s">
        <v>21588</v>
      </c>
      <c r="J1372" t="s">
        <v>100</v>
      </c>
      <c r="V1372" t="s">
        <v>21589</v>
      </c>
      <c r="AM1372" t="s">
        <v>103</v>
      </c>
      <c r="AR1372" s="3">
        <v>46478</v>
      </c>
      <c r="AS1372">
        <v>2012</v>
      </c>
      <c r="AT1372">
        <v>7</v>
      </c>
      <c r="AU1372">
        <v>4</v>
      </c>
      <c r="BB1372" t="s">
        <v>21590</v>
      </c>
      <c r="BC1372" t="s">
        <v>21591</v>
      </c>
      <c r="BK1372" t="s">
        <v>21592</v>
      </c>
      <c r="BL1372">
        <v>22558276</v>
      </c>
      <c r="BQ1372" t="s">
        <v>296</v>
      </c>
      <c r="BR1372" t="s">
        <v>12074</v>
      </c>
      <c r="BS1372" t="s">
        <v>12074</v>
      </c>
    </row>
    <row r="1373" spans="1:71" hidden="1">
      <c r="A1373" t="s">
        <v>76</v>
      </c>
      <c r="B1373" t="s">
        <v>21593</v>
      </c>
      <c r="F1373" t="s">
        <v>21593</v>
      </c>
      <c r="I1373" t="s">
        <v>21594</v>
      </c>
      <c r="J1373" t="s">
        <v>1036</v>
      </c>
      <c r="V1373" t="s">
        <v>21595</v>
      </c>
      <c r="Z1373" t="s">
        <v>21596</v>
      </c>
      <c r="AA1373" t="s">
        <v>21597</v>
      </c>
      <c r="AM1373" t="s">
        <v>1040</v>
      </c>
      <c r="AN1373" t="s">
        <v>1572</v>
      </c>
      <c r="AR1373" t="s">
        <v>185</v>
      </c>
      <c r="AS1373">
        <v>2002</v>
      </c>
      <c r="AT1373">
        <v>128</v>
      </c>
      <c r="AU1373">
        <v>2</v>
      </c>
      <c r="AZ1373">
        <v>102</v>
      </c>
      <c r="BA1373">
        <v>111</v>
      </c>
      <c r="BB1373" t="s">
        <v>21598</v>
      </c>
      <c r="BC1373" t="s">
        <v>21599</v>
      </c>
      <c r="BK1373" t="s">
        <v>21600</v>
      </c>
      <c r="BL1373">
        <v>12392683</v>
      </c>
      <c r="BQ1373" t="s">
        <v>296</v>
      </c>
      <c r="BR1373" t="s">
        <v>12074</v>
      </c>
      <c r="BS1373" t="s">
        <v>12074</v>
      </c>
    </row>
    <row r="1374" spans="1:71" hidden="1">
      <c r="A1374" t="s">
        <v>76</v>
      </c>
      <c r="B1374" t="s">
        <v>3508</v>
      </c>
      <c r="F1374" t="s">
        <v>3509</v>
      </c>
      <c r="I1374" t="s">
        <v>21601</v>
      </c>
      <c r="J1374" t="s">
        <v>2128</v>
      </c>
      <c r="V1374" t="s">
        <v>21602</v>
      </c>
      <c r="AM1374" t="s">
        <v>2130</v>
      </c>
      <c r="AN1374" t="s">
        <v>4637</v>
      </c>
      <c r="AR1374" t="s">
        <v>204</v>
      </c>
      <c r="AS1374">
        <v>2008</v>
      </c>
      <c r="AT1374">
        <v>37</v>
      </c>
      <c r="AU1374">
        <v>1</v>
      </c>
      <c r="AZ1374">
        <v>16</v>
      </c>
      <c r="BA1374">
        <v>28</v>
      </c>
      <c r="BC1374" t="s">
        <v>21603</v>
      </c>
      <c r="BK1374" t="s">
        <v>21604</v>
      </c>
      <c r="BL1374">
        <v>18348792</v>
      </c>
      <c r="BQ1374" t="s">
        <v>296</v>
      </c>
      <c r="BR1374" t="s">
        <v>12074</v>
      </c>
      <c r="BS1374" t="s">
        <v>12074</v>
      </c>
    </row>
    <row r="1375" spans="1:71" hidden="1">
      <c r="A1375" t="s">
        <v>76</v>
      </c>
      <c r="B1375" t="s">
        <v>21605</v>
      </c>
      <c r="F1375" t="s">
        <v>21606</v>
      </c>
      <c r="I1375" t="s">
        <v>21607</v>
      </c>
      <c r="J1375" t="s">
        <v>21608</v>
      </c>
      <c r="V1375" t="s">
        <v>21609</v>
      </c>
      <c r="Z1375" t="s">
        <v>21610</v>
      </c>
      <c r="AA1375" t="s">
        <v>21611</v>
      </c>
      <c r="AM1375" t="s">
        <v>21612</v>
      </c>
      <c r="AR1375" t="s">
        <v>14032</v>
      </c>
      <c r="AS1375">
        <v>2018</v>
      </c>
      <c r="AT1375">
        <v>7</v>
      </c>
      <c r="AU1375">
        <v>6</v>
      </c>
      <c r="BB1375">
        <v>6</v>
      </c>
      <c r="BC1375" t="s">
        <v>21613</v>
      </c>
      <c r="BK1375" t="s">
        <v>21614</v>
      </c>
      <c r="BL1375">
        <v>29893845</v>
      </c>
      <c r="BQ1375" t="s">
        <v>296</v>
      </c>
      <c r="BR1375" t="s">
        <v>12074</v>
      </c>
      <c r="BS1375" t="s">
        <v>12074</v>
      </c>
    </row>
    <row r="1376" spans="1:71" hidden="1">
      <c r="A1376" t="s">
        <v>76</v>
      </c>
      <c r="B1376" t="s">
        <v>21615</v>
      </c>
      <c r="F1376" t="s">
        <v>21615</v>
      </c>
      <c r="I1376" t="s">
        <v>21616</v>
      </c>
      <c r="J1376" t="s">
        <v>969</v>
      </c>
      <c r="V1376" t="s">
        <v>21617</v>
      </c>
      <c r="AR1376" t="s">
        <v>887</v>
      </c>
      <c r="AS1376">
        <v>1995</v>
      </c>
      <c r="AT1376">
        <v>20</v>
      </c>
      <c r="AU1376">
        <v>1</v>
      </c>
      <c r="AZ1376">
        <v>44</v>
      </c>
      <c r="BA1376">
        <v>58</v>
      </c>
      <c r="BK1376" t="s">
        <v>21618</v>
      </c>
      <c r="BQ1376" t="s">
        <v>296</v>
      </c>
      <c r="BR1376" t="s">
        <v>12074</v>
      </c>
      <c r="BS1376" t="s">
        <v>12074</v>
      </c>
    </row>
    <row r="1377" spans="1:72" hidden="1">
      <c r="A1377" t="s">
        <v>76</v>
      </c>
      <c r="B1377" t="s">
        <v>21619</v>
      </c>
      <c r="F1377" t="s">
        <v>21619</v>
      </c>
      <c r="I1377" t="s">
        <v>21620</v>
      </c>
      <c r="J1377" t="s">
        <v>677</v>
      </c>
      <c r="V1377" t="s">
        <v>21621</v>
      </c>
      <c r="AM1377" t="s">
        <v>679</v>
      </c>
      <c r="AN1377" t="s">
        <v>4283</v>
      </c>
      <c r="AR1377" t="s">
        <v>148</v>
      </c>
      <c r="AS1377">
        <v>2000</v>
      </c>
      <c r="AT1377">
        <v>13</v>
      </c>
      <c r="AU1377">
        <v>3</v>
      </c>
      <c r="AZ1377">
        <v>371</v>
      </c>
      <c r="BA1377">
        <v>382</v>
      </c>
      <c r="BK1377" t="s">
        <v>21622</v>
      </c>
      <c r="BQ1377" t="s">
        <v>296</v>
      </c>
      <c r="BR1377" t="s">
        <v>12074</v>
      </c>
      <c r="BS1377" t="s">
        <v>12074</v>
      </c>
    </row>
    <row r="1378" spans="1:72" hidden="1">
      <c r="A1378" t="s">
        <v>76</v>
      </c>
      <c r="B1378" t="s">
        <v>21623</v>
      </c>
      <c r="F1378" t="s">
        <v>21624</v>
      </c>
      <c r="I1378" t="s">
        <v>21625</v>
      </c>
      <c r="J1378" t="s">
        <v>1697</v>
      </c>
      <c r="V1378" t="s">
        <v>21626</v>
      </c>
      <c r="AA1378" t="s">
        <v>21627</v>
      </c>
      <c r="AM1378" t="s">
        <v>1699</v>
      </c>
      <c r="AR1378" t="s">
        <v>148</v>
      </c>
      <c r="AS1378">
        <v>2012</v>
      </c>
      <c r="AT1378">
        <v>179</v>
      </c>
      <c r="AU1378">
        <v>5</v>
      </c>
      <c r="AZ1378" t="s">
        <v>21628</v>
      </c>
      <c r="BA1378" t="s">
        <v>21629</v>
      </c>
      <c r="BC1378" t="s">
        <v>21630</v>
      </c>
      <c r="BK1378" t="s">
        <v>21631</v>
      </c>
      <c r="BL1378">
        <v>22504550</v>
      </c>
      <c r="BQ1378" t="s">
        <v>296</v>
      </c>
      <c r="BR1378" t="s">
        <v>12074</v>
      </c>
      <c r="BS1378" t="s">
        <v>12074</v>
      </c>
    </row>
    <row r="1379" spans="1:72" hidden="1">
      <c r="A1379" t="s">
        <v>76</v>
      </c>
      <c r="B1379" t="s">
        <v>21632</v>
      </c>
      <c r="F1379" t="s">
        <v>21632</v>
      </c>
      <c r="I1379" t="s">
        <v>21633</v>
      </c>
      <c r="J1379" t="s">
        <v>16281</v>
      </c>
      <c r="V1379" t="s">
        <v>21634</v>
      </c>
      <c r="AM1379" t="s">
        <v>16283</v>
      </c>
      <c r="AS1379">
        <v>1999</v>
      </c>
      <c r="AT1379">
        <v>46</v>
      </c>
      <c r="AU1379">
        <v>3</v>
      </c>
      <c r="AZ1379">
        <v>224</v>
      </c>
      <c r="BA1379">
        <v>232</v>
      </c>
      <c r="BC1379" t="s">
        <v>21635</v>
      </c>
      <c r="BK1379" t="s">
        <v>21636</v>
      </c>
      <c r="BQ1379" t="s">
        <v>296</v>
      </c>
      <c r="BR1379" t="s">
        <v>12074</v>
      </c>
      <c r="BS1379" t="s">
        <v>12074</v>
      </c>
    </row>
    <row r="1380" spans="1:72" hidden="1">
      <c r="A1380" t="s">
        <v>76</v>
      </c>
      <c r="B1380" t="s">
        <v>21637</v>
      </c>
      <c r="F1380" t="s">
        <v>21638</v>
      </c>
      <c r="I1380" t="s">
        <v>21639</v>
      </c>
      <c r="J1380" t="s">
        <v>153</v>
      </c>
      <c r="V1380" t="s">
        <v>21640</v>
      </c>
      <c r="Z1380" t="s">
        <v>21641</v>
      </c>
      <c r="AA1380" t="s">
        <v>21642</v>
      </c>
      <c r="AM1380" t="s">
        <v>155</v>
      </c>
      <c r="AR1380" s="3">
        <v>41122</v>
      </c>
      <c r="AS1380">
        <v>2012</v>
      </c>
      <c r="AT1380">
        <v>134</v>
      </c>
      <c r="AZ1380">
        <v>114</v>
      </c>
      <c r="BA1380">
        <v>121</v>
      </c>
      <c r="BC1380" t="s">
        <v>21643</v>
      </c>
      <c r="BK1380" t="s">
        <v>21644</v>
      </c>
      <c r="BQ1380" t="s">
        <v>296</v>
      </c>
      <c r="BR1380" t="s">
        <v>12074</v>
      </c>
      <c r="BS1380" t="s">
        <v>12074</v>
      </c>
    </row>
    <row r="1381" spans="1:72" hidden="1">
      <c r="A1381" t="s">
        <v>76</v>
      </c>
      <c r="B1381" t="s">
        <v>21645</v>
      </c>
      <c r="F1381" t="s">
        <v>21646</v>
      </c>
      <c r="I1381" t="s">
        <v>21647</v>
      </c>
      <c r="J1381" t="s">
        <v>182</v>
      </c>
      <c r="V1381" t="s">
        <v>21648</v>
      </c>
      <c r="AM1381" t="s">
        <v>184</v>
      </c>
      <c r="AN1381" t="s">
        <v>293</v>
      </c>
      <c r="AR1381" t="s">
        <v>128</v>
      </c>
      <c r="AS1381">
        <v>2018</v>
      </c>
      <c r="AT1381">
        <v>43</v>
      </c>
      <c r="AU1381">
        <v>4</v>
      </c>
      <c r="AZ1381">
        <v>346</v>
      </c>
      <c r="BA1381">
        <v>354</v>
      </c>
      <c r="BC1381" t="s">
        <v>21649</v>
      </c>
      <c r="BK1381" t="s">
        <v>21650</v>
      </c>
      <c r="BQ1381" t="s">
        <v>131</v>
      </c>
      <c r="BR1381" t="s">
        <v>12074</v>
      </c>
      <c r="BS1381" t="s">
        <v>296</v>
      </c>
      <c r="BT1381">
        <v>1</v>
      </c>
    </row>
    <row r="1382" spans="1:72" hidden="1">
      <c r="A1382" t="s">
        <v>76</v>
      </c>
      <c r="B1382" t="s">
        <v>21651</v>
      </c>
      <c r="F1382" t="s">
        <v>21652</v>
      </c>
      <c r="I1382" t="s">
        <v>21653</v>
      </c>
      <c r="J1382" t="s">
        <v>21654</v>
      </c>
      <c r="V1382" t="s">
        <v>21655</v>
      </c>
      <c r="AM1382" t="s">
        <v>21656</v>
      </c>
      <c r="AN1382" t="s">
        <v>21657</v>
      </c>
      <c r="AR1382" t="s">
        <v>397</v>
      </c>
      <c r="AS1382">
        <v>2010</v>
      </c>
      <c r="AT1382">
        <v>15</v>
      </c>
      <c r="AU1382">
        <v>4</v>
      </c>
      <c r="AZ1382">
        <v>351</v>
      </c>
      <c r="BA1382">
        <v>363</v>
      </c>
      <c r="BC1382" t="s">
        <v>21658</v>
      </c>
      <c r="BK1382" t="s">
        <v>21659</v>
      </c>
      <c r="BL1382">
        <v>19953352</v>
      </c>
      <c r="BQ1382" t="s">
        <v>296</v>
      </c>
      <c r="BR1382" t="s">
        <v>12074</v>
      </c>
      <c r="BS1382" t="s">
        <v>12074</v>
      </c>
    </row>
    <row r="1383" spans="1:72" hidden="1">
      <c r="A1383" t="s">
        <v>76</v>
      </c>
      <c r="B1383" t="s">
        <v>21660</v>
      </c>
      <c r="F1383" t="s">
        <v>21661</v>
      </c>
      <c r="I1383" t="s">
        <v>21662</v>
      </c>
      <c r="J1383" t="s">
        <v>3732</v>
      </c>
      <c r="V1383" t="s">
        <v>21663</v>
      </c>
      <c r="AM1383" t="s">
        <v>3734</v>
      </c>
      <c r="AN1383" t="s">
        <v>5064</v>
      </c>
      <c r="AR1383" s="3">
        <v>44136</v>
      </c>
      <c r="AS1383">
        <v>2015</v>
      </c>
      <c r="AT1383">
        <v>15</v>
      </c>
      <c r="BB1383">
        <v>160</v>
      </c>
      <c r="BC1383" t="s">
        <v>21664</v>
      </c>
      <c r="BK1383" t="s">
        <v>21665</v>
      </c>
      <c r="BL1383">
        <v>26589874</v>
      </c>
      <c r="BQ1383" t="s">
        <v>296</v>
      </c>
      <c r="BR1383" t="s">
        <v>12074</v>
      </c>
      <c r="BS1383" t="s">
        <v>12074</v>
      </c>
    </row>
    <row r="1384" spans="1:72" hidden="1">
      <c r="A1384" t="s">
        <v>76</v>
      </c>
      <c r="B1384" t="s">
        <v>21666</v>
      </c>
      <c r="F1384" t="s">
        <v>21666</v>
      </c>
      <c r="I1384" t="s">
        <v>21667</v>
      </c>
      <c r="J1384" t="s">
        <v>21668</v>
      </c>
      <c r="AM1384" t="s">
        <v>21669</v>
      </c>
      <c r="AS1384">
        <v>1985</v>
      </c>
      <c r="AT1384">
        <v>110</v>
      </c>
      <c r="AU1384">
        <v>4</v>
      </c>
      <c r="AZ1384">
        <v>425</v>
      </c>
      <c r="BA1384">
        <v>437</v>
      </c>
      <c r="BK1384" t="s">
        <v>21670</v>
      </c>
      <c r="BQ1384" t="s">
        <v>131</v>
      </c>
      <c r="BR1384" t="s">
        <v>12074</v>
      </c>
      <c r="BS1384" t="s">
        <v>296</v>
      </c>
    </row>
    <row r="1385" spans="1:72" hidden="1">
      <c r="A1385" t="s">
        <v>76</v>
      </c>
      <c r="B1385" t="s">
        <v>21671</v>
      </c>
      <c r="F1385" t="s">
        <v>21671</v>
      </c>
      <c r="I1385" t="s">
        <v>21672</v>
      </c>
      <c r="J1385" t="s">
        <v>1196</v>
      </c>
      <c r="V1385" t="s">
        <v>21673</v>
      </c>
      <c r="AM1385" t="s">
        <v>1198</v>
      </c>
      <c r="AR1385" t="s">
        <v>94</v>
      </c>
      <c r="AS1385">
        <v>1992</v>
      </c>
      <c r="AT1385">
        <v>85</v>
      </c>
      <c r="AU1385">
        <v>1</v>
      </c>
      <c r="AZ1385">
        <v>58</v>
      </c>
      <c r="BA1385">
        <v>66</v>
      </c>
      <c r="BC1385" t="s">
        <v>21674</v>
      </c>
      <c r="BK1385" t="s">
        <v>21675</v>
      </c>
      <c r="BQ1385" t="s">
        <v>131</v>
      </c>
      <c r="BR1385" t="s">
        <v>12074</v>
      </c>
      <c r="BS1385" t="s">
        <v>296</v>
      </c>
    </row>
    <row r="1386" spans="1:72" hidden="1">
      <c r="A1386" t="s">
        <v>76</v>
      </c>
      <c r="B1386" t="s">
        <v>21676</v>
      </c>
      <c r="F1386" t="s">
        <v>21677</v>
      </c>
      <c r="I1386" t="s">
        <v>21678</v>
      </c>
      <c r="J1386" t="s">
        <v>21679</v>
      </c>
      <c r="V1386" t="s">
        <v>21680</v>
      </c>
      <c r="AA1386" t="s">
        <v>21681</v>
      </c>
      <c r="AM1386" t="s">
        <v>21682</v>
      </c>
      <c r="AR1386" t="s">
        <v>1573</v>
      </c>
      <c r="AS1386">
        <v>2013</v>
      </c>
      <c r="AT1386">
        <v>5</v>
      </c>
      <c r="AU1386">
        <v>3</v>
      </c>
      <c r="BB1386">
        <v>33128</v>
      </c>
      <c r="BC1386" t="s">
        <v>21683</v>
      </c>
      <c r="BK1386" t="s">
        <v>21684</v>
      </c>
      <c r="BQ1386" t="s">
        <v>296</v>
      </c>
      <c r="BR1386" t="s">
        <v>12074</v>
      </c>
      <c r="BS1386" t="s">
        <v>12074</v>
      </c>
    </row>
    <row r="1387" spans="1:72" hidden="1">
      <c r="A1387" t="s">
        <v>76</v>
      </c>
      <c r="B1387" t="s">
        <v>21685</v>
      </c>
      <c r="F1387" t="s">
        <v>21686</v>
      </c>
      <c r="I1387" t="s">
        <v>21687</v>
      </c>
      <c r="J1387" t="s">
        <v>100</v>
      </c>
      <c r="V1387" t="s">
        <v>21688</v>
      </c>
      <c r="Z1387" t="s">
        <v>21689</v>
      </c>
      <c r="AA1387" t="s">
        <v>21690</v>
      </c>
      <c r="AM1387" t="s">
        <v>103</v>
      </c>
      <c r="AR1387" s="3">
        <v>37773</v>
      </c>
      <c r="AS1387">
        <v>2013</v>
      </c>
      <c r="AT1387">
        <v>8</v>
      </c>
      <c r="AU1387">
        <v>6</v>
      </c>
      <c r="BB1387" t="s">
        <v>21691</v>
      </c>
      <c r="BC1387" t="s">
        <v>21692</v>
      </c>
      <c r="BK1387" t="s">
        <v>21693</v>
      </c>
      <c r="BL1387">
        <v>23755217</v>
      </c>
      <c r="BQ1387" t="s">
        <v>296</v>
      </c>
      <c r="BR1387" t="s">
        <v>12074</v>
      </c>
      <c r="BS1387" t="s">
        <v>12074</v>
      </c>
    </row>
    <row r="1388" spans="1:72" hidden="1">
      <c r="A1388" t="s">
        <v>76</v>
      </c>
      <c r="B1388" t="s">
        <v>21694</v>
      </c>
      <c r="F1388" t="s">
        <v>21695</v>
      </c>
      <c r="I1388" t="s">
        <v>21696</v>
      </c>
      <c r="J1388" t="s">
        <v>210</v>
      </c>
      <c r="V1388" t="s">
        <v>21697</v>
      </c>
      <c r="AM1388" t="s">
        <v>214</v>
      </c>
      <c r="AN1388" t="s">
        <v>215</v>
      </c>
      <c r="AR1388" t="s">
        <v>128</v>
      </c>
      <c r="AS1388">
        <v>2015</v>
      </c>
      <c r="AT1388">
        <v>40</v>
      </c>
      <c r="AU1388">
        <v>6</v>
      </c>
      <c r="AZ1388">
        <v>796</v>
      </c>
      <c r="BA1388">
        <v>804</v>
      </c>
      <c r="BC1388" t="s">
        <v>21698</v>
      </c>
      <c r="BK1388" t="s">
        <v>21699</v>
      </c>
      <c r="BQ1388" t="s">
        <v>296</v>
      </c>
      <c r="BR1388" t="s">
        <v>12074</v>
      </c>
      <c r="BS1388" t="s">
        <v>12074</v>
      </c>
    </row>
    <row r="1389" spans="1:72" hidden="1">
      <c r="A1389" t="s">
        <v>76</v>
      </c>
      <c r="B1389" t="s">
        <v>21700</v>
      </c>
      <c r="F1389" t="s">
        <v>21701</v>
      </c>
      <c r="I1389" t="s">
        <v>21702</v>
      </c>
      <c r="J1389" t="s">
        <v>122</v>
      </c>
      <c r="V1389" t="s">
        <v>21703</v>
      </c>
      <c r="Z1389" t="s">
        <v>21704</v>
      </c>
      <c r="AA1389" t="s">
        <v>21705</v>
      </c>
      <c r="AM1389" t="s">
        <v>126</v>
      </c>
      <c r="AN1389" t="s">
        <v>127</v>
      </c>
      <c r="AR1389" t="s">
        <v>769</v>
      </c>
      <c r="AS1389">
        <v>2012</v>
      </c>
      <c r="AT1389">
        <v>18</v>
      </c>
      <c r="AU1389">
        <v>3</v>
      </c>
      <c r="AZ1389">
        <v>1053</v>
      </c>
      <c r="BA1389">
        <v>1072</v>
      </c>
      <c r="BC1389" t="s">
        <v>21706</v>
      </c>
      <c r="BK1389" t="s">
        <v>21707</v>
      </c>
      <c r="BQ1389" t="s">
        <v>296</v>
      </c>
      <c r="BR1389" t="s">
        <v>12074</v>
      </c>
      <c r="BS1389" t="s">
        <v>12074</v>
      </c>
    </row>
    <row r="1390" spans="1:72" hidden="1">
      <c r="A1390" t="s">
        <v>76</v>
      </c>
      <c r="B1390" t="s">
        <v>21708</v>
      </c>
      <c r="F1390" t="s">
        <v>21708</v>
      </c>
      <c r="I1390" t="s">
        <v>21709</v>
      </c>
      <c r="J1390" t="s">
        <v>13943</v>
      </c>
      <c r="V1390" t="s">
        <v>21710</v>
      </c>
      <c r="AM1390" t="s">
        <v>13947</v>
      </c>
      <c r="AS1390">
        <v>2001</v>
      </c>
      <c r="AT1390">
        <v>3</v>
      </c>
      <c r="AV1390">
        <v>2</v>
      </c>
      <c r="AZ1390">
        <v>171</v>
      </c>
      <c r="BA1390">
        <v>178</v>
      </c>
      <c r="BC1390" t="s">
        <v>21711</v>
      </c>
      <c r="BK1390" t="s">
        <v>21712</v>
      </c>
      <c r="BQ1390" t="s">
        <v>296</v>
      </c>
      <c r="BR1390" t="s">
        <v>12074</v>
      </c>
      <c r="BS1390" t="s">
        <v>12074</v>
      </c>
    </row>
    <row r="1391" spans="1:72" hidden="1">
      <c r="A1391" t="s">
        <v>76</v>
      </c>
      <c r="B1391" t="s">
        <v>21713</v>
      </c>
      <c r="F1391" t="s">
        <v>21714</v>
      </c>
      <c r="I1391" t="s">
        <v>21715</v>
      </c>
      <c r="J1391" t="s">
        <v>174</v>
      </c>
      <c r="V1391" t="s">
        <v>21716</v>
      </c>
      <c r="Z1391" t="s">
        <v>3005</v>
      </c>
      <c r="AA1391" t="s">
        <v>21717</v>
      </c>
      <c r="AM1391" t="s">
        <v>176</v>
      </c>
      <c r="AN1391" t="s">
        <v>177</v>
      </c>
      <c r="AR1391" t="s">
        <v>216</v>
      </c>
      <c r="AS1391">
        <v>2016</v>
      </c>
      <c r="AT1391">
        <v>106</v>
      </c>
      <c r="AU1391">
        <v>4</v>
      </c>
      <c r="AZ1391">
        <v>538</v>
      </c>
      <c r="BA1391">
        <v>545</v>
      </c>
      <c r="BC1391" t="s">
        <v>21718</v>
      </c>
      <c r="BK1391" t="s">
        <v>21719</v>
      </c>
      <c r="BL1391">
        <v>27063868</v>
      </c>
      <c r="BQ1391" t="s">
        <v>296</v>
      </c>
      <c r="BR1391" t="s">
        <v>12074</v>
      </c>
      <c r="BS1391" t="s">
        <v>12074</v>
      </c>
    </row>
    <row r="1392" spans="1:72" hidden="1">
      <c r="A1392" t="s">
        <v>76</v>
      </c>
      <c r="B1392" t="s">
        <v>21720</v>
      </c>
      <c r="F1392" t="s">
        <v>21721</v>
      </c>
      <c r="I1392" t="s">
        <v>21722</v>
      </c>
      <c r="J1392" t="s">
        <v>4012</v>
      </c>
      <c r="V1392" t="s">
        <v>21723</v>
      </c>
      <c r="AM1392" t="s">
        <v>4014</v>
      </c>
      <c r="AR1392" t="s">
        <v>204</v>
      </c>
      <c r="AS1392">
        <v>2009</v>
      </c>
      <c r="AT1392">
        <v>13</v>
      </c>
      <c r="AU1392">
        <v>1</v>
      </c>
      <c r="AZ1392">
        <v>77</v>
      </c>
      <c r="BA1392">
        <v>87</v>
      </c>
      <c r="BC1392" t="s">
        <v>21724</v>
      </c>
      <c r="BK1392" t="s">
        <v>21725</v>
      </c>
      <c r="BQ1392" t="s">
        <v>296</v>
      </c>
      <c r="BR1392" t="s">
        <v>12074</v>
      </c>
      <c r="BS1392" t="s">
        <v>12074</v>
      </c>
    </row>
    <row r="1393" spans="1:72" hidden="1">
      <c r="A1393" t="s">
        <v>76</v>
      </c>
      <c r="B1393" t="s">
        <v>21726</v>
      </c>
      <c r="F1393" t="s">
        <v>21726</v>
      </c>
      <c r="I1393" t="s">
        <v>21727</v>
      </c>
      <c r="J1393" t="s">
        <v>12169</v>
      </c>
      <c r="V1393" t="s">
        <v>21728</v>
      </c>
      <c r="AM1393" t="s">
        <v>12172</v>
      </c>
      <c r="AR1393" t="s">
        <v>94</v>
      </c>
      <c r="AS1393">
        <v>1995</v>
      </c>
      <c r="AT1393">
        <v>48</v>
      </c>
      <c r="AU1393">
        <v>1</v>
      </c>
      <c r="AZ1393">
        <v>39</v>
      </c>
      <c r="BA1393">
        <v>44</v>
      </c>
      <c r="BC1393" t="s">
        <v>21729</v>
      </c>
      <c r="BK1393" t="s">
        <v>21730</v>
      </c>
      <c r="BQ1393" t="s">
        <v>296</v>
      </c>
      <c r="BR1393" t="s">
        <v>12074</v>
      </c>
      <c r="BS1393" t="s">
        <v>12074</v>
      </c>
    </row>
    <row r="1394" spans="1:72" hidden="1">
      <c r="A1394" t="s">
        <v>76</v>
      </c>
      <c r="B1394" t="s">
        <v>21731</v>
      </c>
      <c r="F1394" t="s">
        <v>21732</v>
      </c>
      <c r="I1394" t="s">
        <v>21733</v>
      </c>
      <c r="J1394" t="s">
        <v>15573</v>
      </c>
      <c r="V1394" t="s">
        <v>21734</v>
      </c>
      <c r="AM1394" t="s">
        <v>15575</v>
      </c>
      <c r="AN1394" t="s">
        <v>15576</v>
      </c>
      <c r="AR1394" t="s">
        <v>887</v>
      </c>
      <c r="AS1394">
        <v>2016</v>
      </c>
      <c r="AT1394">
        <v>158</v>
      </c>
      <c r="AZ1394">
        <v>177</v>
      </c>
      <c r="BA1394">
        <v>180</v>
      </c>
      <c r="BC1394" t="s">
        <v>21735</v>
      </c>
      <c r="BK1394" t="s">
        <v>21736</v>
      </c>
      <c r="BL1394">
        <v>26968351</v>
      </c>
      <c r="BQ1394" t="s">
        <v>131</v>
      </c>
      <c r="BR1394" t="s">
        <v>12074</v>
      </c>
      <c r="BS1394" t="s">
        <v>296</v>
      </c>
    </row>
    <row r="1395" spans="1:72" hidden="1">
      <c r="A1395" t="s">
        <v>76</v>
      </c>
      <c r="B1395" t="s">
        <v>21737</v>
      </c>
      <c r="F1395" t="s">
        <v>21738</v>
      </c>
      <c r="I1395" t="s">
        <v>21739</v>
      </c>
      <c r="J1395" t="s">
        <v>21740</v>
      </c>
      <c r="V1395" t="s">
        <v>21741</v>
      </c>
      <c r="Z1395" t="s">
        <v>21742</v>
      </c>
      <c r="AM1395" t="s">
        <v>2082</v>
      </c>
      <c r="AR1395" t="s">
        <v>128</v>
      </c>
      <c r="AS1395">
        <v>2008</v>
      </c>
      <c r="AT1395">
        <v>30</v>
      </c>
      <c r="AU1395">
        <v>4</v>
      </c>
      <c r="AZ1395">
        <v>902</v>
      </c>
      <c r="BA1395">
        <v>906</v>
      </c>
      <c r="BC1395" t="s">
        <v>21743</v>
      </c>
      <c r="BK1395" t="s">
        <v>21744</v>
      </c>
      <c r="BQ1395" t="s">
        <v>296</v>
      </c>
      <c r="BR1395" t="s">
        <v>12074</v>
      </c>
      <c r="BS1395" t="s">
        <v>12074</v>
      </c>
    </row>
    <row r="1396" spans="1:72" hidden="1">
      <c r="A1396" t="s">
        <v>76</v>
      </c>
      <c r="B1396" t="s">
        <v>21745</v>
      </c>
      <c r="F1396" t="s">
        <v>21746</v>
      </c>
      <c r="I1396" t="s">
        <v>21747</v>
      </c>
      <c r="J1396" t="s">
        <v>605</v>
      </c>
      <c r="V1396" t="s">
        <v>21748</v>
      </c>
      <c r="Z1396" t="s">
        <v>21749</v>
      </c>
      <c r="AA1396" t="s">
        <v>21750</v>
      </c>
      <c r="AM1396" t="s">
        <v>607</v>
      </c>
      <c r="AR1396" t="s">
        <v>413</v>
      </c>
      <c r="AS1396">
        <v>2012</v>
      </c>
      <c r="AT1396">
        <v>66</v>
      </c>
      <c r="AU1396">
        <v>11</v>
      </c>
      <c r="AZ1396">
        <v>3417</v>
      </c>
      <c r="BA1396">
        <v>3431</v>
      </c>
      <c r="BC1396" t="s">
        <v>21751</v>
      </c>
      <c r="BK1396" t="s">
        <v>21752</v>
      </c>
      <c r="BL1396">
        <v>23106707</v>
      </c>
      <c r="BQ1396" t="s">
        <v>296</v>
      </c>
      <c r="BR1396" t="s">
        <v>12074</v>
      </c>
      <c r="BS1396" t="s">
        <v>12074</v>
      </c>
    </row>
    <row r="1397" spans="1:72" hidden="1">
      <c r="A1397" t="s">
        <v>76</v>
      </c>
      <c r="B1397" t="s">
        <v>21753</v>
      </c>
      <c r="F1397" t="s">
        <v>21754</v>
      </c>
      <c r="I1397" t="s">
        <v>21755</v>
      </c>
      <c r="J1397" t="s">
        <v>21756</v>
      </c>
      <c r="V1397" t="s">
        <v>21757</v>
      </c>
      <c r="AM1397" t="s">
        <v>21758</v>
      </c>
      <c r="AR1397" t="s">
        <v>887</v>
      </c>
      <c r="AS1397">
        <v>2007</v>
      </c>
      <c r="AT1397">
        <v>55</v>
      </c>
      <c r="AU1397">
        <v>2</v>
      </c>
      <c r="AZ1397">
        <v>373</v>
      </c>
      <c r="BA1397">
        <v>383</v>
      </c>
      <c r="BK1397" t="s">
        <v>21759</v>
      </c>
      <c r="BL1397">
        <v>19069752</v>
      </c>
      <c r="BQ1397" t="s">
        <v>296</v>
      </c>
      <c r="BR1397" t="s">
        <v>12074</v>
      </c>
      <c r="BS1397" t="s">
        <v>12074</v>
      </c>
    </row>
    <row r="1398" spans="1:72" hidden="1">
      <c r="A1398" t="s">
        <v>76</v>
      </c>
      <c r="B1398" t="s">
        <v>21760</v>
      </c>
      <c r="F1398" t="s">
        <v>21761</v>
      </c>
      <c r="I1398" t="s">
        <v>21762</v>
      </c>
      <c r="J1398" t="s">
        <v>145</v>
      </c>
      <c r="V1398" t="s">
        <v>21763</v>
      </c>
      <c r="Z1398" t="s">
        <v>21764</v>
      </c>
      <c r="AA1398" t="s">
        <v>21765</v>
      </c>
      <c r="AM1398" t="s">
        <v>147</v>
      </c>
      <c r="AR1398" t="s">
        <v>216</v>
      </c>
      <c r="AS1398">
        <v>2012</v>
      </c>
      <c r="AT1398">
        <v>58</v>
      </c>
      <c r="AU1398">
        <v>8</v>
      </c>
      <c r="AZ1398">
        <v>1128</v>
      </c>
      <c r="BA1398">
        <v>1135</v>
      </c>
      <c r="BC1398" t="s">
        <v>21766</v>
      </c>
      <c r="BK1398" t="s">
        <v>21767</v>
      </c>
      <c r="BL1398">
        <v>22684113</v>
      </c>
      <c r="BQ1398" t="s">
        <v>296</v>
      </c>
      <c r="BR1398" t="s">
        <v>12074</v>
      </c>
      <c r="BS1398" t="s">
        <v>12074</v>
      </c>
    </row>
    <row r="1399" spans="1:72" hidden="1">
      <c r="A1399" t="s">
        <v>76</v>
      </c>
      <c r="B1399" t="s">
        <v>21760</v>
      </c>
      <c r="F1399" t="s">
        <v>21768</v>
      </c>
      <c r="I1399" t="s">
        <v>21769</v>
      </c>
      <c r="J1399" t="s">
        <v>677</v>
      </c>
      <c r="V1399" t="s">
        <v>21770</v>
      </c>
      <c r="Z1399" t="s">
        <v>21764</v>
      </c>
      <c r="AA1399" t="s">
        <v>21765</v>
      </c>
      <c r="AM1399" t="s">
        <v>679</v>
      </c>
      <c r="AN1399" t="s">
        <v>4283</v>
      </c>
      <c r="AR1399" t="s">
        <v>94</v>
      </c>
      <c r="AS1399">
        <v>2014</v>
      </c>
      <c r="AT1399">
        <v>27</v>
      </c>
      <c r="AU1399">
        <v>1</v>
      </c>
      <c r="AZ1399">
        <v>43</v>
      </c>
      <c r="BA1399">
        <v>54</v>
      </c>
      <c r="BC1399" t="s">
        <v>21771</v>
      </c>
      <c r="BK1399" t="s">
        <v>21772</v>
      </c>
      <c r="BL1399">
        <v>24192292</v>
      </c>
      <c r="BQ1399" t="s">
        <v>131</v>
      </c>
      <c r="BR1399" t="s">
        <v>12074</v>
      </c>
      <c r="BS1399" t="s">
        <v>296</v>
      </c>
    </row>
    <row r="1400" spans="1:72" hidden="1">
      <c r="A1400" t="s">
        <v>76</v>
      </c>
      <c r="B1400" t="s">
        <v>21760</v>
      </c>
      <c r="F1400" t="s">
        <v>21761</v>
      </c>
      <c r="I1400" t="s">
        <v>21773</v>
      </c>
      <c r="J1400" t="s">
        <v>2877</v>
      </c>
      <c r="V1400" t="s">
        <v>21774</v>
      </c>
      <c r="AM1400" t="s">
        <v>2880</v>
      </c>
      <c r="AN1400" t="s">
        <v>2881</v>
      </c>
      <c r="AR1400" s="3">
        <v>37043</v>
      </c>
      <c r="AS1400">
        <v>2017</v>
      </c>
      <c r="AT1400">
        <v>121</v>
      </c>
      <c r="AU1400">
        <v>2</v>
      </c>
      <c r="AZ1400">
        <v>282</v>
      </c>
      <c r="BA1400">
        <v>293</v>
      </c>
      <c r="BC1400" t="s">
        <v>21775</v>
      </c>
      <c r="BK1400" t="s">
        <v>21776</v>
      </c>
      <c r="BQ1400" t="s">
        <v>131</v>
      </c>
      <c r="BR1400" t="s">
        <v>12074</v>
      </c>
      <c r="BS1400" t="s">
        <v>296</v>
      </c>
    </row>
    <row r="1401" spans="1:72" hidden="1">
      <c r="A1401" t="s">
        <v>76</v>
      </c>
      <c r="B1401" t="s">
        <v>21777</v>
      </c>
      <c r="F1401" t="s">
        <v>21777</v>
      </c>
      <c r="I1401" t="s">
        <v>21778</v>
      </c>
      <c r="J1401" t="s">
        <v>182</v>
      </c>
      <c r="V1401" t="s">
        <v>21779</v>
      </c>
      <c r="Z1401" t="s">
        <v>21780</v>
      </c>
      <c r="AM1401" t="s">
        <v>184</v>
      </c>
      <c r="AR1401" t="s">
        <v>185</v>
      </c>
      <c r="AS1401">
        <v>1993</v>
      </c>
      <c r="AT1401">
        <v>18</v>
      </c>
      <c r="AU1401">
        <v>3</v>
      </c>
      <c r="AZ1401">
        <v>296</v>
      </c>
      <c r="BA1401">
        <v>302</v>
      </c>
      <c r="BC1401" t="s">
        <v>21781</v>
      </c>
      <c r="BK1401" t="s">
        <v>21782</v>
      </c>
      <c r="BQ1401" t="s">
        <v>296</v>
      </c>
      <c r="BR1401" t="s">
        <v>12074</v>
      </c>
      <c r="BS1401" t="s">
        <v>12074</v>
      </c>
    </row>
    <row r="1402" spans="1:72" hidden="1">
      <c r="A1402" t="s">
        <v>76</v>
      </c>
      <c r="B1402" t="s">
        <v>21783</v>
      </c>
      <c r="F1402" t="s">
        <v>21784</v>
      </c>
      <c r="I1402" t="s">
        <v>21785</v>
      </c>
      <c r="J1402" t="s">
        <v>1153</v>
      </c>
      <c r="V1402" t="s">
        <v>21786</v>
      </c>
      <c r="AM1402" t="s">
        <v>1156</v>
      </c>
      <c r="AR1402" t="s">
        <v>204</v>
      </c>
      <c r="AS1402">
        <v>2009</v>
      </c>
      <c r="AT1402">
        <v>23</v>
      </c>
      <c r="AU1402">
        <v>2</v>
      </c>
      <c r="AZ1402">
        <v>239</v>
      </c>
      <c r="BA1402">
        <v>257</v>
      </c>
      <c r="BC1402" t="s">
        <v>21787</v>
      </c>
      <c r="BK1402" t="s">
        <v>21788</v>
      </c>
      <c r="BQ1402" t="s">
        <v>296</v>
      </c>
      <c r="BR1402" t="s">
        <v>12074</v>
      </c>
      <c r="BS1402" t="s">
        <v>12074</v>
      </c>
    </row>
    <row r="1403" spans="1:72" hidden="1">
      <c r="A1403" t="s">
        <v>76</v>
      </c>
      <c r="B1403" t="s">
        <v>21789</v>
      </c>
      <c r="F1403" t="s">
        <v>21790</v>
      </c>
      <c r="I1403" t="s">
        <v>21791</v>
      </c>
      <c r="J1403" t="s">
        <v>638</v>
      </c>
      <c r="V1403" t="s">
        <v>21792</v>
      </c>
      <c r="Z1403" t="s">
        <v>21793</v>
      </c>
      <c r="AA1403" t="s">
        <v>21794</v>
      </c>
      <c r="AM1403" t="s">
        <v>640</v>
      </c>
      <c r="AR1403" t="s">
        <v>168</v>
      </c>
      <c r="AS1403">
        <v>2006</v>
      </c>
      <c r="AT1403">
        <v>41</v>
      </c>
      <c r="AU1403">
        <v>3</v>
      </c>
      <c r="AZ1403">
        <v>279</v>
      </c>
      <c r="BA1403">
        <v>283</v>
      </c>
      <c r="BC1403" t="s">
        <v>21795</v>
      </c>
      <c r="BK1403" t="s">
        <v>21796</v>
      </c>
      <c r="BL1403">
        <v>16948790</v>
      </c>
      <c r="BQ1403" t="s">
        <v>296</v>
      </c>
      <c r="BR1403" t="s">
        <v>12074</v>
      </c>
      <c r="BS1403" t="s">
        <v>12074</v>
      </c>
    </row>
    <row r="1404" spans="1:72" hidden="1">
      <c r="A1404" t="s">
        <v>76</v>
      </c>
      <c r="B1404" t="s">
        <v>21797</v>
      </c>
      <c r="F1404" t="s">
        <v>21798</v>
      </c>
      <c r="I1404" t="s">
        <v>21799</v>
      </c>
      <c r="J1404" t="s">
        <v>1257</v>
      </c>
      <c r="V1404" t="s">
        <v>21800</v>
      </c>
      <c r="Z1404" t="s">
        <v>21801</v>
      </c>
      <c r="AA1404" t="s">
        <v>21802</v>
      </c>
      <c r="AM1404" t="s">
        <v>1259</v>
      </c>
      <c r="AR1404" t="s">
        <v>216</v>
      </c>
      <c r="AS1404">
        <v>2006</v>
      </c>
      <c r="AT1404">
        <v>33</v>
      </c>
      <c r="AU1404">
        <v>8</v>
      </c>
      <c r="AZ1404">
        <v>1492</v>
      </c>
      <c r="BA1404">
        <v>1502</v>
      </c>
      <c r="BC1404" t="s">
        <v>21803</v>
      </c>
      <c r="BK1404" t="s">
        <v>21804</v>
      </c>
      <c r="BQ1404" t="s">
        <v>296</v>
      </c>
      <c r="BR1404" t="s">
        <v>12074</v>
      </c>
      <c r="BS1404" t="s">
        <v>12074</v>
      </c>
    </row>
    <row r="1405" spans="1:72" hidden="1">
      <c r="A1405" t="s">
        <v>76</v>
      </c>
      <c r="B1405" t="s">
        <v>21805</v>
      </c>
      <c r="F1405" t="s">
        <v>21805</v>
      </c>
      <c r="I1405" t="s">
        <v>21806</v>
      </c>
      <c r="J1405" t="s">
        <v>902</v>
      </c>
      <c r="V1405" t="s">
        <v>21807</v>
      </c>
      <c r="AM1405" t="s">
        <v>908</v>
      </c>
      <c r="AS1405">
        <v>1993</v>
      </c>
      <c r="AT1405">
        <v>90</v>
      </c>
      <c r="AU1405">
        <v>1</v>
      </c>
      <c r="AZ1405">
        <v>3</v>
      </c>
      <c r="BA1405">
        <v>10</v>
      </c>
      <c r="BK1405" t="s">
        <v>21808</v>
      </c>
      <c r="BQ1405" t="s">
        <v>131</v>
      </c>
      <c r="BR1405" t="s">
        <v>12074</v>
      </c>
      <c r="BS1405" t="s">
        <v>296</v>
      </c>
    </row>
    <row r="1406" spans="1:72" hidden="1">
      <c r="A1406" t="s">
        <v>76</v>
      </c>
      <c r="B1406" t="s">
        <v>21809</v>
      </c>
      <c r="F1406" t="s">
        <v>21810</v>
      </c>
      <c r="I1406" t="s">
        <v>21811</v>
      </c>
      <c r="J1406" t="s">
        <v>2128</v>
      </c>
      <c r="V1406" t="s">
        <v>21812</v>
      </c>
      <c r="AM1406" t="s">
        <v>2130</v>
      </c>
      <c r="AR1406" t="s">
        <v>204</v>
      </c>
      <c r="AS1406">
        <v>2012</v>
      </c>
      <c r="AT1406">
        <v>41</v>
      </c>
      <c r="AU1406">
        <v>1</v>
      </c>
      <c r="AZ1406">
        <v>172</v>
      </c>
      <c r="BA1406">
        <v>179</v>
      </c>
      <c r="BC1406" t="s">
        <v>21813</v>
      </c>
      <c r="BK1406" t="s">
        <v>21814</v>
      </c>
      <c r="BL1406">
        <v>22525073</v>
      </c>
      <c r="BQ1406" t="s">
        <v>131</v>
      </c>
      <c r="BR1406" t="s">
        <v>12074</v>
      </c>
      <c r="BS1406" t="s">
        <v>296</v>
      </c>
      <c r="BT1406">
        <v>1</v>
      </c>
    </row>
    <row r="1407" spans="1:72" hidden="1">
      <c r="A1407" t="s">
        <v>76</v>
      </c>
      <c r="B1407" t="s">
        <v>21815</v>
      </c>
      <c r="F1407" t="s">
        <v>21815</v>
      </c>
      <c r="I1407" t="s">
        <v>21816</v>
      </c>
      <c r="J1407" t="s">
        <v>2977</v>
      </c>
      <c r="V1407" t="s">
        <v>21817</v>
      </c>
      <c r="AM1407" t="s">
        <v>2979</v>
      </c>
      <c r="AR1407" t="s">
        <v>185</v>
      </c>
      <c r="AS1407">
        <v>1999</v>
      </c>
      <c r="AT1407">
        <v>144</v>
      </c>
      <c r="AU1407">
        <v>1</v>
      </c>
      <c r="AZ1407">
        <v>127</v>
      </c>
      <c r="BA1407">
        <v>144</v>
      </c>
      <c r="BC1407" t="s">
        <v>21818</v>
      </c>
      <c r="BK1407" t="s">
        <v>21819</v>
      </c>
      <c r="BQ1407" t="s">
        <v>296</v>
      </c>
      <c r="BR1407" t="s">
        <v>12074</v>
      </c>
      <c r="BS1407" t="s">
        <v>12074</v>
      </c>
    </row>
    <row r="1408" spans="1:72" hidden="1">
      <c r="A1408" t="s">
        <v>76</v>
      </c>
      <c r="B1408" t="s">
        <v>21820</v>
      </c>
      <c r="F1408" t="s">
        <v>21820</v>
      </c>
      <c r="I1408" t="s">
        <v>21821</v>
      </c>
      <c r="J1408" t="s">
        <v>631</v>
      </c>
      <c r="V1408" t="s">
        <v>21822</v>
      </c>
      <c r="AM1408" t="s">
        <v>633</v>
      </c>
      <c r="AR1408" t="s">
        <v>600</v>
      </c>
      <c r="AS1408">
        <v>2000</v>
      </c>
      <c r="AT1408">
        <v>81</v>
      </c>
      <c r="AU1408">
        <v>4</v>
      </c>
      <c r="AZ1408">
        <v>1133</v>
      </c>
      <c r="BA1408">
        <v>1138</v>
      </c>
      <c r="BC1408" t="s">
        <v>21823</v>
      </c>
      <c r="BK1408" t="s">
        <v>21824</v>
      </c>
      <c r="BQ1408" t="s">
        <v>296</v>
      </c>
      <c r="BR1408" t="s">
        <v>12074</v>
      </c>
      <c r="BS1408" t="s">
        <v>12074</v>
      </c>
    </row>
    <row r="1409" spans="1:72" hidden="1">
      <c r="A1409" t="s">
        <v>76</v>
      </c>
      <c r="B1409" t="s">
        <v>21825</v>
      </c>
      <c r="F1409" t="s">
        <v>21825</v>
      </c>
      <c r="I1409" t="s">
        <v>21826</v>
      </c>
      <c r="J1409" t="s">
        <v>21175</v>
      </c>
      <c r="O1409" t="s">
        <v>21827</v>
      </c>
      <c r="P1409" t="s">
        <v>21828</v>
      </c>
      <c r="Q1409" t="s">
        <v>21829</v>
      </c>
      <c r="S1409" t="s">
        <v>21830</v>
      </c>
      <c r="V1409" t="s">
        <v>21831</v>
      </c>
      <c r="Z1409" t="s">
        <v>21832</v>
      </c>
      <c r="AA1409" t="s">
        <v>21833</v>
      </c>
      <c r="AM1409" t="s">
        <v>14018</v>
      </c>
      <c r="AR1409" t="s">
        <v>128</v>
      </c>
      <c r="AS1409">
        <v>1999</v>
      </c>
      <c r="AT1409">
        <v>124</v>
      </c>
      <c r="AU1409">
        <v>4</v>
      </c>
      <c r="AZ1409">
        <v>461</v>
      </c>
      <c r="BA1409">
        <v>468</v>
      </c>
      <c r="BC1409" t="s">
        <v>21834</v>
      </c>
      <c r="BK1409" t="s">
        <v>21835</v>
      </c>
      <c r="BL1409">
        <v>10682244</v>
      </c>
      <c r="BQ1409" t="s">
        <v>296</v>
      </c>
      <c r="BR1409" t="s">
        <v>12074</v>
      </c>
      <c r="BS1409" t="s">
        <v>12074</v>
      </c>
    </row>
    <row r="1410" spans="1:72" hidden="1">
      <c r="A1410" t="s">
        <v>76</v>
      </c>
      <c r="B1410" t="s">
        <v>21836</v>
      </c>
      <c r="F1410" t="s">
        <v>21837</v>
      </c>
      <c r="I1410" t="s">
        <v>21838</v>
      </c>
      <c r="J1410" t="s">
        <v>145</v>
      </c>
      <c r="V1410" t="s">
        <v>21839</v>
      </c>
      <c r="AA1410" t="s">
        <v>4021</v>
      </c>
      <c r="AM1410" t="s">
        <v>147</v>
      </c>
      <c r="AR1410" t="s">
        <v>128</v>
      </c>
      <c r="AS1410">
        <v>2008</v>
      </c>
      <c r="AT1410">
        <v>54</v>
      </c>
      <c r="AU1410">
        <v>12</v>
      </c>
      <c r="AZ1410">
        <v>1487</v>
      </c>
      <c r="BA1410">
        <v>1494</v>
      </c>
      <c r="BC1410" t="s">
        <v>21840</v>
      </c>
      <c r="BK1410" t="s">
        <v>21841</v>
      </c>
      <c r="BL1410">
        <v>18789945</v>
      </c>
      <c r="BQ1410" t="s">
        <v>131</v>
      </c>
      <c r="BR1410" t="s">
        <v>12074</v>
      </c>
      <c r="BS1410" t="s">
        <v>296</v>
      </c>
      <c r="BT1410">
        <v>2</v>
      </c>
    </row>
    <row r="1411" spans="1:72" hidden="1">
      <c r="A1411" t="s">
        <v>76</v>
      </c>
      <c r="B1411" t="s">
        <v>21842</v>
      </c>
      <c r="F1411" t="s">
        <v>21843</v>
      </c>
      <c r="I1411" t="s">
        <v>21844</v>
      </c>
      <c r="J1411" t="s">
        <v>13943</v>
      </c>
      <c r="V1411" t="s">
        <v>21845</v>
      </c>
      <c r="AM1411" t="s">
        <v>13947</v>
      </c>
      <c r="AS1411">
        <v>2011</v>
      </c>
      <c r="AT1411">
        <v>13</v>
      </c>
      <c r="AV1411">
        <v>8</v>
      </c>
      <c r="AZ1411">
        <v>985</v>
      </c>
      <c r="BA1411">
        <v>993</v>
      </c>
      <c r="BC1411" t="s">
        <v>21846</v>
      </c>
      <c r="BK1411" t="s">
        <v>21847</v>
      </c>
      <c r="BQ1411" t="s">
        <v>296</v>
      </c>
      <c r="BR1411" t="s">
        <v>12074</v>
      </c>
      <c r="BS1411" t="s">
        <v>12074</v>
      </c>
    </row>
    <row r="1412" spans="1:72" hidden="1">
      <c r="A1412" t="s">
        <v>76</v>
      </c>
      <c r="B1412" t="s">
        <v>21848</v>
      </c>
      <c r="F1412" t="s">
        <v>21849</v>
      </c>
      <c r="I1412" t="s">
        <v>21850</v>
      </c>
      <c r="J1412" t="s">
        <v>3265</v>
      </c>
      <c r="V1412" t="s">
        <v>21851</v>
      </c>
      <c r="AM1412" t="s">
        <v>3266</v>
      </c>
      <c r="AN1412" t="s">
        <v>15157</v>
      </c>
      <c r="AR1412" t="s">
        <v>204</v>
      </c>
      <c r="AS1412">
        <v>2017</v>
      </c>
      <c r="AT1412">
        <v>149</v>
      </c>
      <c r="AU1412">
        <v>1</v>
      </c>
      <c r="AZ1412">
        <v>129</v>
      </c>
      <c r="BA1412">
        <v>137</v>
      </c>
      <c r="BC1412" t="s">
        <v>21852</v>
      </c>
      <c r="BK1412" t="s">
        <v>21853</v>
      </c>
      <c r="BQ1412" t="s">
        <v>296</v>
      </c>
      <c r="BR1412" t="s">
        <v>12074</v>
      </c>
      <c r="BS1412" t="s">
        <v>12074</v>
      </c>
    </row>
    <row r="1413" spans="1:72" hidden="1">
      <c r="A1413" t="s">
        <v>76</v>
      </c>
      <c r="B1413" t="s">
        <v>21854</v>
      </c>
      <c r="F1413" t="s">
        <v>21854</v>
      </c>
      <c r="I1413" t="s">
        <v>21855</v>
      </c>
      <c r="J1413" t="s">
        <v>4044</v>
      </c>
      <c r="V1413" t="s">
        <v>21856</v>
      </c>
      <c r="AM1413" t="s">
        <v>4046</v>
      </c>
      <c r="AS1413">
        <v>1993</v>
      </c>
      <c r="AT1413">
        <v>165</v>
      </c>
      <c r="AU1413">
        <v>2</v>
      </c>
      <c r="AZ1413">
        <v>191</v>
      </c>
      <c r="BA1413">
        <v>208</v>
      </c>
      <c r="BC1413" t="s">
        <v>21857</v>
      </c>
      <c r="BK1413" t="s">
        <v>21858</v>
      </c>
      <c r="BQ1413" t="s">
        <v>296</v>
      </c>
      <c r="BR1413" t="s">
        <v>12074</v>
      </c>
      <c r="BS1413" t="s">
        <v>12074</v>
      </c>
    </row>
    <row r="1414" spans="1:72" hidden="1">
      <c r="A1414" t="s">
        <v>76</v>
      </c>
      <c r="B1414" t="s">
        <v>21859</v>
      </c>
      <c r="F1414" t="s">
        <v>21860</v>
      </c>
      <c r="I1414" t="s">
        <v>21861</v>
      </c>
      <c r="J1414" t="s">
        <v>7373</v>
      </c>
      <c r="V1414" t="s">
        <v>21862</v>
      </c>
      <c r="AM1414" t="s">
        <v>7376</v>
      </c>
      <c r="AS1414">
        <v>2012</v>
      </c>
      <c r="AT1414">
        <v>60</v>
      </c>
      <c r="AU1414">
        <v>5</v>
      </c>
      <c r="AZ1414">
        <v>289</v>
      </c>
      <c r="BA1414">
        <v>298</v>
      </c>
      <c r="BC1414" t="s">
        <v>21863</v>
      </c>
      <c r="BK1414" t="s">
        <v>21864</v>
      </c>
      <c r="BQ1414" t="s">
        <v>296</v>
      </c>
      <c r="BR1414" t="s">
        <v>12074</v>
      </c>
      <c r="BS1414" t="s">
        <v>12074</v>
      </c>
    </row>
    <row r="1415" spans="1:72" hidden="1">
      <c r="A1415" t="s">
        <v>76</v>
      </c>
      <c r="B1415" t="s">
        <v>21865</v>
      </c>
      <c r="F1415" t="s">
        <v>21866</v>
      </c>
      <c r="I1415" t="s">
        <v>21867</v>
      </c>
      <c r="J1415" t="s">
        <v>1196</v>
      </c>
      <c r="V1415" t="s">
        <v>21868</v>
      </c>
      <c r="AM1415" t="s">
        <v>1198</v>
      </c>
      <c r="AR1415" t="s">
        <v>185</v>
      </c>
      <c r="AS1415">
        <v>2006</v>
      </c>
      <c r="AT1415">
        <v>99</v>
      </c>
      <c r="AU1415">
        <v>5</v>
      </c>
      <c r="AZ1415">
        <v>891</v>
      </c>
      <c r="BA1415">
        <v>897</v>
      </c>
      <c r="BC1415" t="s">
        <v>21869</v>
      </c>
      <c r="BK1415" t="s">
        <v>21870</v>
      </c>
      <c r="BQ1415" t="s">
        <v>296</v>
      </c>
      <c r="BR1415" t="s">
        <v>12074</v>
      </c>
      <c r="BS1415" t="s">
        <v>12074</v>
      </c>
    </row>
    <row r="1416" spans="1:72" hidden="1">
      <c r="A1416" t="s">
        <v>76</v>
      </c>
      <c r="B1416" t="s">
        <v>21871</v>
      </c>
      <c r="F1416" t="s">
        <v>21871</v>
      </c>
      <c r="I1416" t="s">
        <v>21872</v>
      </c>
      <c r="J1416" t="s">
        <v>605</v>
      </c>
      <c r="AA1416" t="s">
        <v>15530</v>
      </c>
      <c r="AM1416" t="s">
        <v>607</v>
      </c>
      <c r="AR1416" t="s">
        <v>887</v>
      </c>
      <c r="AS1416">
        <v>1991</v>
      </c>
      <c r="AT1416">
        <v>45</v>
      </c>
      <c r="AU1416">
        <v>4</v>
      </c>
      <c r="AZ1416">
        <v>1053</v>
      </c>
      <c r="BA1416">
        <v>1059</v>
      </c>
      <c r="BC1416" t="s">
        <v>21873</v>
      </c>
      <c r="BK1416" t="s">
        <v>21874</v>
      </c>
      <c r="BL1416">
        <v>28564043</v>
      </c>
      <c r="BQ1416" t="s">
        <v>296</v>
      </c>
      <c r="BR1416" t="s">
        <v>12074</v>
      </c>
      <c r="BS1416" t="s">
        <v>12074</v>
      </c>
    </row>
    <row r="1417" spans="1:72" hidden="1">
      <c r="A1417" t="s">
        <v>76</v>
      </c>
      <c r="B1417" t="s">
        <v>21875</v>
      </c>
      <c r="F1417" t="s">
        <v>21875</v>
      </c>
      <c r="I1417" t="s">
        <v>21876</v>
      </c>
      <c r="J1417" t="s">
        <v>605</v>
      </c>
      <c r="V1417" t="s">
        <v>21877</v>
      </c>
      <c r="AA1417" t="s">
        <v>15530</v>
      </c>
      <c r="AM1417" t="s">
        <v>607</v>
      </c>
      <c r="AR1417" t="s">
        <v>216</v>
      </c>
      <c r="AS1417">
        <v>1998</v>
      </c>
      <c r="AT1417">
        <v>52</v>
      </c>
      <c r="AU1417">
        <v>4</v>
      </c>
      <c r="AZ1417">
        <v>1104</v>
      </c>
      <c r="BA1417">
        <v>1110</v>
      </c>
      <c r="BC1417" t="s">
        <v>21878</v>
      </c>
      <c r="BK1417" t="s">
        <v>21879</v>
      </c>
      <c r="BL1417">
        <v>28565224</v>
      </c>
      <c r="BQ1417" t="s">
        <v>296</v>
      </c>
      <c r="BR1417" t="s">
        <v>12074</v>
      </c>
      <c r="BS1417" t="s">
        <v>12074</v>
      </c>
    </row>
    <row r="1418" spans="1:72" hidden="1">
      <c r="A1418" t="s">
        <v>76</v>
      </c>
      <c r="B1418" t="s">
        <v>21880</v>
      </c>
      <c r="F1418" t="s">
        <v>21880</v>
      </c>
      <c r="I1418" t="s">
        <v>21881</v>
      </c>
      <c r="J1418" t="s">
        <v>605</v>
      </c>
      <c r="AM1418" t="s">
        <v>607</v>
      </c>
      <c r="AN1418" t="s">
        <v>608</v>
      </c>
      <c r="AR1418" t="s">
        <v>413</v>
      </c>
      <c r="AS1418">
        <v>1989</v>
      </c>
      <c r="AT1418">
        <v>43</v>
      </c>
      <c r="AU1418">
        <v>7</v>
      </c>
      <c r="AZ1418">
        <v>1483</v>
      </c>
      <c r="BA1418">
        <v>1496</v>
      </c>
      <c r="BC1418" t="s">
        <v>21882</v>
      </c>
      <c r="BK1418" t="s">
        <v>21883</v>
      </c>
      <c r="BL1418">
        <v>28564251</v>
      </c>
      <c r="BQ1418" t="s">
        <v>131</v>
      </c>
      <c r="BR1418">
        <v>2</v>
      </c>
      <c r="BS1418" t="s">
        <v>296</v>
      </c>
    </row>
    <row r="1419" spans="1:72" hidden="1">
      <c r="A1419" t="s">
        <v>76</v>
      </c>
      <c r="B1419" t="s">
        <v>21880</v>
      </c>
      <c r="F1419" t="s">
        <v>21880</v>
      </c>
      <c r="I1419" t="s">
        <v>21884</v>
      </c>
      <c r="J1419" t="s">
        <v>631</v>
      </c>
      <c r="V1419" t="s">
        <v>21885</v>
      </c>
      <c r="AA1419" t="s">
        <v>15530</v>
      </c>
      <c r="AM1419" t="s">
        <v>633</v>
      </c>
      <c r="AN1419" t="s">
        <v>12577</v>
      </c>
      <c r="AR1419" t="s">
        <v>397</v>
      </c>
      <c r="AS1419">
        <v>1995</v>
      </c>
      <c r="AT1419">
        <v>76</v>
      </c>
      <c r="AU1419">
        <v>5</v>
      </c>
      <c r="AZ1419">
        <v>1473</v>
      </c>
      <c r="BA1419">
        <v>1482</v>
      </c>
      <c r="BC1419" t="s">
        <v>21886</v>
      </c>
      <c r="BK1419" t="s">
        <v>21887</v>
      </c>
      <c r="BQ1419" t="s">
        <v>296</v>
      </c>
      <c r="BR1419" t="s">
        <v>12074</v>
      </c>
      <c r="BS1419" t="s">
        <v>12074</v>
      </c>
    </row>
    <row r="1420" spans="1:72" hidden="1">
      <c r="A1420" t="s">
        <v>76</v>
      </c>
      <c r="B1420" t="s">
        <v>21888</v>
      </c>
      <c r="F1420" t="s">
        <v>21889</v>
      </c>
      <c r="I1420" t="s">
        <v>21890</v>
      </c>
      <c r="J1420" t="s">
        <v>2712</v>
      </c>
      <c r="V1420" t="s">
        <v>21891</v>
      </c>
      <c r="AA1420" t="s">
        <v>21892</v>
      </c>
      <c r="AM1420" t="s">
        <v>2716</v>
      </c>
      <c r="AR1420" t="s">
        <v>204</v>
      </c>
      <c r="AS1420">
        <v>2007</v>
      </c>
      <c r="AT1420">
        <v>41</v>
      </c>
      <c r="AU1420" s="2">
        <v>43132</v>
      </c>
      <c r="AZ1420">
        <v>129</v>
      </c>
      <c r="BA1420">
        <v>138</v>
      </c>
      <c r="BC1420" t="s">
        <v>21893</v>
      </c>
      <c r="BK1420" t="s">
        <v>21894</v>
      </c>
      <c r="BL1420">
        <v>17340215</v>
      </c>
      <c r="BQ1420" t="s">
        <v>131</v>
      </c>
      <c r="BR1420" t="s">
        <v>12074</v>
      </c>
      <c r="BS1420" t="s">
        <v>296</v>
      </c>
    </row>
    <row r="1421" spans="1:72" hidden="1">
      <c r="A1421" t="s">
        <v>76</v>
      </c>
      <c r="B1421" t="s">
        <v>21895</v>
      </c>
      <c r="F1421" t="s">
        <v>21895</v>
      </c>
      <c r="I1421" t="s">
        <v>21896</v>
      </c>
      <c r="J1421" t="s">
        <v>646</v>
      </c>
      <c r="V1421" t="s">
        <v>21897</v>
      </c>
      <c r="AM1421" t="s">
        <v>648</v>
      </c>
      <c r="AN1421" t="s">
        <v>649</v>
      </c>
      <c r="AR1421" t="s">
        <v>204</v>
      </c>
      <c r="AS1421">
        <v>1996</v>
      </c>
      <c r="AT1421">
        <v>199</v>
      </c>
      <c r="AU1421">
        <v>2</v>
      </c>
      <c r="AZ1421">
        <v>465</v>
      </c>
      <c r="BA1421">
        <v>471</v>
      </c>
      <c r="BK1421" t="s">
        <v>21898</v>
      </c>
      <c r="BQ1421" t="s">
        <v>296</v>
      </c>
      <c r="BR1421" t="s">
        <v>12074</v>
      </c>
      <c r="BS1421" t="s">
        <v>12074</v>
      </c>
    </row>
    <row r="1422" spans="1:72" hidden="1">
      <c r="A1422" t="s">
        <v>752</v>
      </c>
      <c r="B1422" t="s">
        <v>21899</v>
      </c>
      <c r="D1422" t="s">
        <v>21900</v>
      </c>
      <c r="F1422" t="s">
        <v>21899</v>
      </c>
      <c r="I1422" t="s">
        <v>21901</v>
      </c>
      <c r="J1422" t="s">
        <v>21902</v>
      </c>
      <c r="O1422" t="s">
        <v>21903</v>
      </c>
      <c r="P1422" t="s">
        <v>21904</v>
      </c>
      <c r="Q1422" t="s">
        <v>21905</v>
      </c>
      <c r="R1422" t="s">
        <v>21906</v>
      </c>
      <c r="V1422" t="s">
        <v>21907</v>
      </c>
      <c r="AO1422" t="s">
        <v>21908</v>
      </c>
      <c r="AS1422">
        <v>1999</v>
      </c>
      <c r="AZ1422">
        <v>139</v>
      </c>
      <c r="BA1422">
        <v>157</v>
      </c>
      <c r="BK1422" t="s">
        <v>21909</v>
      </c>
      <c r="BQ1422" t="s">
        <v>296</v>
      </c>
      <c r="BR1422" t="s">
        <v>12074</v>
      </c>
      <c r="BS1422" t="s">
        <v>12074</v>
      </c>
    </row>
    <row r="1423" spans="1:72" hidden="1">
      <c r="A1423" t="s">
        <v>76</v>
      </c>
      <c r="B1423" t="s">
        <v>21910</v>
      </c>
      <c r="F1423" t="s">
        <v>21911</v>
      </c>
      <c r="I1423" t="s">
        <v>21912</v>
      </c>
      <c r="J1423" t="s">
        <v>21913</v>
      </c>
      <c r="V1423" t="s">
        <v>21914</v>
      </c>
      <c r="AA1423" t="s">
        <v>21915</v>
      </c>
      <c r="AM1423" t="s">
        <v>21916</v>
      </c>
      <c r="AR1423" t="s">
        <v>600</v>
      </c>
      <c r="AS1423">
        <v>2018</v>
      </c>
      <c r="AT1423">
        <v>6</v>
      </c>
      <c r="AU1423">
        <v>4</v>
      </c>
      <c r="AZ1423">
        <v>5214</v>
      </c>
      <c r="BA1423">
        <v>5226</v>
      </c>
      <c r="BC1423" t="s">
        <v>21917</v>
      </c>
      <c r="BK1423" t="s">
        <v>21918</v>
      </c>
      <c r="BQ1423" t="s">
        <v>296</v>
      </c>
      <c r="BR1423" t="s">
        <v>12074</v>
      </c>
      <c r="BS1423" t="s">
        <v>12074</v>
      </c>
    </row>
    <row r="1424" spans="1:72" hidden="1">
      <c r="A1424" t="s">
        <v>76</v>
      </c>
      <c r="B1424" t="s">
        <v>21919</v>
      </c>
      <c r="F1424" t="s">
        <v>21920</v>
      </c>
      <c r="I1424" t="s">
        <v>21921</v>
      </c>
      <c r="J1424" t="s">
        <v>12152</v>
      </c>
      <c r="V1424" t="s">
        <v>21922</v>
      </c>
      <c r="Z1424" t="s">
        <v>21923</v>
      </c>
      <c r="AA1424" t="s">
        <v>21924</v>
      </c>
      <c r="AM1424" t="s">
        <v>12155</v>
      </c>
      <c r="AS1424">
        <v>2011</v>
      </c>
      <c r="AT1424">
        <v>206</v>
      </c>
      <c r="AU1424">
        <v>8</v>
      </c>
      <c r="AZ1424">
        <v>704</v>
      </c>
      <c r="BA1424">
        <v>711</v>
      </c>
      <c r="BC1424" t="s">
        <v>21925</v>
      </c>
      <c r="BK1424" t="s">
        <v>21926</v>
      </c>
      <c r="BQ1424" t="s">
        <v>296</v>
      </c>
      <c r="BR1424" t="s">
        <v>12074</v>
      </c>
      <c r="BS1424" t="s">
        <v>12074</v>
      </c>
    </row>
    <row r="1425" spans="1:72" hidden="1">
      <c r="A1425" t="s">
        <v>76</v>
      </c>
      <c r="B1425" t="s">
        <v>21927</v>
      </c>
      <c r="F1425" t="s">
        <v>21928</v>
      </c>
      <c r="I1425" t="s">
        <v>21929</v>
      </c>
      <c r="J1425" t="s">
        <v>21930</v>
      </c>
      <c r="V1425" t="s">
        <v>21931</v>
      </c>
      <c r="Z1425" t="s">
        <v>21932</v>
      </c>
      <c r="AA1425" t="s">
        <v>21933</v>
      </c>
      <c r="AM1425" t="s">
        <v>21934</v>
      </c>
      <c r="AN1425" t="s">
        <v>21935</v>
      </c>
      <c r="AR1425" t="s">
        <v>94</v>
      </c>
      <c r="AS1425">
        <v>2010</v>
      </c>
      <c r="AT1425">
        <v>18</v>
      </c>
      <c r="AU1425">
        <v>1</v>
      </c>
      <c r="AZ1425">
        <v>55</v>
      </c>
      <c r="BA1425">
        <v>62</v>
      </c>
      <c r="BC1425" t="s">
        <v>21936</v>
      </c>
      <c r="BK1425" t="s">
        <v>21937</v>
      </c>
      <c r="BQ1425" t="s">
        <v>296</v>
      </c>
      <c r="BR1425" t="s">
        <v>12074</v>
      </c>
      <c r="BS1425" t="s">
        <v>12074</v>
      </c>
    </row>
    <row r="1426" spans="1:72" hidden="1">
      <c r="A1426" t="s">
        <v>76</v>
      </c>
      <c r="B1426" t="s">
        <v>21938</v>
      </c>
      <c r="F1426" t="s">
        <v>21939</v>
      </c>
      <c r="I1426" t="s">
        <v>21940</v>
      </c>
      <c r="J1426" t="s">
        <v>11873</v>
      </c>
      <c r="V1426" t="s">
        <v>21941</v>
      </c>
      <c r="Z1426" t="s">
        <v>21942</v>
      </c>
      <c r="AA1426" t="s">
        <v>21943</v>
      </c>
      <c r="AM1426" t="s">
        <v>11875</v>
      </c>
      <c r="AR1426" s="3">
        <v>39387</v>
      </c>
      <c r="AS1426">
        <v>2013</v>
      </c>
      <c r="AT1426">
        <v>1</v>
      </c>
      <c r="BB1426" t="s">
        <v>21944</v>
      </c>
      <c r="BC1426" t="s">
        <v>21945</v>
      </c>
      <c r="BK1426" t="s">
        <v>21946</v>
      </c>
      <c r="BL1426">
        <v>24255814</v>
      </c>
      <c r="BQ1426" t="s">
        <v>296</v>
      </c>
      <c r="BR1426" t="s">
        <v>12074</v>
      </c>
      <c r="BS1426" t="s">
        <v>12074</v>
      </c>
    </row>
    <row r="1427" spans="1:72" hidden="1">
      <c r="A1427" t="s">
        <v>76</v>
      </c>
      <c r="B1427" t="s">
        <v>21947</v>
      </c>
      <c r="F1427" t="s">
        <v>21948</v>
      </c>
      <c r="I1427" t="s">
        <v>21949</v>
      </c>
      <c r="J1427" t="s">
        <v>12144</v>
      </c>
      <c r="V1427" t="s">
        <v>21950</v>
      </c>
      <c r="Z1427" t="s">
        <v>21932</v>
      </c>
      <c r="AA1427" t="s">
        <v>21933</v>
      </c>
      <c r="AM1427" t="s">
        <v>12146</v>
      </c>
      <c r="AN1427" t="s">
        <v>21951</v>
      </c>
      <c r="AS1427">
        <v>2010</v>
      </c>
      <c r="AT1427">
        <v>83</v>
      </c>
      <c r="AU1427">
        <v>4</v>
      </c>
      <c r="AZ1427">
        <v>465</v>
      </c>
      <c r="BA1427" t="s">
        <v>21952</v>
      </c>
      <c r="BC1427" t="s">
        <v>21953</v>
      </c>
      <c r="BK1427" t="s">
        <v>21954</v>
      </c>
      <c r="BQ1427" t="s">
        <v>296</v>
      </c>
      <c r="BR1427" t="s">
        <v>12074</v>
      </c>
      <c r="BS1427" t="s">
        <v>12074</v>
      </c>
    </row>
    <row r="1428" spans="1:72" hidden="1">
      <c r="A1428" t="s">
        <v>76</v>
      </c>
      <c r="B1428" t="s">
        <v>21955</v>
      </c>
      <c r="F1428" t="s">
        <v>21955</v>
      </c>
      <c r="I1428" t="s">
        <v>21956</v>
      </c>
      <c r="J1428" t="s">
        <v>646</v>
      </c>
      <c r="V1428" t="s">
        <v>21957</v>
      </c>
      <c r="AM1428" t="s">
        <v>648</v>
      </c>
      <c r="AR1428" t="s">
        <v>216</v>
      </c>
      <c r="AS1428">
        <v>1993</v>
      </c>
      <c r="AT1428">
        <v>181</v>
      </c>
      <c r="AZ1428">
        <v>233</v>
      </c>
      <c r="BA1428">
        <v>244</v>
      </c>
      <c r="BK1428" t="s">
        <v>21958</v>
      </c>
      <c r="BQ1428" t="s">
        <v>296</v>
      </c>
      <c r="BR1428" t="s">
        <v>12074</v>
      </c>
      <c r="BS1428" t="s">
        <v>12074</v>
      </c>
    </row>
    <row r="1429" spans="1:72" hidden="1">
      <c r="A1429" t="s">
        <v>76</v>
      </c>
      <c r="B1429" t="s">
        <v>21959</v>
      </c>
      <c r="F1429" t="s">
        <v>21959</v>
      </c>
      <c r="I1429" t="s">
        <v>21960</v>
      </c>
      <c r="J1429" t="s">
        <v>3816</v>
      </c>
      <c r="V1429" t="s">
        <v>21961</v>
      </c>
      <c r="AM1429" t="s">
        <v>3818</v>
      </c>
      <c r="AR1429" t="s">
        <v>413</v>
      </c>
      <c r="AS1429">
        <v>1996</v>
      </c>
      <c r="AT1429">
        <v>25</v>
      </c>
      <c r="AU1429">
        <v>7</v>
      </c>
      <c r="AZ1429">
        <v>454</v>
      </c>
      <c r="BA1429">
        <v>458</v>
      </c>
      <c r="BK1429" t="s">
        <v>21962</v>
      </c>
      <c r="BQ1429" t="s">
        <v>296</v>
      </c>
      <c r="BR1429" t="s">
        <v>12074</v>
      </c>
      <c r="BS1429" t="s">
        <v>12074</v>
      </c>
    </row>
    <row r="1430" spans="1:72" hidden="1">
      <c r="A1430" t="s">
        <v>76</v>
      </c>
      <c r="B1430" t="s">
        <v>21963</v>
      </c>
      <c r="F1430" t="s">
        <v>21964</v>
      </c>
      <c r="I1430" t="s">
        <v>21965</v>
      </c>
      <c r="J1430" t="s">
        <v>902</v>
      </c>
      <c r="V1430" t="s">
        <v>21966</v>
      </c>
      <c r="AM1430" t="s">
        <v>2280</v>
      </c>
      <c r="AS1430">
        <v>2009</v>
      </c>
      <c r="AT1430">
        <v>106</v>
      </c>
      <c r="AU1430">
        <v>2</v>
      </c>
      <c r="AZ1430">
        <v>171</v>
      </c>
      <c r="BA1430">
        <v>178</v>
      </c>
      <c r="BC1430" t="s">
        <v>21967</v>
      </c>
      <c r="BK1430" t="s">
        <v>21968</v>
      </c>
      <c r="BQ1430" t="s">
        <v>131</v>
      </c>
      <c r="BR1430">
        <v>5</v>
      </c>
      <c r="BS1430" t="s">
        <v>594</v>
      </c>
      <c r="BT1430">
        <v>9</v>
      </c>
    </row>
    <row r="1431" spans="1:72" hidden="1">
      <c r="A1431" t="s">
        <v>76</v>
      </c>
      <c r="B1431" t="s">
        <v>21969</v>
      </c>
      <c r="F1431" t="s">
        <v>21969</v>
      </c>
      <c r="I1431" t="s">
        <v>21970</v>
      </c>
      <c r="J1431" t="s">
        <v>12218</v>
      </c>
      <c r="V1431" t="s">
        <v>21971</v>
      </c>
      <c r="AM1431" t="s">
        <v>12220</v>
      </c>
      <c r="AS1431">
        <v>1991</v>
      </c>
      <c r="AT1431">
        <v>13</v>
      </c>
      <c r="AU1431">
        <v>4</v>
      </c>
      <c r="AZ1431">
        <v>229</v>
      </c>
      <c r="BA1431">
        <v>243</v>
      </c>
      <c r="BC1431" t="s">
        <v>21972</v>
      </c>
      <c r="BK1431" t="s">
        <v>21973</v>
      </c>
      <c r="BQ1431" t="s">
        <v>296</v>
      </c>
      <c r="BR1431" t="s">
        <v>12074</v>
      </c>
      <c r="BS1431" t="s">
        <v>12074</v>
      </c>
    </row>
    <row r="1432" spans="1:72" hidden="1">
      <c r="A1432" t="s">
        <v>76</v>
      </c>
      <c r="B1432" t="s">
        <v>21974</v>
      </c>
      <c r="F1432" t="s">
        <v>21974</v>
      </c>
      <c r="I1432" t="s">
        <v>21975</v>
      </c>
      <c r="J1432" t="s">
        <v>21976</v>
      </c>
      <c r="V1432" t="s">
        <v>21977</v>
      </c>
      <c r="Z1432" t="s">
        <v>21978</v>
      </c>
      <c r="AA1432" t="s">
        <v>21979</v>
      </c>
      <c r="AM1432" t="s">
        <v>21980</v>
      </c>
      <c r="AR1432" s="3">
        <v>46235</v>
      </c>
      <c r="AS1432">
        <v>1994</v>
      </c>
      <c r="AT1432">
        <v>33</v>
      </c>
      <c r="AV1432">
        <v>3</v>
      </c>
      <c r="AZ1432">
        <v>193</v>
      </c>
      <c r="BA1432">
        <v>198</v>
      </c>
      <c r="BK1432" t="s">
        <v>21981</v>
      </c>
      <c r="BQ1432" t="s">
        <v>296</v>
      </c>
      <c r="BR1432" t="s">
        <v>12074</v>
      </c>
      <c r="BS1432" t="s">
        <v>12074</v>
      </c>
    </row>
    <row r="1433" spans="1:72" hidden="1">
      <c r="A1433" t="s">
        <v>76</v>
      </c>
      <c r="B1433" t="s">
        <v>21982</v>
      </c>
      <c r="F1433" t="s">
        <v>21983</v>
      </c>
      <c r="I1433" t="s">
        <v>21984</v>
      </c>
      <c r="J1433" t="s">
        <v>9308</v>
      </c>
      <c r="V1433" t="s">
        <v>21985</v>
      </c>
      <c r="Z1433" t="s">
        <v>21986</v>
      </c>
      <c r="AA1433" t="s">
        <v>21987</v>
      </c>
      <c r="AM1433" t="s">
        <v>9310</v>
      </c>
      <c r="AN1433" t="s">
        <v>11910</v>
      </c>
      <c r="AR1433" t="s">
        <v>317</v>
      </c>
      <c r="AS1433">
        <v>2015</v>
      </c>
      <c r="AT1433">
        <v>26</v>
      </c>
      <c r="AU1433">
        <v>6</v>
      </c>
      <c r="AZ1433">
        <v>1520</v>
      </c>
      <c r="BA1433">
        <v>1527</v>
      </c>
      <c r="BC1433" t="s">
        <v>21988</v>
      </c>
      <c r="BK1433" t="s">
        <v>21989</v>
      </c>
      <c r="BQ1433" t="s">
        <v>296</v>
      </c>
      <c r="BR1433" t="s">
        <v>12074</v>
      </c>
      <c r="BS1433" t="s">
        <v>12074</v>
      </c>
    </row>
    <row r="1434" spans="1:72" hidden="1">
      <c r="A1434" t="s">
        <v>76</v>
      </c>
      <c r="B1434" t="s">
        <v>21990</v>
      </c>
      <c r="F1434" t="s">
        <v>21990</v>
      </c>
      <c r="I1434" t="s">
        <v>21991</v>
      </c>
      <c r="J1434" t="s">
        <v>2977</v>
      </c>
      <c r="V1434" t="s">
        <v>21992</v>
      </c>
      <c r="Z1434" t="s">
        <v>21993</v>
      </c>
      <c r="AA1434" t="s">
        <v>21994</v>
      </c>
      <c r="AM1434" t="s">
        <v>2979</v>
      </c>
      <c r="AR1434" t="s">
        <v>413</v>
      </c>
      <c r="AS1434">
        <v>1998</v>
      </c>
      <c r="AT1434">
        <v>139</v>
      </c>
      <c r="AU1434">
        <v>1</v>
      </c>
      <c r="AZ1434">
        <v>25</v>
      </c>
      <c r="BA1434">
        <v>34</v>
      </c>
      <c r="BC1434" t="s">
        <v>21995</v>
      </c>
      <c r="BK1434" t="s">
        <v>21996</v>
      </c>
      <c r="BQ1434" t="s">
        <v>296</v>
      </c>
      <c r="BR1434" t="s">
        <v>12074</v>
      </c>
      <c r="BS1434" t="s">
        <v>12074</v>
      </c>
    </row>
    <row r="1435" spans="1:72" hidden="1">
      <c r="A1435" t="s">
        <v>76</v>
      </c>
      <c r="B1435" t="s">
        <v>8194</v>
      </c>
      <c r="F1435" t="s">
        <v>8194</v>
      </c>
      <c r="I1435" t="s">
        <v>21997</v>
      </c>
      <c r="J1435" t="s">
        <v>2662</v>
      </c>
      <c r="V1435" t="s">
        <v>21998</v>
      </c>
      <c r="Z1435" t="s">
        <v>5056</v>
      </c>
      <c r="AA1435" t="s">
        <v>8197</v>
      </c>
      <c r="AM1435" t="s">
        <v>2664</v>
      </c>
      <c r="AR1435" t="s">
        <v>600</v>
      </c>
      <c r="AS1435">
        <v>2004</v>
      </c>
      <c r="AT1435">
        <v>111</v>
      </c>
      <c r="AU1435">
        <v>1</v>
      </c>
      <c r="AZ1435">
        <v>1</v>
      </c>
      <c r="BA1435">
        <v>6</v>
      </c>
      <c r="BC1435" t="s">
        <v>21999</v>
      </c>
      <c r="BK1435" t="s">
        <v>22000</v>
      </c>
      <c r="BQ1435" t="s">
        <v>296</v>
      </c>
      <c r="BR1435" t="s">
        <v>12074</v>
      </c>
      <c r="BS1435" t="s">
        <v>12074</v>
      </c>
    </row>
    <row r="1436" spans="1:72" hidden="1">
      <c r="A1436" t="s">
        <v>76</v>
      </c>
      <c r="B1436" t="s">
        <v>8412</v>
      </c>
      <c r="F1436" t="s">
        <v>8413</v>
      </c>
      <c r="I1436" t="s">
        <v>22001</v>
      </c>
      <c r="J1436" t="s">
        <v>122</v>
      </c>
      <c r="V1436" t="s">
        <v>22002</v>
      </c>
      <c r="Z1436" t="s">
        <v>5056</v>
      </c>
      <c r="AA1436" t="s">
        <v>6103</v>
      </c>
      <c r="AM1436" t="s">
        <v>126</v>
      </c>
      <c r="AR1436" t="s">
        <v>94</v>
      </c>
      <c r="AS1436">
        <v>2010</v>
      </c>
      <c r="AT1436">
        <v>16</v>
      </c>
      <c r="AU1436">
        <v>1</v>
      </c>
      <c r="AZ1436">
        <v>73</v>
      </c>
      <c r="BA1436">
        <v>87</v>
      </c>
      <c r="BC1436" t="s">
        <v>22003</v>
      </c>
      <c r="BK1436" t="s">
        <v>22004</v>
      </c>
      <c r="BQ1436" t="s">
        <v>296</v>
      </c>
      <c r="BR1436" t="s">
        <v>12074</v>
      </c>
      <c r="BS1436" t="s">
        <v>12074</v>
      </c>
    </row>
    <row r="1437" spans="1:72" hidden="1">
      <c r="A1437" t="s">
        <v>76</v>
      </c>
      <c r="B1437" t="s">
        <v>22005</v>
      </c>
      <c r="F1437" t="s">
        <v>22006</v>
      </c>
      <c r="I1437" t="s">
        <v>22007</v>
      </c>
      <c r="J1437" t="s">
        <v>646</v>
      </c>
      <c r="V1437" t="s">
        <v>22008</v>
      </c>
      <c r="Z1437" t="s">
        <v>22009</v>
      </c>
      <c r="AA1437" t="s">
        <v>22010</v>
      </c>
      <c r="AM1437" t="s">
        <v>648</v>
      </c>
      <c r="AN1437" t="s">
        <v>649</v>
      </c>
      <c r="AR1437" s="3">
        <v>42156</v>
      </c>
      <c r="AS1437">
        <v>2017</v>
      </c>
      <c r="AT1437">
        <v>220</v>
      </c>
      <c r="AU1437">
        <v>12</v>
      </c>
      <c r="AZ1437">
        <v>2196</v>
      </c>
      <c r="BA1437">
        <v>2202</v>
      </c>
      <c r="BC1437" t="s">
        <v>22011</v>
      </c>
      <c r="BK1437" t="s">
        <v>22012</v>
      </c>
      <c r="BL1437">
        <v>28373598</v>
      </c>
      <c r="BQ1437" t="s">
        <v>296</v>
      </c>
      <c r="BR1437" t="s">
        <v>12074</v>
      </c>
      <c r="BS1437" t="s">
        <v>12074</v>
      </c>
    </row>
    <row r="1438" spans="1:72" hidden="1">
      <c r="A1438" t="s">
        <v>76</v>
      </c>
      <c r="B1438" t="s">
        <v>22013</v>
      </c>
      <c r="F1438" t="s">
        <v>22013</v>
      </c>
      <c r="I1438" t="s">
        <v>22014</v>
      </c>
      <c r="J1438" t="s">
        <v>2818</v>
      </c>
      <c r="V1438" t="s">
        <v>22015</v>
      </c>
      <c r="Z1438" t="s">
        <v>22016</v>
      </c>
      <c r="AM1438" t="s">
        <v>2820</v>
      </c>
      <c r="AR1438" t="s">
        <v>269</v>
      </c>
      <c r="AS1438">
        <v>2004</v>
      </c>
      <c r="AT1438">
        <v>77</v>
      </c>
      <c r="AU1438">
        <v>2</v>
      </c>
      <c r="AZ1438">
        <v>285</v>
      </c>
      <c r="BA1438">
        <v>296</v>
      </c>
      <c r="BC1438" t="s">
        <v>22017</v>
      </c>
      <c r="BK1438" t="s">
        <v>22018</v>
      </c>
      <c r="BL1438">
        <v>15095248</v>
      </c>
      <c r="BQ1438" t="s">
        <v>296</v>
      </c>
      <c r="BR1438" t="s">
        <v>12074</v>
      </c>
      <c r="BS1438" t="s">
        <v>12074</v>
      </c>
    </row>
    <row r="1439" spans="1:72" hidden="1">
      <c r="A1439" t="s">
        <v>76</v>
      </c>
      <c r="B1439" t="s">
        <v>22019</v>
      </c>
      <c r="F1439" t="s">
        <v>22019</v>
      </c>
      <c r="I1439" t="s">
        <v>22020</v>
      </c>
      <c r="J1439" t="s">
        <v>452</v>
      </c>
      <c r="V1439" t="s">
        <v>22021</v>
      </c>
      <c r="Z1439" t="s">
        <v>22022</v>
      </c>
      <c r="AA1439" t="s">
        <v>22023</v>
      </c>
      <c r="AM1439" t="s">
        <v>454</v>
      </c>
      <c r="AR1439" t="s">
        <v>148</v>
      </c>
      <c r="AS1439">
        <v>2005</v>
      </c>
      <c r="AT1439">
        <v>40</v>
      </c>
      <c r="AU1439">
        <v>2</v>
      </c>
      <c r="AZ1439">
        <v>231</v>
      </c>
      <c r="BA1439">
        <v>238</v>
      </c>
      <c r="BC1439" t="s">
        <v>22024</v>
      </c>
      <c r="BK1439" t="s">
        <v>22025</v>
      </c>
      <c r="BQ1439" t="s">
        <v>131</v>
      </c>
      <c r="BR1439">
        <v>2</v>
      </c>
      <c r="BS1439" t="s">
        <v>296</v>
      </c>
    </row>
    <row r="1440" spans="1:72" hidden="1">
      <c r="A1440" t="s">
        <v>76</v>
      </c>
      <c r="B1440" t="s">
        <v>22026</v>
      </c>
      <c r="F1440" t="s">
        <v>22027</v>
      </c>
      <c r="I1440" t="s">
        <v>22028</v>
      </c>
      <c r="J1440" t="s">
        <v>3940</v>
      </c>
      <c r="V1440" t="s">
        <v>22029</v>
      </c>
      <c r="AM1440" t="s">
        <v>3944</v>
      </c>
      <c r="AN1440" t="s">
        <v>3945</v>
      </c>
      <c r="AR1440" t="s">
        <v>204</v>
      </c>
      <c r="AS1440">
        <v>2014</v>
      </c>
      <c r="AT1440">
        <v>138</v>
      </c>
      <c r="AU1440" s="2">
        <v>43132</v>
      </c>
      <c r="AZ1440">
        <v>14</v>
      </c>
      <c r="BA1440">
        <v>26</v>
      </c>
      <c r="BC1440" t="s">
        <v>22030</v>
      </c>
      <c r="BK1440" t="s">
        <v>22031</v>
      </c>
      <c r="BQ1440" t="s">
        <v>131</v>
      </c>
      <c r="BR1440" t="s">
        <v>12074</v>
      </c>
      <c r="BS1440" t="s">
        <v>296</v>
      </c>
    </row>
    <row r="1441" spans="1:72" hidden="1">
      <c r="A1441" t="s">
        <v>76</v>
      </c>
      <c r="B1441" t="s">
        <v>22032</v>
      </c>
      <c r="F1441" t="s">
        <v>22032</v>
      </c>
      <c r="I1441" t="s">
        <v>22033</v>
      </c>
      <c r="J1441" t="s">
        <v>22034</v>
      </c>
      <c r="V1441" t="s">
        <v>22035</v>
      </c>
      <c r="AM1441" t="s">
        <v>22036</v>
      </c>
      <c r="AN1441" t="s">
        <v>22037</v>
      </c>
      <c r="AR1441" t="s">
        <v>769</v>
      </c>
      <c r="AS1441">
        <v>2006</v>
      </c>
      <c r="AT1441">
        <v>27</v>
      </c>
      <c r="AU1441">
        <v>3</v>
      </c>
      <c r="AZ1441">
        <v>527</v>
      </c>
      <c r="BA1441">
        <v>533</v>
      </c>
      <c r="BC1441" t="s">
        <v>22038</v>
      </c>
      <c r="BK1441" t="s">
        <v>22039</v>
      </c>
      <c r="BL1441">
        <v>16309790</v>
      </c>
      <c r="BQ1441" t="s">
        <v>296</v>
      </c>
      <c r="BR1441" t="s">
        <v>12074</v>
      </c>
      <c r="BS1441" t="s">
        <v>12074</v>
      </c>
    </row>
    <row r="1442" spans="1:72" hidden="1">
      <c r="A1442" t="s">
        <v>76</v>
      </c>
      <c r="B1442" t="s">
        <v>22040</v>
      </c>
      <c r="F1442" t="s">
        <v>22041</v>
      </c>
      <c r="I1442" t="s">
        <v>22042</v>
      </c>
      <c r="J1442" t="s">
        <v>22034</v>
      </c>
      <c r="V1442" t="s">
        <v>22043</v>
      </c>
      <c r="Z1442" t="s">
        <v>22044</v>
      </c>
      <c r="AA1442" t="s">
        <v>22045</v>
      </c>
      <c r="AM1442" t="s">
        <v>22036</v>
      </c>
      <c r="AR1442" t="s">
        <v>397</v>
      </c>
      <c r="AS1442">
        <v>2009</v>
      </c>
      <c r="AT1442">
        <v>30</v>
      </c>
      <c r="AU1442">
        <v>7</v>
      </c>
      <c r="AZ1442">
        <v>1254</v>
      </c>
      <c r="BA1442">
        <v>1259</v>
      </c>
      <c r="BC1442" t="s">
        <v>22046</v>
      </c>
      <c r="BK1442" t="s">
        <v>22047</v>
      </c>
      <c r="BL1442">
        <v>19416747</v>
      </c>
      <c r="BQ1442" t="s">
        <v>296</v>
      </c>
      <c r="BR1442" t="s">
        <v>12074</v>
      </c>
      <c r="BS1442" t="s">
        <v>12074</v>
      </c>
    </row>
    <row r="1443" spans="1:72" hidden="1">
      <c r="A1443" t="s">
        <v>76</v>
      </c>
      <c r="B1443" t="s">
        <v>22048</v>
      </c>
      <c r="F1443" t="s">
        <v>22048</v>
      </c>
      <c r="I1443" t="s">
        <v>22049</v>
      </c>
      <c r="J1443" t="s">
        <v>79</v>
      </c>
      <c r="V1443" t="s">
        <v>22050</v>
      </c>
      <c r="Z1443" t="s">
        <v>22051</v>
      </c>
      <c r="AA1443" t="s">
        <v>22052</v>
      </c>
      <c r="AM1443" t="s">
        <v>81</v>
      </c>
      <c r="AR1443" t="s">
        <v>128</v>
      </c>
      <c r="AS1443">
        <v>2005</v>
      </c>
      <c r="AT1443">
        <v>20</v>
      </c>
      <c r="AU1443">
        <v>6</v>
      </c>
      <c r="AZ1443">
        <v>490</v>
      </c>
      <c r="BA1443">
        <v>499</v>
      </c>
      <c r="BC1443" t="s">
        <v>22053</v>
      </c>
      <c r="BK1443" t="s">
        <v>22054</v>
      </c>
      <c r="BL1443">
        <v>16275768</v>
      </c>
      <c r="BQ1443" t="s">
        <v>296</v>
      </c>
      <c r="BR1443" t="s">
        <v>12074</v>
      </c>
      <c r="BS1443" t="s">
        <v>12074</v>
      </c>
    </row>
    <row r="1444" spans="1:72" hidden="1">
      <c r="A1444" t="s">
        <v>76</v>
      </c>
      <c r="B1444" t="s">
        <v>22055</v>
      </c>
      <c r="F1444" t="s">
        <v>22055</v>
      </c>
      <c r="I1444" t="s">
        <v>22056</v>
      </c>
      <c r="J1444" t="s">
        <v>22057</v>
      </c>
      <c r="V1444" t="s">
        <v>22058</v>
      </c>
      <c r="AM1444" t="s">
        <v>22059</v>
      </c>
      <c r="AR1444" t="s">
        <v>5750</v>
      </c>
      <c r="AS1444">
        <v>1991</v>
      </c>
      <c r="AT1444">
        <v>37</v>
      </c>
      <c r="AU1444">
        <v>1</v>
      </c>
      <c r="AZ1444">
        <v>41</v>
      </c>
      <c r="BA1444">
        <v>56</v>
      </c>
      <c r="BC1444" t="s">
        <v>22060</v>
      </c>
      <c r="BK1444" t="s">
        <v>22061</v>
      </c>
      <c r="BQ1444" t="s">
        <v>296</v>
      </c>
      <c r="BR1444" t="s">
        <v>12074</v>
      </c>
      <c r="BS1444" t="s">
        <v>12074</v>
      </c>
    </row>
    <row r="1445" spans="1:72" hidden="1">
      <c r="A1445" t="s">
        <v>76</v>
      </c>
      <c r="B1445" t="s">
        <v>22062</v>
      </c>
      <c r="F1445" t="s">
        <v>22062</v>
      </c>
      <c r="I1445" t="s">
        <v>22063</v>
      </c>
      <c r="J1445" t="s">
        <v>210</v>
      </c>
      <c r="V1445" t="s">
        <v>22064</v>
      </c>
      <c r="AM1445" t="s">
        <v>214</v>
      </c>
      <c r="AR1445" t="s">
        <v>887</v>
      </c>
      <c r="AS1445">
        <v>2002</v>
      </c>
      <c r="AT1445">
        <v>27</v>
      </c>
      <c r="AU1445">
        <v>3</v>
      </c>
      <c r="AZ1445">
        <v>326</v>
      </c>
      <c r="BA1445">
        <v>336</v>
      </c>
      <c r="BC1445" t="s">
        <v>22065</v>
      </c>
      <c r="BK1445" t="s">
        <v>22066</v>
      </c>
      <c r="BQ1445" t="s">
        <v>296</v>
      </c>
      <c r="BR1445" t="s">
        <v>12074</v>
      </c>
      <c r="BS1445" t="s">
        <v>12074</v>
      </c>
    </row>
    <row r="1446" spans="1:72" hidden="1">
      <c r="A1446" t="s">
        <v>76</v>
      </c>
      <c r="B1446" t="s">
        <v>22067</v>
      </c>
      <c r="F1446" t="s">
        <v>22068</v>
      </c>
      <c r="I1446" t="s">
        <v>22069</v>
      </c>
      <c r="J1446" t="s">
        <v>2532</v>
      </c>
      <c r="V1446" t="s">
        <v>22070</v>
      </c>
      <c r="Z1446" t="s">
        <v>22071</v>
      </c>
      <c r="AA1446" t="s">
        <v>22072</v>
      </c>
      <c r="AM1446" t="s">
        <v>2534</v>
      </c>
      <c r="AR1446" t="s">
        <v>847</v>
      </c>
      <c r="AS1446">
        <v>2008</v>
      </c>
      <c r="AT1446">
        <v>255</v>
      </c>
      <c r="AU1446" s="2">
        <v>43351</v>
      </c>
      <c r="AZ1446">
        <v>3515</v>
      </c>
      <c r="BA1446">
        <v>3523</v>
      </c>
      <c r="BC1446" t="s">
        <v>22073</v>
      </c>
      <c r="BK1446" t="s">
        <v>22074</v>
      </c>
      <c r="BQ1446" t="s">
        <v>296</v>
      </c>
      <c r="BR1446" t="s">
        <v>12074</v>
      </c>
      <c r="BS1446" t="s">
        <v>12074</v>
      </c>
    </row>
    <row r="1447" spans="1:72" hidden="1">
      <c r="A1447" t="s">
        <v>752</v>
      </c>
      <c r="B1447" t="s">
        <v>22075</v>
      </c>
      <c r="D1447" t="s">
        <v>22076</v>
      </c>
      <c r="F1447" t="s">
        <v>22075</v>
      </c>
      <c r="I1447" t="s">
        <v>22077</v>
      </c>
      <c r="J1447" t="s">
        <v>22078</v>
      </c>
      <c r="K1447" t="s">
        <v>22079</v>
      </c>
      <c r="O1447" t="s">
        <v>22080</v>
      </c>
      <c r="P1447" t="s">
        <v>22081</v>
      </c>
      <c r="Q1447" t="s">
        <v>22082</v>
      </c>
      <c r="R1447" t="s">
        <v>22083</v>
      </c>
      <c r="V1447" t="s">
        <v>22084</v>
      </c>
      <c r="AO1447" t="s">
        <v>22085</v>
      </c>
      <c r="AS1447">
        <v>1997</v>
      </c>
      <c r="AU1447">
        <v>77</v>
      </c>
      <c r="AZ1447">
        <v>81</v>
      </c>
      <c r="BA1447">
        <v>88</v>
      </c>
      <c r="BK1447" t="s">
        <v>22086</v>
      </c>
      <c r="BQ1447" t="s">
        <v>296</v>
      </c>
      <c r="BR1447" t="s">
        <v>12074</v>
      </c>
      <c r="BS1447" t="s">
        <v>12074</v>
      </c>
    </row>
    <row r="1448" spans="1:72" hidden="1">
      <c r="A1448" t="s">
        <v>76</v>
      </c>
      <c r="B1448" t="s">
        <v>22087</v>
      </c>
      <c r="F1448" t="s">
        <v>22087</v>
      </c>
      <c r="I1448" t="s">
        <v>22088</v>
      </c>
      <c r="J1448" t="s">
        <v>452</v>
      </c>
      <c r="V1448" t="s">
        <v>22089</v>
      </c>
      <c r="AM1448" t="s">
        <v>454</v>
      </c>
      <c r="AR1448" t="s">
        <v>413</v>
      </c>
      <c r="AS1448">
        <v>2005</v>
      </c>
      <c r="AT1448">
        <v>40</v>
      </c>
      <c r="AU1448">
        <v>4</v>
      </c>
      <c r="AZ1448">
        <v>615</v>
      </c>
      <c r="BA1448">
        <v>620</v>
      </c>
      <c r="BC1448" t="s">
        <v>22090</v>
      </c>
      <c r="BK1448" t="s">
        <v>22091</v>
      </c>
      <c r="BQ1448" t="s">
        <v>131</v>
      </c>
      <c r="BR1448" t="s">
        <v>12074</v>
      </c>
      <c r="BS1448" t="s">
        <v>296</v>
      </c>
    </row>
    <row r="1449" spans="1:72" hidden="1">
      <c r="A1449" t="s">
        <v>76</v>
      </c>
      <c r="B1449" t="s">
        <v>22092</v>
      </c>
      <c r="F1449" t="s">
        <v>22092</v>
      </c>
      <c r="I1449" t="s">
        <v>22093</v>
      </c>
      <c r="J1449" t="s">
        <v>2382</v>
      </c>
      <c r="V1449" t="s">
        <v>22094</v>
      </c>
      <c r="AM1449" t="s">
        <v>2387</v>
      </c>
      <c r="AR1449" t="s">
        <v>128</v>
      </c>
      <c r="AS1449">
        <v>2002</v>
      </c>
      <c r="AT1449">
        <v>27</v>
      </c>
      <c r="AU1449">
        <v>6</v>
      </c>
      <c r="AZ1449">
        <v>541</v>
      </c>
      <c r="BA1449">
        <v>546</v>
      </c>
      <c r="BB1449" t="s">
        <v>22095</v>
      </c>
      <c r="BC1449" t="s">
        <v>22096</v>
      </c>
      <c r="BK1449" t="s">
        <v>22097</v>
      </c>
      <c r="BQ1449" t="s">
        <v>296</v>
      </c>
      <c r="BR1449" t="s">
        <v>12074</v>
      </c>
      <c r="BS1449" t="s">
        <v>12074</v>
      </c>
    </row>
    <row r="1450" spans="1:72" hidden="1">
      <c r="A1450" t="s">
        <v>76</v>
      </c>
      <c r="B1450" t="s">
        <v>4018</v>
      </c>
      <c r="F1450" t="s">
        <v>4018</v>
      </c>
      <c r="I1450" t="s">
        <v>22098</v>
      </c>
      <c r="J1450" t="s">
        <v>452</v>
      </c>
      <c r="V1450" t="s">
        <v>22099</v>
      </c>
      <c r="AA1450" t="s">
        <v>4021</v>
      </c>
      <c r="AM1450" t="s">
        <v>454</v>
      </c>
      <c r="AR1450" t="s">
        <v>204</v>
      </c>
      <c r="AS1450">
        <v>2006</v>
      </c>
      <c r="AT1450">
        <v>41</v>
      </c>
      <c r="AU1450">
        <v>1</v>
      </c>
      <c r="AZ1450">
        <v>105</v>
      </c>
      <c r="BA1450">
        <v>109</v>
      </c>
      <c r="BC1450" t="s">
        <v>22100</v>
      </c>
      <c r="BK1450" t="s">
        <v>22101</v>
      </c>
      <c r="BQ1450" t="s">
        <v>131</v>
      </c>
      <c r="BR1450" t="s">
        <v>12074</v>
      </c>
      <c r="BS1450" t="s">
        <v>296</v>
      </c>
      <c r="BT1450">
        <v>2</v>
      </c>
    </row>
    <row r="1451" spans="1:72" hidden="1">
      <c r="A1451" t="s">
        <v>76</v>
      </c>
      <c r="B1451" t="s">
        <v>22102</v>
      </c>
      <c r="F1451" t="s">
        <v>22103</v>
      </c>
      <c r="I1451" t="s">
        <v>22104</v>
      </c>
      <c r="J1451" t="s">
        <v>452</v>
      </c>
      <c r="V1451" t="s">
        <v>22105</v>
      </c>
      <c r="AM1451" t="s">
        <v>454</v>
      </c>
      <c r="AN1451" t="s">
        <v>5026</v>
      </c>
      <c r="AR1451" t="s">
        <v>204</v>
      </c>
      <c r="AS1451">
        <v>2017</v>
      </c>
      <c r="AT1451">
        <v>52</v>
      </c>
      <c r="AU1451">
        <v>1</v>
      </c>
      <c r="AZ1451">
        <v>29</v>
      </c>
      <c r="BA1451">
        <v>35</v>
      </c>
      <c r="BC1451" t="s">
        <v>22106</v>
      </c>
      <c r="BK1451" t="s">
        <v>22107</v>
      </c>
      <c r="BQ1451" t="s">
        <v>131</v>
      </c>
      <c r="BR1451" t="s">
        <v>12074</v>
      </c>
      <c r="BS1451" t="s">
        <v>296</v>
      </c>
    </row>
    <row r="1452" spans="1:72" hidden="1">
      <c r="A1452" t="s">
        <v>76</v>
      </c>
      <c r="B1452" t="s">
        <v>22108</v>
      </c>
      <c r="F1452" t="s">
        <v>22109</v>
      </c>
      <c r="I1452" t="s">
        <v>22110</v>
      </c>
      <c r="J1452" t="s">
        <v>100</v>
      </c>
      <c r="V1452" t="s">
        <v>22111</v>
      </c>
      <c r="AM1452" t="s">
        <v>103</v>
      </c>
      <c r="AR1452" t="s">
        <v>2479</v>
      </c>
      <c r="AS1452">
        <v>2017</v>
      </c>
      <c r="AT1452">
        <v>12</v>
      </c>
      <c r="AU1452">
        <v>5</v>
      </c>
      <c r="BB1452" t="s">
        <v>22112</v>
      </c>
      <c r="BC1452" t="s">
        <v>22113</v>
      </c>
      <c r="BK1452" t="s">
        <v>22114</v>
      </c>
      <c r="BL1452">
        <v>28531217</v>
      </c>
      <c r="BQ1452" t="s">
        <v>296</v>
      </c>
      <c r="BR1452" t="s">
        <v>12074</v>
      </c>
      <c r="BS1452" t="s">
        <v>12074</v>
      </c>
    </row>
    <row r="1453" spans="1:72" hidden="1">
      <c r="A1453" t="s">
        <v>76</v>
      </c>
      <c r="B1453" t="s">
        <v>22115</v>
      </c>
      <c r="F1453" t="s">
        <v>22116</v>
      </c>
      <c r="I1453" t="s">
        <v>22117</v>
      </c>
      <c r="J1453" t="s">
        <v>22118</v>
      </c>
      <c r="V1453" t="s">
        <v>22119</v>
      </c>
      <c r="Z1453" t="s">
        <v>22120</v>
      </c>
      <c r="AA1453" t="s">
        <v>22121</v>
      </c>
      <c r="AM1453" t="s">
        <v>22122</v>
      </c>
      <c r="AN1453" t="s">
        <v>22123</v>
      </c>
      <c r="AS1453">
        <v>2016</v>
      </c>
      <c r="AU1453">
        <v>579</v>
      </c>
      <c r="AZ1453">
        <v>59</v>
      </c>
      <c r="BA1453">
        <v>81</v>
      </c>
      <c r="BC1453" t="s">
        <v>22124</v>
      </c>
      <c r="BK1453" t="s">
        <v>22125</v>
      </c>
      <c r="BL1453">
        <v>27110201</v>
      </c>
      <c r="BQ1453" t="s">
        <v>296</v>
      </c>
      <c r="BR1453" t="s">
        <v>12074</v>
      </c>
      <c r="BS1453" t="s">
        <v>12074</v>
      </c>
    </row>
    <row r="1454" spans="1:72" hidden="1">
      <c r="A1454" t="s">
        <v>76</v>
      </c>
      <c r="B1454" t="s">
        <v>22126</v>
      </c>
      <c r="F1454" t="s">
        <v>22126</v>
      </c>
      <c r="I1454" t="s">
        <v>22127</v>
      </c>
      <c r="J1454" t="s">
        <v>12144</v>
      </c>
      <c r="V1454" t="s">
        <v>22128</v>
      </c>
      <c r="AM1454" t="s">
        <v>12146</v>
      </c>
      <c r="AR1454" t="s">
        <v>769</v>
      </c>
      <c r="AS1454">
        <v>1996</v>
      </c>
      <c r="AT1454">
        <v>69</v>
      </c>
      <c r="AV1454">
        <v>2</v>
      </c>
      <c r="AZ1454">
        <v>223</v>
      </c>
      <c r="BA1454">
        <v>235</v>
      </c>
      <c r="BC1454" t="s">
        <v>22129</v>
      </c>
      <c r="BK1454" t="s">
        <v>22130</v>
      </c>
      <c r="BQ1454" t="s">
        <v>131</v>
      </c>
      <c r="BR1454" t="s">
        <v>12074</v>
      </c>
      <c r="BS1454" t="s">
        <v>296</v>
      </c>
      <c r="BT1454">
        <v>1</v>
      </c>
    </row>
    <row r="1455" spans="1:72" hidden="1">
      <c r="A1455" t="s">
        <v>76</v>
      </c>
      <c r="B1455" t="s">
        <v>22131</v>
      </c>
      <c r="F1455" t="s">
        <v>22131</v>
      </c>
      <c r="I1455" t="s">
        <v>22132</v>
      </c>
      <c r="J1455" t="s">
        <v>21668</v>
      </c>
      <c r="V1455" t="s">
        <v>22133</v>
      </c>
      <c r="AM1455" t="s">
        <v>21669</v>
      </c>
      <c r="AS1455">
        <v>1998</v>
      </c>
      <c r="AT1455">
        <v>123</v>
      </c>
      <c r="AU1455">
        <v>1</v>
      </c>
      <c r="AZ1455">
        <v>53</v>
      </c>
      <c r="BA1455">
        <v>60</v>
      </c>
      <c r="BK1455" t="s">
        <v>22134</v>
      </c>
      <c r="BQ1455" t="s">
        <v>296</v>
      </c>
      <c r="BR1455" t="s">
        <v>12074</v>
      </c>
      <c r="BS1455" t="s">
        <v>12074</v>
      </c>
    </row>
    <row r="1456" spans="1:72" hidden="1">
      <c r="A1456" t="s">
        <v>76</v>
      </c>
      <c r="B1456" t="s">
        <v>22135</v>
      </c>
      <c r="F1456" t="s">
        <v>22136</v>
      </c>
      <c r="I1456" t="s">
        <v>22137</v>
      </c>
      <c r="J1456" t="s">
        <v>22138</v>
      </c>
      <c r="V1456" t="s">
        <v>22139</v>
      </c>
      <c r="Z1456" t="s">
        <v>22140</v>
      </c>
      <c r="AA1456" t="s">
        <v>22141</v>
      </c>
      <c r="AM1456" t="s">
        <v>22142</v>
      </c>
      <c r="AR1456" t="s">
        <v>128</v>
      </c>
      <c r="AS1456">
        <v>2011</v>
      </c>
      <c r="AT1456">
        <v>61</v>
      </c>
      <c r="AU1456">
        <v>8</v>
      </c>
      <c r="AZ1456">
        <v>1360</v>
      </c>
      <c r="BA1456">
        <v>1365</v>
      </c>
      <c r="BC1456" t="s">
        <v>22143</v>
      </c>
      <c r="BK1456" t="s">
        <v>22144</v>
      </c>
      <c r="BL1456">
        <v>21884711</v>
      </c>
      <c r="BQ1456" t="s">
        <v>296</v>
      </c>
      <c r="BR1456" t="s">
        <v>12074</v>
      </c>
      <c r="BS1456" t="s">
        <v>12074</v>
      </c>
    </row>
    <row r="1457" spans="1:72" hidden="1">
      <c r="A1457" t="s">
        <v>76</v>
      </c>
      <c r="B1457" t="s">
        <v>22145</v>
      </c>
      <c r="F1457" t="s">
        <v>22145</v>
      </c>
      <c r="I1457" t="s">
        <v>22146</v>
      </c>
      <c r="J1457" t="s">
        <v>1135</v>
      </c>
      <c r="V1457" t="s">
        <v>22147</v>
      </c>
      <c r="Z1457" t="s">
        <v>22148</v>
      </c>
      <c r="AM1457" t="s">
        <v>1138</v>
      </c>
      <c r="AR1457" t="s">
        <v>887</v>
      </c>
      <c r="AS1457">
        <v>2003</v>
      </c>
      <c r="AT1457">
        <v>96</v>
      </c>
      <c r="AU1457">
        <v>3</v>
      </c>
      <c r="AZ1457">
        <v>609</v>
      </c>
      <c r="BA1457">
        <v>614</v>
      </c>
      <c r="BC1457" t="s">
        <v>22149</v>
      </c>
      <c r="BK1457" t="s">
        <v>22150</v>
      </c>
      <c r="BL1457">
        <v>12852595</v>
      </c>
      <c r="BQ1457" t="s">
        <v>131</v>
      </c>
      <c r="BR1457" t="s">
        <v>12074</v>
      </c>
      <c r="BS1457" t="s">
        <v>296</v>
      </c>
      <c r="BT1457">
        <v>1</v>
      </c>
    </row>
    <row r="1458" spans="1:72" hidden="1">
      <c r="A1458" t="s">
        <v>76</v>
      </c>
      <c r="B1458" t="s">
        <v>22151</v>
      </c>
      <c r="F1458" t="s">
        <v>22151</v>
      </c>
      <c r="I1458" t="s">
        <v>22152</v>
      </c>
      <c r="J1458" t="s">
        <v>145</v>
      </c>
      <c r="AM1458" t="s">
        <v>147</v>
      </c>
      <c r="AS1458">
        <v>1987</v>
      </c>
      <c r="AT1458">
        <v>33</v>
      </c>
      <c r="AU1458">
        <v>9</v>
      </c>
      <c r="AZ1458">
        <v>627</v>
      </c>
      <c r="BA1458">
        <v>633</v>
      </c>
      <c r="BC1458" t="s">
        <v>22153</v>
      </c>
      <c r="BK1458" t="s">
        <v>22154</v>
      </c>
      <c r="BQ1458" t="s">
        <v>131</v>
      </c>
      <c r="BR1458">
        <v>6</v>
      </c>
      <c r="BS1458" t="s">
        <v>594</v>
      </c>
      <c r="BT1458">
        <v>10</v>
      </c>
    </row>
    <row r="1459" spans="1:72" hidden="1">
      <c r="A1459" t="s">
        <v>76</v>
      </c>
      <c r="B1459" t="s">
        <v>22155</v>
      </c>
      <c r="F1459" t="s">
        <v>22155</v>
      </c>
      <c r="I1459" t="s">
        <v>22156</v>
      </c>
      <c r="J1459" t="s">
        <v>2662</v>
      </c>
      <c r="V1459" t="s">
        <v>22157</v>
      </c>
      <c r="Z1459" t="s">
        <v>22158</v>
      </c>
      <c r="AM1459" t="s">
        <v>2664</v>
      </c>
      <c r="AN1459" t="s">
        <v>3478</v>
      </c>
      <c r="AS1459">
        <v>2001</v>
      </c>
      <c r="AT1459">
        <v>99</v>
      </c>
      <c r="AU1459">
        <v>3</v>
      </c>
      <c r="AZ1459">
        <v>371</v>
      </c>
      <c r="BA1459">
        <v>380</v>
      </c>
      <c r="BC1459" t="s">
        <v>22159</v>
      </c>
      <c r="BK1459" t="s">
        <v>22160</v>
      </c>
      <c r="BQ1459" t="s">
        <v>296</v>
      </c>
      <c r="BR1459" t="s">
        <v>12074</v>
      </c>
      <c r="BS1459" t="s">
        <v>12074</v>
      </c>
    </row>
    <row r="1460" spans="1:72" hidden="1">
      <c r="A1460" t="s">
        <v>76</v>
      </c>
      <c r="B1460" t="s">
        <v>22161</v>
      </c>
      <c r="F1460" t="s">
        <v>22161</v>
      </c>
      <c r="I1460" t="s">
        <v>22162</v>
      </c>
      <c r="J1460" t="s">
        <v>1578</v>
      </c>
      <c r="V1460" t="s">
        <v>22163</v>
      </c>
      <c r="Z1460" t="s">
        <v>22158</v>
      </c>
      <c r="AM1460" t="s">
        <v>1580</v>
      </c>
      <c r="AR1460" t="s">
        <v>168</v>
      </c>
      <c r="AS1460">
        <v>1998</v>
      </c>
      <c r="AT1460">
        <v>12</v>
      </c>
      <c r="AU1460">
        <v>5</v>
      </c>
      <c r="AZ1460">
        <v>816</v>
      </c>
      <c r="BA1460">
        <v>824</v>
      </c>
      <c r="BC1460" t="s">
        <v>22164</v>
      </c>
      <c r="BK1460" t="s">
        <v>22165</v>
      </c>
      <c r="BQ1460" t="s">
        <v>131</v>
      </c>
      <c r="BR1460" t="s">
        <v>12074</v>
      </c>
      <c r="BS1460" t="s">
        <v>296</v>
      </c>
    </row>
    <row r="1461" spans="1:72" hidden="1">
      <c r="A1461" t="s">
        <v>867</v>
      </c>
      <c r="B1461" t="s">
        <v>22166</v>
      </c>
      <c r="D1461" t="s">
        <v>22167</v>
      </c>
      <c r="F1461" t="s">
        <v>22168</v>
      </c>
      <c r="I1461" t="s">
        <v>22169</v>
      </c>
      <c r="J1461" t="s">
        <v>22170</v>
      </c>
      <c r="K1461" t="s">
        <v>22171</v>
      </c>
      <c r="O1461" t="s">
        <v>22172</v>
      </c>
      <c r="P1461" t="s">
        <v>9256</v>
      </c>
      <c r="Q1461" t="s">
        <v>13254</v>
      </c>
      <c r="V1461" t="s">
        <v>22173</v>
      </c>
      <c r="AM1461" t="s">
        <v>22174</v>
      </c>
      <c r="AS1461">
        <v>2011</v>
      </c>
      <c r="AT1461">
        <v>4</v>
      </c>
      <c r="AZ1461">
        <v>2756</v>
      </c>
      <c r="BA1461">
        <v>2763</v>
      </c>
      <c r="BC1461" t="s">
        <v>22175</v>
      </c>
      <c r="BK1461" t="s">
        <v>22176</v>
      </c>
      <c r="BQ1461" t="s">
        <v>296</v>
      </c>
      <c r="BR1461" t="s">
        <v>12074</v>
      </c>
      <c r="BS1461" t="s">
        <v>12074</v>
      </c>
    </row>
    <row r="1462" spans="1:72" hidden="1">
      <c r="A1462" t="s">
        <v>76</v>
      </c>
      <c r="B1462" t="s">
        <v>22177</v>
      </c>
      <c r="F1462" t="s">
        <v>22177</v>
      </c>
      <c r="I1462" t="s">
        <v>22178</v>
      </c>
      <c r="J1462" t="s">
        <v>493</v>
      </c>
      <c r="V1462" t="s">
        <v>22179</v>
      </c>
      <c r="AM1462" t="s">
        <v>495</v>
      </c>
      <c r="AR1462" t="s">
        <v>317</v>
      </c>
      <c r="AS1462">
        <v>1997</v>
      </c>
      <c r="AT1462">
        <v>45</v>
      </c>
      <c r="AU1462">
        <v>6</v>
      </c>
      <c r="AZ1462">
        <v>784</v>
      </c>
      <c r="BA1462">
        <v>790</v>
      </c>
      <c r="BK1462" t="s">
        <v>22180</v>
      </c>
      <c r="BQ1462" t="s">
        <v>296</v>
      </c>
      <c r="BR1462" t="s">
        <v>12074</v>
      </c>
      <c r="BS1462" t="s">
        <v>12074</v>
      </c>
    </row>
    <row r="1463" spans="1:72" hidden="1">
      <c r="A1463" t="s">
        <v>76</v>
      </c>
      <c r="B1463" t="s">
        <v>22181</v>
      </c>
      <c r="F1463" t="s">
        <v>22182</v>
      </c>
      <c r="I1463" t="s">
        <v>22183</v>
      </c>
      <c r="J1463" t="s">
        <v>766</v>
      </c>
      <c r="V1463" t="s">
        <v>22184</v>
      </c>
      <c r="AM1463" t="s">
        <v>768</v>
      </c>
      <c r="AN1463" t="s">
        <v>2527</v>
      </c>
      <c r="AR1463" t="s">
        <v>397</v>
      </c>
      <c r="AS1463">
        <v>2013</v>
      </c>
      <c r="AT1463">
        <v>50</v>
      </c>
      <c r="AU1463">
        <v>4</v>
      </c>
      <c r="AZ1463">
        <v>773</v>
      </c>
      <c r="BA1463">
        <v>790</v>
      </c>
      <c r="BC1463" t="s">
        <v>22185</v>
      </c>
      <c r="BK1463" t="s">
        <v>22186</v>
      </c>
      <c r="BL1463">
        <v>23926775</v>
      </c>
      <c r="BQ1463" t="s">
        <v>131</v>
      </c>
      <c r="BR1463">
        <v>1</v>
      </c>
      <c r="BS1463" t="s">
        <v>296</v>
      </c>
    </row>
    <row r="1464" spans="1:72" hidden="1">
      <c r="A1464" t="s">
        <v>76</v>
      </c>
      <c r="B1464" t="s">
        <v>22187</v>
      </c>
      <c r="F1464" t="s">
        <v>22188</v>
      </c>
      <c r="I1464" t="s">
        <v>22189</v>
      </c>
      <c r="J1464" t="s">
        <v>21198</v>
      </c>
      <c r="V1464" t="s">
        <v>22190</v>
      </c>
      <c r="AM1464" t="s">
        <v>21200</v>
      </c>
      <c r="AR1464" t="s">
        <v>22191</v>
      </c>
      <c r="AS1464">
        <v>2012</v>
      </c>
      <c r="AT1464">
        <v>66</v>
      </c>
      <c r="AU1464">
        <v>1</v>
      </c>
      <c r="AZ1464">
        <v>1</v>
      </c>
      <c r="BA1464">
        <v>10</v>
      </c>
      <c r="BK1464" t="s">
        <v>22192</v>
      </c>
      <c r="BQ1464" t="s">
        <v>296</v>
      </c>
      <c r="BR1464" t="s">
        <v>12074</v>
      </c>
      <c r="BS1464" t="s">
        <v>12074</v>
      </c>
    </row>
    <row r="1465" spans="1:72" hidden="1">
      <c r="A1465" t="s">
        <v>76</v>
      </c>
      <c r="B1465" t="s">
        <v>22193</v>
      </c>
      <c r="F1465" t="s">
        <v>22194</v>
      </c>
      <c r="I1465" t="s">
        <v>22195</v>
      </c>
      <c r="J1465" t="s">
        <v>22196</v>
      </c>
      <c r="V1465" t="s">
        <v>22197</v>
      </c>
      <c r="AA1465" t="s">
        <v>22198</v>
      </c>
      <c r="AM1465" t="s">
        <v>22199</v>
      </c>
      <c r="AN1465" t="s">
        <v>22200</v>
      </c>
      <c r="AR1465" t="s">
        <v>769</v>
      </c>
      <c r="AS1465">
        <v>2015</v>
      </c>
      <c r="AT1465">
        <v>276</v>
      </c>
      <c r="AU1465">
        <v>3</v>
      </c>
      <c r="AZ1465">
        <v>342</v>
      </c>
      <c r="BA1465">
        <v>360</v>
      </c>
      <c r="BC1465" t="s">
        <v>22201</v>
      </c>
      <c r="BK1465" t="s">
        <v>22202</v>
      </c>
      <c r="BL1465">
        <v>25427440</v>
      </c>
      <c r="BQ1465" t="s">
        <v>296</v>
      </c>
      <c r="BR1465" t="s">
        <v>12074</v>
      </c>
      <c r="BS1465" t="s">
        <v>12074</v>
      </c>
    </row>
    <row r="1466" spans="1:72" hidden="1">
      <c r="A1466" t="s">
        <v>76</v>
      </c>
      <c r="B1466" t="s">
        <v>3763</v>
      </c>
      <c r="F1466" t="s">
        <v>3764</v>
      </c>
      <c r="I1466" t="s">
        <v>22203</v>
      </c>
      <c r="J1466" t="s">
        <v>3732</v>
      </c>
      <c r="V1466" t="s">
        <v>22204</v>
      </c>
      <c r="AM1466" t="s">
        <v>3734</v>
      </c>
      <c r="AN1466" t="s">
        <v>5064</v>
      </c>
      <c r="AR1466" s="3">
        <v>45078</v>
      </c>
      <c r="AS1466">
        <v>2015</v>
      </c>
      <c r="AT1466">
        <v>15</v>
      </c>
      <c r="BB1466">
        <v>77</v>
      </c>
      <c r="BC1466" t="s">
        <v>22205</v>
      </c>
      <c r="BK1466" t="s">
        <v>22206</v>
      </c>
      <c r="BL1466">
        <v>26106089</v>
      </c>
      <c r="BQ1466" t="s">
        <v>296</v>
      </c>
      <c r="BR1466" t="s">
        <v>12074</v>
      </c>
      <c r="BS1466" t="s">
        <v>12074</v>
      </c>
    </row>
    <row r="1467" spans="1:72" hidden="1">
      <c r="A1467" t="s">
        <v>76</v>
      </c>
      <c r="B1467" t="s">
        <v>22207</v>
      </c>
      <c r="F1467" t="s">
        <v>22207</v>
      </c>
      <c r="I1467" t="s">
        <v>22208</v>
      </c>
      <c r="J1467" t="s">
        <v>17457</v>
      </c>
      <c r="V1467" t="s">
        <v>22209</v>
      </c>
      <c r="AM1467" t="s">
        <v>17459</v>
      </c>
      <c r="AR1467" t="s">
        <v>185</v>
      </c>
      <c r="AS1467">
        <v>2002</v>
      </c>
      <c r="AT1467">
        <v>62</v>
      </c>
      <c r="AU1467">
        <v>2</v>
      </c>
      <c r="AZ1467">
        <v>121</v>
      </c>
      <c r="BA1467">
        <v>128</v>
      </c>
      <c r="BC1467" t="s">
        <v>22210</v>
      </c>
      <c r="BK1467" t="s">
        <v>22211</v>
      </c>
      <c r="BL1467">
        <v>12167352</v>
      </c>
      <c r="BQ1467" t="s">
        <v>296</v>
      </c>
      <c r="BR1467" t="s">
        <v>12074</v>
      </c>
      <c r="BS1467" t="s">
        <v>12074</v>
      </c>
    </row>
    <row r="1468" spans="1:72" hidden="1">
      <c r="A1468" t="s">
        <v>76</v>
      </c>
      <c r="B1468" t="s">
        <v>22212</v>
      </c>
      <c r="F1468" t="s">
        <v>22213</v>
      </c>
      <c r="I1468" t="s">
        <v>22214</v>
      </c>
      <c r="J1468" t="s">
        <v>22215</v>
      </c>
      <c r="V1468" t="s">
        <v>22216</v>
      </c>
      <c r="Z1468" t="s">
        <v>22217</v>
      </c>
      <c r="AA1468" t="s">
        <v>22218</v>
      </c>
      <c r="AM1468" t="s">
        <v>22219</v>
      </c>
      <c r="AN1468" t="s">
        <v>22220</v>
      </c>
      <c r="AR1468" t="s">
        <v>600</v>
      </c>
      <c r="AS1468">
        <v>2017</v>
      </c>
      <c r="AT1468">
        <v>24</v>
      </c>
      <c r="AU1468">
        <v>11</v>
      </c>
      <c r="AZ1468">
        <v>10727</v>
      </c>
      <c r="BA1468">
        <v>10739</v>
      </c>
      <c r="BC1468" t="s">
        <v>22221</v>
      </c>
      <c r="BK1468" t="s">
        <v>22222</v>
      </c>
      <c r="BL1468">
        <v>28283983</v>
      </c>
      <c r="BQ1468" t="s">
        <v>296</v>
      </c>
      <c r="BR1468" t="s">
        <v>12074</v>
      </c>
      <c r="BS1468" t="s">
        <v>12074</v>
      </c>
    </row>
    <row r="1469" spans="1:72" hidden="1">
      <c r="A1469" t="s">
        <v>76</v>
      </c>
      <c r="B1469" t="s">
        <v>22223</v>
      </c>
      <c r="F1469" t="s">
        <v>22223</v>
      </c>
      <c r="I1469" t="s">
        <v>22224</v>
      </c>
      <c r="J1469" t="s">
        <v>14014</v>
      </c>
      <c r="O1469" t="s">
        <v>22225</v>
      </c>
      <c r="P1469" t="s">
        <v>22226</v>
      </c>
      <c r="Q1469" t="s">
        <v>22227</v>
      </c>
      <c r="V1469" t="s">
        <v>22228</v>
      </c>
      <c r="AM1469" t="s">
        <v>14018</v>
      </c>
      <c r="AR1469" t="s">
        <v>128</v>
      </c>
      <c r="AS1469">
        <v>2003</v>
      </c>
      <c r="AT1469">
        <v>136</v>
      </c>
      <c r="AU1469">
        <v>4</v>
      </c>
      <c r="AZ1469">
        <v>917</v>
      </c>
      <c r="BA1469">
        <v>925</v>
      </c>
      <c r="BC1469" t="s">
        <v>22229</v>
      </c>
      <c r="BK1469" t="s">
        <v>22230</v>
      </c>
      <c r="BL1469">
        <v>14667855</v>
      </c>
      <c r="BQ1469" t="s">
        <v>296</v>
      </c>
      <c r="BR1469" t="s">
        <v>12074</v>
      </c>
      <c r="BS1469" t="s">
        <v>12074</v>
      </c>
    </row>
    <row r="1470" spans="1:72" hidden="1">
      <c r="A1470" t="s">
        <v>76</v>
      </c>
      <c r="B1470" t="s">
        <v>22223</v>
      </c>
      <c r="F1470" t="s">
        <v>22231</v>
      </c>
      <c r="I1470" t="s">
        <v>22232</v>
      </c>
      <c r="J1470" t="s">
        <v>22233</v>
      </c>
      <c r="O1470" t="s">
        <v>22234</v>
      </c>
      <c r="P1470" t="s">
        <v>14927</v>
      </c>
      <c r="Q1470" t="s">
        <v>22235</v>
      </c>
      <c r="R1470" t="s">
        <v>22236</v>
      </c>
      <c r="V1470" t="s">
        <v>22237</v>
      </c>
      <c r="AM1470" t="s">
        <v>22238</v>
      </c>
      <c r="AN1470" t="s">
        <v>22239</v>
      </c>
      <c r="AS1470">
        <v>2007</v>
      </c>
      <c r="AT1470">
        <v>14</v>
      </c>
      <c r="AU1470">
        <v>3</v>
      </c>
      <c r="AZ1470">
        <v>275</v>
      </c>
      <c r="BA1470">
        <v>285</v>
      </c>
      <c r="BC1470" t="s">
        <v>22240</v>
      </c>
      <c r="BK1470" t="s">
        <v>22241</v>
      </c>
      <c r="BQ1470" t="s">
        <v>296</v>
      </c>
      <c r="BR1470" t="s">
        <v>12074</v>
      </c>
      <c r="BS1470" t="s">
        <v>12074</v>
      </c>
    </row>
    <row r="1471" spans="1:72" hidden="1">
      <c r="A1471" t="s">
        <v>76</v>
      </c>
      <c r="B1471" t="s">
        <v>22242</v>
      </c>
      <c r="F1471" t="s">
        <v>22243</v>
      </c>
      <c r="I1471" t="s">
        <v>22244</v>
      </c>
      <c r="J1471" t="s">
        <v>646</v>
      </c>
      <c r="V1471" t="s">
        <v>22245</v>
      </c>
      <c r="AM1471" t="s">
        <v>648</v>
      </c>
      <c r="AR1471" s="3">
        <v>42036</v>
      </c>
      <c r="AS1471">
        <v>2007</v>
      </c>
      <c r="AT1471">
        <v>210</v>
      </c>
      <c r="AU1471">
        <v>4</v>
      </c>
      <c r="AZ1471">
        <v>586</v>
      </c>
      <c r="BA1471">
        <v>592</v>
      </c>
      <c r="BC1471" t="s">
        <v>22246</v>
      </c>
      <c r="BK1471" t="s">
        <v>22247</v>
      </c>
      <c r="BL1471">
        <v>17267644</v>
      </c>
      <c r="BQ1471" t="s">
        <v>296</v>
      </c>
      <c r="BR1471" t="s">
        <v>12074</v>
      </c>
      <c r="BS1471" t="s">
        <v>12074</v>
      </c>
    </row>
    <row r="1472" spans="1:72" hidden="1">
      <c r="A1472" t="s">
        <v>76</v>
      </c>
      <c r="B1472" t="s">
        <v>22248</v>
      </c>
      <c r="F1472" t="s">
        <v>22249</v>
      </c>
      <c r="I1472" t="s">
        <v>22250</v>
      </c>
      <c r="J1472" t="s">
        <v>861</v>
      </c>
      <c r="V1472" t="s">
        <v>22251</v>
      </c>
      <c r="AA1472" t="s">
        <v>22252</v>
      </c>
      <c r="AM1472" t="s">
        <v>863</v>
      </c>
      <c r="AR1472" s="3">
        <v>42401</v>
      </c>
      <c r="AS1472">
        <v>2011</v>
      </c>
      <c r="AT1472">
        <v>92</v>
      </c>
      <c r="AU1472">
        <v>1</v>
      </c>
      <c r="AZ1472">
        <v>101</v>
      </c>
      <c r="BA1472">
        <v>110</v>
      </c>
      <c r="BC1472" t="s">
        <v>22253</v>
      </c>
      <c r="BK1472" t="s">
        <v>22254</v>
      </c>
      <c r="BQ1472" t="s">
        <v>296</v>
      </c>
      <c r="BR1472" t="s">
        <v>12074</v>
      </c>
      <c r="BS1472" t="s">
        <v>12074</v>
      </c>
    </row>
    <row r="1473" spans="1:71" hidden="1">
      <c r="A1473" t="s">
        <v>76</v>
      </c>
      <c r="B1473" t="s">
        <v>22255</v>
      </c>
      <c r="F1473" t="s">
        <v>22255</v>
      </c>
      <c r="I1473" t="s">
        <v>22256</v>
      </c>
      <c r="J1473" t="s">
        <v>460</v>
      </c>
      <c r="V1473" t="s">
        <v>22257</v>
      </c>
      <c r="AA1473" t="s">
        <v>22258</v>
      </c>
      <c r="AM1473" t="s">
        <v>464</v>
      </c>
      <c r="AS1473">
        <v>2005</v>
      </c>
      <c r="AT1473">
        <v>285</v>
      </c>
      <c r="AZ1473">
        <v>107</v>
      </c>
      <c r="BA1473">
        <v>115</v>
      </c>
      <c r="BC1473" t="s">
        <v>22259</v>
      </c>
      <c r="BK1473" t="s">
        <v>22260</v>
      </c>
      <c r="BQ1473" t="s">
        <v>296</v>
      </c>
      <c r="BR1473" t="s">
        <v>12074</v>
      </c>
      <c r="BS1473" t="s">
        <v>12074</v>
      </c>
    </row>
    <row r="1474" spans="1:71" hidden="1">
      <c r="A1474" t="s">
        <v>76</v>
      </c>
      <c r="B1474" t="s">
        <v>22261</v>
      </c>
      <c r="F1474" t="s">
        <v>22262</v>
      </c>
      <c r="I1474" t="s">
        <v>22263</v>
      </c>
      <c r="J1474" t="s">
        <v>10972</v>
      </c>
      <c r="V1474" t="s">
        <v>22264</v>
      </c>
      <c r="AM1474" t="s">
        <v>10976</v>
      </c>
      <c r="AR1474" t="s">
        <v>8025</v>
      </c>
      <c r="AS1474">
        <v>2016</v>
      </c>
      <c r="AT1474">
        <v>7</v>
      </c>
      <c r="BB1474">
        <v>165</v>
      </c>
      <c r="BC1474" t="s">
        <v>22265</v>
      </c>
      <c r="BK1474" t="s">
        <v>22266</v>
      </c>
      <c r="BL1474">
        <v>27242539</v>
      </c>
      <c r="BQ1474" t="s">
        <v>296</v>
      </c>
      <c r="BR1474" t="s">
        <v>12074</v>
      </c>
      <c r="BS1474" t="s">
        <v>12074</v>
      </c>
    </row>
    <row r="1475" spans="1:71" hidden="1">
      <c r="A1475" t="s">
        <v>76</v>
      </c>
      <c r="B1475" t="s">
        <v>22267</v>
      </c>
      <c r="F1475" t="s">
        <v>22267</v>
      </c>
      <c r="I1475" t="s">
        <v>22268</v>
      </c>
      <c r="J1475" t="s">
        <v>2662</v>
      </c>
      <c r="V1475" t="s">
        <v>22269</v>
      </c>
      <c r="AM1475" t="s">
        <v>2664</v>
      </c>
      <c r="AR1475" t="s">
        <v>94</v>
      </c>
      <c r="AS1475">
        <v>1997</v>
      </c>
      <c r="AT1475">
        <v>82</v>
      </c>
      <c r="AU1475">
        <v>1</v>
      </c>
      <c r="AZ1475">
        <v>25</v>
      </c>
      <c r="BA1475">
        <v>35</v>
      </c>
      <c r="BC1475" t="s">
        <v>22270</v>
      </c>
      <c r="BK1475" t="s">
        <v>22271</v>
      </c>
      <c r="BQ1475" t="s">
        <v>296</v>
      </c>
      <c r="BR1475" t="s">
        <v>12074</v>
      </c>
      <c r="BS1475" t="s">
        <v>12074</v>
      </c>
    </row>
    <row r="1476" spans="1:71" hidden="1">
      <c r="A1476" t="s">
        <v>76</v>
      </c>
      <c r="B1476" t="s">
        <v>22272</v>
      </c>
      <c r="F1476" t="s">
        <v>22272</v>
      </c>
      <c r="I1476" t="s">
        <v>22273</v>
      </c>
      <c r="J1476" t="s">
        <v>631</v>
      </c>
      <c r="V1476" t="s">
        <v>22274</v>
      </c>
      <c r="AM1476" t="s">
        <v>633</v>
      </c>
      <c r="AR1476" t="s">
        <v>168</v>
      </c>
      <c r="AS1476">
        <v>1993</v>
      </c>
      <c r="AT1476">
        <v>74</v>
      </c>
      <c r="AU1476">
        <v>7</v>
      </c>
      <c r="AZ1476">
        <v>1992</v>
      </c>
      <c r="BA1476">
        <v>2002</v>
      </c>
      <c r="BC1476" t="s">
        <v>22275</v>
      </c>
      <c r="BK1476" t="s">
        <v>22276</v>
      </c>
      <c r="BQ1476" t="s">
        <v>296</v>
      </c>
      <c r="BR1476" t="s">
        <v>12074</v>
      </c>
      <c r="BS1476" t="s">
        <v>12074</v>
      </c>
    </row>
    <row r="1477" spans="1:71" hidden="1">
      <c r="A1477" t="s">
        <v>76</v>
      </c>
      <c r="B1477" t="s">
        <v>22277</v>
      </c>
      <c r="F1477" t="s">
        <v>22277</v>
      </c>
      <c r="I1477" t="s">
        <v>22278</v>
      </c>
      <c r="J1477" t="s">
        <v>22279</v>
      </c>
      <c r="V1477" t="s">
        <v>22280</v>
      </c>
      <c r="AM1477" t="s">
        <v>22281</v>
      </c>
      <c r="AR1477" t="s">
        <v>413</v>
      </c>
      <c r="AS1477">
        <v>1999</v>
      </c>
      <c r="AT1477">
        <v>20</v>
      </c>
      <c r="AU1477">
        <v>4</v>
      </c>
      <c r="AZ1477">
        <v>355</v>
      </c>
      <c r="BA1477">
        <v>375</v>
      </c>
      <c r="BC1477" t="s">
        <v>22282</v>
      </c>
      <c r="BK1477" t="s">
        <v>22283</v>
      </c>
      <c r="BQ1477" t="s">
        <v>296</v>
      </c>
      <c r="BR1477" t="s">
        <v>12074</v>
      </c>
      <c r="BS1477" t="s">
        <v>12074</v>
      </c>
    </row>
    <row r="1478" spans="1:71" hidden="1">
      <c r="A1478" t="s">
        <v>76</v>
      </c>
      <c r="B1478" t="s">
        <v>22284</v>
      </c>
      <c r="F1478" t="s">
        <v>22285</v>
      </c>
      <c r="I1478" t="s">
        <v>22286</v>
      </c>
      <c r="J1478" t="s">
        <v>3904</v>
      </c>
      <c r="V1478" t="s">
        <v>22287</v>
      </c>
      <c r="AA1478" t="s">
        <v>22288</v>
      </c>
      <c r="AM1478" t="s">
        <v>3907</v>
      </c>
      <c r="AN1478" t="s">
        <v>7849</v>
      </c>
      <c r="AR1478" t="s">
        <v>185</v>
      </c>
      <c r="AS1478">
        <v>2015</v>
      </c>
      <c r="AT1478">
        <v>38</v>
      </c>
      <c r="AU1478">
        <v>9</v>
      </c>
      <c r="AZ1478">
        <v>1453</v>
      </c>
      <c r="BA1478">
        <v>1459</v>
      </c>
      <c r="BC1478" t="s">
        <v>22289</v>
      </c>
      <c r="BK1478" t="s">
        <v>22290</v>
      </c>
      <c r="BQ1478" t="s">
        <v>296</v>
      </c>
      <c r="BR1478" t="s">
        <v>12074</v>
      </c>
      <c r="BS1478" t="s">
        <v>12074</v>
      </c>
    </row>
    <row r="1479" spans="1:71" hidden="1">
      <c r="A1479" t="s">
        <v>76</v>
      </c>
      <c r="B1479" t="s">
        <v>22291</v>
      </c>
      <c r="F1479" t="s">
        <v>22292</v>
      </c>
      <c r="I1479" t="s">
        <v>22293</v>
      </c>
      <c r="J1479" t="s">
        <v>631</v>
      </c>
      <c r="V1479" t="s">
        <v>22294</v>
      </c>
      <c r="AM1479" t="s">
        <v>633</v>
      </c>
      <c r="AN1479" t="s">
        <v>12577</v>
      </c>
      <c r="AR1479" t="s">
        <v>887</v>
      </c>
      <c r="AS1479">
        <v>2012</v>
      </c>
      <c r="AT1479">
        <v>93</v>
      </c>
      <c r="AU1479">
        <v>6</v>
      </c>
      <c r="AZ1479">
        <v>1340</v>
      </c>
      <c r="BA1479">
        <v>1352</v>
      </c>
      <c r="BK1479" t="s">
        <v>22295</v>
      </c>
      <c r="BL1479">
        <v>22834375</v>
      </c>
      <c r="BQ1479" t="s">
        <v>296</v>
      </c>
      <c r="BR1479" t="s">
        <v>12074</v>
      </c>
      <c r="BS1479" t="s">
        <v>12074</v>
      </c>
    </row>
    <row r="1480" spans="1:71" hidden="1">
      <c r="A1480" t="s">
        <v>76</v>
      </c>
      <c r="B1480" t="s">
        <v>22296</v>
      </c>
      <c r="F1480" t="s">
        <v>22297</v>
      </c>
      <c r="I1480" t="s">
        <v>22298</v>
      </c>
      <c r="J1480" t="s">
        <v>16746</v>
      </c>
      <c r="V1480" t="s">
        <v>22299</v>
      </c>
      <c r="Z1480" t="s">
        <v>22300</v>
      </c>
      <c r="AA1480" t="s">
        <v>22301</v>
      </c>
      <c r="AM1480" t="s">
        <v>16750</v>
      </c>
      <c r="AN1480" t="s">
        <v>22302</v>
      </c>
      <c r="AR1480" t="s">
        <v>769</v>
      </c>
      <c r="AS1480">
        <v>2016</v>
      </c>
      <c r="AT1480">
        <v>52</v>
      </c>
      <c r="AU1480">
        <v>3</v>
      </c>
      <c r="AZ1480">
        <v>1673</v>
      </c>
      <c r="BA1480">
        <v>1695</v>
      </c>
      <c r="BC1480" t="s">
        <v>22303</v>
      </c>
      <c r="BK1480" t="s">
        <v>22304</v>
      </c>
      <c r="BQ1480" t="s">
        <v>296</v>
      </c>
      <c r="BR1480" t="s">
        <v>12074</v>
      </c>
      <c r="BS1480" t="s">
        <v>12074</v>
      </c>
    </row>
    <row r="1481" spans="1:71" hidden="1">
      <c r="A1481" t="s">
        <v>76</v>
      </c>
      <c r="B1481" t="s">
        <v>22305</v>
      </c>
      <c r="F1481" t="s">
        <v>22305</v>
      </c>
      <c r="I1481" t="s">
        <v>22306</v>
      </c>
      <c r="J1481" t="s">
        <v>2712</v>
      </c>
      <c r="V1481" t="s">
        <v>22307</v>
      </c>
      <c r="AA1481" t="s">
        <v>22308</v>
      </c>
      <c r="AM1481" t="s">
        <v>2716</v>
      </c>
      <c r="AS1481">
        <v>2005</v>
      </c>
      <c r="AT1481">
        <v>35</v>
      </c>
      <c r="AU1481" s="2">
        <v>43132</v>
      </c>
      <c r="AZ1481">
        <v>59</v>
      </c>
      <c r="BA1481">
        <v>71</v>
      </c>
      <c r="BC1481" t="s">
        <v>22309</v>
      </c>
      <c r="BK1481" t="s">
        <v>22310</v>
      </c>
      <c r="BL1481">
        <v>15777001</v>
      </c>
      <c r="BQ1481" t="s">
        <v>296</v>
      </c>
      <c r="BR1481" t="s">
        <v>12074</v>
      </c>
      <c r="BS1481" t="s">
        <v>12074</v>
      </c>
    </row>
    <row r="1482" spans="1:71" hidden="1">
      <c r="A1482" t="s">
        <v>76</v>
      </c>
      <c r="B1482" t="s">
        <v>22311</v>
      </c>
      <c r="F1482" t="s">
        <v>22312</v>
      </c>
      <c r="I1482" t="s">
        <v>22313</v>
      </c>
      <c r="J1482" t="s">
        <v>22314</v>
      </c>
      <c r="V1482" t="s">
        <v>22315</v>
      </c>
      <c r="AA1482" t="s">
        <v>22316</v>
      </c>
      <c r="AM1482" t="s">
        <v>22317</v>
      </c>
      <c r="AN1482" t="s">
        <v>22318</v>
      </c>
      <c r="AR1482" t="s">
        <v>887</v>
      </c>
      <c r="AS1482">
        <v>2014</v>
      </c>
      <c r="AT1482">
        <v>68</v>
      </c>
      <c r="AU1482">
        <v>6</v>
      </c>
      <c r="AZ1482">
        <v>404</v>
      </c>
      <c r="BA1482">
        <v>409</v>
      </c>
      <c r="BC1482" t="s">
        <v>22319</v>
      </c>
      <c r="BK1482" t="s">
        <v>22320</v>
      </c>
      <c r="BL1482">
        <v>24612477</v>
      </c>
      <c r="BQ1482" t="s">
        <v>296</v>
      </c>
      <c r="BR1482" t="s">
        <v>12074</v>
      </c>
      <c r="BS1482" t="s">
        <v>12074</v>
      </c>
    </row>
    <row r="1483" spans="1:71" hidden="1">
      <c r="A1483" t="s">
        <v>76</v>
      </c>
      <c r="B1483" t="s">
        <v>22321</v>
      </c>
      <c r="F1483" t="s">
        <v>22322</v>
      </c>
      <c r="I1483" t="s">
        <v>22323</v>
      </c>
      <c r="J1483" t="s">
        <v>122</v>
      </c>
      <c r="V1483" t="s">
        <v>22324</v>
      </c>
      <c r="Z1483" t="s">
        <v>22325</v>
      </c>
      <c r="AA1483" t="s">
        <v>22326</v>
      </c>
      <c r="AM1483" t="s">
        <v>126</v>
      </c>
      <c r="AR1483" t="s">
        <v>168</v>
      </c>
      <c r="AS1483">
        <v>2011</v>
      </c>
      <c r="AT1483">
        <v>17</v>
      </c>
      <c r="AU1483">
        <v>10</v>
      </c>
      <c r="AZ1483">
        <v>3102</v>
      </c>
      <c r="BA1483">
        <v>3114</v>
      </c>
      <c r="BC1483" t="s">
        <v>22327</v>
      </c>
      <c r="BK1483" t="s">
        <v>22328</v>
      </c>
      <c r="BQ1483" t="s">
        <v>296</v>
      </c>
      <c r="BR1483" t="s">
        <v>12074</v>
      </c>
      <c r="BS1483" t="s">
        <v>12074</v>
      </c>
    </row>
    <row r="1484" spans="1:71" hidden="1">
      <c r="A1484" t="s">
        <v>76</v>
      </c>
      <c r="B1484" t="s">
        <v>22329</v>
      </c>
      <c r="F1484" t="s">
        <v>22329</v>
      </c>
      <c r="I1484" t="s">
        <v>22330</v>
      </c>
      <c r="J1484" t="s">
        <v>638</v>
      </c>
      <c r="V1484" t="s">
        <v>22331</v>
      </c>
      <c r="Z1484" t="s">
        <v>14016</v>
      </c>
      <c r="AA1484" t="s">
        <v>14017</v>
      </c>
      <c r="AM1484" t="s">
        <v>640</v>
      </c>
      <c r="AR1484" t="s">
        <v>168</v>
      </c>
      <c r="AS1484">
        <v>1999</v>
      </c>
      <c r="AT1484">
        <v>27</v>
      </c>
      <c r="AU1484">
        <v>3</v>
      </c>
      <c r="AZ1484">
        <v>129</v>
      </c>
      <c r="BA1484">
        <v>138</v>
      </c>
      <c r="BK1484" t="s">
        <v>22332</v>
      </c>
      <c r="BL1484">
        <v>10535761</v>
      </c>
      <c r="BQ1484" t="s">
        <v>296</v>
      </c>
      <c r="BR1484" t="s">
        <v>12074</v>
      </c>
      <c r="BS1484" t="s">
        <v>12074</v>
      </c>
    </row>
    <row r="1485" spans="1:71" hidden="1">
      <c r="A1485" t="s">
        <v>76</v>
      </c>
      <c r="B1485" t="s">
        <v>22333</v>
      </c>
      <c r="F1485" t="s">
        <v>22334</v>
      </c>
      <c r="I1485" t="s">
        <v>22335</v>
      </c>
      <c r="J1485" t="s">
        <v>12732</v>
      </c>
      <c r="V1485" t="s">
        <v>22336</v>
      </c>
      <c r="Z1485" t="s">
        <v>22337</v>
      </c>
      <c r="AA1485" t="s">
        <v>22338</v>
      </c>
      <c r="AM1485" t="s">
        <v>12734</v>
      </c>
      <c r="AN1485" t="s">
        <v>22339</v>
      </c>
      <c r="AR1485" t="s">
        <v>185</v>
      </c>
      <c r="AS1485">
        <v>2017</v>
      </c>
      <c r="AT1485">
        <v>213</v>
      </c>
      <c r="AV1485" t="s">
        <v>7150</v>
      </c>
      <c r="AZ1485">
        <v>5</v>
      </c>
      <c r="BA1485">
        <v>12</v>
      </c>
      <c r="BC1485" t="s">
        <v>22340</v>
      </c>
      <c r="BK1485" t="s">
        <v>22341</v>
      </c>
      <c r="BQ1485" t="s">
        <v>296</v>
      </c>
      <c r="BR1485" t="s">
        <v>12074</v>
      </c>
      <c r="BS1485" t="s">
        <v>12074</v>
      </c>
    </row>
    <row r="1486" spans="1:71" hidden="1">
      <c r="A1486" t="s">
        <v>76</v>
      </c>
      <c r="B1486" t="s">
        <v>22342</v>
      </c>
      <c r="F1486" t="s">
        <v>22342</v>
      </c>
      <c r="I1486" t="s">
        <v>22343</v>
      </c>
      <c r="J1486" t="s">
        <v>638</v>
      </c>
      <c r="V1486" t="s">
        <v>22344</v>
      </c>
      <c r="Z1486" t="s">
        <v>22345</v>
      </c>
      <c r="AA1486" t="s">
        <v>22346</v>
      </c>
      <c r="AM1486" t="s">
        <v>640</v>
      </c>
      <c r="AR1486" t="s">
        <v>148</v>
      </c>
      <c r="AS1486">
        <v>1995</v>
      </c>
      <c r="AT1486">
        <v>18</v>
      </c>
      <c r="AU1486">
        <v>4</v>
      </c>
      <c r="AZ1486">
        <v>207</v>
      </c>
      <c r="BA1486">
        <v>216</v>
      </c>
      <c r="BC1486" t="s">
        <v>22347</v>
      </c>
      <c r="BK1486" t="s">
        <v>22348</v>
      </c>
      <c r="BL1486">
        <v>8531051</v>
      </c>
      <c r="BQ1486" t="s">
        <v>296</v>
      </c>
      <c r="BR1486" t="s">
        <v>12074</v>
      </c>
      <c r="BS1486" t="s">
        <v>12074</v>
      </c>
    </row>
    <row r="1487" spans="1:71" hidden="1">
      <c r="A1487" t="s">
        <v>76</v>
      </c>
      <c r="B1487" t="s">
        <v>22349</v>
      </c>
      <c r="F1487" t="s">
        <v>22349</v>
      </c>
      <c r="I1487" t="s">
        <v>22350</v>
      </c>
      <c r="J1487" t="s">
        <v>1257</v>
      </c>
      <c r="V1487" t="s">
        <v>22351</v>
      </c>
      <c r="AM1487" t="s">
        <v>1259</v>
      </c>
      <c r="AR1487" t="s">
        <v>413</v>
      </c>
      <c r="AS1487">
        <v>1999</v>
      </c>
      <c r="AT1487">
        <v>26</v>
      </c>
      <c r="AU1487">
        <v>6</v>
      </c>
      <c r="AZ1487">
        <v>1147</v>
      </c>
      <c r="BA1487">
        <v>1160</v>
      </c>
      <c r="BC1487" t="s">
        <v>22352</v>
      </c>
      <c r="BK1487" t="s">
        <v>22353</v>
      </c>
      <c r="BQ1487" t="s">
        <v>296</v>
      </c>
      <c r="BR1487" t="s">
        <v>12074</v>
      </c>
      <c r="BS1487" t="s">
        <v>12074</v>
      </c>
    </row>
    <row r="1488" spans="1:71" hidden="1">
      <c r="A1488" t="s">
        <v>76</v>
      </c>
      <c r="B1488" t="s">
        <v>22354</v>
      </c>
      <c r="F1488" t="s">
        <v>22355</v>
      </c>
      <c r="I1488" t="s">
        <v>22356</v>
      </c>
      <c r="J1488" t="s">
        <v>12810</v>
      </c>
      <c r="V1488" t="s">
        <v>22357</v>
      </c>
      <c r="AM1488" t="s">
        <v>12812</v>
      </c>
      <c r="AN1488" t="s">
        <v>12813</v>
      </c>
      <c r="AR1488" t="s">
        <v>128</v>
      </c>
      <c r="AS1488">
        <v>2017</v>
      </c>
      <c r="AT1488">
        <v>12</v>
      </c>
      <c r="AU1488">
        <v>3</v>
      </c>
      <c r="AZ1488">
        <v>606</v>
      </c>
      <c r="BA1488">
        <v>615</v>
      </c>
      <c r="BK1488" t="s">
        <v>22358</v>
      </c>
      <c r="BQ1488" t="s">
        <v>296</v>
      </c>
      <c r="BR1488" t="s">
        <v>12074</v>
      </c>
      <c r="BS1488" t="s">
        <v>12074</v>
      </c>
    </row>
    <row r="1489" spans="1:71" hidden="1">
      <c r="A1489" t="s">
        <v>76</v>
      </c>
      <c r="B1489" t="s">
        <v>22359</v>
      </c>
      <c r="F1489" t="s">
        <v>22360</v>
      </c>
      <c r="I1489" t="s">
        <v>22361</v>
      </c>
      <c r="J1489" t="s">
        <v>1196</v>
      </c>
      <c r="V1489" t="s">
        <v>22362</v>
      </c>
      <c r="Z1489" t="s">
        <v>6682</v>
      </c>
      <c r="AA1489" t="s">
        <v>6683</v>
      </c>
      <c r="AM1489" t="s">
        <v>1198</v>
      </c>
      <c r="AR1489" t="s">
        <v>185</v>
      </c>
      <c r="AS1489">
        <v>2010</v>
      </c>
      <c r="AT1489">
        <v>103</v>
      </c>
      <c r="AU1489">
        <v>5</v>
      </c>
      <c r="AZ1489">
        <v>716</v>
      </c>
      <c r="BA1489">
        <v>722</v>
      </c>
      <c r="BC1489" t="s">
        <v>22363</v>
      </c>
      <c r="BK1489" t="s">
        <v>22364</v>
      </c>
      <c r="BQ1489" t="s">
        <v>131</v>
      </c>
      <c r="BR1489" t="s">
        <v>12074</v>
      </c>
      <c r="BS1489" t="s">
        <v>296</v>
      </c>
    </row>
    <row r="1490" spans="1:71" hidden="1">
      <c r="A1490" t="s">
        <v>76</v>
      </c>
      <c r="B1490" t="s">
        <v>22365</v>
      </c>
      <c r="F1490" t="s">
        <v>22365</v>
      </c>
      <c r="I1490" t="s">
        <v>22366</v>
      </c>
      <c r="J1490" t="s">
        <v>5100</v>
      </c>
      <c r="V1490" t="s">
        <v>22367</v>
      </c>
      <c r="AM1490" t="s">
        <v>3970</v>
      </c>
      <c r="AR1490" t="s">
        <v>185</v>
      </c>
      <c r="AS1490">
        <v>1998</v>
      </c>
      <c r="AT1490">
        <v>76</v>
      </c>
      <c r="AU1490">
        <v>9</v>
      </c>
      <c r="AZ1490">
        <v>1705</v>
      </c>
      <c r="BA1490">
        <v>1713</v>
      </c>
      <c r="BC1490" t="s">
        <v>22368</v>
      </c>
      <c r="BK1490" t="s">
        <v>22369</v>
      </c>
      <c r="BQ1490" t="s">
        <v>296</v>
      </c>
      <c r="BR1490" t="s">
        <v>12074</v>
      </c>
      <c r="BS1490" t="s">
        <v>12074</v>
      </c>
    </row>
    <row r="1491" spans="1:71" hidden="1">
      <c r="A1491" t="s">
        <v>76</v>
      </c>
      <c r="B1491" t="s">
        <v>22370</v>
      </c>
      <c r="F1491" t="s">
        <v>22371</v>
      </c>
      <c r="I1491" t="s">
        <v>22372</v>
      </c>
      <c r="J1491" t="s">
        <v>2920</v>
      </c>
      <c r="V1491" t="s">
        <v>22373</v>
      </c>
      <c r="AA1491" t="s">
        <v>22374</v>
      </c>
      <c r="AM1491" t="s">
        <v>2922</v>
      </c>
      <c r="AR1491" t="s">
        <v>128</v>
      </c>
      <c r="AS1491">
        <v>2008</v>
      </c>
      <c r="AT1491">
        <v>61</v>
      </c>
      <c r="AU1491">
        <v>2</v>
      </c>
      <c r="AZ1491">
        <v>291</v>
      </c>
      <c r="BA1491">
        <v>297</v>
      </c>
      <c r="BK1491" t="s">
        <v>22375</v>
      </c>
      <c r="BQ1491" t="s">
        <v>296</v>
      </c>
      <c r="BR1491" t="s">
        <v>12074</v>
      </c>
      <c r="BS1491" t="s">
        <v>12074</v>
      </c>
    </row>
    <row r="1492" spans="1:71" hidden="1">
      <c r="A1492" t="s">
        <v>76</v>
      </c>
      <c r="B1492" t="s">
        <v>22376</v>
      </c>
      <c r="F1492" t="s">
        <v>22376</v>
      </c>
      <c r="I1492" t="s">
        <v>22377</v>
      </c>
      <c r="J1492" t="s">
        <v>390</v>
      </c>
      <c r="O1492" t="s">
        <v>391</v>
      </c>
      <c r="P1492" t="s">
        <v>392</v>
      </c>
      <c r="Q1492" t="s">
        <v>393</v>
      </c>
      <c r="S1492" t="s">
        <v>394</v>
      </c>
      <c r="V1492" t="s">
        <v>22378</v>
      </c>
      <c r="AM1492" t="s">
        <v>396</v>
      </c>
      <c r="AR1492" t="s">
        <v>397</v>
      </c>
      <c r="AS1492">
        <v>1993</v>
      </c>
      <c r="AT1492">
        <v>53</v>
      </c>
      <c r="AU1492">
        <v>1</v>
      </c>
      <c r="AZ1492">
        <v>204</v>
      </c>
      <c r="BA1492">
        <v>215</v>
      </c>
      <c r="BK1492" t="s">
        <v>22379</v>
      </c>
      <c r="BQ1492" t="s">
        <v>131</v>
      </c>
      <c r="BR1492" t="s">
        <v>12074</v>
      </c>
      <c r="BS1492" t="s">
        <v>296</v>
      </c>
    </row>
    <row r="1493" spans="1:71" hidden="1">
      <c r="A1493" t="s">
        <v>76</v>
      </c>
      <c r="B1493" t="s">
        <v>22380</v>
      </c>
      <c r="F1493" t="s">
        <v>22380</v>
      </c>
      <c r="I1493" t="s">
        <v>22381</v>
      </c>
      <c r="J1493" t="s">
        <v>460</v>
      </c>
      <c r="V1493" t="s">
        <v>22382</v>
      </c>
      <c r="AM1493" t="s">
        <v>464</v>
      </c>
      <c r="AR1493" t="s">
        <v>168</v>
      </c>
      <c r="AS1493">
        <v>1996</v>
      </c>
      <c r="AT1493">
        <v>142</v>
      </c>
      <c r="AU1493" s="2">
        <v>43160</v>
      </c>
      <c r="AZ1493">
        <v>99</v>
      </c>
      <c r="BA1493">
        <v>109</v>
      </c>
      <c r="BC1493" t="s">
        <v>22383</v>
      </c>
      <c r="BK1493" t="s">
        <v>22384</v>
      </c>
      <c r="BQ1493" t="s">
        <v>296</v>
      </c>
      <c r="BR1493" t="s">
        <v>12074</v>
      </c>
      <c r="BS1493" t="s">
        <v>12074</v>
      </c>
    </row>
    <row r="1494" spans="1:71" hidden="1">
      <c r="A1494" t="s">
        <v>76</v>
      </c>
      <c r="B1494" t="s">
        <v>22385</v>
      </c>
      <c r="F1494" t="s">
        <v>22386</v>
      </c>
      <c r="I1494" t="s">
        <v>22387</v>
      </c>
      <c r="J1494" t="s">
        <v>6865</v>
      </c>
      <c r="V1494" t="s">
        <v>22388</v>
      </c>
      <c r="AM1494" t="s">
        <v>6867</v>
      </c>
      <c r="AN1494" t="s">
        <v>6868</v>
      </c>
      <c r="AR1494" s="3">
        <v>42156</v>
      </c>
      <c r="AS1494">
        <v>2007</v>
      </c>
      <c r="AT1494">
        <v>41</v>
      </c>
      <c r="AU1494">
        <v>12</v>
      </c>
      <c r="AZ1494">
        <v>4339</v>
      </c>
      <c r="BA1494">
        <v>4347</v>
      </c>
      <c r="BC1494" t="s">
        <v>22389</v>
      </c>
      <c r="BK1494" t="s">
        <v>22390</v>
      </c>
      <c r="BL1494">
        <v>17626434</v>
      </c>
      <c r="BQ1494" t="s">
        <v>296</v>
      </c>
      <c r="BR1494" t="s">
        <v>12074</v>
      </c>
      <c r="BS1494" t="s">
        <v>12074</v>
      </c>
    </row>
    <row r="1495" spans="1:71" hidden="1">
      <c r="A1495" t="s">
        <v>76</v>
      </c>
      <c r="B1495" t="s">
        <v>22391</v>
      </c>
      <c r="F1495" t="s">
        <v>22391</v>
      </c>
      <c r="I1495" t="s">
        <v>22392</v>
      </c>
      <c r="J1495" t="s">
        <v>638</v>
      </c>
      <c r="V1495" t="s">
        <v>22393</v>
      </c>
      <c r="AM1495" t="s">
        <v>640</v>
      </c>
      <c r="AN1495" t="s">
        <v>10069</v>
      </c>
      <c r="AR1495" t="s">
        <v>94</v>
      </c>
      <c r="AS1495">
        <v>1993</v>
      </c>
      <c r="AT1495">
        <v>14</v>
      </c>
      <c r="AU1495">
        <v>1</v>
      </c>
      <c r="AZ1495">
        <v>11</v>
      </c>
      <c r="BA1495">
        <v>22</v>
      </c>
      <c r="BC1495" t="s">
        <v>22394</v>
      </c>
      <c r="BK1495" t="s">
        <v>22395</v>
      </c>
      <c r="BL1495">
        <v>7683336</v>
      </c>
      <c r="BQ1495" t="s">
        <v>296</v>
      </c>
      <c r="BR1495" t="s">
        <v>12074</v>
      </c>
      <c r="BS1495" t="s">
        <v>12074</v>
      </c>
    </row>
    <row r="1496" spans="1:71" hidden="1">
      <c r="A1496" t="s">
        <v>76</v>
      </c>
      <c r="B1496" t="s">
        <v>22396</v>
      </c>
      <c r="F1496" t="s">
        <v>22397</v>
      </c>
      <c r="I1496" t="s">
        <v>22398</v>
      </c>
      <c r="J1496" t="s">
        <v>122</v>
      </c>
      <c r="V1496" t="s">
        <v>22399</v>
      </c>
      <c r="Z1496" t="s">
        <v>22400</v>
      </c>
      <c r="AA1496" t="s">
        <v>22401</v>
      </c>
      <c r="AM1496" t="s">
        <v>126</v>
      </c>
      <c r="AN1496" t="s">
        <v>127</v>
      </c>
      <c r="AR1496" t="s">
        <v>204</v>
      </c>
      <c r="AS1496">
        <v>2015</v>
      </c>
      <c r="AT1496">
        <v>21</v>
      </c>
      <c r="AU1496">
        <v>2</v>
      </c>
      <c r="AZ1496">
        <v>827</v>
      </c>
      <c r="BA1496">
        <v>842</v>
      </c>
      <c r="BC1496" t="s">
        <v>22402</v>
      </c>
      <c r="BK1496" t="s">
        <v>22403</v>
      </c>
      <c r="BL1496">
        <v>25168968</v>
      </c>
      <c r="BQ1496" t="s">
        <v>296</v>
      </c>
      <c r="BR1496" t="s">
        <v>12074</v>
      </c>
      <c r="BS1496" t="s">
        <v>12074</v>
      </c>
    </row>
    <row r="1497" spans="1:71" hidden="1">
      <c r="A1497" t="s">
        <v>76</v>
      </c>
      <c r="B1497" t="s">
        <v>22404</v>
      </c>
      <c r="F1497" t="s">
        <v>22405</v>
      </c>
      <c r="I1497" t="s">
        <v>22406</v>
      </c>
      <c r="J1497" t="s">
        <v>3879</v>
      </c>
      <c r="O1497" t="s">
        <v>22407</v>
      </c>
      <c r="P1497" t="s">
        <v>22408</v>
      </c>
      <c r="Q1497" t="s">
        <v>1440</v>
      </c>
      <c r="V1497" t="s">
        <v>22409</v>
      </c>
      <c r="Z1497" t="s">
        <v>2393</v>
      </c>
      <c r="AA1497" t="s">
        <v>22410</v>
      </c>
      <c r="AM1497" t="s">
        <v>3882</v>
      </c>
      <c r="AN1497" t="s">
        <v>3883</v>
      </c>
      <c r="AR1497" t="s">
        <v>397</v>
      </c>
      <c r="AS1497">
        <v>2017</v>
      </c>
      <c r="AT1497">
        <v>187</v>
      </c>
      <c r="AU1497" s="2">
        <v>43256</v>
      </c>
      <c r="AX1497" t="s">
        <v>49</v>
      </c>
      <c r="AZ1497">
        <v>889</v>
      </c>
      <c r="BA1497">
        <v>897</v>
      </c>
      <c r="BC1497" t="s">
        <v>22411</v>
      </c>
      <c r="BK1497" t="s">
        <v>22412</v>
      </c>
      <c r="BL1497">
        <v>28432393</v>
      </c>
      <c r="BQ1497" t="s">
        <v>296</v>
      </c>
      <c r="BR1497" t="s">
        <v>12074</v>
      </c>
      <c r="BS1497" t="s">
        <v>12074</v>
      </c>
    </row>
    <row r="1498" spans="1:71" hidden="1">
      <c r="A1498" t="s">
        <v>76</v>
      </c>
      <c r="B1498" t="s">
        <v>22413</v>
      </c>
      <c r="F1498" t="s">
        <v>22414</v>
      </c>
      <c r="I1498" t="s">
        <v>22415</v>
      </c>
      <c r="J1498" t="s">
        <v>1819</v>
      </c>
      <c r="V1498" t="s">
        <v>22416</v>
      </c>
      <c r="Z1498" t="s">
        <v>22417</v>
      </c>
      <c r="AA1498" t="s">
        <v>22418</v>
      </c>
      <c r="AM1498" t="s">
        <v>1821</v>
      </c>
      <c r="AS1498">
        <v>2011</v>
      </c>
      <c r="AT1498">
        <v>45</v>
      </c>
      <c r="AU1498" t="s">
        <v>22419</v>
      </c>
      <c r="AZ1498">
        <v>1021</v>
      </c>
      <c r="BA1498">
        <v>1034</v>
      </c>
      <c r="BB1498" t="s">
        <v>22420</v>
      </c>
      <c r="BC1498" t="s">
        <v>22421</v>
      </c>
      <c r="BK1498" t="s">
        <v>22422</v>
      </c>
      <c r="BQ1498" t="s">
        <v>296</v>
      </c>
      <c r="BR1498" t="s">
        <v>12074</v>
      </c>
      <c r="BS1498" t="s">
        <v>12074</v>
      </c>
    </row>
    <row r="1499" spans="1:71" hidden="1">
      <c r="A1499" t="s">
        <v>76</v>
      </c>
      <c r="B1499" t="s">
        <v>22423</v>
      </c>
      <c r="F1499" t="s">
        <v>22423</v>
      </c>
      <c r="I1499" t="s">
        <v>22424</v>
      </c>
      <c r="J1499" t="s">
        <v>12169</v>
      </c>
      <c r="V1499" t="s">
        <v>22425</v>
      </c>
      <c r="AM1499" t="s">
        <v>12172</v>
      </c>
      <c r="AR1499" t="s">
        <v>185</v>
      </c>
      <c r="AS1499">
        <v>1991</v>
      </c>
      <c r="AT1499">
        <v>44</v>
      </c>
      <c r="AU1499">
        <v>5</v>
      </c>
      <c r="AZ1499">
        <v>497</v>
      </c>
      <c r="BA1499">
        <v>500</v>
      </c>
      <c r="BC1499" t="s">
        <v>22426</v>
      </c>
      <c r="BK1499" t="s">
        <v>22427</v>
      </c>
      <c r="BQ1499" t="s">
        <v>296</v>
      </c>
      <c r="BR1499" t="s">
        <v>12074</v>
      </c>
      <c r="BS1499" t="s">
        <v>12074</v>
      </c>
    </row>
    <row r="1500" spans="1:71" hidden="1">
      <c r="A1500" t="s">
        <v>76</v>
      </c>
      <c r="B1500" t="s">
        <v>22428</v>
      </c>
      <c r="F1500" t="s">
        <v>22429</v>
      </c>
      <c r="I1500" t="s">
        <v>22430</v>
      </c>
      <c r="J1500" t="s">
        <v>3732</v>
      </c>
      <c r="V1500" t="s">
        <v>22431</v>
      </c>
      <c r="Z1500" t="s">
        <v>6668</v>
      </c>
      <c r="AA1500" t="s">
        <v>6669</v>
      </c>
      <c r="AM1500" t="s">
        <v>3734</v>
      </c>
      <c r="AR1500" s="3">
        <v>38504</v>
      </c>
      <c r="AS1500">
        <v>2008</v>
      </c>
      <c r="AT1500">
        <v>8</v>
      </c>
      <c r="BB1500">
        <v>47</v>
      </c>
      <c r="BK1500" t="s">
        <v>22432</v>
      </c>
      <c r="BQ1500" t="s">
        <v>296</v>
      </c>
      <c r="BR1500" t="s">
        <v>12074</v>
      </c>
      <c r="BS1500" t="s">
        <v>12074</v>
      </c>
    </row>
    <row r="1501" spans="1:71" hidden="1">
      <c r="A1501" t="s">
        <v>76</v>
      </c>
      <c r="B1501" t="s">
        <v>22433</v>
      </c>
      <c r="F1501" t="s">
        <v>22433</v>
      </c>
      <c r="I1501" t="s">
        <v>22434</v>
      </c>
      <c r="J1501" t="s">
        <v>5819</v>
      </c>
      <c r="V1501" t="s">
        <v>22435</v>
      </c>
      <c r="AM1501" t="s">
        <v>5821</v>
      </c>
      <c r="AS1501">
        <v>1995</v>
      </c>
      <c r="AT1501">
        <v>16</v>
      </c>
      <c r="AU1501">
        <v>1</v>
      </c>
      <c r="AZ1501">
        <v>31</v>
      </c>
      <c r="BA1501">
        <v>54</v>
      </c>
      <c r="BK1501" t="s">
        <v>22436</v>
      </c>
      <c r="BQ1501" t="s">
        <v>296</v>
      </c>
      <c r="BR1501" t="s">
        <v>12074</v>
      </c>
      <c r="BS1501" t="s">
        <v>12074</v>
      </c>
    </row>
    <row r="1502" spans="1:71" hidden="1">
      <c r="A1502" t="s">
        <v>76</v>
      </c>
      <c r="B1502" t="s">
        <v>22437</v>
      </c>
      <c r="F1502" t="s">
        <v>22438</v>
      </c>
      <c r="I1502" t="s">
        <v>22439</v>
      </c>
      <c r="J1502" t="s">
        <v>22440</v>
      </c>
      <c r="V1502" t="s">
        <v>22441</v>
      </c>
      <c r="AM1502" t="s">
        <v>22442</v>
      </c>
      <c r="AR1502" t="s">
        <v>413</v>
      </c>
      <c r="AS1502">
        <v>2012</v>
      </c>
      <c r="AT1502">
        <v>97</v>
      </c>
      <c r="AU1502">
        <v>11</v>
      </c>
      <c r="AZ1502">
        <v>4166</v>
      </c>
      <c r="BA1502">
        <v>4173</v>
      </c>
      <c r="BC1502" t="s">
        <v>22443</v>
      </c>
      <c r="BK1502" t="s">
        <v>22444</v>
      </c>
      <c r="BL1502">
        <v>22948764</v>
      </c>
      <c r="BQ1502" t="s">
        <v>296</v>
      </c>
      <c r="BR1502" t="s">
        <v>12074</v>
      </c>
      <c r="BS1502" t="s">
        <v>12074</v>
      </c>
    </row>
    <row r="1503" spans="1:71" hidden="1">
      <c r="A1503" t="s">
        <v>76</v>
      </c>
      <c r="B1503" t="s">
        <v>22445</v>
      </c>
      <c r="F1503" t="s">
        <v>22446</v>
      </c>
      <c r="I1503" t="s">
        <v>22447</v>
      </c>
      <c r="J1503" t="s">
        <v>247</v>
      </c>
      <c r="V1503" t="s">
        <v>22448</v>
      </c>
      <c r="AM1503" t="s">
        <v>250</v>
      </c>
      <c r="AN1503" t="s">
        <v>251</v>
      </c>
      <c r="AR1503" t="s">
        <v>600</v>
      </c>
      <c r="AS1503">
        <v>2015</v>
      </c>
      <c r="AT1503">
        <v>32</v>
      </c>
      <c r="AU1503">
        <v>3</v>
      </c>
      <c r="AZ1503">
        <v>310</v>
      </c>
      <c r="BA1503">
        <v>317</v>
      </c>
      <c r="BC1503" t="s">
        <v>22449</v>
      </c>
      <c r="BK1503" t="s">
        <v>22450</v>
      </c>
      <c r="BL1503">
        <v>25357212</v>
      </c>
      <c r="BQ1503" t="s">
        <v>296</v>
      </c>
      <c r="BR1503" t="s">
        <v>12074</v>
      </c>
      <c r="BS1503" t="s">
        <v>12074</v>
      </c>
    </row>
    <row r="1504" spans="1:71" hidden="1">
      <c r="A1504" t="s">
        <v>76</v>
      </c>
      <c r="B1504" t="s">
        <v>22451</v>
      </c>
      <c r="F1504" t="s">
        <v>22451</v>
      </c>
      <c r="I1504" t="s">
        <v>22452</v>
      </c>
      <c r="J1504" t="s">
        <v>3020</v>
      </c>
      <c r="V1504" t="s">
        <v>22453</v>
      </c>
      <c r="AM1504" t="s">
        <v>3022</v>
      </c>
      <c r="AR1504" t="s">
        <v>3810</v>
      </c>
      <c r="AS1504">
        <v>2001</v>
      </c>
      <c r="AT1504">
        <v>462</v>
      </c>
      <c r="AZ1504">
        <v>173</v>
      </c>
      <c r="BA1504">
        <v>184</v>
      </c>
      <c r="BC1504" t="s">
        <v>22454</v>
      </c>
      <c r="BK1504" t="s">
        <v>22455</v>
      </c>
      <c r="BQ1504" t="s">
        <v>131</v>
      </c>
      <c r="BR1504" t="s">
        <v>12074</v>
      </c>
      <c r="BS1504" t="s">
        <v>296</v>
      </c>
    </row>
    <row r="1505" spans="1:71" hidden="1">
      <c r="A1505" t="s">
        <v>76</v>
      </c>
      <c r="B1505" t="s">
        <v>22456</v>
      </c>
      <c r="F1505" t="s">
        <v>22456</v>
      </c>
      <c r="I1505" t="s">
        <v>22457</v>
      </c>
      <c r="J1505" t="s">
        <v>356</v>
      </c>
      <c r="V1505" t="s">
        <v>22458</v>
      </c>
      <c r="AM1505" t="s">
        <v>358</v>
      </c>
      <c r="AR1505" t="s">
        <v>769</v>
      </c>
      <c r="AS1505">
        <v>1994</v>
      </c>
      <c r="AT1505">
        <v>100</v>
      </c>
      <c r="AU1505">
        <v>2</v>
      </c>
      <c r="AZ1505">
        <v>497</v>
      </c>
      <c r="BA1505">
        <v>503</v>
      </c>
      <c r="BK1505" t="s">
        <v>22459</v>
      </c>
      <c r="BL1505">
        <v>8021869</v>
      </c>
      <c r="BQ1505" t="s">
        <v>296</v>
      </c>
      <c r="BR1505" t="s">
        <v>12074</v>
      </c>
      <c r="BS1505" t="s">
        <v>12074</v>
      </c>
    </row>
    <row r="1506" spans="1:71" hidden="1">
      <c r="A1506" t="s">
        <v>76</v>
      </c>
      <c r="B1506" t="s">
        <v>22460</v>
      </c>
      <c r="F1506" t="s">
        <v>22461</v>
      </c>
      <c r="I1506" t="s">
        <v>22462</v>
      </c>
      <c r="J1506" t="s">
        <v>22463</v>
      </c>
      <c r="V1506" t="s">
        <v>22464</v>
      </c>
      <c r="AA1506" t="s">
        <v>22465</v>
      </c>
      <c r="AM1506" t="s">
        <v>22466</v>
      </c>
      <c r="AR1506" t="s">
        <v>4262</v>
      </c>
      <c r="AS1506">
        <v>2008</v>
      </c>
      <c r="AT1506">
        <v>5</v>
      </c>
      <c r="AU1506">
        <v>2</v>
      </c>
      <c r="AZ1506">
        <v>243</v>
      </c>
      <c r="BA1506">
        <v>250</v>
      </c>
      <c r="BC1506" t="s">
        <v>22467</v>
      </c>
      <c r="BK1506" t="s">
        <v>22468</v>
      </c>
      <c r="BQ1506" t="s">
        <v>296</v>
      </c>
      <c r="BR1506" t="s">
        <v>12074</v>
      </c>
      <c r="BS1506" t="s">
        <v>12074</v>
      </c>
    </row>
    <row r="1507" spans="1:71" hidden="1">
      <c r="A1507" t="s">
        <v>76</v>
      </c>
      <c r="B1507" t="s">
        <v>22469</v>
      </c>
      <c r="F1507" t="s">
        <v>22469</v>
      </c>
      <c r="I1507" t="s">
        <v>22470</v>
      </c>
      <c r="J1507" t="s">
        <v>452</v>
      </c>
      <c r="V1507" t="s">
        <v>22471</v>
      </c>
      <c r="AM1507" t="s">
        <v>454</v>
      </c>
      <c r="AR1507" t="s">
        <v>148</v>
      </c>
      <c r="AS1507">
        <v>2003</v>
      </c>
      <c r="AT1507">
        <v>38</v>
      </c>
      <c r="AU1507">
        <v>2</v>
      </c>
      <c r="AZ1507">
        <v>187</v>
      </c>
      <c r="BA1507">
        <v>196</v>
      </c>
      <c r="BK1507" t="s">
        <v>22472</v>
      </c>
      <c r="BQ1507" t="s">
        <v>296</v>
      </c>
      <c r="BR1507" t="s">
        <v>12074</v>
      </c>
      <c r="BS1507" t="s">
        <v>12074</v>
      </c>
    </row>
    <row r="1508" spans="1:71" hidden="1">
      <c r="A1508" t="s">
        <v>76</v>
      </c>
      <c r="B1508" t="s">
        <v>22473</v>
      </c>
      <c r="F1508" t="s">
        <v>22473</v>
      </c>
      <c r="I1508" t="s">
        <v>22474</v>
      </c>
      <c r="J1508" t="s">
        <v>1036</v>
      </c>
      <c r="V1508" t="s">
        <v>22475</v>
      </c>
      <c r="AM1508" t="s">
        <v>1040</v>
      </c>
      <c r="AN1508" t="s">
        <v>1572</v>
      </c>
      <c r="AR1508" t="s">
        <v>216</v>
      </c>
      <c r="AS1508">
        <v>1998</v>
      </c>
      <c r="AT1508">
        <v>111</v>
      </c>
      <c r="AU1508">
        <v>2</v>
      </c>
      <c r="AZ1508">
        <v>167</v>
      </c>
      <c r="BA1508">
        <v>176</v>
      </c>
      <c r="BC1508" t="s">
        <v>22476</v>
      </c>
      <c r="BK1508" t="s">
        <v>22477</v>
      </c>
      <c r="BL1508">
        <v>9679088</v>
      </c>
      <c r="BQ1508" t="s">
        <v>296</v>
      </c>
      <c r="BR1508" t="s">
        <v>12074</v>
      </c>
      <c r="BS1508" t="s">
        <v>12074</v>
      </c>
    </row>
    <row r="1509" spans="1:71" hidden="1">
      <c r="A1509" t="s">
        <v>76</v>
      </c>
      <c r="B1509" t="s">
        <v>22478</v>
      </c>
      <c r="F1509" t="s">
        <v>22478</v>
      </c>
      <c r="I1509" t="s">
        <v>22479</v>
      </c>
      <c r="J1509" t="s">
        <v>3879</v>
      </c>
      <c r="V1509" t="s">
        <v>22480</v>
      </c>
      <c r="AM1509" t="s">
        <v>3882</v>
      </c>
      <c r="AR1509" t="s">
        <v>600</v>
      </c>
      <c r="AS1509">
        <v>1992</v>
      </c>
      <c r="AT1509">
        <v>162</v>
      </c>
      <c r="AU1509">
        <v>3</v>
      </c>
      <c r="AZ1509">
        <v>203</v>
      </c>
      <c r="BA1509">
        <v>208</v>
      </c>
      <c r="BC1509" t="s">
        <v>22481</v>
      </c>
      <c r="BK1509" t="s">
        <v>22482</v>
      </c>
      <c r="BL1509">
        <v>1613157</v>
      </c>
      <c r="BQ1509" t="s">
        <v>296</v>
      </c>
      <c r="BR1509" t="s">
        <v>12074</v>
      </c>
      <c r="BS1509" t="s">
        <v>12074</v>
      </c>
    </row>
    <row r="1510" spans="1:71" hidden="1">
      <c r="A1510" t="s">
        <v>76</v>
      </c>
      <c r="B1510" t="s">
        <v>22483</v>
      </c>
      <c r="F1510" t="s">
        <v>22484</v>
      </c>
      <c r="I1510" t="s">
        <v>22485</v>
      </c>
      <c r="J1510" t="s">
        <v>7402</v>
      </c>
      <c r="V1510" t="s">
        <v>22486</v>
      </c>
      <c r="AM1510" t="s">
        <v>7404</v>
      </c>
      <c r="AR1510" t="s">
        <v>168</v>
      </c>
      <c r="AS1510">
        <v>2018</v>
      </c>
      <c r="AT1510">
        <v>8</v>
      </c>
      <c r="AU1510">
        <v>10</v>
      </c>
      <c r="AZ1510">
        <v>3269</v>
      </c>
      <c r="BA1510">
        <v>3281</v>
      </c>
      <c r="BC1510" t="s">
        <v>22487</v>
      </c>
      <c r="BK1510" t="s">
        <v>22488</v>
      </c>
      <c r="BL1510">
        <v>30097471</v>
      </c>
      <c r="BQ1510" t="s">
        <v>296</v>
      </c>
      <c r="BR1510" t="s">
        <v>12074</v>
      </c>
      <c r="BS1510" t="s">
        <v>12074</v>
      </c>
    </row>
    <row r="1511" spans="1:71" hidden="1">
      <c r="A1511" t="s">
        <v>76</v>
      </c>
      <c r="B1511" t="s">
        <v>22489</v>
      </c>
      <c r="F1511" t="s">
        <v>22490</v>
      </c>
      <c r="I1511" t="s">
        <v>22491</v>
      </c>
      <c r="J1511" t="s">
        <v>4614</v>
      </c>
      <c r="V1511" t="s">
        <v>22492</v>
      </c>
      <c r="AM1511" t="s">
        <v>4621</v>
      </c>
      <c r="AN1511" t="s">
        <v>4676</v>
      </c>
      <c r="AR1511" t="s">
        <v>204</v>
      </c>
      <c r="AS1511">
        <v>2018</v>
      </c>
      <c r="AT1511">
        <v>62</v>
      </c>
      <c r="AU1511">
        <v>2</v>
      </c>
      <c r="AZ1511">
        <v>273</v>
      </c>
      <c r="BA1511">
        <v>285</v>
      </c>
      <c r="BC1511" t="s">
        <v>22493</v>
      </c>
      <c r="BK1511" t="s">
        <v>22494</v>
      </c>
      <c r="BL1511">
        <v>28965255</v>
      </c>
      <c r="BQ1511" t="s">
        <v>296</v>
      </c>
      <c r="BR1511" t="s">
        <v>12074</v>
      </c>
      <c r="BS1511" t="s">
        <v>12074</v>
      </c>
    </row>
    <row r="1512" spans="1:71" hidden="1">
      <c r="A1512" t="s">
        <v>76</v>
      </c>
      <c r="B1512" t="s">
        <v>22495</v>
      </c>
      <c r="F1512" t="s">
        <v>22495</v>
      </c>
      <c r="I1512" t="s">
        <v>22496</v>
      </c>
      <c r="J1512" t="s">
        <v>11752</v>
      </c>
      <c r="V1512" t="s">
        <v>22497</v>
      </c>
      <c r="Z1512" t="s">
        <v>22498</v>
      </c>
      <c r="AA1512" t="s">
        <v>22499</v>
      </c>
      <c r="AM1512" t="s">
        <v>11754</v>
      </c>
      <c r="AN1512" t="s">
        <v>22500</v>
      </c>
      <c r="AR1512" t="s">
        <v>168</v>
      </c>
      <c r="AS1512">
        <v>1996</v>
      </c>
      <c r="AT1512">
        <v>69</v>
      </c>
      <c r="AU1512">
        <v>4</v>
      </c>
      <c r="AW1512" t="s">
        <v>867</v>
      </c>
      <c r="AZ1512">
        <v>274</v>
      </c>
      <c r="BA1512">
        <v>286</v>
      </c>
      <c r="BK1512" t="s">
        <v>22501</v>
      </c>
      <c r="BQ1512" t="s">
        <v>296</v>
      </c>
      <c r="BR1512" t="s">
        <v>12074</v>
      </c>
      <c r="BS1512" t="s">
        <v>12074</v>
      </c>
    </row>
    <row r="1513" spans="1:71" hidden="1">
      <c r="A1513" t="s">
        <v>76</v>
      </c>
      <c r="B1513" t="s">
        <v>22502</v>
      </c>
      <c r="F1513" t="s">
        <v>22503</v>
      </c>
      <c r="I1513" t="s">
        <v>22504</v>
      </c>
      <c r="J1513" t="s">
        <v>100</v>
      </c>
      <c r="V1513" t="s">
        <v>22505</v>
      </c>
      <c r="AA1513" t="s">
        <v>22506</v>
      </c>
      <c r="AM1513" t="s">
        <v>103</v>
      </c>
      <c r="AR1513" t="s">
        <v>15171</v>
      </c>
      <c r="AS1513">
        <v>2014</v>
      </c>
      <c r="AT1513">
        <v>9</v>
      </c>
      <c r="AU1513">
        <v>12</v>
      </c>
      <c r="BB1513" t="s">
        <v>22507</v>
      </c>
      <c r="BC1513" t="s">
        <v>22508</v>
      </c>
      <c r="BK1513" t="s">
        <v>22509</v>
      </c>
      <c r="BL1513">
        <v>25521493</v>
      </c>
      <c r="BQ1513" t="s">
        <v>296</v>
      </c>
      <c r="BR1513" t="s">
        <v>12074</v>
      </c>
      <c r="BS1513" t="s">
        <v>12074</v>
      </c>
    </row>
    <row r="1514" spans="1:71" hidden="1">
      <c r="A1514" t="s">
        <v>76</v>
      </c>
      <c r="B1514" t="s">
        <v>22510</v>
      </c>
      <c r="F1514" t="s">
        <v>22511</v>
      </c>
      <c r="I1514" t="s">
        <v>22512</v>
      </c>
      <c r="J1514" t="s">
        <v>22513</v>
      </c>
      <c r="V1514" t="s">
        <v>22514</v>
      </c>
      <c r="AM1514" t="s">
        <v>22515</v>
      </c>
      <c r="AR1514" t="s">
        <v>185</v>
      </c>
      <c r="AS1514">
        <v>2018</v>
      </c>
      <c r="AT1514">
        <v>9</v>
      </c>
      <c r="AU1514">
        <v>3</v>
      </c>
      <c r="BB1514">
        <v>111</v>
      </c>
      <c r="BC1514" t="s">
        <v>22516</v>
      </c>
      <c r="BK1514" t="s">
        <v>22517</v>
      </c>
      <c r="BL1514">
        <v>30200417</v>
      </c>
      <c r="BQ1514" t="s">
        <v>296</v>
      </c>
      <c r="BR1514" t="s">
        <v>12074</v>
      </c>
      <c r="BS1514" t="s">
        <v>12074</v>
      </c>
    </row>
    <row r="1515" spans="1:71" hidden="1">
      <c r="A1515" t="s">
        <v>76</v>
      </c>
      <c r="B1515" t="s">
        <v>22518</v>
      </c>
      <c r="F1515" t="s">
        <v>22518</v>
      </c>
      <c r="I1515" t="s">
        <v>22519</v>
      </c>
      <c r="J1515" t="s">
        <v>2382</v>
      </c>
      <c r="O1515" t="s">
        <v>22520</v>
      </c>
      <c r="P1515" t="s">
        <v>874</v>
      </c>
      <c r="Q1515" t="s">
        <v>22521</v>
      </c>
      <c r="R1515" t="s">
        <v>22522</v>
      </c>
      <c r="S1515" t="s">
        <v>22523</v>
      </c>
      <c r="V1515" t="s">
        <v>22524</v>
      </c>
      <c r="AM1515" t="s">
        <v>2387</v>
      </c>
      <c r="AR1515" t="s">
        <v>22525</v>
      </c>
      <c r="AS1515">
        <v>1995</v>
      </c>
      <c r="AT1515">
        <v>20</v>
      </c>
      <c r="AU1515" s="2">
        <v>43132</v>
      </c>
      <c r="AZ1515">
        <v>79</v>
      </c>
      <c r="BA1515">
        <v>90</v>
      </c>
      <c r="BC1515" t="s">
        <v>22526</v>
      </c>
      <c r="BK1515" t="s">
        <v>22527</v>
      </c>
      <c r="BQ1515" t="s">
        <v>296</v>
      </c>
      <c r="BR1515" t="s">
        <v>12074</v>
      </c>
      <c r="BS1515" t="s">
        <v>12074</v>
      </c>
    </row>
    <row r="1516" spans="1:71" hidden="1">
      <c r="A1516" t="s">
        <v>76</v>
      </c>
      <c r="B1516" t="s">
        <v>22528</v>
      </c>
      <c r="F1516" t="s">
        <v>22528</v>
      </c>
      <c r="I1516" t="s">
        <v>22529</v>
      </c>
      <c r="J1516" t="s">
        <v>12169</v>
      </c>
      <c r="V1516" t="s">
        <v>22530</v>
      </c>
      <c r="AM1516" t="s">
        <v>12172</v>
      </c>
      <c r="AR1516" t="s">
        <v>769</v>
      </c>
      <c r="AS1516">
        <v>1998</v>
      </c>
      <c r="AT1516">
        <v>51</v>
      </c>
      <c r="AU1516">
        <v>2</v>
      </c>
      <c r="AZ1516">
        <v>186</v>
      </c>
      <c r="BA1516">
        <v>192</v>
      </c>
      <c r="BC1516" t="s">
        <v>22531</v>
      </c>
      <c r="BK1516" t="s">
        <v>22532</v>
      </c>
      <c r="BQ1516" t="s">
        <v>296</v>
      </c>
      <c r="BR1516" t="s">
        <v>12074</v>
      </c>
      <c r="BS1516" t="s">
        <v>12074</v>
      </c>
    </row>
    <row r="1517" spans="1:71" hidden="1">
      <c r="A1517" t="s">
        <v>76</v>
      </c>
      <c r="B1517" t="s">
        <v>22533</v>
      </c>
      <c r="F1517" t="s">
        <v>22534</v>
      </c>
      <c r="I1517" t="s">
        <v>22535</v>
      </c>
      <c r="J1517" t="s">
        <v>3732</v>
      </c>
      <c r="V1517" t="s">
        <v>22536</v>
      </c>
      <c r="AM1517" t="s">
        <v>3734</v>
      </c>
      <c r="AR1517" s="3">
        <v>38169</v>
      </c>
      <c r="AS1517">
        <v>2010</v>
      </c>
      <c r="AT1517">
        <v>10</v>
      </c>
      <c r="AZ1517">
        <v>1</v>
      </c>
      <c r="BA1517">
        <v>17</v>
      </c>
      <c r="BB1517">
        <v>90</v>
      </c>
      <c r="BC1517" t="s">
        <v>22537</v>
      </c>
      <c r="BK1517" t="s">
        <v>22538</v>
      </c>
      <c r="BL1517">
        <v>20673114</v>
      </c>
      <c r="BQ1517" t="s">
        <v>131</v>
      </c>
      <c r="BR1517" t="s">
        <v>12074</v>
      </c>
      <c r="BS1517" t="s">
        <v>296</v>
      </c>
    </row>
    <row r="1518" spans="1:71" hidden="1">
      <c r="A1518" t="s">
        <v>76</v>
      </c>
      <c r="B1518" t="s">
        <v>22539</v>
      </c>
      <c r="F1518" t="s">
        <v>22540</v>
      </c>
      <c r="I1518" t="s">
        <v>22541</v>
      </c>
      <c r="J1518" t="s">
        <v>22542</v>
      </c>
      <c r="V1518" t="s">
        <v>22543</v>
      </c>
      <c r="AA1518" t="s">
        <v>22544</v>
      </c>
      <c r="AM1518" t="s">
        <v>22545</v>
      </c>
      <c r="AR1518" t="s">
        <v>413</v>
      </c>
      <c r="AS1518">
        <v>2017</v>
      </c>
      <c r="AT1518">
        <v>4</v>
      </c>
      <c r="AU1518">
        <v>12</v>
      </c>
      <c r="BB1518">
        <v>171359</v>
      </c>
      <c r="BC1518" t="s">
        <v>22546</v>
      </c>
      <c r="BK1518" t="s">
        <v>22547</v>
      </c>
      <c r="BL1518">
        <v>29308259</v>
      </c>
      <c r="BQ1518" t="s">
        <v>296</v>
      </c>
      <c r="BR1518" t="s">
        <v>12074</v>
      </c>
      <c r="BS1518" t="s">
        <v>12074</v>
      </c>
    </row>
    <row r="1519" spans="1:71" hidden="1">
      <c r="A1519" t="s">
        <v>76</v>
      </c>
      <c r="B1519" t="s">
        <v>22548</v>
      </c>
      <c r="F1519" t="s">
        <v>22549</v>
      </c>
      <c r="I1519" t="s">
        <v>22550</v>
      </c>
      <c r="J1519" t="s">
        <v>666</v>
      </c>
      <c r="V1519" t="s">
        <v>22551</v>
      </c>
      <c r="Z1519" t="s">
        <v>22552</v>
      </c>
      <c r="AA1519" t="s">
        <v>22553</v>
      </c>
      <c r="AM1519" t="s">
        <v>670</v>
      </c>
      <c r="AN1519" t="s">
        <v>671</v>
      </c>
      <c r="AR1519" t="s">
        <v>887</v>
      </c>
      <c r="AS1519">
        <v>2014</v>
      </c>
      <c r="AT1519">
        <v>23</v>
      </c>
      <c r="AU1519">
        <v>11</v>
      </c>
      <c r="AZ1519">
        <v>2686</v>
      </c>
      <c r="BA1519">
        <v>2698</v>
      </c>
      <c r="BC1519" t="s">
        <v>22554</v>
      </c>
      <c r="BK1519" t="s">
        <v>22555</v>
      </c>
      <c r="BL1519">
        <v>24766086</v>
      </c>
      <c r="BQ1519" t="s">
        <v>296</v>
      </c>
      <c r="BR1519" t="s">
        <v>12074</v>
      </c>
      <c r="BS1519" t="s">
        <v>12074</v>
      </c>
    </row>
    <row r="1520" spans="1:71" hidden="1">
      <c r="A1520" t="s">
        <v>76</v>
      </c>
      <c r="B1520" t="s">
        <v>22556</v>
      </c>
      <c r="F1520" t="s">
        <v>22556</v>
      </c>
      <c r="I1520" t="s">
        <v>22557</v>
      </c>
      <c r="J1520" t="s">
        <v>2128</v>
      </c>
      <c r="V1520" t="s">
        <v>22558</v>
      </c>
      <c r="AM1520" t="s">
        <v>2130</v>
      </c>
      <c r="AR1520" t="s">
        <v>168</v>
      </c>
      <c r="AS1520">
        <v>1996</v>
      </c>
      <c r="AT1520">
        <v>25</v>
      </c>
      <c r="AU1520">
        <v>5</v>
      </c>
      <c r="AZ1520">
        <v>1140</v>
      </c>
      <c r="BA1520">
        <v>1146</v>
      </c>
      <c r="BC1520" t="s">
        <v>22559</v>
      </c>
      <c r="BK1520" t="s">
        <v>22560</v>
      </c>
      <c r="BQ1520" t="s">
        <v>296</v>
      </c>
      <c r="BR1520" t="s">
        <v>12074</v>
      </c>
      <c r="BS1520" t="s">
        <v>12074</v>
      </c>
    </row>
    <row r="1521" spans="1:72" hidden="1">
      <c r="A1521" t="s">
        <v>76</v>
      </c>
      <c r="B1521" t="s">
        <v>22561</v>
      </c>
      <c r="F1521" t="s">
        <v>22562</v>
      </c>
      <c r="I1521" t="s">
        <v>22563</v>
      </c>
      <c r="J1521" t="s">
        <v>122</v>
      </c>
      <c r="V1521" t="s">
        <v>22564</v>
      </c>
      <c r="Z1521" t="s">
        <v>22565</v>
      </c>
      <c r="AA1521" t="s">
        <v>22566</v>
      </c>
      <c r="AM1521" t="s">
        <v>126</v>
      </c>
      <c r="AN1521" t="s">
        <v>127</v>
      </c>
      <c r="AR1521" t="s">
        <v>168</v>
      </c>
      <c r="AS1521">
        <v>2009</v>
      </c>
      <c r="AT1521">
        <v>15</v>
      </c>
      <c r="AU1521">
        <v>10</v>
      </c>
      <c r="AZ1521">
        <v>2375</v>
      </c>
      <c r="BA1521">
        <v>2386</v>
      </c>
      <c r="BC1521" t="s">
        <v>22567</v>
      </c>
      <c r="BK1521" t="s">
        <v>22568</v>
      </c>
      <c r="BQ1521" t="s">
        <v>296</v>
      </c>
      <c r="BR1521" t="s">
        <v>12074</v>
      </c>
      <c r="BS1521" t="s">
        <v>12074</v>
      </c>
    </row>
    <row r="1522" spans="1:72" hidden="1">
      <c r="A1522" t="s">
        <v>76</v>
      </c>
      <c r="B1522" t="s">
        <v>22569</v>
      </c>
      <c r="F1522" t="s">
        <v>22570</v>
      </c>
      <c r="I1522" t="s">
        <v>22571</v>
      </c>
      <c r="J1522" t="s">
        <v>1266</v>
      </c>
      <c r="V1522" t="s">
        <v>22572</v>
      </c>
      <c r="AA1522" t="s">
        <v>22573</v>
      </c>
      <c r="AM1522" t="s">
        <v>1268</v>
      </c>
      <c r="AN1522" t="s">
        <v>1269</v>
      </c>
      <c r="AR1522" t="s">
        <v>600</v>
      </c>
      <c r="AS1522">
        <v>2015</v>
      </c>
      <c r="AT1522">
        <v>25</v>
      </c>
      <c r="AU1522">
        <v>3</v>
      </c>
      <c r="AZ1522">
        <v>621</v>
      </c>
      <c r="BA1522">
        <v>633</v>
      </c>
      <c r="BC1522" t="s">
        <v>22574</v>
      </c>
      <c r="BK1522" t="s">
        <v>22575</v>
      </c>
      <c r="BL1522">
        <v>26214909</v>
      </c>
      <c r="BQ1522" t="s">
        <v>296</v>
      </c>
      <c r="BR1522" t="s">
        <v>12074</v>
      </c>
      <c r="BS1522" t="s">
        <v>12074</v>
      </c>
    </row>
    <row r="1523" spans="1:72" hidden="1">
      <c r="A1523" t="s">
        <v>76</v>
      </c>
      <c r="B1523" t="s">
        <v>22576</v>
      </c>
      <c r="F1523" t="s">
        <v>22576</v>
      </c>
      <c r="I1523" t="s">
        <v>22577</v>
      </c>
      <c r="J1523" t="s">
        <v>605</v>
      </c>
      <c r="V1523" t="s">
        <v>22578</v>
      </c>
      <c r="AA1523" t="s">
        <v>22579</v>
      </c>
      <c r="AM1523" t="s">
        <v>607</v>
      </c>
      <c r="AR1523" t="s">
        <v>600</v>
      </c>
      <c r="AS1523">
        <v>1996</v>
      </c>
      <c r="AT1523">
        <v>50</v>
      </c>
      <c r="AU1523">
        <v>2</v>
      </c>
      <c r="AZ1523">
        <v>704</v>
      </c>
      <c r="BA1523">
        <v>716</v>
      </c>
      <c r="BC1523" t="s">
        <v>22580</v>
      </c>
      <c r="BK1523" t="s">
        <v>22581</v>
      </c>
      <c r="BL1523">
        <v>28568927</v>
      </c>
      <c r="BQ1523" t="s">
        <v>131</v>
      </c>
      <c r="BR1523" t="s">
        <v>12074</v>
      </c>
      <c r="BS1523" t="s">
        <v>296</v>
      </c>
    </row>
    <row r="1524" spans="1:72" hidden="1">
      <c r="A1524" t="s">
        <v>76</v>
      </c>
      <c r="B1524" t="s">
        <v>22582</v>
      </c>
      <c r="F1524" t="s">
        <v>22582</v>
      </c>
      <c r="I1524" t="s">
        <v>22583</v>
      </c>
      <c r="J1524" t="s">
        <v>2977</v>
      </c>
      <c r="V1524" t="s">
        <v>22584</v>
      </c>
      <c r="Z1524" t="s">
        <v>14721</v>
      </c>
      <c r="AM1524" t="s">
        <v>2979</v>
      </c>
      <c r="AR1524" t="s">
        <v>128</v>
      </c>
      <c r="AS1524">
        <v>2005</v>
      </c>
      <c r="AT1524">
        <v>181</v>
      </c>
      <c r="AU1524">
        <v>2</v>
      </c>
      <c r="AZ1524">
        <v>153</v>
      </c>
      <c r="BA1524">
        <v>165</v>
      </c>
      <c r="BC1524" t="s">
        <v>22585</v>
      </c>
      <c r="BK1524" t="s">
        <v>22586</v>
      </c>
      <c r="BQ1524" t="s">
        <v>296</v>
      </c>
      <c r="BR1524" t="s">
        <v>12074</v>
      </c>
      <c r="BS1524" t="s">
        <v>12074</v>
      </c>
    </row>
    <row r="1525" spans="1:72" hidden="1">
      <c r="A1525" t="s">
        <v>76</v>
      </c>
      <c r="B1525" t="s">
        <v>22587</v>
      </c>
      <c r="F1525" t="s">
        <v>22588</v>
      </c>
      <c r="I1525" t="s">
        <v>22589</v>
      </c>
      <c r="J1525" t="s">
        <v>22590</v>
      </c>
      <c r="V1525" t="s">
        <v>22591</v>
      </c>
      <c r="Z1525" t="s">
        <v>22592</v>
      </c>
      <c r="AA1525" t="s">
        <v>22593</v>
      </c>
      <c r="AM1525" t="s">
        <v>22594</v>
      </c>
      <c r="AR1525" t="s">
        <v>128</v>
      </c>
      <c r="AS1525">
        <v>2009</v>
      </c>
      <c r="AT1525">
        <v>111</v>
      </c>
      <c r="AU1525">
        <v>4</v>
      </c>
      <c r="AZ1525">
        <v>495</v>
      </c>
      <c r="BA1525">
        <v>504</v>
      </c>
      <c r="BK1525" t="s">
        <v>22595</v>
      </c>
      <c r="BQ1525" t="s">
        <v>296</v>
      </c>
      <c r="BR1525" t="s">
        <v>12074</v>
      </c>
      <c r="BS1525" t="s">
        <v>12074</v>
      </c>
    </row>
    <row r="1526" spans="1:72" hidden="1">
      <c r="A1526" t="s">
        <v>76</v>
      </c>
      <c r="B1526" t="s">
        <v>22596</v>
      </c>
      <c r="F1526" t="s">
        <v>22597</v>
      </c>
      <c r="I1526" t="s">
        <v>22598</v>
      </c>
      <c r="J1526" t="s">
        <v>666</v>
      </c>
      <c r="V1526" t="s">
        <v>22599</v>
      </c>
      <c r="Z1526" t="s">
        <v>22600</v>
      </c>
      <c r="AA1526" t="s">
        <v>22601</v>
      </c>
      <c r="AM1526" t="s">
        <v>670</v>
      </c>
      <c r="AN1526" t="s">
        <v>671</v>
      </c>
      <c r="AR1526" t="s">
        <v>148</v>
      </c>
      <c r="AS1526">
        <v>2012</v>
      </c>
      <c r="AT1526">
        <v>21</v>
      </c>
      <c r="AU1526">
        <v>9</v>
      </c>
      <c r="AZ1526">
        <v>2160</v>
      </c>
      <c r="BA1526">
        <v>2175</v>
      </c>
      <c r="BC1526" t="s">
        <v>22602</v>
      </c>
      <c r="BK1526" t="s">
        <v>22603</v>
      </c>
      <c r="BL1526">
        <v>22257313</v>
      </c>
      <c r="BQ1526" t="s">
        <v>296</v>
      </c>
      <c r="BR1526" t="s">
        <v>12074</v>
      </c>
      <c r="BS1526" t="s">
        <v>12074</v>
      </c>
    </row>
    <row r="1527" spans="1:72" hidden="1">
      <c r="A1527" t="s">
        <v>76</v>
      </c>
      <c r="B1527" t="s">
        <v>22604</v>
      </c>
      <c r="F1527" t="s">
        <v>22605</v>
      </c>
      <c r="I1527" t="s">
        <v>22606</v>
      </c>
      <c r="J1527" t="s">
        <v>22607</v>
      </c>
      <c r="V1527" t="s">
        <v>22608</v>
      </c>
      <c r="AM1527" t="s">
        <v>22609</v>
      </c>
      <c r="AR1527" t="s">
        <v>185</v>
      </c>
      <c r="AS1527">
        <v>2007</v>
      </c>
      <c r="AT1527">
        <v>15</v>
      </c>
      <c r="AU1527">
        <v>3</v>
      </c>
      <c r="AZ1527">
        <v>377</v>
      </c>
      <c r="BA1527">
        <v>385</v>
      </c>
      <c r="BK1527" t="s">
        <v>22610</v>
      </c>
      <c r="BQ1527" t="s">
        <v>296</v>
      </c>
      <c r="BR1527" t="s">
        <v>12074</v>
      </c>
      <c r="BS1527" t="s">
        <v>12074</v>
      </c>
    </row>
    <row r="1528" spans="1:72" hidden="1">
      <c r="A1528" t="s">
        <v>76</v>
      </c>
      <c r="B1528" t="s">
        <v>22611</v>
      </c>
      <c r="F1528" t="s">
        <v>22612</v>
      </c>
      <c r="I1528" t="s">
        <v>22613</v>
      </c>
      <c r="J1528" t="s">
        <v>5819</v>
      </c>
      <c r="V1528" t="s">
        <v>22614</v>
      </c>
      <c r="AA1528" t="s">
        <v>22615</v>
      </c>
      <c r="AM1528" t="s">
        <v>5821</v>
      </c>
      <c r="AN1528" t="s">
        <v>22616</v>
      </c>
      <c r="AR1528" t="s">
        <v>204</v>
      </c>
      <c r="AS1528">
        <v>2016</v>
      </c>
      <c r="AT1528">
        <v>71</v>
      </c>
      <c r="AZ1528">
        <v>39</v>
      </c>
      <c r="BA1528">
        <v>46</v>
      </c>
      <c r="BC1528" t="s">
        <v>22617</v>
      </c>
      <c r="BK1528" t="s">
        <v>22618</v>
      </c>
      <c r="BQ1528" t="s">
        <v>296</v>
      </c>
      <c r="BR1528" t="s">
        <v>12074</v>
      </c>
      <c r="BS1528" t="s">
        <v>12074</v>
      </c>
    </row>
    <row r="1529" spans="1:72" hidden="1">
      <c r="A1529" t="s">
        <v>76</v>
      </c>
      <c r="B1529" t="s">
        <v>22619</v>
      </c>
      <c r="F1529" t="s">
        <v>22619</v>
      </c>
      <c r="I1529" t="s">
        <v>22620</v>
      </c>
      <c r="J1529" t="s">
        <v>1845</v>
      </c>
      <c r="V1529" t="s">
        <v>22621</v>
      </c>
      <c r="AM1529" t="s">
        <v>1849</v>
      </c>
      <c r="AR1529" t="s">
        <v>148</v>
      </c>
      <c r="AS1529">
        <v>1994</v>
      </c>
      <c r="AT1529">
        <v>137</v>
      </c>
      <c r="AU1529">
        <v>1</v>
      </c>
      <c r="AZ1529">
        <v>211</v>
      </c>
      <c r="BA1529">
        <v>220</v>
      </c>
      <c r="BK1529" t="s">
        <v>22622</v>
      </c>
      <c r="BL1529">
        <v>8056312</v>
      </c>
      <c r="BQ1529" t="s">
        <v>131</v>
      </c>
      <c r="BR1529" t="s">
        <v>12074</v>
      </c>
      <c r="BS1529" t="s">
        <v>296</v>
      </c>
      <c r="BT1529">
        <v>1</v>
      </c>
    </row>
    <row r="1530" spans="1:72" hidden="1">
      <c r="A1530" t="s">
        <v>76</v>
      </c>
      <c r="B1530" t="s">
        <v>22623</v>
      </c>
      <c r="F1530" t="s">
        <v>22623</v>
      </c>
      <c r="I1530" t="s">
        <v>22624</v>
      </c>
      <c r="J1530" t="s">
        <v>460</v>
      </c>
      <c r="V1530" t="s">
        <v>22625</v>
      </c>
      <c r="AM1530" t="s">
        <v>464</v>
      </c>
      <c r="AR1530" t="s">
        <v>94</v>
      </c>
      <c r="AS1530">
        <v>1994</v>
      </c>
      <c r="AT1530">
        <v>104</v>
      </c>
      <c r="AU1530" s="2">
        <v>43132</v>
      </c>
      <c r="AZ1530">
        <v>13</v>
      </c>
      <c r="BA1530">
        <v>25</v>
      </c>
      <c r="BC1530" t="s">
        <v>22626</v>
      </c>
      <c r="BK1530" t="s">
        <v>22627</v>
      </c>
      <c r="BQ1530" t="s">
        <v>296</v>
      </c>
      <c r="BR1530" t="s">
        <v>12074</v>
      </c>
      <c r="BS1530" t="s">
        <v>12074</v>
      </c>
    </row>
    <row r="1531" spans="1:72" hidden="1">
      <c r="A1531" t="s">
        <v>76</v>
      </c>
      <c r="B1531" t="s">
        <v>22628</v>
      </c>
      <c r="F1531" t="s">
        <v>22629</v>
      </c>
      <c r="I1531" t="s">
        <v>22630</v>
      </c>
      <c r="J1531" t="s">
        <v>22631</v>
      </c>
      <c r="V1531" t="s">
        <v>22632</v>
      </c>
      <c r="AA1531" t="s">
        <v>16399</v>
      </c>
      <c r="AM1531" t="s">
        <v>22633</v>
      </c>
      <c r="AR1531" t="s">
        <v>413</v>
      </c>
      <c r="AS1531">
        <v>2011</v>
      </c>
      <c r="AT1531">
        <v>14</v>
      </c>
      <c r="AU1531">
        <v>4</v>
      </c>
      <c r="AZ1531">
        <v>665</v>
      </c>
      <c r="BA1531">
        <v>697</v>
      </c>
      <c r="BC1531" t="s">
        <v>22634</v>
      </c>
      <c r="BK1531" t="s">
        <v>22635</v>
      </c>
      <c r="BQ1531" t="s">
        <v>296</v>
      </c>
      <c r="BR1531" t="s">
        <v>12074</v>
      </c>
      <c r="BS1531" t="s">
        <v>12074</v>
      </c>
    </row>
    <row r="1532" spans="1:72" hidden="1">
      <c r="A1532" t="s">
        <v>76</v>
      </c>
      <c r="B1532" t="s">
        <v>22636</v>
      </c>
      <c r="F1532" t="s">
        <v>22637</v>
      </c>
      <c r="I1532" t="s">
        <v>22638</v>
      </c>
      <c r="J1532" t="s">
        <v>13816</v>
      </c>
      <c r="V1532" t="s">
        <v>22639</v>
      </c>
      <c r="AA1532" t="s">
        <v>22640</v>
      </c>
      <c r="AM1532" t="s">
        <v>13818</v>
      </c>
      <c r="AN1532" t="s">
        <v>13819</v>
      </c>
      <c r="AR1532" t="s">
        <v>94</v>
      </c>
      <c r="AS1532">
        <v>2012</v>
      </c>
      <c r="AT1532">
        <v>14</v>
      </c>
      <c r="AU1532">
        <v>1</v>
      </c>
      <c r="AZ1532">
        <v>15</v>
      </c>
      <c r="BA1532">
        <v>20</v>
      </c>
      <c r="BC1532" t="s">
        <v>22641</v>
      </c>
      <c r="BK1532" t="s">
        <v>22642</v>
      </c>
      <c r="BQ1532" t="s">
        <v>296</v>
      </c>
      <c r="BR1532" t="s">
        <v>12074</v>
      </c>
      <c r="BS1532" t="s">
        <v>12074</v>
      </c>
    </row>
    <row r="1533" spans="1:72" hidden="1">
      <c r="A1533" t="s">
        <v>76</v>
      </c>
      <c r="B1533" t="s">
        <v>22643</v>
      </c>
      <c r="F1533" t="s">
        <v>22644</v>
      </c>
      <c r="I1533" t="s">
        <v>22645</v>
      </c>
      <c r="J1533" t="s">
        <v>1153</v>
      </c>
      <c r="V1533" t="s">
        <v>22646</v>
      </c>
      <c r="Z1533" t="s">
        <v>22647</v>
      </c>
      <c r="AA1533" t="s">
        <v>22648</v>
      </c>
      <c r="AM1533" t="s">
        <v>1156</v>
      </c>
      <c r="AN1533" t="s">
        <v>1157</v>
      </c>
      <c r="AR1533" t="s">
        <v>600</v>
      </c>
      <c r="AS1533">
        <v>2014</v>
      </c>
      <c r="AT1533">
        <v>33</v>
      </c>
      <c r="AU1533">
        <v>4</v>
      </c>
      <c r="AZ1533">
        <v>997</v>
      </c>
      <c r="BA1533">
        <v>1003</v>
      </c>
      <c r="BC1533" t="s">
        <v>22649</v>
      </c>
      <c r="BK1533" t="s">
        <v>22650</v>
      </c>
      <c r="BQ1533" t="s">
        <v>296</v>
      </c>
      <c r="BR1533" t="s">
        <v>12074</v>
      </c>
      <c r="BS1533" t="s">
        <v>12074</v>
      </c>
    </row>
    <row r="1534" spans="1:72" hidden="1">
      <c r="A1534" t="s">
        <v>76</v>
      </c>
      <c r="B1534" t="s">
        <v>22651</v>
      </c>
      <c r="F1534" t="s">
        <v>22651</v>
      </c>
      <c r="I1534" t="s">
        <v>22652</v>
      </c>
      <c r="J1534" t="s">
        <v>12732</v>
      </c>
      <c r="V1534" t="s">
        <v>22653</v>
      </c>
      <c r="AM1534" t="s">
        <v>12734</v>
      </c>
      <c r="AR1534" t="s">
        <v>769</v>
      </c>
      <c r="AS1534">
        <v>2002</v>
      </c>
      <c r="AT1534">
        <v>103</v>
      </c>
      <c r="AU1534">
        <v>3</v>
      </c>
      <c r="AZ1534">
        <v>303</v>
      </c>
      <c r="BA1534">
        <v>312</v>
      </c>
      <c r="BC1534" t="s">
        <v>22654</v>
      </c>
      <c r="BK1534" t="s">
        <v>22655</v>
      </c>
      <c r="BQ1534" t="s">
        <v>296</v>
      </c>
      <c r="BR1534" t="s">
        <v>12074</v>
      </c>
      <c r="BS1534" t="s">
        <v>12074</v>
      </c>
    </row>
    <row r="1535" spans="1:72" hidden="1">
      <c r="A1535" t="s">
        <v>76</v>
      </c>
      <c r="B1535" t="s">
        <v>22656</v>
      </c>
      <c r="F1535" t="s">
        <v>22657</v>
      </c>
      <c r="I1535" t="s">
        <v>22658</v>
      </c>
      <c r="J1535" t="s">
        <v>525</v>
      </c>
      <c r="V1535" t="s">
        <v>22659</v>
      </c>
      <c r="Z1535" t="s">
        <v>22660</v>
      </c>
      <c r="AA1535" t="s">
        <v>22661</v>
      </c>
      <c r="AM1535" t="s">
        <v>529</v>
      </c>
      <c r="AN1535" t="s">
        <v>22662</v>
      </c>
      <c r="AS1535">
        <v>2013</v>
      </c>
      <c r="AT1535">
        <v>78</v>
      </c>
      <c r="AU1535">
        <v>3</v>
      </c>
      <c r="AZ1535">
        <v>212</v>
      </c>
      <c r="BA1535">
        <v>215</v>
      </c>
      <c r="BC1535" t="s">
        <v>22663</v>
      </c>
      <c r="BK1535" t="s">
        <v>22664</v>
      </c>
      <c r="BQ1535" t="s">
        <v>296</v>
      </c>
      <c r="BR1535" t="s">
        <v>12074</v>
      </c>
      <c r="BS1535" t="s">
        <v>12074</v>
      </c>
    </row>
    <row r="1536" spans="1:72" hidden="1">
      <c r="A1536" t="s">
        <v>76</v>
      </c>
      <c r="B1536" t="s">
        <v>22665</v>
      </c>
      <c r="F1536" t="s">
        <v>22665</v>
      </c>
      <c r="I1536" t="s">
        <v>22666</v>
      </c>
      <c r="J1536" t="s">
        <v>6337</v>
      </c>
      <c r="V1536" t="s">
        <v>22667</v>
      </c>
      <c r="AM1536" t="s">
        <v>6340</v>
      </c>
      <c r="AR1536" t="s">
        <v>185</v>
      </c>
      <c r="AS1536">
        <v>2001</v>
      </c>
      <c r="AT1536">
        <v>46</v>
      </c>
      <c r="AU1536">
        <v>9</v>
      </c>
      <c r="AZ1536">
        <v>1169</v>
      </c>
      <c r="BA1536">
        <v>1177</v>
      </c>
      <c r="BC1536" t="s">
        <v>22668</v>
      </c>
      <c r="BK1536" t="s">
        <v>22669</v>
      </c>
      <c r="BQ1536" t="s">
        <v>296</v>
      </c>
      <c r="BR1536" t="s">
        <v>12074</v>
      </c>
      <c r="BS1536" t="s">
        <v>12074</v>
      </c>
    </row>
    <row r="1537" spans="1:71" hidden="1">
      <c r="A1537" t="s">
        <v>76</v>
      </c>
      <c r="B1537" t="s">
        <v>22670</v>
      </c>
      <c r="F1537" t="s">
        <v>22670</v>
      </c>
      <c r="I1537" t="s">
        <v>22671</v>
      </c>
      <c r="J1537" t="s">
        <v>19322</v>
      </c>
      <c r="V1537" t="s">
        <v>22672</v>
      </c>
      <c r="AM1537" t="s">
        <v>19324</v>
      </c>
      <c r="AR1537" t="s">
        <v>497</v>
      </c>
      <c r="AS1537">
        <v>1992</v>
      </c>
      <c r="AT1537">
        <v>21</v>
      </c>
      <c r="AU1537">
        <v>4</v>
      </c>
      <c r="AZ1537">
        <v>607</v>
      </c>
      <c r="BA1537">
        <v>613</v>
      </c>
      <c r="BC1537" t="s">
        <v>22673</v>
      </c>
      <c r="BK1537" t="s">
        <v>22674</v>
      </c>
      <c r="BQ1537" t="s">
        <v>296</v>
      </c>
      <c r="BR1537" t="s">
        <v>12074</v>
      </c>
      <c r="BS1537" t="s">
        <v>12074</v>
      </c>
    </row>
    <row r="1538" spans="1:71" hidden="1">
      <c r="A1538" t="s">
        <v>76</v>
      </c>
      <c r="B1538" t="s">
        <v>22675</v>
      </c>
      <c r="F1538" t="s">
        <v>22675</v>
      </c>
      <c r="I1538" t="s">
        <v>22676</v>
      </c>
      <c r="J1538" t="s">
        <v>2514</v>
      </c>
      <c r="V1538" t="s">
        <v>22677</v>
      </c>
      <c r="AM1538" t="s">
        <v>2518</v>
      </c>
      <c r="AR1538" t="s">
        <v>204</v>
      </c>
      <c r="AS1538">
        <v>1996</v>
      </c>
      <c r="AT1538">
        <v>76</v>
      </c>
      <c r="AV1538">
        <v>2</v>
      </c>
      <c r="AZ1538">
        <v>192</v>
      </c>
      <c r="BA1538">
        <v>197</v>
      </c>
      <c r="BC1538" t="s">
        <v>22678</v>
      </c>
      <c r="BK1538" t="s">
        <v>22679</v>
      </c>
      <c r="BQ1538" t="s">
        <v>296</v>
      </c>
      <c r="BR1538" t="s">
        <v>12074</v>
      </c>
      <c r="BS1538" t="s">
        <v>12074</v>
      </c>
    </row>
    <row r="1539" spans="1:71" hidden="1">
      <c r="A1539" t="s">
        <v>76</v>
      </c>
      <c r="B1539" t="s">
        <v>22680</v>
      </c>
      <c r="F1539" t="s">
        <v>22681</v>
      </c>
      <c r="I1539" t="s">
        <v>22682</v>
      </c>
      <c r="J1539" t="s">
        <v>22683</v>
      </c>
      <c r="V1539" t="s">
        <v>22684</v>
      </c>
      <c r="Z1539" t="s">
        <v>22685</v>
      </c>
      <c r="AA1539" t="s">
        <v>22686</v>
      </c>
      <c r="AM1539" t="s">
        <v>22687</v>
      </c>
      <c r="AN1539" t="s">
        <v>22688</v>
      </c>
      <c r="AS1539">
        <v>2015</v>
      </c>
      <c r="AT1539">
        <v>41</v>
      </c>
      <c r="AU1539">
        <v>1</v>
      </c>
      <c r="AZ1539">
        <v>123</v>
      </c>
      <c r="BA1539">
        <v>131</v>
      </c>
      <c r="BK1539" t="s">
        <v>22689</v>
      </c>
      <c r="BQ1539" t="s">
        <v>296</v>
      </c>
      <c r="BR1539" t="s">
        <v>12074</v>
      </c>
      <c r="BS1539" t="s">
        <v>12074</v>
      </c>
    </row>
    <row r="1540" spans="1:71" hidden="1">
      <c r="A1540" t="s">
        <v>76</v>
      </c>
      <c r="B1540" t="s">
        <v>22690</v>
      </c>
      <c r="F1540" t="s">
        <v>22691</v>
      </c>
      <c r="I1540" t="s">
        <v>22692</v>
      </c>
      <c r="J1540" t="s">
        <v>666</v>
      </c>
      <c r="V1540" t="s">
        <v>22693</v>
      </c>
      <c r="Z1540" t="s">
        <v>9229</v>
      </c>
      <c r="AA1540" t="s">
        <v>22694</v>
      </c>
      <c r="AM1540" t="s">
        <v>670</v>
      </c>
      <c r="AN1540" t="s">
        <v>671</v>
      </c>
      <c r="AR1540" t="s">
        <v>204</v>
      </c>
      <c r="AS1540">
        <v>2010</v>
      </c>
      <c r="AT1540">
        <v>19</v>
      </c>
      <c r="AU1540">
        <v>4</v>
      </c>
      <c r="AZ1540">
        <v>760</v>
      </c>
      <c r="BA1540">
        <v>774</v>
      </c>
      <c r="BC1540" t="s">
        <v>22695</v>
      </c>
      <c r="BK1540" t="s">
        <v>22696</v>
      </c>
      <c r="BL1540">
        <v>20074316</v>
      </c>
      <c r="BQ1540" t="s">
        <v>131</v>
      </c>
      <c r="BR1540" t="s">
        <v>12074</v>
      </c>
      <c r="BS1540" t="s">
        <v>296</v>
      </c>
    </row>
    <row r="1541" spans="1:71" hidden="1">
      <c r="A1541" t="s">
        <v>76</v>
      </c>
      <c r="B1541" t="s">
        <v>22697</v>
      </c>
      <c r="F1541" t="s">
        <v>22697</v>
      </c>
      <c r="I1541" t="s">
        <v>22698</v>
      </c>
      <c r="J1541" t="s">
        <v>22699</v>
      </c>
      <c r="V1541" t="s">
        <v>22700</v>
      </c>
      <c r="AM1541" t="s">
        <v>22701</v>
      </c>
      <c r="AR1541" t="s">
        <v>94</v>
      </c>
      <c r="AS1541">
        <v>2006</v>
      </c>
      <c r="AT1541">
        <v>112</v>
      </c>
      <c r="AU1541" s="2">
        <v>43160</v>
      </c>
      <c r="AZ1541">
        <v>177</v>
      </c>
      <c r="BA1541">
        <v>196</v>
      </c>
      <c r="BC1541" t="s">
        <v>22702</v>
      </c>
      <c r="BK1541" t="s">
        <v>22703</v>
      </c>
      <c r="BL1541">
        <v>16404540</v>
      </c>
      <c r="BQ1541" t="s">
        <v>296</v>
      </c>
      <c r="BR1541" t="s">
        <v>12074</v>
      </c>
      <c r="BS1541" t="s">
        <v>12074</v>
      </c>
    </row>
    <row r="1542" spans="1:71" hidden="1">
      <c r="A1542" t="s">
        <v>76</v>
      </c>
      <c r="B1542" t="s">
        <v>22704</v>
      </c>
      <c r="F1542" t="s">
        <v>22705</v>
      </c>
      <c r="I1542" t="s">
        <v>22706</v>
      </c>
      <c r="J1542" t="s">
        <v>100</v>
      </c>
      <c r="V1542" t="s">
        <v>22707</v>
      </c>
      <c r="AA1542" t="s">
        <v>22708</v>
      </c>
      <c r="AM1542" t="s">
        <v>103</v>
      </c>
      <c r="AR1542" s="3">
        <v>43313</v>
      </c>
      <c r="AS1542">
        <v>2014</v>
      </c>
      <c r="AT1542">
        <v>9</v>
      </c>
      <c r="AU1542">
        <v>8</v>
      </c>
      <c r="BB1542" t="s">
        <v>22709</v>
      </c>
      <c r="BC1542" t="s">
        <v>22710</v>
      </c>
      <c r="BK1542" t="s">
        <v>22711</v>
      </c>
      <c r="BL1542">
        <v>25133804</v>
      </c>
      <c r="BQ1542" t="s">
        <v>296</v>
      </c>
      <c r="BR1542" t="s">
        <v>12074</v>
      </c>
      <c r="BS1542" t="s">
        <v>12074</v>
      </c>
    </row>
    <row r="1543" spans="1:71" hidden="1">
      <c r="A1543" t="s">
        <v>76</v>
      </c>
      <c r="B1543" t="s">
        <v>22712</v>
      </c>
      <c r="F1543" t="s">
        <v>22712</v>
      </c>
      <c r="I1543" t="s">
        <v>22713</v>
      </c>
      <c r="J1543" t="s">
        <v>22714</v>
      </c>
      <c r="V1543" t="s">
        <v>22715</v>
      </c>
      <c r="Z1543" t="s">
        <v>22716</v>
      </c>
      <c r="AM1543" t="s">
        <v>22717</v>
      </c>
      <c r="AR1543" t="s">
        <v>769</v>
      </c>
      <c r="AS1543">
        <v>1992</v>
      </c>
      <c r="AT1543">
        <v>46</v>
      </c>
      <c r="AU1543">
        <v>1</v>
      </c>
      <c r="AZ1543">
        <v>61</v>
      </c>
      <c r="BA1543">
        <v>66</v>
      </c>
      <c r="BK1543" t="s">
        <v>22718</v>
      </c>
      <c r="BQ1543" t="s">
        <v>296</v>
      </c>
      <c r="BR1543" t="s">
        <v>12074</v>
      </c>
      <c r="BS1543" t="s">
        <v>12074</v>
      </c>
    </row>
    <row r="1544" spans="1:71" hidden="1">
      <c r="A1544" t="s">
        <v>76</v>
      </c>
      <c r="B1544" t="s">
        <v>22719</v>
      </c>
      <c r="F1544" t="s">
        <v>22720</v>
      </c>
      <c r="I1544" t="s">
        <v>22721</v>
      </c>
      <c r="J1544" t="s">
        <v>100</v>
      </c>
      <c r="V1544" t="s">
        <v>22722</v>
      </c>
      <c r="AM1544" t="s">
        <v>103</v>
      </c>
      <c r="AR1544" s="3">
        <v>46478</v>
      </c>
      <c r="AS1544">
        <v>2015</v>
      </c>
      <c r="AT1544">
        <v>10</v>
      </c>
      <c r="AU1544">
        <v>4</v>
      </c>
      <c r="BB1544" t="s">
        <v>22723</v>
      </c>
      <c r="BC1544" t="s">
        <v>22724</v>
      </c>
      <c r="BK1544" t="s">
        <v>22725</v>
      </c>
      <c r="BL1544">
        <v>25915640</v>
      </c>
      <c r="BQ1544" t="s">
        <v>296</v>
      </c>
      <c r="BR1544" t="s">
        <v>12074</v>
      </c>
      <c r="BS1544" t="s">
        <v>12074</v>
      </c>
    </row>
    <row r="1545" spans="1:71" hidden="1">
      <c r="A1545" t="s">
        <v>76</v>
      </c>
      <c r="B1545" t="s">
        <v>22726</v>
      </c>
      <c r="F1545" t="s">
        <v>22727</v>
      </c>
      <c r="I1545" t="s">
        <v>22728</v>
      </c>
      <c r="J1545" t="s">
        <v>12796</v>
      </c>
      <c r="V1545" t="s">
        <v>22729</v>
      </c>
      <c r="AM1545" t="s">
        <v>12798</v>
      </c>
      <c r="AN1545" t="s">
        <v>13619</v>
      </c>
      <c r="AR1545" t="s">
        <v>887</v>
      </c>
      <c r="AS1545">
        <v>2008</v>
      </c>
      <c r="AT1545">
        <v>53</v>
      </c>
      <c r="AU1545">
        <v>3</v>
      </c>
      <c r="AZ1545">
        <v>461</v>
      </c>
      <c r="BA1545">
        <v>471</v>
      </c>
      <c r="BC1545" t="s">
        <v>22730</v>
      </c>
      <c r="BK1545" t="s">
        <v>22731</v>
      </c>
      <c r="BQ1545" t="s">
        <v>296</v>
      </c>
      <c r="BR1545" t="s">
        <v>12074</v>
      </c>
      <c r="BS1545" t="s">
        <v>12074</v>
      </c>
    </row>
    <row r="1546" spans="1:71" hidden="1">
      <c r="A1546" t="s">
        <v>76</v>
      </c>
      <c r="B1546" t="s">
        <v>22732</v>
      </c>
      <c r="F1546" t="s">
        <v>22733</v>
      </c>
      <c r="I1546" t="s">
        <v>22734</v>
      </c>
      <c r="J1546" t="s">
        <v>12443</v>
      </c>
      <c r="V1546" t="s">
        <v>22735</v>
      </c>
      <c r="AA1546" t="s">
        <v>22736</v>
      </c>
      <c r="AM1546" t="s">
        <v>12445</v>
      </c>
      <c r="AN1546" t="s">
        <v>12446</v>
      </c>
      <c r="AR1546" t="s">
        <v>204</v>
      </c>
      <c r="AS1546">
        <v>2018</v>
      </c>
      <c r="AT1546">
        <v>21</v>
      </c>
      <c r="AU1546">
        <v>2</v>
      </c>
      <c r="AZ1546">
        <v>275</v>
      </c>
      <c r="BA1546">
        <v>286</v>
      </c>
      <c r="BC1546" t="s">
        <v>22737</v>
      </c>
      <c r="BK1546" t="s">
        <v>22738</v>
      </c>
      <c r="BL1546">
        <v>29266843</v>
      </c>
      <c r="BQ1546" t="s">
        <v>296</v>
      </c>
      <c r="BR1546" t="s">
        <v>12074</v>
      </c>
      <c r="BS1546" t="s">
        <v>12074</v>
      </c>
    </row>
    <row r="1547" spans="1:71" hidden="1">
      <c r="A1547" t="s">
        <v>76</v>
      </c>
      <c r="B1547" t="s">
        <v>22739</v>
      </c>
      <c r="F1547" t="s">
        <v>22739</v>
      </c>
      <c r="I1547" t="s">
        <v>22740</v>
      </c>
      <c r="J1547" t="s">
        <v>2662</v>
      </c>
      <c r="V1547" t="s">
        <v>22741</v>
      </c>
      <c r="AM1547" t="s">
        <v>2664</v>
      </c>
      <c r="AR1547" t="s">
        <v>216</v>
      </c>
      <c r="AS1547">
        <v>1998</v>
      </c>
      <c r="AT1547">
        <v>88</v>
      </c>
      <c r="AU1547">
        <v>2</v>
      </c>
      <c r="AZ1547">
        <v>169</v>
      </c>
      <c r="BA1547">
        <v>175</v>
      </c>
      <c r="BC1547" t="s">
        <v>22742</v>
      </c>
      <c r="BK1547" t="s">
        <v>22743</v>
      </c>
      <c r="BQ1547" t="s">
        <v>296</v>
      </c>
      <c r="BR1547" t="s">
        <v>12074</v>
      </c>
      <c r="BS1547" t="s">
        <v>12074</v>
      </c>
    </row>
    <row r="1548" spans="1:71" hidden="1">
      <c r="A1548" t="s">
        <v>76</v>
      </c>
      <c r="B1548" t="s">
        <v>22744</v>
      </c>
      <c r="F1548" t="s">
        <v>22745</v>
      </c>
      <c r="I1548" t="s">
        <v>22746</v>
      </c>
      <c r="J1548" t="s">
        <v>3020</v>
      </c>
      <c r="O1548" t="s">
        <v>22747</v>
      </c>
      <c r="P1548" t="s">
        <v>14824</v>
      </c>
      <c r="Q1548" t="s">
        <v>14825</v>
      </c>
      <c r="R1548" t="s">
        <v>22748</v>
      </c>
      <c r="S1548" t="s">
        <v>14827</v>
      </c>
      <c r="V1548" t="s">
        <v>22749</v>
      </c>
      <c r="Z1548" t="s">
        <v>22750</v>
      </c>
      <c r="AM1548" t="s">
        <v>3022</v>
      </c>
      <c r="AN1548" t="s">
        <v>12228</v>
      </c>
      <c r="AR1548" t="s">
        <v>168</v>
      </c>
      <c r="AS1548">
        <v>2007</v>
      </c>
      <c r="AT1548">
        <v>590</v>
      </c>
      <c r="AZ1548">
        <v>3</v>
      </c>
      <c r="BA1548">
        <v>14</v>
      </c>
      <c r="BC1548" t="s">
        <v>22751</v>
      </c>
      <c r="BK1548" t="s">
        <v>22752</v>
      </c>
      <c r="BQ1548" t="s">
        <v>131</v>
      </c>
      <c r="BR1548" t="s">
        <v>12074</v>
      </c>
      <c r="BS1548" t="s">
        <v>296</v>
      </c>
    </row>
    <row r="1549" spans="1:71" hidden="1">
      <c r="A1549" t="s">
        <v>76</v>
      </c>
      <c r="B1549" t="s">
        <v>22753</v>
      </c>
      <c r="F1549" t="s">
        <v>22754</v>
      </c>
      <c r="I1549" t="s">
        <v>22755</v>
      </c>
      <c r="J1549" t="s">
        <v>22756</v>
      </c>
      <c r="V1549" t="s">
        <v>22757</v>
      </c>
      <c r="Z1549" t="s">
        <v>22758</v>
      </c>
      <c r="AA1549" t="s">
        <v>22759</v>
      </c>
      <c r="AM1549" t="s">
        <v>22760</v>
      </c>
      <c r="AR1549" t="s">
        <v>397</v>
      </c>
      <c r="AS1549">
        <v>2015</v>
      </c>
      <c r="AU1549">
        <v>101</v>
      </c>
      <c r="BB1549" t="s">
        <v>22761</v>
      </c>
      <c r="BC1549" t="s">
        <v>22762</v>
      </c>
      <c r="BK1549" t="s">
        <v>22763</v>
      </c>
      <c r="BL1549">
        <v>26167668</v>
      </c>
      <c r="BQ1549" t="s">
        <v>296</v>
      </c>
      <c r="BR1549" t="s">
        <v>12074</v>
      </c>
      <c r="BS1549" t="s">
        <v>12074</v>
      </c>
    </row>
    <row r="1550" spans="1:71" hidden="1">
      <c r="A1550" t="s">
        <v>76</v>
      </c>
      <c r="B1550" t="s">
        <v>22764</v>
      </c>
      <c r="F1550" t="s">
        <v>22765</v>
      </c>
      <c r="I1550" t="s">
        <v>22766</v>
      </c>
      <c r="J1550" t="s">
        <v>22767</v>
      </c>
      <c r="V1550" t="s">
        <v>22768</v>
      </c>
      <c r="AM1550" t="s">
        <v>22769</v>
      </c>
      <c r="AR1550" t="s">
        <v>887</v>
      </c>
      <c r="AS1550">
        <v>2007</v>
      </c>
      <c r="AT1550">
        <v>29</v>
      </c>
      <c r="AU1550">
        <v>6</v>
      </c>
      <c r="AZ1550">
        <v>724</v>
      </c>
      <c r="BA1550">
        <v>727</v>
      </c>
      <c r="BC1550" t="s">
        <v>22770</v>
      </c>
      <c r="BK1550" t="s">
        <v>22771</v>
      </c>
      <c r="BL1550">
        <v>17379483</v>
      </c>
      <c r="BQ1550" t="s">
        <v>296</v>
      </c>
      <c r="BR1550" t="s">
        <v>12074</v>
      </c>
      <c r="BS1550" t="s">
        <v>12074</v>
      </c>
    </row>
    <row r="1551" spans="1:71" hidden="1">
      <c r="A1551" t="s">
        <v>76</v>
      </c>
      <c r="B1551" t="s">
        <v>22772</v>
      </c>
      <c r="F1551" t="s">
        <v>22773</v>
      </c>
      <c r="I1551" t="s">
        <v>22774</v>
      </c>
      <c r="J1551" t="s">
        <v>145</v>
      </c>
      <c r="V1551" t="s">
        <v>22775</v>
      </c>
      <c r="Z1551" t="s">
        <v>22776</v>
      </c>
      <c r="AA1551" t="s">
        <v>22777</v>
      </c>
      <c r="AM1551" t="s">
        <v>147</v>
      </c>
      <c r="AR1551" t="s">
        <v>94</v>
      </c>
      <c r="AS1551">
        <v>2011</v>
      </c>
      <c r="AT1551">
        <v>57</v>
      </c>
      <c r="AU1551">
        <v>1</v>
      </c>
      <c r="AZ1551">
        <v>83</v>
      </c>
      <c r="BA1551">
        <v>93</v>
      </c>
      <c r="BC1551" t="s">
        <v>22778</v>
      </c>
      <c r="BK1551" t="s">
        <v>22779</v>
      </c>
      <c r="BL1551">
        <v>20933516</v>
      </c>
      <c r="BQ1551" t="s">
        <v>296</v>
      </c>
      <c r="BR1551" t="s">
        <v>12074</v>
      </c>
      <c r="BS1551" t="s">
        <v>12074</v>
      </c>
    </row>
    <row r="1552" spans="1:71" hidden="1">
      <c r="A1552" t="s">
        <v>76</v>
      </c>
      <c r="B1552" t="s">
        <v>22780</v>
      </c>
      <c r="F1552" t="s">
        <v>22781</v>
      </c>
      <c r="I1552" t="s">
        <v>22782</v>
      </c>
      <c r="J1552" t="s">
        <v>3940</v>
      </c>
      <c r="V1552" t="s">
        <v>22783</v>
      </c>
      <c r="AM1552" t="s">
        <v>3944</v>
      </c>
      <c r="AN1552" t="s">
        <v>3945</v>
      </c>
      <c r="AR1552" t="s">
        <v>397</v>
      </c>
      <c r="AS1552">
        <v>2018</v>
      </c>
      <c r="AT1552">
        <v>142</v>
      </c>
      <c r="AU1552">
        <v>6</v>
      </c>
      <c r="AZ1552">
        <v>589</v>
      </c>
      <c r="BA1552">
        <v>597</v>
      </c>
      <c r="BC1552" t="s">
        <v>22784</v>
      </c>
      <c r="BK1552" t="s">
        <v>22785</v>
      </c>
      <c r="BQ1552" t="s">
        <v>296</v>
      </c>
      <c r="BR1552" t="s">
        <v>12074</v>
      </c>
      <c r="BS1552" t="s">
        <v>12074</v>
      </c>
    </row>
    <row r="1553" spans="1:72" hidden="1">
      <c r="A1553" t="s">
        <v>76</v>
      </c>
      <c r="B1553" t="s">
        <v>22786</v>
      </c>
      <c r="F1553" t="s">
        <v>22787</v>
      </c>
      <c r="I1553" t="s">
        <v>22788</v>
      </c>
      <c r="J1553" t="s">
        <v>4289</v>
      </c>
      <c r="V1553" t="s">
        <v>22789</v>
      </c>
      <c r="Z1553" t="s">
        <v>22790</v>
      </c>
      <c r="AA1553" t="s">
        <v>22791</v>
      </c>
      <c r="AM1553" t="s">
        <v>4291</v>
      </c>
      <c r="AR1553" t="s">
        <v>216</v>
      </c>
      <c r="AS1553">
        <v>2008</v>
      </c>
      <c r="AT1553">
        <v>46</v>
      </c>
      <c r="AU1553">
        <v>2</v>
      </c>
      <c r="AZ1553">
        <v>234</v>
      </c>
      <c r="BA1553">
        <v>241</v>
      </c>
      <c r="BC1553" t="s">
        <v>22792</v>
      </c>
      <c r="BK1553" t="s">
        <v>22793</v>
      </c>
      <c r="BQ1553" t="s">
        <v>296</v>
      </c>
      <c r="BR1553" t="s">
        <v>12074</v>
      </c>
      <c r="BS1553" t="s">
        <v>12074</v>
      </c>
    </row>
    <row r="1554" spans="1:72" hidden="1">
      <c r="A1554" t="s">
        <v>76</v>
      </c>
      <c r="B1554" t="s">
        <v>22794</v>
      </c>
      <c r="F1554" t="s">
        <v>22794</v>
      </c>
      <c r="I1554" t="s">
        <v>22795</v>
      </c>
      <c r="J1554" t="s">
        <v>2061</v>
      </c>
      <c r="V1554" t="s">
        <v>22796</v>
      </c>
      <c r="Z1554" t="s">
        <v>22797</v>
      </c>
      <c r="AA1554" t="s">
        <v>22798</v>
      </c>
      <c r="AM1554" t="s">
        <v>2063</v>
      </c>
      <c r="AS1554">
        <v>1994</v>
      </c>
      <c r="AT1554">
        <v>79</v>
      </c>
      <c r="AU1554">
        <v>3</v>
      </c>
      <c r="AZ1554">
        <v>157</v>
      </c>
      <c r="BA1554">
        <v>162</v>
      </c>
      <c r="BC1554" t="s">
        <v>22799</v>
      </c>
      <c r="BK1554" t="s">
        <v>22800</v>
      </c>
      <c r="BQ1554" t="s">
        <v>296</v>
      </c>
      <c r="BR1554" t="s">
        <v>12074</v>
      </c>
      <c r="BS1554" t="s">
        <v>12074</v>
      </c>
    </row>
    <row r="1555" spans="1:72" hidden="1">
      <c r="A1555" t="s">
        <v>76</v>
      </c>
      <c r="B1555" t="s">
        <v>22801</v>
      </c>
      <c r="F1555" t="s">
        <v>22802</v>
      </c>
      <c r="I1555" t="s">
        <v>22803</v>
      </c>
      <c r="J1555" t="s">
        <v>13908</v>
      </c>
      <c r="V1555" t="s">
        <v>22804</v>
      </c>
      <c r="AM1555" t="s">
        <v>13912</v>
      </c>
      <c r="AN1555" t="s">
        <v>13913</v>
      </c>
      <c r="AR1555" t="s">
        <v>600</v>
      </c>
      <c r="AS1555">
        <v>2018</v>
      </c>
      <c r="AT1555">
        <v>68</v>
      </c>
      <c r="AU1555">
        <v>4</v>
      </c>
      <c r="AZ1555">
        <v>251</v>
      </c>
      <c r="BA1555">
        <v>263</v>
      </c>
      <c r="BC1555" t="s">
        <v>22805</v>
      </c>
      <c r="BK1555" t="s">
        <v>22806</v>
      </c>
      <c r="BQ1555" t="s">
        <v>296</v>
      </c>
      <c r="BR1555" t="s">
        <v>12074</v>
      </c>
      <c r="BS1555" t="s">
        <v>12074</v>
      </c>
    </row>
    <row r="1556" spans="1:72" hidden="1">
      <c r="A1556" t="s">
        <v>76</v>
      </c>
      <c r="B1556" t="s">
        <v>22807</v>
      </c>
      <c r="F1556" t="s">
        <v>22808</v>
      </c>
      <c r="I1556" t="s">
        <v>22809</v>
      </c>
      <c r="J1556" t="s">
        <v>677</v>
      </c>
      <c r="V1556" t="s">
        <v>22810</v>
      </c>
      <c r="AM1556" t="s">
        <v>679</v>
      </c>
      <c r="AN1556" t="s">
        <v>4283</v>
      </c>
      <c r="AR1556" t="s">
        <v>216</v>
      </c>
      <c r="AS1556">
        <v>2014</v>
      </c>
      <c r="AT1556">
        <v>27</v>
      </c>
      <c r="AU1556">
        <v>8</v>
      </c>
      <c r="AZ1556">
        <v>1650</v>
      </c>
      <c r="BA1556">
        <v>1661</v>
      </c>
      <c r="BC1556" t="s">
        <v>22811</v>
      </c>
      <c r="BK1556" t="s">
        <v>22812</v>
      </c>
      <c r="BL1556">
        <v>24836646</v>
      </c>
      <c r="BQ1556" t="s">
        <v>131</v>
      </c>
      <c r="BR1556" t="s">
        <v>12074</v>
      </c>
      <c r="BS1556" t="s">
        <v>296</v>
      </c>
    </row>
    <row r="1557" spans="1:72" hidden="1">
      <c r="A1557" t="s">
        <v>76</v>
      </c>
      <c r="B1557" t="s">
        <v>22813</v>
      </c>
      <c r="F1557" t="s">
        <v>22814</v>
      </c>
      <c r="I1557" t="s">
        <v>22815</v>
      </c>
      <c r="J1557" t="s">
        <v>16706</v>
      </c>
      <c r="V1557" t="s">
        <v>22816</v>
      </c>
      <c r="Z1557" t="s">
        <v>22817</v>
      </c>
      <c r="AA1557" t="s">
        <v>22818</v>
      </c>
      <c r="AM1557" t="s">
        <v>16709</v>
      </c>
      <c r="AN1557" t="s">
        <v>16710</v>
      </c>
      <c r="AR1557" t="s">
        <v>216</v>
      </c>
      <c r="AS1557">
        <v>2015</v>
      </c>
      <c r="AT1557">
        <v>165</v>
      </c>
      <c r="AZ1557">
        <v>100</v>
      </c>
      <c r="BA1557">
        <v>108</v>
      </c>
      <c r="BC1557" t="s">
        <v>22819</v>
      </c>
      <c r="BK1557" t="s">
        <v>22820</v>
      </c>
      <c r="BQ1557" t="s">
        <v>296</v>
      </c>
      <c r="BR1557" t="s">
        <v>12074</v>
      </c>
      <c r="BS1557" t="s">
        <v>12074</v>
      </c>
    </row>
    <row r="1558" spans="1:72" hidden="1">
      <c r="A1558" t="s">
        <v>76</v>
      </c>
      <c r="B1558" t="s">
        <v>22821</v>
      </c>
      <c r="F1558" t="s">
        <v>22821</v>
      </c>
      <c r="I1558" t="s">
        <v>22822</v>
      </c>
      <c r="J1558" t="s">
        <v>713</v>
      </c>
      <c r="V1558" t="s">
        <v>22823</v>
      </c>
      <c r="AA1558" t="s">
        <v>22824</v>
      </c>
      <c r="AM1558" t="s">
        <v>717</v>
      </c>
      <c r="AN1558" t="s">
        <v>1676</v>
      </c>
      <c r="AR1558" t="s">
        <v>216</v>
      </c>
      <c r="AS1558">
        <v>1999</v>
      </c>
      <c r="AT1558">
        <v>248</v>
      </c>
      <c r="AV1558">
        <v>4</v>
      </c>
      <c r="AZ1558">
        <v>419</v>
      </c>
      <c r="BA1558">
        <v>427</v>
      </c>
      <c r="BK1558" t="s">
        <v>22825</v>
      </c>
      <c r="BQ1558" t="s">
        <v>296</v>
      </c>
      <c r="BR1558" t="s">
        <v>12074</v>
      </c>
      <c r="BS1558" t="s">
        <v>12074</v>
      </c>
    </row>
    <row r="1559" spans="1:72" hidden="1">
      <c r="A1559" t="s">
        <v>76</v>
      </c>
      <c r="B1559" t="s">
        <v>22826</v>
      </c>
      <c r="F1559" t="s">
        <v>22827</v>
      </c>
      <c r="I1559" t="s">
        <v>22828</v>
      </c>
      <c r="J1559" t="s">
        <v>12298</v>
      </c>
      <c r="V1559" t="s">
        <v>22829</v>
      </c>
      <c r="AA1559" t="s">
        <v>22830</v>
      </c>
      <c r="AM1559" t="s">
        <v>12302</v>
      </c>
      <c r="AR1559" t="s">
        <v>216</v>
      </c>
      <c r="AS1559">
        <v>2018</v>
      </c>
      <c r="AT1559">
        <v>10</v>
      </c>
      <c r="AU1559">
        <v>8</v>
      </c>
      <c r="AZ1559">
        <v>2086</v>
      </c>
      <c r="BA1559">
        <v>2101</v>
      </c>
      <c r="BC1559" t="s">
        <v>22831</v>
      </c>
      <c r="BK1559" t="s">
        <v>22832</v>
      </c>
      <c r="BL1559">
        <v>30010752</v>
      </c>
      <c r="BQ1559" t="s">
        <v>131</v>
      </c>
      <c r="BR1559" t="s">
        <v>12074</v>
      </c>
      <c r="BS1559" t="s">
        <v>296</v>
      </c>
      <c r="BT1559">
        <v>1</v>
      </c>
    </row>
    <row r="1560" spans="1:72" hidden="1">
      <c r="A1560" t="s">
        <v>76</v>
      </c>
      <c r="B1560" t="s">
        <v>22833</v>
      </c>
      <c r="F1560" t="s">
        <v>22834</v>
      </c>
      <c r="I1560" t="s">
        <v>22835</v>
      </c>
      <c r="J1560" t="s">
        <v>9447</v>
      </c>
      <c r="V1560" t="s">
        <v>22836</v>
      </c>
      <c r="AM1560" t="s">
        <v>9451</v>
      </c>
      <c r="AR1560" t="s">
        <v>769</v>
      </c>
      <c r="AS1560">
        <v>2007</v>
      </c>
      <c r="AT1560">
        <v>41</v>
      </c>
      <c r="AU1560">
        <v>1</v>
      </c>
      <c r="AZ1560">
        <v>41</v>
      </c>
      <c r="BA1560">
        <v>51</v>
      </c>
      <c r="BC1560" t="s">
        <v>22837</v>
      </c>
      <c r="BK1560" t="s">
        <v>22838</v>
      </c>
      <c r="BQ1560" t="s">
        <v>296</v>
      </c>
      <c r="BR1560" t="s">
        <v>12074</v>
      </c>
      <c r="BS1560" t="s">
        <v>12074</v>
      </c>
    </row>
    <row r="1561" spans="1:72" hidden="1">
      <c r="A1561" t="s">
        <v>76</v>
      </c>
      <c r="B1561" t="s">
        <v>22839</v>
      </c>
      <c r="F1561" t="s">
        <v>22840</v>
      </c>
      <c r="I1561" t="s">
        <v>22841</v>
      </c>
      <c r="J1561" t="s">
        <v>22842</v>
      </c>
      <c r="V1561" t="s">
        <v>22843</v>
      </c>
      <c r="Z1561" t="s">
        <v>22844</v>
      </c>
      <c r="AA1561" t="s">
        <v>22845</v>
      </c>
      <c r="AM1561" t="s">
        <v>22846</v>
      </c>
      <c r="AN1561" t="s">
        <v>22847</v>
      </c>
      <c r="AR1561" t="s">
        <v>128</v>
      </c>
      <c r="AS1561">
        <v>2012</v>
      </c>
      <c r="AT1561">
        <v>18</v>
      </c>
      <c r="AU1561">
        <v>12</v>
      </c>
      <c r="AZ1561">
        <v>1199</v>
      </c>
      <c r="BA1561">
        <v>1210</v>
      </c>
      <c r="BC1561" t="s">
        <v>22848</v>
      </c>
      <c r="BK1561" t="s">
        <v>22849</v>
      </c>
      <c r="BQ1561" t="s">
        <v>296</v>
      </c>
      <c r="BR1561" t="s">
        <v>12074</v>
      </c>
      <c r="BS1561" t="s">
        <v>12074</v>
      </c>
    </row>
    <row r="1562" spans="1:72" hidden="1">
      <c r="A1562" t="s">
        <v>76</v>
      </c>
      <c r="B1562" t="s">
        <v>22850</v>
      </c>
      <c r="F1562" t="s">
        <v>22851</v>
      </c>
      <c r="I1562" t="s">
        <v>22852</v>
      </c>
      <c r="J1562" t="s">
        <v>22853</v>
      </c>
      <c r="V1562" t="s">
        <v>22854</v>
      </c>
      <c r="AM1562" t="s">
        <v>22855</v>
      </c>
      <c r="AN1562" t="s">
        <v>22856</v>
      </c>
      <c r="AR1562" t="s">
        <v>128</v>
      </c>
      <c r="AS1562">
        <v>2018</v>
      </c>
      <c r="AT1562">
        <v>125</v>
      </c>
      <c r="AU1562">
        <v>6</v>
      </c>
      <c r="AZ1562">
        <v>539</v>
      </c>
      <c r="BA1562">
        <v>548</v>
      </c>
      <c r="BC1562" t="s">
        <v>22857</v>
      </c>
      <c r="BK1562" t="s">
        <v>22858</v>
      </c>
      <c r="BQ1562" t="s">
        <v>296</v>
      </c>
      <c r="BR1562" t="s">
        <v>12074</v>
      </c>
      <c r="BS1562" t="s">
        <v>12074</v>
      </c>
    </row>
    <row r="1563" spans="1:72" hidden="1">
      <c r="A1563" t="s">
        <v>76</v>
      </c>
      <c r="B1563" t="s">
        <v>22859</v>
      </c>
      <c r="F1563" t="s">
        <v>22859</v>
      </c>
      <c r="I1563" t="s">
        <v>22860</v>
      </c>
      <c r="J1563" t="s">
        <v>16091</v>
      </c>
      <c r="V1563" t="s">
        <v>22861</v>
      </c>
      <c r="AM1563" t="s">
        <v>16095</v>
      </c>
      <c r="AR1563" t="s">
        <v>413</v>
      </c>
      <c r="AS1563">
        <v>1997</v>
      </c>
      <c r="AT1563">
        <v>37</v>
      </c>
      <c r="AU1563">
        <v>3</v>
      </c>
      <c r="AZ1563">
        <v>453</v>
      </c>
      <c r="BA1563">
        <v>459</v>
      </c>
      <c r="BC1563" t="s">
        <v>22862</v>
      </c>
      <c r="BK1563" t="s">
        <v>22863</v>
      </c>
      <c r="BQ1563" t="s">
        <v>296</v>
      </c>
      <c r="BR1563" t="s">
        <v>12074</v>
      </c>
      <c r="BS1563" t="s">
        <v>12074</v>
      </c>
    </row>
    <row r="1564" spans="1:72" hidden="1">
      <c r="A1564" t="s">
        <v>76</v>
      </c>
      <c r="B1564" t="s">
        <v>22864</v>
      </c>
      <c r="F1564" t="s">
        <v>22865</v>
      </c>
      <c r="I1564" t="s">
        <v>22866</v>
      </c>
      <c r="J1564" t="s">
        <v>15619</v>
      </c>
      <c r="V1564" t="s">
        <v>22867</v>
      </c>
      <c r="AA1564" t="s">
        <v>22868</v>
      </c>
      <c r="AM1564" t="s">
        <v>15623</v>
      </c>
      <c r="AR1564" t="s">
        <v>185</v>
      </c>
      <c r="AS1564">
        <v>2017</v>
      </c>
      <c r="AT1564">
        <v>22</v>
      </c>
      <c r="AU1564">
        <v>9</v>
      </c>
      <c r="AZ1564">
        <v>1476</v>
      </c>
      <c r="BA1564">
        <v>1488</v>
      </c>
      <c r="BC1564" t="s">
        <v>22869</v>
      </c>
      <c r="BK1564" t="s">
        <v>22870</v>
      </c>
      <c r="BQ1564" t="s">
        <v>296</v>
      </c>
      <c r="BR1564" t="s">
        <v>12074</v>
      </c>
      <c r="BS1564" t="s">
        <v>12074</v>
      </c>
    </row>
    <row r="1565" spans="1:72" hidden="1">
      <c r="A1565" t="s">
        <v>76</v>
      </c>
      <c r="B1565" t="s">
        <v>22871</v>
      </c>
      <c r="F1565" t="s">
        <v>22872</v>
      </c>
      <c r="I1565" t="s">
        <v>22873</v>
      </c>
      <c r="J1565" t="s">
        <v>666</v>
      </c>
      <c r="V1565" t="s">
        <v>22874</v>
      </c>
      <c r="AA1565" t="s">
        <v>22875</v>
      </c>
      <c r="AM1565" t="s">
        <v>670</v>
      </c>
      <c r="AR1565" t="s">
        <v>397</v>
      </c>
      <c r="AS1565">
        <v>2010</v>
      </c>
      <c r="AT1565">
        <v>19</v>
      </c>
      <c r="AU1565">
        <v>14</v>
      </c>
      <c r="AZ1565">
        <v>2995</v>
      </c>
      <c r="BA1565">
        <v>3007</v>
      </c>
      <c r="BC1565" t="s">
        <v>22876</v>
      </c>
      <c r="BK1565" t="s">
        <v>22877</v>
      </c>
      <c r="BL1565">
        <v>20565576</v>
      </c>
      <c r="BQ1565" t="s">
        <v>296</v>
      </c>
      <c r="BR1565" t="s">
        <v>12074</v>
      </c>
      <c r="BS1565" t="s">
        <v>12074</v>
      </c>
    </row>
    <row r="1566" spans="1:72" hidden="1">
      <c r="A1566" t="s">
        <v>76</v>
      </c>
      <c r="B1566" t="s">
        <v>22878</v>
      </c>
      <c r="F1566" t="s">
        <v>22879</v>
      </c>
      <c r="I1566" t="s">
        <v>22880</v>
      </c>
      <c r="J1566" t="s">
        <v>1510</v>
      </c>
      <c r="V1566" t="s">
        <v>22881</v>
      </c>
      <c r="Z1566" t="s">
        <v>22882</v>
      </c>
      <c r="AA1566" t="s">
        <v>22883</v>
      </c>
      <c r="AM1566" t="s">
        <v>1512</v>
      </c>
      <c r="AN1566" t="s">
        <v>12682</v>
      </c>
      <c r="AR1566" t="s">
        <v>413</v>
      </c>
      <c r="AS1566">
        <v>2014</v>
      </c>
      <c r="AT1566">
        <v>102</v>
      </c>
      <c r="AU1566">
        <v>6</v>
      </c>
      <c r="AZ1566">
        <v>1475</v>
      </c>
      <c r="BA1566">
        <v>1484</v>
      </c>
      <c r="BC1566" t="s">
        <v>22884</v>
      </c>
      <c r="BK1566" t="s">
        <v>22885</v>
      </c>
      <c r="BL1566">
        <v>25558091</v>
      </c>
      <c r="BQ1566" t="s">
        <v>296</v>
      </c>
      <c r="BR1566" t="s">
        <v>12074</v>
      </c>
      <c r="BS1566" t="s">
        <v>12074</v>
      </c>
    </row>
    <row r="1567" spans="1:72" hidden="1">
      <c r="A1567" t="s">
        <v>76</v>
      </c>
      <c r="B1567" t="s">
        <v>22886</v>
      </c>
      <c r="F1567" t="s">
        <v>22887</v>
      </c>
      <c r="I1567" t="s">
        <v>22888</v>
      </c>
      <c r="J1567" t="s">
        <v>14651</v>
      </c>
      <c r="V1567" t="s">
        <v>22889</v>
      </c>
      <c r="Z1567" t="s">
        <v>22890</v>
      </c>
      <c r="AA1567" t="s">
        <v>22891</v>
      </c>
      <c r="AM1567" t="s">
        <v>11397</v>
      </c>
      <c r="AR1567" t="s">
        <v>887</v>
      </c>
      <c r="AS1567">
        <v>2009</v>
      </c>
      <c r="AT1567">
        <v>96</v>
      </c>
      <c r="AU1567">
        <v>6</v>
      </c>
      <c r="AZ1567">
        <v>679</v>
      </c>
      <c r="BA1567">
        <v>683</v>
      </c>
      <c r="BC1567" t="s">
        <v>22892</v>
      </c>
      <c r="BK1567" t="s">
        <v>22893</v>
      </c>
      <c r="BL1567">
        <v>19238345</v>
      </c>
      <c r="BQ1567" t="s">
        <v>296</v>
      </c>
      <c r="BR1567" t="s">
        <v>12074</v>
      </c>
      <c r="BS1567" t="s">
        <v>12074</v>
      </c>
    </row>
    <row r="1568" spans="1:72" hidden="1">
      <c r="A1568" t="s">
        <v>76</v>
      </c>
      <c r="B1568" t="s">
        <v>22894</v>
      </c>
      <c r="F1568" t="s">
        <v>22894</v>
      </c>
      <c r="I1568" t="s">
        <v>22895</v>
      </c>
      <c r="J1568" t="s">
        <v>14840</v>
      </c>
      <c r="V1568" t="s">
        <v>22896</v>
      </c>
      <c r="AM1568" t="s">
        <v>14842</v>
      </c>
      <c r="AR1568" t="s">
        <v>769</v>
      </c>
      <c r="AS1568">
        <v>1999</v>
      </c>
      <c r="AT1568">
        <v>18</v>
      </c>
      <c r="AU1568">
        <v>3</v>
      </c>
      <c r="AZ1568">
        <v>412</v>
      </c>
      <c r="BA1568">
        <v>419</v>
      </c>
      <c r="BK1568" t="s">
        <v>22897</v>
      </c>
      <c r="BQ1568" t="s">
        <v>296</v>
      </c>
      <c r="BR1568" t="s">
        <v>12074</v>
      </c>
      <c r="BS1568" t="s">
        <v>12074</v>
      </c>
    </row>
    <row r="1569" spans="1:71" hidden="1">
      <c r="A1569" t="s">
        <v>76</v>
      </c>
      <c r="B1569" t="s">
        <v>22898</v>
      </c>
      <c r="F1569" t="s">
        <v>22898</v>
      </c>
      <c r="I1569" t="s">
        <v>22899</v>
      </c>
      <c r="J1569" t="s">
        <v>11752</v>
      </c>
      <c r="V1569" t="s">
        <v>22900</v>
      </c>
      <c r="AM1569" t="s">
        <v>11754</v>
      </c>
      <c r="AR1569" t="s">
        <v>600</v>
      </c>
      <c r="AS1569">
        <v>1995</v>
      </c>
      <c r="AT1569">
        <v>68</v>
      </c>
      <c r="AU1569">
        <v>2</v>
      </c>
      <c r="AZ1569">
        <v>133</v>
      </c>
      <c r="BA1569">
        <v>142</v>
      </c>
      <c r="BK1569" t="s">
        <v>22901</v>
      </c>
      <c r="BQ1569" t="s">
        <v>296</v>
      </c>
      <c r="BR1569" t="s">
        <v>12074</v>
      </c>
      <c r="BS1569" t="s">
        <v>12074</v>
      </c>
    </row>
    <row r="1570" spans="1:71" hidden="1">
      <c r="A1570" t="s">
        <v>76</v>
      </c>
      <c r="B1570" t="s">
        <v>22902</v>
      </c>
      <c r="F1570" t="s">
        <v>22903</v>
      </c>
      <c r="I1570" t="s">
        <v>22904</v>
      </c>
      <c r="J1570" t="s">
        <v>1510</v>
      </c>
      <c r="V1570" t="s">
        <v>22905</v>
      </c>
      <c r="Z1570" t="s">
        <v>22906</v>
      </c>
      <c r="AA1570" t="s">
        <v>22907</v>
      </c>
      <c r="AM1570" t="s">
        <v>1512</v>
      </c>
      <c r="AN1570" t="s">
        <v>12682</v>
      </c>
      <c r="AR1570" t="s">
        <v>94</v>
      </c>
      <c r="AS1570">
        <v>2016</v>
      </c>
      <c r="AT1570">
        <v>104</v>
      </c>
      <c r="AU1570">
        <v>1</v>
      </c>
      <c r="AZ1570">
        <v>182</v>
      </c>
      <c r="BA1570">
        <v>192</v>
      </c>
      <c r="BC1570" t="s">
        <v>22908</v>
      </c>
      <c r="BK1570" t="s">
        <v>22909</v>
      </c>
      <c r="BQ1570" t="s">
        <v>296</v>
      </c>
      <c r="BR1570" t="s">
        <v>12074</v>
      </c>
      <c r="BS1570" t="s">
        <v>12074</v>
      </c>
    </row>
    <row r="1571" spans="1:71" hidden="1">
      <c r="A1571" t="s">
        <v>76</v>
      </c>
      <c r="B1571" t="s">
        <v>22910</v>
      </c>
      <c r="F1571" t="s">
        <v>22911</v>
      </c>
      <c r="I1571" t="s">
        <v>22912</v>
      </c>
      <c r="J1571" t="s">
        <v>5602</v>
      </c>
      <c r="V1571" t="s">
        <v>22913</v>
      </c>
      <c r="AA1571" t="s">
        <v>22914</v>
      </c>
      <c r="AM1571" t="s">
        <v>5604</v>
      </c>
      <c r="AN1571" t="s">
        <v>14889</v>
      </c>
      <c r="AR1571" s="3">
        <v>44958</v>
      </c>
      <c r="AS1571">
        <v>2012</v>
      </c>
      <c r="AT1571">
        <v>8</v>
      </c>
      <c r="AU1571">
        <v>1</v>
      </c>
      <c r="AZ1571">
        <v>90</v>
      </c>
      <c r="BA1571">
        <v>93</v>
      </c>
      <c r="BC1571" t="s">
        <v>22915</v>
      </c>
      <c r="BK1571" t="s">
        <v>22916</v>
      </c>
      <c r="BL1571">
        <v>21795263</v>
      </c>
      <c r="BQ1571" t="s">
        <v>296</v>
      </c>
      <c r="BR1571" t="s">
        <v>12074</v>
      </c>
      <c r="BS1571" t="s">
        <v>12074</v>
      </c>
    </row>
    <row r="1572" spans="1:71" hidden="1">
      <c r="A1572" t="s">
        <v>76</v>
      </c>
      <c r="B1572" t="s">
        <v>22917</v>
      </c>
      <c r="F1572" t="s">
        <v>22918</v>
      </c>
      <c r="I1572" t="s">
        <v>22919</v>
      </c>
      <c r="J1572" t="s">
        <v>22920</v>
      </c>
      <c r="V1572" t="s">
        <v>22921</v>
      </c>
      <c r="AA1572" t="s">
        <v>22922</v>
      </c>
      <c r="AM1572" t="s">
        <v>22923</v>
      </c>
      <c r="AR1572" t="s">
        <v>148</v>
      </c>
      <c r="AS1572">
        <v>2008</v>
      </c>
      <c r="AT1572">
        <v>6</v>
      </c>
      <c r="AU1572">
        <v>5</v>
      </c>
      <c r="AZ1572">
        <v>957</v>
      </c>
      <c r="BA1572">
        <v>964</v>
      </c>
      <c r="BB1572" t="s">
        <v>22924</v>
      </c>
      <c r="BC1572" t="s">
        <v>22925</v>
      </c>
      <c r="BK1572" t="s">
        <v>22926</v>
      </c>
      <c r="BL1572">
        <v>18494559</v>
      </c>
      <c r="BQ1572" t="s">
        <v>296</v>
      </c>
      <c r="BR1572" t="s">
        <v>12074</v>
      </c>
      <c r="BS1572" t="s">
        <v>12074</v>
      </c>
    </row>
    <row r="1573" spans="1:71" hidden="1">
      <c r="A1573" t="s">
        <v>76</v>
      </c>
      <c r="B1573" t="s">
        <v>22927</v>
      </c>
      <c r="F1573" t="s">
        <v>22928</v>
      </c>
      <c r="I1573" t="s">
        <v>22929</v>
      </c>
      <c r="J1573" t="s">
        <v>3184</v>
      </c>
      <c r="V1573" t="s">
        <v>22930</v>
      </c>
      <c r="Z1573" t="s">
        <v>22931</v>
      </c>
      <c r="AA1573" t="s">
        <v>22932</v>
      </c>
      <c r="AM1573" t="s">
        <v>3186</v>
      </c>
      <c r="AR1573" t="s">
        <v>216</v>
      </c>
      <c r="AS1573">
        <v>2012</v>
      </c>
      <c r="AT1573">
        <v>33</v>
      </c>
      <c r="AU1573">
        <v>4</v>
      </c>
      <c r="AZ1573">
        <v>872</v>
      </c>
      <c r="BA1573">
        <v>887</v>
      </c>
      <c r="BC1573" t="s">
        <v>22933</v>
      </c>
      <c r="BK1573" t="s">
        <v>22934</v>
      </c>
      <c r="BQ1573" t="s">
        <v>296</v>
      </c>
      <c r="BR1573" t="s">
        <v>12074</v>
      </c>
      <c r="BS1573" t="s">
        <v>12074</v>
      </c>
    </row>
    <row r="1574" spans="1:71" hidden="1">
      <c r="A1574" t="s">
        <v>76</v>
      </c>
      <c r="B1574" t="s">
        <v>22935</v>
      </c>
      <c r="F1574" t="s">
        <v>22936</v>
      </c>
      <c r="I1574" t="s">
        <v>22937</v>
      </c>
      <c r="J1574" t="s">
        <v>6108</v>
      </c>
      <c r="V1574" t="s">
        <v>22938</v>
      </c>
      <c r="Z1574" t="s">
        <v>22939</v>
      </c>
      <c r="AA1574" t="s">
        <v>22940</v>
      </c>
      <c r="AM1574" t="s">
        <v>6110</v>
      </c>
      <c r="AN1574" t="s">
        <v>22941</v>
      </c>
      <c r="AR1574" t="s">
        <v>128</v>
      </c>
      <c r="AS1574">
        <v>2014</v>
      </c>
      <c r="AT1574">
        <v>245</v>
      </c>
      <c r="AZ1574">
        <v>65</v>
      </c>
      <c r="BA1574">
        <v>71</v>
      </c>
      <c r="BC1574" t="s">
        <v>22942</v>
      </c>
      <c r="BK1574" t="s">
        <v>22943</v>
      </c>
      <c r="BL1574">
        <v>25447177</v>
      </c>
      <c r="BQ1574" t="s">
        <v>296</v>
      </c>
      <c r="BR1574" t="s">
        <v>12074</v>
      </c>
      <c r="BS1574" t="s">
        <v>12074</v>
      </c>
    </row>
    <row r="1575" spans="1:71" hidden="1">
      <c r="A1575" t="s">
        <v>76</v>
      </c>
      <c r="B1575" t="s">
        <v>22944</v>
      </c>
      <c r="F1575" t="s">
        <v>22945</v>
      </c>
      <c r="I1575" t="s">
        <v>22946</v>
      </c>
      <c r="J1575" t="s">
        <v>232</v>
      </c>
      <c r="V1575" t="s">
        <v>22947</v>
      </c>
      <c r="AA1575" t="s">
        <v>22948</v>
      </c>
      <c r="AM1575" t="s">
        <v>234</v>
      </c>
      <c r="AN1575" t="s">
        <v>2478</v>
      </c>
      <c r="AR1575" s="3">
        <v>41426</v>
      </c>
      <c r="AS1575">
        <v>2018</v>
      </c>
      <c r="AT1575">
        <v>285</v>
      </c>
      <c r="AU1575">
        <v>1880</v>
      </c>
      <c r="BB1575">
        <v>20180744</v>
      </c>
      <c r="BC1575" t="s">
        <v>22949</v>
      </c>
      <c r="BK1575" t="s">
        <v>22950</v>
      </c>
      <c r="BL1575">
        <v>29875306</v>
      </c>
      <c r="BQ1575" t="s">
        <v>296</v>
      </c>
      <c r="BR1575" t="s">
        <v>12074</v>
      </c>
      <c r="BS1575" t="s">
        <v>12074</v>
      </c>
    </row>
    <row r="1576" spans="1:71" hidden="1">
      <c r="A1576" t="s">
        <v>752</v>
      </c>
      <c r="B1576" t="s">
        <v>22951</v>
      </c>
      <c r="D1576" t="s">
        <v>15380</v>
      </c>
      <c r="F1576" t="s">
        <v>22951</v>
      </c>
      <c r="I1576" t="s">
        <v>22952</v>
      </c>
      <c r="J1576" t="s">
        <v>15382</v>
      </c>
      <c r="K1576" t="s">
        <v>15383</v>
      </c>
      <c r="O1576" t="s">
        <v>15384</v>
      </c>
      <c r="P1576" t="s">
        <v>15385</v>
      </c>
      <c r="Q1576" t="s">
        <v>15386</v>
      </c>
      <c r="R1576" t="s">
        <v>15387</v>
      </c>
      <c r="S1576" t="s">
        <v>15388</v>
      </c>
      <c r="V1576" t="s">
        <v>22953</v>
      </c>
      <c r="Z1576" t="s">
        <v>22954</v>
      </c>
      <c r="AA1576" t="s">
        <v>22955</v>
      </c>
      <c r="AO1576" t="s">
        <v>15390</v>
      </c>
      <c r="AS1576">
        <v>1997</v>
      </c>
      <c r="AT1576">
        <v>30</v>
      </c>
      <c r="AZ1576">
        <v>339</v>
      </c>
      <c r="BA1576">
        <v>347</v>
      </c>
      <c r="BK1576" t="s">
        <v>22956</v>
      </c>
      <c r="BQ1576" t="s">
        <v>296</v>
      </c>
      <c r="BR1576" t="s">
        <v>12074</v>
      </c>
      <c r="BS1576" t="s">
        <v>12074</v>
      </c>
    </row>
    <row r="1577" spans="1:71" hidden="1">
      <c r="A1577" t="s">
        <v>76</v>
      </c>
      <c r="B1577" t="s">
        <v>22957</v>
      </c>
      <c r="F1577" t="s">
        <v>22958</v>
      </c>
      <c r="I1577" t="s">
        <v>22959</v>
      </c>
      <c r="J1577" t="s">
        <v>2783</v>
      </c>
      <c r="V1577" t="s">
        <v>22960</v>
      </c>
      <c r="AM1577" t="s">
        <v>2785</v>
      </c>
      <c r="AN1577" t="s">
        <v>2786</v>
      </c>
      <c r="AR1577" t="s">
        <v>148</v>
      </c>
      <c r="AS1577">
        <v>2017</v>
      </c>
      <c r="AT1577">
        <v>19</v>
      </c>
      <c r="AU1577">
        <v>2</v>
      </c>
      <c r="AZ1577">
        <v>171</v>
      </c>
      <c r="BA1577">
        <v>180</v>
      </c>
      <c r="BC1577" t="s">
        <v>22961</v>
      </c>
      <c r="BK1577" t="s">
        <v>22962</v>
      </c>
      <c r="BQ1577" t="s">
        <v>131</v>
      </c>
      <c r="BR1577" t="s">
        <v>12074</v>
      </c>
      <c r="BS1577" t="s">
        <v>296</v>
      </c>
    </row>
    <row r="1578" spans="1:71" hidden="1">
      <c r="A1578" t="s">
        <v>76</v>
      </c>
      <c r="B1578" t="s">
        <v>22963</v>
      </c>
      <c r="F1578" t="s">
        <v>22963</v>
      </c>
      <c r="I1578" t="s">
        <v>22964</v>
      </c>
      <c r="J1578" t="s">
        <v>22965</v>
      </c>
      <c r="V1578" t="s">
        <v>22966</v>
      </c>
      <c r="AM1578" t="s">
        <v>22967</v>
      </c>
      <c r="AR1578" t="s">
        <v>128</v>
      </c>
      <c r="AS1578">
        <v>1991</v>
      </c>
      <c r="AT1578">
        <v>1</v>
      </c>
      <c r="AU1578">
        <v>2</v>
      </c>
      <c r="AZ1578">
        <v>159</v>
      </c>
      <c r="BA1578">
        <v>172</v>
      </c>
      <c r="BC1578" t="s">
        <v>22968</v>
      </c>
      <c r="BK1578" t="s">
        <v>22969</v>
      </c>
      <c r="BQ1578" t="s">
        <v>296</v>
      </c>
      <c r="BR1578" t="s">
        <v>12074</v>
      </c>
      <c r="BS1578" t="s">
        <v>12074</v>
      </c>
    </row>
    <row r="1579" spans="1:71" hidden="1">
      <c r="A1579" t="s">
        <v>76</v>
      </c>
      <c r="B1579" t="s">
        <v>22970</v>
      </c>
      <c r="F1579" t="s">
        <v>22971</v>
      </c>
      <c r="I1579" t="s">
        <v>22972</v>
      </c>
      <c r="J1579" t="s">
        <v>5339</v>
      </c>
      <c r="V1579" t="s">
        <v>22973</v>
      </c>
      <c r="AM1579" t="s">
        <v>5341</v>
      </c>
      <c r="AR1579" t="s">
        <v>216</v>
      </c>
      <c r="AS1579">
        <v>2009</v>
      </c>
      <c r="AT1579">
        <v>156</v>
      </c>
      <c r="AU1579">
        <v>9</v>
      </c>
      <c r="AZ1579">
        <v>1929</v>
      </c>
      <c r="BA1579">
        <v>1939</v>
      </c>
      <c r="BC1579" t="s">
        <v>22974</v>
      </c>
      <c r="BK1579" t="s">
        <v>22975</v>
      </c>
      <c r="BQ1579" t="s">
        <v>296</v>
      </c>
      <c r="BR1579" t="s">
        <v>12074</v>
      </c>
      <c r="BS1579" t="s">
        <v>12074</v>
      </c>
    </row>
    <row r="1580" spans="1:71" hidden="1">
      <c r="A1580" t="s">
        <v>76</v>
      </c>
      <c r="B1580" t="s">
        <v>22976</v>
      </c>
      <c r="F1580" t="s">
        <v>22977</v>
      </c>
      <c r="I1580" t="s">
        <v>22978</v>
      </c>
      <c r="J1580" t="s">
        <v>22979</v>
      </c>
      <c r="V1580" t="s">
        <v>22980</v>
      </c>
      <c r="AM1580" t="s">
        <v>22981</v>
      </c>
      <c r="AR1580" t="s">
        <v>600</v>
      </c>
      <c r="AS1580">
        <v>2018</v>
      </c>
      <c r="AT1580">
        <v>51</v>
      </c>
      <c r="AZ1580">
        <v>8</v>
      </c>
      <c r="BA1580">
        <v>13</v>
      </c>
      <c r="BC1580" t="s">
        <v>22982</v>
      </c>
      <c r="BK1580" t="s">
        <v>22983</v>
      </c>
      <c r="BL1580">
        <v>29622092</v>
      </c>
      <c r="BQ1580" t="s">
        <v>296</v>
      </c>
      <c r="BR1580" t="s">
        <v>12074</v>
      </c>
      <c r="BS1580" t="s">
        <v>12074</v>
      </c>
    </row>
    <row r="1581" spans="1:71" hidden="1">
      <c r="A1581" t="s">
        <v>76</v>
      </c>
      <c r="B1581" t="s">
        <v>22984</v>
      </c>
      <c r="F1581" t="s">
        <v>22985</v>
      </c>
      <c r="I1581" t="s">
        <v>22986</v>
      </c>
      <c r="J1581" t="s">
        <v>588</v>
      </c>
      <c r="V1581" t="s">
        <v>22987</v>
      </c>
      <c r="AM1581" t="s">
        <v>591</v>
      </c>
      <c r="AR1581" t="s">
        <v>204</v>
      </c>
      <c r="AS1581">
        <v>2017</v>
      </c>
      <c r="AT1581">
        <v>7</v>
      </c>
      <c r="AU1581">
        <v>4</v>
      </c>
      <c r="AZ1581">
        <v>1030</v>
      </c>
      <c r="BA1581">
        <v>1042</v>
      </c>
      <c r="BC1581" t="s">
        <v>22988</v>
      </c>
      <c r="BK1581" t="s">
        <v>22989</v>
      </c>
      <c r="BL1581">
        <v>28303175</v>
      </c>
      <c r="BQ1581" t="s">
        <v>296</v>
      </c>
      <c r="BR1581" t="s">
        <v>12074</v>
      </c>
      <c r="BS1581" t="s">
        <v>12074</v>
      </c>
    </row>
    <row r="1582" spans="1:71" hidden="1">
      <c r="A1582" t="s">
        <v>76</v>
      </c>
      <c r="B1582" t="s">
        <v>22990</v>
      </c>
      <c r="F1582" t="s">
        <v>22990</v>
      </c>
      <c r="I1582" t="s">
        <v>22991</v>
      </c>
      <c r="J1582" t="s">
        <v>4289</v>
      </c>
      <c r="V1582" t="s">
        <v>22992</v>
      </c>
      <c r="AM1582" t="s">
        <v>4291</v>
      </c>
      <c r="AR1582" t="s">
        <v>94</v>
      </c>
      <c r="AS1582">
        <v>2000</v>
      </c>
      <c r="AT1582">
        <v>17</v>
      </c>
      <c r="AU1582">
        <v>1</v>
      </c>
      <c r="AZ1582">
        <v>55</v>
      </c>
      <c r="BA1582">
        <v>60</v>
      </c>
      <c r="BC1582" t="s">
        <v>22993</v>
      </c>
      <c r="BK1582" t="s">
        <v>22994</v>
      </c>
      <c r="BQ1582" t="s">
        <v>296</v>
      </c>
      <c r="BR1582" t="s">
        <v>12074</v>
      </c>
      <c r="BS1582" t="s">
        <v>12074</v>
      </c>
    </row>
    <row r="1583" spans="1:71" hidden="1">
      <c r="A1583" t="s">
        <v>76</v>
      </c>
      <c r="B1583" t="s">
        <v>22995</v>
      </c>
      <c r="F1583" t="s">
        <v>22995</v>
      </c>
      <c r="I1583" t="s">
        <v>22996</v>
      </c>
      <c r="J1583" t="s">
        <v>2662</v>
      </c>
      <c r="V1583" t="s">
        <v>22997</v>
      </c>
      <c r="AM1583" t="s">
        <v>2664</v>
      </c>
      <c r="AR1583" t="s">
        <v>769</v>
      </c>
      <c r="AS1583">
        <v>2002</v>
      </c>
      <c r="AT1583">
        <v>102</v>
      </c>
      <c r="AU1583">
        <v>3</v>
      </c>
      <c r="AZ1583">
        <v>261</v>
      </c>
      <c r="BA1583">
        <v>272</v>
      </c>
      <c r="BC1583" t="s">
        <v>22998</v>
      </c>
      <c r="BK1583" t="s">
        <v>22999</v>
      </c>
      <c r="BQ1583" t="s">
        <v>131</v>
      </c>
      <c r="BR1583" t="s">
        <v>12074</v>
      </c>
      <c r="BS1583" t="s">
        <v>296</v>
      </c>
    </row>
    <row r="1584" spans="1:71" hidden="1">
      <c r="A1584" t="s">
        <v>76</v>
      </c>
      <c r="B1584" t="s">
        <v>23000</v>
      </c>
      <c r="F1584" t="s">
        <v>23001</v>
      </c>
      <c r="I1584" t="s">
        <v>23002</v>
      </c>
      <c r="J1584" t="s">
        <v>23003</v>
      </c>
      <c r="V1584" t="s">
        <v>23004</v>
      </c>
      <c r="Z1584" t="s">
        <v>23005</v>
      </c>
      <c r="AM1584" t="s">
        <v>23006</v>
      </c>
      <c r="AS1584">
        <v>2009</v>
      </c>
      <c r="AT1584">
        <v>39</v>
      </c>
      <c r="AU1584">
        <v>8</v>
      </c>
      <c r="AZ1584">
        <v>2278</v>
      </c>
      <c r="BA1584">
        <v>2284</v>
      </c>
      <c r="BC1584" t="s">
        <v>23007</v>
      </c>
      <c r="BK1584" t="s">
        <v>23008</v>
      </c>
      <c r="BQ1584" t="s">
        <v>296</v>
      </c>
      <c r="BR1584" t="s">
        <v>12074</v>
      </c>
      <c r="BS1584" t="s">
        <v>12074</v>
      </c>
    </row>
    <row r="1585" spans="1:71" hidden="1">
      <c r="A1585" t="s">
        <v>76</v>
      </c>
      <c r="B1585" t="s">
        <v>23009</v>
      </c>
      <c r="F1585" t="s">
        <v>23010</v>
      </c>
      <c r="I1585" t="s">
        <v>23011</v>
      </c>
      <c r="J1585" t="s">
        <v>100</v>
      </c>
      <c r="V1585" t="s">
        <v>23012</v>
      </c>
      <c r="Z1585" t="s">
        <v>23013</v>
      </c>
      <c r="AA1585" t="s">
        <v>23014</v>
      </c>
      <c r="AM1585" t="s">
        <v>103</v>
      </c>
      <c r="AR1585" s="3">
        <v>45108</v>
      </c>
      <c r="AS1585">
        <v>2013</v>
      </c>
      <c r="AT1585">
        <v>8</v>
      </c>
      <c r="AU1585">
        <v>7</v>
      </c>
      <c r="BB1585" t="s">
        <v>23015</v>
      </c>
      <c r="BC1585" t="s">
        <v>23016</v>
      </c>
      <c r="BK1585" t="s">
        <v>23017</v>
      </c>
      <c r="BQ1585" t="s">
        <v>296</v>
      </c>
      <c r="BR1585" t="s">
        <v>12074</v>
      </c>
      <c r="BS1585" t="s">
        <v>12074</v>
      </c>
    </row>
    <row r="1586" spans="1:71" hidden="1">
      <c r="A1586" t="s">
        <v>76</v>
      </c>
      <c r="B1586" t="s">
        <v>23018</v>
      </c>
      <c r="F1586" t="s">
        <v>23019</v>
      </c>
      <c r="I1586" t="s">
        <v>23020</v>
      </c>
      <c r="J1586" t="s">
        <v>20286</v>
      </c>
      <c r="V1586" t="s">
        <v>23021</v>
      </c>
      <c r="Z1586" t="s">
        <v>23022</v>
      </c>
      <c r="AA1586" t="s">
        <v>23023</v>
      </c>
      <c r="AM1586" t="s">
        <v>20289</v>
      </c>
      <c r="AN1586" t="s">
        <v>23024</v>
      </c>
      <c r="AS1586">
        <v>2016</v>
      </c>
      <c r="AT1586">
        <v>43</v>
      </c>
      <c r="AU1586">
        <v>1</v>
      </c>
      <c r="AZ1586">
        <v>80</v>
      </c>
      <c r="BA1586">
        <v>92</v>
      </c>
      <c r="BC1586" t="s">
        <v>23025</v>
      </c>
      <c r="BK1586" t="s">
        <v>23026</v>
      </c>
      <c r="BQ1586" t="s">
        <v>296</v>
      </c>
      <c r="BR1586" t="s">
        <v>12074</v>
      </c>
      <c r="BS1586" t="s">
        <v>12074</v>
      </c>
    </row>
    <row r="1587" spans="1:71" hidden="1">
      <c r="A1587" t="s">
        <v>76</v>
      </c>
      <c r="B1587" t="s">
        <v>23027</v>
      </c>
      <c r="F1587" t="s">
        <v>23027</v>
      </c>
      <c r="I1587" t="s">
        <v>23028</v>
      </c>
      <c r="J1587" t="s">
        <v>12169</v>
      </c>
      <c r="V1587" t="s">
        <v>23029</v>
      </c>
      <c r="AM1587" t="s">
        <v>12172</v>
      </c>
      <c r="AR1587" t="s">
        <v>94</v>
      </c>
      <c r="AS1587">
        <v>1998</v>
      </c>
      <c r="AT1587">
        <v>51</v>
      </c>
      <c r="AU1587">
        <v>1</v>
      </c>
      <c r="AZ1587">
        <v>55</v>
      </c>
      <c r="BA1587">
        <v>62</v>
      </c>
      <c r="BC1587" t="s">
        <v>23030</v>
      </c>
      <c r="BK1587" t="s">
        <v>23031</v>
      </c>
      <c r="BQ1587" t="s">
        <v>296</v>
      </c>
      <c r="BR1587" t="s">
        <v>12074</v>
      </c>
      <c r="BS1587" t="s">
        <v>12074</v>
      </c>
    </row>
    <row r="1588" spans="1:71" hidden="1">
      <c r="A1588" t="s">
        <v>76</v>
      </c>
      <c r="B1588" t="s">
        <v>23032</v>
      </c>
      <c r="F1588" t="s">
        <v>23033</v>
      </c>
      <c r="I1588" t="s">
        <v>23034</v>
      </c>
      <c r="J1588" t="s">
        <v>145</v>
      </c>
      <c r="V1588" t="s">
        <v>23035</v>
      </c>
      <c r="AM1588" t="s">
        <v>147</v>
      </c>
      <c r="AR1588" t="s">
        <v>769</v>
      </c>
      <c r="AS1588">
        <v>2013</v>
      </c>
      <c r="AT1588">
        <v>59</v>
      </c>
      <c r="AU1588">
        <v>3</v>
      </c>
      <c r="AZ1588">
        <v>318</v>
      </c>
      <c r="BA1588">
        <v>324</v>
      </c>
      <c r="BC1588" t="s">
        <v>23036</v>
      </c>
      <c r="BK1588" t="s">
        <v>23037</v>
      </c>
      <c r="BL1588">
        <v>23298690</v>
      </c>
      <c r="BQ1588" t="s">
        <v>131</v>
      </c>
      <c r="BR1588" t="s">
        <v>12074</v>
      </c>
      <c r="BS1588" t="s">
        <v>296</v>
      </c>
    </row>
    <row r="1589" spans="1:71" hidden="1">
      <c r="A1589" t="s">
        <v>76</v>
      </c>
      <c r="B1589" t="s">
        <v>23038</v>
      </c>
      <c r="F1589" t="s">
        <v>23038</v>
      </c>
      <c r="I1589" t="s">
        <v>23039</v>
      </c>
      <c r="J1589" t="s">
        <v>1036</v>
      </c>
      <c r="V1589" t="s">
        <v>23040</v>
      </c>
      <c r="Z1589" t="s">
        <v>9341</v>
      </c>
      <c r="AM1589" t="s">
        <v>1040</v>
      </c>
      <c r="AR1589" s="3">
        <v>37135</v>
      </c>
      <c r="AS1589">
        <v>2005</v>
      </c>
      <c r="AT1589">
        <v>143</v>
      </c>
      <c r="AU1589">
        <v>2</v>
      </c>
      <c r="AZ1589">
        <v>121</v>
      </c>
      <c r="BA1589">
        <v>128</v>
      </c>
      <c r="BC1589" t="s">
        <v>23041</v>
      </c>
      <c r="BK1589" t="s">
        <v>23042</v>
      </c>
      <c r="BL1589">
        <v>16061070</v>
      </c>
      <c r="BQ1589" t="s">
        <v>296</v>
      </c>
      <c r="BR1589" t="s">
        <v>12074</v>
      </c>
      <c r="BS1589" t="s">
        <v>12074</v>
      </c>
    </row>
    <row r="1590" spans="1:71" hidden="1">
      <c r="A1590" t="s">
        <v>76</v>
      </c>
      <c r="B1590" t="s">
        <v>23043</v>
      </c>
      <c r="F1590" t="s">
        <v>23043</v>
      </c>
      <c r="I1590" t="s">
        <v>23044</v>
      </c>
      <c r="J1590" t="s">
        <v>23045</v>
      </c>
      <c r="V1590" t="s">
        <v>23046</v>
      </c>
      <c r="AM1590" t="s">
        <v>23047</v>
      </c>
      <c r="AR1590" t="s">
        <v>185</v>
      </c>
      <c r="AS1590">
        <v>2003</v>
      </c>
      <c r="AT1590">
        <v>103</v>
      </c>
      <c r="AU1590">
        <v>4</v>
      </c>
      <c r="AZ1590">
        <v>73</v>
      </c>
      <c r="BA1590">
        <v>78</v>
      </c>
      <c r="BK1590" t="s">
        <v>23048</v>
      </c>
      <c r="BQ1590" t="s">
        <v>296</v>
      </c>
      <c r="BR1590" t="s">
        <v>12074</v>
      </c>
      <c r="BS1590" t="s">
        <v>12074</v>
      </c>
    </row>
    <row r="1591" spans="1:71" hidden="1">
      <c r="A1591" t="s">
        <v>76</v>
      </c>
      <c r="B1591" t="s">
        <v>23049</v>
      </c>
      <c r="F1591" t="s">
        <v>23050</v>
      </c>
      <c r="I1591" t="s">
        <v>23051</v>
      </c>
      <c r="J1591" t="s">
        <v>23052</v>
      </c>
      <c r="V1591" t="s">
        <v>23053</v>
      </c>
      <c r="Z1591" t="s">
        <v>23054</v>
      </c>
      <c r="AA1591" t="s">
        <v>23055</v>
      </c>
      <c r="AM1591" t="s">
        <v>23056</v>
      </c>
      <c r="AN1591" t="s">
        <v>23057</v>
      </c>
      <c r="AR1591" t="s">
        <v>216</v>
      </c>
      <c r="AS1591">
        <v>2010</v>
      </c>
      <c r="AT1591">
        <v>43</v>
      </c>
      <c r="AU1591">
        <v>2</v>
      </c>
      <c r="AZ1591">
        <v>92</v>
      </c>
      <c r="BA1591">
        <v>96</v>
      </c>
      <c r="BC1591" t="s">
        <v>23058</v>
      </c>
      <c r="BK1591" t="s">
        <v>23059</v>
      </c>
      <c r="BL1591">
        <v>20610118</v>
      </c>
      <c r="BQ1591" t="s">
        <v>296</v>
      </c>
      <c r="BR1591" t="s">
        <v>12074</v>
      </c>
      <c r="BS1591" t="s">
        <v>12074</v>
      </c>
    </row>
    <row r="1592" spans="1:71" hidden="1">
      <c r="A1592" t="s">
        <v>76</v>
      </c>
      <c r="B1592" t="s">
        <v>23060</v>
      </c>
      <c r="F1592" t="s">
        <v>23060</v>
      </c>
      <c r="I1592" t="s">
        <v>23061</v>
      </c>
      <c r="J1592" t="s">
        <v>1845</v>
      </c>
      <c r="V1592" t="s">
        <v>23062</v>
      </c>
      <c r="Z1592" t="s">
        <v>23063</v>
      </c>
      <c r="AA1592" t="s">
        <v>23064</v>
      </c>
      <c r="AM1592" t="s">
        <v>1849</v>
      </c>
      <c r="AR1592" t="s">
        <v>887</v>
      </c>
      <c r="AS1592">
        <v>1996</v>
      </c>
      <c r="AT1592">
        <v>143</v>
      </c>
      <c r="AU1592">
        <v>2</v>
      </c>
      <c r="AZ1592">
        <v>961</v>
      </c>
      <c r="BA1592">
        <v>972</v>
      </c>
      <c r="BK1592" t="s">
        <v>23065</v>
      </c>
      <c r="BL1592">
        <v>8725242</v>
      </c>
      <c r="BQ1592" t="s">
        <v>296</v>
      </c>
      <c r="BR1592" t="s">
        <v>12074</v>
      </c>
      <c r="BS1592" t="s">
        <v>12074</v>
      </c>
    </row>
    <row r="1593" spans="1:71" hidden="1">
      <c r="A1593" t="s">
        <v>76</v>
      </c>
      <c r="B1593" t="s">
        <v>23066</v>
      </c>
      <c r="F1593" t="s">
        <v>23067</v>
      </c>
      <c r="I1593" t="s">
        <v>23068</v>
      </c>
      <c r="J1593" t="s">
        <v>23069</v>
      </c>
      <c r="V1593" t="s">
        <v>23070</v>
      </c>
      <c r="Z1593" t="s">
        <v>23071</v>
      </c>
      <c r="AM1593" t="s">
        <v>23072</v>
      </c>
      <c r="AR1593" t="s">
        <v>4262</v>
      </c>
      <c r="AS1593">
        <v>2009</v>
      </c>
      <c r="AT1593">
        <v>83</v>
      </c>
      <c r="AU1593">
        <v>2</v>
      </c>
      <c r="AZ1593">
        <v>117</v>
      </c>
      <c r="BA1593">
        <v>130</v>
      </c>
      <c r="BC1593" t="s">
        <v>23073</v>
      </c>
      <c r="BK1593" t="s">
        <v>23074</v>
      </c>
      <c r="BQ1593" t="s">
        <v>296</v>
      </c>
      <c r="BR1593" t="s">
        <v>12074</v>
      </c>
      <c r="BS1593" t="s">
        <v>12074</v>
      </c>
    </row>
    <row r="1594" spans="1:71" hidden="1">
      <c r="A1594" t="s">
        <v>76</v>
      </c>
      <c r="B1594" t="s">
        <v>23075</v>
      </c>
      <c r="F1594" t="s">
        <v>23075</v>
      </c>
      <c r="I1594" t="s">
        <v>23076</v>
      </c>
      <c r="J1594" t="s">
        <v>15699</v>
      </c>
      <c r="V1594" t="s">
        <v>23077</v>
      </c>
      <c r="AM1594" t="s">
        <v>23078</v>
      </c>
      <c r="AR1594" t="s">
        <v>887</v>
      </c>
      <c r="AS1594">
        <v>1997</v>
      </c>
      <c r="AT1594">
        <v>117</v>
      </c>
      <c r="AU1594">
        <v>2</v>
      </c>
      <c r="AZ1594">
        <v>299</v>
      </c>
      <c r="BA1594">
        <v>306</v>
      </c>
      <c r="BC1594" t="s">
        <v>23079</v>
      </c>
      <c r="BK1594" t="s">
        <v>23080</v>
      </c>
      <c r="BQ1594" t="s">
        <v>296</v>
      </c>
      <c r="BR1594" t="s">
        <v>12074</v>
      </c>
      <c r="BS1594" t="s">
        <v>12074</v>
      </c>
    </row>
    <row r="1595" spans="1:71" hidden="1">
      <c r="A1595" t="s">
        <v>76</v>
      </c>
      <c r="B1595" t="s">
        <v>23081</v>
      </c>
      <c r="F1595" t="s">
        <v>23081</v>
      </c>
      <c r="I1595" t="s">
        <v>23082</v>
      </c>
      <c r="J1595" t="s">
        <v>210</v>
      </c>
      <c r="V1595" t="s">
        <v>23083</v>
      </c>
      <c r="AM1595" t="s">
        <v>214</v>
      </c>
      <c r="AR1595" t="s">
        <v>600</v>
      </c>
      <c r="AS1595">
        <v>2006</v>
      </c>
      <c r="AT1595">
        <v>31</v>
      </c>
      <c r="AU1595">
        <v>2</v>
      </c>
      <c r="AZ1595">
        <v>123</v>
      </c>
      <c r="BA1595">
        <v>130</v>
      </c>
      <c r="BC1595" t="s">
        <v>23084</v>
      </c>
      <c r="BK1595" t="s">
        <v>23085</v>
      </c>
      <c r="BQ1595" t="s">
        <v>296</v>
      </c>
      <c r="BR1595" t="s">
        <v>12074</v>
      </c>
      <c r="BS1595" t="s">
        <v>12074</v>
      </c>
    </row>
    <row r="1596" spans="1:71" hidden="1">
      <c r="A1596" t="s">
        <v>76</v>
      </c>
      <c r="B1596" t="s">
        <v>23086</v>
      </c>
      <c r="F1596" t="s">
        <v>23087</v>
      </c>
      <c r="I1596" t="s">
        <v>23088</v>
      </c>
      <c r="J1596" t="s">
        <v>1510</v>
      </c>
      <c r="V1596" t="s">
        <v>23089</v>
      </c>
      <c r="AA1596" t="s">
        <v>23090</v>
      </c>
      <c r="AM1596" t="s">
        <v>1512</v>
      </c>
      <c r="AR1596" t="s">
        <v>148</v>
      </c>
      <c r="AS1596">
        <v>2013</v>
      </c>
      <c r="AT1596">
        <v>101</v>
      </c>
      <c r="AU1596">
        <v>3</v>
      </c>
      <c r="AZ1596">
        <v>774</v>
      </c>
      <c r="BA1596">
        <v>783</v>
      </c>
      <c r="BC1596" t="s">
        <v>23091</v>
      </c>
      <c r="BK1596" t="s">
        <v>23092</v>
      </c>
      <c r="BQ1596" t="s">
        <v>296</v>
      </c>
      <c r="BR1596" t="s">
        <v>12074</v>
      </c>
      <c r="BS1596" t="s">
        <v>12074</v>
      </c>
    </row>
    <row r="1597" spans="1:71" hidden="1">
      <c r="A1597" t="s">
        <v>76</v>
      </c>
      <c r="B1597" t="s">
        <v>23093</v>
      </c>
      <c r="F1597" t="s">
        <v>23094</v>
      </c>
      <c r="I1597" t="s">
        <v>23095</v>
      </c>
      <c r="J1597" t="s">
        <v>1697</v>
      </c>
      <c r="V1597" t="s">
        <v>23096</v>
      </c>
      <c r="AA1597" t="s">
        <v>23097</v>
      </c>
      <c r="AM1597" t="s">
        <v>1699</v>
      </c>
      <c r="AR1597" t="s">
        <v>413</v>
      </c>
      <c r="AS1597">
        <v>2012</v>
      </c>
      <c r="AT1597">
        <v>180</v>
      </c>
      <c r="AU1597">
        <v>5</v>
      </c>
      <c r="AZ1597">
        <v>655</v>
      </c>
      <c r="BA1597">
        <v>670</v>
      </c>
      <c r="BC1597" t="s">
        <v>23098</v>
      </c>
      <c r="BK1597" t="s">
        <v>23099</v>
      </c>
      <c r="BL1597">
        <v>23070325</v>
      </c>
      <c r="BQ1597" t="s">
        <v>131</v>
      </c>
      <c r="BR1597" t="s">
        <v>12074</v>
      </c>
      <c r="BS1597" t="s">
        <v>296</v>
      </c>
    </row>
    <row r="1598" spans="1:71" hidden="1">
      <c r="A1598" t="s">
        <v>76</v>
      </c>
      <c r="B1598" t="s">
        <v>23100</v>
      </c>
      <c r="F1598" t="s">
        <v>23100</v>
      </c>
      <c r="I1598" t="s">
        <v>23101</v>
      </c>
      <c r="J1598" t="s">
        <v>2128</v>
      </c>
      <c r="V1598" t="s">
        <v>23102</v>
      </c>
      <c r="AM1598" t="s">
        <v>2130</v>
      </c>
      <c r="AR1598" t="s">
        <v>887</v>
      </c>
      <c r="AS1598">
        <v>1995</v>
      </c>
      <c r="AT1598">
        <v>24</v>
      </c>
      <c r="AU1598">
        <v>3</v>
      </c>
      <c r="AZ1598">
        <v>581</v>
      </c>
      <c r="BA1598">
        <v>587</v>
      </c>
      <c r="BC1598" t="s">
        <v>23103</v>
      </c>
      <c r="BK1598" t="s">
        <v>23104</v>
      </c>
      <c r="BQ1598" t="s">
        <v>131</v>
      </c>
      <c r="BR1598" t="s">
        <v>12074</v>
      </c>
      <c r="BS1598" t="s">
        <v>296</v>
      </c>
    </row>
    <row r="1599" spans="1:71" hidden="1">
      <c r="A1599" t="s">
        <v>76</v>
      </c>
      <c r="B1599" t="s">
        <v>23105</v>
      </c>
      <c r="F1599" t="s">
        <v>23105</v>
      </c>
      <c r="I1599" t="s">
        <v>23106</v>
      </c>
      <c r="J1599" t="s">
        <v>1707</v>
      </c>
      <c r="V1599" t="s">
        <v>23107</v>
      </c>
      <c r="Z1599" t="s">
        <v>23108</v>
      </c>
      <c r="AA1599" t="s">
        <v>23109</v>
      </c>
      <c r="AM1599" t="s">
        <v>1709</v>
      </c>
      <c r="AR1599" t="s">
        <v>204</v>
      </c>
      <c r="AS1599">
        <v>2002</v>
      </c>
      <c r="AT1599">
        <v>33</v>
      </c>
      <c r="AU1599">
        <v>1</v>
      </c>
      <c r="AZ1599">
        <v>113</v>
      </c>
      <c r="BA1599">
        <v>119</v>
      </c>
      <c r="BC1599" t="s">
        <v>23110</v>
      </c>
      <c r="BK1599" t="s">
        <v>23111</v>
      </c>
      <c r="BQ1599" t="s">
        <v>296</v>
      </c>
      <c r="BR1599" t="s">
        <v>12074</v>
      </c>
      <c r="BS1599" t="s">
        <v>12074</v>
      </c>
    </row>
    <row r="1600" spans="1:71" hidden="1">
      <c r="A1600" t="s">
        <v>76</v>
      </c>
      <c r="B1600" t="s">
        <v>23112</v>
      </c>
      <c r="F1600" t="s">
        <v>23113</v>
      </c>
      <c r="I1600" t="s">
        <v>23114</v>
      </c>
      <c r="J1600" t="s">
        <v>4289</v>
      </c>
      <c r="V1600" t="s">
        <v>23115</v>
      </c>
      <c r="AM1600" t="s">
        <v>4291</v>
      </c>
      <c r="AN1600" t="s">
        <v>4292</v>
      </c>
      <c r="AR1600" t="s">
        <v>413</v>
      </c>
      <c r="AS1600">
        <v>2017</v>
      </c>
      <c r="AT1600">
        <v>114</v>
      </c>
      <c r="AZ1600">
        <v>30</v>
      </c>
      <c r="BA1600">
        <v>38</v>
      </c>
      <c r="BC1600" t="s">
        <v>23116</v>
      </c>
      <c r="BK1600" t="s">
        <v>23117</v>
      </c>
      <c r="BQ1600" t="s">
        <v>296</v>
      </c>
      <c r="BR1600" t="s">
        <v>12074</v>
      </c>
      <c r="BS1600" t="s">
        <v>12074</v>
      </c>
    </row>
    <row r="1601" spans="1:72" hidden="1">
      <c r="A1601" t="s">
        <v>76</v>
      </c>
      <c r="B1601" t="s">
        <v>23118</v>
      </c>
      <c r="F1601" t="s">
        <v>23119</v>
      </c>
      <c r="I1601" t="s">
        <v>23120</v>
      </c>
      <c r="J1601" t="s">
        <v>23121</v>
      </c>
      <c r="V1601" t="s">
        <v>23122</v>
      </c>
      <c r="Z1601" t="s">
        <v>23123</v>
      </c>
      <c r="AA1601" t="s">
        <v>23124</v>
      </c>
      <c r="AM1601" t="s">
        <v>23125</v>
      </c>
      <c r="AN1601" t="s">
        <v>23126</v>
      </c>
      <c r="AR1601" t="s">
        <v>887</v>
      </c>
      <c r="AS1601">
        <v>2015</v>
      </c>
      <c r="AT1601">
        <v>31</v>
      </c>
      <c r="AU1601">
        <v>2</v>
      </c>
      <c r="AZ1601">
        <v>219</v>
      </c>
      <c r="BA1601">
        <v>238</v>
      </c>
      <c r="BC1601" t="s">
        <v>23127</v>
      </c>
      <c r="BK1601" t="s">
        <v>23128</v>
      </c>
      <c r="BQ1601" t="s">
        <v>296</v>
      </c>
      <c r="BR1601" t="s">
        <v>12074</v>
      </c>
      <c r="BS1601" t="s">
        <v>12074</v>
      </c>
    </row>
    <row r="1602" spans="1:72" hidden="1">
      <c r="A1602" t="s">
        <v>76</v>
      </c>
      <c r="B1602" t="s">
        <v>23129</v>
      </c>
      <c r="F1602" t="s">
        <v>23130</v>
      </c>
      <c r="I1602" t="s">
        <v>23131</v>
      </c>
      <c r="J1602" t="s">
        <v>23132</v>
      </c>
      <c r="V1602" t="s">
        <v>23133</v>
      </c>
      <c r="Z1602" t="s">
        <v>23134</v>
      </c>
      <c r="AA1602" t="s">
        <v>23135</v>
      </c>
      <c r="AM1602" t="s">
        <v>23136</v>
      </c>
      <c r="AN1602" t="s">
        <v>23137</v>
      </c>
      <c r="AR1602" s="3">
        <v>37257</v>
      </c>
      <c r="AS1602">
        <v>2015</v>
      </c>
      <c r="AT1602">
        <v>149</v>
      </c>
      <c r="AU1602">
        <v>1</v>
      </c>
      <c r="AZ1602">
        <v>54</v>
      </c>
      <c r="BA1602">
        <v>60</v>
      </c>
      <c r="BC1602" t="s">
        <v>23138</v>
      </c>
      <c r="BK1602" t="s">
        <v>23139</v>
      </c>
      <c r="BQ1602" t="s">
        <v>296</v>
      </c>
      <c r="BR1602" t="s">
        <v>12074</v>
      </c>
      <c r="BS1602" t="s">
        <v>12074</v>
      </c>
    </row>
    <row r="1603" spans="1:72" hidden="1">
      <c r="A1603" t="s">
        <v>76</v>
      </c>
      <c r="B1603" t="s">
        <v>23140</v>
      </c>
      <c r="F1603" t="s">
        <v>23140</v>
      </c>
      <c r="I1603" t="s">
        <v>23141</v>
      </c>
      <c r="J1603" t="s">
        <v>16706</v>
      </c>
      <c r="V1603" t="s">
        <v>23142</v>
      </c>
      <c r="AM1603" t="s">
        <v>16709</v>
      </c>
      <c r="AR1603" s="3">
        <v>42309</v>
      </c>
      <c r="AS1603">
        <v>2005</v>
      </c>
      <c r="AT1603">
        <v>99</v>
      </c>
      <c r="AU1603" s="2">
        <v>43132</v>
      </c>
      <c r="AZ1603">
        <v>84</v>
      </c>
      <c r="BA1603">
        <v>94</v>
      </c>
      <c r="BC1603" t="s">
        <v>23143</v>
      </c>
      <c r="BK1603" t="s">
        <v>23144</v>
      </c>
      <c r="BQ1603" t="s">
        <v>296</v>
      </c>
      <c r="BR1603" t="s">
        <v>12074</v>
      </c>
      <c r="BS1603" t="s">
        <v>12074</v>
      </c>
    </row>
    <row r="1604" spans="1:72" hidden="1">
      <c r="A1604" t="s">
        <v>76</v>
      </c>
      <c r="B1604" t="s">
        <v>23145</v>
      </c>
      <c r="F1604" t="s">
        <v>23146</v>
      </c>
      <c r="I1604" t="s">
        <v>23147</v>
      </c>
      <c r="J1604" t="s">
        <v>14925</v>
      </c>
      <c r="O1604" t="s">
        <v>14926</v>
      </c>
      <c r="P1604" t="s">
        <v>14927</v>
      </c>
      <c r="Q1604" t="s">
        <v>14928</v>
      </c>
      <c r="S1604" t="s">
        <v>14929</v>
      </c>
      <c r="V1604" t="s">
        <v>23148</v>
      </c>
      <c r="Z1604" t="s">
        <v>23149</v>
      </c>
      <c r="AA1604" t="s">
        <v>23150</v>
      </c>
      <c r="AM1604" t="s">
        <v>14931</v>
      </c>
      <c r="AS1604">
        <v>2006</v>
      </c>
      <c r="AT1604">
        <v>54</v>
      </c>
      <c r="AU1604">
        <v>4</v>
      </c>
      <c r="AZ1604">
        <v>709</v>
      </c>
      <c r="BA1604">
        <v>714</v>
      </c>
      <c r="BK1604" t="s">
        <v>23151</v>
      </c>
      <c r="BQ1604" t="s">
        <v>296</v>
      </c>
      <c r="BR1604" t="s">
        <v>12074</v>
      </c>
      <c r="BS1604" t="s">
        <v>12074</v>
      </c>
    </row>
    <row r="1605" spans="1:72" hidden="1">
      <c r="A1605" t="s">
        <v>76</v>
      </c>
      <c r="B1605" t="s">
        <v>23152</v>
      </c>
      <c r="F1605" t="s">
        <v>23153</v>
      </c>
      <c r="I1605" t="s">
        <v>23154</v>
      </c>
      <c r="J1605" t="s">
        <v>4337</v>
      </c>
      <c r="V1605" t="s">
        <v>23155</v>
      </c>
      <c r="Z1605" t="s">
        <v>23156</v>
      </c>
      <c r="AA1605" t="s">
        <v>23157</v>
      </c>
      <c r="AM1605" t="s">
        <v>4339</v>
      </c>
      <c r="AN1605" t="s">
        <v>16611</v>
      </c>
      <c r="AR1605" t="s">
        <v>397</v>
      </c>
      <c r="AS1605">
        <v>2016</v>
      </c>
      <c r="AT1605">
        <v>80</v>
      </c>
      <c r="AU1605">
        <v>5</v>
      </c>
      <c r="AZ1605">
        <v>884</v>
      </c>
      <c r="BA1605">
        <v>893</v>
      </c>
      <c r="BC1605" t="s">
        <v>23158</v>
      </c>
      <c r="BK1605" t="s">
        <v>23159</v>
      </c>
      <c r="BQ1605" t="s">
        <v>296</v>
      </c>
      <c r="BR1605" t="s">
        <v>12074</v>
      </c>
      <c r="BS1605" t="s">
        <v>12074</v>
      </c>
    </row>
    <row r="1606" spans="1:72" hidden="1">
      <c r="A1606" t="s">
        <v>76</v>
      </c>
      <c r="B1606" t="s">
        <v>23160</v>
      </c>
      <c r="F1606" t="s">
        <v>23161</v>
      </c>
      <c r="I1606" t="s">
        <v>23162</v>
      </c>
      <c r="J1606" t="s">
        <v>861</v>
      </c>
      <c r="V1606" t="s">
        <v>23163</v>
      </c>
      <c r="Z1606" t="s">
        <v>23164</v>
      </c>
      <c r="AA1606" t="s">
        <v>23165</v>
      </c>
      <c r="AM1606" t="s">
        <v>863</v>
      </c>
      <c r="AN1606" t="s">
        <v>864</v>
      </c>
      <c r="AR1606" s="3">
        <v>46174</v>
      </c>
      <c r="AS1606">
        <v>2014</v>
      </c>
      <c r="AT1606">
        <v>95</v>
      </c>
      <c r="AU1606">
        <v>3</v>
      </c>
      <c r="AZ1606">
        <v>559</v>
      </c>
      <c r="BA1606">
        <v>571</v>
      </c>
      <c r="BC1606" t="s">
        <v>23166</v>
      </c>
      <c r="BK1606" t="s">
        <v>23167</v>
      </c>
      <c r="BQ1606" t="s">
        <v>296</v>
      </c>
      <c r="BR1606" t="s">
        <v>12074</v>
      </c>
      <c r="BS1606" t="s">
        <v>12074</v>
      </c>
    </row>
    <row r="1607" spans="1:72" hidden="1">
      <c r="A1607" t="s">
        <v>76</v>
      </c>
      <c r="B1607" t="s">
        <v>23168</v>
      </c>
      <c r="F1607" t="s">
        <v>23169</v>
      </c>
      <c r="I1607" t="s">
        <v>23170</v>
      </c>
      <c r="J1607" t="s">
        <v>15216</v>
      </c>
      <c r="V1607" t="s">
        <v>23171</v>
      </c>
      <c r="AM1607" t="s">
        <v>15220</v>
      </c>
      <c r="AN1607" t="s">
        <v>15232</v>
      </c>
      <c r="AR1607" t="s">
        <v>168</v>
      </c>
      <c r="AS1607">
        <v>2016</v>
      </c>
      <c r="AT1607">
        <v>70</v>
      </c>
      <c r="AU1607">
        <v>10</v>
      </c>
      <c r="AZ1607">
        <v>1745</v>
      </c>
      <c r="BA1607">
        <v>1754</v>
      </c>
      <c r="BC1607" t="s">
        <v>23172</v>
      </c>
      <c r="BK1607" t="s">
        <v>23173</v>
      </c>
      <c r="BQ1607" t="s">
        <v>296</v>
      </c>
      <c r="BR1607" t="s">
        <v>12074</v>
      </c>
      <c r="BS1607" t="s">
        <v>12074</v>
      </c>
    </row>
    <row r="1608" spans="1:72" hidden="1">
      <c r="A1608" t="s">
        <v>76</v>
      </c>
      <c r="B1608" t="s">
        <v>23174</v>
      </c>
      <c r="F1608" t="s">
        <v>23174</v>
      </c>
      <c r="I1608" t="s">
        <v>23175</v>
      </c>
      <c r="J1608" t="s">
        <v>1697</v>
      </c>
      <c r="V1608" t="s">
        <v>23176</v>
      </c>
      <c r="AM1608" t="s">
        <v>1699</v>
      </c>
      <c r="AN1608" t="s">
        <v>1700</v>
      </c>
      <c r="AR1608" t="s">
        <v>94</v>
      </c>
      <c r="AS1608">
        <v>2003</v>
      </c>
      <c r="AT1608">
        <v>161</v>
      </c>
      <c r="AU1608">
        <v>1</v>
      </c>
      <c r="AZ1608">
        <v>68</v>
      </c>
      <c r="BA1608">
        <v>82</v>
      </c>
      <c r="BC1608" t="s">
        <v>23177</v>
      </c>
      <c r="BK1608" t="s">
        <v>23178</v>
      </c>
      <c r="BL1608">
        <v>12650463</v>
      </c>
      <c r="BQ1608" t="s">
        <v>296</v>
      </c>
      <c r="BR1608" t="s">
        <v>12074</v>
      </c>
      <c r="BS1608" t="s">
        <v>12074</v>
      </c>
    </row>
    <row r="1609" spans="1:72" hidden="1">
      <c r="A1609" t="s">
        <v>76</v>
      </c>
      <c r="B1609" t="s">
        <v>23179</v>
      </c>
      <c r="F1609" t="s">
        <v>23180</v>
      </c>
      <c r="I1609" t="s">
        <v>23181</v>
      </c>
      <c r="J1609" t="s">
        <v>1578</v>
      </c>
      <c r="V1609" t="s">
        <v>23182</v>
      </c>
      <c r="Z1609" t="s">
        <v>6079</v>
      </c>
      <c r="AA1609" t="s">
        <v>23183</v>
      </c>
      <c r="AM1609" t="s">
        <v>1580</v>
      </c>
      <c r="AR1609" t="s">
        <v>887</v>
      </c>
      <c r="AS1609">
        <v>2011</v>
      </c>
      <c r="AT1609">
        <v>25</v>
      </c>
      <c r="AU1609">
        <v>3</v>
      </c>
      <c r="AZ1609">
        <v>527</v>
      </c>
      <c r="BA1609">
        <v>536</v>
      </c>
      <c r="BC1609" t="s">
        <v>23184</v>
      </c>
      <c r="BK1609" t="s">
        <v>23185</v>
      </c>
      <c r="BQ1609" t="s">
        <v>131</v>
      </c>
      <c r="BR1609" t="s">
        <v>12074</v>
      </c>
      <c r="BS1609" t="s">
        <v>296</v>
      </c>
      <c r="BT1609">
        <v>1</v>
      </c>
    </row>
    <row r="1610" spans="1:72" hidden="1">
      <c r="A1610" t="s">
        <v>76</v>
      </c>
      <c r="B1610" t="s">
        <v>23186</v>
      </c>
      <c r="F1610" t="s">
        <v>23187</v>
      </c>
      <c r="I1610" t="s">
        <v>23188</v>
      </c>
      <c r="J1610" t="s">
        <v>145</v>
      </c>
      <c r="V1610" t="s">
        <v>23189</v>
      </c>
      <c r="Z1610" t="s">
        <v>6079</v>
      </c>
      <c r="AA1610" t="s">
        <v>23190</v>
      </c>
      <c r="AM1610" t="s">
        <v>147</v>
      </c>
      <c r="AR1610" t="s">
        <v>769</v>
      </c>
      <c r="AS1610">
        <v>2010</v>
      </c>
      <c r="AT1610">
        <v>56</v>
      </c>
      <c r="AU1610">
        <v>3</v>
      </c>
      <c r="AZ1610">
        <v>277</v>
      </c>
      <c r="BA1610">
        <v>282</v>
      </c>
      <c r="BC1610" t="s">
        <v>23191</v>
      </c>
      <c r="BK1610" t="s">
        <v>23192</v>
      </c>
      <c r="BL1610">
        <v>19896950</v>
      </c>
      <c r="BQ1610" t="s">
        <v>296</v>
      </c>
      <c r="BR1610" t="s">
        <v>12074</v>
      </c>
      <c r="BS1610" t="s">
        <v>12074</v>
      </c>
    </row>
    <row r="1611" spans="1:72" hidden="1">
      <c r="A1611" t="s">
        <v>76</v>
      </c>
      <c r="B1611" t="s">
        <v>23193</v>
      </c>
      <c r="F1611" t="s">
        <v>23194</v>
      </c>
      <c r="I1611" t="s">
        <v>23195</v>
      </c>
      <c r="J1611" t="s">
        <v>1516</v>
      </c>
      <c r="V1611" t="s">
        <v>23196</v>
      </c>
      <c r="Z1611" t="s">
        <v>23197</v>
      </c>
      <c r="AA1611" t="s">
        <v>23198</v>
      </c>
      <c r="AM1611" t="s">
        <v>1518</v>
      </c>
      <c r="AR1611" s="3">
        <v>43101</v>
      </c>
      <c r="AS1611">
        <v>2013</v>
      </c>
      <c r="AT1611">
        <v>13</v>
      </c>
      <c r="BB1611">
        <v>13</v>
      </c>
      <c r="BC1611" t="s">
        <v>23199</v>
      </c>
      <c r="BK1611" t="s">
        <v>23200</v>
      </c>
      <c r="BL1611">
        <v>23331855</v>
      </c>
      <c r="BQ1611" t="s">
        <v>296</v>
      </c>
      <c r="BR1611" t="s">
        <v>12074</v>
      </c>
      <c r="BS1611" t="s">
        <v>12074</v>
      </c>
    </row>
    <row r="1612" spans="1:72" hidden="1">
      <c r="A1612" t="s">
        <v>76</v>
      </c>
      <c r="B1612" t="s">
        <v>23201</v>
      </c>
      <c r="F1612" t="s">
        <v>23201</v>
      </c>
      <c r="I1612" t="s">
        <v>23202</v>
      </c>
      <c r="J1612" t="s">
        <v>638</v>
      </c>
      <c r="V1612" t="s">
        <v>23203</v>
      </c>
      <c r="AM1612" t="s">
        <v>640</v>
      </c>
      <c r="AN1612" t="s">
        <v>10069</v>
      </c>
      <c r="AR1612" t="s">
        <v>94</v>
      </c>
      <c r="AS1612">
        <v>2001</v>
      </c>
      <c r="AT1612">
        <v>30</v>
      </c>
      <c r="AU1612">
        <v>1</v>
      </c>
      <c r="AZ1612">
        <v>50</v>
      </c>
      <c r="BA1612">
        <v>55</v>
      </c>
      <c r="BC1612" t="s">
        <v>23204</v>
      </c>
      <c r="BK1612" t="s">
        <v>23205</v>
      </c>
      <c r="BL1612">
        <v>11168907</v>
      </c>
      <c r="BQ1612" t="s">
        <v>296</v>
      </c>
      <c r="BR1612" t="s">
        <v>12074</v>
      </c>
      <c r="BS1612" t="s">
        <v>12074</v>
      </c>
    </row>
    <row r="1613" spans="1:72" hidden="1">
      <c r="A1613" t="s">
        <v>76</v>
      </c>
      <c r="B1613" t="s">
        <v>23206</v>
      </c>
      <c r="F1613" t="s">
        <v>23206</v>
      </c>
      <c r="I1613" t="s">
        <v>23207</v>
      </c>
      <c r="J1613" t="s">
        <v>3358</v>
      </c>
      <c r="V1613" t="s">
        <v>23208</v>
      </c>
      <c r="AA1613" t="s">
        <v>23209</v>
      </c>
      <c r="AM1613" t="s">
        <v>3360</v>
      </c>
      <c r="AR1613" t="s">
        <v>769</v>
      </c>
      <c r="AS1613">
        <v>1995</v>
      </c>
      <c r="AT1613">
        <v>26</v>
      </c>
      <c r="AU1613">
        <v>1</v>
      </c>
      <c r="AZ1613">
        <v>25</v>
      </c>
      <c r="BA1613">
        <v>32</v>
      </c>
      <c r="BC1613" t="s">
        <v>23210</v>
      </c>
      <c r="BK1613" t="s">
        <v>23211</v>
      </c>
      <c r="BQ1613" t="s">
        <v>296</v>
      </c>
      <c r="BR1613" t="s">
        <v>12074</v>
      </c>
      <c r="BS1613" t="s">
        <v>12074</v>
      </c>
    </row>
    <row r="1614" spans="1:72" hidden="1">
      <c r="A1614" t="s">
        <v>867</v>
      </c>
      <c r="B1614" t="s">
        <v>23212</v>
      </c>
      <c r="E1614" t="s">
        <v>12694</v>
      </c>
      <c r="F1614" t="s">
        <v>23213</v>
      </c>
      <c r="I1614" t="s">
        <v>23214</v>
      </c>
      <c r="J1614" t="s">
        <v>12697</v>
      </c>
      <c r="K1614" t="s">
        <v>12124</v>
      </c>
      <c r="O1614" t="s">
        <v>12698</v>
      </c>
      <c r="P1614" t="s">
        <v>12699</v>
      </c>
      <c r="Q1614" t="s">
        <v>12700</v>
      </c>
      <c r="S1614" t="s">
        <v>12694</v>
      </c>
      <c r="V1614" t="s">
        <v>23215</v>
      </c>
      <c r="AM1614" t="s">
        <v>12130</v>
      </c>
      <c r="AS1614">
        <v>2011</v>
      </c>
      <c r="AT1614">
        <v>5</v>
      </c>
      <c r="AU1614">
        <v>2</v>
      </c>
      <c r="AZ1614">
        <v>106</v>
      </c>
      <c r="BA1614">
        <v>110</v>
      </c>
      <c r="BK1614" t="s">
        <v>23216</v>
      </c>
      <c r="BQ1614" t="s">
        <v>296</v>
      </c>
      <c r="BR1614" t="s">
        <v>12074</v>
      </c>
      <c r="BS1614" t="s">
        <v>12074</v>
      </c>
    </row>
    <row r="1615" spans="1:72" hidden="1">
      <c r="A1615" t="s">
        <v>76</v>
      </c>
      <c r="B1615" t="s">
        <v>23217</v>
      </c>
      <c r="F1615" t="s">
        <v>23218</v>
      </c>
      <c r="I1615" t="s">
        <v>23219</v>
      </c>
      <c r="J1615" t="s">
        <v>7998</v>
      </c>
      <c r="V1615" t="s">
        <v>23220</v>
      </c>
      <c r="AA1615" t="s">
        <v>23221</v>
      </c>
      <c r="AM1615" t="s">
        <v>8000</v>
      </c>
      <c r="AN1615" t="s">
        <v>8001</v>
      </c>
      <c r="AR1615" t="s">
        <v>94</v>
      </c>
      <c r="AS1615">
        <v>2016</v>
      </c>
      <c r="AT1615">
        <v>61</v>
      </c>
      <c r="AU1615">
        <v>1</v>
      </c>
      <c r="AZ1615">
        <v>122</v>
      </c>
      <c r="BA1615">
        <v>131</v>
      </c>
      <c r="BC1615" t="s">
        <v>23222</v>
      </c>
      <c r="BK1615" t="s">
        <v>23223</v>
      </c>
      <c r="BQ1615" t="s">
        <v>296</v>
      </c>
      <c r="BR1615" t="s">
        <v>12074</v>
      </c>
      <c r="BS1615" t="s">
        <v>12074</v>
      </c>
    </row>
    <row r="1616" spans="1:72" hidden="1">
      <c r="A1616" t="s">
        <v>76</v>
      </c>
      <c r="B1616" t="s">
        <v>23224</v>
      </c>
      <c r="F1616" t="s">
        <v>23225</v>
      </c>
      <c r="I1616" t="s">
        <v>23226</v>
      </c>
      <c r="J1616" t="s">
        <v>3996</v>
      </c>
      <c r="V1616" t="s">
        <v>23227</v>
      </c>
      <c r="AM1616" t="s">
        <v>4000</v>
      </c>
      <c r="AN1616" t="s">
        <v>5562</v>
      </c>
      <c r="AR1616" t="s">
        <v>148</v>
      </c>
      <c r="AS1616">
        <v>2017</v>
      </c>
      <c r="AT1616">
        <v>184</v>
      </c>
      <c r="AU1616">
        <v>1</v>
      </c>
      <c r="AZ1616">
        <v>161</v>
      </c>
      <c r="BA1616">
        <v>170</v>
      </c>
      <c r="BC1616" t="s">
        <v>23228</v>
      </c>
      <c r="BK1616" t="s">
        <v>23229</v>
      </c>
      <c r="BL1616">
        <v>28342010</v>
      </c>
      <c r="BQ1616" t="s">
        <v>296</v>
      </c>
      <c r="BR1616" t="s">
        <v>12074</v>
      </c>
      <c r="BS1616" t="s">
        <v>12074</v>
      </c>
    </row>
    <row r="1617" spans="1:71" hidden="1">
      <c r="A1617" t="s">
        <v>76</v>
      </c>
      <c r="B1617" t="s">
        <v>23230</v>
      </c>
      <c r="F1617" t="s">
        <v>23231</v>
      </c>
      <c r="I1617" t="s">
        <v>23232</v>
      </c>
      <c r="J1617" t="s">
        <v>4614</v>
      </c>
      <c r="V1617" t="s">
        <v>23233</v>
      </c>
      <c r="Z1617" t="s">
        <v>23234</v>
      </c>
      <c r="AA1617" t="s">
        <v>23235</v>
      </c>
      <c r="AM1617" t="s">
        <v>4621</v>
      </c>
      <c r="AR1617" t="s">
        <v>769</v>
      </c>
      <c r="AS1617">
        <v>2007</v>
      </c>
      <c r="AT1617">
        <v>51</v>
      </c>
      <c r="AU1617">
        <v>4</v>
      </c>
      <c r="AZ1617">
        <v>295</v>
      </c>
      <c r="BA1617">
        <v>305</v>
      </c>
      <c r="BC1617" t="s">
        <v>23236</v>
      </c>
      <c r="BK1617" t="s">
        <v>23237</v>
      </c>
      <c r="BL1617">
        <v>17120064</v>
      </c>
      <c r="BQ1617" t="s">
        <v>296</v>
      </c>
      <c r="BR1617" t="s">
        <v>12074</v>
      </c>
      <c r="BS1617" t="s">
        <v>12074</v>
      </c>
    </row>
    <row r="1618" spans="1:71" hidden="1">
      <c r="A1618" t="s">
        <v>76</v>
      </c>
      <c r="B1618" t="s">
        <v>23238</v>
      </c>
      <c r="F1618" t="s">
        <v>23238</v>
      </c>
      <c r="I1618" t="s">
        <v>23239</v>
      </c>
      <c r="J1618" t="s">
        <v>23240</v>
      </c>
      <c r="V1618" t="s">
        <v>23241</v>
      </c>
      <c r="AM1618" t="s">
        <v>23242</v>
      </c>
      <c r="AR1618" t="s">
        <v>2821</v>
      </c>
      <c r="AS1618">
        <v>1998</v>
      </c>
      <c r="AT1618">
        <v>75</v>
      </c>
      <c r="AU1618">
        <v>3</v>
      </c>
      <c r="AZ1618">
        <v>113</v>
      </c>
      <c r="BA1618">
        <v>116</v>
      </c>
      <c r="BC1618" t="s">
        <v>23243</v>
      </c>
      <c r="BK1618" t="s">
        <v>23244</v>
      </c>
      <c r="BQ1618" t="s">
        <v>296</v>
      </c>
      <c r="BR1618" t="s">
        <v>12074</v>
      </c>
      <c r="BS1618" t="s">
        <v>12074</v>
      </c>
    </row>
    <row r="1619" spans="1:71" hidden="1">
      <c r="A1619" t="s">
        <v>76</v>
      </c>
      <c r="B1619" t="s">
        <v>23245</v>
      </c>
      <c r="F1619" t="s">
        <v>23246</v>
      </c>
      <c r="I1619" t="s">
        <v>23247</v>
      </c>
      <c r="J1619" t="s">
        <v>7231</v>
      </c>
      <c r="V1619" t="s">
        <v>23248</v>
      </c>
      <c r="AA1619" t="s">
        <v>23249</v>
      </c>
      <c r="AM1619" t="s">
        <v>7234</v>
      </c>
      <c r="AN1619" t="s">
        <v>7235</v>
      </c>
      <c r="AR1619" s="3">
        <v>44197</v>
      </c>
      <c r="AS1619">
        <v>2018</v>
      </c>
      <c r="AT1619">
        <v>437</v>
      </c>
      <c r="AZ1619">
        <v>126</v>
      </c>
      <c r="BA1619">
        <v>136</v>
      </c>
      <c r="BC1619" t="s">
        <v>23250</v>
      </c>
      <c r="BK1619" t="s">
        <v>23251</v>
      </c>
      <c r="BL1619">
        <v>29079324</v>
      </c>
      <c r="BQ1619" t="s">
        <v>296</v>
      </c>
      <c r="BR1619" t="s">
        <v>12074</v>
      </c>
      <c r="BS1619" t="s">
        <v>12074</v>
      </c>
    </row>
    <row r="1620" spans="1:71" hidden="1">
      <c r="A1620" t="s">
        <v>76</v>
      </c>
      <c r="B1620" t="s">
        <v>2472</v>
      </c>
      <c r="F1620" t="s">
        <v>2473</v>
      </c>
      <c r="I1620" t="s">
        <v>23252</v>
      </c>
      <c r="J1620" t="s">
        <v>646</v>
      </c>
      <c r="V1620" t="s">
        <v>23253</v>
      </c>
      <c r="Z1620" t="s">
        <v>2476</v>
      </c>
      <c r="AA1620" t="s">
        <v>2477</v>
      </c>
      <c r="AM1620" t="s">
        <v>648</v>
      </c>
      <c r="AN1620" t="s">
        <v>649</v>
      </c>
      <c r="AR1620" t="s">
        <v>413</v>
      </c>
      <c r="AS1620">
        <v>2013</v>
      </c>
      <c r="AT1620">
        <v>216</v>
      </c>
      <c r="AU1620">
        <v>21</v>
      </c>
      <c r="AZ1620">
        <v>4082</v>
      </c>
      <c r="BA1620">
        <v>4090</v>
      </c>
      <c r="BC1620" t="s">
        <v>23254</v>
      </c>
      <c r="BK1620" t="s">
        <v>23255</v>
      </c>
      <c r="BL1620">
        <v>23913949</v>
      </c>
      <c r="BQ1620" t="s">
        <v>296</v>
      </c>
      <c r="BR1620" t="s">
        <v>12074</v>
      </c>
      <c r="BS1620" t="s">
        <v>12074</v>
      </c>
    </row>
    <row r="1621" spans="1:71" hidden="1">
      <c r="A1621" t="s">
        <v>76</v>
      </c>
      <c r="B1621" t="s">
        <v>23256</v>
      </c>
      <c r="F1621" t="s">
        <v>23257</v>
      </c>
      <c r="I1621" t="s">
        <v>23258</v>
      </c>
      <c r="J1621" t="s">
        <v>23259</v>
      </c>
      <c r="V1621" t="s">
        <v>23260</v>
      </c>
      <c r="AM1621" t="s">
        <v>23261</v>
      </c>
      <c r="AN1621" t="s">
        <v>23262</v>
      </c>
      <c r="AR1621" t="s">
        <v>497</v>
      </c>
      <c r="AS1621">
        <v>2017</v>
      </c>
      <c r="AT1621">
        <v>52</v>
      </c>
      <c r="AU1621">
        <v>4</v>
      </c>
      <c r="AZ1621">
        <v>297</v>
      </c>
      <c r="BA1621">
        <v>299</v>
      </c>
      <c r="BC1621" t="s">
        <v>23263</v>
      </c>
      <c r="BK1621" t="s">
        <v>23264</v>
      </c>
      <c r="BQ1621" t="s">
        <v>296</v>
      </c>
      <c r="BR1621" t="s">
        <v>12074</v>
      </c>
      <c r="BS1621" t="s">
        <v>12074</v>
      </c>
    </row>
    <row r="1622" spans="1:71" hidden="1">
      <c r="A1622" t="s">
        <v>76</v>
      </c>
      <c r="B1622" t="s">
        <v>23265</v>
      </c>
      <c r="F1622" t="s">
        <v>23265</v>
      </c>
      <c r="I1622" t="s">
        <v>23266</v>
      </c>
      <c r="J1622" t="s">
        <v>3265</v>
      </c>
      <c r="V1622" t="s">
        <v>23267</v>
      </c>
      <c r="AM1622" t="s">
        <v>3266</v>
      </c>
      <c r="AR1622" t="s">
        <v>269</v>
      </c>
      <c r="AS1622">
        <v>1996</v>
      </c>
      <c r="AT1622">
        <v>128</v>
      </c>
      <c r="AU1622">
        <v>2</v>
      </c>
      <c r="AZ1622">
        <v>187</v>
      </c>
      <c r="BA1622">
        <v>198</v>
      </c>
      <c r="BC1622" t="s">
        <v>23268</v>
      </c>
      <c r="BK1622" t="s">
        <v>23269</v>
      </c>
      <c r="BQ1622" t="s">
        <v>131</v>
      </c>
      <c r="BR1622" t="s">
        <v>12074</v>
      </c>
      <c r="BS1622" t="s">
        <v>296</v>
      </c>
    </row>
    <row r="1623" spans="1:71" hidden="1">
      <c r="A1623" t="s">
        <v>76</v>
      </c>
      <c r="B1623" t="s">
        <v>23270</v>
      </c>
      <c r="F1623" t="s">
        <v>23270</v>
      </c>
      <c r="I1623" t="s">
        <v>23271</v>
      </c>
      <c r="J1623" t="s">
        <v>5158</v>
      </c>
      <c r="V1623" t="s">
        <v>23272</v>
      </c>
      <c r="Z1623" t="s">
        <v>23273</v>
      </c>
      <c r="AA1623" t="s">
        <v>23274</v>
      </c>
      <c r="AM1623" t="s">
        <v>3962</v>
      </c>
      <c r="AR1623" t="s">
        <v>769</v>
      </c>
      <c r="AS1623">
        <v>2000</v>
      </c>
      <c r="AT1623">
        <v>186</v>
      </c>
      <c r="AU1623">
        <v>3</v>
      </c>
      <c r="AZ1623">
        <v>307</v>
      </c>
      <c r="BA1623">
        <v>313</v>
      </c>
      <c r="BC1623" t="s">
        <v>23275</v>
      </c>
      <c r="BK1623" t="s">
        <v>23276</v>
      </c>
      <c r="BL1623">
        <v>10757246</v>
      </c>
      <c r="BQ1623" t="s">
        <v>296</v>
      </c>
      <c r="BR1623" t="s">
        <v>12074</v>
      </c>
      <c r="BS1623" t="s">
        <v>12074</v>
      </c>
    </row>
    <row r="1624" spans="1:71" hidden="1">
      <c r="A1624" t="s">
        <v>76</v>
      </c>
      <c r="B1624" t="s">
        <v>23277</v>
      </c>
      <c r="F1624" t="s">
        <v>23278</v>
      </c>
      <c r="I1624" t="s">
        <v>23279</v>
      </c>
      <c r="J1624" t="s">
        <v>2877</v>
      </c>
      <c r="V1624" t="s">
        <v>23280</v>
      </c>
      <c r="Z1624" t="s">
        <v>23281</v>
      </c>
      <c r="AA1624" t="s">
        <v>23282</v>
      </c>
      <c r="AM1624" t="s">
        <v>2880</v>
      </c>
      <c r="AN1624" t="s">
        <v>2881</v>
      </c>
      <c r="AR1624" t="s">
        <v>128</v>
      </c>
      <c r="AS1624">
        <v>2014</v>
      </c>
      <c r="AT1624">
        <v>113</v>
      </c>
      <c r="AU1624">
        <v>4</v>
      </c>
      <c r="AZ1624">
        <v>981</v>
      </c>
      <c r="BA1624">
        <v>991</v>
      </c>
      <c r="BC1624" t="s">
        <v>23283</v>
      </c>
      <c r="BK1624" t="s">
        <v>23284</v>
      </c>
      <c r="BQ1624" t="s">
        <v>296</v>
      </c>
      <c r="BR1624" t="s">
        <v>12074</v>
      </c>
      <c r="BS1624" t="s">
        <v>12074</v>
      </c>
    </row>
    <row r="1625" spans="1:71" hidden="1">
      <c r="A1625" t="s">
        <v>76</v>
      </c>
      <c r="B1625" t="s">
        <v>23285</v>
      </c>
      <c r="F1625" t="s">
        <v>23286</v>
      </c>
      <c r="I1625" t="s">
        <v>23287</v>
      </c>
      <c r="J1625" t="s">
        <v>3996</v>
      </c>
      <c r="V1625" t="s">
        <v>23288</v>
      </c>
      <c r="Z1625" t="s">
        <v>12071</v>
      </c>
      <c r="AA1625" t="s">
        <v>23289</v>
      </c>
      <c r="AM1625" t="s">
        <v>4000</v>
      </c>
      <c r="AN1625" t="s">
        <v>5562</v>
      </c>
      <c r="AR1625" t="s">
        <v>94</v>
      </c>
      <c r="AS1625">
        <v>2015</v>
      </c>
      <c r="AT1625">
        <v>177</v>
      </c>
      <c r="AU1625">
        <v>1</v>
      </c>
      <c r="AZ1625">
        <v>181</v>
      </c>
      <c r="BA1625">
        <v>190</v>
      </c>
      <c r="BC1625" t="s">
        <v>23290</v>
      </c>
      <c r="BK1625" t="s">
        <v>23291</v>
      </c>
      <c r="BL1625">
        <v>25362581</v>
      </c>
      <c r="BQ1625" t="s">
        <v>296</v>
      </c>
      <c r="BR1625" t="s">
        <v>12074</v>
      </c>
      <c r="BS1625" t="s">
        <v>12074</v>
      </c>
    </row>
    <row r="1626" spans="1:71" hidden="1">
      <c r="A1626" t="s">
        <v>76</v>
      </c>
      <c r="B1626" t="s">
        <v>23292</v>
      </c>
      <c r="F1626" t="s">
        <v>23293</v>
      </c>
      <c r="I1626" t="s">
        <v>23294</v>
      </c>
      <c r="J1626" t="s">
        <v>699</v>
      </c>
      <c r="V1626" t="s">
        <v>23295</v>
      </c>
      <c r="Z1626" t="s">
        <v>23296</v>
      </c>
      <c r="AM1626" t="s">
        <v>701</v>
      </c>
      <c r="AR1626" s="3">
        <v>41091</v>
      </c>
      <c r="AS1626">
        <v>2008</v>
      </c>
      <c r="AT1626">
        <v>363</v>
      </c>
      <c r="AU1626">
        <v>1501</v>
      </c>
      <c r="AZ1626">
        <v>2369</v>
      </c>
      <c r="BA1626">
        <v>2375</v>
      </c>
      <c r="BC1626" t="s">
        <v>23297</v>
      </c>
      <c r="BK1626" t="s">
        <v>23298</v>
      </c>
      <c r="BL1626">
        <v>18006410</v>
      </c>
      <c r="BQ1626" t="s">
        <v>296</v>
      </c>
      <c r="BR1626" t="s">
        <v>12074</v>
      </c>
      <c r="BS1626" t="s">
        <v>12074</v>
      </c>
    </row>
    <row r="1627" spans="1:71" hidden="1">
      <c r="A1627" t="s">
        <v>76</v>
      </c>
      <c r="B1627" t="s">
        <v>23299</v>
      </c>
      <c r="F1627" t="s">
        <v>23300</v>
      </c>
      <c r="I1627" t="s">
        <v>23301</v>
      </c>
      <c r="J1627" t="s">
        <v>666</v>
      </c>
      <c r="V1627" t="s">
        <v>23302</v>
      </c>
      <c r="AA1627" t="s">
        <v>23303</v>
      </c>
      <c r="AM1627" t="s">
        <v>670</v>
      </c>
      <c r="AN1627" t="s">
        <v>671</v>
      </c>
      <c r="AR1627" t="s">
        <v>887</v>
      </c>
      <c r="AS1627">
        <v>2018</v>
      </c>
      <c r="AT1627">
        <v>27</v>
      </c>
      <c r="AU1627">
        <v>11</v>
      </c>
      <c r="AZ1627">
        <v>2498</v>
      </c>
      <c r="BA1627">
        <v>2511</v>
      </c>
      <c r="BC1627" t="s">
        <v>23304</v>
      </c>
      <c r="BK1627" t="s">
        <v>23305</v>
      </c>
      <c r="BL1627">
        <v>29676059</v>
      </c>
      <c r="BQ1627" t="s">
        <v>296</v>
      </c>
      <c r="BR1627" t="s">
        <v>12074</v>
      </c>
      <c r="BS1627" t="s">
        <v>12074</v>
      </c>
    </row>
    <row r="1628" spans="1:71" hidden="1">
      <c r="A1628" t="s">
        <v>76</v>
      </c>
      <c r="B1628" t="s">
        <v>23306</v>
      </c>
      <c r="F1628" t="s">
        <v>23307</v>
      </c>
      <c r="I1628" t="s">
        <v>23308</v>
      </c>
      <c r="J1628" t="s">
        <v>79</v>
      </c>
      <c r="V1628" t="s">
        <v>23309</v>
      </c>
      <c r="AA1628" t="s">
        <v>23310</v>
      </c>
      <c r="AM1628" t="s">
        <v>81</v>
      </c>
      <c r="AN1628" t="s">
        <v>5121</v>
      </c>
      <c r="AR1628" t="s">
        <v>216</v>
      </c>
      <c r="AS1628">
        <v>2012</v>
      </c>
      <c r="AT1628">
        <v>27</v>
      </c>
      <c r="AU1628">
        <v>4</v>
      </c>
      <c r="AZ1628">
        <v>267</v>
      </c>
      <c r="BA1628">
        <v>279</v>
      </c>
      <c r="BC1628" t="s">
        <v>23311</v>
      </c>
      <c r="BK1628" t="s">
        <v>23312</v>
      </c>
      <c r="BL1628">
        <v>22855571</v>
      </c>
      <c r="BQ1628" t="s">
        <v>296</v>
      </c>
      <c r="BR1628" t="s">
        <v>12074</v>
      </c>
      <c r="BS1628" t="s">
        <v>12074</v>
      </c>
    </row>
    <row r="1629" spans="1:71" hidden="1">
      <c r="A1629" t="s">
        <v>76</v>
      </c>
      <c r="B1629" t="s">
        <v>23313</v>
      </c>
      <c r="F1629" t="s">
        <v>23314</v>
      </c>
      <c r="I1629" t="s">
        <v>23315</v>
      </c>
      <c r="J1629" t="s">
        <v>2662</v>
      </c>
      <c r="V1629" t="s">
        <v>23316</v>
      </c>
      <c r="AA1629" t="s">
        <v>23317</v>
      </c>
      <c r="AM1629" t="s">
        <v>2664</v>
      </c>
      <c r="AN1629" t="s">
        <v>3478</v>
      </c>
      <c r="AR1629" t="s">
        <v>204</v>
      </c>
      <c r="AS1629">
        <v>2012</v>
      </c>
      <c r="AT1629">
        <v>142</v>
      </c>
      <c r="AU1629">
        <v>2</v>
      </c>
      <c r="AZ1629">
        <v>145</v>
      </c>
      <c r="BA1629">
        <v>152</v>
      </c>
      <c r="BC1629" t="s">
        <v>23318</v>
      </c>
      <c r="BK1629" t="s">
        <v>23319</v>
      </c>
      <c r="BQ1629" t="s">
        <v>296</v>
      </c>
      <c r="BR1629" t="s">
        <v>12074</v>
      </c>
      <c r="BS1629" t="s">
        <v>12074</v>
      </c>
    </row>
    <row r="1630" spans="1:71" hidden="1">
      <c r="A1630" t="s">
        <v>76</v>
      </c>
      <c r="B1630" t="s">
        <v>23320</v>
      </c>
      <c r="F1630" t="s">
        <v>23321</v>
      </c>
      <c r="I1630" t="s">
        <v>23322</v>
      </c>
      <c r="J1630" t="s">
        <v>23323</v>
      </c>
      <c r="V1630" t="s">
        <v>23324</v>
      </c>
      <c r="Z1630" t="s">
        <v>23325</v>
      </c>
      <c r="AA1630" t="s">
        <v>23326</v>
      </c>
      <c r="AM1630" t="s">
        <v>23327</v>
      </c>
      <c r="AN1630" t="s">
        <v>23328</v>
      </c>
      <c r="AR1630" t="s">
        <v>887</v>
      </c>
      <c r="AS1630">
        <v>2014</v>
      </c>
      <c r="AT1630">
        <v>41</v>
      </c>
      <c r="AZ1630">
        <v>15</v>
      </c>
      <c r="BA1630">
        <v>24</v>
      </c>
      <c r="BC1630" t="s">
        <v>23329</v>
      </c>
      <c r="BK1630" t="s">
        <v>23330</v>
      </c>
      <c r="BQ1630" t="s">
        <v>296</v>
      </c>
      <c r="BR1630" t="s">
        <v>12074</v>
      </c>
      <c r="BS1630" t="s">
        <v>12074</v>
      </c>
    </row>
    <row r="1631" spans="1:71" hidden="1">
      <c r="A1631" t="s">
        <v>76</v>
      </c>
      <c r="B1631" t="s">
        <v>23331</v>
      </c>
      <c r="F1631" t="s">
        <v>23332</v>
      </c>
      <c r="I1631" t="s">
        <v>23333</v>
      </c>
      <c r="J1631" t="s">
        <v>79</v>
      </c>
      <c r="V1631" t="s">
        <v>23334</v>
      </c>
      <c r="AA1631" t="s">
        <v>23335</v>
      </c>
      <c r="AM1631" t="s">
        <v>81</v>
      </c>
      <c r="AN1631" t="s">
        <v>5121</v>
      </c>
      <c r="AR1631" t="s">
        <v>168</v>
      </c>
      <c r="AS1631">
        <v>2012</v>
      </c>
      <c r="AT1631">
        <v>27</v>
      </c>
      <c r="AU1631">
        <v>5</v>
      </c>
      <c r="AZ1631">
        <v>365</v>
      </c>
      <c r="BA1631">
        <v>376</v>
      </c>
      <c r="BC1631" t="s">
        <v>23336</v>
      </c>
      <c r="BK1631" t="s">
        <v>23337</v>
      </c>
      <c r="BL1631">
        <v>23010659</v>
      </c>
      <c r="BQ1631" t="s">
        <v>296</v>
      </c>
      <c r="BR1631" t="s">
        <v>12074</v>
      </c>
      <c r="BS1631" t="s">
        <v>12074</v>
      </c>
    </row>
    <row r="1632" spans="1:71" hidden="1">
      <c r="A1632" t="s">
        <v>76</v>
      </c>
      <c r="B1632" t="s">
        <v>23331</v>
      </c>
      <c r="F1632" t="s">
        <v>23332</v>
      </c>
      <c r="I1632" t="s">
        <v>23338</v>
      </c>
      <c r="J1632" t="s">
        <v>247</v>
      </c>
      <c r="V1632" t="s">
        <v>23339</v>
      </c>
      <c r="AA1632" t="s">
        <v>23335</v>
      </c>
      <c r="AM1632" t="s">
        <v>250</v>
      </c>
      <c r="AN1632" t="s">
        <v>251</v>
      </c>
      <c r="AR1632" t="s">
        <v>413</v>
      </c>
      <c r="AS1632">
        <v>2014</v>
      </c>
      <c r="AT1632">
        <v>31</v>
      </c>
      <c r="AU1632">
        <v>9</v>
      </c>
      <c r="AZ1632">
        <v>1008</v>
      </c>
      <c r="BA1632">
        <v>1016</v>
      </c>
      <c r="BC1632" t="s">
        <v>23340</v>
      </c>
      <c r="BK1632" t="s">
        <v>23341</v>
      </c>
      <c r="BL1632">
        <v>25051431</v>
      </c>
      <c r="BQ1632" t="s">
        <v>296</v>
      </c>
      <c r="BR1632" t="s">
        <v>12074</v>
      </c>
      <c r="BS1632" t="s">
        <v>12074</v>
      </c>
    </row>
    <row r="1633" spans="1:72" hidden="1">
      <c r="A1633" t="s">
        <v>76</v>
      </c>
      <c r="B1633" t="s">
        <v>23342</v>
      </c>
      <c r="F1633" t="s">
        <v>23343</v>
      </c>
      <c r="I1633" t="s">
        <v>23344</v>
      </c>
      <c r="J1633" t="s">
        <v>23345</v>
      </c>
      <c r="V1633" t="s">
        <v>23346</v>
      </c>
      <c r="AM1633" t="s">
        <v>23347</v>
      </c>
      <c r="AN1633" t="s">
        <v>23348</v>
      </c>
      <c r="AR1633" t="s">
        <v>204</v>
      </c>
      <c r="AS1633">
        <v>2018</v>
      </c>
      <c r="AT1633">
        <v>53</v>
      </c>
      <c r="AU1633">
        <v>1</v>
      </c>
      <c r="AZ1633">
        <v>35</v>
      </c>
      <c r="BA1633">
        <v>48</v>
      </c>
      <c r="BC1633" t="s">
        <v>23349</v>
      </c>
      <c r="BK1633" t="s">
        <v>23350</v>
      </c>
      <c r="BL1633">
        <v>28074471</v>
      </c>
      <c r="BQ1633" t="s">
        <v>296</v>
      </c>
      <c r="BR1633" t="s">
        <v>12074</v>
      </c>
      <c r="BS1633" t="s">
        <v>12074</v>
      </c>
    </row>
    <row r="1634" spans="1:72" hidden="1">
      <c r="A1634" t="s">
        <v>76</v>
      </c>
      <c r="B1634" t="s">
        <v>23351</v>
      </c>
      <c r="F1634" t="s">
        <v>23352</v>
      </c>
      <c r="I1634" t="s">
        <v>23353</v>
      </c>
      <c r="J1634" t="s">
        <v>162</v>
      </c>
      <c r="V1634" t="s">
        <v>23354</v>
      </c>
      <c r="AM1634" t="s">
        <v>166</v>
      </c>
      <c r="AN1634" t="s">
        <v>167</v>
      </c>
      <c r="AR1634" t="s">
        <v>397</v>
      </c>
      <c r="AS1634">
        <v>2017</v>
      </c>
      <c r="AT1634">
        <v>134</v>
      </c>
      <c r="AU1634">
        <v>3</v>
      </c>
      <c r="AZ1634">
        <v>628</v>
      </c>
      <c r="BA1634">
        <v>643</v>
      </c>
      <c r="BC1634" t="s">
        <v>23355</v>
      </c>
      <c r="BK1634" t="s">
        <v>23356</v>
      </c>
      <c r="BQ1634" t="s">
        <v>296</v>
      </c>
      <c r="BR1634" t="s">
        <v>12074</v>
      </c>
      <c r="BS1634" t="s">
        <v>12074</v>
      </c>
    </row>
    <row r="1635" spans="1:72" hidden="1">
      <c r="A1635" t="s">
        <v>76</v>
      </c>
      <c r="B1635" t="s">
        <v>23357</v>
      </c>
      <c r="F1635" t="s">
        <v>23357</v>
      </c>
      <c r="I1635" t="s">
        <v>23358</v>
      </c>
      <c r="J1635" t="s">
        <v>2128</v>
      </c>
      <c r="V1635" t="s">
        <v>23359</v>
      </c>
      <c r="AM1635" t="s">
        <v>2130</v>
      </c>
      <c r="AR1635" t="s">
        <v>168</v>
      </c>
      <c r="AS1635">
        <v>2000</v>
      </c>
      <c r="AT1635">
        <v>29</v>
      </c>
      <c r="AU1635">
        <v>5</v>
      </c>
      <c r="AZ1635">
        <v>1034</v>
      </c>
      <c r="BA1635">
        <v>1040</v>
      </c>
      <c r="BC1635" t="s">
        <v>23360</v>
      </c>
      <c r="BK1635" t="s">
        <v>23361</v>
      </c>
      <c r="BQ1635" t="s">
        <v>131</v>
      </c>
      <c r="BR1635" t="s">
        <v>12074</v>
      </c>
      <c r="BS1635" t="s">
        <v>296</v>
      </c>
    </row>
    <row r="1636" spans="1:72" hidden="1">
      <c r="A1636" t="s">
        <v>76</v>
      </c>
      <c r="B1636" t="s">
        <v>23362</v>
      </c>
      <c r="F1636" t="s">
        <v>23362</v>
      </c>
      <c r="I1636" t="s">
        <v>23363</v>
      </c>
      <c r="J1636" t="s">
        <v>5819</v>
      </c>
      <c r="V1636" t="s">
        <v>23364</v>
      </c>
      <c r="Z1636" t="s">
        <v>23365</v>
      </c>
      <c r="AA1636" t="s">
        <v>23366</v>
      </c>
      <c r="AM1636" t="s">
        <v>5821</v>
      </c>
      <c r="AR1636" t="s">
        <v>317</v>
      </c>
      <c r="AS1636">
        <v>2005</v>
      </c>
      <c r="AT1636">
        <v>28</v>
      </c>
      <c r="AU1636">
        <v>3</v>
      </c>
      <c r="AZ1636">
        <v>189</v>
      </c>
      <c r="BA1636">
        <v>197</v>
      </c>
      <c r="BC1636" t="s">
        <v>23367</v>
      </c>
      <c r="BK1636" t="s">
        <v>23368</v>
      </c>
      <c r="BQ1636" t="s">
        <v>296</v>
      </c>
      <c r="BR1636" t="s">
        <v>12074</v>
      </c>
      <c r="BS1636" t="s">
        <v>12074</v>
      </c>
    </row>
    <row r="1637" spans="1:72" hidden="1">
      <c r="A1637" t="s">
        <v>76</v>
      </c>
      <c r="B1637" t="s">
        <v>23369</v>
      </c>
      <c r="F1637" t="s">
        <v>23370</v>
      </c>
      <c r="I1637" t="s">
        <v>23371</v>
      </c>
      <c r="J1637" t="s">
        <v>12085</v>
      </c>
      <c r="V1637" t="s">
        <v>23372</v>
      </c>
      <c r="AM1637" t="s">
        <v>12087</v>
      </c>
      <c r="AN1637" t="s">
        <v>12088</v>
      </c>
      <c r="AR1637" t="s">
        <v>185</v>
      </c>
      <c r="AS1637">
        <v>2010</v>
      </c>
      <c r="AT1637">
        <v>55</v>
      </c>
      <c r="AU1637">
        <v>3</v>
      </c>
      <c r="AZ1637">
        <v>331</v>
      </c>
      <c r="BA1637">
        <v>339</v>
      </c>
      <c r="BC1637" t="s">
        <v>23373</v>
      </c>
      <c r="BK1637" t="s">
        <v>23374</v>
      </c>
      <c r="BQ1637" t="s">
        <v>296</v>
      </c>
      <c r="BR1637" t="s">
        <v>12074</v>
      </c>
      <c r="BS1637" t="s">
        <v>12074</v>
      </c>
    </row>
    <row r="1638" spans="1:72" hidden="1">
      <c r="A1638" t="s">
        <v>76</v>
      </c>
      <c r="B1638" t="s">
        <v>23375</v>
      </c>
      <c r="F1638" t="s">
        <v>23376</v>
      </c>
      <c r="I1638" t="s">
        <v>23377</v>
      </c>
      <c r="J1638" t="s">
        <v>7402</v>
      </c>
      <c r="V1638" t="s">
        <v>23378</v>
      </c>
      <c r="AA1638" t="s">
        <v>23379</v>
      </c>
      <c r="AM1638" t="s">
        <v>7404</v>
      </c>
      <c r="AR1638" t="s">
        <v>148</v>
      </c>
      <c r="AS1638">
        <v>2016</v>
      </c>
      <c r="AT1638">
        <v>6</v>
      </c>
      <c r="AU1638">
        <v>5</v>
      </c>
      <c r="AZ1638">
        <v>1239</v>
      </c>
      <c r="BA1638">
        <v>1249</v>
      </c>
      <c r="BC1638" t="s">
        <v>23380</v>
      </c>
      <c r="BK1638" t="s">
        <v>23381</v>
      </c>
      <c r="BL1638">
        <v>26921300</v>
      </c>
      <c r="BQ1638" t="s">
        <v>296</v>
      </c>
      <c r="BR1638" t="s">
        <v>12074</v>
      </c>
      <c r="BS1638" t="s">
        <v>12074</v>
      </c>
    </row>
    <row r="1639" spans="1:72" hidden="1">
      <c r="A1639" t="s">
        <v>76</v>
      </c>
      <c r="B1639" t="s">
        <v>23382</v>
      </c>
      <c r="F1639" t="s">
        <v>23382</v>
      </c>
      <c r="I1639" t="s">
        <v>23383</v>
      </c>
      <c r="J1639" t="s">
        <v>174</v>
      </c>
      <c r="V1639" t="s">
        <v>23384</v>
      </c>
      <c r="AM1639" t="s">
        <v>176</v>
      </c>
      <c r="AR1639" t="s">
        <v>887</v>
      </c>
      <c r="AS1639">
        <v>1992</v>
      </c>
      <c r="AT1639">
        <v>82</v>
      </c>
      <c r="AU1639">
        <v>2</v>
      </c>
      <c r="AZ1639">
        <v>235</v>
      </c>
      <c r="BA1639">
        <v>241</v>
      </c>
      <c r="BC1639" t="s">
        <v>23385</v>
      </c>
      <c r="BK1639" t="s">
        <v>23386</v>
      </c>
      <c r="BQ1639" t="s">
        <v>131</v>
      </c>
      <c r="BR1639" t="s">
        <v>12074</v>
      </c>
      <c r="BS1639" t="s">
        <v>296</v>
      </c>
    </row>
    <row r="1640" spans="1:72" hidden="1">
      <c r="A1640" t="s">
        <v>76</v>
      </c>
      <c r="B1640" t="s">
        <v>23387</v>
      </c>
      <c r="F1640" t="s">
        <v>23387</v>
      </c>
      <c r="I1640" t="s">
        <v>23388</v>
      </c>
      <c r="J1640" t="s">
        <v>23389</v>
      </c>
      <c r="O1640" t="s">
        <v>23390</v>
      </c>
      <c r="P1640" t="s">
        <v>23391</v>
      </c>
      <c r="Q1640" t="s">
        <v>23392</v>
      </c>
      <c r="V1640" t="s">
        <v>23393</v>
      </c>
      <c r="AM1640" t="s">
        <v>23394</v>
      </c>
      <c r="AS1640">
        <v>1990</v>
      </c>
      <c r="AT1640">
        <v>25</v>
      </c>
      <c r="AU1640" s="2">
        <v>43191</v>
      </c>
      <c r="AZ1640">
        <v>143</v>
      </c>
      <c r="BA1640">
        <v>152</v>
      </c>
      <c r="BK1640" t="s">
        <v>23395</v>
      </c>
      <c r="BQ1640" t="s">
        <v>296</v>
      </c>
      <c r="BR1640" t="s">
        <v>12074</v>
      </c>
      <c r="BS1640" t="s">
        <v>12074</v>
      </c>
    </row>
    <row r="1641" spans="1:72" hidden="1">
      <c r="A1641" t="s">
        <v>76</v>
      </c>
      <c r="B1641" t="s">
        <v>23396</v>
      </c>
      <c r="F1641" t="s">
        <v>23396</v>
      </c>
      <c r="I1641" t="s">
        <v>23397</v>
      </c>
      <c r="J1641" t="s">
        <v>20785</v>
      </c>
      <c r="V1641" t="s">
        <v>23398</v>
      </c>
      <c r="AM1641" t="s">
        <v>20787</v>
      </c>
      <c r="AR1641" t="s">
        <v>769</v>
      </c>
      <c r="AS1641">
        <v>2000</v>
      </c>
      <c r="AT1641">
        <v>8</v>
      </c>
      <c r="AU1641">
        <v>1</v>
      </c>
      <c r="AZ1641">
        <v>75</v>
      </c>
      <c r="BA1641">
        <v>79</v>
      </c>
      <c r="BK1641" t="s">
        <v>23399</v>
      </c>
      <c r="BQ1641" t="s">
        <v>131</v>
      </c>
      <c r="BR1641">
        <v>2</v>
      </c>
      <c r="BS1641" t="s">
        <v>296</v>
      </c>
    </row>
    <row r="1642" spans="1:72" hidden="1">
      <c r="A1642" t="s">
        <v>76</v>
      </c>
      <c r="B1642" t="s">
        <v>23400</v>
      </c>
      <c r="F1642" t="s">
        <v>23401</v>
      </c>
      <c r="I1642" t="s">
        <v>23402</v>
      </c>
      <c r="J1642" t="s">
        <v>3940</v>
      </c>
      <c r="V1642" t="s">
        <v>23403</v>
      </c>
      <c r="AA1642" t="s">
        <v>23404</v>
      </c>
      <c r="AM1642" t="s">
        <v>3944</v>
      </c>
      <c r="AN1642" t="s">
        <v>3945</v>
      </c>
      <c r="AR1642" t="s">
        <v>204</v>
      </c>
      <c r="AS1642">
        <v>2009</v>
      </c>
      <c r="AT1642">
        <v>133</v>
      </c>
      <c r="AU1642">
        <v>1</v>
      </c>
      <c r="AZ1642">
        <v>21</v>
      </c>
      <c r="BA1642">
        <v>32</v>
      </c>
      <c r="BC1642" t="s">
        <v>23405</v>
      </c>
      <c r="BK1642" t="s">
        <v>23406</v>
      </c>
      <c r="BQ1642" t="s">
        <v>296</v>
      </c>
      <c r="BR1642" t="s">
        <v>12074</v>
      </c>
      <c r="BS1642" t="s">
        <v>12074</v>
      </c>
    </row>
    <row r="1643" spans="1:72" hidden="1">
      <c r="A1643" t="s">
        <v>76</v>
      </c>
      <c r="B1643" t="s">
        <v>23407</v>
      </c>
      <c r="F1643" t="s">
        <v>23408</v>
      </c>
      <c r="I1643" t="s">
        <v>23409</v>
      </c>
      <c r="J1643" t="s">
        <v>5170</v>
      </c>
      <c r="V1643" t="s">
        <v>23410</v>
      </c>
      <c r="AM1643" t="s">
        <v>5172</v>
      </c>
      <c r="AS1643">
        <v>2008</v>
      </c>
      <c r="AT1643">
        <v>11</v>
      </c>
      <c r="AU1643">
        <v>2</v>
      </c>
      <c r="AZ1643">
        <v>209</v>
      </c>
      <c r="BA1643">
        <v>223</v>
      </c>
      <c r="BC1643" t="s">
        <v>23411</v>
      </c>
      <c r="BK1643" t="s">
        <v>23412</v>
      </c>
      <c r="BQ1643" t="s">
        <v>131</v>
      </c>
      <c r="BR1643" t="s">
        <v>12074</v>
      </c>
      <c r="BS1643" t="s">
        <v>296</v>
      </c>
      <c r="BT1643">
        <v>1</v>
      </c>
    </row>
    <row r="1644" spans="1:72" hidden="1">
      <c r="A1644" t="s">
        <v>76</v>
      </c>
      <c r="B1644" t="s">
        <v>23413</v>
      </c>
      <c r="F1644" t="s">
        <v>23413</v>
      </c>
      <c r="I1644" t="s">
        <v>23414</v>
      </c>
      <c r="J1644" t="s">
        <v>15932</v>
      </c>
      <c r="V1644" t="s">
        <v>23415</v>
      </c>
      <c r="Z1644" t="s">
        <v>23416</v>
      </c>
      <c r="AM1644" t="s">
        <v>15935</v>
      </c>
      <c r="AR1644" t="s">
        <v>769</v>
      </c>
      <c r="AS1644">
        <v>1992</v>
      </c>
      <c r="AT1644">
        <v>17</v>
      </c>
      <c r="AU1644">
        <v>1</v>
      </c>
      <c r="AZ1644">
        <v>51</v>
      </c>
      <c r="BA1644">
        <v>65</v>
      </c>
      <c r="BC1644" t="s">
        <v>23417</v>
      </c>
      <c r="BK1644" t="s">
        <v>23418</v>
      </c>
      <c r="BQ1644" t="s">
        <v>296</v>
      </c>
      <c r="BR1644" t="s">
        <v>12074</v>
      </c>
      <c r="BS1644" t="s">
        <v>12074</v>
      </c>
    </row>
    <row r="1645" spans="1:72" hidden="1">
      <c r="A1645" t="s">
        <v>76</v>
      </c>
      <c r="B1645" t="s">
        <v>23419</v>
      </c>
      <c r="F1645" t="s">
        <v>23420</v>
      </c>
      <c r="I1645" t="s">
        <v>23421</v>
      </c>
      <c r="J1645" t="s">
        <v>5339</v>
      </c>
      <c r="V1645" t="s">
        <v>23422</v>
      </c>
      <c r="Z1645" t="s">
        <v>23423</v>
      </c>
      <c r="AA1645" t="s">
        <v>23424</v>
      </c>
      <c r="AM1645" t="s">
        <v>5341</v>
      </c>
      <c r="AN1645" t="s">
        <v>6214</v>
      </c>
      <c r="AR1645" t="s">
        <v>148</v>
      </c>
      <c r="AS1645">
        <v>2017</v>
      </c>
      <c r="AT1645">
        <v>164</v>
      </c>
      <c r="AU1645">
        <v>5</v>
      </c>
      <c r="BB1645">
        <v>97</v>
      </c>
      <c r="BC1645" t="s">
        <v>23425</v>
      </c>
      <c r="BK1645" t="s">
        <v>23426</v>
      </c>
      <c r="BQ1645" t="s">
        <v>296</v>
      </c>
      <c r="BR1645" t="s">
        <v>12074</v>
      </c>
      <c r="BS1645" t="s">
        <v>12074</v>
      </c>
    </row>
    <row r="1646" spans="1:72" hidden="1">
      <c r="A1646" t="s">
        <v>76</v>
      </c>
      <c r="B1646" t="s">
        <v>23427</v>
      </c>
      <c r="F1646" t="s">
        <v>23427</v>
      </c>
      <c r="I1646" t="s">
        <v>23428</v>
      </c>
      <c r="J1646" t="s">
        <v>11721</v>
      </c>
      <c r="V1646" t="s">
        <v>23429</v>
      </c>
      <c r="AM1646" t="s">
        <v>3944</v>
      </c>
      <c r="AR1646" t="s">
        <v>413</v>
      </c>
      <c r="AS1646">
        <v>1991</v>
      </c>
      <c r="AT1646">
        <v>112</v>
      </c>
      <c r="AU1646">
        <v>4</v>
      </c>
      <c r="AZ1646">
        <v>382</v>
      </c>
      <c r="BA1646">
        <v>388</v>
      </c>
      <c r="BC1646" t="s">
        <v>23430</v>
      </c>
      <c r="BK1646" t="s">
        <v>23431</v>
      </c>
      <c r="BQ1646" t="s">
        <v>131</v>
      </c>
      <c r="BR1646" t="s">
        <v>12074</v>
      </c>
      <c r="BS1646" t="s">
        <v>296</v>
      </c>
    </row>
    <row r="1647" spans="1:72" hidden="1">
      <c r="A1647" t="s">
        <v>76</v>
      </c>
      <c r="B1647" t="s">
        <v>23432</v>
      </c>
      <c r="F1647" t="s">
        <v>23433</v>
      </c>
      <c r="I1647" t="s">
        <v>23434</v>
      </c>
      <c r="J1647" t="s">
        <v>3500</v>
      </c>
      <c r="V1647" t="s">
        <v>23435</v>
      </c>
      <c r="AA1647" t="s">
        <v>18938</v>
      </c>
      <c r="AM1647" t="s">
        <v>3504</v>
      </c>
      <c r="AN1647" t="s">
        <v>3593</v>
      </c>
      <c r="AR1647" t="s">
        <v>128</v>
      </c>
      <c r="AS1647">
        <v>2014</v>
      </c>
      <c r="AT1647">
        <v>62</v>
      </c>
      <c r="AU1647">
        <v>1</v>
      </c>
      <c r="AZ1647">
        <v>15</v>
      </c>
      <c r="BA1647">
        <v>24</v>
      </c>
      <c r="BC1647" t="s">
        <v>23436</v>
      </c>
      <c r="BK1647" t="s">
        <v>23437</v>
      </c>
      <c r="BQ1647" t="s">
        <v>296</v>
      </c>
      <c r="BR1647" t="s">
        <v>12074</v>
      </c>
      <c r="BS1647" t="s">
        <v>12074</v>
      </c>
    </row>
    <row r="1648" spans="1:72" hidden="1">
      <c r="A1648" t="s">
        <v>76</v>
      </c>
      <c r="B1648" t="s">
        <v>23438</v>
      </c>
      <c r="F1648" t="s">
        <v>23438</v>
      </c>
      <c r="I1648" t="s">
        <v>23439</v>
      </c>
      <c r="J1648" t="s">
        <v>902</v>
      </c>
      <c r="V1648" t="s">
        <v>23440</v>
      </c>
      <c r="Z1648" t="s">
        <v>23441</v>
      </c>
      <c r="AM1648" t="s">
        <v>908</v>
      </c>
      <c r="AS1648">
        <v>2002</v>
      </c>
      <c r="AT1648">
        <v>99</v>
      </c>
      <c r="AU1648">
        <v>1</v>
      </c>
      <c r="AZ1648">
        <v>11</v>
      </c>
      <c r="BA1648">
        <v>18</v>
      </c>
      <c r="BC1648" t="s">
        <v>23442</v>
      </c>
      <c r="BK1648" t="s">
        <v>23443</v>
      </c>
      <c r="BQ1648" t="s">
        <v>131</v>
      </c>
      <c r="BR1648" t="s">
        <v>12074</v>
      </c>
      <c r="BS1648" t="s">
        <v>296</v>
      </c>
    </row>
    <row r="1649" spans="1:71" hidden="1">
      <c r="A1649" t="s">
        <v>76</v>
      </c>
      <c r="B1649" t="s">
        <v>23438</v>
      </c>
      <c r="F1649" t="s">
        <v>23438</v>
      </c>
      <c r="I1649" t="s">
        <v>23444</v>
      </c>
      <c r="J1649" t="s">
        <v>902</v>
      </c>
      <c r="V1649" t="s">
        <v>23445</v>
      </c>
      <c r="Z1649" t="s">
        <v>23446</v>
      </c>
      <c r="AM1649" t="s">
        <v>908</v>
      </c>
      <c r="AS1649">
        <v>2003</v>
      </c>
      <c r="AT1649">
        <v>100</v>
      </c>
      <c r="AU1649">
        <v>1</v>
      </c>
      <c r="AZ1649">
        <v>93</v>
      </c>
      <c r="BA1649">
        <v>99</v>
      </c>
      <c r="BC1649" t="s">
        <v>23447</v>
      </c>
      <c r="BK1649" t="s">
        <v>23448</v>
      </c>
      <c r="BQ1649" t="s">
        <v>296</v>
      </c>
      <c r="BR1649" t="s">
        <v>12074</v>
      </c>
      <c r="BS1649" t="s">
        <v>12074</v>
      </c>
    </row>
    <row r="1650" spans="1:71" hidden="1">
      <c r="A1650" t="s">
        <v>76</v>
      </c>
      <c r="B1650" t="s">
        <v>23449</v>
      </c>
      <c r="F1650" t="s">
        <v>23449</v>
      </c>
      <c r="I1650" t="s">
        <v>23450</v>
      </c>
      <c r="J1650" t="s">
        <v>23451</v>
      </c>
      <c r="V1650" t="s">
        <v>23452</v>
      </c>
      <c r="AM1650" t="s">
        <v>23453</v>
      </c>
      <c r="AS1650">
        <v>2002</v>
      </c>
      <c r="AT1650">
        <v>46</v>
      </c>
      <c r="AU1650">
        <v>5</v>
      </c>
      <c r="AZ1650">
        <v>452</v>
      </c>
      <c r="BA1650">
        <v>474</v>
      </c>
      <c r="BC1650" t="s">
        <v>23454</v>
      </c>
      <c r="BK1650" t="s">
        <v>23455</v>
      </c>
      <c r="BQ1650" t="s">
        <v>296</v>
      </c>
      <c r="BR1650" t="s">
        <v>12074</v>
      </c>
      <c r="BS1650" t="s">
        <v>12074</v>
      </c>
    </row>
    <row r="1651" spans="1:71" hidden="1">
      <c r="A1651" t="s">
        <v>76</v>
      </c>
      <c r="B1651" t="s">
        <v>23456</v>
      </c>
      <c r="F1651" t="s">
        <v>23457</v>
      </c>
      <c r="I1651" t="s">
        <v>23458</v>
      </c>
      <c r="J1651" t="s">
        <v>1135</v>
      </c>
      <c r="V1651" t="s">
        <v>23459</v>
      </c>
      <c r="AM1651" t="s">
        <v>1138</v>
      </c>
      <c r="AN1651" t="s">
        <v>1139</v>
      </c>
      <c r="AR1651" t="s">
        <v>216</v>
      </c>
      <c r="AS1651">
        <v>2017</v>
      </c>
      <c r="AT1651">
        <v>110</v>
      </c>
      <c r="AU1651">
        <v>4</v>
      </c>
      <c r="AZ1651">
        <v>1518</v>
      </c>
      <c r="BA1651">
        <v>1524</v>
      </c>
      <c r="BC1651" t="s">
        <v>23460</v>
      </c>
      <c r="BK1651" t="s">
        <v>23461</v>
      </c>
      <c r="BL1651">
        <v>28637212</v>
      </c>
      <c r="BQ1651" t="s">
        <v>296</v>
      </c>
      <c r="BR1651" t="s">
        <v>12074</v>
      </c>
      <c r="BS1651" t="s">
        <v>12074</v>
      </c>
    </row>
    <row r="1652" spans="1:71" hidden="1">
      <c r="A1652" t="s">
        <v>76</v>
      </c>
      <c r="B1652" t="s">
        <v>23462</v>
      </c>
      <c r="F1652" t="s">
        <v>23463</v>
      </c>
      <c r="I1652" t="s">
        <v>23464</v>
      </c>
      <c r="J1652" t="s">
        <v>452</v>
      </c>
      <c r="V1652" t="s">
        <v>23465</v>
      </c>
      <c r="AM1652" t="s">
        <v>454</v>
      </c>
      <c r="AR1652" t="s">
        <v>216</v>
      </c>
      <c r="AS1652">
        <v>2006</v>
      </c>
      <c r="AT1652">
        <v>41</v>
      </c>
      <c r="AU1652">
        <v>3</v>
      </c>
      <c r="AZ1652">
        <v>389</v>
      </c>
      <c r="BA1652">
        <v>397</v>
      </c>
      <c r="BC1652" t="s">
        <v>23466</v>
      </c>
      <c r="BK1652" t="s">
        <v>23467</v>
      </c>
      <c r="BQ1652" t="s">
        <v>296</v>
      </c>
      <c r="BR1652" t="s">
        <v>12074</v>
      </c>
      <c r="BS1652" t="s">
        <v>12074</v>
      </c>
    </row>
    <row r="1653" spans="1:71" hidden="1">
      <c r="A1653" t="s">
        <v>76</v>
      </c>
      <c r="B1653" t="s">
        <v>23468</v>
      </c>
      <c r="F1653" t="s">
        <v>23469</v>
      </c>
      <c r="I1653" t="s">
        <v>23470</v>
      </c>
      <c r="J1653" t="s">
        <v>2944</v>
      </c>
      <c r="V1653" t="s">
        <v>23471</v>
      </c>
      <c r="AM1653" t="s">
        <v>2948</v>
      </c>
      <c r="AR1653" t="s">
        <v>23472</v>
      </c>
      <c r="AS1653">
        <v>2015</v>
      </c>
      <c r="AT1653">
        <v>16</v>
      </c>
      <c r="BB1653">
        <v>1086</v>
      </c>
      <c r="BC1653" t="s">
        <v>23473</v>
      </c>
      <c r="BK1653" t="s">
        <v>23474</v>
      </c>
      <c r="BL1653">
        <v>26689283</v>
      </c>
      <c r="BQ1653" t="s">
        <v>296</v>
      </c>
      <c r="BR1653" t="s">
        <v>12074</v>
      </c>
      <c r="BS1653" t="s">
        <v>12074</v>
      </c>
    </row>
    <row r="1654" spans="1:71" hidden="1">
      <c r="A1654" t="s">
        <v>867</v>
      </c>
      <c r="B1654" t="s">
        <v>23475</v>
      </c>
      <c r="D1654" t="s">
        <v>23476</v>
      </c>
      <c r="F1654" t="s">
        <v>23477</v>
      </c>
      <c r="I1654" t="s">
        <v>23478</v>
      </c>
      <c r="J1654" t="s">
        <v>23479</v>
      </c>
      <c r="K1654" t="s">
        <v>1398</v>
      </c>
      <c r="O1654" t="s">
        <v>23480</v>
      </c>
      <c r="P1654" t="s">
        <v>23481</v>
      </c>
      <c r="Q1654" t="s">
        <v>10501</v>
      </c>
      <c r="R1654" t="s">
        <v>1402</v>
      </c>
      <c r="V1654" t="s">
        <v>23482</v>
      </c>
      <c r="Z1654" t="s">
        <v>23483</v>
      </c>
      <c r="AA1654" t="s">
        <v>23484</v>
      </c>
      <c r="AM1654" t="s">
        <v>877</v>
      </c>
      <c r="AO1654" t="s">
        <v>23485</v>
      </c>
      <c r="AS1654">
        <v>2014</v>
      </c>
      <c r="AT1654">
        <v>1043</v>
      </c>
      <c r="AZ1654">
        <v>105</v>
      </c>
      <c r="BA1654">
        <v>111</v>
      </c>
      <c r="BK1654" t="s">
        <v>23486</v>
      </c>
      <c r="BQ1654" t="s">
        <v>296</v>
      </c>
      <c r="BR1654" t="s">
        <v>12074</v>
      </c>
      <c r="BS1654" t="s">
        <v>12074</v>
      </c>
    </row>
    <row r="1655" spans="1:71" hidden="1">
      <c r="A1655" t="s">
        <v>76</v>
      </c>
      <c r="B1655" t="s">
        <v>23487</v>
      </c>
      <c r="F1655" t="s">
        <v>23487</v>
      </c>
      <c r="I1655" t="s">
        <v>23488</v>
      </c>
      <c r="J1655" t="s">
        <v>182</v>
      </c>
      <c r="V1655" t="s">
        <v>23489</v>
      </c>
      <c r="Z1655" t="s">
        <v>23490</v>
      </c>
      <c r="AA1655" t="s">
        <v>23491</v>
      </c>
      <c r="AM1655" t="s">
        <v>184</v>
      </c>
      <c r="AR1655" t="s">
        <v>887</v>
      </c>
      <c r="AS1655">
        <v>2000</v>
      </c>
      <c r="AT1655">
        <v>25</v>
      </c>
      <c r="AU1655">
        <v>2</v>
      </c>
      <c r="AZ1655">
        <v>191</v>
      </c>
      <c r="BA1655">
        <v>195</v>
      </c>
      <c r="BC1655" t="s">
        <v>23492</v>
      </c>
      <c r="BK1655" t="s">
        <v>23493</v>
      </c>
      <c r="BQ1655" t="s">
        <v>296</v>
      </c>
      <c r="BR1655" t="s">
        <v>12074</v>
      </c>
      <c r="BS1655" t="s">
        <v>12074</v>
      </c>
    </row>
    <row r="1656" spans="1:71" hidden="1">
      <c r="A1656" t="s">
        <v>76</v>
      </c>
      <c r="B1656" t="s">
        <v>23494</v>
      </c>
      <c r="F1656" t="s">
        <v>23495</v>
      </c>
      <c r="I1656" t="s">
        <v>23496</v>
      </c>
      <c r="J1656" t="s">
        <v>12218</v>
      </c>
      <c r="V1656" t="s">
        <v>23497</v>
      </c>
      <c r="Z1656" t="s">
        <v>23498</v>
      </c>
      <c r="AA1656" t="s">
        <v>20607</v>
      </c>
      <c r="AM1656" t="s">
        <v>12220</v>
      </c>
      <c r="AN1656" t="s">
        <v>23499</v>
      </c>
      <c r="AS1656">
        <v>2017</v>
      </c>
      <c r="AT1656">
        <v>38</v>
      </c>
      <c r="AU1656">
        <v>4</v>
      </c>
      <c r="AZ1656">
        <v>219</v>
      </c>
      <c r="BA1656">
        <v>229</v>
      </c>
      <c r="BC1656" t="s">
        <v>23500</v>
      </c>
      <c r="BK1656" t="s">
        <v>23501</v>
      </c>
      <c r="BQ1656" t="s">
        <v>296</v>
      </c>
      <c r="BR1656" t="s">
        <v>12074</v>
      </c>
      <c r="BS1656" t="s">
        <v>12074</v>
      </c>
    </row>
    <row r="1657" spans="1:71" hidden="1">
      <c r="A1657" t="s">
        <v>76</v>
      </c>
      <c r="B1657" t="s">
        <v>23502</v>
      </c>
      <c r="F1657" t="s">
        <v>23503</v>
      </c>
      <c r="I1657" t="s">
        <v>23504</v>
      </c>
      <c r="J1657" t="s">
        <v>12713</v>
      </c>
      <c r="V1657" t="s">
        <v>23505</v>
      </c>
      <c r="AA1657" t="s">
        <v>23506</v>
      </c>
      <c r="AM1657" t="s">
        <v>12715</v>
      </c>
      <c r="AN1657" t="s">
        <v>14298</v>
      </c>
      <c r="AR1657" t="s">
        <v>94</v>
      </c>
      <c r="AS1657">
        <v>2018</v>
      </c>
      <c r="AT1657">
        <v>71</v>
      </c>
      <c r="AU1657">
        <v>1</v>
      </c>
      <c r="AZ1657">
        <v>58</v>
      </c>
      <c r="BA1657">
        <v>66</v>
      </c>
      <c r="BC1657" t="s">
        <v>23507</v>
      </c>
      <c r="BK1657" t="s">
        <v>23508</v>
      </c>
      <c r="BQ1657" t="s">
        <v>296</v>
      </c>
      <c r="BR1657" t="s">
        <v>12074</v>
      </c>
      <c r="BS1657" t="s">
        <v>12074</v>
      </c>
    </row>
    <row r="1658" spans="1:71" hidden="1">
      <c r="A1658" t="s">
        <v>76</v>
      </c>
      <c r="B1658" t="s">
        <v>23509</v>
      </c>
      <c r="F1658" t="s">
        <v>23510</v>
      </c>
      <c r="I1658" t="s">
        <v>23511</v>
      </c>
      <c r="J1658" t="s">
        <v>12796</v>
      </c>
      <c r="V1658" t="s">
        <v>23512</v>
      </c>
      <c r="Z1658" t="s">
        <v>23513</v>
      </c>
      <c r="AA1658" t="s">
        <v>23514</v>
      </c>
      <c r="AM1658" t="s">
        <v>12798</v>
      </c>
      <c r="AN1658" t="s">
        <v>13619</v>
      </c>
      <c r="AR1658" t="s">
        <v>887</v>
      </c>
      <c r="AS1658">
        <v>2017</v>
      </c>
      <c r="AT1658">
        <v>62</v>
      </c>
      <c r="AU1658">
        <v>3</v>
      </c>
      <c r="AX1658" t="s">
        <v>49</v>
      </c>
      <c r="AZ1658">
        <v>283</v>
      </c>
      <c r="BA1658">
        <v>296</v>
      </c>
      <c r="BC1658" t="s">
        <v>23515</v>
      </c>
      <c r="BK1658" t="s">
        <v>23516</v>
      </c>
      <c r="BQ1658" t="s">
        <v>131</v>
      </c>
      <c r="BR1658" t="s">
        <v>12074</v>
      </c>
      <c r="BS1658" t="s">
        <v>296</v>
      </c>
    </row>
    <row r="1659" spans="1:71" hidden="1">
      <c r="A1659" t="s">
        <v>76</v>
      </c>
      <c r="B1659" t="s">
        <v>23517</v>
      </c>
      <c r="F1659" t="s">
        <v>23517</v>
      </c>
      <c r="I1659" t="s">
        <v>23518</v>
      </c>
      <c r="J1659" t="s">
        <v>1196</v>
      </c>
      <c r="AM1659" t="s">
        <v>1198</v>
      </c>
      <c r="AS1659">
        <v>1969</v>
      </c>
      <c r="AT1659">
        <v>62</v>
      </c>
      <c r="AU1659">
        <v>6</v>
      </c>
      <c r="AZ1659">
        <v>1252</v>
      </c>
      <c r="BA1659" t="s">
        <v>921</v>
      </c>
      <c r="BC1659" t="s">
        <v>23519</v>
      </c>
      <c r="BK1659" t="s">
        <v>23520</v>
      </c>
      <c r="BQ1659" t="s">
        <v>296</v>
      </c>
      <c r="BR1659" t="s">
        <v>12074</v>
      </c>
      <c r="BS1659" t="s">
        <v>12074</v>
      </c>
    </row>
    <row r="1660" spans="1:71" hidden="1">
      <c r="A1660" t="s">
        <v>76</v>
      </c>
      <c r="B1660" t="s">
        <v>23521</v>
      </c>
      <c r="F1660" t="s">
        <v>23522</v>
      </c>
      <c r="I1660" t="s">
        <v>23523</v>
      </c>
      <c r="J1660" t="s">
        <v>16281</v>
      </c>
      <c r="V1660" t="s">
        <v>23524</v>
      </c>
      <c r="AM1660" t="s">
        <v>16283</v>
      </c>
      <c r="AR1660" t="s">
        <v>148</v>
      </c>
      <c r="AS1660">
        <v>2011</v>
      </c>
      <c r="AT1660">
        <v>58</v>
      </c>
      <c r="AU1660">
        <v>2</v>
      </c>
      <c r="AZ1660">
        <v>237</v>
      </c>
      <c r="BA1660">
        <v>244</v>
      </c>
      <c r="BC1660" t="s">
        <v>23525</v>
      </c>
      <c r="BK1660" t="s">
        <v>23526</v>
      </c>
      <c r="BQ1660" t="s">
        <v>296</v>
      </c>
      <c r="BR1660" t="s">
        <v>12074</v>
      </c>
      <c r="BS1660" t="s">
        <v>12074</v>
      </c>
    </row>
    <row r="1661" spans="1:71" hidden="1">
      <c r="A1661" t="s">
        <v>76</v>
      </c>
      <c r="B1661" t="s">
        <v>23527</v>
      </c>
      <c r="F1661" t="s">
        <v>23528</v>
      </c>
      <c r="I1661" t="s">
        <v>23529</v>
      </c>
      <c r="J1661" t="s">
        <v>23530</v>
      </c>
      <c r="V1661" t="s">
        <v>23531</v>
      </c>
      <c r="Z1661" t="s">
        <v>23532</v>
      </c>
      <c r="AA1661" t="s">
        <v>23533</v>
      </c>
      <c r="AM1661" t="s">
        <v>23534</v>
      </c>
      <c r="AN1661" t="s">
        <v>23535</v>
      </c>
      <c r="AR1661" t="s">
        <v>887</v>
      </c>
      <c r="AS1661">
        <v>2014</v>
      </c>
      <c r="AT1661">
        <v>289</v>
      </c>
      <c r="AU1661">
        <v>3</v>
      </c>
      <c r="AZ1661">
        <v>317</v>
      </c>
      <c r="BA1661">
        <v>332</v>
      </c>
      <c r="BC1661" t="s">
        <v>23536</v>
      </c>
      <c r="BK1661" t="s">
        <v>23537</v>
      </c>
      <c r="BL1661">
        <v>24442277</v>
      </c>
      <c r="BQ1661" t="s">
        <v>296</v>
      </c>
      <c r="BR1661" t="s">
        <v>12074</v>
      </c>
      <c r="BS1661" t="s">
        <v>12074</v>
      </c>
    </row>
    <row r="1662" spans="1:71" hidden="1">
      <c r="A1662" t="s">
        <v>76</v>
      </c>
      <c r="B1662" t="s">
        <v>23538</v>
      </c>
      <c r="F1662" t="s">
        <v>23539</v>
      </c>
      <c r="I1662" t="s">
        <v>23540</v>
      </c>
      <c r="J1662" t="s">
        <v>677</v>
      </c>
      <c r="V1662" t="s">
        <v>23541</v>
      </c>
      <c r="Z1662" t="s">
        <v>23542</v>
      </c>
      <c r="AA1662" t="s">
        <v>23543</v>
      </c>
      <c r="AM1662" t="s">
        <v>679</v>
      </c>
      <c r="AN1662" t="s">
        <v>4283</v>
      </c>
      <c r="AR1662" t="s">
        <v>94</v>
      </c>
      <c r="AS1662">
        <v>2017</v>
      </c>
      <c r="AT1662">
        <v>30</v>
      </c>
      <c r="AU1662">
        <v>1</v>
      </c>
      <c r="AZ1662">
        <v>66</v>
      </c>
      <c r="BA1662">
        <v>80</v>
      </c>
      <c r="BC1662" t="s">
        <v>23544</v>
      </c>
      <c r="BK1662" t="s">
        <v>23545</v>
      </c>
      <c r="BL1662">
        <v>27718537</v>
      </c>
      <c r="BQ1662" t="s">
        <v>296</v>
      </c>
      <c r="BR1662" t="s">
        <v>12074</v>
      </c>
      <c r="BS1662" t="s">
        <v>12074</v>
      </c>
    </row>
    <row r="1663" spans="1:71" hidden="1">
      <c r="A1663" t="s">
        <v>76</v>
      </c>
      <c r="B1663" t="s">
        <v>23546</v>
      </c>
      <c r="F1663" t="s">
        <v>23547</v>
      </c>
      <c r="I1663" t="s">
        <v>23548</v>
      </c>
      <c r="J1663" t="s">
        <v>23549</v>
      </c>
      <c r="V1663" t="s">
        <v>23550</v>
      </c>
      <c r="AM1663" t="s">
        <v>23551</v>
      </c>
      <c r="AR1663" s="3">
        <v>11110</v>
      </c>
      <c r="AS1663">
        <v>2006</v>
      </c>
      <c r="AT1663">
        <v>134</v>
      </c>
      <c r="AU1663" s="2">
        <v>43160</v>
      </c>
      <c r="AZ1663">
        <v>120</v>
      </c>
      <c r="BA1663">
        <v>129</v>
      </c>
      <c r="BC1663" t="s">
        <v>23552</v>
      </c>
      <c r="BK1663" t="s">
        <v>23553</v>
      </c>
      <c r="BL1663">
        <v>16325335</v>
      </c>
      <c r="BQ1663" t="s">
        <v>296</v>
      </c>
      <c r="BR1663" t="s">
        <v>12074</v>
      </c>
      <c r="BS1663" t="s">
        <v>12074</v>
      </c>
    </row>
    <row r="1664" spans="1:71" hidden="1">
      <c r="A1664" t="s">
        <v>76</v>
      </c>
      <c r="B1664" t="s">
        <v>23554</v>
      </c>
      <c r="F1664" t="s">
        <v>23555</v>
      </c>
      <c r="I1664" t="s">
        <v>23556</v>
      </c>
      <c r="J1664" t="s">
        <v>677</v>
      </c>
      <c r="V1664" t="s">
        <v>23557</v>
      </c>
      <c r="Z1664" t="s">
        <v>9229</v>
      </c>
      <c r="AA1664" t="s">
        <v>23558</v>
      </c>
      <c r="AM1664" t="s">
        <v>679</v>
      </c>
      <c r="AR1664" t="s">
        <v>128</v>
      </c>
      <c r="AS1664">
        <v>2009</v>
      </c>
      <c r="AT1664">
        <v>22</v>
      </c>
      <c r="AU1664">
        <v>12</v>
      </c>
      <c r="AZ1664">
        <v>2438</v>
      </c>
      <c r="BA1664">
        <v>2444</v>
      </c>
      <c r="BC1664" t="s">
        <v>23559</v>
      </c>
      <c r="BK1664" t="s">
        <v>23560</v>
      </c>
      <c r="BL1664">
        <v>19840204</v>
      </c>
      <c r="BQ1664" t="s">
        <v>296</v>
      </c>
      <c r="BR1664" t="s">
        <v>12074</v>
      </c>
      <c r="BS1664" t="s">
        <v>12074</v>
      </c>
    </row>
    <row r="1665" spans="1:71" hidden="1">
      <c r="A1665" t="s">
        <v>76</v>
      </c>
      <c r="B1665" t="s">
        <v>23561</v>
      </c>
      <c r="F1665" t="s">
        <v>23562</v>
      </c>
      <c r="I1665" t="s">
        <v>23563</v>
      </c>
      <c r="J1665" t="s">
        <v>861</v>
      </c>
      <c r="V1665" t="s">
        <v>23564</v>
      </c>
      <c r="Z1665" t="s">
        <v>23565</v>
      </c>
      <c r="AA1665" t="s">
        <v>23566</v>
      </c>
      <c r="AM1665" t="s">
        <v>863</v>
      </c>
      <c r="AN1665" t="s">
        <v>864</v>
      </c>
      <c r="AR1665" t="s">
        <v>216</v>
      </c>
      <c r="AS1665">
        <v>2008</v>
      </c>
      <c r="AT1665">
        <v>89</v>
      </c>
      <c r="AU1665">
        <v>4</v>
      </c>
      <c r="AZ1665">
        <v>933</v>
      </c>
      <c r="BA1665">
        <v>941</v>
      </c>
      <c r="BC1665" t="s">
        <v>23567</v>
      </c>
      <c r="BK1665" t="s">
        <v>23568</v>
      </c>
      <c r="BQ1665" t="s">
        <v>296</v>
      </c>
      <c r="BR1665" t="s">
        <v>12074</v>
      </c>
      <c r="BS1665" t="s">
        <v>12074</v>
      </c>
    </row>
    <row r="1666" spans="1:71" hidden="1">
      <c r="A1666" t="s">
        <v>76</v>
      </c>
      <c r="B1666" t="s">
        <v>23569</v>
      </c>
      <c r="F1666" t="s">
        <v>23570</v>
      </c>
      <c r="I1666" t="s">
        <v>23571</v>
      </c>
      <c r="J1666" t="s">
        <v>493</v>
      </c>
      <c r="V1666" t="s">
        <v>23572</v>
      </c>
      <c r="AA1666" t="s">
        <v>23573</v>
      </c>
      <c r="AM1666" t="s">
        <v>495</v>
      </c>
      <c r="AR1666" t="s">
        <v>5365</v>
      </c>
      <c r="AS1666">
        <v>2012</v>
      </c>
      <c r="AT1666">
        <v>60</v>
      </c>
      <c r="AU1666">
        <v>3</v>
      </c>
      <c r="AZ1666">
        <v>374</v>
      </c>
      <c r="BA1666">
        <v>378</v>
      </c>
      <c r="BC1666" t="s">
        <v>23574</v>
      </c>
      <c r="BK1666" t="s">
        <v>23575</v>
      </c>
      <c r="BQ1666" t="s">
        <v>296</v>
      </c>
      <c r="BR1666" t="s">
        <v>12074</v>
      </c>
      <c r="BS1666" t="s">
        <v>12074</v>
      </c>
    </row>
    <row r="1667" spans="1:71" hidden="1">
      <c r="A1667" t="s">
        <v>76</v>
      </c>
      <c r="B1667" t="s">
        <v>23576</v>
      </c>
      <c r="F1667" t="s">
        <v>23577</v>
      </c>
      <c r="I1667" t="s">
        <v>23578</v>
      </c>
      <c r="J1667" t="s">
        <v>3265</v>
      </c>
      <c r="V1667" t="s">
        <v>23579</v>
      </c>
      <c r="AM1667" t="s">
        <v>3266</v>
      </c>
      <c r="AN1667" t="s">
        <v>15157</v>
      </c>
      <c r="AR1667" t="s">
        <v>216</v>
      </c>
      <c r="AS1667">
        <v>2016</v>
      </c>
      <c r="AT1667">
        <v>148</v>
      </c>
      <c r="AU1667">
        <v>4</v>
      </c>
      <c r="AZ1667">
        <v>482</v>
      </c>
      <c r="BA1667">
        <v>492</v>
      </c>
      <c r="BC1667" t="s">
        <v>23580</v>
      </c>
      <c r="BK1667" t="s">
        <v>23581</v>
      </c>
      <c r="BQ1667" t="s">
        <v>296</v>
      </c>
      <c r="BR1667" t="e">
        <v>#VALUE!</v>
      </c>
      <c r="BS1667" t="e">
        <v>#VALUE!</v>
      </c>
    </row>
    <row r="1668" spans="1:71" hidden="1">
      <c r="A1668" t="s">
        <v>76</v>
      </c>
      <c r="B1668" t="s">
        <v>23582</v>
      </c>
      <c r="F1668" t="s">
        <v>23582</v>
      </c>
      <c r="I1668" t="s">
        <v>23583</v>
      </c>
      <c r="J1668" t="s">
        <v>6301</v>
      </c>
      <c r="V1668" t="s">
        <v>23584</v>
      </c>
      <c r="AM1668" t="s">
        <v>6303</v>
      </c>
      <c r="AR1668" t="s">
        <v>397</v>
      </c>
      <c r="AS1668">
        <v>1993</v>
      </c>
      <c r="AT1668">
        <v>7</v>
      </c>
      <c r="AU1668">
        <v>3</v>
      </c>
      <c r="AZ1668">
        <v>243</v>
      </c>
      <c r="BA1668">
        <v>258</v>
      </c>
      <c r="BC1668" t="s">
        <v>23585</v>
      </c>
      <c r="BK1668" t="s">
        <v>23586</v>
      </c>
      <c r="BL1668">
        <v>8369559</v>
      </c>
      <c r="BQ1668" t="s">
        <v>296</v>
      </c>
      <c r="BR1668" t="s">
        <v>12074</v>
      </c>
      <c r="BS1668" t="s">
        <v>12074</v>
      </c>
    </row>
    <row r="1669" spans="1:71" hidden="1">
      <c r="A1669" t="s">
        <v>76</v>
      </c>
      <c r="B1669" t="s">
        <v>23587</v>
      </c>
      <c r="F1669" t="s">
        <v>23587</v>
      </c>
      <c r="I1669" t="s">
        <v>23588</v>
      </c>
      <c r="J1669" t="s">
        <v>6301</v>
      </c>
      <c r="V1669" t="s">
        <v>23589</v>
      </c>
      <c r="AM1669" t="s">
        <v>6303</v>
      </c>
      <c r="AR1669" t="s">
        <v>94</v>
      </c>
      <c r="AS1669">
        <v>1997</v>
      </c>
      <c r="AT1669">
        <v>11</v>
      </c>
      <c r="AU1669">
        <v>1</v>
      </c>
      <c r="AZ1669">
        <v>25</v>
      </c>
      <c r="BA1669">
        <v>37</v>
      </c>
      <c r="BC1669" t="s">
        <v>23590</v>
      </c>
      <c r="BK1669" t="s">
        <v>23591</v>
      </c>
      <c r="BL1669">
        <v>9061674</v>
      </c>
      <c r="BQ1669" t="s">
        <v>296</v>
      </c>
      <c r="BR1669" t="s">
        <v>12074</v>
      </c>
      <c r="BS1669" t="s">
        <v>12074</v>
      </c>
    </row>
    <row r="1670" spans="1:71" hidden="1">
      <c r="A1670" t="s">
        <v>76</v>
      </c>
      <c r="B1670" t="s">
        <v>23592</v>
      </c>
      <c r="F1670" t="s">
        <v>23592</v>
      </c>
      <c r="I1670" t="s">
        <v>23593</v>
      </c>
      <c r="J1670" t="s">
        <v>23594</v>
      </c>
      <c r="V1670" t="s">
        <v>23595</v>
      </c>
      <c r="AM1670" t="s">
        <v>23596</v>
      </c>
      <c r="AR1670" t="s">
        <v>397</v>
      </c>
      <c r="AS1670">
        <v>2002</v>
      </c>
      <c r="AT1670">
        <v>32</v>
      </c>
      <c r="AU1670">
        <v>8</v>
      </c>
      <c r="AZ1670">
        <v>979</v>
      </c>
      <c r="BA1670">
        <v>989</v>
      </c>
      <c r="BB1670" t="s">
        <v>23597</v>
      </c>
      <c r="BC1670" t="s">
        <v>23598</v>
      </c>
      <c r="BK1670" t="s">
        <v>23599</v>
      </c>
      <c r="BL1670">
        <v>12076627</v>
      </c>
      <c r="BQ1670" t="s">
        <v>131</v>
      </c>
      <c r="BR1670" t="s">
        <v>12074</v>
      </c>
      <c r="BS1670" t="s">
        <v>296</v>
      </c>
    </row>
    <row r="1671" spans="1:71" hidden="1">
      <c r="A1671" t="s">
        <v>76</v>
      </c>
      <c r="B1671" t="s">
        <v>23600</v>
      </c>
      <c r="F1671" t="s">
        <v>23600</v>
      </c>
      <c r="I1671" t="s">
        <v>23601</v>
      </c>
      <c r="J1671" t="s">
        <v>11662</v>
      </c>
      <c r="V1671" t="s">
        <v>23602</v>
      </c>
      <c r="AM1671" t="s">
        <v>11665</v>
      </c>
      <c r="AR1671" t="s">
        <v>185</v>
      </c>
      <c r="AS1671">
        <v>1997</v>
      </c>
      <c r="AT1671">
        <v>115</v>
      </c>
      <c r="AV1671">
        <v>3</v>
      </c>
      <c r="AZ1671">
        <v>265</v>
      </c>
      <c r="BA1671">
        <v>279</v>
      </c>
      <c r="BC1671" t="s">
        <v>23603</v>
      </c>
      <c r="BK1671" t="s">
        <v>23604</v>
      </c>
      <c r="BL1671">
        <v>9300464</v>
      </c>
      <c r="BQ1671" t="s">
        <v>296</v>
      </c>
      <c r="BR1671" t="s">
        <v>12074</v>
      </c>
      <c r="BS1671" t="s">
        <v>12074</v>
      </c>
    </row>
    <row r="1672" spans="1:71" hidden="1">
      <c r="A1672" t="s">
        <v>76</v>
      </c>
      <c r="B1672" t="s">
        <v>23605</v>
      </c>
      <c r="F1672" t="s">
        <v>23606</v>
      </c>
      <c r="I1672" t="s">
        <v>23607</v>
      </c>
      <c r="J1672" t="s">
        <v>23608</v>
      </c>
      <c r="V1672" t="s">
        <v>23609</v>
      </c>
      <c r="AM1672" t="s">
        <v>23610</v>
      </c>
      <c r="AN1672" t="s">
        <v>23611</v>
      </c>
      <c r="AR1672" t="s">
        <v>887</v>
      </c>
      <c r="AS1672">
        <v>2018</v>
      </c>
      <c r="AU1672">
        <v>431</v>
      </c>
      <c r="AZ1672">
        <v>116</v>
      </c>
      <c r="BA1672">
        <v>127</v>
      </c>
      <c r="BC1672" t="s">
        <v>23612</v>
      </c>
      <c r="BK1672" t="s">
        <v>23613</v>
      </c>
      <c r="BQ1672" t="s">
        <v>296</v>
      </c>
      <c r="BR1672" t="s">
        <v>12074</v>
      </c>
      <c r="BS1672" t="s">
        <v>12074</v>
      </c>
    </row>
    <row r="1673" spans="1:71" hidden="1">
      <c r="A1673" t="s">
        <v>76</v>
      </c>
      <c r="B1673" t="s">
        <v>23614</v>
      </c>
      <c r="F1673" t="s">
        <v>23615</v>
      </c>
      <c r="I1673" t="s">
        <v>23616</v>
      </c>
      <c r="J1673" t="s">
        <v>13383</v>
      </c>
      <c r="V1673" t="s">
        <v>23617</v>
      </c>
      <c r="AM1673" t="s">
        <v>13385</v>
      </c>
      <c r="AN1673" t="s">
        <v>13386</v>
      </c>
      <c r="AR1673" t="s">
        <v>94</v>
      </c>
      <c r="AS1673">
        <v>2014</v>
      </c>
      <c r="AT1673">
        <v>59</v>
      </c>
      <c r="AU1673">
        <v>1</v>
      </c>
      <c r="AZ1673">
        <v>173</v>
      </c>
      <c r="BA1673">
        <v>181</v>
      </c>
      <c r="BC1673" t="s">
        <v>23618</v>
      </c>
      <c r="BK1673" t="s">
        <v>23619</v>
      </c>
      <c r="BQ1673" t="s">
        <v>296</v>
      </c>
      <c r="BR1673" t="s">
        <v>12074</v>
      </c>
      <c r="BS1673" t="s">
        <v>12074</v>
      </c>
    </row>
    <row r="1674" spans="1:71" hidden="1">
      <c r="A1674" t="s">
        <v>76</v>
      </c>
      <c r="B1674" t="s">
        <v>23620</v>
      </c>
      <c r="F1674" t="s">
        <v>23621</v>
      </c>
      <c r="I1674" t="s">
        <v>23622</v>
      </c>
      <c r="J1674" t="s">
        <v>19602</v>
      </c>
      <c r="V1674" t="s">
        <v>23623</v>
      </c>
      <c r="AM1674" t="s">
        <v>19604</v>
      </c>
      <c r="AN1674" t="s">
        <v>23624</v>
      </c>
      <c r="AR1674" s="3">
        <v>41000</v>
      </c>
      <c r="AS1674">
        <v>2013</v>
      </c>
      <c r="AT1674">
        <v>50</v>
      </c>
      <c r="AU1674" s="2">
        <v>43132</v>
      </c>
      <c r="AZ1674">
        <v>107</v>
      </c>
      <c r="BA1674">
        <v>123</v>
      </c>
      <c r="BC1674" t="s">
        <v>23625</v>
      </c>
      <c r="BK1674" t="s">
        <v>23626</v>
      </c>
      <c r="BQ1674" t="s">
        <v>296</v>
      </c>
      <c r="BR1674" t="s">
        <v>12074</v>
      </c>
      <c r="BS1674" t="s">
        <v>12074</v>
      </c>
    </row>
    <row r="1675" spans="1:71" hidden="1">
      <c r="A1675" t="s">
        <v>76</v>
      </c>
      <c r="B1675" t="s">
        <v>23627</v>
      </c>
      <c r="F1675" t="s">
        <v>23628</v>
      </c>
      <c r="I1675" t="s">
        <v>23629</v>
      </c>
      <c r="J1675" t="s">
        <v>13870</v>
      </c>
      <c r="V1675" t="s">
        <v>23630</v>
      </c>
      <c r="AM1675" t="s">
        <v>13872</v>
      </c>
      <c r="AN1675" t="s">
        <v>23631</v>
      </c>
      <c r="AR1675" t="s">
        <v>216</v>
      </c>
      <c r="AS1675">
        <v>2006</v>
      </c>
      <c r="AT1675">
        <v>6</v>
      </c>
      <c r="AU1675">
        <v>4</v>
      </c>
      <c r="AZ1675">
        <v>668</v>
      </c>
      <c r="BA1675">
        <v>675</v>
      </c>
      <c r="BC1675" t="s">
        <v>23632</v>
      </c>
      <c r="BK1675" t="s">
        <v>23633</v>
      </c>
      <c r="BL1675">
        <v>16916290</v>
      </c>
      <c r="BQ1675" t="s">
        <v>296</v>
      </c>
      <c r="BR1675" t="s">
        <v>12074</v>
      </c>
      <c r="BS1675" t="s">
        <v>12074</v>
      </c>
    </row>
    <row r="1676" spans="1:71" hidden="1">
      <c r="A1676" t="s">
        <v>76</v>
      </c>
      <c r="B1676" t="s">
        <v>23634</v>
      </c>
      <c r="F1676" t="s">
        <v>23634</v>
      </c>
      <c r="I1676" t="s">
        <v>23635</v>
      </c>
      <c r="J1676" t="s">
        <v>13886</v>
      </c>
      <c r="V1676" t="s">
        <v>23636</v>
      </c>
      <c r="AM1676" t="s">
        <v>13889</v>
      </c>
      <c r="AR1676" t="s">
        <v>413</v>
      </c>
      <c r="AS1676">
        <v>1994</v>
      </c>
      <c r="AT1676">
        <v>31</v>
      </c>
      <c r="AU1676">
        <v>4</v>
      </c>
      <c r="AZ1676">
        <v>623</v>
      </c>
      <c r="BA1676">
        <v>630</v>
      </c>
      <c r="BC1676" t="s">
        <v>23637</v>
      </c>
      <c r="BK1676" t="s">
        <v>23638</v>
      </c>
      <c r="BQ1676" t="s">
        <v>296</v>
      </c>
      <c r="BR1676" t="s">
        <v>12074</v>
      </c>
      <c r="BS1676" t="s">
        <v>12074</v>
      </c>
    </row>
    <row r="1677" spans="1:71" hidden="1">
      <c r="A1677" t="s">
        <v>76</v>
      </c>
      <c r="B1677" t="s">
        <v>23639</v>
      </c>
      <c r="F1677" t="s">
        <v>23640</v>
      </c>
      <c r="I1677" t="s">
        <v>23641</v>
      </c>
      <c r="J1677" t="s">
        <v>4512</v>
      </c>
      <c r="V1677" t="s">
        <v>23642</v>
      </c>
      <c r="AM1677" t="s">
        <v>4514</v>
      </c>
      <c r="AR1677" t="s">
        <v>204</v>
      </c>
      <c r="AS1677">
        <v>2012</v>
      </c>
      <c r="AT1677">
        <v>76</v>
      </c>
      <c r="AZ1677">
        <v>60</v>
      </c>
      <c r="BA1677">
        <v>67</v>
      </c>
      <c r="BC1677" t="s">
        <v>23643</v>
      </c>
      <c r="BK1677" t="s">
        <v>23644</v>
      </c>
      <c r="BQ1677" t="s">
        <v>296</v>
      </c>
      <c r="BR1677" t="s">
        <v>12074</v>
      </c>
      <c r="BS1677" t="s">
        <v>12074</v>
      </c>
    </row>
    <row r="1678" spans="1:71" hidden="1">
      <c r="A1678" t="s">
        <v>76</v>
      </c>
      <c r="B1678" t="s">
        <v>23645</v>
      </c>
      <c r="F1678" t="s">
        <v>23646</v>
      </c>
      <c r="I1678" t="s">
        <v>23647</v>
      </c>
      <c r="J1678" t="s">
        <v>23648</v>
      </c>
      <c r="V1678" t="s">
        <v>23649</v>
      </c>
      <c r="AM1678" t="s">
        <v>23650</v>
      </c>
      <c r="AN1678" t="s">
        <v>23651</v>
      </c>
      <c r="AR1678" s="3">
        <v>42156</v>
      </c>
      <c r="AS1678">
        <v>2016</v>
      </c>
      <c r="AT1678">
        <v>556</v>
      </c>
      <c r="AZ1678">
        <v>169</v>
      </c>
      <c r="BA1678">
        <v>178</v>
      </c>
      <c r="BC1678" t="s">
        <v>23652</v>
      </c>
      <c r="BK1678" t="s">
        <v>23653</v>
      </c>
      <c r="BL1678">
        <v>26971218</v>
      </c>
      <c r="BQ1678" t="s">
        <v>296</v>
      </c>
      <c r="BR1678" t="s">
        <v>12074</v>
      </c>
      <c r="BS1678" t="s">
        <v>12074</v>
      </c>
    </row>
    <row r="1679" spans="1:71" hidden="1">
      <c r="A1679" t="s">
        <v>76</v>
      </c>
      <c r="B1679" t="s">
        <v>23654</v>
      </c>
      <c r="F1679" t="s">
        <v>23655</v>
      </c>
      <c r="I1679" t="s">
        <v>23656</v>
      </c>
      <c r="J1679" t="s">
        <v>23132</v>
      </c>
      <c r="V1679" t="s">
        <v>23657</v>
      </c>
      <c r="AA1679" t="s">
        <v>23658</v>
      </c>
      <c r="AM1679" t="s">
        <v>23136</v>
      </c>
      <c r="AN1679" t="s">
        <v>23137</v>
      </c>
      <c r="AR1679" s="3">
        <v>37257</v>
      </c>
      <c r="AS1679">
        <v>2016</v>
      </c>
      <c r="AT1679">
        <v>150</v>
      </c>
      <c r="AU1679">
        <v>1</v>
      </c>
      <c r="AZ1679">
        <v>35</v>
      </c>
      <c r="BA1679">
        <v>42</v>
      </c>
      <c r="BC1679" t="s">
        <v>23659</v>
      </c>
      <c r="BK1679" t="s">
        <v>23660</v>
      </c>
      <c r="BQ1679" t="s">
        <v>296</v>
      </c>
      <c r="BR1679" t="s">
        <v>12074</v>
      </c>
      <c r="BS1679" t="s">
        <v>12074</v>
      </c>
    </row>
    <row r="1680" spans="1:71" hidden="1">
      <c r="A1680" t="s">
        <v>76</v>
      </c>
      <c r="B1680" t="s">
        <v>23661</v>
      </c>
      <c r="F1680" t="s">
        <v>23661</v>
      </c>
      <c r="I1680" t="s">
        <v>23662</v>
      </c>
      <c r="J1680" t="s">
        <v>15699</v>
      </c>
      <c r="V1680" t="s">
        <v>23663</v>
      </c>
      <c r="AM1680" t="s">
        <v>23078</v>
      </c>
      <c r="AS1680">
        <v>1991</v>
      </c>
      <c r="AT1680">
        <v>98</v>
      </c>
      <c r="AU1680" s="2">
        <v>43161</v>
      </c>
      <c r="AZ1680">
        <v>245</v>
      </c>
      <c r="BA1680">
        <v>252</v>
      </c>
      <c r="BC1680" t="s">
        <v>23664</v>
      </c>
      <c r="BK1680" t="s">
        <v>23665</v>
      </c>
      <c r="BQ1680" t="s">
        <v>131</v>
      </c>
      <c r="BR1680" t="s">
        <v>12074</v>
      </c>
      <c r="BS1680" t="s">
        <v>296</v>
      </c>
    </row>
    <row r="1681" spans="1:71" hidden="1">
      <c r="A1681" t="s">
        <v>76</v>
      </c>
      <c r="B1681" t="s">
        <v>23666</v>
      </c>
      <c r="F1681" t="s">
        <v>23666</v>
      </c>
      <c r="I1681" t="s">
        <v>23667</v>
      </c>
      <c r="J1681" t="s">
        <v>22233</v>
      </c>
      <c r="V1681" t="s">
        <v>23668</v>
      </c>
      <c r="AM1681" t="s">
        <v>22238</v>
      </c>
      <c r="AS1681">
        <v>1998</v>
      </c>
      <c r="AT1681">
        <v>5</v>
      </c>
      <c r="AU1681">
        <v>2</v>
      </c>
      <c r="AZ1681">
        <v>200</v>
      </c>
      <c r="BA1681">
        <v>206</v>
      </c>
      <c r="BC1681" t="s">
        <v>23669</v>
      </c>
      <c r="BK1681" t="s">
        <v>23670</v>
      </c>
      <c r="BQ1681" t="s">
        <v>296</v>
      </c>
      <c r="BR1681" t="s">
        <v>12074</v>
      </c>
      <c r="BS1681" t="s">
        <v>12074</v>
      </c>
    </row>
    <row r="1682" spans="1:71" hidden="1">
      <c r="A1682" t="s">
        <v>76</v>
      </c>
      <c r="B1682" t="s">
        <v>23671</v>
      </c>
      <c r="F1682" t="s">
        <v>23671</v>
      </c>
      <c r="I1682" t="s">
        <v>23672</v>
      </c>
      <c r="J1682" t="s">
        <v>1523</v>
      </c>
      <c r="V1682" t="s">
        <v>23673</v>
      </c>
      <c r="AM1682" t="s">
        <v>1527</v>
      </c>
      <c r="AR1682" s="3">
        <v>40848</v>
      </c>
      <c r="AS1682">
        <v>1993</v>
      </c>
      <c r="AT1682">
        <v>366</v>
      </c>
      <c r="AU1682">
        <v>6451</v>
      </c>
      <c r="AZ1682">
        <v>150</v>
      </c>
      <c r="BA1682">
        <v>152</v>
      </c>
      <c r="BC1682" t="s">
        <v>23674</v>
      </c>
      <c r="BK1682" t="s">
        <v>23675</v>
      </c>
      <c r="BQ1682" t="s">
        <v>296</v>
      </c>
      <c r="BR1682" t="s">
        <v>12074</v>
      </c>
      <c r="BS1682" t="s">
        <v>12074</v>
      </c>
    </row>
    <row r="1683" spans="1:71" hidden="1">
      <c r="A1683" t="s">
        <v>76</v>
      </c>
      <c r="B1683" t="s">
        <v>23676</v>
      </c>
      <c r="F1683" t="s">
        <v>23677</v>
      </c>
      <c r="I1683" t="s">
        <v>23678</v>
      </c>
      <c r="J1683" t="s">
        <v>23679</v>
      </c>
      <c r="V1683" t="s">
        <v>23680</v>
      </c>
      <c r="AM1683" t="s">
        <v>23681</v>
      </c>
      <c r="AR1683" s="3">
        <v>44652</v>
      </c>
      <c r="AS1683">
        <v>2010</v>
      </c>
      <c r="AT1683">
        <v>7</v>
      </c>
      <c r="BB1683">
        <v>76</v>
      </c>
      <c r="BC1683" t="s">
        <v>23682</v>
      </c>
      <c r="BK1683" t="s">
        <v>23683</v>
      </c>
      <c r="BL1683">
        <v>20412589</v>
      </c>
      <c r="BQ1683" t="s">
        <v>296</v>
      </c>
      <c r="BR1683" t="s">
        <v>12074</v>
      </c>
      <c r="BS1683" t="s">
        <v>12074</v>
      </c>
    </row>
    <row r="1684" spans="1:71" hidden="1">
      <c r="A1684" t="s">
        <v>867</v>
      </c>
      <c r="B1684" t="s">
        <v>23684</v>
      </c>
      <c r="D1684" t="s">
        <v>23685</v>
      </c>
      <c r="F1684" t="s">
        <v>23684</v>
      </c>
      <c r="I1684" t="s">
        <v>23686</v>
      </c>
      <c r="J1684" t="s">
        <v>23687</v>
      </c>
      <c r="K1684" t="s">
        <v>23688</v>
      </c>
      <c r="O1684" t="s">
        <v>23689</v>
      </c>
      <c r="P1684" t="s">
        <v>23690</v>
      </c>
      <c r="Q1684" t="s">
        <v>23691</v>
      </c>
      <c r="R1684" t="s">
        <v>23692</v>
      </c>
      <c r="S1684" t="s">
        <v>23693</v>
      </c>
      <c r="V1684" t="s">
        <v>23694</v>
      </c>
      <c r="AM1684" t="s">
        <v>23695</v>
      </c>
      <c r="AO1684" t="s">
        <v>23696</v>
      </c>
      <c r="AS1684">
        <v>2000</v>
      </c>
      <c r="AT1684">
        <v>425</v>
      </c>
      <c r="AZ1684">
        <v>523</v>
      </c>
      <c r="BA1684">
        <v>528</v>
      </c>
      <c r="BK1684" t="s">
        <v>23697</v>
      </c>
      <c r="BQ1684" t="s">
        <v>296</v>
      </c>
      <c r="BR1684" t="s">
        <v>12074</v>
      </c>
      <c r="BS1684" t="s">
        <v>12074</v>
      </c>
    </row>
    <row r="1685" spans="1:71" hidden="1">
      <c r="A1685" t="s">
        <v>76</v>
      </c>
      <c r="B1685" t="s">
        <v>23698</v>
      </c>
      <c r="F1685" t="s">
        <v>23698</v>
      </c>
      <c r="I1685" t="s">
        <v>23699</v>
      </c>
      <c r="J1685" t="s">
        <v>9447</v>
      </c>
      <c r="V1685" t="s">
        <v>23700</v>
      </c>
      <c r="AM1685" t="s">
        <v>9451</v>
      </c>
      <c r="AR1685" t="s">
        <v>769</v>
      </c>
      <c r="AS1685">
        <v>1999</v>
      </c>
      <c r="AT1685">
        <v>33</v>
      </c>
      <c r="AU1685">
        <v>1</v>
      </c>
      <c r="AZ1685">
        <v>45</v>
      </c>
      <c r="BA1685">
        <v>61</v>
      </c>
      <c r="BC1685" t="s">
        <v>23701</v>
      </c>
      <c r="BK1685" t="s">
        <v>23702</v>
      </c>
      <c r="BQ1685" t="s">
        <v>296</v>
      </c>
      <c r="BR1685" t="s">
        <v>12074</v>
      </c>
      <c r="BS1685" t="s">
        <v>12074</v>
      </c>
    </row>
    <row r="1686" spans="1:71" hidden="1">
      <c r="A1686" t="s">
        <v>76</v>
      </c>
      <c r="B1686" t="s">
        <v>23703</v>
      </c>
      <c r="F1686" t="s">
        <v>23704</v>
      </c>
      <c r="I1686" t="s">
        <v>23705</v>
      </c>
      <c r="J1686" t="s">
        <v>2977</v>
      </c>
      <c r="V1686" t="s">
        <v>23706</v>
      </c>
      <c r="Z1686" t="s">
        <v>19874</v>
      </c>
      <c r="AA1686" t="s">
        <v>19875</v>
      </c>
      <c r="AM1686" t="s">
        <v>2979</v>
      </c>
      <c r="AR1686" t="s">
        <v>185</v>
      </c>
      <c r="AS1686">
        <v>2010</v>
      </c>
      <c r="AT1686">
        <v>210</v>
      </c>
      <c r="AU1686">
        <v>1</v>
      </c>
      <c r="AZ1686">
        <v>111</v>
      </c>
      <c r="BA1686">
        <v>123</v>
      </c>
      <c r="BC1686" t="s">
        <v>23707</v>
      </c>
      <c r="BK1686" t="s">
        <v>23708</v>
      </c>
      <c r="BQ1686" t="s">
        <v>296</v>
      </c>
      <c r="BR1686" t="s">
        <v>12074</v>
      </c>
      <c r="BS1686" t="s">
        <v>12074</v>
      </c>
    </row>
    <row r="1687" spans="1:71" hidden="1">
      <c r="A1687" t="s">
        <v>76</v>
      </c>
      <c r="B1687" t="s">
        <v>23709</v>
      </c>
      <c r="F1687" t="s">
        <v>23710</v>
      </c>
      <c r="I1687" t="s">
        <v>23711</v>
      </c>
      <c r="J1687" t="s">
        <v>4044</v>
      </c>
      <c r="V1687" t="s">
        <v>23712</v>
      </c>
      <c r="AA1687" t="s">
        <v>23713</v>
      </c>
      <c r="AM1687" t="s">
        <v>4046</v>
      </c>
      <c r="AN1687" t="s">
        <v>12757</v>
      </c>
      <c r="AR1687" t="s">
        <v>128</v>
      </c>
      <c r="AS1687">
        <v>2014</v>
      </c>
      <c r="AT1687">
        <v>461</v>
      </c>
      <c r="AZ1687">
        <v>250</v>
      </c>
      <c r="BA1687">
        <v>256</v>
      </c>
      <c r="BC1687" t="s">
        <v>23714</v>
      </c>
      <c r="BK1687" t="s">
        <v>23715</v>
      </c>
      <c r="BQ1687" t="s">
        <v>296</v>
      </c>
      <c r="BR1687" t="s">
        <v>12074</v>
      </c>
      <c r="BS1687" t="s">
        <v>12074</v>
      </c>
    </row>
    <row r="1688" spans="1:71" hidden="1">
      <c r="A1688" t="s">
        <v>76</v>
      </c>
      <c r="B1688" t="s">
        <v>23716</v>
      </c>
      <c r="F1688" t="s">
        <v>23716</v>
      </c>
      <c r="I1688" t="s">
        <v>23717</v>
      </c>
      <c r="J1688" t="s">
        <v>13287</v>
      </c>
      <c r="V1688" t="s">
        <v>23718</v>
      </c>
      <c r="AM1688" t="s">
        <v>13289</v>
      </c>
      <c r="AR1688" t="s">
        <v>1120</v>
      </c>
      <c r="AS1688">
        <v>2003</v>
      </c>
      <c r="AT1688">
        <v>24</v>
      </c>
      <c r="AU1688">
        <v>4</v>
      </c>
      <c r="AZ1688">
        <v>203</v>
      </c>
      <c r="BA1688">
        <v>212</v>
      </c>
      <c r="BK1688" t="s">
        <v>23719</v>
      </c>
      <c r="BL1688">
        <v>12955168</v>
      </c>
      <c r="BQ1688" t="s">
        <v>296</v>
      </c>
      <c r="BR1688" t="s">
        <v>12074</v>
      </c>
      <c r="BS1688" t="s">
        <v>12074</v>
      </c>
    </row>
    <row r="1689" spans="1:71" hidden="1">
      <c r="A1689" t="s">
        <v>76</v>
      </c>
      <c r="B1689" t="s">
        <v>23720</v>
      </c>
      <c r="F1689" t="s">
        <v>23721</v>
      </c>
      <c r="I1689" t="s">
        <v>23722</v>
      </c>
      <c r="J1689" t="s">
        <v>1377</v>
      </c>
      <c r="V1689" t="s">
        <v>23723</v>
      </c>
      <c r="AM1689" t="s">
        <v>1381</v>
      </c>
      <c r="AN1689" t="s">
        <v>1382</v>
      </c>
      <c r="AR1689" t="s">
        <v>769</v>
      </c>
      <c r="AS1689">
        <v>2009</v>
      </c>
      <c r="AT1689">
        <v>71</v>
      </c>
      <c r="AU1689">
        <v>3</v>
      </c>
      <c r="AZ1689">
        <v>233</v>
      </c>
      <c r="BA1689">
        <v>241</v>
      </c>
      <c r="BC1689" t="s">
        <v>23724</v>
      </c>
      <c r="BK1689" t="s">
        <v>23725</v>
      </c>
      <c r="BL1689">
        <v>19051315</v>
      </c>
      <c r="BQ1689" t="s">
        <v>296</v>
      </c>
      <c r="BR1689" t="s">
        <v>12074</v>
      </c>
      <c r="BS1689" t="s">
        <v>12074</v>
      </c>
    </row>
    <row r="1690" spans="1:71" hidden="1">
      <c r="A1690" t="s">
        <v>76</v>
      </c>
      <c r="B1690" t="s">
        <v>23726</v>
      </c>
      <c r="F1690" t="s">
        <v>23726</v>
      </c>
      <c r="I1690" t="s">
        <v>23727</v>
      </c>
      <c r="J1690" t="s">
        <v>5100</v>
      </c>
      <c r="V1690" t="s">
        <v>23728</v>
      </c>
      <c r="AA1690" t="s">
        <v>23729</v>
      </c>
      <c r="AM1690" t="s">
        <v>3970</v>
      </c>
      <c r="AR1690" t="s">
        <v>887</v>
      </c>
      <c r="AS1690">
        <v>2004</v>
      </c>
      <c r="AT1690">
        <v>82</v>
      </c>
      <c r="AU1690">
        <v>6</v>
      </c>
      <c r="AZ1690">
        <v>873</v>
      </c>
      <c r="BA1690">
        <v>879</v>
      </c>
      <c r="BC1690" t="s">
        <v>23730</v>
      </c>
      <c r="BK1690" t="s">
        <v>23731</v>
      </c>
      <c r="BQ1690" t="s">
        <v>131</v>
      </c>
      <c r="BR1690" t="s">
        <v>12074</v>
      </c>
      <c r="BS1690" t="s">
        <v>296</v>
      </c>
    </row>
    <row r="1691" spans="1:71" hidden="1">
      <c r="A1691" t="s">
        <v>76</v>
      </c>
      <c r="B1691" t="s">
        <v>23732</v>
      </c>
      <c r="F1691" t="s">
        <v>23732</v>
      </c>
      <c r="I1691" t="s">
        <v>23733</v>
      </c>
      <c r="J1691" t="s">
        <v>23734</v>
      </c>
      <c r="O1691" t="s">
        <v>23735</v>
      </c>
      <c r="P1691" t="s">
        <v>23736</v>
      </c>
      <c r="Q1691" t="s">
        <v>23737</v>
      </c>
      <c r="R1691" t="s">
        <v>23738</v>
      </c>
      <c r="V1691" t="s">
        <v>23739</v>
      </c>
      <c r="AA1691" t="s">
        <v>23740</v>
      </c>
      <c r="AM1691" t="s">
        <v>23741</v>
      </c>
      <c r="AR1691" t="s">
        <v>148</v>
      </c>
      <c r="AS1691">
        <v>2004</v>
      </c>
      <c r="AT1691">
        <v>62</v>
      </c>
      <c r="AU1691">
        <v>2</v>
      </c>
      <c r="AZ1691">
        <v>187</v>
      </c>
      <c r="BA1691">
        <v>190</v>
      </c>
      <c r="BC1691" t="s">
        <v>23742</v>
      </c>
      <c r="BK1691" t="s">
        <v>23743</v>
      </c>
      <c r="BL1691">
        <v>15039025</v>
      </c>
      <c r="BQ1691" t="s">
        <v>296</v>
      </c>
      <c r="BR1691" t="s">
        <v>12074</v>
      </c>
      <c r="BS1691" t="s">
        <v>12074</v>
      </c>
    </row>
    <row r="1692" spans="1:71" hidden="1">
      <c r="A1692" t="s">
        <v>76</v>
      </c>
      <c r="B1692" t="s">
        <v>23744</v>
      </c>
      <c r="F1692" t="s">
        <v>23744</v>
      </c>
      <c r="I1692" t="s">
        <v>23745</v>
      </c>
      <c r="J1692" t="s">
        <v>15956</v>
      </c>
      <c r="V1692" t="s">
        <v>23746</v>
      </c>
      <c r="Z1692" t="s">
        <v>23747</v>
      </c>
      <c r="AA1692" t="s">
        <v>23748</v>
      </c>
      <c r="AM1692" t="s">
        <v>15958</v>
      </c>
      <c r="AR1692" t="s">
        <v>887</v>
      </c>
      <c r="AS1692">
        <v>1992</v>
      </c>
      <c r="AT1692">
        <v>100</v>
      </c>
      <c r="AZ1692">
        <v>355</v>
      </c>
      <c r="BA1692">
        <v>364</v>
      </c>
      <c r="BK1692" t="s">
        <v>23749</v>
      </c>
      <c r="BQ1692" t="s">
        <v>296</v>
      </c>
      <c r="BR1692" t="s">
        <v>12074</v>
      </c>
      <c r="BS1692" t="s">
        <v>12074</v>
      </c>
    </row>
    <row r="1693" spans="1:71" hidden="1">
      <c r="A1693" t="s">
        <v>76</v>
      </c>
      <c r="B1693" t="s">
        <v>23750</v>
      </c>
      <c r="F1693" t="s">
        <v>23751</v>
      </c>
      <c r="I1693" t="s">
        <v>23752</v>
      </c>
      <c r="J1693" t="s">
        <v>23753</v>
      </c>
      <c r="V1693" t="s">
        <v>23754</v>
      </c>
      <c r="AM1693" t="s">
        <v>23755</v>
      </c>
      <c r="AN1693" t="s">
        <v>23756</v>
      </c>
      <c r="AR1693" s="3">
        <v>39600</v>
      </c>
      <c r="AS1693">
        <v>2017</v>
      </c>
      <c r="AT1693">
        <v>7</v>
      </c>
      <c r="BB1693">
        <v>143</v>
      </c>
      <c r="BC1693" t="s">
        <v>23757</v>
      </c>
      <c r="BK1693" t="s">
        <v>23758</v>
      </c>
      <c r="BL1693">
        <v>28597156</v>
      </c>
      <c r="BQ1693" t="s">
        <v>296</v>
      </c>
      <c r="BR1693" t="s">
        <v>12074</v>
      </c>
      <c r="BS1693" t="s">
        <v>12074</v>
      </c>
    </row>
    <row r="1694" spans="1:71" hidden="1">
      <c r="A1694" t="s">
        <v>76</v>
      </c>
      <c r="B1694" t="s">
        <v>23759</v>
      </c>
      <c r="F1694" t="s">
        <v>23760</v>
      </c>
      <c r="I1694" t="s">
        <v>23761</v>
      </c>
      <c r="J1694" t="s">
        <v>17027</v>
      </c>
      <c r="V1694" t="s">
        <v>23762</v>
      </c>
      <c r="AM1694" t="s">
        <v>17031</v>
      </c>
      <c r="AN1694" t="s">
        <v>17032</v>
      </c>
      <c r="AR1694" t="s">
        <v>185</v>
      </c>
      <c r="AS1694">
        <v>2008</v>
      </c>
      <c r="AT1694">
        <v>64</v>
      </c>
      <c r="AU1694">
        <v>9</v>
      </c>
      <c r="AZ1694">
        <v>945</v>
      </c>
      <c r="BA1694">
        <v>953</v>
      </c>
      <c r="BC1694" t="s">
        <v>23763</v>
      </c>
      <c r="BK1694" t="s">
        <v>23764</v>
      </c>
      <c r="BL1694">
        <v>18421803</v>
      </c>
      <c r="BQ1694" t="s">
        <v>296</v>
      </c>
      <c r="BR1694" t="s">
        <v>12074</v>
      </c>
      <c r="BS1694" t="s">
        <v>12074</v>
      </c>
    </row>
    <row r="1695" spans="1:71" hidden="1">
      <c r="A1695" t="s">
        <v>867</v>
      </c>
      <c r="B1695" t="s">
        <v>23765</v>
      </c>
      <c r="D1695" t="s">
        <v>23766</v>
      </c>
      <c r="F1695" t="s">
        <v>23767</v>
      </c>
      <c r="I1695" t="s">
        <v>23768</v>
      </c>
      <c r="J1695" t="s">
        <v>23769</v>
      </c>
      <c r="K1695" t="s">
        <v>15366</v>
      </c>
      <c r="V1695" t="s">
        <v>23770</v>
      </c>
      <c r="AM1695" t="s">
        <v>15368</v>
      </c>
      <c r="AO1695" t="s">
        <v>23771</v>
      </c>
      <c r="AS1695">
        <v>2017</v>
      </c>
      <c r="AT1695">
        <v>53</v>
      </c>
      <c r="AZ1695">
        <v>115</v>
      </c>
      <c r="BA1695">
        <v>144</v>
      </c>
      <c r="BC1695" t="s">
        <v>23772</v>
      </c>
      <c r="BK1695" t="s">
        <v>23773</v>
      </c>
      <c r="BQ1695" t="s">
        <v>296</v>
      </c>
      <c r="BR1695" t="s">
        <v>12074</v>
      </c>
      <c r="BS1695" t="s">
        <v>12074</v>
      </c>
    </row>
    <row r="1696" spans="1:71" hidden="1">
      <c r="A1696" t="s">
        <v>76</v>
      </c>
      <c r="B1696" t="s">
        <v>23774</v>
      </c>
      <c r="F1696" t="s">
        <v>23775</v>
      </c>
      <c r="I1696" t="s">
        <v>23776</v>
      </c>
      <c r="J1696" t="s">
        <v>145</v>
      </c>
      <c r="V1696" t="s">
        <v>23777</v>
      </c>
      <c r="AA1696" t="s">
        <v>23778</v>
      </c>
      <c r="AM1696" t="s">
        <v>147</v>
      </c>
      <c r="AR1696" t="s">
        <v>397</v>
      </c>
      <c r="AS1696">
        <v>2012</v>
      </c>
      <c r="AT1696">
        <v>58</v>
      </c>
      <c r="AU1696">
        <v>7</v>
      </c>
      <c r="AZ1696">
        <v>966</v>
      </c>
      <c r="BA1696">
        <v>973</v>
      </c>
      <c r="BC1696" t="s">
        <v>23779</v>
      </c>
      <c r="BK1696" t="s">
        <v>23780</v>
      </c>
      <c r="BL1696">
        <v>22579567</v>
      </c>
      <c r="BQ1696" t="s">
        <v>296</v>
      </c>
      <c r="BR1696" t="s">
        <v>12074</v>
      </c>
      <c r="BS1696" t="s">
        <v>12074</v>
      </c>
    </row>
    <row r="1697" spans="1:71" hidden="1">
      <c r="A1697" t="s">
        <v>76</v>
      </c>
      <c r="B1697" t="s">
        <v>23781</v>
      </c>
      <c r="F1697" t="s">
        <v>23782</v>
      </c>
      <c r="I1697" t="s">
        <v>23783</v>
      </c>
      <c r="J1697" t="s">
        <v>23784</v>
      </c>
      <c r="V1697" t="s">
        <v>23785</v>
      </c>
      <c r="AM1697" t="s">
        <v>23786</v>
      </c>
      <c r="AN1697" t="s">
        <v>23787</v>
      </c>
      <c r="AR1697" t="s">
        <v>413</v>
      </c>
      <c r="AS1697">
        <v>2015</v>
      </c>
      <c r="AT1697">
        <v>45</v>
      </c>
      <c r="AU1697">
        <v>6</v>
      </c>
      <c r="AX1697" t="s">
        <v>49</v>
      </c>
      <c r="AZ1697">
        <v>597</v>
      </c>
      <c r="BA1697">
        <v>599</v>
      </c>
      <c r="BC1697" t="s">
        <v>23788</v>
      </c>
      <c r="BK1697" t="s">
        <v>23789</v>
      </c>
      <c r="BL1697">
        <v>26497157</v>
      </c>
      <c r="BQ1697" t="s">
        <v>296</v>
      </c>
      <c r="BR1697" t="s">
        <v>12074</v>
      </c>
      <c r="BS1697" t="s">
        <v>12074</v>
      </c>
    </row>
    <row r="1698" spans="1:71" hidden="1">
      <c r="A1698" t="s">
        <v>76</v>
      </c>
      <c r="B1698" t="s">
        <v>23790</v>
      </c>
      <c r="F1698" t="s">
        <v>23791</v>
      </c>
      <c r="I1698" t="s">
        <v>23792</v>
      </c>
      <c r="J1698" t="s">
        <v>1266</v>
      </c>
      <c r="V1698" t="s">
        <v>23793</v>
      </c>
      <c r="Z1698" t="s">
        <v>23794</v>
      </c>
      <c r="AA1698" t="s">
        <v>23795</v>
      </c>
      <c r="AM1698" t="s">
        <v>1268</v>
      </c>
      <c r="AN1698" t="s">
        <v>1269</v>
      </c>
      <c r="AR1698" t="s">
        <v>168</v>
      </c>
      <c r="AS1698">
        <v>2016</v>
      </c>
      <c r="AT1698">
        <v>26</v>
      </c>
      <c r="AU1698">
        <v>7</v>
      </c>
      <c r="AZ1698">
        <v>2033</v>
      </c>
      <c r="BA1698">
        <v>2043</v>
      </c>
      <c r="BC1698" t="s">
        <v>23796</v>
      </c>
      <c r="BK1698" t="s">
        <v>23797</v>
      </c>
      <c r="BL1698">
        <v>27755716</v>
      </c>
      <c r="BQ1698" t="s">
        <v>296</v>
      </c>
      <c r="BR1698" t="s">
        <v>12074</v>
      </c>
      <c r="BS1698" t="s">
        <v>12074</v>
      </c>
    </row>
    <row r="1699" spans="1:71" hidden="1">
      <c r="A1699" t="s">
        <v>76</v>
      </c>
      <c r="B1699" t="s">
        <v>23798</v>
      </c>
      <c r="F1699" t="s">
        <v>23799</v>
      </c>
      <c r="I1699" t="s">
        <v>23800</v>
      </c>
      <c r="J1699" t="s">
        <v>17321</v>
      </c>
      <c r="V1699" t="s">
        <v>23801</v>
      </c>
      <c r="AM1699" t="s">
        <v>17323</v>
      </c>
      <c r="AR1699" t="s">
        <v>769</v>
      </c>
      <c r="AS1699">
        <v>2006</v>
      </c>
      <c r="AT1699">
        <v>38</v>
      </c>
      <c r="AU1699">
        <v>1</v>
      </c>
      <c r="AZ1699">
        <v>168</v>
      </c>
      <c r="BA1699">
        <v>171</v>
      </c>
      <c r="BK1699" t="s">
        <v>23802</v>
      </c>
      <c r="BL1699">
        <v>19259443</v>
      </c>
      <c r="BQ1699" t="s">
        <v>296</v>
      </c>
      <c r="BR1699" t="s">
        <v>12074</v>
      </c>
      <c r="BS1699" t="s">
        <v>12074</v>
      </c>
    </row>
    <row r="1700" spans="1:71" hidden="1">
      <c r="A1700" t="s">
        <v>76</v>
      </c>
      <c r="B1700" t="s">
        <v>23803</v>
      </c>
      <c r="F1700" t="s">
        <v>23804</v>
      </c>
      <c r="I1700" t="s">
        <v>23805</v>
      </c>
      <c r="J1700" t="s">
        <v>22196</v>
      </c>
      <c r="V1700" t="s">
        <v>23806</v>
      </c>
      <c r="Z1700" t="s">
        <v>16422</v>
      </c>
      <c r="AA1700" t="s">
        <v>16423</v>
      </c>
      <c r="AM1700" t="s">
        <v>22199</v>
      </c>
      <c r="AR1700" t="s">
        <v>204</v>
      </c>
      <c r="AS1700">
        <v>2008</v>
      </c>
      <c r="AT1700">
        <v>269</v>
      </c>
      <c r="AU1700">
        <v>2</v>
      </c>
      <c r="AZ1700">
        <v>233</v>
      </c>
      <c r="BA1700">
        <v>239</v>
      </c>
      <c r="BC1700" t="s">
        <v>23807</v>
      </c>
      <c r="BK1700" t="s">
        <v>23808</v>
      </c>
      <c r="BL1700">
        <v>17957710</v>
      </c>
      <c r="BQ1700" t="s">
        <v>296</v>
      </c>
      <c r="BR1700" t="s">
        <v>12074</v>
      </c>
      <c r="BS1700" t="s">
        <v>12074</v>
      </c>
    </row>
    <row r="1701" spans="1:71" hidden="1">
      <c r="A1701" t="s">
        <v>76</v>
      </c>
      <c r="B1701" t="s">
        <v>23809</v>
      </c>
      <c r="F1701" t="s">
        <v>23810</v>
      </c>
      <c r="I1701" t="s">
        <v>23811</v>
      </c>
      <c r="J1701" t="s">
        <v>23812</v>
      </c>
      <c r="V1701" t="s">
        <v>23813</v>
      </c>
      <c r="Z1701" t="s">
        <v>23814</v>
      </c>
      <c r="AM1701" t="s">
        <v>23815</v>
      </c>
      <c r="AN1701" t="s">
        <v>23816</v>
      </c>
      <c r="AS1701">
        <v>2015</v>
      </c>
      <c r="AT1701">
        <v>43</v>
      </c>
      <c r="AZ1701">
        <v>19</v>
      </c>
      <c r="BA1701">
        <v>44</v>
      </c>
      <c r="BC1701" t="s">
        <v>23817</v>
      </c>
      <c r="BK1701" t="s">
        <v>23818</v>
      </c>
      <c r="BQ1701" t="s">
        <v>131</v>
      </c>
      <c r="BR1701" t="s">
        <v>12074</v>
      </c>
      <c r="BS1701" t="s">
        <v>296</v>
      </c>
    </row>
    <row r="1702" spans="1:71" hidden="1">
      <c r="A1702" t="s">
        <v>76</v>
      </c>
      <c r="B1702" t="s">
        <v>23819</v>
      </c>
      <c r="F1702" t="s">
        <v>23819</v>
      </c>
      <c r="I1702" t="s">
        <v>23820</v>
      </c>
      <c r="J1702" t="s">
        <v>16281</v>
      </c>
      <c r="V1702" t="s">
        <v>23821</v>
      </c>
      <c r="Z1702" t="s">
        <v>23814</v>
      </c>
      <c r="AM1702" t="s">
        <v>16283</v>
      </c>
      <c r="AS1702">
        <v>1998</v>
      </c>
      <c r="AT1702">
        <v>45</v>
      </c>
      <c r="AU1702">
        <v>1</v>
      </c>
      <c r="AZ1702">
        <v>97</v>
      </c>
      <c r="BA1702">
        <v>109</v>
      </c>
      <c r="BC1702" t="s">
        <v>23822</v>
      </c>
      <c r="BK1702" t="s">
        <v>23823</v>
      </c>
      <c r="BQ1702" t="s">
        <v>296</v>
      </c>
      <c r="BR1702" t="s">
        <v>12074</v>
      </c>
      <c r="BS1702" t="s">
        <v>12074</v>
      </c>
    </row>
    <row r="1703" spans="1:71" hidden="1">
      <c r="A1703" t="s">
        <v>76</v>
      </c>
      <c r="B1703" t="s">
        <v>23824</v>
      </c>
      <c r="F1703" t="s">
        <v>23824</v>
      </c>
      <c r="I1703" t="s">
        <v>23825</v>
      </c>
      <c r="J1703" t="s">
        <v>122</v>
      </c>
      <c r="V1703" t="s">
        <v>23826</v>
      </c>
      <c r="Z1703" t="s">
        <v>7914</v>
      </c>
      <c r="AA1703" t="s">
        <v>7915</v>
      </c>
      <c r="AM1703" t="s">
        <v>126</v>
      </c>
      <c r="AR1703" t="s">
        <v>397</v>
      </c>
      <c r="AS1703">
        <v>2006</v>
      </c>
      <c r="AT1703">
        <v>12</v>
      </c>
      <c r="AU1703">
        <v>7</v>
      </c>
      <c r="AZ1703">
        <v>1174</v>
      </c>
      <c r="BA1703">
        <v>1188</v>
      </c>
      <c r="BC1703" t="s">
        <v>23827</v>
      </c>
      <c r="BK1703" t="s">
        <v>23828</v>
      </c>
      <c r="BQ1703" t="s">
        <v>296</v>
      </c>
      <c r="BR1703" t="s">
        <v>12074</v>
      </c>
      <c r="BS1703" t="s">
        <v>12074</v>
      </c>
    </row>
    <row r="1704" spans="1:71" hidden="1">
      <c r="A1704" t="s">
        <v>76</v>
      </c>
      <c r="B1704" t="s">
        <v>23829</v>
      </c>
      <c r="F1704" t="s">
        <v>23830</v>
      </c>
      <c r="I1704" t="s">
        <v>23831</v>
      </c>
      <c r="J1704" t="s">
        <v>9447</v>
      </c>
      <c r="V1704" t="s">
        <v>23832</v>
      </c>
      <c r="AM1704" t="s">
        <v>9451</v>
      </c>
      <c r="AR1704" t="s">
        <v>128</v>
      </c>
      <c r="AS1704">
        <v>2006</v>
      </c>
      <c r="AT1704">
        <v>40</v>
      </c>
      <c r="AU1704">
        <v>4</v>
      </c>
      <c r="AZ1704">
        <v>423</v>
      </c>
      <c r="BA1704">
        <v>428</v>
      </c>
      <c r="BC1704" t="s">
        <v>23833</v>
      </c>
      <c r="BK1704" t="s">
        <v>23834</v>
      </c>
      <c r="BQ1704" t="s">
        <v>296</v>
      </c>
      <c r="BR1704" t="s">
        <v>12074</v>
      </c>
      <c r="BS1704" t="s">
        <v>12074</v>
      </c>
    </row>
    <row r="1705" spans="1:71" hidden="1">
      <c r="A1705" t="s">
        <v>76</v>
      </c>
      <c r="B1705" t="s">
        <v>23835</v>
      </c>
      <c r="F1705" t="s">
        <v>23835</v>
      </c>
      <c r="I1705" t="s">
        <v>23836</v>
      </c>
      <c r="J1705" t="s">
        <v>3380</v>
      </c>
      <c r="V1705" t="s">
        <v>23837</v>
      </c>
      <c r="AM1705" t="s">
        <v>3383</v>
      </c>
      <c r="AN1705" t="s">
        <v>3384</v>
      </c>
      <c r="AR1705" t="s">
        <v>887</v>
      </c>
      <c r="AS1705">
        <v>1995</v>
      </c>
      <c r="AT1705">
        <v>268</v>
      </c>
      <c r="AU1705">
        <v>6</v>
      </c>
      <c r="AZ1705" t="s">
        <v>23838</v>
      </c>
      <c r="BA1705" t="s">
        <v>23839</v>
      </c>
      <c r="BK1705" t="s">
        <v>23840</v>
      </c>
      <c r="BQ1705" t="s">
        <v>296</v>
      </c>
      <c r="BR1705" t="s">
        <v>12074</v>
      </c>
      <c r="BS1705" t="s">
        <v>12074</v>
      </c>
    </row>
    <row r="1706" spans="1:71" hidden="1">
      <c r="A1706" t="s">
        <v>752</v>
      </c>
      <c r="B1706" t="s">
        <v>23841</v>
      </c>
      <c r="D1706" t="s">
        <v>23842</v>
      </c>
      <c r="F1706" t="s">
        <v>23843</v>
      </c>
      <c r="I1706" t="s">
        <v>23844</v>
      </c>
      <c r="J1706" t="s">
        <v>23845</v>
      </c>
      <c r="O1706" t="s">
        <v>23846</v>
      </c>
      <c r="P1706" t="s">
        <v>23847</v>
      </c>
      <c r="Q1706" t="s">
        <v>23848</v>
      </c>
      <c r="V1706" t="s">
        <v>23849</v>
      </c>
      <c r="AA1706" t="s">
        <v>9573</v>
      </c>
      <c r="AO1706" t="s">
        <v>23850</v>
      </c>
      <c r="AS1706">
        <v>2005</v>
      </c>
      <c r="AZ1706">
        <v>531</v>
      </c>
      <c r="BA1706">
        <v>537</v>
      </c>
      <c r="BK1706" t="s">
        <v>23851</v>
      </c>
      <c r="BQ1706" t="s">
        <v>296</v>
      </c>
      <c r="BR1706" t="s">
        <v>12074</v>
      </c>
      <c r="BS1706" t="s">
        <v>12074</v>
      </c>
    </row>
    <row r="1707" spans="1:71" hidden="1">
      <c r="A1707" t="s">
        <v>76</v>
      </c>
      <c r="B1707" t="s">
        <v>23852</v>
      </c>
      <c r="F1707" t="s">
        <v>23853</v>
      </c>
      <c r="I1707" t="s">
        <v>23854</v>
      </c>
      <c r="J1707" t="s">
        <v>6337</v>
      </c>
      <c r="V1707" t="s">
        <v>23855</v>
      </c>
      <c r="AA1707" t="s">
        <v>9573</v>
      </c>
      <c r="AM1707" t="s">
        <v>6340</v>
      </c>
      <c r="AR1707" t="s">
        <v>185</v>
      </c>
      <c r="AS1707">
        <v>2008</v>
      </c>
      <c r="AT1707">
        <v>53</v>
      </c>
      <c r="AU1707">
        <v>9</v>
      </c>
      <c r="AZ1707">
        <v>1868</v>
      </c>
      <c r="BA1707">
        <v>1880</v>
      </c>
      <c r="BC1707" t="s">
        <v>23856</v>
      </c>
      <c r="BK1707" t="s">
        <v>23857</v>
      </c>
      <c r="BQ1707" t="s">
        <v>296</v>
      </c>
      <c r="BR1707" t="s">
        <v>12074</v>
      </c>
      <c r="BS1707" t="s">
        <v>12074</v>
      </c>
    </row>
    <row r="1708" spans="1:71" hidden="1">
      <c r="A1708" t="s">
        <v>752</v>
      </c>
      <c r="B1708" t="s">
        <v>23858</v>
      </c>
      <c r="D1708" t="s">
        <v>23859</v>
      </c>
      <c r="F1708" t="s">
        <v>23858</v>
      </c>
      <c r="I1708" t="s">
        <v>23860</v>
      </c>
      <c r="J1708" t="s">
        <v>23861</v>
      </c>
      <c r="K1708" t="s">
        <v>11736</v>
      </c>
      <c r="O1708" t="s">
        <v>23862</v>
      </c>
      <c r="P1708" t="s">
        <v>23863</v>
      </c>
      <c r="Q1708" t="s">
        <v>23864</v>
      </c>
      <c r="R1708" t="s">
        <v>23865</v>
      </c>
      <c r="V1708" t="s">
        <v>23866</v>
      </c>
      <c r="AO1708" t="s">
        <v>23867</v>
      </c>
      <c r="AS1708">
        <v>2004</v>
      </c>
      <c r="AT1708">
        <v>11</v>
      </c>
      <c r="AZ1708">
        <v>315</v>
      </c>
      <c r="BA1708">
        <v>324</v>
      </c>
      <c r="BK1708" t="s">
        <v>23868</v>
      </c>
      <c r="BQ1708" t="s">
        <v>296</v>
      </c>
      <c r="BR1708" t="s">
        <v>12074</v>
      </c>
      <c r="BS1708" t="s">
        <v>12074</v>
      </c>
    </row>
    <row r="1709" spans="1:71" hidden="1">
      <c r="A1709" t="s">
        <v>76</v>
      </c>
      <c r="B1709" t="s">
        <v>23869</v>
      </c>
      <c r="F1709" t="s">
        <v>23870</v>
      </c>
      <c r="I1709" t="s">
        <v>23871</v>
      </c>
      <c r="J1709" t="s">
        <v>1578</v>
      </c>
      <c r="V1709" t="s">
        <v>23872</v>
      </c>
      <c r="AM1709" t="s">
        <v>1580</v>
      </c>
      <c r="AN1709" t="s">
        <v>8019</v>
      </c>
      <c r="AR1709" t="s">
        <v>600</v>
      </c>
      <c r="AS1709">
        <v>2018</v>
      </c>
      <c r="AT1709">
        <v>32</v>
      </c>
      <c r="AU1709">
        <v>4</v>
      </c>
      <c r="AZ1709">
        <v>916</v>
      </c>
      <c r="BA1709">
        <v>925</v>
      </c>
      <c r="BC1709" t="s">
        <v>23873</v>
      </c>
      <c r="BK1709" t="s">
        <v>23874</v>
      </c>
      <c r="BQ1709" t="s">
        <v>296</v>
      </c>
      <c r="BR1709" t="s">
        <v>12074</v>
      </c>
      <c r="BS1709" t="s">
        <v>12074</v>
      </c>
    </row>
    <row r="1710" spans="1:71" hidden="1">
      <c r="A1710" t="s">
        <v>76</v>
      </c>
      <c r="B1710" t="s">
        <v>23875</v>
      </c>
      <c r="F1710" t="s">
        <v>23875</v>
      </c>
      <c r="I1710" t="s">
        <v>23876</v>
      </c>
      <c r="J1710" t="s">
        <v>145</v>
      </c>
      <c r="V1710" t="s">
        <v>23877</v>
      </c>
      <c r="AA1710" t="s">
        <v>23878</v>
      </c>
      <c r="AM1710" t="s">
        <v>147</v>
      </c>
      <c r="AR1710" t="s">
        <v>887</v>
      </c>
      <c r="AS1710">
        <v>2005</v>
      </c>
      <c r="AT1710">
        <v>51</v>
      </c>
      <c r="AU1710">
        <v>6</v>
      </c>
      <c r="AZ1710">
        <v>717</v>
      </c>
      <c r="BA1710">
        <v>726</v>
      </c>
      <c r="BC1710" t="s">
        <v>23879</v>
      </c>
      <c r="BK1710" t="s">
        <v>23880</v>
      </c>
      <c r="BL1710">
        <v>15955536</v>
      </c>
      <c r="BQ1710" t="s">
        <v>296</v>
      </c>
      <c r="BR1710" t="s">
        <v>12074</v>
      </c>
      <c r="BS1710" t="s">
        <v>12074</v>
      </c>
    </row>
    <row r="1711" spans="1:71" hidden="1">
      <c r="A1711" t="s">
        <v>76</v>
      </c>
      <c r="B1711" t="s">
        <v>23881</v>
      </c>
      <c r="F1711" t="s">
        <v>23881</v>
      </c>
      <c r="I1711" t="s">
        <v>23882</v>
      </c>
      <c r="J1711" t="s">
        <v>1707</v>
      </c>
      <c r="V1711" t="s">
        <v>23883</v>
      </c>
      <c r="AM1711" t="s">
        <v>1709</v>
      </c>
      <c r="AR1711" t="s">
        <v>600</v>
      </c>
      <c r="AS1711">
        <v>1999</v>
      </c>
      <c r="AT1711">
        <v>30</v>
      </c>
      <c r="AU1711">
        <v>2</v>
      </c>
      <c r="AZ1711">
        <v>113</v>
      </c>
      <c r="BA1711">
        <v>122</v>
      </c>
      <c r="BC1711" t="s">
        <v>23884</v>
      </c>
      <c r="BK1711" t="s">
        <v>23885</v>
      </c>
      <c r="BQ1711" t="s">
        <v>296</v>
      </c>
      <c r="BR1711" t="s">
        <v>12074</v>
      </c>
      <c r="BS1711" t="s">
        <v>12074</v>
      </c>
    </row>
    <row r="1712" spans="1:71" hidden="1">
      <c r="A1712" t="s">
        <v>76</v>
      </c>
      <c r="B1712" t="s">
        <v>23886</v>
      </c>
      <c r="F1712" t="s">
        <v>23887</v>
      </c>
      <c r="I1712" t="s">
        <v>23888</v>
      </c>
      <c r="J1712" t="s">
        <v>3265</v>
      </c>
      <c r="V1712" t="s">
        <v>23889</v>
      </c>
      <c r="AA1712" t="s">
        <v>23890</v>
      </c>
      <c r="AM1712" t="s">
        <v>3266</v>
      </c>
      <c r="AN1712" t="s">
        <v>15157</v>
      </c>
      <c r="AR1712" t="s">
        <v>204</v>
      </c>
      <c r="AS1712">
        <v>2014</v>
      </c>
      <c r="AT1712">
        <v>146</v>
      </c>
      <c r="AU1712">
        <v>1</v>
      </c>
      <c r="AZ1712">
        <v>67</v>
      </c>
      <c r="BA1712">
        <v>79</v>
      </c>
      <c r="BC1712" t="s">
        <v>23891</v>
      </c>
      <c r="BK1712" t="s">
        <v>23892</v>
      </c>
      <c r="BQ1712" t="s">
        <v>296</v>
      </c>
      <c r="BR1712" t="s">
        <v>12074</v>
      </c>
      <c r="BS1712" t="s">
        <v>12074</v>
      </c>
    </row>
    <row r="1713" spans="1:72" hidden="1">
      <c r="A1713" t="s">
        <v>76</v>
      </c>
      <c r="B1713" t="s">
        <v>23893</v>
      </c>
      <c r="F1713" t="s">
        <v>23893</v>
      </c>
      <c r="I1713" t="s">
        <v>23894</v>
      </c>
      <c r="J1713" t="s">
        <v>17321</v>
      </c>
      <c r="V1713" t="s">
        <v>23895</v>
      </c>
      <c r="AM1713" t="s">
        <v>17323</v>
      </c>
      <c r="AR1713" t="s">
        <v>128</v>
      </c>
      <c r="AS1713">
        <v>2001</v>
      </c>
      <c r="AT1713">
        <v>33</v>
      </c>
      <c r="AU1713">
        <v>4</v>
      </c>
      <c r="AZ1713">
        <v>219</v>
      </c>
      <c r="BA1713">
        <v>226</v>
      </c>
      <c r="BK1713" t="s">
        <v>23896</v>
      </c>
      <c r="BL1713">
        <v>19265885</v>
      </c>
      <c r="BQ1713" t="s">
        <v>296</v>
      </c>
      <c r="BR1713" t="s">
        <v>12074</v>
      </c>
      <c r="BS1713" t="s">
        <v>12074</v>
      </c>
    </row>
    <row r="1714" spans="1:72" hidden="1">
      <c r="A1714" t="s">
        <v>76</v>
      </c>
      <c r="B1714" t="s">
        <v>23897</v>
      </c>
      <c r="F1714" t="s">
        <v>23898</v>
      </c>
      <c r="I1714" t="s">
        <v>23899</v>
      </c>
      <c r="J1714" t="s">
        <v>182</v>
      </c>
      <c r="V1714" t="s">
        <v>23900</v>
      </c>
      <c r="AM1714" t="s">
        <v>184</v>
      </c>
      <c r="AR1714" t="s">
        <v>185</v>
      </c>
      <c r="AS1714">
        <v>2009</v>
      </c>
      <c r="AT1714">
        <v>34</v>
      </c>
      <c r="AU1714">
        <v>3</v>
      </c>
      <c r="AZ1714">
        <v>224</v>
      </c>
      <c r="BA1714">
        <v>230</v>
      </c>
      <c r="BC1714" t="s">
        <v>23901</v>
      </c>
      <c r="BK1714" t="s">
        <v>23902</v>
      </c>
      <c r="BQ1714" t="s">
        <v>296</v>
      </c>
      <c r="BR1714" t="s">
        <v>12074</v>
      </c>
      <c r="BS1714" t="s">
        <v>12074</v>
      </c>
    </row>
    <row r="1715" spans="1:72" hidden="1">
      <c r="A1715" t="s">
        <v>76</v>
      </c>
      <c r="B1715" t="s">
        <v>23903</v>
      </c>
      <c r="F1715" t="s">
        <v>23903</v>
      </c>
      <c r="I1715" t="s">
        <v>23904</v>
      </c>
      <c r="J1715" t="s">
        <v>10872</v>
      </c>
      <c r="V1715" t="s">
        <v>23905</v>
      </c>
      <c r="Z1715" t="s">
        <v>23906</v>
      </c>
      <c r="AM1715" t="s">
        <v>10873</v>
      </c>
      <c r="AN1715" t="s">
        <v>18734</v>
      </c>
      <c r="AR1715" t="s">
        <v>23907</v>
      </c>
      <c r="AS1715">
        <v>1994</v>
      </c>
      <c r="AU1715">
        <v>4</v>
      </c>
      <c r="AZ1715">
        <v>1014</v>
      </c>
      <c r="BA1715">
        <v>1022</v>
      </c>
      <c r="BK1715" t="s">
        <v>23908</v>
      </c>
      <c r="BQ1715" t="s">
        <v>296</v>
      </c>
      <c r="BR1715" t="s">
        <v>12074</v>
      </c>
      <c r="BS1715" t="s">
        <v>12074</v>
      </c>
    </row>
    <row r="1716" spans="1:72" hidden="1">
      <c r="A1716" t="s">
        <v>76</v>
      </c>
      <c r="B1716" t="s">
        <v>23909</v>
      </c>
      <c r="F1716" t="s">
        <v>23909</v>
      </c>
      <c r="I1716" t="s">
        <v>23910</v>
      </c>
      <c r="J1716" t="s">
        <v>925</v>
      </c>
      <c r="V1716" t="s">
        <v>23911</v>
      </c>
      <c r="AA1716" t="s">
        <v>23912</v>
      </c>
      <c r="AM1716" t="s">
        <v>927</v>
      </c>
      <c r="AN1716" t="s">
        <v>23913</v>
      </c>
      <c r="AR1716" t="s">
        <v>204</v>
      </c>
      <c r="AS1716">
        <v>2005</v>
      </c>
      <c r="AT1716">
        <v>107</v>
      </c>
      <c r="AU1716">
        <v>1</v>
      </c>
      <c r="AZ1716">
        <v>173</v>
      </c>
      <c r="BA1716">
        <v>177</v>
      </c>
      <c r="BC1716" t="s">
        <v>23914</v>
      </c>
      <c r="BK1716" t="s">
        <v>23915</v>
      </c>
      <c r="BQ1716" t="s">
        <v>296</v>
      </c>
      <c r="BR1716" t="s">
        <v>12074</v>
      </c>
      <c r="BS1716" t="s">
        <v>12074</v>
      </c>
    </row>
    <row r="1717" spans="1:72" hidden="1">
      <c r="A1717" t="s">
        <v>76</v>
      </c>
      <c r="B1717" t="s">
        <v>23916</v>
      </c>
      <c r="F1717" t="s">
        <v>23916</v>
      </c>
      <c r="I1717" t="s">
        <v>23917</v>
      </c>
      <c r="J1717" t="s">
        <v>23918</v>
      </c>
      <c r="V1717" t="s">
        <v>23919</v>
      </c>
      <c r="AM1717" t="s">
        <v>23920</v>
      </c>
      <c r="AR1717" t="s">
        <v>185</v>
      </c>
      <c r="AS1717">
        <v>1999</v>
      </c>
      <c r="AU1717">
        <v>521</v>
      </c>
      <c r="AZ1717" t="s">
        <v>35</v>
      </c>
      <c r="BA1717" t="s">
        <v>23921</v>
      </c>
      <c r="BK1717" t="s">
        <v>23922</v>
      </c>
      <c r="BQ1717" t="s">
        <v>296</v>
      </c>
      <c r="BR1717" t="s">
        <v>12074</v>
      </c>
      <c r="BS1717" t="s">
        <v>12074</v>
      </c>
    </row>
    <row r="1718" spans="1:72" hidden="1">
      <c r="A1718" t="s">
        <v>76</v>
      </c>
      <c r="B1718" t="s">
        <v>23923</v>
      </c>
      <c r="F1718" t="s">
        <v>23924</v>
      </c>
      <c r="I1718" t="s">
        <v>23925</v>
      </c>
      <c r="J1718" t="s">
        <v>861</v>
      </c>
      <c r="V1718" t="s">
        <v>23926</v>
      </c>
      <c r="AA1718" t="s">
        <v>23927</v>
      </c>
      <c r="AM1718" t="s">
        <v>863</v>
      </c>
      <c r="AR1718" t="s">
        <v>128</v>
      </c>
      <c r="AS1718">
        <v>2012</v>
      </c>
      <c r="AT1718">
        <v>93</v>
      </c>
      <c r="AU1718">
        <v>6</v>
      </c>
      <c r="AZ1718">
        <v>1493</v>
      </c>
      <c r="BA1718">
        <v>1503</v>
      </c>
      <c r="BC1718" t="s">
        <v>23928</v>
      </c>
      <c r="BK1718" t="s">
        <v>23929</v>
      </c>
      <c r="BQ1718" t="s">
        <v>296</v>
      </c>
      <c r="BR1718" t="s">
        <v>12074</v>
      </c>
      <c r="BS1718" t="s">
        <v>12074</v>
      </c>
    </row>
    <row r="1719" spans="1:72" hidden="1">
      <c r="A1719" t="s">
        <v>752</v>
      </c>
      <c r="B1719" t="s">
        <v>23930</v>
      </c>
      <c r="D1719" t="s">
        <v>15380</v>
      </c>
      <c r="F1719" t="s">
        <v>23930</v>
      </c>
      <c r="I1719" t="s">
        <v>23931</v>
      </c>
      <c r="J1719" t="s">
        <v>15382</v>
      </c>
      <c r="K1719" t="s">
        <v>15383</v>
      </c>
      <c r="O1719" t="s">
        <v>15384</v>
      </c>
      <c r="P1719" t="s">
        <v>15385</v>
      </c>
      <c r="Q1719" t="s">
        <v>15386</v>
      </c>
      <c r="R1719" t="s">
        <v>15387</v>
      </c>
      <c r="S1719" t="s">
        <v>15388</v>
      </c>
      <c r="V1719" t="s">
        <v>23932</v>
      </c>
      <c r="AO1719" t="s">
        <v>15390</v>
      </c>
      <c r="AS1719">
        <v>1997</v>
      </c>
      <c r="AT1719">
        <v>30</v>
      </c>
      <c r="AZ1719" t="s">
        <v>23933</v>
      </c>
      <c r="BA1719" t="s">
        <v>23934</v>
      </c>
      <c r="BK1719" t="s">
        <v>23935</v>
      </c>
      <c r="BQ1719" t="s">
        <v>131</v>
      </c>
      <c r="BR1719" t="s">
        <v>12074</v>
      </c>
      <c r="BS1719" t="s">
        <v>296</v>
      </c>
    </row>
    <row r="1720" spans="1:72" hidden="1">
      <c r="A1720" t="s">
        <v>76</v>
      </c>
      <c r="B1720" t="s">
        <v>23936</v>
      </c>
      <c r="F1720" t="s">
        <v>23936</v>
      </c>
      <c r="I1720" t="s">
        <v>23937</v>
      </c>
      <c r="J1720" t="s">
        <v>356</v>
      </c>
      <c r="V1720" t="s">
        <v>23938</v>
      </c>
      <c r="AM1720" t="s">
        <v>358</v>
      </c>
      <c r="AR1720" t="s">
        <v>148</v>
      </c>
      <c r="AS1720">
        <v>1996</v>
      </c>
      <c r="AT1720">
        <v>107</v>
      </c>
      <c r="AU1720">
        <v>1</v>
      </c>
      <c r="AZ1720">
        <v>17</v>
      </c>
      <c r="BA1720">
        <v>22</v>
      </c>
      <c r="BK1720" t="s">
        <v>23939</v>
      </c>
      <c r="BL1720">
        <v>8699429</v>
      </c>
      <c r="BQ1720" t="s">
        <v>296</v>
      </c>
      <c r="BR1720" t="s">
        <v>12074</v>
      </c>
      <c r="BS1720" t="s">
        <v>12074</v>
      </c>
    </row>
    <row r="1721" spans="1:72" hidden="1">
      <c r="A1721" t="s">
        <v>76</v>
      </c>
      <c r="B1721" t="s">
        <v>23940</v>
      </c>
      <c r="F1721" t="s">
        <v>23941</v>
      </c>
      <c r="I1721" t="s">
        <v>23942</v>
      </c>
      <c r="J1721" t="s">
        <v>100</v>
      </c>
      <c r="V1721" t="s">
        <v>23943</v>
      </c>
      <c r="Z1721" t="s">
        <v>18046</v>
      </c>
      <c r="AA1721" t="s">
        <v>23944</v>
      </c>
      <c r="AM1721" t="s">
        <v>103</v>
      </c>
      <c r="AR1721" t="s">
        <v>7321</v>
      </c>
      <c r="AS1721">
        <v>2015</v>
      </c>
      <c r="AT1721">
        <v>10</v>
      </c>
      <c r="AU1721">
        <v>5</v>
      </c>
      <c r="BB1721" t="s">
        <v>23945</v>
      </c>
      <c r="BC1721" t="s">
        <v>23946</v>
      </c>
      <c r="BK1721" t="s">
        <v>23947</v>
      </c>
      <c r="BL1721">
        <v>25962160</v>
      </c>
      <c r="BQ1721" t="s">
        <v>296</v>
      </c>
      <c r="BR1721" t="s">
        <v>12074</v>
      </c>
      <c r="BS1721" t="s">
        <v>12074</v>
      </c>
    </row>
    <row r="1722" spans="1:72" hidden="1">
      <c r="A1722" t="s">
        <v>76</v>
      </c>
      <c r="B1722" t="s">
        <v>23948</v>
      </c>
      <c r="F1722" t="s">
        <v>23949</v>
      </c>
      <c r="I1722" t="s">
        <v>23950</v>
      </c>
      <c r="J1722" t="s">
        <v>145</v>
      </c>
      <c r="V1722" t="s">
        <v>23951</v>
      </c>
      <c r="AM1722" t="s">
        <v>147</v>
      </c>
      <c r="AR1722" t="s">
        <v>887</v>
      </c>
      <c r="AS1722">
        <v>2011</v>
      </c>
      <c r="AT1722">
        <v>57</v>
      </c>
      <c r="AU1722">
        <v>6</v>
      </c>
      <c r="AZ1722">
        <v>751</v>
      </c>
      <c r="BA1722">
        <v>759</v>
      </c>
      <c r="BC1722" t="s">
        <v>23952</v>
      </c>
      <c r="BK1722" t="s">
        <v>23953</v>
      </c>
      <c r="BL1722">
        <v>21356214</v>
      </c>
      <c r="BQ1722" t="s">
        <v>131</v>
      </c>
      <c r="BR1722" t="s">
        <v>12074</v>
      </c>
      <c r="BS1722" t="s">
        <v>296</v>
      </c>
    </row>
    <row r="1723" spans="1:72" hidden="1">
      <c r="A1723" t="s">
        <v>76</v>
      </c>
      <c r="B1723" t="s">
        <v>23954</v>
      </c>
      <c r="F1723" t="s">
        <v>23954</v>
      </c>
      <c r="I1723" t="s">
        <v>23955</v>
      </c>
      <c r="J1723" t="s">
        <v>6636</v>
      </c>
      <c r="AM1723" t="s">
        <v>6638</v>
      </c>
      <c r="AR1723" t="s">
        <v>397</v>
      </c>
      <c r="AS1723">
        <v>1987</v>
      </c>
      <c r="AT1723">
        <v>118</v>
      </c>
      <c r="AU1723">
        <v>1</v>
      </c>
      <c r="AZ1723">
        <v>162</v>
      </c>
      <c r="BA1723">
        <v>168</v>
      </c>
      <c r="BC1723" t="s">
        <v>23956</v>
      </c>
      <c r="BK1723" t="s">
        <v>23957</v>
      </c>
      <c r="BQ1723" t="s">
        <v>131</v>
      </c>
      <c r="BR1723" t="s">
        <v>12074</v>
      </c>
      <c r="BS1723" t="s">
        <v>296</v>
      </c>
      <c r="BT1723">
        <v>2</v>
      </c>
    </row>
    <row r="1724" spans="1:72" hidden="1">
      <c r="A1724" t="s">
        <v>76</v>
      </c>
      <c r="B1724" t="s">
        <v>23958</v>
      </c>
      <c r="F1724" t="s">
        <v>23959</v>
      </c>
      <c r="I1724" t="s">
        <v>23960</v>
      </c>
      <c r="J1724" t="s">
        <v>12875</v>
      </c>
      <c r="V1724" t="s">
        <v>23961</v>
      </c>
      <c r="AM1724" t="s">
        <v>12878</v>
      </c>
      <c r="AN1724" t="s">
        <v>23962</v>
      </c>
      <c r="AR1724" t="s">
        <v>769</v>
      </c>
      <c r="AS1724">
        <v>2016</v>
      </c>
      <c r="AT1724">
        <v>128</v>
      </c>
      <c r="AU1724">
        <v>1</v>
      </c>
      <c r="AZ1724">
        <v>70</v>
      </c>
      <c r="BA1724">
        <v>74</v>
      </c>
      <c r="BC1724" t="s">
        <v>23963</v>
      </c>
      <c r="BK1724" t="s">
        <v>23964</v>
      </c>
      <c r="BQ1724" t="s">
        <v>296</v>
      </c>
      <c r="BR1724" t="s">
        <v>12074</v>
      </c>
      <c r="BS1724" t="s">
        <v>12074</v>
      </c>
    </row>
    <row r="1725" spans="1:72" hidden="1">
      <c r="A1725" t="s">
        <v>76</v>
      </c>
      <c r="B1725" t="s">
        <v>23965</v>
      </c>
      <c r="F1725" t="s">
        <v>23966</v>
      </c>
      <c r="I1725" t="s">
        <v>23967</v>
      </c>
      <c r="J1725" t="s">
        <v>13816</v>
      </c>
      <c r="V1725" t="s">
        <v>23968</v>
      </c>
      <c r="AM1725" t="s">
        <v>13818</v>
      </c>
      <c r="AR1725" t="s">
        <v>204</v>
      </c>
      <c r="AS1725">
        <v>2009</v>
      </c>
      <c r="AT1725">
        <v>11</v>
      </c>
      <c r="AU1725">
        <v>2</v>
      </c>
      <c r="AZ1725">
        <v>241</v>
      </c>
      <c r="BA1725">
        <v>252</v>
      </c>
      <c r="BC1725" t="s">
        <v>23969</v>
      </c>
      <c r="BK1725" t="s">
        <v>23970</v>
      </c>
      <c r="BQ1725" t="s">
        <v>296</v>
      </c>
      <c r="BR1725" t="s">
        <v>12074</v>
      </c>
      <c r="BS1725" t="s">
        <v>12074</v>
      </c>
    </row>
    <row r="1726" spans="1:72" hidden="1">
      <c r="A1726" t="s">
        <v>76</v>
      </c>
      <c r="B1726" t="s">
        <v>23971</v>
      </c>
      <c r="F1726" t="s">
        <v>23971</v>
      </c>
      <c r="I1726" t="s">
        <v>23972</v>
      </c>
      <c r="J1726" t="s">
        <v>20045</v>
      </c>
      <c r="V1726" t="s">
        <v>23973</v>
      </c>
      <c r="Z1726" t="s">
        <v>23974</v>
      </c>
      <c r="AA1726" t="s">
        <v>23975</v>
      </c>
      <c r="AM1726" t="s">
        <v>20047</v>
      </c>
      <c r="AS1726">
        <v>2003</v>
      </c>
      <c r="AT1726">
        <v>67</v>
      </c>
      <c r="AU1726">
        <v>3</v>
      </c>
      <c r="AZ1726">
        <v>321</v>
      </c>
      <c r="BA1726">
        <v>335</v>
      </c>
      <c r="BC1726" t="s">
        <v>23976</v>
      </c>
      <c r="BK1726" t="s">
        <v>23977</v>
      </c>
      <c r="BQ1726" t="s">
        <v>296</v>
      </c>
      <c r="BR1726" t="s">
        <v>12074</v>
      </c>
      <c r="BS1726" t="s">
        <v>12074</v>
      </c>
    </row>
    <row r="1727" spans="1:72" hidden="1">
      <c r="A1727" t="s">
        <v>76</v>
      </c>
      <c r="B1727" t="s">
        <v>23978</v>
      </c>
      <c r="F1727" t="s">
        <v>23979</v>
      </c>
      <c r="I1727" t="s">
        <v>23980</v>
      </c>
      <c r="J1727" t="s">
        <v>23981</v>
      </c>
      <c r="V1727" t="s">
        <v>23982</v>
      </c>
      <c r="Z1727" t="s">
        <v>23983</v>
      </c>
      <c r="AA1727" t="s">
        <v>23984</v>
      </c>
      <c r="AM1727" t="s">
        <v>23985</v>
      </c>
      <c r="AR1727" t="s">
        <v>769</v>
      </c>
      <c r="AS1727">
        <v>2007</v>
      </c>
      <c r="AT1727">
        <v>34</v>
      </c>
      <c r="AU1727">
        <v>1</v>
      </c>
      <c r="AZ1727">
        <v>36</v>
      </c>
      <c r="BA1727">
        <v>44</v>
      </c>
      <c r="BC1727" t="s">
        <v>23986</v>
      </c>
      <c r="BK1727" t="s">
        <v>23987</v>
      </c>
      <c r="BQ1727" t="s">
        <v>296</v>
      </c>
      <c r="BR1727" t="s">
        <v>12074</v>
      </c>
      <c r="BS1727" t="s">
        <v>12074</v>
      </c>
    </row>
    <row r="1728" spans="1:72" hidden="1">
      <c r="A1728" t="s">
        <v>76</v>
      </c>
      <c r="B1728" t="s">
        <v>23988</v>
      </c>
      <c r="F1728" t="s">
        <v>23989</v>
      </c>
      <c r="I1728" t="s">
        <v>23990</v>
      </c>
      <c r="J1728" t="s">
        <v>3879</v>
      </c>
      <c r="O1728" t="s">
        <v>22407</v>
      </c>
      <c r="P1728" t="s">
        <v>22408</v>
      </c>
      <c r="Q1728" t="s">
        <v>1440</v>
      </c>
      <c r="V1728" t="s">
        <v>23991</v>
      </c>
      <c r="AM1728" t="s">
        <v>3882</v>
      </c>
      <c r="AN1728" t="s">
        <v>3883</v>
      </c>
      <c r="AR1728" t="s">
        <v>397</v>
      </c>
      <c r="AS1728">
        <v>2017</v>
      </c>
      <c r="AT1728">
        <v>187</v>
      </c>
      <c r="AU1728" s="2">
        <v>43256</v>
      </c>
      <c r="AX1728" t="s">
        <v>49</v>
      </c>
      <c r="AZ1728">
        <v>769</v>
      </c>
      <c r="BA1728">
        <v>778</v>
      </c>
      <c r="BC1728" t="s">
        <v>23992</v>
      </c>
      <c r="BK1728" t="s">
        <v>23993</v>
      </c>
      <c r="BL1728">
        <v>28324159</v>
      </c>
      <c r="BQ1728" t="s">
        <v>296</v>
      </c>
      <c r="BR1728" t="s">
        <v>12074</v>
      </c>
      <c r="BS1728" t="s">
        <v>12074</v>
      </c>
    </row>
    <row r="1729" spans="1:71" hidden="1">
      <c r="A1729" t="s">
        <v>76</v>
      </c>
      <c r="B1729" t="s">
        <v>23994</v>
      </c>
      <c r="F1729" t="s">
        <v>23995</v>
      </c>
      <c r="I1729" t="s">
        <v>23996</v>
      </c>
      <c r="J1729" t="s">
        <v>299</v>
      </c>
      <c r="V1729" t="s">
        <v>23997</v>
      </c>
      <c r="AA1729" t="s">
        <v>23998</v>
      </c>
      <c r="AM1729" t="s">
        <v>303</v>
      </c>
      <c r="AR1729" t="s">
        <v>12045</v>
      </c>
      <c r="AS1729">
        <v>2011</v>
      </c>
      <c r="AT1729">
        <v>222</v>
      </c>
      <c r="AU1729">
        <v>19</v>
      </c>
      <c r="AZ1729">
        <v>3626</v>
      </c>
      <c r="BA1729">
        <v>3639</v>
      </c>
      <c r="BC1729" t="s">
        <v>23999</v>
      </c>
      <c r="BK1729" t="s">
        <v>24000</v>
      </c>
      <c r="BQ1729" t="s">
        <v>296</v>
      </c>
      <c r="BR1729" t="s">
        <v>12074</v>
      </c>
      <c r="BS1729" t="s">
        <v>12074</v>
      </c>
    </row>
    <row r="1730" spans="1:71" hidden="1">
      <c r="A1730" t="s">
        <v>76</v>
      </c>
      <c r="B1730" t="s">
        <v>24001</v>
      </c>
      <c r="F1730" t="s">
        <v>24002</v>
      </c>
      <c r="I1730" t="s">
        <v>24003</v>
      </c>
      <c r="J1730" t="s">
        <v>100</v>
      </c>
      <c r="V1730" t="s">
        <v>24004</v>
      </c>
      <c r="AM1730" t="s">
        <v>103</v>
      </c>
      <c r="AR1730" s="3">
        <v>37196</v>
      </c>
      <c r="AS1730">
        <v>2018</v>
      </c>
      <c r="AT1730">
        <v>13</v>
      </c>
      <c r="AU1730">
        <v>11</v>
      </c>
      <c r="BB1730" t="s">
        <v>24005</v>
      </c>
      <c r="BC1730" t="s">
        <v>24006</v>
      </c>
      <c r="BK1730" t="s">
        <v>24007</v>
      </c>
      <c r="BL1730">
        <v>30383782</v>
      </c>
      <c r="BQ1730" t="s">
        <v>296</v>
      </c>
      <c r="BR1730" t="s">
        <v>12074</v>
      </c>
      <c r="BS1730" t="s">
        <v>12074</v>
      </c>
    </row>
    <row r="1731" spans="1:71" hidden="1">
      <c r="A1731" t="s">
        <v>76</v>
      </c>
      <c r="B1731" t="s">
        <v>24008</v>
      </c>
      <c r="F1731" t="s">
        <v>24008</v>
      </c>
      <c r="I1731" t="s">
        <v>24009</v>
      </c>
      <c r="J1731" t="s">
        <v>13494</v>
      </c>
      <c r="V1731" t="s">
        <v>24010</v>
      </c>
      <c r="AM1731" t="s">
        <v>13496</v>
      </c>
      <c r="AR1731" t="s">
        <v>128</v>
      </c>
      <c r="AS1731">
        <v>1991</v>
      </c>
      <c r="AT1731">
        <v>47</v>
      </c>
      <c r="AU1731">
        <v>4</v>
      </c>
      <c r="AZ1731">
        <v>395</v>
      </c>
      <c r="BA1731">
        <v>403</v>
      </c>
      <c r="BK1731" t="s">
        <v>24011</v>
      </c>
      <c r="BQ1731" t="s">
        <v>296</v>
      </c>
      <c r="BR1731" t="s">
        <v>12074</v>
      </c>
      <c r="BS1731" t="s">
        <v>12074</v>
      </c>
    </row>
    <row r="1732" spans="1:71" hidden="1">
      <c r="A1732" t="s">
        <v>76</v>
      </c>
      <c r="B1732" t="s">
        <v>24012</v>
      </c>
      <c r="F1732" t="s">
        <v>24012</v>
      </c>
      <c r="I1732" t="s">
        <v>24013</v>
      </c>
      <c r="J1732" t="s">
        <v>4337</v>
      </c>
      <c r="V1732" t="s">
        <v>24014</v>
      </c>
      <c r="AM1732" t="s">
        <v>4339</v>
      </c>
      <c r="AR1732" t="s">
        <v>168</v>
      </c>
      <c r="AS1732">
        <v>1992</v>
      </c>
      <c r="AT1732">
        <v>56</v>
      </c>
      <c r="AU1732">
        <v>4</v>
      </c>
      <c r="AZ1732">
        <v>676</v>
      </c>
      <c r="BA1732">
        <v>684</v>
      </c>
      <c r="BC1732" t="s">
        <v>24015</v>
      </c>
      <c r="BK1732" t="s">
        <v>24016</v>
      </c>
      <c r="BQ1732" t="s">
        <v>296</v>
      </c>
      <c r="BR1732" t="s">
        <v>12074</v>
      </c>
      <c r="BS1732" t="s">
        <v>12074</v>
      </c>
    </row>
    <row r="1733" spans="1:71" hidden="1">
      <c r="A1733" t="s">
        <v>76</v>
      </c>
      <c r="B1733" t="s">
        <v>24017</v>
      </c>
      <c r="F1733" t="s">
        <v>24018</v>
      </c>
      <c r="I1733" t="s">
        <v>24019</v>
      </c>
      <c r="J1733" t="s">
        <v>1880</v>
      </c>
      <c r="V1733" t="s">
        <v>24020</v>
      </c>
      <c r="AM1733" t="s">
        <v>1884</v>
      </c>
      <c r="AR1733" s="3">
        <v>44774</v>
      </c>
      <c r="AS1733">
        <v>2018</v>
      </c>
      <c r="AT1733">
        <v>8</v>
      </c>
      <c r="BB1733">
        <v>12577</v>
      </c>
      <c r="BC1733" t="s">
        <v>24021</v>
      </c>
      <c r="BK1733" t="s">
        <v>24022</v>
      </c>
      <c r="BL1733">
        <v>30135598</v>
      </c>
      <c r="BQ1733" t="s">
        <v>296</v>
      </c>
      <c r="BR1733" t="s">
        <v>12074</v>
      </c>
      <c r="BS1733" t="s">
        <v>12074</v>
      </c>
    </row>
    <row r="1734" spans="1:71" hidden="1">
      <c r="A1734" t="s">
        <v>867</v>
      </c>
      <c r="B1734" t="s">
        <v>24023</v>
      </c>
      <c r="D1734" t="s">
        <v>24024</v>
      </c>
      <c r="F1734" t="s">
        <v>24023</v>
      </c>
      <c r="I1734" t="s">
        <v>24025</v>
      </c>
      <c r="J1734" t="s">
        <v>24026</v>
      </c>
      <c r="K1734" t="s">
        <v>24027</v>
      </c>
      <c r="O1734" t="s">
        <v>24028</v>
      </c>
      <c r="P1734" t="s">
        <v>24029</v>
      </c>
      <c r="Q1734" t="s">
        <v>24030</v>
      </c>
      <c r="R1734" t="s">
        <v>24031</v>
      </c>
      <c r="V1734" t="s">
        <v>24032</v>
      </c>
      <c r="AM1734" t="s">
        <v>24033</v>
      </c>
      <c r="AO1734" t="s">
        <v>24034</v>
      </c>
      <c r="AS1734">
        <v>2005</v>
      </c>
      <c r="AZ1734">
        <v>59</v>
      </c>
      <c r="BA1734">
        <v>78</v>
      </c>
      <c r="BK1734" t="s">
        <v>24035</v>
      </c>
      <c r="BQ1734" t="s">
        <v>296</v>
      </c>
      <c r="BR1734" t="s">
        <v>12074</v>
      </c>
      <c r="BS1734" t="s">
        <v>12074</v>
      </c>
    </row>
    <row r="1735" spans="1:71" hidden="1">
      <c r="A1735" t="s">
        <v>76</v>
      </c>
      <c r="B1735" t="s">
        <v>24036</v>
      </c>
      <c r="F1735" t="s">
        <v>24037</v>
      </c>
      <c r="I1735" t="s">
        <v>24038</v>
      </c>
      <c r="J1735" t="s">
        <v>2712</v>
      </c>
      <c r="V1735" t="s">
        <v>24039</v>
      </c>
      <c r="Z1735" t="s">
        <v>24040</v>
      </c>
      <c r="AA1735" t="s">
        <v>24041</v>
      </c>
      <c r="AM1735" t="s">
        <v>2716</v>
      </c>
      <c r="AN1735" t="s">
        <v>2717</v>
      </c>
      <c r="AR1735" t="s">
        <v>397</v>
      </c>
      <c r="AS1735">
        <v>2015</v>
      </c>
      <c r="AT1735">
        <v>66</v>
      </c>
      <c r="AU1735">
        <v>3</v>
      </c>
      <c r="AZ1735">
        <v>415</v>
      </c>
      <c r="BA1735">
        <v>426</v>
      </c>
      <c r="BC1735" t="s">
        <v>24042</v>
      </c>
      <c r="BK1735" t="s">
        <v>24043</v>
      </c>
      <c r="BL1735">
        <v>25910991</v>
      </c>
      <c r="BQ1735" t="s">
        <v>131</v>
      </c>
      <c r="BR1735" t="s">
        <v>12074</v>
      </c>
      <c r="BS1735" t="s">
        <v>296</v>
      </c>
    </row>
    <row r="1736" spans="1:71" hidden="1">
      <c r="A1736" t="s">
        <v>76</v>
      </c>
      <c r="B1736" t="s">
        <v>24044</v>
      </c>
      <c r="F1736" t="s">
        <v>24044</v>
      </c>
      <c r="I1736" t="s">
        <v>24045</v>
      </c>
      <c r="J1736" t="s">
        <v>766</v>
      </c>
      <c r="V1736" t="s">
        <v>24046</v>
      </c>
      <c r="AM1736" t="s">
        <v>768</v>
      </c>
      <c r="AR1736" t="s">
        <v>185</v>
      </c>
      <c r="AS1736">
        <v>1994</v>
      </c>
      <c r="AT1736">
        <v>31</v>
      </c>
      <c r="AU1736">
        <v>5</v>
      </c>
      <c r="AZ1736">
        <v>671</v>
      </c>
      <c r="BA1736">
        <v>680</v>
      </c>
      <c r="BC1736" t="s">
        <v>24047</v>
      </c>
      <c r="BK1736" t="s">
        <v>24048</v>
      </c>
      <c r="BL1736">
        <v>7966169</v>
      </c>
      <c r="BQ1736" t="s">
        <v>296</v>
      </c>
      <c r="BR1736" t="s">
        <v>12074</v>
      </c>
      <c r="BS1736" t="s">
        <v>12074</v>
      </c>
    </row>
    <row r="1737" spans="1:71" hidden="1">
      <c r="A1737" t="s">
        <v>76</v>
      </c>
      <c r="B1737" t="s">
        <v>24049</v>
      </c>
      <c r="F1737" t="s">
        <v>24050</v>
      </c>
      <c r="I1737" t="s">
        <v>24051</v>
      </c>
      <c r="J1737" t="s">
        <v>631</v>
      </c>
      <c r="V1737" t="s">
        <v>24052</v>
      </c>
      <c r="Z1737" t="s">
        <v>24053</v>
      </c>
      <c r="AM1737" t="s">
        <v>633</v>
      </c>
      <c r="AR1737" t="s">
        <v>887</v>
      </c>
      <c r="AS1737">
        <v>2013</v>
      </c>
      <c r="AT1737">
        <v>94</v>
      </c>
      <c r="AU1737">
        <v>6</v>
      </c>
      <c r="AZ1737">
        <v>1327</v>
      </c>
      <c r="BA1737">
        <v>1337</v>
      </c>
      <c r="BC1737" t="s">
        <v>24054</v>
      </c>
      <c r="BK1737" t="s">
        <v>24055</v>
      </c>
      <c r="BL1737">
        <v>23923496</v>
      </c>
      <c r="BQ1737" t="s">
        <v>296</v>
      </c>
      <c r="BR1737" t="s">
        <v>12074</v>
      </c>
      <c r="BS1737" t="s">
        <v>12074</v>
      </c>
    </row>
    <row r="1738" spans="1:71" hidden="1">
      <c r="A1738" t="s">
        <v>76</v>
      </c>
      <c r="B1738" t="s">
        <v>24056</v>
      </c>
      <c r="F1738" t="s">
        <v>24056</v>
      </c>
      <c r="I1738" t="s">
        <v>24057</v>
      </c>
      <c r="J1738" t="s">
        <v>3020</v>
      </c>
      <c r="V1738" t="s">
        <v>24058</v>
      </c>
      <c r="Z1738" t="s">
        <v>24059</v>
      </c>
      <c r="AA1738" t="s">
        <v>24060</v>
      </c>
      <c r="AM1738" t="s">
        <v>3022</v>
      </c>
      <c r="AR1738" t="s">
        <v>216</v>
      </c>
      <c r="AS1738">
        <v>2002</v>
      </c>
      <c r="AT1738">
        <v>481</v>
      </c>
      <c r="AU1738" s="2">
        <v>43160</v>
      </c>
      <c r="AZ1738">
        <v>157</v>
      </c>
      <c r="BA1738">
        <v>164</v>
      </c>
      <c r="BC1738" t="s">
        <v>24061</v>
      </c>
      <c r="BK1738" t="s">
        <v>24062</v>
      </c>
      <c r="BQ1738" t="s">
        <v>131</v>
      </c>
      <c r="BR1738" t="s">
        <v>12074</v>
      </c>
      <c r="BS1738" t="s">
        <v>296</v>
      </c>
    </row>
    <row r="1739" spans="1:71" hidden="1">
      <c r="A1739" t="s">
        <v>76</v>
      </c>
      <c r="B1739" t="s">
        <v>24063</v>
      </c>
      <c r="F1739" t="s">
        <v>24063</v>
      </c>
      <c r="I1739" t="s">
        <v>24064</v>
      </c>
      <c r="J1739" t="s">
        <v>10872</v>
      </c>
      <c r="V1739" t="s">
        <v>24065</v>
      </c>
      <c r="AM1739" t="s">
        <v>10873</v>
      </c>
      <c r="AR1739" t="s">
        <v>3892</v>
      </c>
      <c r="AS1739">
        <v>1991</v>
      </c>
      <c r="AU1739">
        <v>4</v>
      </c>
      <c r="AZ1739">
        <v>897</v>
      </c>
      <c r="BA1739">
        <v>909</v>
      </c>
      <c r="BC1739" t="s">
        <v>24066</v>
      </c>
      <c r="BK1739" t="s">
        <v>24067</v>
      </c>
      <c r="BQ1739" t="s">
        <v>296</v>
      </c>
      <c r="BR1739" t="s">
        <v>12074</v>
      </c>
      <c r="BS1739" t="s">
        <v>12074</v>
      </c>
    </row>
    <row r="1740" spans="1:71" hidden="1">
      <c r="A1740" t="s">
        <v>76</v>
      </c>
      <c r="B1740" t="s">
        <v>24068</v>
      </c>
      <c r="F1740" t="s">
        <v>24069</v>
      </c>
      <c r="I1740" t="s">
        <v>24070</v>
      </c>
      <c r="J1740" t="s">
        <v>2689</v>
      </c>
      <c r="V1740" t="s">
        <v>24071</v>
      </c>
      <c r="AA1740" t="s">
        <v>24072</v>
      </c>
      <c r="AM1740" t="s">
        <v>2691</v>
      </c>
      <c r="AN1740" t="s">
        <v>2692</v>
      </c>
      <c r="AS1740">
        <v>2016</v>
      </c>
      <c r="AT1740">
        <v>7</v>
      </c>
      <c r="AU1740">
        <v>6</v>
      </c>
      <c r="AZ1740">
        <v>1155</v>
      </c>
      <c r="BA1740">
        <v>1161</v>
      </c>
      <c r="BC1740" t="s">
        <v>24073</v>
      </c>
      <c r="BK1740" t="s">
        <v>24074</v>
      </c>
      <c r="BL1740">
        <v>27546608</v>
      </c>
      <c r="BQ1740" t="s">
        <v>296</v>
      </c>
      <c r="BR1740" t="s">
        <v>12074</v>
      </c>
      <c r="BS1740" t="s">
        <v>12074</v>
      </c>
    </row>
    <row r="1741" spans="1:71" hidden="1">
      <c r="A1741" t="s">
        <v>76</v>
      </c>
      <c r="B1741" t="s">
        <v>24075</v>
      </c>
      <c r="F1741" t="s">
        <v>24076</v>
      </c>
      <c r="I1741" t="s">
        <v>24077</v>
      </c>
      <c r="J1741" t="s">
        <v>3904</v>
      </c>
      <c r="V1741" t="s">
        <v>24078</v>
      </c>
      <c r="Z1741" t="s">
        <v>24079</v>
      </c>
      <c r="AA1741" t="s">
        <v>24080</v>
      </c>
      <c r="AM1741" t="s">
        <v>3907</v>
      </c>
      <c r="AN1741" t="s">
        <v>7849</v>
      </c>
      <c r="AR1741" t="s">
        <v>413</v>
      </c>
      <c r="AS1741">
        <v>2013</v>
      </c>
      <c r="AT1741">
        <v>36</v>
      </c>
      <c r="AU1741">
        <v>11</v>
      </c>
      <c r="AZ1741">
        <v>1601</v>
      </c>
      <c r="BA1741">
        <v>1608</v>
      </c>
      <c r="BC1741" t="s">
        <v>24081</v>
      </c>
      <c r="BK1741" t="s">
        <v>24082</v>
      </c>
      <c r="BQ1741" t="s">
        <v>296</v>
      </c>
      <c r="BR1741" t="s">
        <v>12074</v>
      </c>
      <c r="BS1741" t="s">
        <v>12074</v>
      </c>
    </row>
    <row r="1742" spans="1:71" hidden="1">
      <c r="A1742" t="s">
        <v>76</v>
      </c>
      <c r="B1742" t="s">
        <v>24083</v>
      </c>
      <c r="F1742" t="s">
        <v>24083</v>
      </c>
      <c r="I1742" t="s">
        <v>24084</v>
      </c>
      <c r="J1742" t="s">
        <v>12169</v>
      </c>
      <c r="V1742" t="s">
        <v>24085</v>
      </c>
      <c r="AM1742" t="s">
        <v>12172</v>
      </c>
      <c r="AR1742" t="s">
        <v>769</v>
      </c>
      <c r="AS1742">
        <v>2003</v>
      </c>
      <c r="AT1742">
        <v>56</v>
      </c>
      <c r="AU1742">
        <v>2</v>
      </c>
      <c r="AZ1742">
        <v>198</v>
      </c>
      <c r="BA1742">
        <v>202</v>
      </c>
      <c r="BC1742" t="s">
        <v>24086</v>
      </c>
      <c r="BK1742" t="s">
        <v>24087</v>
      </c>
      <c r="BQ1742" t="s">
        <v>296</v>
      </c>
      <c r="BR1742" t="s">
        <v>12074</v>
      </c>
      <c r="BS1742" t="s">
        <v>12074</v>
      </c>
    </row>
    <row r="1743" spans="1:71" hidden="1">
      <c r="A1743" t="s">
        <v>76</v>
      </c>
      <c r="B1743" t="s">
        <v>24088</v>
      </c>
      <c r="F1743" t="s">
        <v>24088</v>
      </c>
      <c r="I1743" t="s">
        <v>24089</v>
      </c>
      <c r="J1743" t="s">
        <v>3940</v>
      </c>
      <c r="V1743" t="s">
        <v>24090</v>
      </c>
      <c r="AM1743" t="s">
        <v>3944</v>
      </c>
      <c r="AN1743" t="s">
        <v>3945</v>
      </c>
      <c r="AR1743" t="s">
        <v>148</v>
      </c>
      <c r="AS1743">
        <v>1996</v>
      </c>
      <c r="AT1743">
        <v>120</v>
      </c>
      <c r="AU1743">
        <v>4</v>
      </c>
      <c r="AZ1743">
        <v>225</v>
      </c>
      <c r="BA1743">
        <v>230</v>
      </c>
      <c r="BC1743" t="s">
        <v>24091</v>
      </c>
      <c r="BK1743" t="s">
        <v>24092</v>
      </c>
      <c r="BQ1743" t="s">
        <v>131</v>
      </c>
      <c r="BR1743" t="s">
        <v>12074</v>
      </c>
      <c r="BS1743" t="s">
        <v>296</v>
      </c>
    </row>
    <row r="1744" spans="1:71" hidden="1">
      <c r="A1744" t="s">
        <v>76</v>
      </c>
      <c r="B1744" t="s">
        <v>24093</v>
      </c>
      <c r="F1744" t="s">
        <v>24094</v>
      </c>
      <c r="I1744" t="s">
        <v>24095</v>
      </c>
      <c r="J1744" t="s">
        <v>5302</v>
      </c>
      <c r="V1744" t="s">
        <v>24096</v>
      </c>
      <c r="AA1744" t="s">
        <v>24097</v>
      </c>
      <c r="AM1744" t="s">
        <v>5305</v>
      </c>
      <c r="AR1744" t="s">
        <v>148</v>
      </c>
      <c r="AS1744">
        <v>2016</v>
      </c>
      <c r="AT1744">
        <v>10</v>
      </c>
      <c r="AU1744">
        <v>5</v>
      </c>
      <c r="BB1744" t="s">
        <v>24098</v>
      </c>
      <c r="BC1744" t="s">
        <v>24099</v>
      </c>
      <c r="BK1744" t="s">
        <v>24100</v>
      </c>
      <c r="BL1744">
        <v>27144482</v>
      </c>
      <c r="BQ1744" t="s">
        <v>296</v>
      </c>
      <c r="BR1744" t="s">
        <v>12074</v>
      </c>
      <c r="BS1744" t="s">
        <v>12074</v>
      </c>
    </row>
    <row r="1745" spans="1:72" hidden="1">
      <c r="A1745" t="s">
        <v>76</v>
      </c>
      <c r="B1745" t="s">
        <v>24101</v>
      </c>
      <c r="F1745" t="s">
        <v>24102</v>
      </c>
      <c r="I1745" t="s">
        <v>24103</v>
      </c>
      <c r="J1745" t="s">
        <v>3968</v>
      </c>
      <c r="V1745" t="s">
        <v>24104</v>
      </c>
      <c r="Z1745" t="s">
        <v>24105</v>
      </c>
      <c r="AA1745" t="s">
        <v>24106</v>
      </c>
      <c r="AM1745" t="s">
        <v>3970</v>
      </c>
      <c r="AN1745" t="s">
        <v>3971</v>
      </c>
      <c r="AR1745" t="s">
        <v>94</v>
      </c>
      <c r="AS1745">
        <v>2017</v>
      </c>
      <c r="AT1745">
        <v>95</v>
      </c>
      <c r="AU1745">
        <v>1</v>
      </c>
      <c r="AZ1745">
        <v>7</v>
      </c>
      <c r="BA1745">
        <v>14</v>
      </c>
      <c r="BC1745" t="s">
        <v>24107</v>
      </c>
      <c r="BK1745" t="s">
        <v>24108</v>
      </c>
      <c r="BQ1745" t="s">
        <v>296</v>
      </c>
      <c r="BR1745" t="s">
        <v>12074</v>
      </c>
      <c r="BS1745" t="s">
        <v>12074</v>
      </c>
    </row>
    <row r="1746" spans="1:72" hidden="1">
      <c r="A1746" t="s">
        <v>76</v>
      </c>
      <c r="B1746" t="s">
        <v>3609</v>
      </c>
      <c r="F1746" t="s">
        <v>24109</v>
      </c>
      <c r="I1746" t="s">
        <v>24110</v>
      </c>
      <c r="J1746" t="s">
        <v>3664</v>
      </c>
      <c r="V1746" t="s">
        <v>24111</v>
      </c>
      <c r="Z1746" t="s">
        <v>24112</v>
      </c>
      <c r="AA1746" t="s">
        <v>24113</v>
      </c>
      <c r="AM1746" t="s">
        <v>3668</v>
      </c>
      <c r="AR1746" t="s">
        <v>2426</v>
      </c>
      <c r="AS1746">
        <v>2012</v>
      </c>
      <c r="AT1746">
        <v>79</v>
      </c>
      <c r="AU1746">
        <v>4</v>
      </c>
      <c r="AZ1746">
        <v>559</v>
      </c>
      <c r="BA1746">
        <v>567</v>
      </c>
      <c r="BC1746" t="s">
        <v>24114</v>
      </c>
      <c r="BK1746" t="s">
        <v>24115</v>
      </c>
      <c r="BQ1746" t="s">
        <v>296</v>
      </c>
      <c r="BR1746" t="s">
        <v>12074</v>
      </c>
      <c r="BS1746" t="s">
        <v>12074</v>
      </c>
    </row>
    <row r="1747" spans="1:72" hidden="1">
      <c r="A1747" t="s">
        <v>76</v>
      </c>
      <c r="B1747" t="s">
        <v>24116</v>
      </c>
      <c r="F1747" t="s">
        <v>24117</v>
      </c>
      <c r="I1747" t="s">
        <v>24118</v>
      </c>
      <c r="J1747" t="s">
        <v>902</v>
      </c>
      <c r="V1747" t="s">
        <v>24119</v>
      </c>
      <c r="AM1747" t="s">
        <v>908</v>
      </c>
      <c r="AS1747">
        <v>2009</v>
      </c>
      <c r="AT1747">
        <v>106</v>
      </c>
      <c r="AU1747">
        <v>1</v>
      </c>
      <c r="AZ1747">
        <v>37</v>
      </c>
      <c r="BA1747">
        <v>41</v>
      </c>
      <c r="BC1747" t="s">
        <v>24120</v>
      </c>
      <c r="BK1747" t="s">
        <v>24121</v>
      </c>
      <c r="BQ1747" t="s">
        <v>131</v>
      </c>
      <c r="BR1747" t="s">
        <v>12074</v>
      </c>
      <c r="BS1747" t="s">
        <v>296</v>
      </c>
    </row>
    <row r="1748" spans="1:72" hidden="1">
      <c r="A1748" t="s">
        <v>76</v>
      </c>
      <c r="B1748" t="s">
        <v>24122</v>
      </c>
      <c r="F1748" t="s">
        <v>24123</v>
      </c>
      <c r="I1748" t="s">
        <v>24124</v>
      </c>
      <c r="J1748" t="s">
        <v>232</v>
      </c>
      <c r="V1748" t="s">
        <v>24125</v>
      </c>
      <c r="AM1748" t="s">
        <v>234</v>
      </c>
      <c r="AR1748" s="3">
        <v>39326</v>
      </c>
      <c r="AS1748">
        <v>2011</v>
      </c>
      <c r="AT1748">
        <v>278</v>
      </c>
      <c r="AU1748">
        <v>1718</v>
      </c>
      <c r="AZ1748">
        <v>2662</v>
      </c>
      <c r="BA1748">
        <v>2667</v>
      </c>
      <c r="BC1748" t="s">
        <v>24126</v>
      </c>
      <c r="BK1748" t="s">
        <v>24127</v>
      </c>
      <c r="BL1748">
        <v>21288947</v>
      </c>
      <c r="BQ1748" t="s">
        <v>296</v>
      </c>
      <c r="BR1748" t="s">
        <v>12074</v>
      </c>
      <c r="BS1748" t="s">
        <v>12074</v>
      </c>
    </row>
    <row r="1749" spans="1:72" hidden="1">
      <c r="A1749" t="s">
        <v>76</v>
      </c>
      <c r="B1749" t="s">
        <v>24128</v>
      </c>
      <c r="F1749" t="s">
        <v>24129</v>
      </c>
      <c r="I1749" t="s">
        <v>24130</v>
      </c>
      <c r="J1749" t="s">
        <v>232</v>
      </c>
      <c r="V1749" t="s">
        <v>24131</v>
      </c>
      <c r="AM1749" t="s">
        <v>234</v>
      </c>
      <c r="AR1749" s="3">
        <v>39114</v>
      </c>
      <c r="AS1749">
        <v>2009</v>
      </c>
      <c r="AT1749">
        <v>276</v>
      </c>
      <c r="AU1749">
        <v>1656</v>
      </c>
      <c r="AZ1749">
        <v>401</v>
      </c>
      <c r="BA1749">
        <v>405</v>
      </c>
      <c r="BC1749" t="s">
        <v>24132</v>
      </c>
      <c r="BK1749" t="s">
        <v>24133</v>
      </c>
      <c r="BL1749">
        <v>18945667</v>
      </c>
      <c r="BQ1749" t="s">
        <v>296</v>
      </c>
      <c r="BR1749" t="s">
        <v>12074</v>
      </c>
      <c r="BS1749" t="s">
        <v>12074</v>
      </c>
    </row>
    <row r="1750" spans="1:72" hidden="1">
      <c r="A1750" t="s">
        <v>76</v>
      </c>
      <c r="B1750" t="s">
        <v>24134</v>
      </c>
      <c r="F1750" t="s">
        <v>24135</v>
      </c>
      <c r="I1750" t="s">
        <v>24136</v>
      </c>
      <c r="J1750" t="s">
        <v>8085</v>
      </c>
      <c r="V1750" t="s">
        <v>24137</v>
      </c>
      <c r="AA1750" t="s">
        <v>24138</v>
      </c>
      <c r="AM1750" t="s">
        <v>8087</v>
      </c>
      <c r="AR1750" t="s">
        <v>397</v>
      </c>
      <c r="AS1750">
        <v>2007</v>
      </c>
      <c r="AT1750">
        <v>23</v>
      </c>
      <c r="AU1750">
        <v>3</v>
      </c>
      <c r="AZ1750">
        <v>508</v>
      </c>
      <c r="BA1750">
        <v>523</v>
      </c>
      <c r="BC1750" t="s">
        <v>24139</v>
      </c>
      <c r="BK1750" t="s">
        <v>24140</v>
      </c>
      <c r="BQ1750" t="s">
        <v>296</v>
      </c>
      <c r="BR1750" t="s">
        <v>12074</v>
      </c>
      <c r="BS1750" t="s">
        <v>12074</v>
      </c>
    </row>
    <row r="1751" spans="1:72" hidden="1">
      <c r="A1751" t="s">
        <v>76</v>
      </c>
      <c r="B1751" t="s">
        <v>24141</v>
      </c>
      <c r="F1751" t="s">
        <v>24142</v>
      </c>
      <c r="I1751" t="s">
        <v>24143</v>
      </c>
      <c r="J1751" t="s">
        <v>9447</v>
      </c>
      <c r="V1751" t="s">
        <v>24144</v>
      </c>
      <c r="Z1751" t="s">
        <v>24145</v>
      </c>
      <c r="AM1751" t="s">
        <v>9451</v>
      </c>
      <c r="AR1751" t="s">
        <v>769</v>
      </c>
      <c r="AS1751">
        <v>2012</v>
      </c>
      <c r="AT1751">
        <v>46</v>
      </c>
      <c r="AU1751">
        <v>1</v>
      </c>
      <c r="AZ1751">
        <v>94</v>
      </c>
      <c r="BA1751">
        <v>99</v>
      </c>
      <c r="BC1751" t="s">
        <v>24146</v>
      </c>
      <c r="BK1751" t="s">
        <v>24147</v>
      </c>
      <c r="BQ1751" t="s">
        <v>296</v>
      </c>
      <c r="BR1751" t="s">
        <v>12074</v>
      </c>
      <c r="BS1751" t="s">
        <v>12074</v>
      </c>
    </row>
    <row r="1752" spans="1:72" hidden="1">
      <c r="A1752" t="s">
        <v>76</v>
      </c>
      <c r="B1752" t="s">
        <v>24148</v>
      </c>
      <c r="F1752" t="s">
        <v>24149</v>
      </c>
      <c r="I1752" t="s">
        <v>24150</v>
      </c>
      <c r="J1752" t="s">
        <v>12796</v>
      </c>
      <c r="V1752" t="s">
        <v>24151</v>
      </c>
      <c r="AM1752" t="s">
        <v>12798</v>
      </c>
      <c r="AR1752" t="s">
        <v>168</v>
      </c>
      <c r="AS1752">
        <v>2013</v>
      </c>
      <c r="AT1752">
        <v>58</v>
      </c>
      <c r="AU1752">
        <v>5</v>
      </c>
      <c r="AZ1752">
        <v>625</v>
      </c>
      <c r="BA1752">
        <v>633</v>
      </c>
      <c r="BC1752" t="s">
        <v>24152</v>
      </c>
      <c r="BK1752" t="s">
        <v>24153</v>
      </c>
      <c r="BQ1752" t="s">
        <v>296</v>
      </c>
      <c r="BR1752" t="s">
        <v>12074</v>
      </c>
      <c r="BS1752" t="s">
        <v>12074</v>
      </c>
    </row>
    <row r="1753" spans="1:72" hidden="1">
      <c r="A1753" t="s">
        <v>76</v>
      </c>
      <c r="B1753" t="s">
        <v>24154</v>
      </c>
      <c r="F1753" t="s">
        <v>24155</v>
      </c>
      <c r="I1753" t="s">
        <v>24156</v>
      </c>
      <c r="J1753" t="s">
        <v>3806</v>
      </c>
      <c r="V1753" t="s">
        <v>24157</v>
      </c>
      <c r="AM1753" t="s">
        <v>3809</v>
      </c>
      <c r="AR1753" s="3">
        <v>42186</v>
      </c>
      <c r="AS1753">
        <v>2009</v>
      </c>
      <c r="AT1753">
        <v>72</v>
      </c>
      <c r="AU1753">
        <v>2</v>
      </c>
      <c r="AZ1753">
        <v>190</v>
      </c>
      <c r="BA1753">
        <v>197</v>
      </c>
      <c r="BC1753" t="s">
        <v>24158</v>
      </c>
      <c r="BK1753" t="s">
        <v>24159</v>
      </c>
      <c r="BL1753">
        <v>19344943</v>
      </c>
      <c r="BQ1753" t="s">
        <v>296</v>
      </c>
      <c r="BR1753" t="s">
        <v>12074</v>
      </c>
      <c r="BS1753" t="s">
        <v>12074</v>
      </c>
    </row>
    <row r="1754" spans="1:72" hidden="1">
      <c r="A1754" t="s">
        <v>76</v>
      </c>
      <c r="B1754" t="s">
        <v>24160</v>
      </c>
      <c r="F1754" t="s">
        <v>24160</v>
      </c>
      <c r="I1754" t="s">
        <v>24161</v>
      </c>
      <c r="J1754" t="s">
        <v>2128</v>
      </c>
      <c r="V1754" t="s">
        <v>24162</v>
      </c>
      <c r="Z1754" t="s">
        <v>24163</v>
      </c>
      <c r="AA1754" t="s">
        <v>24164</v>
      </c>
      <c r="AM1754" t="s">
        <v>2130</v>
      </c>
      <c r="AR1754" t="s">
        <v>216</v>
      </c>
      <c r="AS1754">
        <v>2001</v>
      </c>
      <c r="AT1754">
        <v>30</v>
      </c>
      <c r="AU1754">
        <v>4</v>
      </c>
      <c r="AZ1754">
        <v>637</v>
      </c>
      <c r="BA1754">
        <v>641</v>
      </c>
      <c r="BC1754" t="s">
        <v>24165</v>
      </c>
      <c r="BK1754" t="s">
        <v>24166</v>
      </c>
      <c r="BQ1754" t="s">
        <v>131</v>
      </c>
      <c r="BR1754" t="s">
        <v>12074</v>
      </c>
      <c r="BS1754" t="s">
        <v>296</v>
      </c>
    </row>
    <row r="1755" spans="1:72" hidden="1">
      <c r="A1755" t="s">
        <v>76</v>
      </c>
      <c r="B1755" t="s">
        <v>24167</v>
      </c>
      <c r="F1755" t="s">
        <v>24168</v>
      </c>
      <c r="I1755" t="s">
        <v>24169</v>
      </c>
      <c r="J1755" t="s">
        <v>20576</v>
      </c>
      <c r="V1755" t="s">
        <v>24170</v>
      </c>
      <c r="AM1755" t="s">
        <v>20578</v>
      </c>
      <c r="AN1755" t="s">
        <v>20579</v>
      </c>
      <c r="AR1755" s="3">
        <v>38749</v>
      </c>
      <c r="AS1755">
        <v>2014</v>
      </c>
      <c r="AU1755">
        <v>3796</v>
      </c>
      <c r="AZ1755">
        <v>1</v>
      </c>
      <c r="BA1755">
        <v>24</v>
      </c>
      <c r="BK1755" t="s">
        <v>24171</v>
      </c>
      <c r="BQ1755" t="s">
        <v>131</v>
      </c>
      <c r="BR1755" t="s">
        <v>12074</v>
      </c>
      <c r="BS1755" t="s">
        <v>296</v>
      </c>
    </row>
    <row r="1756" spans="1:72" hidden="1">
      <c r="A1756" t="s">
        <v>76</v>
      </c>
      <c r="B1756" t="s">
        <v>24172</v>
      </c>
      <c r="F1756" t="s">
        <v>24172</v>
      </c>
      <c r="I1756" t="s">
        <v>24173</v>
      </c>
      <c r="J1756" t="s">
        <v>24174</v>
      </c>
      <c r="V1756" t="s">
        <v>24175</v>
      </c>
      <c r="Z1756" t="s">
        <v>24176</v>
      </c>
      <c r="AA1756" t="s">
        <v>24177</v>
      </c>
      <c r="AM1756" t="s">
        <v>24178</v>
      </c>
      <c r="AR1756" t="s">
        <v>397</v>
      </c>
      <c r="AS1756">
        <v>2004</v>
      </c>
      <c r="AT1756">
        <v>49</v>
      </c>
      <c r="AU1756">
        <v>1</v>
      </c>
      <c r="AZ1756">
        <v>10</v>
      </c>
      <c r="BA1756">
        <v>12</v>
      </c>
      <c r="BC1756" t="s">
        <v>24179</v>
      </c>
      <c r="BK1756" t="s">
        <v>24180</v>
      </c>
      <c r="BL1756">
        <v>15297923</v>
      </c>
      <c r="BQ1756" t="s">
        <v>296</v>
      </c>
      <c r="BR1756" t="s">
        <v>12074</v>
      </c>
      <c r="BS1756" t="s">
        <v>12074</v>
      </c>
    </row>
    <row r="1757" spans="1:72" hidden="1">
      <c r="A1757" t="s">
        <v>76</v>
      </c>
      <c r="B1757" t="s">
        <v>24181</v>
      </c>
      <c r="F1757" t="s">
        <v>24181</v>
      </c>
      <c r="I1757" t="s">
        <v>24182</v>
      </c>
      <c r="J1757" t="s">
        <v>1196</v>
      </c>
      <c r="V1757" t="s">
        <v>24183</v>
      </c>
      <c r="AA1757" t="s">
        <v>24184</v>
      </c>
      <c r="AM1757" t="s">
        <v>1198</v>
      </c>
      <c r="AR1757" t="s">
        <v>94</v>
      </c>
      <c r="AS1757">
        <v>2001</v>
      </c>
      <c r="AT1757">
        <v>94</v>
      </c>
      <c r="AU1757">
        <v>1</v>
      </c>
      <c r="AZ1757">
        <v>116</v>
      </c>
      <c r="BA1757">
        <v>122</v>
      </c>
      <c r="BC1757" t="s">
        <v>24185</v>
      </c>
      <c r="BK1757" t="s">
        <v>24186</v>
      </c>
      <c r="BQ1757" t="s">
        <v>131</v>
      </c>
      <c r="BR1757" t="s">
        <v>12074</v>
      </c>
      <c r="BS1757" t="s">
        <v>296</v>
      </c>
      <c r="BT1757">
        <v>2</v>
      </c>
    </row>
    <row r="1758" spans="1:72" hidden="1">
      <c r="A1758" t="s">
        <v>752</v>
      </c>
      <c r="B1758" t="s">
        <v>24187</v>
      </c>
      <c r="D1758" t="s">
        <v>24188</v>
      </c>
      <c r="F1758" t="s">
        <v>24189</v>
      </c>
      <c r="I1758" t="s">
        <v>24190</v>
      </c>
      <c r="J1758" t="s">
        <v>24191</v>
      </c>
      <c r="O1758" t="s">
        <v>24192</v>
      </c>
      <c r="P1758" t="s">
        <v>24193</v>
      </c>
      <c r="Q1758" t="s">
        <v>24194</v>
      </c>
      <c r="R1758" t="s">
        <v>24195</v>
      </c>
      <c r="V1758" t="s">
        <v>24196</v>
      </c>
      <c r="Z1758" t="s">
        <v>24197</v>
      </c>
      <c r="AA1758" t="s">
        <v>24198</v>
      </c>
      <c r="AO1758" t="s">
        <v>24199</v>
      </c>
      <c r="AS1758">
        <v>2007</v>
      </c>
      <c r="AZ1758">
        <v>1934</v>
      </c>
      <c r="BA1758">
        <v>1939</v>
      </c>
      <c r="BK1758" t="s">
        <v>24200</v>
      </c>
      <c r="BQ1758" t="s">
        <v>296</v>
      </c>
      <c r="BR1758" t="s">
        <v>12074</v>
      </c>
      <c r="BS1758" t="s">
        <v>12074</v>
      </c>
    </row>
    <row r="1759" spans="1:72" hidden="1">
      <c r="A1759" t="s">
        <v>76</v>
      </c>
      <c r="B1759" t="s">
        <v>24201</v>
      </c>
      <c r="F1759" t="s">
        <v>24201</v>
      </c>
      <c r="I1759" t="s">
        <v>24202</v>
      </c>
      <c r="J1759" t="s">
        <v>666</v>
      </c>
      <c r="V1759" t="s">
        <v>24203</v>
      </c>
      <c r="Z1759" t="s">
        <v>24204</v>
      </c>
      <c r="AA1759" t="s">
        <v>24205</v>
      </c>
      <c r="AM1759" t="s">
        <v>670</v>
      </c>
      <c r="AN1759" t="s">
        <v>671</v>
      </c>
      <c r="AR1759" t="s">
        <v>600</v>
      </c>
      <c r="AS1759">
        <v>2005</v>
      </c>
      <c r="AT1759">
        <v>14</v>
      </c>
      <c r="AU1759">
        <v>4</v>
      </c>
      <c r="AZ1759">
        <v>957</v>
      </c>
      <c r="BA1759">
        <v>967</v>
      </c>
      <c r="BC1759" t="s">
        <v>24206</v>
      </c>
      <c r="BK1759" t="s">
        <v>24207</v>
      </c>
      <c r="BL1759">
        <v>15773928</v>
      </c>
      <c r="BQ1759" t="s">
        <v>296</v>
      </c>
      <c r="BR1759" t="s">
        <v>12074</v>
      </c>
      <c r="BS1759" t="s">
        <v>12074</v>
      </c>
    </row>
    <row r="1760" spans="1:72" hidden="1">
      <c r="A1760" t="s">
        <v>76</v>
      </c>
      <c r="B1760" t="s">
        <v>24208</v>
      </c>
      <c r="F1760" t="s">
        <v>24209</v>
      </c>
      <c r="I1760" t="s">
        <v>24210</v>
      </c>
      <c r="J1760" t="s">
        <v>24211</v>
      </c>
      <c r="V1760" t="s">
        <v>24212</v>
      </c>
      <c r="AA1760" t="s">
        <v>24213</v>
      </c>
      <c r="AM1760" t="s">
        <v>24214</v>
      </c>
      <c r="AN1760" t="s">
        <v>24215</v>
      </c>
      <c r="AR1760" t="s">
        <v>413</v>
      </c>
      <c r="AS1760">
        <v>2016</v>
      </c>
      <c r="AT1760">
        <v>29</v>
      </c>
      <c r="AU1760">
        <v>6</v>
      </c>
      <c r="AZ1760">
        <v>629</v>
      </c>
      <c r="BA1760">
        <v>642</v>
      </c>
      <c r="BC1760" t="s">
        <v>24216</v>
      </c>
      <c r="BK1760" t="s">
        <v>24217</v>
      </c>
      <c r="BQ1760" t="s">
        <v>296</v>
      </c>
      <c r="BR1760" t="s">
        <v>12074</v>
      </c>
      <c r="BS1760" t="s">
        <v>12074</v>
      </c>
    </row>
    <row r="1761" spans="1:72" hidden="1">
      <c r="A1761" t="s">
        <v>76</v>
      </c>
      <c r="B1761" t="s">
        <v>24218</v>
      </c>
      <c r="F1761" t="s">
        <v>24219</v>
      </c>
      <c r="I1761" t="s">
        <v>24220</v>
      </c>
      <c r="J1761" t="s">
        <v>2877</v>
      </c>
      <c r="V1761" t="s">
        <v>24221</v>
      </c>
      <c r="AM1761" t="s">
        <v>2880</v>
      </c>
      <c r="AN1761" t="s">
        <v>2881</v>
      </c>
      <c r="AR1761" t="s">
        <v>128</v>
      </c>
      <c r="AS1761">
        <v>2013</v>
      </c>
      <c r="AT1761">
        <v>110</v>
      </c>
      <c r="AU1761">
        <v>4</v>
      </c>
      <c r="AZ1761">
        <v>765</v>
      </c>
      <c r="BA1761">
        <v>779</v>
      </c>
      <c r="BC1761" t="s">
        <v>24222</v>
      </c>
      <c r="BK1761" t="s">
        <v>24223</v>
      </c>
      <c r="BQ1761" t="s">
        <v>131</v>
      </c>
      <c r="BR1761" t="s">
        <v>12074</v>
      </c>
      <c r="BS1761" t="s">
        <v>296</v>
      </c>
    </row>
    <row r="1762" spans="1:72" hidden="1">
      <c r="A1762" t="s">
        <v>76</v>
      </c>
      <c r="B1762" t="s">
        <v>24224</v>
      </c>
      <c r="F1762" t="s">
        <v>24225</v>
      </c>
      <c r="I1762" t="s">
        <v>24226</v>
      </c>
      <c r="J1762" t="s">
        <v>174</v>
      </c>
      <c r="V1762" t="s">
        <v>24227</v>
      </c>
      <c r="Z1762" t="s">
        <v>16220</v>
      </c>
      <c r="AA1762" t="s">
        <v>24228</v>
      </c>
      <c r="AM1762" t="s">
        <v>176</v>
      </c>
      <c r="AN1762" t="s">
        <v>177</v>
      </c>
      <c r="AR1762" t="s">
        <v>128</v>
      </c>
      <c r="AS1762">
        <v>2016</v>
      </c>
      <c r="AT1762">
        <v>106</v>
      </c>
      <c r="AU1762">
        <v>6</v>
      </c>
      <c r="AZ1762">
        <v>818</v>
      </c>
      <c r="BA1762">
        <v>826</v>
      </c>
      <c r="BC1762" t="s">
        <v>24229</v>
      </c>
      <c r="BK1762" t="s">
        <v>24230</v>
      </c>
      <c r="BL1762">
        <v>27650278</v>
      </c>
      <c r="BQ1762" t="s">
        <v>296</v>
      </c>
      <c r="BR1762" t="s">
        <v>12074</v>
      </c>
      <c r="BS1762" t="s">
        <v>12074</v>
      </c>
    </row>
    <row r="1763" spans="1:72" hidden="1">
      <c r="A1763" t="s">
        <v>76</v>
      </c>
      <c r="B1763" t="s">
        <v>24231</v>
      </c>
      <c r="F1763" t="s">
        <v>24232</v>
      </c>
      <c r="I1763" t="s">
        <v>24233</v>
      </c>
      <c r="J1763" t="s">
        <v>2128</v>
      </c>
      <c r="V1763" t="s">
        <v>24234</v>
      </c>
      <c r="Z1763" t="s">
        <v>16220</v>
      </c>
      <c r="AA1763" t="s">
        <v>16221</v>
      </c>
      <c r="AM1763" t="s">
        <v>2130</v>
      </c>
      <c r="AR1763" t="s">
        <v>887</v>
      </c>
      <c r="AS1763">
        <v>2009</v>
      </c>
      <c r="AT1763">
        <v>38</v>
      </c>
      <c r="AU1763">
        <v>3</v>
      </c>
      <c r="AZ1763">
        <v>588</v>
      </c>
      <c r="BA1763">
        <v>599</v>
      </c>
      <c r="BC1763" t="s">
        <v>24235</v>
      </c>
      <c r="BK1763" t="s">
        <v>24236</v>
      </c>
      <c r="BL1763">
        <v>19508767</v>
      </c>
      <c r="BQ1763" t="s">
        <v>296</v>
      </c>
      <c r="BR1763" t="s">
        <v>12074</v>
      </c>
      <c r="BS1763" t="s">
        <v>12074</v>
      </c>
    </row>
    <row r="1764" spans="1:72" hidden="1">
      <c r="A1764" t="s">
        <v>76</v>
      </c>
      <c r="B1764" t="s">
        <v>24237</v>
      </c>
      <c r="F1764" t="s">
        <v>24237</v>
      </c>
      <c r="I1764" t="s">
        <v>24238</v>
      </c>
      <c r="J1764" t="s">
        <v>13162</v>
      </c>
      <c r="V1764" t="s">
        <v>24239</v>
      </c>
      <c r="AM1764" t="s">
        <v>13164</v>
      </c>
      <c r="AR1764" t="s">
        <v>600</v>
      </c>
      <c r="AS1764">
        <v>1994</v>
      </c>
      <c r="AT1764">
        <v>5</v>
      </c>
      <c r="AU1764">
        <v>2</v>
      </c>
      <c r="AZ1764">
        <v>161</v>
      </c>
      <c r="BA1764">
        <v>168</v>
      </c>
      <c r="BC1764" t="s">
        <v>24240</v>
      </c>
      <c r="BK1764" t="s">
        <v>24241</v>
      </c>
      <c r="BQ1764" t="s">
        <v>296</v>
      </c>
      <c r="BR1764" t="s">
        <v>12074</v>
      </c>
      <c r="BS1764" t="s">
        <v>12074</v>
      </c>
    </row>
    <row r="1765" spans="1:72" hidden="1">
      <c r="A1765" t="s">
        <v>76</v>
      </c>
      <c r="B1765" t="s">
        <v>24242</v>
      </c>
      <c r="F1765" t="s">
        <v>24242</v>
      </c>
      <c r="I1765" t="s">
        <v>24243</v>
      </c>
      <c r="J1765" t="s">
        <v>12169</v>
      </c>
      <c r="V1765" t="s">
        <v>24244</v>
      </c>
      <c r="AM1765" t="s">
        <v>12172</v>
      </c>
      <c r="AR1765" t="s">
        <v>769</v>
      </c>
      <c r="AS1765">
        <v>2003</v>
      </c>
      <c r="AT1765">
        <v>56</v>
      </c>
      <c r="AU1765">
        <v>2</v>
      </c>
      <c r="AZ1765">
        <v>159</v>
      </c>
      <c r="BA1765">
        <v>166</v>
      </c>
      <c r="BC1765" t="s">
        <v>24245</v>
      </c>
      <c r="BK1765" t="s">
        <v>24246</v>
      </c>
      <c r="BQ1765" t="s">
        <v>296</v>
      </c>
      <c r="BR1765" t="s">
        <v>12074</v>
      </c>
      <c r="BS1765" t="s">
        <v>12074</v>
      </c>
    </row>
    <row r="1766" spans="1:72" hidden="1">
      <c r="A1766" t="s">
        <v>76</v>
      </c>
      <c r="B1766" t="s">
        <v>24247</v>
      </c>
      <c r="F1766" t="s">
        <v>24248</v>
      </c>
      <c r="I1766" t="s">
        <v>24249</v>
      </c>
      <c r="J1766" t="s">
        <v>1135</v>
      </c>
      <c r="V1766" t="s">
        <v>24250</v>
      </c>
      <c r="AM1766" t="s">
        <v>1138</v>
      </c>
      <c r="AN1766" t="s">
        <v>1139</v>
      </c>
      <c r="AR1766" t="s">
        <v>600</v>
      </c>
      <c r="AS1766">
        <v>2016</v>
      </c>
      <c r="AT1766">
        <v>109</v>
      </c>
      <c r="AU1766">
        <v>2</v>
      </c>
      <c r="AZ1766">
        <v>746</v>
      </c>
      <c r="BA1766">
        <v>752</v>
      </c>
      <c r="BC1766" t="s">
        <v>24251</v>
      </c>
      <c r="BK1766" t="s">
        <v>24252</v>
      </c>
      <c r="BL1766">
        <v>26880397</v>
      </c>
      <c r="BQ1766" t="s">
        <v>296</v>
      </c>
      <c r="BR1766" t="s">
        <v>12074</v>
      </c>
      <c r="BS1766" t="s">
        <v>12074</v>
      </c>
    </row>
    <row r="1767" spans="1:72" hidden="1">
      <c r="A1767" t="s">
        <v>76</v>
      </c>
      <c r="B1767" t="s">
        <v>24253</v>
      </c>
      <c r="F1767" t="s">
        <v>24253</v>
      </c>
      <c r="I1767" t="s">
        <v>24254</v>
      </c>
      <c r="J1767" t="s">
        <v>6973</v>
      </c>
      <c r="Z1767" t="s">
        <v>24255</v>
      </c>
      <c r="AM1767" t="s">
        <v>6977</v>
      </c>
      <c r="AN1767" t="s">
        <v>24256</v>
      </c>
      <c r="AR1767" t="s">
        <v>413</v>
      </c>
      <c r="AS1767">
        <v>2005</v>
      </c>
      <c r="AT1767">
        <v>96</v>
      </c>
      <c r="AU1767">
        <v>6</v>
      </c>
      <c r="AZ1767">
        <v>713</v>
      </c>
      <c r="BA1767">
        <v>717</v>
      </c>
      <c r="BC1767" t="s">
        <v>24257</v>
      </c>
      <c r="BK1767" t="s">
        <v>24258</v>
      </c>
      <c r="BL1767">
        <v>16251513</v>
      </c>
      <c r="BQ1767" t="s">
        <v>296</v>
      </c>
      <c r="BR1767" t="s">
        <v>12074</v>
      </c>
      <c r="BS1767" t="s">
        <v>12074</v>
      </c>
    </row>
    <row r="1768" spans="1:72" hidden="1">
      <c r="A1768" t="s">
        <v>76</v>
      </c>
      <c r="B1768" t="s">
        <v>24259</v>
      </c>
      <c r="F1768" t="s">
        <v>24259</v>
      </c>
      <c r="I1768" t="s">
        <v>24260</v>
      </c>
      <c r="J1768" t="s">
        <v>24261</v>
      </c>
      <c r="V1768" t="s">
        <v>24262</v>
      </c>
      <c r="AA1768" t="s">
        <v>24263</v>
      </c>
      <c r="AM1768" t="s">
        <v>24264</v>
      </c>
      <c r="AR1768" t="s">
        <v>847</v>
      </c>
      <c r="AS1768">
        <v>2004</v>
      </c>
      <c r="AT1768">
        <v>557</v>
      </c>
      <c r="AU1768">
        <v>1</v>
      </c>
      <c r="AZ1768">
        <v>247</v>
      </c>
      <c r="BA1768">
        <v>259</v>
      </c>
      <c r="BC1768" t="s">
        <v>24265</v>
      </c>
      <c r="BK1768" t="s">
        <v>24266</v>
      </c>
      <c r="BL1768">
        <v>14978202</v>
      </c>
      <c r="BQ1768" t="s">
        <v>296</v>
      </c>
      <c r="BR1768" t="s">
        <v>12074</v>
      </c>
      <c r="BS1768" t="s">
        <v>12074</v>
      </c>
    </row>
    <row r="1769" spans="1:72" hidden="1">
      <c r="A1769" t="s">
        <v>76</v>
      </c>
      <c r="B1769" t="s">
        <v>24267</v>
      </c>
      <c r="F1769" t="s">
        <v>24268</v>
      </c>
      <c r="I1769" t="s">
        <v>24269</v>
      </c>
      <c r="J1769" t="s">
        <v>493</v>
      </c>
      <c r="V1769" t="s">
        <v>24270</v>
      </c>
      <c r="Z1769" t="s">
        <v>24271</v>
      </c>
      <c r="AA1769" t="s">
        <v>24272</v>
      </c>
      <c r="AM1769" t="s">
        <v>495</v>
      </c>
      <c r="AR1769" t="s">
        <v>5750</v>
      </c>
      <c r="AS1769">
        <v>2012</v>
      </c>
      <c r="AT1769">
        <v>60</v>
      </c>
      <c r="AU1769">
        <v>1</v>
      </c>
      <c r="AZ1769">
        <v>75</v>
      </c>
      <c r="BA1769">
        <v>80</v>
      </c>
      <c r="BC1769" t="s">
        <v>24273</v>
      </c>
      <c r="BK1769" t="s">
        <v>24274</v>
      </c>
      <c r="BQ1769" t="s">
        <v>296</v>
      </c>
      <c r="BR1769" t="s">
        <v>12074</v>
      </c>
      <c r="BS1769" t="s">
        <v>12074</v>
      </c>
    </row>
    <row r="1770" spans="1:72" hidden="1">
      <c r="A1770" t="s">
        <v>76</v>
      </c>
      <c r="B1770" t="s">
        <v>24275</v>
      </c>
      <c r="F1770" t="s">
        <v>24276</v>
      </c>
      <c r="I1770" t="s">
        <v>24277</v>
      </c>
      <c r="J1770" t="s">
        <v>3732</v>
      </c>
      <c r="V1770" t="s">
        <v>24278</v>
      </c>
      <c r="AM1770" t="s">
        <v>3734</v>
      </c>
      <c r="AR1770" s="3">
        <v>39448</v>
      </c>
      <c r="AS1770">
        <v>2008</v>
      </c>
      <c r="AT1770">
        <v>8</v>
      </c>
      <c r="BB1770">
        <v>1</v>
      </c>
      <c r="BK1770" t="s">
        <v>24279</v>
      </c>
      <c r="BL1770">
        <v>20345315</v>
      </c>
      <c r="BQ1770" t="s">
        <v>131</v>
      </c>
      <c r="BR1770" t="s">
        <v>12074</v>
      </c>
      <c r="BS1770" t="s">
        <v>296</v>
      </c>
      <c r="BT1770">
        <v>1</v>
      </c>
    </row>
    <row r="1771" spans="1:72" hidden="1">
      <c r="A1771" t="s">
        <v>76</v>
      </c>
      <c r="B1771" t="s">
        <v>9103</v>
      </c>
      <c r="F1771" t="s">
        <v>9104</v>
      </c>
      <c r="I1771" t="s">
        <v>24280</v>
      </c>
      <c r="J1771" t="s">
        <v>1097</v>
      </c>
      <c r="V1771" t="s">
        <v>24281</v>
      </c>
      <c r="AM1771" t="s">
        <v>1099</v>
      </c>
      <c r="AR1771" t="s">
        <v>216</v>
      </c>
      <c r="AS1771">
        <v>2012</v>
      </c>
      <c r="AT1771">
        <v>121</v>
      </c>
      <c r="AU1771">
        <v>8</v>
      </c>
      <c r="AZ1771">
        <v>1231</v>
      </c>
      <c r="BA1771">
        <v>1238</v>
      </c>
      <c r="BC1771" t="s">
        <v>24282</v>
      </c>
      <c r="BK1771" t="s">
        <v>24283</v>
      </c>
      <c r="BQ1771" t="s">
        <v>296</v>
      </c>
      <c r="BR1771" t="s">
        <v>12074</v>
      </c>
      <c r="BS1771" t="s">
        <v>12074</v>
      </c>
    </row>
    <row r="1772" spans="1:72" hidden="1">
      <c r="A1772" t="s">
        <v>76</v>
      </c>
      <c r="B1772" t="s">
        <v>24284</v>
      </c>
      <c r="F1772" t="s">
        <v>24284</v>
      </c>
      <c r="I1772" t="s">
        <v>24285</v>
      </c>
      <c r="J1772" t="s">
        <v>4512</v>
      </c>
      <c r="V1772" t="s">
        <v>24286</v>
      </c>
      <c r="Z1772" t="s">
        <v>24287</v>
      </c>
      <c r="AA1772" t="s">
        <v>24288</v>
      </c>
      <c r="AM1772" t="s">
        <v>4514</v>
      </c>
      <c r="AN1772" t="s">
        <v>6024</v>
      </c>
      <c r="AR1772" t="s">
        <v>413</v>
      </c>
      <c r="AS1772">
        <v>1997</v>
      </c>
      <c r="AT1772">
        <v>38</v>
      </c>
      <c r="AU1772">
        <v>2</v>
      </c>
      <c r="AZ1772">
        <v>145</v>
      </c>
      <c r="BA1772">
        <v>153</v>
      </c>
      <c r="BC1772" t="s">
        <v>24289</v>
      </c>
      <c r="BK1772" t="s">
        <v>24290</v>
      </c>
      <c r="BQ1772" t="s">
        <v>296</v>
      </c>
      <c r="BR1772" t="s">
        <v>12074</v>
      </c>
      <c r="BS1772" t="s">
        <v>12074</v>
      </c>
    </row>
    <row r="1773" spans="1:72" hidden="1">
      <c r="A1773" t="s">
        <v>76</v>
      </c>
      <c r="B1773" t="s">
        <v>24291</v>
      </c>
      <c r="F1773" t="s">
        <v>24292</v>
      </c>
      <c r="I1773" t="s">
        <v>24293</v>
      </c>
      <c r="J1773" t="s">
        <v>3897</v>
      </c>
      <c r="V1773" t="s">
        <v>24294</v>
      </c>
      <c r="Z1773" t="s">
        <v>24295</v>
      </c>
      <c r="AM1773" t="s">
        <v>3899</v>
      </c>
      <c r="AN1773" t="s">
        <v>10097</v>
      </c>
      <c r="AR1773" t="s">
        <v>148</v>
      </c>
      <c r="AS1773">
        <v>2017</v>
      </c>
      <c r="AT1773">
        <v>127</v>
      </c>
      <c r="AZ1773">
        <v>53</v>
      </c>
      <c r="BA1773">
        <v>66</v>
      </c>
      <c r="BC1773" t="s">
        <v>24296</v>
      </c>
      <c r="BK1773" t="s">
        <v>24297</v>
      </c>
      <c r="BQ1773" t="s">
        <v>296</v>
      </c>
      <c r="BR1773" t="s">
        <v>12074</v>
      </c>
      <c r="BS1773" t="s">
        <v>12074</v>
      </c>
    </row>
    <row r="1774" spans="1:72" hidden="1">
      <c r="A1774" t="s">
        <v>76</v>
      </c>
      <c r="B1774" t="s">
        <v>24298</v>
      </c>
      <c r="F1774" t="s">
        <v>24299</v>
      </c>
      <c r="I1774" t="s">
        <v>24300</v>
      </c>
      <c r="J1774" t="s">
        <v>12904</v>
      </c>
      <c r="V1774" t="s">
        <v>24301</v>
      </c>
      <c r="AA1774" t="s">
        <v>22374</v>
      </c>
      <c r="AM1774" t="s">
        <v>12906</v>
      </c>
      <c r="AN1774" t="s">
        <v>12907</v>
      </c>
      <c r="AR1774" t="s">
        <v>128</v>
      </c>
      <c r="AS1774">
        <v>2014</v>
      </c>
      <c r="AT1774">
        <v>17</v>
      </c>
      <c r="AU1774">
        <v>4</v>
      </c>
      <c r="AZ1774">
        <v>837</v>
      </c>
      <c r="BA1774">
        <v>844</v>
      </c>
      <c r="BC1774" t="s">
        <v>24302</v>
      </c>
      <c r="BK1774" t="s">
        <v>24303</v>
      </c>
      <c r="BQ1774" t="s">
        <v>296</v>
      </c>
      <c r="BR1774" t="s">
        <v>12074</v>
      </c>
      <c r="BS1774" t="s">
        <v>12074</v>
      </c>
    </row>
    <row r="1775" spans="1:72" hidden="1">
      <c r="A1775" t="s">
        <v>76</v>
      </c>
      <c r="B1775" t="s">
        <v>24304</v>
      </c>
      <c r="F1775" t="s">
        <v>24305</v>
      </c>
      <c r="I1775" t="s">
        <v>24306</v>
      </c>
      <c r="J1775" t="s">
        <v>13943</v>
      </c>
      <c r="V1775" t="s">
        <v>24307</v>
      </c>
      <c r="Z1775" t="s">
        <v>24308</v>
      </c>
      <c r="AM1775" t="s">
        <v>13947</v>
      </c>
      <c r="AS1775">
        <v>2010</v>
      </c>
      <c r="AT1775">
        <v>12</v>
      </c>
      <c r="AV1775">
        <v>2</v>
      </c>
      <c r="AZ1775">
        <v>193</v>
      </c>
      <c r="BA1775">
        <v>200</v>
      </c>
      <c r="BC1775" t="s">
        <v>24309</v>
      </c>
      <c r="BK1775" t="s">
        <v>24310</v>
      </c>
      <c r="BQ1775" t="s">
        <v>296</v>
      </c>
      <c r="BR1775" t="s">
        <v>12074</v>
      </c>
      <c r="BS1775" t="s">
        <v>12074</v>
      </c>
    </row>
    <row r="1776" spans="1:72" hidden="1">
      <c r="A1776" t="s">
        <v>76</v>
      </c>
      <c r="B1776" t="s">
        <v>24311</v>
      </c>
      <c r="F1776" t="s">
        <v>24311</v>
      </c>
      <c r="I1776" t="s">
        <v>24312</v>
      </c>
      <c r="J1776" t="s">
        <v>5127</v>
      </c>
      <c r="V1776" t="s">
        <v>24313</v>
      </c>
      <c r="Z1776" t="s">
        <v>24314</v>
      </c>
      <c r="AM1776" t="s">
        <v>5131</v>
      </c>
      <c r="AN1776" t="s">
        <v>5132</v>
      </c>
      <c r="AR1776" t="s">
        <v>413</v>
      </c>
      <c r="AS1776">
        <v>2002</v>
      </c>
      <c r="AT1776">
        <v>17</v>
      </c>
      <c r="AU1776">
        <v>6</v>
      </c>
      <c r="AZ1776">
        <v>645</v>
      </c>
      <c r="BA1776">
        <v>653</v>
      </c>
      <c r="BC1776" t="s">
        <v>24315</v>
      </c>
      <c r="BK1776" t="s">
        <v>24316</v>
      </c>
      <c r="BQ1776" t="s">
        <v>296</v>
      </c>
      <c r="BR1776" t="s">
        <v>12074</v>
      </c>
      <c r="BS1776" t="s">
        <v>12074</v>
      </c>
    </row>
    <row r="1777" spans="1:71" hidden="1">
      <c r="A1777" t="s">
        <v>76</v>
      </c>
      <c r="B1777" t="s">
        <v>24317</v>
      </c>
      <c r="F1777" t="s">
        <v>24318</v>
      </c>
      <c r="I1777" t="s">
        <v>24319</v>
      </c>
      <c r="J1777" t="s">
        <v>21213</v>
      </c>
      <c r="V1777" t="s">
        <v>24320</v>
      </c>
      <c r="AM1777" t="s">
        <v>21215</v>
      </c>
      <c r="AN1777" t="s">
        <v>24321</v>
      </c>
      <c r="AS1777">
        <v>2018</v>
      </c>
      <c r="AT1777">
        <v>58</v>
      </c>
      <c r="AU1777">
        <v>2</v>
      </c>
      <c r="AZ1777">
        <v>414</v>
      </c>
      <c r="BA1777">
        <v>429</v>
      </c>
      <c r="BC1777" t="s">
        <v>24322</v>
      </c>
      <c r="BK1777" t="s">
        <v>24323</v>
      </c>
      <c r="BQ1777" t="s">
        <v>296</v>
      </c>
      <c r="BR1777" t="s">
        <v>12074</v>
      </c>
      <c r="BS1777" t="s">
        <v>12074</v>
      </c>
    </row>
    <row r="1778" spans="1:71" hidden="1">
      <c r="A1778" t="s">
        <v>76</v>
      </c>
      <c r="B1778" t="s">
        <v>24324</v>
      </c>
      <c r="F1778" t="s">
        <v>24324</v>
      </c>
      <c r="I1778" t="s">
        <v>24325</v>
      </c>
      <c r="J1778" t="s">
        <v>13212</v>
      </c>
      <c r="V1778" t="s">
        <v>24326</v>
      </c>
      <c r="AM1778" t="s">
        <v>13213</v>
      </c>
      <c r="AR1778" t="s">
        <v>168</v>
      </c>
      <c r="AS1778">
        <v>1998</v>
      </c>
      <c r="AT1778">
        <v>34</v>
      </c>
      <c r="AU1778">
        <v>4</v>
      </c>
      <c r="AZ1778">
        <v>385</v>
      </c>
      <c r="BA1778">
        <v>394</v>
      </c>
      <c r="BC1778" t="s">
        <v>24327</v>
      </c>
      <c r="BK1778" t="s">
        <v>24328</v>
      </c>
      <c r="BQ1778" t="s">
        <v>296</v>
      </c>
      <c r="BR1778" t="s">
        <v>12074</v>
      </c>
      <c r="BS1778" t="s">
        <v>12074</v>
      </c>
    </row>
    <row r="1779" spans="1:71" hidden="1">
      <c r="A1779" t="s">
        <v>76</v>
      </c>
      <c r="B1779" t="s">
        <v>24329</v>
      </c>
      <c r="F1779" t="s">
        <v>24330</v>
      </c>
      <c r="I1779" t="s">
        <v>24331</v>
      </c>
      <c r="J1779" t="s">
        <v>24332</v>
      </c>
      <c r="V1779" t="s">
        <v>24333</v>
      </c>
      <c r="AM1779" t="s">
        <v>24334</v>
      </c>
      <c r="AN1779" t="s">
        <v>24335</v>
      </c>
      <c r="AR1779" t="s">
        <v>413</v>
      </c>
      <c r="AS1779">
        <v>2017</v>
      </c>
      <c r="AT1779">
        <v>23</v>
      </c>
      <c r="AU1779">
        <v>11</v>
      </c>
      <c r="AZ1779">
        <v>794</v>
      </c>
      <c r="BA1779">
        <v>797</v>
      </c>
      <c r="BC1779" t="s">
        <v>24336</v>
      </c>
      <c r="BK1779" t="s">
        <v>24337</v>
      </c>
      <c r="BL1779">
        <v>28527650</v>
      </c>
      <c r="BQ1779" t="s">
        <v>296</v>
      </c>
      <c r="BR1779" t="s">
        <v>12074</v>
      </c>
      <c r="BS1779" t="s">
        <v>12074</v>
      </c>
    </row>
    <row r="1780" spans="1:71" hidden="1">
      <c r="A1780" t="s">
        <v>76</v>
      </c>
      <c r="B1780" t="s">
        <v>24338</v>
      </c>
      <c r="F1780" t="s">
        <v>24339</v>
      </c>
      <c r="I1780" t="s">
        <v>24340</v>
      </c>
      <c r="J1780" t="s">
        <v>2532</v>
      </c>
      <c r="V1780" t="s">
        <v>24341</v>
      </c>
      <c r="Z1780" t="s">
        <v>24342</v>
      </c>
      <c r="AA1780" t="s">
        <v>24343</v>
      </c>
      <c r="AM1780" t="s">
        <v>2534</v>
      </c>
      <c r="AN1780" t="s">
        <v>24344</v>
      </c>
      <c r="AR1780" s="3">
        <v>36923</v>
      </c>
      <c r="AS1780">
        <v>2016</v>
      </c>
      <c r="AT1780">
        <v>361</v>
      </c>
      <c r="AZ1780">
        <v>375</v>
      </c>
      <c r="BA1780">
        <v>381</v>
      </c>
      <c r="BC1780" t="s">
        <v>24345</v>
      </c>
      <c r="BK1780" t="s">
        <v>24346</v>
      </c>
      <c r="BQ1780" t="s">
        <v>296</v>
      </c>
      <c r="BR1780" t="s">
        <v>12074</v>
      </c>
      <c r="BS1780" t="s">
        <v>12074</v>
      </c>
    </row>
    <row r="1781" spans="1:71" hidden="1">
      <c r="A1781" t="s">
        <v>76</v>
      </c>
      <c r="B1781" t="s">
        <v>24347</v>
      </c>
      <c r="F1781" t="s">
        <v>24347</v>
      </c>
      <c r="I1781" t="s">
        <v>24348</v>
      </c>
      <c r="J1781" t="s">
        <v>4304</v>
      </c>
      <c r="V1781" t="s">
        <v>24349</v>
      </c>
      <c r="AM1781" t="s">
        <v>4306</v>
      </c>
      <c r="AR1781" t="s">
        <v>216</v>
      </c>
      <c r="AS1781">
        <v>2001</v>
      </c>
      <c r="AT1781">
        <v>107</v>
      </c>
      <c r="AU1781">
        <v>8</v>
      </c>
      <c r="AZ1781">
        <v>737</v>
      </c>
      <c r="BA1781">
        <v>752</v>
      </c>
      <c r="BC1781" t="s">
        <v>24350</v>
      </c>
      <c r="BK1781" t="s">
        <v>24351</v>
      </c>
      <c r="BQ1781" t="s">
        <v>296</v>
      </c>
      <c r="BR1781" t="s">
        <v>12074</v>
      </c>
      <c r="BS1781" t="s">
        <v>12074</v>
      </c>
    </row>
    <row r="1782" spans="1:71" hidden="1">
      <c r="A1782" t="s">
        <v>76</v>
      </c>
      <c r="B1782" t="s">
        <v>24352</v>
      </c>
      <c r="F1782" t="s">
        <v>24353</v>
      </c>
      <c r="I1782" t="s">
        <v>24354</v>
      </c>
      <c r="J1782" t="s">
        <v>1845</v>
      </c>
      <c r="V1782" t="s">
        <v>24355</v>
      </c>
      <c r="Z1782" t="s">
        <v>24356</v>
      </c>
      <c r="AA1782" t="s">
        <v>24357</v>
      </c>
      <c r="AM1782" t="s">
        <v>1849</v>
      </c>
      <c r="AN1782" t="s">
        <v>1850</v>
      </c>
      <c r="AR1782" t="s">
        <v>887</v>
      </c>
      <c r="AS1782">
        <v>2011</v>
      </c>
      <c r="AT1782">
        <v>188</v>
      </c>
      <c r="AU1782">
        <v>2</v>
      </c>
      <c r="AZ1782">
        <v>421</v>
      </c>
      <c r="BA1782" t="s">
        <v>24358</v>
      </c>
      <c r="BC1782" t="s">
        <v>24359</v>
      </c>
      <c r="BK1782" t="s">
        <v>24360</v>
      </c>
      <c r="BL1782">
        <v>21406681</v>
      </c>
      <c r="BQ1782" t="s">
        <v>296</v>
      </c>
      <c r="BR1782" t="s">
        <v>12074</v>
      </c>
      <c r="BS1782" t="s">
        <v>12074</v>
      </c>
    </row>
    <row r="1783" spans="1:71" hidden="1">
      <c r="A1783" t="s">
        <v>76</v>
      </c>
      <c r="B1783" t="s">
        <v>24361</v>
      </c>
      <c r="F1783" t="s">
        <v>24362</v>
      </c>
      <c r="I1783" t="s">
        <v>24363</v>
      </c>
      <c r="J1783" t="s">
        <v>122</v>
      </c>
      <c r="V1783" t="s">
        <v>24364</v>
      </c>
      <c r="Z1783" t="s">
        <v>24365</v>
      </c>
      <c r="AA1783" t="s">
        <v>24366</v>
      </c>
      <c r="AM1783" t="s">
        <v>126</v>
      </c>
      <c r="AN1783" t="s">
        <v>127</v>
      </c>
      <c r="AR1783" t="s">
        <v>204</v>
      </c>
      <c r="AS1783">
        <v>2015</v>
      </c>
      <c r="AT1783">
        <v>21</v>
      </c>
      <c r="AU1783">
        <v>2</v>
      </c>
      <c r="AZ1783">
        <v>897</v>
      </c>
      <c r="BA1783">
        <v>910</v>
      </c>
      <c r="BC1783" t="s">
        <v>24367</v>
      </c>
      <c r="BK1783" t="s">
        <v>24368</v>
      </c>
      <c r="BL1783">
        <v>25330385</v>
      </c>
      <c r="BQ1783" t="s">
        <v>296</v>
      </c>
      <c r="BR1783" t="s">
        <v>12074</v>
      </c>
      <c r="BS1783" t="s">
        <v>12074</v>
      </c>
    </row>
    <row r="1784" spans="1:71" hidden="1">
      <c r="A1784" t="s">
        <v>76</v>
      </c>
      <c r="B1784" t="s">
        <v>24369</v>
      </c>
      <c r="F1784" t="s">
        <v>24370</v>
      </c>
      <c r="I1784" t="s">
        <v>24371</v>
      </c>
      <c r="J1784" t="s">
        <v>100</v>
      </c>
      <c r="V1784" t="s">
        <v>24372</v>
      </c>
      <c r="Z1784" t="s">
        <v>24373</v>
      </c>
      <c r="AA1784" t="s">
        <v>24374</v>
      </c>
      <c r="AM1784" t="s">
        <v>103</v>
      </c>
      <c r="AR1784" s="3">
        <v>39904</v>
      </c>
      <c r="AS1784">
        <v>2015</v>
      </c>
      <c r="AT1784">
        <v>10</v>
      </c>
      <c r="AU1784">
        <v>4</v>
      </c>
      <c r="BB1784" t="s">
        <v>24375</v>
      </c>
      <c r="BC1784" t="s">
        <v>24376</v>
      </c>
      <c r="BK1784" t="s">
        <v>24377</v>
      </c>
      <c r="BL1784">
        <v>25856082</v>
      </c>
      <c r="BQ1784" t="s">
        <v>296</v>
      </c>
      <c r="BR1784" t="s">
        <v>12074</v>
      </c>
      <c r="BS1784" t="s">
        <v>12074</v>
      </c>
    </row>
    <row r="1785" spans="1:71" hidden="1">
      <c r="A1785" t="s">
        <v>76</v>
      </c>
      <c r="B1785" t="s">
        <v>24378</v>
      </c>
      <c r="F1785" t="s">
        <v>24379</v>
      </c>
      <c r="I1785" t="s">
        <v>24380</v>
      </c>
      <c r="J1785" t="s">
        <v>902</v>
      </c>
      <c r="V1785" t="s">
        <v>24381</v>
      </c>
      <c r="AM1785" t="s">
        <v>908</v>
      </c>
      <c r="AN1785" t="s">
        <v>2280</v>
      </c>
      <c r="AS1785">
        <v>2015</v>
      </c>
      <c r="AT1785">
        <v>112</v>
      </c>
      <c r="AU1785">
        <v>2</v>
      </c>
      <c r="AZ1785">
        <v>362</v>
      </c>
      <c r="BA1785">
        <v>372</v>
      </c>
      <c r="BC1785" t="s">
        <v>24382</v>
      </c>
      <c r="BK1785" t="s">
        <v>24383</v>
      </c>
      <c r="BQ1785" t="s">
        <v>131</v>
      </c>
      <c r="BR1785" t="s">
        <v>12074</v>
      </c>
      <c r="BS1785" t="s">
        <v>296</v>
      </c>
    </row>
    <row r="1786" spans="1:71" hidden="1">
      <c r="A1786" t="s">
        <v>76</v>
      </c>
      <c r="B1786" t="s">
        <v>24384</v>
      </c>
      <c r="F1786" t="s">
        <v>24384</v>
      </c>
      <c r="I1786" t="s">
        <v>24385</v>
      </c>
      <c r="J1786" t="s">
        <v>24386</v>
      </c>
      <c r="V1786" t="s">
        <v>24387</v>
      </c>
      <c r="AM1786" t="s">
        <v>24388</v>
      </c>
      <c r="AR1786" t="s">
        <v>82</v>
      </c>
      <c r="AS1786">
        <v>2005</v>
      </c>
      <c r="AT1786">
        <v>22</v>
      </c>
      <c r="AU1786">
        <v>4</v>
      </c>
      <c r="AZ1786">
        <v>305</v>
      </c>
      <c r="BA1786">
        <v>318</v>
      </c>
      <c r="BK1786" t="s">
        <v>24389</v>
      </c>
      <c r="BQ1786" t="s">
        <v>296</v>
      </c>
      <c r="BR1786" t="s">
        <v>12074</v>
      </c>
      <c r="BS1786" t="s">
        <v>12074</v>
      </c>
    </row>
    <row r="1787" spans="1:71" hidden="1">
      <c r="A1787" t="s">
        <v>76</v>
      </c>
      <c r="B1787" t="s">
        <v>24390</v>
      </c>
      <c r="F1787" t="s">
        <v>24390</v>
      </c>
      <c r="I1787" t="s">
        <v>24391</v>
      </c>
      <c r="J1787" t="s">
        <v>1257</v>
      </c>
      <c r="V1787" t="s">
        <v>24392</v>
      </c>
      <c r="AA1787" t="s">
        <v>24393</v>
      </c>
      <c r="AM1787" t="s">
        <v>1259</v>
      </c>
      <c r="AR1787" t="s">
        <v>397</v>
      </c>
      <c r="AS1787">
        <v>1999</v>
      </c>
      <c r="AT1787">
        <v>26</v>
      </c>
      <c r="AU1787">
        <v>4</v>
      </c>
      <c r="AZ1787">
        <v>795</v>
      </c>
      <c r="BA1787">
        <v>812</v>
      </c>
      <c r="BC1787" t="s">
        <v>24394</v>
      </c>
      <c r="BK1787" t="s">
        <v>24395</v>
      </c>
      <c r="BQ1787" t="s">
        <v>296</v>
      </c>
      <c r="BR1787" t="s">
        <v>12074</v>
      </c>
      <c r="BS1787" t="s">
        <v>12074</v>
      </c>
    </row>
    <row r="1788" spans="1:71" hidden="1">
      <c r="A1788" t="s">
        <v>76</v>
      </c>
      <c r="B1788" t="s">
        <v>24396</v>
      </c>
      <c r="F1788" t="s">
        <v>24397</v>
      </c>
      <c r="I1788" t="s">
        <v>24398</v>
      </c>
      <c r="J1788" t="s">
        <v>24399</v>
      </c>
      <c r="V1788" t="s">
        <v>24400</v>
      </c>
      <c r="Z1788" t="s">
        <v>24401</v>
      </c>
      <c r="AA1788" t="s">
        <v>24402</v>
      </c>
      <c r="AM1788" t="s">
        <v>24403</v>
      </c>
      <c r="AN1788" t="s">
        <v>24404</v>
      </c>
      <c r="AR1788" t="s">
        <v>94</v>
      </c>
      <c r="AS1788">
        <v>2014</v>
      </c>
      <c r="AT1788">
        <v>13</v>
      </c>
      <c r="AU1788">
        <v>1</v>
      </c>
      <c r="AZ1788">
        <v>1</v>
      </c>
      <c r="BA1788">
        <v>18</v>
      </c>
      <c r="BC1788" t="s">
        <v>24405</v>
      </c>
      <c r="BK1788" t="s">
        <v>24406</v>
      </c>
      <c r="BQ1788" t="s">
        <v>296</v>
      </c>
      <c r="BR1788" t="s">
        <v>12074</v>
      </c>
      <c r="BS1788" t="s">
        <v>12074</v>
      </c>
    </row>
    <row r="1789" spans="1:71" hidden="1">
      <c r="A1789" t="s">
        <v>76</v>
      </c>
      <c r="B1789" t="s">
        <v>24407</v>
      </c>
      <c r="F1789" t="s">
        <v>24408</v>
      </c>
      <c r="I1789" t="s">
        <v>24409</v>
      </c>
      <c r="J1789" t="s">
        <v>2128</v>
      </c>
      <c r="V1789" t="s">
        <v>24410</v>
      </c>
      <c r="AA1789" t="s">
        <v>19177</v>
      </c>
      <c r="AM1789" t="s">
        <v>2130</v>
      </c>
      <c r="AR1789" t="s">
        <v>204</v>
      </c>
      <c r="AS1789">
        <v>2013</v>
      </c>
      <c r="AT1789">
        <v>42</v>
      </c>
      <c r="AU1789">
        <v>1</v>
      </c>
      <c r="AZ1789">
        <v>1</v>
      </c>
      <c r="BA1789">
        <v>6</v>
      </c>
      <c r="BC1789" t="s">
        <v>24411</v>
      </c>
      <c r="BK1789" t="s">
        <v>24412</v>
      </c>
      <c r="BL1789">
        <v>23339780</v>
      </c>
      <c r="BQ1789" t="s">
        <v>296</v>
      </c>
      <c r="BR1789" t="s">
        <v>12074</v>
      </c>
      <c r="BS1789" t="s">
        <v>12074</v>
      </c>
    </row>
    <row r="1790" spans="1:71" hidden="1">
      <c r="A1790" t="s">
        <v>76</v>
      </c>
      <c r="B1790" t="s">
        <v>24413</v>
      </c>
      <c r="F1790" t="s">
        <v>24414</v>
      </c>
      <c r="I1790" t="s">
        <v>24415</v>
      </c>
      <c r="J1790" t="s">
        <v>902</v>
      </c>
      <c r="V1790" t="s">
        <v>24416</v>
      </c>
      <c r="Z1790" t="s">
        <v>24417</v>
      </c>
      <c r="AA1790" t="s">
        <v>24418</v>
      </c>
      <c r="AM1790" t="s">
        <v>2280</v>
      </c>
      <c r="AS1790">
        <v>2015</v>
      </c>
      <c r="AT1790">
        <v>112</v>
      </c>
      <c r="AU1790">
        <v>4</v>
      </c>
      <c r="AZ1790">
        <v>664</v>
      </c>
      <c r="BA1790">
        <v>675</v>
      </c>
      <c r="BK1790" t="s">
        <v>24419</v>
      </c>
      <c r="BQ1790" t="s">
        <v>131</v>
      </c>
      <c r="BR1790" t="s">
        <v>12074</v>
      </c>
      <c r="BS1790" t="s">
        <v>296</v>
      </c>
    </row>
    <row r="1791" spans="1:71" hidden="1">
      <c r="A1791" t="s">
        <v>76</v>
      </c>
      <c r="B1791" t="s">
        <v>24420</v>
      </c>
      <c r="F1791" t="s">
        <v>24421</v>
      </c>
      <c r="I1791" t="s">
        <v>24422</v>
      </c>
      <c r="J1791" t="s">
        <v>3321</v>
      </c>
      <c r="V1791" t="s">
        <v>24423</v>
      </c>
      <c r="AM1791" t="s">
        <v>3323</v>
      </c>
      <c r="AR1791" t="s">
        <v>128</v>
      </c>
      <c r="AS1791">
        <v>2011</v>
      </c>
      <c r="AT1791">
        <v>94</v>
      </c>
      <c r="AU1791">
        <v>4</v>
      </c>
      <c r="AZ1791">
        <v>1036</v>
      </c>
      <c r="BA1791">
        <v>1041</v>
      </c>
      <c r="BC1791" t="s">
        <v>24424</v>
      </c>
      <c r="BK1791" t="s">
        <v>24425</v>
      </c>
      <c r="BQ1791" t="s">
        <v>296</v>
      </c>
      <c r="BR1791" t="s">
        <v>12074</v>
      </c>
      <c r="BS1791" t="s">
        <v>12074</v>
      </c>
    </row>
    <row r="1792" spans="1:71" hidden="1">
      <c r="A1792" t="s">
        <v>76</v>
      </c>
      <c r="B1792" t="s">
        <v>24426</v>
      </c>
      <c r="F1792" t="s">
        <v>24427</v>
      </c>
      <c r="I1792" t="s">
        <v>24428</v>
      </c>
      <c r="J1792" t="s">
        <v>12452</v>
      </c>
      <c r="V1792" t="s">
        <v>24429</v>
      </c>
      <c r="Z1792" t="s">
        <v>24430</v>
      </c>
      <c r="AA1792" t="s">
        <v>24431</v>
      </c>
      <c r="AM1792" t="s">
        <v>12454</v>
      </c>
      <c r="AR1792" s="3">
        <v>47270</v>
      </c>
      <c r="AS1792">
        <v>2007</v>
      </c>
      <c r="AT1792">
        <v>316</v>
      </c>
      <c r="AU1792">
        <v>5833</v>
      </c>
      <c r="AZ1792">
        <v>1898</v>
      </c>
      <c r="BA1792">
        <v>1900</v>
      </c>
      <c r="BC1792" t="s">
        <v>24432</v>
      </c>
      <c r="BK1792" t="s">
        <v>24433</v>
      </c>
      <c r="BL1792">
        <v>17600216</v>
      </c>
      <c r="BQ1792" t="s">
        <v>296</v>
      </c>
      <c r="BR1792" t="s">
        <v>12074</v>
      </c>
      <c r="BS1792" t="s">
        <v>12074</v>
      </c>
    </row>
    <row r="1793" spans="1:71" hidden="1">
      <c r="A1793" t="s">
        <v>76</v>
      </c>
      <c r="B1793" t="s">
        <v>24434</v>
      </c>
      <c r="F1793" t="s">
        <v>24435</v>
      </c>
      <c r="I1793" t="s">
        <v>24436</v>
      </c>
      <c r="J1793" t="s">
        <v>666</v>
      </c>
      <c r="V1793" t="s">
        <v>24437</v>
      </c>
      <c r="Z1793" t="s">
        <v>24438</v>
      </c>
      <c r="AA1793" t="s">
        <v>24439</v>
      </c>
      <c r="AM1793" t="s">
        <v>670</v>
      </c>
      <c r="AR1793" t="s">
        <v>168</v>
      </c>
      <c r="AS1793">
        <v>2011</v>
      </c>
      <c r="AT1793">
        <v>20</v>
      </c>
      <c r="AU1793">
        <v>19</v>
      </c>
      <c r="AZ1793">
        <v>4165</v>
      </c>
      <c r="BA1793">
        <v>4181</v>
      </c>
      <c r="BC1793" t="s">
        <v>24440</v>
      </c>
      <c r="BK1793" t="s">
        <v>24441</v>
      </c>
      <c r="BL1793">
        <v>21883588</v>
      </c>
      <c r="BQ1793" t="s">
        <v>296</v>
      </c>
      <c r="BR1793" t="s">
        <v>12074</v>
      </c>
      <c r="BS1793" t="s">
        <v>12074</v>
      </c>
    </row>
    <row r="1794" spans="1:71" hidden="1">
      <c r="A1794" t="s">
        <v>76</v>
      </c>
      <c r="B1794" t="s">
        <v>24442</v>
      </c>
      <c r="F1794" t="s">
        <v>24443</v>
      </c>
      <c r="I1794" t="s">
        <v>24444</v>
      </c>
      <c r="J1794" t="s">
        <v>4289</v>
      </c>
      <c r="V1794" t="s">
        <v>24445</v>
      </c>
      <c r="AM1794" t="s">
        <v>4291</v>
      </c>
      <c r="AN1794" t="s">
        <v>4292</v>
      </c>
      <c r="AR1794" t="s">
        <v>600</v>
      </c>
      <c r="AS1794">
        <v>2017</v>
      </c>
      <c r="AT1794">
        <v>107</v>
      </c>
      <c r="AZ1794">
        <v>11</v>
      </c>
      <c r="BA1794">
        <v>20</v>
      </c>
      <c r="BC1794" t="s">
        <v>24446</v>
      </c>
      <c r="BK1794" t="s">
        <v>24447</v>
      </c>
      <c r="BQ1794" t="s">
        <v>296</v>
      </c>
      <c r="BR1794" t="s">
        <v>12074</v>
      </c>
      <c r="BS1794" t="s">
        <v>12074</v>
      </c>
    </row>
    <row r="1795" spans="1:71" hidden="1">
      <c r="A1795" t="s">
        <v>76</v>
      </c>
      <c r="B1795" t="s">
        <v>24448</v>
      </c>
      <c r="F1795" t="s">
        <v>24448</v>
      </c>
      <c r="I1795" t="s">
        <v>24449</v>
      </c>
      <c r="J1795" t="s">
        <v>3996</v>
      </c>
      <c r="V1795" t="s">
        <v>24450</v>
      </c>
      <c r="Z1795" t="s">
        <v>24451</v>
      </c>
      <c r="AA1795" t="s">
        <v>24452</v>
      </c>
      <c r="AM1795" t="s">
        <v>4000</v>
      </c>
      <c r="AR1795" t="s">
        <v>204</v>
      </c>
      <c r="AS1795">
        <v>2000</v>
      </c>
      <c r="AT1795">
        <v>122</v>
      </c>
      <c r="AU1795">
        <v>2</v>
      </c>
      <c r="AZ1795">
        <v>149</v>
      </c>
      <c r="BA1795">
        <v>154</v>
      </c>
      <c r="BC1795" t="s">
        <v>24453</v>
      </c>
      <c r="BK1795" t="s">
        <v>24454</v>
      </c>
      <c r="BL1795">
        <v>28308368</v>
      </c>
      <c r="BQ1795" t="s">
        <v>296</v>
      </c>
      <c r="BR1795" t="s">
        <v>12074</v>
      </c>
      <c r="BS1795" t="s">
        <v>12074</v>
      </c>
    </row>
    <row r="1796" spans="1:71" hidden="1">
      <c r="A1796" t="s">
        <v>76</v>
      </c>
      <c r="B1796" t="s">
        <v>24455</v>
      </c>
      <c r="F1796" t="s">
        <v>24455</v>
      </c>
      <c r="I1796" t="s">
        <v>24456</v>
      </c>
      <c r="J1796" t="s">
        <v>24457</v>
      </c>
      <c r="V1796" t="s">
        <v>24458</v>
      </c>
      <c r="AM1796" t="s">
        <v>24459</v>
      </c>
      <c r="AR1796" t="s">
        <v>1120</v>
      </c>
      <c r="AS1796">
        <v>1991</v>
      </c>
      <c r="AT1796">
        <v>12</v>
      </c>
      <c r="AU1796">
        <v>4</v>
      </c>
      <c r="AZ1796">
        <v>348</v>
      </c>
      <c r="BA1796">
        <v>349</v>
      </c>
      <c r="BC1796" t="s">
        <v>24460</v>
      </c>
      <c r="BK1796" t="s">
        <v>24461</v>
      </c>
      <c r="BL1796">
        <v>1961369</v>
      </c>
      <c r="BQ1796" t="s">
        <v>296</v>
      </c>
      <c r="BR1796" t="s">
        <v>12074</v>
      </c>
      <c r="BS1796" t="s">
        <v>12074</v>
      </c>
    </row>
    <row r="1797" spans="1:71" hidden="1">
      <c r="A1797" t="s">
        <v>76</v>
      </c>
      <c r="B1797" t="s">
        <v>24462</v>
      </c>
      <c r="F1797" t="s">
        <v>24463</v>
      </c>
      <c r="I1797" t="s">
        <v>24464</v>
      </c>
      <c r="J1797" t="s">
        <v>24465</v>
      </c>
      <c r="V1797" t="s">
        <v>24466</v>
      </c>
      <c r="AM1797" t="s">
        <v>24467</v>
      </c>
      <c r="AS1797">
        <v>2018</v>
      </c>
      <c r="AT1797">
        <v>42</v>
      </c>
      <c r="AU1797">
        <v>1</v>
      </c>
      <c r="AZ1797">
        <v>43</v>
      </c>
      <c r="BA1797">
        <v>52</v>
      </c>
      <c r="BC1797" t="s">
        <v>24468</v>
      </c>
      <c r="BK1797" t="s">
        <v>24469</v>
      </c>
      <c r="BQ1797" t="s">
        <v>296</v>
      </c>
      <c r="BR1797" t="s">
        <v>12074</v>
      </c>
      <c r="BS1797" t="s">
        <v>12074</v>
      </c>
    </row>
    <row r="1798" spans="1:71" hidden="1">
      <c r="A1798" t="s">
        <v>76</v>
      </c>
      <c r="B1798" t="s">
        <v>24470</v>
      </c>
      <c r="F1798" t="s">
        <v>24471</v>
      </c>
      <c r="I1798" t="s">
        <v>24472</v>
      </c>
      <c r="J1798" t="s">
        <v>2712</v>
      </c>
      <c r="V1798" t="s">
        <v>24473</v>
      </c>
      <c r="AA1798" t="s">
        <v>24474</v>
      </c>
      <c r="AM1798" t="s">
        <v>2716</v>
      </c>
      <c r="AR1798" t="s">
        <v>216</v>
      </c>
      <c r="AS1798">
        <v>2013</v>
      </c>
      <c r="AT1798">
        <v>60</v>
      </c>
      <c r="AU1798">
        <v>4</v>
      </c>
      <c r="AZ1798">
        <v>451</v>
      </c>
      <c r="BA1798">
        <v>461</v>
      </c>
      <c r="BC1798" t="s">
        <v>24475</v>
      </c>
      <c r="BK1798" t="s">
        <v>24476</v>
      </c>
      <c r="BL1798">
        <v>23420143</v>
      </c>
      <c r="BQ1798" t="s">
        <v>296</v>
      </c>
      <c r="BR1798" t="s">
        <v>12074</v>
      </c>
      <c r="BS1798" t="s">
        <v>12074</v>
      </c>
    </row>
    <row r="1799" spans="1:71" hidden="1">
      <c r="A1799" t="s">
        <v>76</v>
      </c>
      <c r="B1799" t="s">
        <v>24477</v>
      </c>
      <c r="F1799" t="s">
        <v>24478</v>
      </c>
      <c r="I1799" t="s">
        <v>24479</v>
      </c>
      <c r="J1799" t="s">
        <v>247</v>
      </c>
      <c r="V1799" t="s">
        <v>24480</v>
      </c>
      <c r="AM1799" t="s">
        <v>250</v>
      </c>
      <c r="AS1799">
        <v>2007</v>
      </c>
      <c r="AT1799">
        <v>24</v>
      </c>
      <c r="AU1799">
        <v>1</v>
      </c>
      <c r="AZ1799">
        <v>21</v>
      </c>
      <c r="BA1799">
        <v>30</v>
      </c>
      <c r="BC1799" t="s">
        <v>24481</v>
      </c>
      <c r="BK1799" t="s">
        <v>24482</v>
      </c>
      <c r="BL1799">
        <v>17364577</v>
      </c>
      <c r="BQ1799" t="s">
        <v>296</v>
      </c>
      <c r="BR1799" t="s">
        <v>12074</v>
      </c>
      <c r="BS1799" t="s">
        <v>12074</v>
      </c>
    </row>
    <row r="1800" spans="1:71" hidden="1">
      <c r="A1800" t="s">
        <v>76</v>
      </c>
      <c r="B1800" t="s">
        <v>24483</v>
      </c>
      <c r="F1800" t="s">
        <v>24483</v>
      </c>
      <c r="I1800" t="s">
        <v>24484</v>
      </c>
      <c r="J1800" t="s">
        <v>3996</v>
      </c>
      <c r="AM1800" t="s">
        <v>4000</v>
      </c>
      <c r="AS1800">
        <v>1988</v>
      </c>
      <c r="AT1800">
        <v>76</v>
      </c>
      <c r="AU1800">
        <v>1</v>
      </c>
      <c r="AZ1800">
        <v>89</v>
      </c>
      <c r="BA1800">
        <v>96</v>
      </c>
      <c r="BC1800" t="s">
        <v>24485</v>
      </c>
      <c r="BK1800" t="s">
        <v>24486</v>
      </c>
      <c r="BL1800">
        <v>28312384</v>
      </c>
      <c r="BQ1800" t="s">
        <v>131</v>
      </c>
      <c r="BR1800" t="s">
        <v>12074</v>
      </c>
      <c r="BS1800" t="s">
        <v>296</v>
      </c>
    </row>
    <row r="1801" spans="1:71" hidden="1">
      <c r="A1801" t="s">
        <v>76</v>
      </c>
      <c r="B1801" t="s">
        <v>24487</v>
      </c>
      <c r="F1801" t="s">
        <v>24487</v>
      </c>
      <c r="I1801" t="s">
        <v>24488</v>
      </c>
      <c r="J1801" t="s">
        <v>992</v>
      </c>
      <c r="V1801" t="s">
        <v>24489</v>
      </c>
      <c r="AM1801" t="s">
        <v>994</v>
      </c>
      <c r="AR1801" t="s">
        <v>185</v>
      </c>
      <c r="AS1801">
        <v>1994</v>
      </c>
      <c r="AT1801">
        <v>73</v>
      </c>
      <c r="AU1801">
        <v>9</v>
      </c>
      <c r="AZ1801">
        <v>43</v>
      </c>
      <c r="BA1801">
        <v>53</v>
      </c>
      <c r="BK1801" t="s">
        <v>24490</v>
      </c>
      <c r="BQ1801" t="s">
        <v>296</v>
      </c>
      <c r="BR1801" t="s">
        <v>12074</v>
      </c>
      <c r="BS1801" t="s">
        <v>12074</v>
      </c>
    </row>
    <row r="1802" spans="1:71" hidden="1">
      <c r="A1802" t="s">
        <v>76</v>
      </c>
      <c r="B1802" t="s">
        <v>24491</v>
      </c>
      <c r="F1802" t="s">
        <v>24491</v>
      </c>
      <c r="I1802" t="s">
        <v>24492</v>
      </c>
      <c r="J1802" t="s">
        <v>3207</v>
      </c>
      <c r="V1802" t="s">
        <v>24493</v>
      </c>
      <c r="AM1802" t="s">
        <v>3209</v>
      </c>
      <c r="AR1802" s="3">
        <v>42156</v>
      </c>
      <c r="AS1802">
        <v>1998</v>
      </c>
      <c r="AT1802">
        <v>281</v>
      </c>
      <c r="AU1802">
        <v>3</v>
      </c>
      <c r="AZ1802">
        <v>157</v>
      </c>
      <c r="BA1802">
        <v>163</v>
      </c>
      <c r="BC1802" t="s">
        <v>24494</v>
      </c>
      <c r="BK1802" t="s">
        <v>24495</v>
      </c>
      <c r="BL1802">
        <v>9621436</v>
      </c>
      <c r="BQ1802" t="s">
        <v>296</v>
      </c>
      <c r="BR1802" t="s">
        <v>12074</v>
      </c>
      <c r="BS1802" t="s">
        <v>12074</v>
      </c>
    </row>
    <row r="1803" spans="1:71" hidden="1">
      <c r="A1803" t="s">
        <v>76</v>
      </c>
      <c r="B1803" t="s">
        <v>24496</v>
      </c>
      <c r="F1803" t="s">
        <v>24496</v>
      </c>
      <c r="I1803" t="s">
        <v>24497</v>
      </c>
      <c r="J1803" t="s">
        <v>145</v>
      </c>
      <c r="V1803" t="s">
        <v>24498</v>
      </c>
      <c r="AA1803" t="s">
        <v>12869</v>
      </c>
      <c r="AM1803" t="s">
        <v>147</v>
      </c>
      <c r="AR1803" t="s">
        <v>1120</v>
      </c>
      <c r="AS1803">
        <v>1998</v>
      </c>
      <c r="AT1803">
        <v>44</v>
      </c>
      <c r="AU1803" s="2">
        <v>43319</v>
      </c>
      <c r="AZ1803">
        <v>541</v>
      </c>
      <c r="BA1803">
        <v>551</v>
      </c>
      <c r="BC1803" t="s">
        <v>24499</v>
      </c>
      <c r="BK1803" t="s">
        <v>24500</v>
      </c>
      <c r="BQ1803" t="s">
        <v>131</v>
      </c>
      <c r="BR1803">
        <v>2</v>
      </c>
      <c r="BS1803" t="s">
        <v>296</v>
      </c>
    </row>
    <row r="1804" spans="1:71" hidden="1">
      <c r="A1804" t="s">
        <v>76</v>
      </c>
      <c r="B1804" t="s">
        <v>24501</v>
      </c>
      <c r="F1804" t="s">
        <v>24502</v>
      </c>
      <c r="I1804" t="s">
        <v>24503</v>
      </c>
      <c r="J1804" t="s">
        <v>6973</v>
      </c>
      <c r="V1804" t="s">
        <v>24504</v>
      </c>
      <c r="Z1804" t="s">
        <v>24505</v>
      </c>
      <c r="AA1804" t="s">
        <v>24506</v>
      </c>
      <c r="AM1804" t="s">
        <v>6977</v>
      </c>
      <c r="AR1804" t="s">
        <v>1372</v>
      </c>
      <c r="AS1804">
        <v>2011</v>
      </c>
      <c r="AT1804">
        <v>102</v>
      </c>
      <c r="AU1804">
        <v>5</v>
      </c>
      <c r="AZ1804">
        <v>526</v>
      </c>
      <c r="BA1804">
        <v>536</v>
      </c>
      <c r="BC1804" t="s">
        <v>24507</v>
      </c>
      <c r="BK1804" t="s">
        <v>24508</v>
      </c>
      <c r="BL1804">
        <v>21715569</v>
      </c>
      <c r="BQ1804" t="s">
        <v>296</v>
      </c>
      <c r="BR1804" t="s">
        <v>12074</v>
      </c>
      <c r="BS1804" t="s">
        <v>12074</v>
      </c>
    </row>
    <row r="1805" spans="1:71" hidden="1">
      <c r="A1805" t="s">
        <v>76</v>
      </c>
      <c r="B1805" t="s">
        <v>24509</v>
      </c>
      <c r="F1805" t="s">
        <v>24510</v>
      </c>
      <c r="I1805" t="s">
        <v>24511</v>
      </c>
      <c r="J1805" t="s">
        <v>14411</v>
      </c>
      <c r="V1805" t="s">
        <v>24512</v>
      </c>
      <c r="AA1805" t="s">
        <v>4090</v>
      </c>
      <c r="AM1805" t="s">
        <v>14414</v>
      </c>
      <c r="AS1805">
        <v>2009</v>
      </c>
      <c r="AT1805">
        <v>64</v>
      </c>
      <c r="AU1805">
        <v>2</v>
      </c>
      <c r="AZ1805">
        <v>145</v>
      </c>
      <c r="BA1805">
        <v>156</v>
      </c>
      <c r="BK1805" t="s">
        <v>24513</v>
      </c>
      <c r="BQ1805" t="s">
        <v>296</v>
      </c>
      <c r="BR1805" t="s">
        <v>12074</v>
      </c>
      <c r="BS1805" t="s">
        <v>12074</v>
      </c>
    </row>
    <row r="1806" spans="1:71" hidden="1">
      <c r="A1806" t="s">
        <v>76</v>
      </c>
      <c r="B1806" t="s">
        <v>24514</v>
      </c>
      <c r="F1806" t="s">
        <v>24514</v>
      </c>
      <c r="I1806" t="s">
        <v>24515</v>
      </c>
      <c r="J1806" t="s">
        <v>4329</v>
      </c>
      <c r="V1806" t="s">
        <v>24516</v>
      </c>
      <c r="AA1806" t="s">
        <v>24517</v>
      </c>
      <c r="AM1806" t="s">
        <v>4331</v>
      </c>
      <c r="AR1806" t="s">
        <v>413</v>
      </c>
      <c r="AS1806">
        <v>1991</v>
      </c>
      <c r="AT1806">
        <v>23</v>
      </c>
      <c r="AU1806">
        <v>3</v>
      </c>
      <c r="AZ1806">
        <v>151</v>
      </c>
      <c r="BA1806">
        <v>156</v>
      </c>
      <c r="BC1806" t="s">
        <v>24518</v>
      </c>
      <c r="BK1806" t="s">
        <v>24519</v>
      </c>
      <c r="BL1806">
        <v>1774430</v>
      </c>
      <c r="BQ1806" t="s">
        <v>296</v>
      </c>
      <c r="BR1806" t="s">
        <v>12074</v>
      </c>
      <c r="BS1806" t="s">
        <v>12074</v>
      </c>
    </row>
    <row r="1807" spans="1:71" hidden="1">
      <c r="A1807" t="s">
        <v>76</v>
      </c>
      <c r="B1807" t="s">
        <v>24520</v>
      </c>
      <c r="F1807" t="s">
        <v>24521</v>
      </c>
      <c r="I1807" t="s">
        <v>24522</v>
      </c>
      <c r="J1807" t="s">
        <v>8550</v>
      </c>
      <c r="V1807" t="s">
        <v>24523</v>
      </c>
      <c r="Z1807" t="s">
        <v>24524</v>
      </c>
      <c r="AM1807" t="s">
        <v>8554</v>
      </c>
      <c r="AN1807" t="s">
        <v>24525</v>
      </c>
      <c r="AR1807" t="s">
        <v>204</v>
      </c>
      <c r="AS1807">
        <v>2016</v>
      </c>
      <c r="AT1807">
        <v>45</v>
      </c>
      <c r="AU1807">
        <v>1</v>
      </c>
      <c r="AZ1807">
        <v>33</v>
      </c>
      <c r="BA1807">
        <v>43</v>
      </c>
      <c r="BC1807" t="s">
        <v>24526</v>
      </c>
      <c r="BK1807" t="s">
        <v>24527</v>
      </c>
      <c r="BL1807">
        <v>26590142</v>
      </c>
      <c r="BQ1807" t="s">
        <v>296</v>
      </c>
      <c r="BR1807" t="s">
        <v>12074</v>
      </c>
      <c r="BS1807" t="s">
        <v>12074</v>
      </c>
    </row>
    <row r="1808" spans="1:71" hidden="1">
      <c r="A1808" t="s">
        <v>76</v>
      </c>
      <c r="B1808" t="s">
        <v>24528</v>
      </c>
      <c r="F1808" t="s">
        <v>24529</v>
      </c>
      <c r="I1808" t="s">
        <v>24530</v>
      </c>
      <c r="J1808" t="s">
        <v>18437</v>
      </c>
      <c r="V1808" t="s">
        <v>24531</v>
      </c>
      <c r="AM1808" t="s">
        <v>18440</v>
      </c>
      <c r="AR1808" t="s">
        <v>3735</v>
      </c>
      <c r="AS1808">
        <v>2018</v>
      </c>
      <c r="AT1808">
        <v>17</v>
      </c>
      <c r="BB1808">
        <v>370</v>
      </c>
      <c r="BC1808" t="s">
        <v>24532</v>
      </c>
      <c r="BK1808" t="s">
        <v>24533</v>
      </c>
      <c r="BL1808">
        <v>30333026</v>
      </c>
      <c r="BQ1808" t="s">
        <v>296</v>
      </c>
      <c r="BR1808" t="s">
        <v>12074</v>
      </c>
      <c r="BS1808" t="s">
        <v>12074</v>
      </c>
    </row>
    <row r="1809" spans="1:71" hidden="1">
      <c r="A1809" t="s">
        <v>867</v>
      </c>
      <c r="B1809" t="s">
        <v>24534</v>
      </c>
      <c r="D1809" t="s">
        <v>24535</v>
      </c>
      <c r="F1809" t="s">
        <v>24536</v>
      </c>
      <c r="I1809" t="s">
        <v>24537</v>
      </c>
      <c r="J1809" t="s">
        <v>24538</v>
      </c>
      <c r="K1809" t="s">
        <v>24539</v>
      </c>
      <c r="O1809" t="s">
        <v>24540</v>
      </c>
      <c r="P1809" t="s">
        <v>24541</v>
      </c>
      <c r="Q1809" t="s">
        <v>24542</v>
      </c>
      <c r="R1809" t="s">
        <v>24543</v>
      </c>
      <c r="V1809" t="s">
        <v>24544</v>
      </c>
      <c r="AM1809" t="s">
        <v>10598</v>
      </c>
      <c r="AS1809">
        <v>2008</v>
      </c>
      <c r="AT1809">
        <v>16</v>
      </c>
      <c r="AZ1809">
        <v>273</v>
      </c>
      <c r="BA1809">
        <v>276</v>
      </c>
      <c r="BK1809" t="s">
        <v>24545</v>
      </c>
      <c r="BQ1809" t="s">
        <v>296</v>
      </c>
      <c r="BR1809" t="s">
        <v>12074</v>
      </c>
      <c r="BS1809" t="s">
        <v>12074</v>
      </c>
    </row>
    <row r="1810" spans="1:71" hidden="1">
      <c r="A1810" t="s">
        <v>76</v>
      </c>
      <c r="B1810" t="s">
        <v>24546</v>
      </c>
      <c r="F1810" t="s">
        <v>24547</v>
      </c>
      <c r="I1810" t="s">
        <v>24548</v>
      </c>
      <c r="J1810" t="s">
        <v>6802</v>
      </c>
      <c r="V1810" t="s">
        <v>24549</v>
      </c>
      <c r="AM1810" t="s">
        <v>6805</v>
      </c>
      <c r="AN1810" t="s">
        <v>12921</v>
      </c>
      <c r="AR1810" t="s">
        <v>600</v>
      </c>
      <c r="AS1810">
        <v>2016</v>
      </c>
      <c r="AT1810">
        <v>72</v>
      </c>
      <c r="AU1810">
        <v>5</v>
      </c>
      <c r="AZ1810">
        <v>1255</v>
      </c>
      <c r="BA1810">
        <v>1280</v>
      </c>
      <c r="BC1810" t="s">
        <v>24550</v>
      </c>
      <c r="BK1810" t="s">
        <v>24551</v>
      </c>
      <c r="BL1810">
        <v>26089097</v>
      </c>
      <c r="BQ1810" t="s">
        <v>296</v>
      </c>
      <c r="BR1810" t="s">
        <v>12074</v>
      </c>
      <c r="BS1810" t="s">
        <v>12074</v>
      </c>
    </row>
    <row r="1811" spans="1:71" hidden="1">
      <c r="A1811" t="s">
        <v>76</v>
      </c>
      <c r="B1811" t="s">
        <v>24552</v>
      </c>
      <c r="F1811" t="s">
        <v>24553</v>
      </c>
      <c r="I1811" t="s">
        <v>24554</v>
      </c>
      <c r="J1811" t="s">
        <v>100</v>
      </c>
      <c r="V1811" t="s">
        <v>24555</v>
      </c>
      <c r="AM1811" t="s">
        <v>103</v>
      </c>
      <c r="AR1811" s="3">
        <v>46600</v>
      </c>
      <c r="AS1811">
        <v>2013</v>
      </c>
      <c r="AT1811">
        <v>8</v>
      </c>
      <c r="AU1811">
        <v>8</v>
      </c>
      <c r="BB1811" t="s">
        <v>24556</v>
      </c>
      <c r="BC1811" t="s">
        <v>24557</v>
      </c>
      <c r="BK1811" t="s">
        <v>24558</v>
      </c>
      <c r="BL1811">
        <v>24013349</v>
      </c>
      <c r="BQ1811" t="s">
        <v>296</v>
      </c>
      <c r="BR1811" t="s">
        <v>12074</v>
      </c>
      <c r="BS1811" t="s">
        <v>12074</v>
      </c>
    </row>
    <row r="1812" spans="1:71" hidden="1">
      <c r="A1812" t="s">
        <v>76</v>
      </c>
      <c r="B1812" t="s">
        <v>24559</v>
      </c>
      <c r="F1812" t="s">
        <v>24560</v>
      </c>
      <c r="I1812" t="s">
        <v>24561</v>
      </c>
      <c r="J1812" t="s">
        <v>1880</v>
      </c>
      <c r="V1812" t="s">
        <v>24562</v>
      </c>
      <c r="AA1812" t="s">
        <v>24563</v>
      </c>
      <c r="AM1812" t="s">
        <v>1884</v>
      </c>
      <c r="AR1812" s="3">
        <v>46113</v>
      </c>
      <c r="AS1812">
        <v>2018</v>
      </c>
      <c r="AT1812">
        <v>8</v>
      </c>
      <c r="BB1812">
        <v>6602</v>
      </c>
      <c r="BC1812" t="s">
        <v>24564</v>
      </c>
      <c r="BK1812" t="s">
        <v>24565</v>
      </c>
      <c r="BL1812">
        <v>29700376</v>
      </c>
      <c r="BQ1812" t="s">
        <v>296</v>
      </c>
      <c r="BR1812" t="s">
        <v>12074</v>
      </c>
      <c r="BS1812" t="s">
        <v>12074</v>
      </c>
    </row>
    <row r="1813" spans="1:71" hidden="1">
      <c r="A1813" t="s">
        <v>76</v>
      </c>
      <c r="B1813" t="s">
        <v>24566</v>
      </c>
      <c r="F1813" t="s">
        <v>24567</v>
      </c>
      <c r="I1813" t="s">
        <v>24568</v>
      </c>
      <c r="J1813" t="s">
        <v>14925</v>
      </c>
      <c r="V1813" t="s">
        <v>24569</v>
      </c>
      <c r="AM1813" t="s">
        <v>14931</v>
      </c>
      <c r="AS1813">
        <v>2017</v>
      </c>
      <c r="AT1813">
        <v>65</v>
      </c>
      <c r="AU1813">
        <v>3</v>
      </c>
      <c r="AZ1813">
        <v>339</v>
      </c>
      <c r="BA1813">
        <v>351</v>
      </c>
      <c r="BC1813" t="s">
        <v>24570</v>
      </c>
      <c r="BK1813" t="s">
        <v>24571</v>
      </c>
      <c r="BQ1813" t="s">
        <v>296</v>
      </c>
      <c r="BR1813" t="s">
        <v>12074</v>
      </c>
      <c r="BS1813" t="s">
        <v>12074</v>
      </c>
    </row>
    <row r="1814" spans="1:71" hidden="1">
      <c r="A1814" t="s">
        <v>76</v>
      </c>
      <c r="B1814" t="s">
        <v>24572</v>
      </c>
      <c r="F1814" t="s">
        <v>24572</v>
      </c>
      <c r="I1814" t="s">
        <v>24573</v>
      </c>
      <c r="J1814" t="s">
        <v>1097</v>
      </c>
      <c r="V1814" t="s">
        <v>24574</v>
      </c>
      <c r="Z1814" t="s">
        <v>24575</v>
      </c>
      <c r="AM1814" t="s">
        <v>1099</v>
      </c>
      <c r="AR1814" t="s">
        <v>413</v>
      </c>
      <c r="AS1814">
        <v>2001</v>
      </c>
      <c r="AT1814">
        <v>95</v>
      </c>
      <c r="AU1814">
        <v>2</v>
      </c>
      <c r="AZ1814">
        <v>198</v>
      </c>
      <c r="BA1814">
        <v>210</v>
      </c>
      <c r="BC1814" t="s">
        <v>24576</v>
      </c>
      <c r="BK1814" t="s">
        <v>24577</v>
      </c>
      <c r="BQ1814" t="s">
        <v>296</v>
      </c>
      <c r="BR1814" t="s">
        <v>12074</v>
      </c>
      <c r="BS1814" t="s">
        <v>12074</v>
      </c>
    </row>
    <row r="1815" spans="1:71" hidden="1">
      <c r="A1815" t="s">
        <v>76</v>
      </c>
      <c r="B1815" t="s">
        <v>24578</v>
      </c>
      <c r="F1815" t="s">
        <v>24578</v>
      </c>
      <c r="I1815" t="s">
        <v>24579</v>
      </c>
      <c r="J1815" t="s">
        <v>2818</v>
      </c>
      <c r="O1815" t="s">
        <v>22225</v>
      </c>
      <c r="P1815" t="s">
        <v>22226</v>
      </c>
      <c r="Q1815" t="s">
        <v>22227</v>
      </c>
      <c r="V1815" t="s">
        <v>24580</v>
      </c>
      <c r="AM1815" t="s">
        <v>2820</v>
      </c>
      <c r="AR1815" t="s">
        <v>317</v>
      </c>
      <c r="AS1815">
        <v>2004</v>
      </c>
      <c r="AT1815">
        <v>77</v>
      </c>
      <c r="AU1815">
        <v>6</v>
      </c>
      <c r="AZ1815">
        <v>942</v>
      </c>
      <c r="BA1815">
        <v>949</v>
      </c>
      <c r="BC1815" t="s">
        <v>24581</v>
      </c>
      <c r="BK1815" t="s">
        <v>24582</v>
      </c>
      <c r="BL1815">
        <v>15674768</v>
      </c>
      <c r="BQ1815" t="s">
        <v>296</v>
      </c>
      <c r="BR1815" t="s">
        <v>12074</v>
      </c>
      <c r="BS1815" t="s">
        <v>12074</v>
      </c>
    </row>
    <row r="1816" spans="1:71" hidden="1">
      <c r="A1816" t="s">
        <v>76</v>
      </c>
      <c r="B1816" t="s">
        <v>24583</v>
      </c>
      <c r="F1816" t="s">
        <v>24584</v>
      </c>
      <c r="I1816" t="s">
        <v>24585</v>
      </c>
      <c r="J1816" t="s">
        <v>24586</v>
      </c>
      <c r="V1816" t="s">
        <v>24587</v>
      </c>
      <c r="Z1816" t="s">
        <v>24588</v>
      </c>
      <c r="AA1816" t="s">
        <v>24589</v>
      </c>
      <c r="AM1816" t="s">
        <v>24590</v>
      </c>
      <c r="AR1816" t="s">
        <v>7236</v>
      </c>
      <c r="AS1816">
        <v>2015</v>
      </c>
      <c r="AT1816">
        <v>6</v>
      </c>
      <c r="BB1816" t="s">
        <v>24591</v>
      </c>
      <c r="BC1816" t="s">
        <v>24592</v>
      </c>
      <c r="BK1816" t="s">
        <v>24593</v>
      </c>
      <c r="BL1816">
        <v>25999912</v>
      </c>
      <c r="BQ1816" t="s">
        <v>296</v>
      </c>
      <c r="BR1816" t="s">
        <v>12074</v>
      </c>
      <c r="BS1816" t="s">
        <v>12074</v>
      </c>
    </row>
    <row r="1817" spans="1:71" hidden="1">
      <c r="A1817" t="s">
        <v>76</v>
      </c>
      <c r="B1817" t="s">
        <v>24594</v>
      </c>
      <c r="F1817" t="s">
        <v>24594</v>
      </c>
      <c r="I1817" t="s">
        <v>24595</v>
      </c>
      <c r="J1817" t="s">
        <v>14014</v>
      </c>
      <c r="O1817" t="s">
        <v>22225</v>
      </c>
      <c r="P1817" t="s">
        <v>22226</v>
      </c>
      <c r="Q1817" t="s">
        <v>22227</v>
      </c>
      <c r="V1817" t="s">
        <v>24596</v>
      </c>
      <c r="Z1817" t="s">
        <v>11377</v>
      </c>
      <c r="AA1817" t="s">
        <v>11378</v>
      </c>
      <c r="AM1817" t="s">
        <v>14018</v>
      </c>
      <c r="AR1817" t="s">
        <v>128</v>
      </c>
      <c r="AS1817">
        <v>2003</v>
      </c>
      <c r="AT1817">
        <v>136</v>
      </c>
      <c r="AU1817">
        <v>4</v>
      </c>
      <c r="AZ1817">
        <v>903</v>
      </c>
      <c r="BA1817">
        <v>909</v>
      </c>
      <c r="BB1817" t="s">
        <v>24597</v>
      </c>
      <c r="BC1817" t="s">
        <v>24598</v>
      </c>
      <c r="BK1817" t="s">
        <v>24599</v>
      </c>
      <c r="BL1817">
        <v>14667853</v>
      </c>
      <c r="BQ1817" t="s">
        <v>296</v>
      </c>
      <c r="BR1817" t="s">
        <v>12074</v>
      </c>
      <c r="BS1817" t="s">
        <v>12074</v>
      </c>
    </row>
    <row r="1818" spans="1:71" hidden="1">
      <c r="A1818" t="s">
        <v>76</v>
      </c>
      <c r="B1818" t="s">
        <v>24600</v>
      </c>
      <c r="F1818" t="s">
        <v>24600</v>
      </c>
      <c r="I1818" t="s">
        <v>24601</v>
      </c>
      <c r="J1818" t="s">
        <v>13751</v>
      </c>
      <c r="V1818" t="s">
        <v>24602</v>
      </c>
      <c r="AM1818" t="s">
        <v>13753</v>
      </c>
      <c r="AS1818">
        <v>1997</v>
      </c>
      <c r="AT1818">
        <v>25</v>
      </c>
      <c r="AU1818">
        <v>4</v>
      </c>
      <c r="AZ1818">
        <v>275</v>
      </c>
      <c r="BA1818">
        <v>281</v>
      </c>
      <c r="BK1818" t="s">
        <v>24603</v>
      </c>
      <c r="BQ1818" t="s">
        <v>296</v>
      </c>
      <c r="BR1818" t="s">
        <v>12074</v>
      </c>
      <c r="BS1818" t="s">
        <v>12074</v>
      </c>
    </row>
    <row r="1819" spans="1:71" hidden="1">
      <c r="A1819" t="s">
        <v>76</v>
      </c>
      <c r="B1819" t="s">
        <v>24604</v>
      </c>
      <c r="F1819" t="s">
        <v>24605</v>
      </c>
      <c r="I1819" t="s">
        <v>24606</v>
      </c>
      <c r="J1819" t="s">
        <v>605</v>
      </c>
      <c r="V1819" t="s">
        <v>24607</v>
      </c>
      <c r="AM1819" t="s">
        <v>607</v>
      </c>
      <c r="AR1819" t="s">
        <v>148</v>
      </c>
      <c r="AS1819">
        <v>2008</v>
      </c>
      <c r="AT1819">
        <v>62</v>
      </c>
      <c r="AU1819">
        <v>5</v>
      </c>
      <c r="AZ1819">
        <v>1204</v>
      </c>
      <c r="BA1819">
        <v>1215</v>
      </c>
      <c r="BC1819" t="s">
        <v>24608</v>
      </c>
      <c r="BK1819" t="s">
        <v>24609</v>
      </c>
      <c r="BL1819">
        <v>18298646</v>
      </c>
      <c r="BQ1819" t="s">
        <v>131</v>
      </c>
      <c r="BR1819">
        <v>2</v>
      </c>
      <c r="BS1819" t="s">
        <v>296</v>
      </c>
    </row>
    <row r="1820" spans="1:71" hidden="1">
      <c r="A1820" t="s">
        <v>76</v>
      </c>
      <c r="B1820" t="s">
        <v>24610</v>
      </c>
      <c r="F1820" t="s">
        <v>24611</v>
      </c>
      <c r="I1820" t="s">
        <v>24612</v>
      </c>
      <c r="J1820" t="s">
        <v>221</v>
      </c>
      <c r="V1820" t="s">
        <v>24613</v>
      </c>
      <c r="Z1820" t="s">
        <v>24614</v>
      </c>
      <c r="AM1820" t="s">
        <v>225</v>
      </c>
      <c r="AR1820" t="s">
        <v>12862</v>
      </c>
      <c r="AS1820">
        <v>2008</v>
      </c>
      <c r="AT1820">
        <v>105</v>
      </c>
      <c r="AU1820">
        <v>42</v>
      </c>
      <c r="AZ1820">
        <v>16207</v>
      </c>
      <c r="BA1820">
        <v>16211</v>
      </c>
      <c r="BC1820" t="s">
        <v>24615</v>
      </c>
      <c r="BK1820" t="s">
        <v>24616</v>
      </c>
      <c r="BL1820">
        <v>18852464</v>
      </c>
      <c r="BQ1820" t="s">
        <v>296</v>
      </c>
      <c r="BR1820" t="s">
        <v>12074</v>
      </c>
      <c r="BS1820" t="s">
        <v>12074</v>
      </c>
    </row>
    <row r="1821" spans="1:71" hidden="1">
      <c r="A1821" t="s">
        <v>76</v>
      </c>
      <c r="B1821" t="s">
        <v>24617</v>
      </c>
      <c r="F1821" t="s">
        <v>24617</v>
      </c>
      <c r="I1821" t="s">
        <v>24618</v>
      </c>
      <c r="J1821" t="s">
        <v>1697</v>
      </c>
      <c r="V1821" t="s">
        <v>24619</v>
      </c>
      <c r="AA1821" t="s">
        <v>24620</v>
      </c>
      <c r="AM1821" t="s">
        <v>1699</v>
      </c>
      <c r="AN1821" t="s">
        <v>1700</v>
      </c>
      <c r="AR1821" t="s">
        <v>216</v>
      </c>
      <c r="AS1821">
        <v>2005</v>
      </c>
      <c r="AT1821">
        <v>166</v>
      </c>
      <c r="AU1821">
        <v>2</v>
      </c>
      <c r="AZ1821">
        <v>262</v>
      </c>
      <c r="BA1821">
        <v>276</v>
      </c>
      <c r="BC1821" t="s">
        <v>24621</v>
      </c>
      <c r="BK1821" t="s">
        <v>24622</v>
      </c>
      <c r="BL1821">
        <v>16032578</v>
      </c>
      <c r="BQ1821" t="s">
        <v>296</v>
      </c>
      <c r="BR1821" t="s">
        <v>12074</v>
      </c>
      <c r="BS1821" t="s">
        <v>12074</v>
      </c>
    </row>
    <row r="1822" spans="1:71" hidden="1">
      <c r="A1822" t="s">
        <v>76</v>
      </c>
      <c r="B1822" t="s">
        <v>24623</v>
      </c>
      <c r="F1822" t="s">
        <v>24624</v>
      </c>
      <c r="I1822" t="s">
        <v>24625</v>
      </c>
      <c r="J1822" t="s">
        <v>24626</v>
      </c>
      <c r="V1822" t="s">
        <v>24627</v>
      </c>
      <c r="AM1822" t="s">
        <v>24628</v>
      </c>
      <c r="AN1822" t="s">
        <v>24629</v>
      </c>
      <c r="AR1822" t="s">
        <v>413</v>
      </c>
      <c r="AS1822">
        <v>2012</v>
      </c>
      <c r="AT1822">
        <v>24</v>
      </c>
      <c r="AX1822" t="s">
        <v>49</v>
      </c>
      <c r="AZ1822">
        <v>12</v>
      </c>
      <c r="BA1822">
        <v>19</v>
      </c>
      <c r="BC1822" t="s">
        <v>24630</v>
      </c>
      <c r="BK1822" t="s">
        <v>24631</v>
      </c>
      <c r="BQ1822" t="s">
        <v>296</v>
      </c>
      <c r="BR1822" t="s">
        <v>12074</v>
      </c>
      <c r="BS1822" t="s">
        <v>12074</v>
      </c>
    </row>
    <row r="1823" spans="1:71" hidden="1">
      <c r="A1823" t="s">
        <v>76</v>
      </c>
      <c r="B1823" t="s">
        <v>24632</v>
      </c>
      <c r="F1823" t="s">
        <v>24633</v>
      </c>
      <c r="I1823" t="s">
        <v>24634</v>
      </c>
      <c r="J1823" t="s">
        <v>3020</v>
      </c>
      <c r="V1823" t="s">
        <v>24635</v>
      </c>
      <c r="AM1823" t="s">
        <v>3022</v>
      </c>
      <c r="AN1823" t="s">
        <v>12228</v>
      </c>
      <c r="AR1823" t="s">
        <v>887</v>
      </c>
      <c r="AS1823">
        <v>2006</v>
      </c>
      <c r="AT1823">
        <v>563</v>
      </c>
      <c r="AZ1823">
        <v>515</v>
      </c>
      <c r="BA1823">
        <v>520</v>
      </c>
      <c r="BC1823" t="s">
        <v>24636</v>
      </c>
      <c r="BK1823" t="s">
        <v>24637</v>
      </c>
      <c r="BQ1823" t="s">
        <v>296</v>
      </c>
      <c r="BR1823" t="s">
        <v>12074</v>
      </c>
      <c r="BS1823" t="s">
        <v>12074</v>
      </c>
    </row>
    <row r="1824" spans="1:71" hidden="1">
      <c r="A1824" t="s">
        <v>76</v>
      </c>
      <c r="B1824" t="s">
        <v>24638</v>
      </c>
      <c r="F1824" t="s">
        <v>24638</v>
      </c>
      <c r="I1824" t="s">
        <v>24639</v>
      </c>
      <c r="J1824" t="s">
        <v>1097</v>
      </c>
      <c r="V1824" t="s">
        <v>24640</v>
      </c>
      <c r="Z1824" t="s">
        <v>23483</v>
      </c>
      <c r="AA1824" t="s">
        <v>23484</v>
      </c>
      <c r="AM1824" t="s">
        <v>1099</v>
      </c>
      <c r="AR1824" t="s">
        <v>204</v>
      </c>
      <c r="AS1824">
        <v>1999</v>
      </c>
      <c r="AT1824">
        <v>84</v>
      </c>
      <c r="AU1824">
        <v>2</v>
      </c>
      <c r="AZ1824">
        <v>293</v>
      </c>
      <c r="BA1824">
        <v>301</v>
      </c>
      <c r="BC1824" t="s">
        <v>24641</v>
      </c>
      <c r="BK1824" t="s">
        <v>24642</v>
      </c>
      <c r="BQ1824" t="s">
        <v>296</v>
      </c>
      <c r="BR1824" t="s">
        <v>12074</v>
      </c>
      <c r="BS1824" t="s">
        <v>12074</v>
      </c>
    </row>
    <row r="1825" spans="1:71" hidden="1">
      <c r="A1825" t="s">
        <v>76</v>
      </c>
      <c r="B1825" t="s">
        <v>24643</v>
      </c>
      <c r="F1825" t="s">
        <v>24644</v>
      </c>
      <c r="I1825" t="s">
        <v>24645</v>
      </c>
      <c r="J1825" t="s">
        <v>12144</v>
      </c>
      <c r="V1825" t="s">
        <v>24646</v>
      </c>
      <c r="AM1825" t="s">
        <v>12146</v>
      </c>
      <c r="AN1825" t="s">
        <v>21951</v>
      </c>
      <c r="AR1825" t="s">
        <v>216</v>
      </c>
      <c r="AS1825">
        <v>2015</v>
      </c>
      <c r="AT1825">
        <v>88</v>
      </c>
      <c r="AU1825">
        <v>9</v>
      </c>
      <c r="AZ1825">
        <v>949</v>
      </c>
      <c r="BA1825">
        <v>962</v>
      </c>
      <c r="BC1825" t="s">
        <v>24647</v>
      </c>
      <c r="BK1825" t="s">
        <v>24648</v>
      </c>
      <c r="BQ1825" t="s">
        <v>296</v>
      </c>
      <c r="BR1825" t="s">
        <v>12074</v>
      </c>
      <c r="BS1825" t="s">
        <v>12074</v>
      </c>
    </row>
    <row r="1826" spans="1:71" hidden="1">
      <c r="A1826" t="s">
        <v>76</v>
      </c>
      <c r="B1826" t="s">
        <v>24649</v>
      </c>
      <c r="F1826" t="s">
        <v>24649</v>
      </c>
      <c r="I1826" t="s">
        <v>24650</v>
      </c>
      <c r="J1826" t="s">
        <v>1301</v>
      </c>
      <c r="V1826" t="s">
        <v>24651</v>
      </c>
      <c r="AM1826" t="s">
        <v>1310</v>
      </c>
      <c r="AN1826" t="s">
        <v>6012</v>
      </c>
      <c r="AR1826" t="s">
        <v>769</v>
      </c>
      <c r="AS1826">
        <v>1996</v>
      </c>
      <c r="AT1826">
        <v>39</v>
      </c>
      <c r="AU1826">
        <v>2</v>
      </c>
      <c r="AZ1826">
        <v>83</v>
      </c>
      <c r="BA1826">
        <v>93</v>
      </c>
      <c r="BC1826" t="s">
        <v>24652</v>
      </c>
      <c r="BK1826" t="s">
        <v>24653</v>
      </c>
      <c r="BQ1826" t="s">
        <v>296</v>
      </c>
      <c r="BR1826" t="s">
        <v>12074</v>
      </c>
      <c r="BS1826" t="s">
        <v>12074</v>
      </c>
    </row>
    <row r="1827" spans="1:71" hidden="1">
      <c r="A1827" t="s">
        <v>76</v>
      </c>
      <c r="B1827" t="s">
        <v>24654</v>
      </c>
      <c r="F1827" t="s">
        <v>24655</v>
      </c>
      <c r="I1827" t="s">
        <v>24656</v>
      </c>
      <c r="J1827" t="s">
        <v>24657</v>
      </c>
      <c r="V1827" t="s">
        <v>24658</v>
      </c>
      <c r="AM1827" t="s">
        <v>24659</v>
      </c>
      <c r="AR1827" t="s">
        <v>15723</v>
      </c>
      <c r="AS1827">
        <v>2018</v>
      </c>
      <c r="AT1827">
        <v>9</v>
      </c>
      <c r="AU1827">
        <v>1</v>
      </c>
      <c r="BB1827" t="s">
        <v>24660</v>
      </c>
      <c r="BC1827" t="s">
        <v>24661</v>
      </c>
      <c r="BK1827" t="s">
        <v>24662</v>
      </c>
      <c r="BQ1827" t="s">
        <v>131</v>
      </c>
      <c r="BR1827" t="s">
        <v>12074</v>
      </c>
      <c r="BS1827" t="s">
        <v>296</v>
      </c>
    </row>
    <row r="1828" spans="1:71" hidden="1">
      <c r="A1828" t="s">
        <v>76</v>
      </c>
      <c r="B1828" t="s">
        <v>24663</v>
      </c>
      <c r="F1828" t="s">
        <v>24664</v>
      </c>
      <c r="I1828" t="s">
        <v>24665</v>
      </c>
      <c r="J1828" t="s">
        <v>6337</v>
      </c>
      <c r="V1828" t="s">
        <v>24666</v>
      </c>
      <c r="AM1828" t="s">
        <v>6340</v>
      </c>
      <c r="AN1828" t="s">
        <v>6341</v>
      </c>
      <c r="AR1828" t="s">
        <v>887</v>
      </c>
      <c r="AS1828">
        <v>2007</v>
      </c>
      <c r="AT1828">
        <v>52</v>
      </c>
      <c r="AU1828">
        <v>6</v>
      </c>
      <c r="AZ1828">
        <v>1033</v>
      </c>
      <c r="BA1828">
        <v>1042</v>
      </c>
      <c r="BC1828" t="s">
        <v>24667</v>
      </c>
      <c r="BK1828" t="s">
        <v>24668</v>
      </c>
      <c r="BQ1828" t="s">
        <v>296</v>
      </c>
      <c r="BR1828" t="s">
        <v>12074</v>
      </c>
      <c r="BS1828" t="s">
        <v>12074</v>
      </c>
    </row>
    <row r="1829" spans="1:71" hidden="1">
      <c r="A1829" t="s">
        <v>76</v>
      </c>
      <c r="B1829" t="s">
        <v>24669</v>
      </c>
      <c r="F1829" t="s">
        <v>24670</v>
      </c>
      <c r="I1829" t="s">
        <v>24671</v>
      </c>
      <c r="J1829" t="s">
        <v>3904</v>
      </c>
      <c r="V1829" t="s">
        <v>24672</v>
      </c>
      <c r="Z1829" t="s">
        <v>24673</v>
      </c>
      <c r="AA1829" t="s">
        <v>24674</v>
      </c>
      <c r="AM1829" t="s">
        <v>3907</v>
      </c>
      <c r="AR1829" t="s">
        <v>94</v>
      </c>
      <c r="AS1829">
        <v>2011</v>
      </c>
      <c r="AT1829">
        <v>34</v>
      </c>
      <c r="AU1829">
        <v>1</v>
      </c>
      <c r="AZ1829">
        <v>13</v>
      </c>
      <c r="BA1829">
        <v>22</v>
      </c>
      <c r="BC1829" t="s">
        <v>24675</v>
      </c>
      <c r="BK1829" t="s">
        <v>24676</v>
      </c>
      <c r="BQ1829" t="s">
        <v>296</v>
      </c>
      <c r="BR1829" t="s">
        <v>12074</v>
      </c>
      <c r="BS1829" t="s">
        <v>12074</v>
      </c>
    </row>
    <row r="1830" spans="1:71" hidden="1">
      <c r="A1830" t="s">
        <v>76</v>
      </c>
      <c r="B1830" t="s">
        <v>24677</v>
      </c>
      <c r="F1830" t="s">
        <v>24678</v>
      </c>
      <c r="I1830" t="s">
        <v>24679</v>
      </c>
      <c r="J1830" t="s">
        <v>24680</v>
      </c>
      <c r="V1830" t="s">
        <v>24681</v>
      </c>
      <c r="AA1830" t="s">
        <v>24682</v>
      </c>
      <c r="AM1830" t="s">
        <v>24683</v>
      </c>
      <c r="AS1830">
        <v>2017</v>
      </c>
      <c r="AT1830">
        <v>22</v>
      </c>
      <c r="AU1830">
        <v>3</v>
      </c>
      <c r="AZ1830">
        <v>1015</v>
      </c>
      <c r="BA1830">
        <v>1026</v>
      </c>
      <c r="BC1830" t="s">
        <v>24684</v>
      </c>
      <c r="BK1830" t="s">
        <v>24685</v>
      </c>
      <c r="BQ1830" t="s">
        <v>296</v>
      </c>
      <c r="BR1830" t="s">
        <v>12074</v>
      </c>
      <c r="BS1830" t="s">
        <v>12074</v>
      </c>
    </row>
    <row r="1831" spans="1:71" hidden="1">
      <c r="A1831" t="s">
        <v>76</v>
      </c>
      <c r="B1831" t="s">
        <v>24686</v>
      </c>
      <c r="F1831" t="s">
        <v>24687</v>
      </c>
      <c r="I1831" t="s">
        <v>24688</v>
      </c>
      <c r="J1831" t="s">
        <v>14135</v>
      </c>
      <c r="V1831" t="s">
        <v>24689</v>
      </c>
      <c r="AM1831" t="s">
        <v>14138</v>
      </c>
      <c r="AR1831" t="s">
        <v>413</v>
      </c>
      <c r="AS1831">
        <v>2011</v>
      </c>
      <c r="AT1831">
        <v>106</v>
      </c>
      <c r="AU1831">
        <v>3</v>
      </c>
      <c r="AZ1831">
        <v>461</v>
      </c>
      <c r="BA1831">
        <v>473</v>
      </c>
      <c r="BC1831" t="s">
        <v>24690</v>
      </c>
      <c r="BK1831" t="s">
        <v>24691</v>
      </c>
      <c r="BQ1831" t="s">
        <v>296</v>
      </c>
      <c r="BR1831" t="s">
        <v>12074</v>
      </c>
      <c r="BS1831" t="s">
        <v>12074</v>
      </c>
    </row>
    <row r="1832" spans="1:71" hidden="1">
      <c r="A1832" t="s">
        <v>76</v>
      </c>
      <c r="B1832" t="s">
        <v>24692</v>
      </c>
      <c r="F1832" t="s">
        <v>24692</v>
      </c>
      <c r="I1832" t="s">
        <v>24693</v>
      </c>
      <c r="J1832" t="s">
        <v>1097</v>
      </c>
      <c r="V1832" t="s">
        <v>24694</v>
      </c>
      <c r="Z1832" t="s">
        <v>24695</v>
      </c>
      <c r="AA1832" t="s">
        <v>24696</v>
      </c>
      <c r="AM1832" t="s">
        <v>1099</v>
      </c>
      <c r="AR1832" t="s">
        <v>600</v>
      </c>
      <c r="AS1832">
        <v>1997</v>
      </c>
      <c r="AT1832">
        <v>78</v>
      </c>
      <c r="AU1832">
        <v>3</v>
      </c>
      <c r="AZ1832">
        <v>420</v>
      </c>
      <c r="BA1832">
        <v>428</v>
      </c>
      <c r="BC1832" t="s">
        <v>24697</v>
      </c>
      <c r="BK1832" t="s">
        <v>24698</v>
      </c>
      <c r="BQ1832" t="s">
        <v>296</v>
      </c>
      <c r="BR1832" t="s">
        <v>12074</v>
      </c>
      <c r="BS1832" t="s">
        <v>12074</v>
      </c>
    </row>
    <row r="1833" spans="1:71" hidden="1">
      <c r="A1833" t="s">
        <v>76</v>
      </c>
      <c r="B1833" t="s">
        <v>24699</v>
      </c>
      <c r="F1833" t="s">
        <v>24700</v>
      </c>
      <c r="I1833" t="s">
        <v>24701</v>
      </c>
      <c r="J1833" t="s">
        <v>266</v>
      </c>
      <c r="V1833" t="s">
        <v>24702</v>
      </c>
      <c r="AM1833" t="s">
        <v>268</v>
      </c>
      <c r="AR1833" t="s">
        <v>317</v>
      </c>
      <c r="AS1833">
        <v>2009</v>
      </c>
      <c r="AT1833">
        <v>49</v>
      </c>
      <c r="AU1833">
        <v>6</v>
      </c>
      <c r="AZ1833">
        <v>2113</v>
      </c>
      <c r="BA1833">
        <v>2118</v>
      </c>
      <c r="BC1833" t="s">
        <v>24703</v>
      </c>
      <c r="BK1833" t="s">
        <v>24704</v>
      </c>
      <c r="BQ1833" t="s">
        <v>296</v>
      </c>
      <c r="BR1833" t="s">
        <v>12074</v>
      </c>
      <c r="BS1833" t="s">
        <v>12074</v>
      </c>
    </row>
    <row r="1834" spans="1:71" hidden="1">
      <c r="A1834" t="s">
        <v>76</v>
      </c>
      <c r="B1834" t="s">
        <v>24705</v>
      </c>
      <c r="F1834" t="s">
        <v>24706</v>
      </c>
      <c r="I1834" t="s">
        <v>24707</v>
      </c>
      <c r="J1834" t="s">
        <v>3020</v>
      </c>
      <c r="V1834" t="s">
        <v>24708</v>
      </c>
      <c r="Z1834" t="s">
        <v>24709</v>
      </c>
      <c r="AM1834" t="s">
        <v>3022</v>
      </c>
      <c r="AN1834" t="s">
        <v>12228</v>
      </c>
      <c r="AR1834" t="s">
        <v>413</v>
      </c>
      <c r="AS1834">
        <v>2015</v>
      </c>
      <c r="AT1834">
        <v>760</v>
      </c>
      <c r="AU1834">
        <v>1</v>
      </c>
      <c r="AZ1834">
        <v>239</v>
      </c>
      <c r="BA1834">
        <v>253</v>
      </c>
      <c r="BC1834" t="s">
        <v>24710</v>
      </c>
      <c r="BK1834" t="s">
        <v>24711</v>
      </c>
      <c r="BQ1834" t="s">
        <v>296</v>
      </c>
      <c r="BR1834" t="s">
        <v>12074</v>
      </c>
      <c r="BS1834" t="s">
        <v>12074</v>
      </c>
    </row>
    <row r="1835" spans="1:71" hidden="1">
      <c r="A1835" t="s">
        <v>76</v>
      </c>
      <c r="B1835" t="s">
        <v>24712</v>
      </c>
      <c r="F1835" t="s">
        <v>24713</v>
      </c>
      <c r="I1835" t="s">
        <v>24714</v>
      </c>
      <c r="J1835" t="s">
        <v>2456</v>
      </c>
      <c r="V1835" t="s">
        <v>24715</v>
      </c>
      <c r="Z1835" t="s">
        <v>24716</v>
      </c>
      <c r="AA1835" t="s">
        <v>24717</v>
      </c>
      <c r="AM1835" t="s">
        <v>2463</v>
      </c>
      <c r="AN1835" t="s">
        <v>24718</v>
      </c>
      <c r="AR1835" t="s">
        <v>413</v>
      </c>
      <c r="AS1835">
        <v>2007</v>
      </c>
      <c r="AT1835">
        <v>50</v>
      </c>
      <c r="AU1835">
        <v>3</v>
      </c>
      <c r="AZ1835">
        <v>163</v>
      </c>
      <c r="BA1835">
        <v>171</v>
      </c>
      <c r="BC1835" t="s">
        <v>24719</v>
      </c>
      <c r="BK1835" t="s">
        <v>24720</v>
      </c>
      <c r="BQ1835" t="s">
        <v>296</v>
      </c>
      <c r="BR1835" t="s">
        <v>12074</v>
      </c>
      <c r="BS1835" t="s">
        <v>12074</v>
      </c>
    </row>
    <row r="1836" spans="1:71" hidden="1">
      <c r="A1836" t="s">
        <v>867</v>
      </c>
      <c r="B1836" t="s">
        <v>24721</v>
      </c>
      <c r="D1836" t="s">
        <v>5582</v>
      </c>
      <c r="F1836" t="s">
        <v>24721</v>
      </c>
      <c r="I1836" t="s">
        <v>24722</v>
      </c>
      <c r="J1836" t="s">
        <v>24723</v>
      </c>
      <c r="K1836" t="s">
        <v>24724</v>
      </c>
      <c r="O1836" t="s">
        <v>24725</v>
      </c>
      <c r="P1836" t="s">
        <v>24726</v>
      </c>
      <c r="Q1836" t="s">
        <v>24727</v>
      </c>
      <c r="AM1836" t="s">
        <v>24728</v>
      </c>
      <c r="AO1836" t="s">
        <v>24729</v>
      </c>
      <c r="AS1836">
        <v>1994</v>
      </c>
      <c r="AT1836">
        <v>52</v>
      </c>
      <c r="AZ1836">
        <v>133</v>
      </c>
      <c r="BA1836">
        <v>171</v>
      </c>
      <c r="BK1836" t="s">
        <v>24730</v>
      </c>
      <c r="BQ1836" t="s">
        <v>131</v>
      </c>
      <c r="BR1836" t="s">
        <v>12074</v>
      </c>
      <c r="BS1836" t="s">
        <v>296</v>
      </c>
    </row>
    <row r="1837" spans="1:71" hidden="1">
      <c r="A1837" t="s">
        <v>76</v>
      </c>
      <c r="B1837" t="s">
        <v>24731</v>
      </c>
      <c r="F1837" t="s">
        <v>24731</v>
      </c>
      <c r="I1837" t="s">
        <v>24732</v>
      </c>
      <c r="J1837" t="s">
        <v>14216</v>
      </c>
      <c r="V1837" t="s">
        <v>24733</v>
      </c>
      <c r="AM1837" t="s">
        <v>14218</v>
      </c>
      <c r="AR1837" t="s">
        <v>24734</v>
      </c>
      <c r="AS1837">
        <v>1998</v>
      </c>
      <c r="AT1837">
        <v>31</v>
      </c>
      <c r="AU1837">
        <v>2</v>
      </c>
      <c r="AZ1837">
        <v>113</v>
      </c>
      <c r="BA1837">
        <v>123</v>
      </c>
      <c r="BK1837" t="s">
        <v>24735</v>
      </c>
      <c r="BQ1837" t="s">
        <v>131</v>
      </c>
      <c r="BR1837" t="s">
        <v>12074</v>
      </c>
      <c r="BS1837" t="s">
        <v>296</v>
      </c>
    </row>
    <row r="1838" spans="1:71" hidden="1">
      <c r="A1838" t="s">
        <v>76</v>
      </c>
      <c r="B1838" t="s">
        <v>24731</v>
      </c>
      <c r="F1838" t="s">
        <v>24731</v>
      </c>
      <c r="I1838" t="s">
        <v>24736</v>
      </c>
      <c r="J1838" t="s">
        <v>902</v>
      </c>
      <c r="O1838" t="s">
        <v>2275</v>
      </c>
      <c r="P1838" t="s">
        <v>2276</v>
      </c>
      <c r="Q1838" t="s">
        <v>2277</v>
      </c>
      <c r="S1838" t="s">
        <v>2278</v>
      </c>
      <c r="V1838" t="s">
        <v>24737</v>
      </c>
      <c r="AM1838" t="s">
        <v>908</v>
      </c>
      <c r="AS1838">
        <v>2002</v>
      </c>
      <c r="AT1838">
        <v>99</v>
      </c>
      <c r="AU1838">
        <v>2</v>
      </c>
      <c r="AZ1838">
        <v>225</v>
      </c>
      <c r="BA1838">
        <v>239</v>
      </c>
      <c r="BC1838" t="s">
        <v>24738</v>
      </c>
      <c r="BK1838" t="s">
        <v>24739</v>
      </c>
      <c r="BQ1838" t="s">
        <v>131</v>
      </c>
      <c r="BR1838" t="s">
        <v>12074</v>
      </c>
      <c r="BS1838" t="s">
        <v>296</v>
      </c>
    </row>
    <row r="1839" spans="1:71" hidden="1">
      <c r="A1839" t="s">
        <v>76</v>
      </c>
      <c r="B1839" t="s">
        <v>24740</v>
      </c>
      <c r="F1839" t="s">
        <v>24740</v>
      </c>
      <c r="I1839" t="s">
        <v>24741</v>
      </c>
      <c r="J1839" t="s">
        <v>14216</v>
      </c>
      <c r="V1839" t="s">
        <v>24742</v>
      </c>
      <c r="AM1839" t="s">
        <v>14218</v>
      </c>
      <c r="AR1839" t="s">
        <v>24743</v>
      </c>
      <c r="AS1839">
        <v>1998</v>
      </c>
      <c r="AT1839">
        <v>31</v>
      </c>
      <c r="AU1839" s="2">
        <v>43193</v>
      </c>
      <c r="AZ1839">
        <v>151</v>
      </c>
      <c r="BA1839">
        <v>160</v>
      </c>
      <c r="BK1839" t="s">
        <v>24744</v>
      </c>
      <c r="BQ1839" t="s">
        <v>296</v>
      </c>
      <c r="BR1839" t="s">
        <v>12074</v>
      </c>
      <c r="BS1839" t="s">
        <v>12074</v>
      </c>
    </row>
    <row r="1840" spans="1:71" hidden="1">
      <c r="A1840" t="s">
        <v>76</v>
      </c>
      <c r="B1840" t="s">
        <v>24745</v>
      </c>
      <c r="F1840" t="s">
        <v>24745</v>
      </c>
      <c r="I1840" t="s">
        <v>24746</v>
      </c>
      <c r="J1840" t="s">
        <v>3996</v>
      </c>
      <c r="V1840" t="s">
        <v>24747</v>
      </c>
      <c r="AM1840" t="s">
        <v>4000</v>
      </c>
      <c r="AS1840">
        <v>1991</v>
      </c>
      <c r="AT1840">
        <v>87</v>
      </c>
      <c r="AU1840">
        <v>3</v>
      </c>
      <c r="AZ1840">
        <v>360</v>
      </c>
      <c r="BA1840">
        <v>368</v>
      </c>
      <c r="BC1840" t="s">
        <v>24748</v>
      </c>
      <c r="BK1840" t="s">
        <v>24749</v>
      </c>
      <c r="BL1840">
        <v>28313263</v>
      </c>
      <c r="BQ1840" t="s">
        <v>131</v>
      </c>
      <c r="BR1840" t="s">
        <v>12074</v>
      </c>
      <c r="BS1840" t="s">
        <v>296</v>
      </c>
    </row>
    <row r="1841" spans="1:71" hidden="1">
      <c r="A1841" t="s">
        <v>76</v>
      </c>
      <c r="B1841" t="s">
        <v>24750</v>
      </c>
      <c r="F1841" t="s">
        <v>24750</v>
      </c>
      <c r="I1841" t="s">
        <v>24751</v>
      </c>
      <c r="J1841" t="s">
        <v>605</v>
      </c>
      <c r="V1841" t="s">
        <v>24752</v>
      </c>
      <c r="AM1841" t="s">
        <v>607</v>
      </c>
      <c r="AN1841" t="s">
        <v>608</v>
      </c>
      <c r="AR1841" t="s">
        <v>204</v>
      </c>
      <c r="AS1841">
        <v>1996</v>
      </c>
      <c r="AT1841">
        <v>50</v>
      </c>
      <c r="AU1841">
        <v>1</v>
      </c>
      <c r="AZ1841">
        <v>222</v>
      </c>
      <c r="BA1841">
        <v>236</v>
      </c>
      <c r="BC1841" t="s">
        <v>24753</v>
      </c>
      <c r="BK1841" t="s">
        <v>24754</v>
      </c>
      <c r="BL1841">
        <v>28568864</v>
      </c>
      <c r="BQ1841" t="s">
        <v>296</v>
      </c>
      <c r="BR1841" t="s">
        <v>12074</v>
      </c>
      <c r="BS1841" t="s">
        <v>12074</v>
      </c>
    </row>
    <row r="1842" spans="1:71" hidden="1">
      <c r="A1842" t="s">
        <v>76</v>
      </c>
      <c r="B1842" t="s">
        <v>24755</v>
      </c>
      <c r="F1842" t="s">
        <v>24755</v>
      </c>
      <c r="I1842" t="s">
        <v>24756</v>
      </c>
      <c r="J1842" t="s">
        <v>2266</v>
      </c>
      <c r="V1842" t="s">
        <v>24757</v>
      </c>
      <c r="AM1842" t="s">
        <v>2269</v>
      </c>
      <c r="AR1842" t="s">
        <v>600</v>
      </c>
      <c r="AS1842">
        <v>2002</v>
      </c>
      <c r="AT1842">
        <v>25</v>
      </c>
      <c r="AU1842">
        <v>2</v>
      </c>
      <c r="AZ1842">
        <v>184</v>
      </c>
      <c r="BA1842">
        <v>192</v>
      </c>
      <c r="BC1842" t="s">
        <v>24758</v>
      </c>
      <c r="BK1842" t="s">
        <v>24759</v>
      </c>
      <c r="BQ1842" t="s">
        <v>296</v>
      </c>
      <c r="BR1842" t="s">
        <v>12074</v>
      </c>
      <c r="BS1842" t="s">
        <v>12074</v>
      </c>
    </row>
    <row r="1843" spans="1:71" hidden="1">
      <c r="A1843" t="s">
        <v>76</v>
      </c>
      <c r="B1843" t="s">
        <v>24760</v>
      </c>
      <c r="F1843" t="s">
        <v>24761</v>
      </c>
      <c r="I1843" t="s">
        <v>24762</v>
      </c>
      <c r="J1843" t="s">
        <v>2704</v>
      </c>
      <c r="V1843" t="s">
        <v>24763</v>
      </c>
      <c r="AM1843" t="s">
        <v>2706</v>
      </c>
      <c r="AN1843" t="s">
        <v>2707</v>
      </c>
      <c r="AR1843" t="s">
        <v>887</v>
      </c>
      <c r="AS1843">
        <v>2012</v>
      </c>
      <c r="AT1843">
        <v>19</v>
      </c>
      <c r="AU1843">
        <v>3</v>
      </c>
      <c r="AZ1843">
        <v>277</v>
      </c>
      <c r="BA1843">
        <v>285</v>
      </c>
      <c r="BC1843" t="s">
        <v>24764</v>
      </c>
      <c r="BK1843" t="s">
        <v>24765</v>
      </c>
      <c r="BQ1843" t="s">
        <v>296</v>
      </c>
      <c r="BR1843" t="s">
        <v>12074</v>
      </c>
      <c r="BS1843" t="s">
        <v>12074</v>
      </c>
    </row>
    <row r="1844" spans="1:71" hidden="1">
      <c r="A1844" t="s">
        <v>76</v>
      </c>
      <c r="B1844" t="s">
        <v>24766</v>
      </c>
      <c r="F1844" t="s">
        <v>24766</v>
      </c>
      <c r="I1844" t="s">
        <v>24767</v>
      </c>
      <c r="J1844" t="s">
        <v>2662</v>
      </c>
      <c r="O1844" t="s">
        <v>24768</v>
      </c>
      <c r="P1844">
        <v>2002</v>
      </c>
      <c r="Q1844" t="s">
        <v>24769</v>
      </c>
      <c r="V1844" t="s">
        <v>24770</v>
      </c>
      <c r="AM1844" t="s">
        <v>2664</v>
      </c>
      <c r="AR1844" t="s">
        <v>600</v>
      </c>
      <c r="AS1844">
        <v>2005</v>
      </c>
      <c r="AT1844">
        <v>115</v>
      </c>
      <c r="AU1844">
        <v>1</v>
      </c>
      <c r="AZ1844">
        <v>247</v>
      </c>
      <c r="BA1844">
        <v>263</v>
      </c>
      <c r="BC1844" t="s">
        <v>24771</v>
      </c>
      <c r="BK1844" t="s">
        <v>24772</v>
      </c>
      <c r="BQ1844" t="s">
        <v>296</v>
      </c>
      <c r="BR1844" t="s">
        <v>12074</v>
      </c>
      <c r="BS1844" t="s">
        <v>12074</v>
      </c>
    </row>
    <row r="1845" spans="1:71" hidden="1">
      <c r="A1845" t="s">
        <v>76</v>
      </c>
      <c r="B1845" t="s">
        <v>24773</v>
      </c>
      <c r="F1845" t="s">
        <v>24774</v>
      </c>
      <c r="I1845" t="s">
        <v>24775</v>
      </c>
      <c r="J1845" t="s">
        <v>2704</v>
      </c>
      <c r="V1845" t="s">
        <v>24776</v>
      </c>
      <c r="AM1845" t="s">
        <v>2706</v>
      </c>
      <c r="AN1845" t="s">
        <v>2707</v>
      </c>
      <c r="AR1845" t="s">
        <v>216</v>
      </c>
      <c r="AS1845">
        <v>2011</v>
      </c>
      <c r="AT1845">
        <v>18</v>
      </c>
      <c r="AU1845">
        <v>4</v>
      </c>
      <c r="AZ1845">
        <v>435</v>
      </c>
      <c r="BA1845">
        <v>442</v>
      </c>
      <c r="BC1845" t="s">
        <v>24777</v>
      </c>
      <c r="BK1845" t="s">
        <v>24778</v>
      </c>
      <c r="BQ1845" t="s">
        <v>296</v>
      </c>
      <c r="BR1845" t="s">
        <v>12074</v>
      </c>
      <c r="BS1845" t="s">
        <v>12074</v>
      </c>
    </row>
    <row r="1846" spans="1:71" hidden="1">
      <c r="A1846" t="s">
        <v>76</v>
      </c>
      <c r="B1846" t="s">
        <v>24779</v>
      </c>
      <c r="F1846" t="s">
        <v>24780</v>
      </c>
      <c r="I1846" t="s">
        <v>24781</v>
      </c>
      <c r="J1846" t="s">
        <v>12713</v>
      </c>
      <c r="V1846" t="s">
        <v>24782</v>
      </c>
      <c r="AM1846" t="s">
        <v>12715</v>
      </c>
      <c r="AN1846" t="s">
        <v>14298</v>
      </c>
      <c r="AR1846" t="s">
        <v>397</v>
      </c>
      <c r="AS1846">
        <v>2017</v>
      </c>
      <c r="AT1846">
        <v>70</v>
      </c>
      <c r="AU1846">
        <v>4</v>
      </c>
      <c r="AZ1846">
        <v>477</v>
      </c>
      <c r="BA1846">
        <v>483</v>
      </c>
      <c r="BC1846" t="s">
        <v>24783</v>
      </c>
      <c r="BK1846" t="s">
        <v>24784</v>
      </c>
      <c r="BQ1846" t="s">
        <v>296</v>
      </c>
      <c r="BR1846" t="s">
        <v>12074</v>
      </c>
      <c r="BS1846" t="s">
        <v>12074</v>
      </c>
    </row>
    <row r="1847" spans="1:71" hidden="1">
      <c r="A1847" t="s">
        <v>76</v>
      </c>
      <c r="B1847" t="s">
        <v>24785</v>
      </c>
      <c r="F1847" t="s">
        <v>24785</v>
      </c>
      <c r="I1847" t="s">
        <v>24786</v>
      </c>
      <c r="J1847" t="s">
        <v>10872</v>
      </c>
      <c r="V1847" t="s">
        <v>24787</v>
      </c>
      <c r="AM1847" t="s">
        <v>10873</v>
      </c>
      <c r="AN1847" t="s">
        <v>18734</v>
      </c>
      <c r="AR1847" s="3">
        <v>42948</v>
      </c>
      <c r="AS1847">
        <v>1994</v>
      </c>
      <c r="AU1847">
        <v>3</v>
      </c>
      <c r="AZ1847">
        <v>631</v>
      </c>
      <c r="BA1847">
        <v>645</v>
      </c>
      <c r="BK1847" t="s">
        <v>24788</v>
      </c>
      <c r="BQ1847" t="s">
        <v>296</v>
      </c>
      <c r="BR1847" t="s">
        <v>12074</v>
      </c>
      <c r="BS1847" t="s">
        <v>12074</v>
      </c>
    </row>
    <row r="1848" spans="1:71" hidden="1">
      <c r="A1848" t="s">
        <v>76</v>
      </c>
      <c r="B1848" t="s">
        <v>24789</v>
      </c>
      <c r="F1848" t="s">
        <v>24789</v>
      </c>
      <c r="I1848" t="s">
        <v>24790</v>
      </c>
      <c r="J1848" t="s">
        <v>12475</v>
      </c>
      <c r="V1848" t="s">
        <v>24791</v>
      </c>
      <c r="AM1848" t="s">
        <v>12477</v>
      </c>
      <c r="AS1848">
        <v>2001</v>
      </c>
      <c r="AT1848">
        <v>3</v>
      </c>
      <c r="AU1848">
        <v>2</v>
      </c>
      <c r="AZ1848">
        <v>179</v>
      </c>
      <c r="BA1848">
        <v>195</v>
      </c>
      <c r="BK1848" t="s">
        <v>24792</v>
      </c>
      <c r="BQ1848" t="s">
        <v>296</v>
      </c>
      <c r="BR1848" t="s">
        <v>12074</v>
      </c>
      <c r="BS1848" t="s">
        <v>12074</v>
      </c>
    </row>
    <row r="1849" spans="1:71" hidden="1">
      <c r="A1849" t="s">
        <v>76</v>
      </c>
      <c r="B1849" t="s">
        <v>24793</v>
      </c>
      <c r="F1849" t="s">
        <v>24794</v>
      </c>
      <c r="I1849" t="s">
        <v>24795</v>
      </c>
      <c r="J1849" t="s">
        <v>1845</v>
      </c>
      <c r="V1849" t="s">
        <v>24796</v>
      </c>
      <c r="AM1849" t="s">
        <v>1849</v>
      </c>
      <c r="AN1849" t="s">
        <v>1850</v>
      </c>
      <c r="AR1849" t="s">
        <v>769</v>
      </c>
      <c r="AS1849">
        <v>2016</v>
      </c>
      <c r="AT1849">
        <v>202</v>
      </c>
      <c r="AU1849">
        <v>3</v>
      </c>
      <c r="AZ1849">
        <v>1229</v>
      </c>
      <c r="BA1849" t="s">
        <v>1367</v>
      </c>
      <c r="BC1849" t="s">
        <v>24797</v>
      </c>
      <c r="BK1849" t="s">
        <v>24798</v>
      </c>
      <c r="BL1849">
        <v>26801179</v>
      </c>
      <c r="BQ1849" t="s">
        <v>131</v>
      </c>
      <c r="BR1849" t="s">
        <v>12074</v>
      </c>
      <c r="BS1849" t="s">
        <v>296</v>
      </c>
    </row>
    <row r="1850" spans="1:71" hidden="1">
      <c r="A1850" t="s">
        <v>76</v>
      </c>
      <c r="B1850" t="s">
        <v>24799</v>
      </c>
      <c r="F1850" t="s">
        <v>24800</v>
      </c>
      <c r="I1850" t="s">
        <v>24801</v>
      </c>
      <c r="J1850" t="s">
        <v>15984</v>
      </c>
      <c r="V1850" t="s">
        <v>24802</v>
      </c>
      <c r="AM1850" t="s">
        <v>15986</v>
      </c>
      <c r="AR1850" t="s">
        <v>168</v>
      </c>
      <c r="AS1850">
        <v>2010</v>
      </c>
      <c r="AT1850">
        <v>45</v>
      </c>
      <c r="AU1850">
        <v>4</v>
      </c>
      <c r="AZ1850">
        <v>378</v>
      </c>
      <c r="BA1850">
        <v>384</v>
      </c>
      <c r="BC1850" t="s">
        <v>24803</v>
      </c>
      <c r="BK1850" t="s">
        <v>24804</v>
      </c>
      <c r="BQ1850" t="s">
        <v>296</v>
      </c>
      <c r="BR1850" t="s">
        <v>12074</v>
      </c>
      <c r="BS1850" t="s">
        <v>12074</v>
      </c>
    </row>
    <row r="1851" spans="1:71" hidden="1">
      <c r="A1851" t="s">
        <v>76</v>
      </c>
      <c r="B1851" t="s">
        <v>24805</v>
      </c>
      <c r="F1851" t="s">
        <v>24805</v>
      </c>
      <c r="I1851" t="s">
        <v>24806</v>
      </c>
      <c r="J1851" t="s">
        <v>2374</v>
      </c>
      <c r="V1851" t="s">
        <v>24807</v>
      </c>
      <c r="AA1851" t="s">
        <v>24808</v>
      </c>
      <c r="AM1851" t="s">
        <v>2376</v>
      </c>
      <c r="AR1851" t="s">
        <v>1573</v>
      </c>
      <c r="AS1851">
        <v>2005</v>
      </c>
      <c r="AT1851" t="s">
        <v>2377</v>
      </c>
      <c r="AU1851">
        <v>5</v>
      </c>
      <c r="AZ1851">
        <v>393</v>
      </c>
      <c r="BA1851">
        <v>405</v>
      </c>
      <c r="BC1851" t="s">
        <v>24809</v>
      </c>
      <c r="BK1851" t="s">
        <v>24810</v>
      </c>
      <c r="BL1851">
        <v>15828010</v>
      </c>
      <c r="BQ1851" t="s">
        <v>296</v>
      </c>
      <c r="BR1851" t="s">
        <v>12074</v>
      </c>
      <c r="BS1851" t="s">
        <v>12074</v>
      </c>
    </row>
    <row r="1852" spans="1:71" hidden="1">
      <c r="A1852" t="s">
        <v>76</v>
      </c>
      <c r="B1852" t="s">
        <v>24811</v>
      </c>
      <c r="F1852" t="s">
        <v>24812</v>
      </c>
      <c r="I1852" t="s">
        <v>24813</v>
      </c>
      <c r="J1852" t="s">
        <v>13383</v>
      </c>
      <c r="V1852" t="s">
        <v>24814</v>
      </c>
      <c r="AM1852" t="s">
        <v>13385</v>
      </c>
      <c r="AR1852" t="s">
        <v>600</v>
      </c>
      <c r="AS1852">
        <v>2011</v>
      </c>
      <c r="AT1852">
        <v>56</v>
      </c>
      <c r="AU1852">
        <v>2</v>
      </c>
      <c r="AZ1852">
        <v>171</v>
      </c>
      <c r="BA1852">
        <v>177</v>
      </c>
      <c r="BC1852" t="s">
        <v>24815</v>
      </c>
      <c r="BK1852" t="s">
        <v>24816</v>
      </c>
      <c r="BQ1852" t="s">
        <v>296</v>
      </c>
      <c r="BR1852" t="s">
        <v>12074</v>
      </c>
      <c r="BS1852" t="s">
        <v>12074</v>
      </c>
    </row>
    <row r="1853" spans="1:71" hidden="1">
      <c r="A1853" t="s">
        <v>76</v>
      </c>
      <c r="B1853" t="s">
        <v>24817</v>
      </c>
      <c r="F1853" t="s">
        <v>24818</v>
      </c>
      <c r="I1853" t="s">
        <v>24819</v>
      </c>
      <c r="J1853" t="s">
        <v>6337</v>
      </c>
      <c r="V1853" t="s">
        <v>24820</v>
      </c>
      <c r="AM1853" t="s">
        <v>6340</v>
      </c>
      <c r="AN1853" t="s">
        <v>6341</v>
      </c>
      <c r="AR1853" t="s">
        <v>94</v>
      </c>
      <c r="AS1853">
        <v>2017</v>
      </c>
      <c r="AT1853">
        <v>62</v>
      </c>
      <c r="AU1853">
        <v>1</v>
      </c>
      <c r="AZ1853">
        <v>102</v>
      </c>
      <c r="BA1853">
        <v>110</v>
      </c>
      <c r="BC1853" t="s">
        <v>24821</v>
      </c>
      <c r="BK1853" t="s">
        <v>24822</v>
      </c>
      <c r="BQ1853" t="s">
        <v>296</v>
      </c>
      <c r="BR1853" t="s">
        <v>12074</v>
      </c>
      <c r="BS1853" t="s">
        <v>12074</v>
      </c>
    </row>
    <row r="1854" spans="1:71" hidden="1">
      <c r="A1854" t="s">
        <v>76</v>
      </c>
      <c r="B1854" t="s">
        <v>24823</v>
      </c>
      <c r="F1854" t="s">
        <v>24824</v>
      </c>
      <c r="I1854" t="s">
        <v>24825</v>
      </c>
      <c r="J1854" t="s">
        <v>699</v>
      </c>
      <c r="O1854" t="s">
        <v>24826</v>
      </c>
      <c r="P1854" t="s">
        <v>24827</v>
      </c>
      <c r="Q1854" t="s">
        <v>24828</v>
      </c>
      <c r="R1854" t="s">
        <v>24829</v>
      </c>
      <c r="V1854" t="s">
        <v>24830</v>
      </c>
      <c r="Z1854" t="s">
        <v>24831</v>
      </c>
      <c r="AA1854" t="s">
        <v>24832</v>
      </c>
      <c r="AM1854" t="s">
        <v>701</v>
      </c>
      <c r="AR1854" s="3">
        <v>47362</v>
      </c>
      <c r="AS1854">
        <v>2007</v>
      </c>
      <c r="AT1854">
        <v>362</v>
      </c>
      <c r="AU1854">
        <v>1485</v>
      </c>
      <c r="AZ1854">
        <v>1699</v>
      </c>
      <c r="BA1854">
        <v>1710</v>
      </c>
      <c r="BC1854" t="s">
        <v>24833</v>
      </c>
      <c r="BK1854" t="s">
        <v>24834</v>
      </c>
      <c r="BL1854">
        <v>17428770</v>
      </c>
      <c r="BQ1854" t="s">
        <v>296</v>
      </c>
      <c r="BR1854" t="s">
        <v>12074</v>
      </c>
      <c r="BS1854" t="s">
        <v>12074</v>
      </c>
    </row>
    <row r="1855" spans="1:71" hidden="1">
      <c r="A1855" t="s">
        <v>76</v>
      </c>
      <c r="B1855" t="s">
        <v>24835</v>
      </c>
      <c r="F1855" t="s">
        <v>24835</v>
      </c>
      <c r="I1855" t="s">
        <v>24836</v>
      </c>
      <c r="J1855" t="s">
        <v>2128</v>
      </c>
      <c r="V1855" t="s">
        <v>24837</v>
      </c>
      <c r="AM1855" t="s">
        <v>2130</v>
      </c>
      <c r="AR1855" t="s">
        <v>128</v>
      </c>
      <c r="AS1855">
        <v>2000</v>
      </c>
      <c r="AT1855">
        <v>29</v>
      </c>
      <c r="AU1855">
        <v>6</v>
      </c>
      <c r="AZ1855">
        <v>1123</v>
      </c>
      <c r="BA1855">
        <v>1132</v>
      </c>
      <c r="BC1855" t="s">
        <v>24838</v>
      </c>
      <c r="BK1855" t="s">
        <v>24839</v>
      </c>
      <c r="BQ1855" t="s">
        <v>131</v>
      </c>
      <c r="BR1855" t="s">
        <v>12074</v>
      </c>
      <c r="BS1855" t="s">
        <v>296</v>
      </c>
    </row>
    <row r="1856" spans="1:71" hidden="1">
      <c r="A1856" t="s">
        <v>76</v>
      </c>
      <c r="B1856" t="s">
        <v>24840</v>
      </c>
      <c r="F1856" t="s">
        <v>24841</v>
      </c>
      <c r="I1856" t="s">
        <v>24842</v>
      </c>
      <c r="J1856" t="s">
        <v>21756</v>
      </c>
      <c r="V1856" t="s">
        <v>24843</v>
      </c>
      <c r="AM1856" t="s">
        <v>21758</v>
      </c>
      <c r="AR1856" t="s">
        <v>185</v>
      </c>
      <c r="AS1856">
        <v>2008</v>
      </c>
      <c r="AT1856">
        <v>56</v>
      </c>
      <c r="AU1856">
        <v>3</v>
      </c>
      <c r="AZ1856">
        <v>1255</v>
      </c>
      <c r="BA1856">
        <v>1260</v>
      </c>
      <c r="BK1856" t="s">
        <v>24844</v>
      </c>
      <c r="BL1856">
        <v>19419042</v>
      </c>
      <c r="BQ1856" t="s">
        <v>296</v>
      </c>
      <c r="BR1856" t="s">
        <v>12074</v>
      </c>
      <c r="BS1856" t="s">
        <v>12074</v>
      </c>
    </row>
    <row r="1857" spans="1:72" hidden="1">
      <c r="A1857" t="s">
        <v>76</v>
      </c>
      <c r="B1857" t="s">
        <v>24845</v>
      </c>
      <c r="F1857" t="s">
        <v>24846</v>
      </c>
      <c r="I1857" t="s">
        <v>24847</v>
      </c>
      <c r="J1857" t="s">
        <v>13816</v>
      </c>
      <c r="V1857" t="s">
        <v>24848</v>
      </c>
      <c r="AM1857" t="s">
        <v>13818</v>
      </c>
      <c r="AN1857" t="s">
        <v>13819</v>
      </c>
      <c r="AR1857" t="s">
        <v>128</v>
      </c>
      <c r="AS1857">
        <v>2016</v>
      </c>
      <c r="AT1857">
        <v>18</v>
      </c>
      <c r="AU1857">
        <v>12</v>
      </c>
      <c r="AZ1857">
        <v>3623</v>
      </c>
      <c r="BA1857">
        <v>3633</v>
      </c>
      <c r="BC1857" t="s">
        <v>24849</v>
      </c>
      <c r="BK1857" t="s">
        <v>24850</v>
      </c>
      <c r="BQ1857" t="s">
        <v>296</v>
      </c>
      <c r="BR1857" t="s">
        <v>12074</v>
      </c>
      <c r="BS1857" t="s">
        <v>12074</v>
      </c>
    </row>
    <row r="1858" spans="1:72" hidden="1">
      <c r="A1858" t="s">
        <v>76</v>
      </c>
      <c r="B1858" t="s">
        <v>24851</v>
      </c>
      <c r="F1858" t="s">
        <v>24852</v>
      </c>
      <c r="I1858" t="s">
        <v>24853</v>
      </c>
      <c r="J1858" t="s">
        <v>24854</v>
      </c>
      <c r="V1858" t="s">
        <v>24855</v>
      </c>
      <c r="Z1858" t="s">
        <v>24856</v>
      </c>
      <c r="AA1858" t="s">
        <v>24857</v>
      </c>
      <c r="AM1858" t="s">
        <v>24858</v>
      </c>
      <c r="AR1858" t="s">
        <v>204</v>
      </c>
      <c r="AS1858">
        <v>2017</v>
      </c>
      <c r="AT1858">
        <v>168</v>
      </c>
      <c r="AU1858">
        <v>1</v>
      </c>
      <c r="AZ1858">
        <v>71</v>
      </c>
      <c r="BA1858">
        <v>79</v>
      </c>
      <c r="BC1858" t="s">
        <v>24859</v>
      </c>
      <c r="BK1858" t="s">
        <v>24860</v>
      </c>
      <c r="BL1858">
        <v>28043008</v>
      </c>
      <c r="BQ1858" t="s">
        <v>296</v>
      </c>
      <c r="BR1858" t="s">
        <v>12074</v>
      </c>
      <c r="BS1858" t="s">
        <v>12074</v>
      </c>
    </row>
    <row r="1859" spans="1:72" hidden="1">
      <c r="A1859" t="s">
        <v>76</v>
      </c>
      <c r="B1859" t="s">
        <v>24861</v>
      </c>
      <c r="F1859" t="s">
        <v>24862</v>
      </c>
      <c r="I1859" t="s">
        <v>24863</v>
      </c>
      <c r="J1859" t="s">
        <v>210</v>
      </c>
      <c r="V1859" t="s">
        <v>24864</v>
      </c>
      <c r="Z1859" t="s">
        <v>24865</v>
      </c>
      <c r="AA1859" t="s">
        <v>24866</v>
      </c>
      <c r="AM1859" t="s">
        <v>214</v>
      </c>
      <c r="AN1859" t="s">
        <v>215</v>
      </c>
      <c r="AR1859" t="s">
        <v>600</v>
      </c>
      <c r="AS1859">
        <v>2016</v>
      </c>
      <c r="AT1859">
        <v>41</v>
      </c>
      <c r="AU1859">
        <v>2</v>
      </c>
      <c r="AZ1859">
        <v>201</v>
      </c>
      <c r="BA1859">
        <v>210</v>
      </c>
      <c r="BC1859" t="s">
        <v>24867</v>
      </c>
      <c r="BK1859" t="s">
        <v>24868</v>
      </c>
      <c r="BQ1859" t="s">
        <v>131</v>
      </c>
      <c r="BR1859" t="s">
        <v>12074</v>
      </c>
      <c r="BS1859" t="s">
        <v>296</v>
      </c>
    </row>
    <row r="1860" spans="1:72" hidden="1">
      <c r="A1860" t="s">
        <v>867</v>
      </c>
      <c r="B1860" t="s">
        <v>24869</v>
      </c>
      <c r="D1860" t="s">
        <v>7380</v>
      </c>
      <c r="F1860" t="s">
        <v>24870</v>
      </c>
      <c r="I1860" t="s">
        <v>24871</v>
      </c>
      <c r="J1860" t="s">
        <v>24872</v>
      </c>
      <c r="K1860" t="s">
        <v>7384</v>
      </c>
      <c r="V1860" t="s">
        <v>24873</v>
      </c>
      <c r="Z1860" t="s">
        <v>24874</v>
      </c>
      <c r="AM1860" t="s">
        <v>7386</v>
      </c>
      <c r="AO1860" t="s">
        <v>24875</v>
      </c>
      <c r="AS1860">
        <v>2016</v>
      </c>
      <c r="AT1860">
        <v>61</v>
      </c>
      <c r="AZ1860">
        <v>433</v>
      </c>
      <c r="BA1860">
        <v>451</v>
      </c>
      <c r="BC1860" t="s">
        <v>24876</v>
      </c>
      <c r="BK1860" t="s">
        <v>24877</v>
      </c>
      <c r="BL1860">
        <v>26667379</v>
      </c>
      <c r="BQ1860" t="s">
        <v>296</v>
      </c>
      <c r="BR1860" t="s">
        <v>12074</v>
      </c>
      <c r="BS1860" t="s">
        <v>12074</v>
      </c>
    </row>
    <row r="1861" spans="1:72" hidden="1">
      <c r="A1861" t="s">
        <v>76</v>
      </c>
      <c r="B1861" t="s">
        <v>24878</v>
      </c>
      <c r="F1861" t="s">
        <v>24879</v>
      </c>
      <c r="I1861" t="s">
        <v>24880</v>
      </c>
      <c r="J1861" t="s">
        <v>15619</v>
      </c>
      <c r="V1861" t="s">
        <v>24881</v>
      </c>
      <c r="AM1861" t="s">
        <v>15623</v>
      </c>
      <c r="AR1861" t="s">
        <v>769</v>
      </c>
      <c r="AS1861">
        <v>2017</v>
      </c>
      <c r="AT1861">
        <v>22</v>
      </c>
      <c r="AU1861">
        <v>3</v>
      </c>
      <c r="AZ1861">
        <v>410</v>
      </c>
      <c r="BA1861">
        <v>422</v>
      </c>
      <c r="BC1861" t="s">
        <v>24882</v>
      </c>
      <c r="BK1861" t="s">
        <v>24883</v>
      </c>
      <c r="BQ1861" t="s">
        <v>296</v>
      </c>
      <c r="BR1861" t="s">
        <v>12074</v>
      </c>
      <c r="BS1861" t="s">
        <v>12074</v>
      </c>
    </row>
    <row r="1862" spans="1:72" hidden="1">
      <c r="A1862" t="s">
        <v>76</v>
      </c>
      <c r="B1862" t="s">
        <v>24884</v>
      </c>
      <c r="F1862" t="s">
        <v>24885</v>
      </c>
      <c r="I1862" t="s">
        <v>24886</v>
      </c>
      <c r="J1862" t="s">
        <v>24887</v>
      </c>
      <c r="V1862" t="s">
        <v>24888</v>
      </c>
      <c r="AA1862" t="s">
        <v>24889</v>
      </c>
      <c r="AM1862" t="s">
        <v>24890</v>
      </c>
      <c r="AS1862">
        <v>2016</v>
      </c>
      <c r="AT1862">
        <v>8</v>
      </c>
      <c r="BB1862" t="s">
        <v>24891</v>
      </c>
      <c r="BC1862" t="s">
        <v>24892</v>
      </c>
      <c r="BK1862" t="s">
        <v>24893</v>
      </c>
      <c r="BL1862">
        <v>27154624</v>
      </c>
      <c r="BQ1862" t="s">
        <v>296</v>
      </c>
      <c r="BR1862" t="s">
        <v>12074</v>
      </c>
      <c r="BS1862" t="s">
        <v>12074</v>
      </c>
    </row>
    <row r="1863" spans="1:72" hidden="1">
      <c r="A1863" t="s">
        <v>76</v>
      </c>
      <c r="B1863" t="s">
        <v>24894</v>
      </c>
      <c r="F1863" t="s">
        <v>24895</v>
      </c>
      <c r="I1863" t="s">
        <v>24896</v>
      </c>
      <c r="J1863" t="s">
        <v>6337</v>
      </c>
      <c r="V1863" t="s">
        <v>24897</v>
      </c>
      <c r="Z1863" t="s">
        <v>24898</v>
      </c>
      <c r="AA1863" t="s">
        <v>24899</v>
      </c>
      <c r="AM1863" t="s">
        <v>6340</v>
      </c>
      <c r="AR1863" t="s">
        <v>94</v>
      </c>
      <c r="AS1863">
        <v>2009</v>
      </c>
      <c r="AT1863">
        <v>54</v>
      </c>
      <c r="AU1863">
        <v>1</v>
      </c>
      <c r="AZ1863">
        <v>150</v>
      </c>
      <c r="BA1863">
        <v>164</v>
      </c>
      <c r="BC1863" t="s">
        <v>24900</v>
      </c>
      <c r="BK1863" t="s">
        <v>24901</v>
      </c>
      <c r="BQ1863" t="s">
        <v>296</v>
      </c>
      <c r="BR1863" t="s">
        <v>12074</v>
      </c>
      <c r="BS1863" t="s">
        <v>12074</v>
      </c>
    </row>
    <row r="1864" spans="1:72" hidden="1">
      <c r="A1864" t="s">
        <v>76</v>
      </c>
      <c r="B1864" t="s">
        <v>24902</v>
      </c>
      <c r="F1864" t="s">
        <v>24903</v>
      </c>
      <c r="I1864" t="s">
        <v>24904</v>
      </c>
      <c r="J1864" t="s">
        <v>24905</v>
      </c>
      <c r="V1864" t="s">
        <v>24906</v>
      </c>
      <c r="Z1864" t="s">
        <v>24907</v>
      </c>
      <c r="AA1864" t="s">
        <v>24908</v>
      </c>
      <c r="AM1864" t="s">
        <v>24909</v>
      </c>
      <c r="AR1864" t="s">
        <v>148</v>
      </c>
      <c r="AS1864">
        <v>2009</v>
      </c>
      <c r="AT1864">
        <v>23</v>
      </c>
      <c r="AU1864">
        <v>5</v>
      </c>
      <c r="AZ1864">
        <v>640</v>
      </c>
      <c r="BA1864">
        <v>648</v>
      </c>
      <c r="BC1864" t="s">
        <v>24910</v>
      </c>
      <c r="BK1864" t="s">
        <v>24911</v>
      </c>
      <c r="BL1864">
        <v>19196833</v>
      </c>
      <c r="BQ1864" t="s">
        <v>296</v>
      </c>
      <c r="BR1864" t="s">
        <v>12074</v>
      </c>
      <c r="BS1864" t="s">
        <v>12074</v>
      </c>
    </row>
    <row r="1865" spans="1:72" hidden="1">
      <c r="A1865" t="s">
        <v>76</v>
      </c>
      <c r="B1865" t="s">
        <v>24912</v>
      </c>
      <c r="F1865" t="s">
        <v>24913</v>
      </c>
      <c r="I1865" t="s">
        <v>24914</v>
      </c>
      <c r="J1865" t="s">
        <v>535</v>
      </c>
      <c r="V1865" t="s">
        <v>24915</v>
      </c>
      <c r="AM1865" t="s">
        <v>539</v>
      </c>
      <c r="AN1865" t="s">
        <v>9056</v>
      </c>
      <c r="AR1865" t="s">
        <v>600</v>
      </c>
      <c r="AS1865">
        <v>2014</v>
      </c>
      <c r="AT1865">
        <v>155</v>
      </c>
      <c r="AU1865">
        <v>2</v>
      </c>
      <c r="AZ1865">
        <v>481</v>
      </c>
      <c r="BA1865">
        <v>489</v>
      </c>
      <c r="BC1865" t="s">
        <v>24916</v>
      </c>
      <c r="BK1865" t="s">
        <v>24917</v>
      </c>
      <c r="BQ1865" t="s">
        <v>296</v>
      </c>
      <c r="BR1865" t="s">
        <v>12074</v>
      </c>
      <c r="BS1865" t="s">
        <v>12074</v>
      </c>
    </row>
    <row r="1866" spans="1:72" hidden="1">
      <c r="A1866" t="s">
        <v>76</v>
      </c>
      <c r="B1866" t="s">
        <v>24918</v>
      </c>
      <c r="F1866" t="s">
        <v>24919</v>
      </c>
      <c r="I1866" t="s">
        <v>24920</v>
      </c>
      <c r="J1866" t="s">
        <v>24921</v>
      </c>
      <c r="V1866" t="s">
        <v>24922</v>
      </c>
      <c r="AM1866" t="s">
        <v>24923</v>
      </c>
      <c r="AN1866" t="s">
        <v>24924</v>
      </c>
      <c r="AR1866" t="s">
        <v>216</v>
      </c>
      <c r="AS1866">
        <v>2010</v>
      </c>
      <c r="AT1866">
        <v>25</v>
      </c>
      <c r="AU1866">
        <v>4</v>
      </c>
      <c r="AZ1866">
        <v>692</v>
      </c>
      <c r="BA1866">
        <v>695</v>
      </c>
      <c r="BC1866" t="s">
        <v>24925</v>
      </c>
      <c r="BK1866" t="s">
        <v>24926</v>
      </c>
      <c r="BQ1866" t="s">
        <v>296</v>
      </c>
      <c r="BR1866" t="s">
        <v>12074</v>
      </c>
      <c r="BS1866" t="s">
        <v>12074</v>
      </c>
    </row>
    <row r="1867" spans="1:72" hidden="1">
      <c r="A1867" t="s">
        <v>76</v>
      </c>
      <c r="B1867" t="s">
        <v>24927</v>
      </c>
      <c r="F1867" t="s">
        <v>24928</v>
      </c>
      <c r="I1867" t="s">
        <v>24929</v>
      </c>
      <c r="J1867" t="s">
        <v>24930</v>
      </c>
      <c r="V1867" t="s">
        <v>24931</v>
      </c>
      <c r="AA1867" t="s">
        <v>24932</v>
      </c>
      <c r="AM1867" t="s">
        <v>24933</v>
      </c>
      <c r="AN1867" t="s">
        <v>24934</v>
      </c>
      <c r="AR1867" s="3">
        <v>11324</v>
      </c>
      <c r="AS1867">
        <v>2014</v>
      </c>
      <c r="AT1867">
        <v>51</v>
      </c>
      <c r="AZ1867">
        <v>62</v>
      </c>
      <c r="BA1867">
        <v>74</v>
      </c>
      <c r="BC1867" t="s">
        <v>24935</v>
      </c>
      <c r="BK1867" t="s">
        <v>24936</v>
      </c>
      <c r="BQ1867" t="s">
        <v>296</v>
      </c>
      <c r="BR1867" t="s">
        <v>12074</v>
      </c>
      <c r="BS1867" t="s">
        <v>12074</v>
      </c>
    </row>
    <row r="1868" spans="1:72" hidden="1">
      <c r="A1868" t="s">
        <v>76</v>
      </c>
      <c r="B1868" t="s">
        <v>24937</v>
      </c>
      <c r="F1868" t="s">
        <v>24938</v>
      </c>
      <c r="I1868" t="s">
        <v>24939</v>
      </c>
      <c r="J1868" t="s">
        <v>24940</v>
      </c>
      <c r="V1868" t="s">
        <v>24941</v>
      </c>
      <c r="AM1868" t="s">
        <v>24942</v>
      </c>
      <c r="AR1868" t="s">
        <v>241</v>
      </c>
      <c r="AS1868">
        <v>2016</v>
      </c>
      <c r="AT1868">
        <v>16</v>
      </c>
      <c r="BB1868">
        <v>11</v>
      </c>
      <c r="BC1868" t="s">
        <v>24943</v>
      </c>
      <c r="BK1868" t="s">
        <v>24944</v>
      </c>
      <c r="BL1868">
        <v>27001084</v>
      </c>
      <c r="BQ1868" t="s">
        <v>131</v>
      </c>
      <c r="BR1868" t="s">
        <v>12074</v>
      </c>
      <c r="BS1868" t="s">
        <v>296</v>
      </c>
      <c r="BT1868">
        <v>1</v>
      </c>
    </row>
    <row r="1869" spans="1:72" hidden="1">
      <c r="A1869" t="s">
        <v>76</v>
      </c>
      <c r="B1869" t="s">
        <v>24945</v>
      </c>
      <c r="F1869" t="s">
        <v>24946</v>
      </c>
      <c r="I1869" t="s">
        <v>24947</v>
      </c>
      <c r="J1869" t="s">
        <v>12443</v>
      </c>
      <c r="V1869" t="s">
        <v>24948</v>
      </c>
      <c r="AA1869" t="s">
        <v>24949</v>
      </c>
      <c r="AM1869" t="s">
        <v>12445</v>
      </c>
      <c r="AN1869" t="s">
        <v>12446</v>
      </c>
      <c r="AR1869" t="s">
        <v>148</v>
      </c>
      <c r="AS1869">
        <v>2018</v>
      </c>
      <c r="AT1869">
        <v>21</v>
      </c>
      <c r="AU1869">
        <v>5</v>
      </c>
      <c r="AZ1869">
        <v>724</v>
      </c>
      <c r="BA1869">
        <v>733</v>
      </c>
      <c r="BC1869" t="s">
        <v>24950</v>
      </c>
      <c r="BK1869" t="s">
        <v>24951</v>
      </c>
      <c r="BL1869">
        <v>29575384</v>
      </c>
      <c r="BQ1869" t="s">
        <v>296</v>
      </c>
      <c r="BR1869" t="s">
        <v>12074</v>
      </c>
      <c r="BS1869" t="s">
        <v>12074</v>
      </c>
    </row>
    <row r="1870" spans="1:72" hidden="1">
      <c r="A1870" t="s">
        <v>76</v>
      </c>
      <c r="B1870" t="s">
        <v>24952</v>
      </c>
      <c r="F1870" t="s">
        <v>24952</v>
      </c>
      <c r="I1870" t="s">
        <v>24953</v>
      </c>
      <c r="J1870" t="s">
        <v>631</v>
      </c>
      <c r="V1870" t="s">
        <v>24954</v>
      </c>
      <c r="Z1870" t="s">
        <v>24955</v>
      </c>
      <c r="AA1870" t="s">
        <v>24956</v>
      </c>
      <c r="AM1870" t="s">
        <v>633</v>
      </c>
      <c r="AN1870" t="s">
        <v>12577</v>
      </c>
      <c r="AR1870" t="s">
        <v>94</v>
      </c>
      <c r="AS1870">
        <v>2001</v>
      </c>
      <c r="AT1870">
        <v>82</v>
      </c>
      <c r="AU1870">
        <v>1</v>
      </c>
      <c r="AZ1870">
        <v>145</v>
      </c>
      <c r="BA1870">
        <v>156</v>
      </c>
      <c r="BC1870" t="s">
        <v>24957</v>
      </c>
      <c r="BK1870" t="s">
        <v>24958</v>
      </c>
      <c r="BQ1870" t="s">
        <v>296</v>
      </c>
      <c r="BR1870" t="s">
        <v>12074</v>
      </c>
      <c r="BS1870" t="s">
        <v>12074</v>
      </c>
    </row>
    <row r="1871" spans="1:72" hidden="1">
      <c r="A1871" t="s">
        <v>76</v>
      </c>
      <c r="B1871" t="s">
        <v>24959</v>
      </c>
      <c r="F1871" t="s">
        <v>24960</v>
      </c>
      <c r="I1871" t="s">
        <v>24961</v>
      </c>
      <c r="J1871" t="s">
        <v>1510</v>
      </c>
      <c r="V1871" t="s">
        <v>24962</v>
      </c>
      <c r="AM1871" t="s">
        <v>1512</v>
      </c>
      <c r="AN1871" t="s">
        <v>12682</v>
      </c>
      <c r="AR1871" t="s">
        <v>94</v>
      </c>
      <c r="AS1871">
        <v>2007</v>
      </c>
      <c r="AT1871">
        <v>95</v>
      </c>
      <c r="AU1871">
        <v>1</v>
      </c>
      <c r="AZ1871">
        <v>217</v>
      </c>
      <c r="BA1871">
        <v>225</v>
      </c>
      <c r="BC1871" t="s">
        <v>24963</v>
      </c>
      <c r="BK1871" t="s">
        <v>24964</v>
      </c>
      <c r="BQ1871" t="s">
        <v>296</v>
      </c>
      <c r="BR1871" t="s">
        <v>12074</v>
      </c>
      <c r="BS1871" t="s">
        <v>12074</v>
      </c>
    </row>
    <row r="1872" spans="1:72" hidden="1">
      <c r="A1872" t="s">
        <v>76</v>
      </c>
      <c r="B1872" t="s">
        <v>24965</v>
      </c>
      <c r="F1872" t="s">
        <v>24965</v>
      </c>
      <c r="I1872" t="s">
        <v>24966</v>
      </c>
      <c r="J1872" t="s">
        <v>24967</v>
      </c>
      <c r="V1872" t="s">
        <v>24968</v>
      </c>
      <c r="Z1872" t="s">
        <v>24969</v>
      </c>
      <c r="AA1872" t="s">
        <v>24970</v>
      </c>
      <c r="AM1872" t="s">
        <v>24971</v>
      </c>
      <c r="AR1872" t="s">
        <v>185</v>
      </c>
      <c r="AS1872">
        <v>2002</v>
      </c>
      <c r="AT1872">
        <v>60</v>
      </c>
      <c r="AU1872" s="2">
        <v>43161</v>
      </c>
      <c r="AZ1872">
        <v>151</v>
      </c>
      <c r="BA1872">
        <v>171</v>
      </c>
      <c r="BB1872" t="s">
        <v>24972</v>
      </c>
      <c r="BC1872" t="s">
        <v>24973</v>
      </c>
      <c r="BK1872" t="s">
        <v>24974</v>
      </c>
      <c r="BL1872">
        <v>12270589</v>
      </c>
      <c r="BQ1872" t="s">
        <v>296</v>
      </c>
      <c r="BR1872" t="s">
        <v>12074</v>
      </c>
      <c r="BS1872" t="s">
        <v>12074</v>
      </c>
    </row>
    <row r="1873" spans="1:72" hidden="1">
      <c r="A1873" t="s">
        <v>76</v>
      </c>
      <c r="B1873" t="s">
        <v>24975</v>
      </c>
      <c r="F1873" t="s">
        <v>24976</v>
      </c>
      <c r="I1873" t="s">
        <v>24977</v>
      </c>
      <c r="J1873" t="s">
        <v>24978</v>
      </c>
      <c r="V1873" t="s">
        <v>24979</v>
      </c>
      <c r="AA1873" t="s">
        <v>24980</v>
      </c>
      <c r="AM1873" t="s">
        <v>24981</v>
      </c>
      <c r="AN1873" t="s">
        <v>24982</v>
      </c>
      <c r="AR1873" t="s">
        <v>128</v>
      </c>
      <c r="AS1873">
        <v>2015</v>
      </c>
      <c r="AT1873">
        <v>298</v>
      </c>
      <c r="AU1873">
        <v>12</v>
      </c>
      <c r="AZ1873">
        <v>1970</v>
      </c>
      <c r="BA1873">
        <v>1977</v>
      </c>
      <c r="BC1873" t="s">
        <v>24983</v>
      </c>
      <c r="BK1873" t="s">
        <v>24984</v>
      </c>
      <c r="BL1873">
        <v>26340607</v>
      </c>
      <c r="BQ1873" t="s">
        <v>296</v>
      </c>
      <c r="BR1873" t="s">
        <v>12074</v>
      </c>
      <c r="BS1873" t="s">
        <v>12074</v>
      </c>
    </row>
    <row r="1874" spans="1:72" hidden="1">
      <c r="A1874" t="s">
        <v>76</v>
      </c>
      <c r="B1874" t="s">
        <v>24985</v>
      </c>
      <c r="F1874" t="s">
        <v>24986</v>
      </c>
      <c r="I1874" t="s">
        <v>24987</v>
      </c>
      <c r="J1874" t="s">
        <v>9447</v>
      </c>
      <c r="V1874" t="s">
        <v>24988</v>
      </c>
      <c r="AM1874" t="s">
        <v>9451</v>
      </c>
      <c r="AR1874" t="s">
        <v>128</v>
      </c>
      <c r="AS1874">
        <v>2012</v>
      </c>
      <c r="AT1874">
        <v>46</v>
      </c>
      <c r="AU1874">
        <v>4</v>
      </c>
      <c r="AZ1874">
        <v>539</v>
      </c>
      <c r="BA1874">
        <v>548</v>
      </c>
      <c r="BC1874" t="s">
        <v>24989</v>
      </c>
      <c r="BK1874" t="s">
        <v>24990</v>
      </c>
      <c r="BQ1874" t="s">
        <v>296</v>
      </c>
      <c r="BR1874" t="s">
        <v>12074</v>
      </c>
      <c r="BS1874" t="s">
        <v>12074</v>
      </c>
    </row>
    <row r="1875" spans="1:72" hidden="1">
      <c r="A1875" t="s">
        <v>76</v>
      </c>
      <c r="B1875" t="s">
        <v>24991</v>
      </c>
      <c r="F1875" t="s">
        <v>24991</v>
      </c>
      <c r="I1875" t="s">
        <v>24992</v>
      </c>
      <c r="J1875" t="s">
        <v>24993</v>
      </c>
      <c r="V1875" t="s">
        <v>24994</v>
      </c>
      <c r="AM1875" t="s">
        <v>24995</v>
      </c>
      <c r="AR1875" t="s">
        <v>148</v>
      </c>
      <c r="AS1875">
        <v>1997</v>
      </c>
      <c r="AT1875">
        <v>8</v>
      </c>
      <c r="AU1875">
        <v>2</v>
      </c>
      <c r="AZ1875">
        <v>93</v>
      </c>
      <c r="BA1875">
        <v>116</v>
      </c>
      <c r="BC1875" t="s">
        <v>24996</v>
      </c>
      <c r="BK1875" t="s">
        <v>24997</v>
      </c>
      <c r="BQ1875" t="s">
        <v>296</v>
      </c>
      <c r="BR1875" t="s">
        <v>12074</v>
      </c>
      <c r="BS1875" t="s">
        <v>12074</v>
      </c>
    </row>
    <row r="1876" spans="1:72" hidden="1">
      <c r="A1876" t="s">
        <v>76</v>
      </c>
      <c r="B1876" t="s">
        <v>24998</v>
      </c>
      <c r="F1876" t="s">
        <v>24999</v>
      </c>
      <c r="I1876" t="s">
        <v>25000</v>
      </c>
      <c r="J1876" t="s">
        <v>2662</v>
      </c>
      <c r="V1876" t="s">
        <v>25001</v>
      </c>
      <c r="AM1876" t="s">
        <v>2664</v>
      </c>
      <c r="AR1876" t="s">
        <v>128</v>
      </c>
      <c r="AS1876">
        <v>2006</v>
      </c>
      <c r="AT1876">
        <v>121</v>
      </c>
      <c r="AU1876">
        <v>3</v>
      </c>
      <c r="AZ1876">
        <v>253</v>
      </c>
      <c r="BA1876">
        <v>260</v>
      </c>
      <c r="BC1876" t="s">
        <v>25002</v>
      </c>
      <c r="BK1876" t="s">
        <v>25003</v>
      </c>
      <c r="BQ1876" t="s">
        <v>131</v>
      </c>
      <c r="BR1876">
        <v>4</v>
      </c>
      <c r="BS1876" t="s">
        <v>594</v>
      </c>
      <c r="BT1876">
        <v>3</v>
      </c>
    </row>
    <row r="1877" spans="1:72">
      <c r="A1877" t="s">
        <v>76</v>
      </c>
      <c r="B1877" t="s">
        <v>25004</v>
      </c>
      <c r="F1877" t="s">
        <v>25004</v>
      </c>
      <c r="I1877" t="s">
        <v>25005</v>
      </c>
      <c r="J1877" t="s">
        <v>766</v>
      </c>
      <c r="V1877" t="s">
        <v>25006</v>
      </c>
      <c r="Z1877" t="s">
        <v>25007</v>
      </c>
      <c r="AA1877" t="s">
        <v>25008</v>
      </c>
      <c r="AM1877" t="s">
        <v>768</v>
      </c>
      <c r="AR1877" t="s">
        <v>94</v>
      </c>
      <c r="AS1877">
        <v>1994</v>
      </c>
      <c r="AT1877">
        <v>31</v>
      </c>
      <c r="AU1877">
        <v>1</v>
      </c>
      <c r="AZ1877">
        <v>49</v>
      </c>
      <c r="BA1877">
        <v>56</v>
      </c>
      <c r="BC1877" t="s">
        <v>25009</v>
      </c>
      <c r="BK1877" t="s">
        <v>25010</v>
      </c>
      <c r="BL1877">
        <v>8158629</v>
      </c>
      <c r="BQ1877" t="s">
        <v>296</v>
      </c>
      <c r="BR1877" t="s">
        <v>12074</v>
      </c>
      <c r="BS1877" t="s">
        <v>12074</v>
      </c>
    </row>
    <row r="1878" spans="1:72" hidden="1">
      <c r="A1878" t="s">
        <v>76</v>
      </c>
      <c r="B1878" t="s">
        <v>25011</v>
      </c>
      <c r="F1878" t="s">
        <v>25012</v>
      </c>
      <c r="I1878" t="s">
        <v>25013</v>
      </c>
      <c r="J1878" t="s">
        <v>5017</v>
      </c>
      <c r="V1878" t="s">
        <v>25014</v>
      </c>
      <c r="AM1878" t="s">
        <v>5019</v>
      </c>
      <c r="AR1878" t="s">
        <v>185</v>
      </c>
      <c r="AS1878">
        <v>2010</v>
      </c>
      <c r="AT1878">
        <v>13</v>
      </c>
      <c r="AU1878">
        <v>3</v>
      </c>
      <c r="AZ1878">
        <v>273</v>
      </c>
      <c r="BA1878">
        <v>279</v>
      </c>
      <c r="BC1878" t="s">
        <v>25015</v>
      </c>
      <c r="BK1878" t="s">
        <v>25016</v>
      </c>
      <c r="BQ1878" t="s">
        <v>131</v>
      </c>
      <c r="BR1878" t="s">
        <v>12074</v>
      </c>
      <c r="BS1878" t="s">
        <v>296</v>
      </c>
      <c r="BT1878">
        <v>1</v>
      </c>
    </row>
    <row r="1879" spans="1:72" hidden="1">
      <c r="A1879" t="s">
        <v>76</v>
      </c>
      <c r="B1879" t="s">
        <v>25017</v>
      </c>
      <c r="F1879" t="s">
        <v>25018</v>
      </c>
      <c r="I1879" t="s">
        <v>25019</v>
      </c>
      <c r="J1879" t="s">
        <v>12810</v>
      </c>
      <c r="V1879" t="s">
        <v>25020</v>
      </c>
      <c r="AM1879" t="s">
        <v>12812</v>
      </c>
      <c r="AN1879" t="s">
        <v>12813</v>
      </c>
      <c r="AR1879" t="s">
        <v>600</v>
      </c>
      <c r="AS1879">
        <v>2013</v>
      </c>
      <c r="AT1879">
        <v>8</v>
      </c>
      <c r="AU1879">
        <v>1</v>
      </c>
      <c r="AZ1879">
        <v>240</v>
      </c>
      <c r="BA1879">
        <v>250</v>
      </c>
      <c r="BK1879" t="s">
        <v>25021</v>
      </c>
      <c r="BQ1879" t="s">
        <v>296</v>
      </c>
      <c r="BR1879" t="s">
        <v>12074</v>
      </c>
      <c r="BS1879" t="s">
        <v>12074</v>
      </c>
    </row>
    <row r="1880" spans="1:72" hidden="1">
      <c r="A1880" t="s">
        <v>76</v>
      </c>
      <c r="B1880" t="s">
        <v>25022</v>
      </c>
      <c r="F1880" t="s">
        <v>25023</v>
      </c>
      <c r="I1880" t="s">
        <v>25024</v>
      </c>
      <c r="J1880" t="s">
        <v>4843</v>
      </c>
      <c r="V1880" t="s">
        <v>25025</v>
      </c>
      <c r="Z1880" t="s">
        <v>25026</v>
      </c>
      <c r="AA1880" t="s">
        <v>25027</v>
      </c>
      <c r="AM1880" t="s">
        <v>4845</v>
      </c>
      <c r="AR1880" t="s">
        <v>148</v>
      </c>
      <c r="AS1880">
        <v>2011</v>
      </c>
      <c r="AT1880">
        <v>28</v>
      </c>
      <c r="AU1880">
        <v>5</v>
      </c>
      <c r="AZ1880">
        <v>327</v>
      </c>
      <c r="BA1880">
        <v>331</v>
      </c>
      <c r="BC1880" t="s">
        <v>25028</v>
      </c>
      <c r="BK1880" t="s">
        <v>25029</v>
      </c>
      <c r="BL1880">
        <v>21557655</v>
      </c>
      <c r="BQ1880" t="s">
        <v>296</v>
      </c>
      <c r="BR1880" t="s">
        <v>12074</v>
      </c>
      <c r="BS1880" t="s">
        <v>12074</v>
      </c>
    </row>
    <row r="1881" spans="1:72" hidden="1">
      <c r="A1881" t="s">
        <v>76</v>
      </c>
      <c r="B1881" t="s">
        <v>25030</v>
      </c>
      <c r="F1881" t="s">
        <v>25031</v>
      </c>
      <c r="I1881" t="s">
        <v>25032</v>
      </c>
      <c r="J1881" t="s">
        <v>18437</v>
      </c>
      <c r="V1881" t="s">
        <v>25033</v>
      </c>
      <c r="AM1881" t="s">
        <v>18440</v>
      </c>
      <c r="AR1881" s="3">
        <v>37469</v>
      </c>
      <c r="AS1881">
        <v>2018</v>
      </c>
      <c r="AT1881">
        <v>17</v>
      </c>
      <c r="BB1881">
        <v>281</v>
      </c>
      <c r="BC1881" t="s">
        <v>25034</v>
      </c>
      <c r="BK1881" t="s">
        <v>25035</v>
      </c>
      <c r="BL1881">
        <v>30071859</v>
      </c>
      <c r="BQ1881" t="s">
        <v>296</v>
      </c>
      <c r="BR1881" t="s">
        <v>12074</v>
      </c>
      <c r="BS1881" t="s">
        <v>12074</v>
      </c>
    </row>
    <row r="1882" spans="1:72" hidden="1">
      <c r="A1882" t="s">
        <v>76</v>
      </c>
      <c r="B1882" t="s">
        <v>25036</v>
      </c>
      <c r="F1882" t="s">
        <v>25036</v>
      </c>
      <c r="I1882" t="s">
        <v>25037</v>
      </c>
      <c r="J1882" t="s">
        <v>1196</v>
      </c>
      <c r="AM1882" t="s">
        <v>1198</v>
      </c>
      <c r="AS1882">
        <v>1972</v>
      </c>
      <c r="AT1882">
        <v>65</v>
      </c>
      <c r="AU1882">
        <v>2</v>
      </c>
      <c r="AZ1882">
        <v>450</v>
      </c>
      <c r="BA1882" t="s">
        <v>921</v>
      </c>
      <c r="BC1882" t="s">
        <v>25038</v>
      </c>
      <c r="BK1882" t="s">
        <v>25039</v>
      </c>
      <c r="BQ1882" t="s">
        <v>131</v>
      </c>
      <c r="BR1882" t="s">
        <v>12074</v>
      </c>
      <c r="BS1882" t="s">
        <v>296</v>
      </c>
    </row>
    <row r="1883" spans="1:72" hidden="1">
      <c r="A1883" t="s">
        <v>76</v>
      </c>
      <c r="B1883" t="s">
        <v>25040</v>
      </c>
      <c r="F1883" t="s">
        <v>25040</v>
      </c>
      <c r="I1883" t="s">
        <v>25041</v>
      </c>
      <c r="J1883" t="s">
        <v>460</v>
      </c>
      <c r="V1883" t="s">
        <v>25042</v>
      </c>
      <c r="AM1883" t="s">
        <v>464</v>
      </c>
      <c r="AS1883">
        <v>2005</v>
      </c>
      <c r="AT1883">
        <v>298</v>
      </c>
      <c r="AZ1883">
        <v>229</v>
      </c>
      <c r="BA1883">
        <v>239</v>
      </c>
      <c r="BC1883" t="s">
        <v>25043</v>
      </c>
      <c r="BK1883" t="s">
        <v>25044</v>
      </c>
      <c r="BQ1883" t="s">
        <v>296</v>
      </c>
      <c r="BR1883" t="s">
        <v>12074</v>
      </c>
      <c r="BS1883" t="s">
        <v>12074</v>
      </c>
    </row>
    <row r="1884" spans="1:72" hidden="1">
      <c r="A1884" t="s">
        <v>76</v>
      </c>
      <c r="B1884" t="s">
        <v>25045</v>
      </c>
      <c r="F1884" t="s">
        <v>25046</v>
      </c>
      <c r="I1884" t="s">
        <v>25047</v>
      </c>
      <c r="J1884" t="s">
        <v>3732</v>
      </c>
      <c r="V1884" t="s">
        <v>25048</v>
      </c>
      <c r="AA1884" t="s">
        <v>25049</v>
      </c>
      <c r="AM1884" t="s">
        <v>3734</v>
      </c>
      <c r="AN1884" t="s">
        <v>5064</v>
      </c>
      <c r="AR1884" s="3">
        <v>41091</v>
      </c>
      <c r="AS1884">
        <v>2018</v>
      </c>
      <c r="AT1884">
        <v>18</v>
      </c>
      <c r="AU1884">
        <v>4</v>
      </c>
      <c r="BB1884">
        <v>4</v>
      </c>
      <c r="BC1884" t="s">
        <v>25050</v>
      </c>
      <c r="BK1884" t="s">
        <v>25051</v>
      </c>
      <c r="BL1884">
        <v>30010926</v>
      </c>
      <c r="BQ1884" t="s">
        <v>131</v>
      </c>
      <c r="BR1884" t="s">
        <v>12074</v>
      </c>
      <c r="BS1884" t="s">
        <v>296</v>
      </c>
      <c r="BT1884">
        <v>1</v>
      </c>
    </row>
    <row r="1885" spans="1:72" hidden="1">
      <c r="A1885" t="s">
        <v>76</v>
      </c>
      <c r="B1885" t="s">
        <v>25052</v>
      </c>
      <c r="F1885" t="s">
        <v>25052</v>
      </c>
      <c r="I1885" t="s">
        <v>25053</v>
      </c>
      <c r="J1885" t="s">
        <v>18610</v>
      </c>
      <c r="V1885" t="s">
        <v>25054</v>
      </c>
      <c r="AM1885" t="s">
        <v>18614</v>
      </c>
      <c r="AR1885" t="s">
        <v>397</v>
      </c>
      <c r="AS1885">
        <v>1996</v>
      </c>
      <c r="AT1885">
        <v>30</v>
      </c>
      <c r="AU1885">
        <v>14</v>
      </c>
      <c r="AZ1885">
        <v>2527</v>
      </c>
      <c r="BA1885">
        <v>2537</v>
      </c>
      <c r="BC1885" t="s">
        <v>25055</v>
      </c>
      <c r="BK1885" t="s">
        <v>25056</v>
      </c>
      <c r="BQ1885" t="s">
        <v>296</v>
      </c>
      <c r="BR1885" t="s">
        <v>12074</v>
      </c>
      <c r="BS1885" t="s">
        <v>12074</v>
      </c>
    </row>
    <row r="1886" spans="1:72" hidden="1">
      <c r="A1886" t="s">
        <v>76</v>
      </c>
      <c r="B1886" t="s">
        <v>25057</v>
      </c>
      <c r="F1886" t="s">
        <v>25058</v>
      </c>
      <c r="I1886" t="s">
        <v>25059</v>
      </c>
      <c r="J1886" t="s">
        <v>1578</v>
      </c>
      <c r="V1886" t="s">
        <v>25060</v>
      </c>
      <c r="Z1886" t="s">
        <v>25061</v>
      </c>
      <c r="AA1886" t="s">
        <v>25062</v>
      </c>
      <c r="AM1886" t="s">
        <v>1580</v>
      </c>
      <c r="AR1886" t="s">
        <v>887</v>
      </c>
      <c r="AS1886">
        <v>2011</v>
      </c>
      <c r="AT1886">
        <v>25</v>
      </c>
      <c r="AU1886">
        <v>3</v>
      </c>
      <c r="AZ1886">
        <v>537</v>
      </c>
      <c r="BA1886">
        <v>547</v>
      </c>
      <c r="BC1886" t="s">
        <v>25063</v>
      </c>
      <c r="BK1886" t="s">
        <v>25064</v>
      </c>
      <c r="BQ1886" t="s">
        <v>296</v>
      </c>
      <c r="BR1886" t="s">
        <v>12074</v>
      </c>
      <c r="BS1886" t="s">
        <v>12074</v>
      </c>
    </row>
    <row r="1887" spans="1:72" hidden="1">
      <c r="A1887" t="s">
        <v>76</v>
      </c>
      <c r="B1887" t="s">
        <v>25065</v>
      </c>
      <c r="F1887" t="s">
        <v>25065</v>
      </c>
      <c r="I1887" t="s">
        <v>25066</v>
      </c>
      <c r="J1887" t="s">
        <v>3391</v>
      </c>
      <c r="V1887" t="s">
        <v>25067</v>
      </c>
      <c r="AA1887" t="s">
        <v>25068</v>
      </c>
      <c r="AM1887" t="s">
        <v>3393</v>
      </c>
      <c r="AS1887">
        <v>1993</v>
      </c>
      <c r="AT1887">
        <v>32</v>
      </c>
      <c r="AU1887">
        <v>2</v>
      </c>
      <c r="AZ1887">
        <v>109</v>
      </c>
      <c r="BA1887">
        <v>114</v>
      </c>
      <c r="BC1887" t="s">
        <v>25069</v>
      </c>
      <c r="BK1887" t="s">
        <v>25070</v>
      </c>
      <c r="BQ1887" t="s">
        <v>296</v>
      </c>
      <c r="BR1887" t="s">
        <v>12074</v>
      </c>
      <c r="BS1887" t="s">
        <v>12074</v>
      </c>
    </row>
    <row r="1888" spans="1:72" hidden="1">
      <c r="A1888" t="s">
        <v>76</v>
      </c>
      <c r="B1888" t="s">
        <v>25071</v>
      </c>
      <c r="F1888" t="s">
        <v>25071</v>
      </c>
      <c r="I1888" t="s">
        <v>25072</v>
      </c>
      <c r="J1888" t="s">
        <v>5158</v>
      </c>
      <c r="V1888" t="s">
        <v>25073</v>
      </c>
      <c r="AM1888" t="s">
        <v>3962</v>
      </c>
      <c r="AR1888" t="s">
        <v>216</v>
      </c>
      <c r="AS1888">
        <v>1999</v>
      </c>
      <c r="AT1888">
        <v>185</v>
      </c>
      <c r="AU1888">
        <v>2</v>
      </c>
      <c r="AZ1888">
        <v>187</v>
      </c>
      <c r="BA1888">
        <v>197</v>
      </c>
      <c r="BC1888" t="s">
        <v>25074</v>
      </c>
      <c r="BK1888" t="s">
        <v>25075</v>
      </c>
      <c r="BQ1888" t="s">
        <v>296</v>
      </c>
      <c r="BR1888" t="s">
        <v>12074</v>
      </c>
      <c r="BS1888" t="s">
        <v>12074</v>
      </c>
    </row>
    <row r="1889" spans="1:71" hidden="1">
      <c r="A1889" t="s">
        <v>76</v>
      </c>
      <c r="B1889" t="s">
        <v>25076</v>
      </c>
      <c r="F1889" t="s">
        <v>25077</v>
      </c>
      <c r="I1889" t="s">
        <v>25078</v>
      </c>
      <c r="J1889" t="s">
        <v>8550</v>
      </c>
      <c r="V1889" t="s">
        <v>25079</v>
      </c>
      <c r="Z1889" t="s">
        <v>25080</v>
      </c>
      <c r="AA1889" t="s">
        <v>25081</v>
      </c>
      <c r="AM1889" t="s">
        <v>8554</v>
      </c>
      <c r="AR1889" t="s">
        <v>1120</v>
      </c>
      <c r="AS1889">
        <v>2009</v>
      </c>
      <c r="AT1889">
        <v>38</v>
      </c>
      <c r="AU1889">
        <v>4</v>
      </c>
      <c r="AZ1889">
        <v>512</v>
      </c>
      <c r="BA1889">
        <v>519</v>
      </c>
      <c r="BC1889" t="s">
        <v>25082</v>
      </c>
      <c r="BK1889" t="s">
        <v>25083</v>
      </c>
      <c r="BL1889">
        <v>19768272</v>
      </c>
      <c r="BQ1889" t="s">
        <v>131</v>
      </c>
      <c r="BR1889" t="s">
        <v>12074</v>
      </c>
      <c r="BS1889" t="s">
        <v>296</v>
      </c>
    </row>
    <row r="1890" spans="1:71" hidden="1">
      <c r="A1890" t="s">
        <v>76</v>
      </c>
      <c r="B1890" t="s">
        <v>25084</v>
      </c>
      <c r="F1890" t="s">
        <v>25084</v>
      </c>
      <c r="I1890" t="s">
        <v>25085</v>
      </c>
      <c r="J1890" t="s">
        <v>21756</v>
      </c>
      <c r="V1890" t="s">
        <v>25086</v>
      </c>
      <c r="AM1890" t="s">
        <v>21758</v>
      </c>
      <c r="AR1890" t="s">
        <v>25087</v>
      </c>
      <c r="AS1890">
        <v>2001</v>
      </c>
      <c r="AT1890">
        <v>49</v>
      </c>
      <c r="AU1890" s="2">
        <v>43193</v>
      </c>
      <c r="AZ1890">
        <v>1067</v>
      </c>
      <c r="BA1890">
        <v>1071</v>
      </c>
      <c r="BK1890" t="s">
        <v>25088</v>
      </c>
      <c r="BL1890">
        <v>12189788</v>
      </c>
      <c r="BQ1890" t="s">
        <v>296</v>
      </c>
      <c r="BR1890" t="s">
        <v>12074</v>
      </c>
      <c r="BS1890" t="s">
        <v>12074</v>
      </c>
    </row>
    <row r="1891" spans="1:71" hidden="1">
      <c r="A1891" t="s">
        <v>76</v>
      </c>
      <c r="B1891" t="s">
        <v>25089</v>
      </c>
      <c r="F1891" t="s">
        <v>25089</v>
      </c>
      <c r="I1891" t="s">
        <v>25090</v>
      </c>
      <c r="J1891" t="s">
        <v>25091</v>
      </c>
      <c r="V1891" t="s">
        <v>25092</v>
      </c>
      <c r="AM1891" t="s">
        <v>25093</v>
      </c>
      <c r="AR1891" t="s">
        <v>509</v>
      </c>
      <c r="AS1891">
        <v>2006</v>
      </c>
      <c r="AT1891">
        <v>16</v>
      </c>
      <c r="AU1891">
        <v>1</v>
      </c>
      <c r="AZ1891">
        <v>31</v>
      </c>
      <c r="BA1891">
        <v>38</v>
      </c>
      <c r="BK1891" t="s">
        <v>25094</v>
      </c>
      <c r="BQ1891" t="s">
        <v>296</v>
      </c>
      <c r="BR1891" t="s">
        <v>12074</v>
      </c>
      <c r="BS1891" t="s">
        <v>12074</v>
      </c>
    </row>
    <row r="1892" spans="1:71" hidden="1">
      <c r="A1892" t="s">
        <v>76</v>
      </c>
      <c r="B1892" t="s">
        <v>25095</v>
      </c>
      <c r="F1892" t="s">
        <v>25096</v>
      </c>
      <c r="I1892" t="s">
        <v>25097</v>
      </c>
      <c r="J1892" t="s">
        <v>174</v>
      </c>
      <c r="V1892" t="s">
        <v>25098</v>
      </c>
      <c r="AM1892" t="s">
        <v>176</v>
      </c>
      <c r="AR1892" t="s">
        <v>600</v>
      </c>
      <c r="AS1892">
        <v>2007</v>
      </c>
      <c r="AT1892">
        <v>97</v>
      </c>
      <c r="AU1892">
        <v>2</v>
      </c>
      <c r="AZ1892">
        <v>111</v>
      </c>
      <c r="BA1892">
        <v>116</v>
      </c>
      <c r="BC1892" t="s">
        <v>25099</v>
      </c>
      <c r="BK1892" t="s">
        <v>25100</v>
      </c>
      <c r="BL1892">
        <v>17411475</v>
      </c>
      <c r="BQ1892" t="s">
        <v>131</v>
      </c>
      <c r="BR1892" t="s">
        <v>12074</v>
      </c>
      <c r="BS1892" t="s">
        <v>296</v>
      </c>
    </row>
    <row r="1893" spans="1:71" hidden="1">
      <c r="A1893" t="s">
        <v>76</v>
      </c>
      <c r="B1893" t="s">
        <v>25101</v>
      </c>
      <c r="F1893" t="s">
        <v>25102</v>
      </c>
      <c r="I1893" t="s">
        <v>25103</v>
      </c>
      <c r="J1893" t="s">
        <v>12273</v>
      </c>
      <c r="V1893" t="s">
        <v>25104</v>
      </c>
      <c r="AM1893" t="s">
        <v>12275</v>
      </c>
      <c r="AR1893" t="s">
        <v>128</v>
      </c>
      <c r="AS1893">
        <v>2007</v>
      </c>
      <c r="AT1893">
        <v>15</v>
      </c>
      <c r="AU1893">
        <v>4</v>
      </c>
      <c r="AZ1893">
        <v>662</v>
      </c>
      <c r="BA1893">
        <v>669</v>
      </c>
      <c r="BC1893" t="s">
        <v>25105</v>
      </c>
      <c r="BK1893" t="s">
        <v>25106</v>
      </c>
      <c r="BQ1893" t="s">
        <v>296</v>
      </c>
      <c r="BR1893" t="s">
        <v>12074</v>
      </c>
      <c r="BS1893" t="s">
        <v>12074</v>
      </c>
    </row>
    <row r="1894" spans="1:71" hidden="1">
      <c r="A1894" t="s">
        <v>76</v>
      </c>
      <c r="B1894" t="s">
        <v>25107</v>
      </c>
      <c r="F1894" t="s">
        <v>25107</v>
      </c>
      <c r="I1894" t="s">
        <v>25108</v>
      </c>
      <c r="J1894" t="s">
        <v>25109</v>
      </c>
      <c r="V1894" t="s">
        <v>25110</v>
      </c>
      <c r="AM1894" t="s">
        <v>25111</v>
      </c>
      <c r="AR1894" s="3">
        <v>44866</v>
      </c>
      <c r="AS1894">
        <v>1996</v>
      </c>
      <c r="AT1894">
        <v>43</v>
      </c>
      <c r="AU1894">
        <v>2</v>
      </c>
      <c r="AZ1894">
        <v>251</v>
      </c>
      <c r="BA1894">
        <v>264</v>
      </c>
      <c r="BK1894" t="s">
        <v>25112</v>
      </c>
      <c r="BQ1894" t="s">
        <v>131</v>
      </c>
      <c r="BR1894" t="s">
        <v>12074</v>
      </c>
      <c r="BS1894" t="s">
        <v>296</v>
      </c>
    </row>
    <row r="1895" spans="1:71" hidden="1">
      <c r="A1895" t="s">
        <v>76</v>
      </c>
      <c r="B1895" t="s">
        <v>25113</v>
      </c>
      <c r="F1895" t="s">
        <v>25114</v>
      </c>
      <c r="I1895" t="s">
        <v>25115</v>
      </c>
      <c r="J1895" t="s">
        <v>677</v>
      </c>
      <c r="V1895" t="s">
        <v>25116</v>
      </c>
      <c r="Z1895" t="s">
        <v>17208</v>
      </c>
      <c r="AA1895" t="s">
        <v>25117</v>
      </c>
      <c r="AM1895" t="s">
        <v>679</v>
      </c>
      <c r="AN1895" t="s">
        <v>4283</v>
      </c>
      <c r="AR1895" t="s">
        <v>887</v>
      </c>
      <c r="AS1895">
        <v>2014</v>
      </c>
      <c r="AT1895">
        <v>27</v>
      </c>
      <c r="AU1895">
        <v>6</v>
      </c>
      <c r="AZ1895">
        <v>1047</v>
      </c>
      <c r="BA1895">
        <v>1056</v>
      </c>
      <c r="BC1895" t="s">
        <v>25118</v>
      </c>
      <c r="BK1895" t="s">
        <v>25119</v>
      </c>
      <c r="BL1895">
        <v>24739081</v>
      </c>
      <c r="BQ1895" t="s">
        <v>296</v>
      </c>
      <c r="BR1895" t="s">
        <v>12074</v>
      </c>
      <c r="BS1895" t="s">
        <v>12074</v>
      </c>
    </row>
    <row r="1896" spans="1:71" hidden="1">
      <c r="A1896" t="s">
        <v>76</v>
      </c>
      <c r="B1896" t="s">
        <v>25120</v>
      </c>
      <c r="F1896" t="s">
        <v>25120</v>
      </c>
      <c r="I1896" t="s">
        <v>25121</v>
      </c>
      <c r="J1896" t="s">
        <v>460</v>
      </c>
      <c r="V1896" t="s">
        <v>25122</v>
      </c>
      <c r="Z1896" t="s">
        <v>25123</v>
      </c>
      <c r="AA1896" t="s">
        <v>25124</v>
      </c>
      <c r="AM1896" t="s">
        <v>464</v>
      </c>
      <c r="AN1896" t="s">
        <v>465</v>
      </c>
      <c r="AS1896">
        <v>2003</v>
      </c>
      <c r="AT1896">
        <v>248</v>
      </c>
      <c r="AZ1896">
        <v>187</v>
      </c>
      <c r="BA1896">
        <v>196</v>
      </c>
      <c r="BC1896" t="s">
        <v>25125</v>
      </c>
      <c r="BK1896" t="s">
        <v>25126</v>
      </c>
      <c r="BQ1896" t="s">
        <v>296</v>
      </c>
      <c r="BR1896" t="s">
        <v>12074</v>
      </c>
      <c r="BS1896" t="s">
        <v>12074</v>
      </c>
    </row>
    <row r="1897" spans="1:71" hidden="1">
      <c r="A1897" t="s">
        <v>76</v>
      </c>
      <c r="B1897" t="s">
        <v>25127</v>
      </c>
      <c r="F1897" t="s">
        <v>25127</v>
      </c>
      <c r="I1897" t="s">
        <v>25128</v>
      </c>
      <c r="J1897" t="s">
        <v>1196</v>
      </c>
      <c r="AM1897" t="s">
        <v>1198</v>
      </c>
      <c r="AS1897">
        <v>1982</v>
      </c>
      <c r="AT1897">
        <v>75</v>
      </c>
      <c r="AU1897">
        <v>2</v>
      </c>
      <c r="AZ1897">
        <v>195</v>
      </c>
      <c r="BA1897">
        <v>200</v>
      </c>
      <c r="BC1897" t="s">
        <v>25129</v>
      </c>
      <c r="BK1897" t="s">
        <v>25130</v>
      </c>
      <c r="BQ1897" t="s">
        <v>131</v>
      </c>
      <c r="BR1897">
        <v>3</v>
      </c>
      <c r="BS1897" t="s">
        <v>296</v>
      </c>
    </row>
    <row r="1898" spans="1:71" hidden="1">
      <c r="A1898" t="s">
        <v>76</v>
      </c>
      <c r="B1898" t="s">
        <v>25131</v>
      </c>
      <c r="F1898" t="s">
        <v>25132</v>
      </c>
      <c r="I1898" t="s">
        <v>25133</v>
      </c>
      <c r="J1898" t="s">
        <v>266</v>
      </c>
      <c r="V1898" t="s">
        <v>25134</v>
      </c>
      <c r="AM1898" t="s">
        <v>268</v>
      </c>
      <c r="AN1898" t="s">
        <v>316</v>
      </c>
      <c r="AR1898" t="s">
        <v>317</v>
      </c>
      <c r="AS1898">
        <v>2018</v>
      </c>
      <c r="AT1898">
        <v>58</v>
      </c>
      <c r="AU1898">
        <v>6</v>
      </c>
      <c r="AZ1898">
        <v>2229</v>
      </c>
      <c r="BA1898">
        <v>2232</v>
      </c>
      <c r="BC1898" t="s">
        <v>25135</v>
      </c>
      <c r="BK1898" t="s">
        <v>25136</v>
      </c>
      <c r="BQ1898" t="s">
        <v>296</v>
      </c>
      <c r="BR1898" t="s">
        <v>12074</v>
      </c>
      <c r="BS1898" t="s">
        <v>12074</v>
      </c>
    </row>
    <row r="1899" spans="1:71" hidden="1">
      <c r="A1899" t="s">
        <v>76</v>
      </c>
      <c r="B1899" t="s">
        <v>25137</v>
      </c>
      <c r="F1899" t="s">
        <v>25138</v>
      </c>
      <c r="I1899" t="s">
        <v>25139</v>
      </c>
      <c r="J1899" t="s">
        <v>25140</v>
      </c>
      <c r="V1899" t="s">
        <v>25141</v>
      </c>
      <c r="AM1899" t="s">
        <v>25142</v>
      </c>
      <c r="AS1899">
        <v>2016</v>
      </c>
      <c r="AT1899">
        <v>11</v>
      </c>
      <c r="BC1899" t="s">
        <v>25143</v>
      </c>
      <c r="BK1899" t="s">
        <v>25144</v>
      </c>
      <c r="BL1899">
        <v>27217751</v>
      </c>
      <c r="BQ1899" t="s">
        <v>296</v>
      </c>
      <c r="BR1899" t="s">
        <v>12074</v>
      </c>
      <c r="BS1899" t="s">
        <v>12074</v>
      </c>
    </row>
    <row r="1900" spans="1:71" hidden="1">
      <c r="A1900" t="s">
        <v>76</v>
      </c>
      <c r="B1900" t="s">
        <v>25145</v>
      </c>
      <c r="F1900" t="s">
        <v>25146</v>
      </c>
      <c r="I1900" t="s">
        <v>25147</v>
      </c>
      <c r="J1900" t="s">
        <v>22767</v>
      </c>
      <c r="V1900" t="s">
        <v>25148</v>
      </c>
      <c r="AM1900" t="s">
        <v>22769</v>
      </c>
      <c r="AN1900" t="s">
        <v>25149</v>
      </c>
      <c r="AR1900" t="s">
        <v>216</v>
      </c>
      <c r="AS1900">
        <v>2015</v>
      </c>
      <c r="AT1900">
        <v>46</v>
      </c>
      <c r="AU1900">
        <v>2</v>
      </c>
      <c r="AZ1900">
        <v>183</v>
      </c>
      <c r="BA1900">
        <v>188</v>
      </c>
      <c r="BC1900" t="s">
        <v>25150</v>
      </c>
      <c r="BK1900" t="s">
        <v>25151</v>
      </c>
      <c r="BL1900">
        <v>26009020</v>
      </c>
      <c r="BQ1900" t="s">
        <v>296</v>
      </c>
      <c r="BR1900" t="s">
        <v>12074</v>
      </c>
      <c r="BS1900" t="s">
        <v>12074</v>
      </c>
    </row>
    <row r="1901" spans="1:71" hidden="1">
      <c r="A1901" t="s">
        <v>76</v>
      </c>
      <c r="B1901" t="s">
        <v>25152</v>
      </c>
      <c r="F1901" t="s">
        <v>25152</v>
      </c>
      <c r="I1901" t="s">
        <v>25153</v>
      </c>
      <c r="J1901" t="s">
        <v>3207</v>
      </c>
      <c r="V1901" t="s">
        <v>25154</v>
      </c>
      <c r="AM1901" t="s">
        <v>3209</v>
      </c>
      <c r="AR1901" t="s">
        <v>1041</v>
      </c>
      <c r="AS1901">
        <v>2002</v>
      </c>
      <c r="AT1901">
        <v>292</v>
      </c>
      <c r="AU1901">
        <v>4</v>
      </c>
      <c r="AZ1901">
        <v>384</v>
      </c>
      <c r="BA1901">
        <v>392</v>
      </c>
      <c r="BC1901" t="s">
        <v>25155</v>
      </c>
      <c r="BK1901" t="s">
        <v>25156</v>
      </c>
      <c r="BL1901">
        <v>11857472</v>
      </c>
      <c r="BQ1901" t="s">
        <v>296</v>
      </c>
      <c r="BR1901" t="s">
        <v>12074</v>
      </c>
      <c r="BS1901" t="s">
        <v>12074</v>
      </c>
    </row>
    <row r="1902" spans="1:71" hidden="1">
      <c r="A1902" t="s">
        <v>76</v>
      </c>
      <c r="B1902" t="s">
        <v>25157</v>
      </c>
      <c r="F1902" t="s">
        <v>25158</v>
      </c>
      <c r="I1902" t="s">
        <v>25159</v>
      </c>
      <c r="J1902" t="s">
        <v>373</v>
      </c>
      <c r="V1902" t="s">
        <v>25160</v>
      </c>
      <c r="AM1902" t="s">
        <v>375</v>
      </c>
      <c r="AN1902" t="s">
        <v>3837</v>
      </c>
      <c r="AR1902" t="s">
        <v>156</v>
      </c>
      <c r="AS1902">
        <v>2014</v>
      </c>
      <c r="AT1902">
        <v>424</v>
      </c>
      <c r="AZ1902">
        <v>146</v>
      </c>
      <c r="BA1902">
        <v>150</v>
      </c>
      <c r="BC1902" t="s">
        <v>25161</v>
      </c>
      <c r="BK1902" t="s">
        <v>25162</v>
      </c>
      <c r="BQ1902" t="s">
        <v>296</v>
      </c>
      <c r="BR1902" t="s">
        <v>12074</v>
      </c>
      <c r="BS1902" t="s">
        <v>12074</v>
      </c>
    </row>
    <row r="1903" spans="1:71" hidden="1">
      <c r="A1903" t="s">
        <v>76</v>
      </c>
      <c r="B1903" t="s">
        <v>25163</v>
      </c>
      <c r="F1903" t="s">
        <v>25163</v>
      </c>
      <c r="I1903" t="s">
        <v>25164</v>
      </c>
      <c r="J1903" t="s">
        <v>266</v>
      </c>
      <c r="V1903" t="s">
        <v>25165</v>
      </c>
      <c r="AM1903" t="s">
        <v>268</v>
      </c>
      <c r="AR1903" t="s">
        <v>317</v>
      </c>
      <c r="AS1903">
        <v>1993</v>
      </c>
      <c r="AT1903">
        <v>33</v>
      </c>
      <c r="AU1903">
        <v>6</v>
      </c>
      <c r="AZ1903">
        <v>1169</v>
      </c>
      <c r="BA1903">
        <v>1176</v>
      </c>
      <c r="BC1903" t="s">
        <v>25166</v>
      </c>
      <c r="BK1903" t="s">
        <v>25167</v>
      </c>
      <c r="BQ1903" t="s">
        <v>296</v>
      </c>
      <c r="BR1903" t="s">
        <v>12074</v>
      </c>
      <c r="BS1903" t="s">
        <v>12074</v>
      </c>
    </row>
    <row r="1904" spans="1:71" hidden="1">
      <c r="A1904" t="s">
        <v>76</v>
      </c>
      <c r="B1904" t="s">
        <v>25168</v>
      </c>
      <c r="F1904" t="s">
        <v>25169</v>
      </c>
      <c r="I1904" t="s">
        <v>25170</v>
      </c>
      <c r="J1904" t="s">
        <v>3500</v>
      </c>
      <c r="V1904" t="s">
        <v>25171</v>
      </c>
      <c r="AM1904" t="s">
        <v>3504</v>
      </c>
      <c r="AN1904" t="s">
        <v>3593</v>
      </c>
      <c r="AS1904">
        <v>2017</v>
      </c>
      <c r="AT1904">
        <v>73</v>
      </c>
      <c r="AU1904" s="2">
        <v>43132</v>
      </c>
      <c r="AZ1904">
        <v>111</v>
      </c>
      <c r="BA1904">
        <v>124</v>
      </c>
      <c r="BC1904" t="s">
        <v>25172</v>
      </c>
      <c r="BK1904" t="s">
        <v>25173</v>
      </c>
      <c r="BQ1904" t="s">
        <v>296</v>
      </c>
      <c r="BR1904" t="s">
        <v>12074</v>
      </c>
      <c r="BS1904" t="s">
        <v>12074</v>
      </c>
    </row>
    <row r="1905" spans="1:71" hidden="1">
      <c r="A1905" t="s">
        <v>76</v>
      </c>
      <c r="B1905" t="s">
        <v>25174</v>
      </c>
      <c r="F1905" t="s">
        <v>25175</v>
      </c>
      <c r="I1905" t="s">
        <v>25176</v>
      </c>
      <c r="J1905" t="s">
        <v>17089</v>
      </c>
      <c r="V1905" t="s">
        <v>25177</v>
      </c>
      <c r="AM1905" t="s">
        <v>17093</v>
      </c>
      <c r="AR1905" t="s">
        <v>128</v>
      </c>
      <c r="AS1905">
        <v>2010</v>
      </c>
      <c r="AT1905">
        <v>6</v>
      </c>
      <c r="AU1905">
        <v>1</v>
      </c>
      <c r="AZ1905">
        <v>93</v>
      </c>
      <c r="BA1905">
        <v>99</v>
      </c>
      <c r="BC1905" t="s">
        <v>25178</v>
      </c>
      <c r="BK1905" t="s">
        <v>25179</v>
      </c>
      <c r="BQ1905" t="s">
        <v>296</v>
      </c>
      <c r="BR1905" t="s">
        <v>12074</v>
      </c>
      <c r="BS1905" t="s">
        <v>12074</v>
      </c>
    </row>
    <row r="1906" spans="1:71" hidden="1">
      <c r="A1906" t="s">
        <v>752</v>
      </c>
      <c r="B1906" t="s">
        <v>25180</v>
      </c>
      <c r="D1906" t="s">
        <v>25181</v>
      </c>
      <c r="F1906" t="s">
        <v>25182</v>
      </c>
      <c r="I1906" t="s">
        <v>25183</v>
      </c>
      <c r="J1906" t="s">
        <v>25184</v>
      </c>
      <c r="K1906" t="s">
        <v>25185</v>
      </c>
      <c r="O1906" t="s">
        <v>25186</v>
      </c>
      <c r="P1906" t="s">
        <v>25187</v>
      </c>
      <c r="Q1906" t="s">
        <v>25188</v>
      </c>
      <c r="R1906" t="s">
        <v>25189</v>
      </c>
      <c r="V1906" t="s">
        <v>25190</v>
      </c>
      <c r="AO1906" t="s">
        <v>25191</v>
      </c>
      <c r="AS1906">
        <v>2011</v>
      </c>
      <c r="AT1906">
        <v>13</v>
      </c>
      <c r="AZ1906">
        <v>130</v>
      </c>
      <c r="BA1906">
        <v>135</v>
      </c>
      <c r="BK1906" t="s">
        <v>25192</v>
      </c>
      <c r="BQ1906" t="s">
        <v>296</v>
      </c>
      <c r="BR1906" t="s">
        <v>12074</v>
      </c>
      <c r="BS1906" t="s">
        <v>12074</v>
      </c>
    </row>
    <row r="1907" spans="1:71" hidden="1">
      <c r="A1907" t="s">
        <v>76</v>
      </c>
      <c r="B1907" t="s">
        <v>25193</v>
      </c>
      <c r="F1907" t="s">
        <v>25194</v>
      </c>
      <c r="I1907" t="s">
        <v>25195</v>
      </c>
      <c r="J1907" t="s">
        <v>100</v>
      </c>
      <c r="V1907" t="s">
        <v>25196</v>
      </c>
      <c r="AA1907" t="s">
        <v>25197</v>
      </c>
      <c r="AM1907" t="s">
        <v>103</v>
      </c>
      <c r="AR1907" t="s">
        <v>25198</v>
      </c>
      <c r="AS1907">
        <v>2018</v>
      </c>
      <c r="AT1907">
        <v>13</v>
      </c>
      <c r="AU1907">
        <v>3</v>
      </c>
      <c r="BB1907" t="s">
        <v>25199</v>
      </c>
      <c r="BC1907" t="s">
        <v>25200</v>
      </c>
      <c r="BK1907" t="s">
        <v>25201</v>
      </c>
      <c r="BL1907">
        <v>29596482</v>
      </c>
      <c r="BQ1907" t="s">
        <v>296</v>
      </c>
      <c r="BR1907" t="s">
        <v>12074</v>
      </c>
      <c r="BS1907" t="s">
        <v>12074</v>
      </c>
    </row>
    <row r="1908" spans="1:71" hidden="1">
      <c r="A1908" t="s">
        <v>76</v>
      </c>
      <c r="B1908" t="s">
        <v>25202</v>
      </c>
      <c r="F1908" t="s">
        <v>25202</v>
      </c>
      <c r="I1908" t="s">
        <v>25203</v>
      </c>
      <c r="J1908" t="s">
        <v>25204</v>
      </c>
      <c r="V1908" t="s">
        <v>25205</v>
      </c>
      <c r="AM1908" t="s">
        <v>25206</v>
      </c>
      <c r="AN1908" t="s">
        <v>25207</v>
      </c>
      <c r="AR1908" t="s">
        <v>887</v>
      </c>
      <c r="AS1908">
        <v>1994</v>
      </c>
      <c r="AT1908">
        <v>35</v>
      </c>
      <c r="AU1908">
        <v>6</v>
      </c>
      <c r="AZ1908">
        <v>640</v>
      </c>
      <c r="BA1908">
        <v>654</v>
      </c>
      <c r="BC1908" t="s">
        <v>25208</v>
      </c>
      <c r="BK1908" t="s">
        <v>25209</v>
      </c>
      <c r="BL1908">
        <v>8210220</v>
      </c>
      <c r="BQ1908" t="s">
        <v>296</v>
      </c>
      <c r="BR1908" t="s">
        <v>12074</v>
      </c>
      <c r="BS1908" t="s">
        <v>12074</v>
      </c>
    </row>
    <row r="1909" spans="1:71" hidden="1">
      <c r="A1909" t="s">
        <v>76</v>
      </c>
      <c r="B1909" t="s">
        <v>25210</v>
      </c>
      <c r="F1909" t="s">
        <v>25211</v>
      </c>
      <c r="I1909" t="s">
        <v>25212</v>
      </c>
      <c r="J1909" t="s">
        <v>6200</v>
      </c>
      <c r="V1909" t="s">
        <v>25213</v>
      </c>
      <c r="AM1909" t="s">
        <v>6202</v>
      </c>
      <c r="AN1909" t="s">
        <v>25214</v>
      </c>
      <c r="AS1909">
        <v>2015</v>
      </c>
      <c r="AT1909">
        <v>86</v>
      </c>
      <c r="AU1909">
        <v>2</v>
      </c>
      <c r="AZ1909">
        <v>110</v>
      </c>
      <c r="BA1909">
        <v>121</v>
      </c>
      <c r="BC1909" t="s">
        <v>25215</v>
      </c>
      <c r="BK1909" t="s">
        <v>25216</v>
      </c>
      <c r="BL1909">
        <v>26346733</v>
      </c>
      <c r="BQ1909" t="s">
        <v>296</v>
      </c>
      <c r="BR1909" t="s">
        <v>12074</v>
      </c>
      <c r="BS1909" t="s">
        <v>12074</v>
      </c>
    </row>
    <row r="1910" spans="1:71" hidden="1">
      <c r="A1910" t="s">
        <v>76</v>
      </c>
      <c r="B1910" t="s">
        <v>25217</v>
      </c>
      <c r="F1910" t="s">
        <v>25218</v>
      </c>
      <c r="I1910" t="s">
        <v>25219</v>
      </c>
      <c r="J1910" t="s">
        <v>3904</v>
      </c>
      <c r="V1910" t="s">
        <v>25220</v>
      </c>
      <c r="Z1910" t="s">
        <v>25221</v>
      </c>
      <c r="AA1910" t="s">
        <v>25222</v>
      </c>
      <c r="AM1910" t="s">
        <v>3907</v>
      </c>
      <c r="AN1910" t="s">
        <v>7849</v>
      </c>
      <c r="AR1910" t="s">
        <v>769</v>
      </c>
      <c r="AS1910">
        <v>2017</v>
      </c>
      <c r="AT1910">
        <v>40</v>
      </c>
      <c r="AU1910">
        <v>3</v>
      </c>
      <c r="AZ1910">
        <v>503</v>
      </c>
      <c r="BA1910">
        <v>516</v>
      </c>
      <c r="BC1910" t="s">
        <v>25223</v>
      </c>
      <c r="BK1910" t="s">
        <v>25224</v>
      </c>
      <c r="BQ1910" t="s">
        <v>296</v>
      </c>
      <c r="BR1910" t="s">
        <v>12074</v>
      </c>
      <c r="BS1910" t="s">
        <v>12074</v>
      </c>
    </row>
    <row r="1911" spans="1:71" hidden="1">
      <c r="A1911" t="s">
        <v>76</v>
      </c>
      <c r="B1911" t="s">
        <v>25225</v>
      </c>
      <c r="F1911" t="s">
        <v>25226</v>
      </c>
      <c r="I1911" t="s">
        <v>25227</v>
      </c>
      <c r="J1911" t="s">
        <v>9118</v>
      </c>
      <c r="V1911" t="s">
        <v>25228</v>
      </c>
      <c r="Z1911" t="s">
        <v>25229</v>
      </c>
      <c r="AA1911" t="s">
        <v>25230</v>
      </c>
      <c r="AM1911" t="s">
        <v>9121</v>
      </c>
      <c r="AR1911" t="s">
        <v>413</v>
      </c>
      <c r="AS1911">
        <v>2007</v>
      </c>
      <c r="AT1911">
        <v>134</v>
      </c>
      <c r="AU1911">
        <v>3</v>
      </c>
      <c r="AZ1911">
        <v>340</v>
      </c>
      <c r="BA1911">
        <v>353</v>
      </c>
      <c r="BC1911" t="s">
        <v>25231</v>
      </c>
      <c r="BK1911" t="s">
        <v>25232</v>
      </c>
      <c r="BL1911">
        <v>17632801</v>
      </c>
      <c r="BQ1911" t="s">
        <v>296</v>
      </c>
      <c r="BR1911" t="s">
        <v>12074</v>
      </c>
      <c r="BS1911" t="s">
        <v>12074</v>
      </c>
    </row>
    <row r="1912" spans="1:71" hidden="1">
      <c r="A1912" t="s">
        <v>76</v>
      </c>
      <c r="B1912" t="s">
        <v>25233</v>
      </c>
      <c r="F1912" t="s">
        <v>25233</v>
      </c>
      <c r="I1912" t="s">
        <v>25234</v>
      </c>
      <c r="J1912" t="s">
        <v>2128</v>
      </c>
      <c r="V1912" t="s">
        <v>25235</v>
      </c>
      <c r="AM1912" t="s">
        <v>2130</v>
      </c>
      <c r="AR1912" t="s">
        <v>887</v>
      </c>
      <c r="AS1912">
        <v>1995</v>
      </c>
      <c r="AT1912">
        <v>24</v>
      </c>
      <c r="AU1912">
        <v>3</v>
      </c>
      <c r="AZ1912">
        <v>623</v>
      </c>
      <c r="BA1912">
        <v>634</v>
      </c>
      <c r="BC1912" t="s">
        <v>25236</v>
      </c>
      <c r="BK1912" t="s">
        <v>25237</v>
      </c>
      <c r="BQ1912" t="s">
        <v>131</v>
      </c>
      <c r="BR1912" t="s">
        <v>12074</v>
      </c>
      <c r="BS1912" t="s">
        <v>296</v>
      </c>
    </row>
    <row r="1913" spans="1:71" hidden="1">
      <c r="A1913" t="s">
        <v>76</v>
      </c>
      <c r="B1913" t="s">
        <v>25238</v>
      </c>
      <c r="F1913" t="s">
        <v>25239</v>
      </c>
      <c r="I1913" t="s">
        <v>25240</v>
      </c>
      <c r="J1913" t="s">
        <v>25241</v>
      </c>
      <c r="V1913" t="s">
        <v>25242</v>
      </c>
      <c r="Z1913" t="s">
        <v>12402</v>
      </c>
      <c r="AM1913" t="s">
        <v>25243</v>
      </c>
      <c r="AN1913" t="s">
        <v>25244</v>
      </c>
      <c r="AS1913">
        <v>2009</v>
      </c>
      <c r="AT1913">
        <v>23</v>
      </c>
      <c r="AZ1913">
        <v>45</v>
      </c>
      <c r="BA1913">
        <v>73</v>
      </c>
      <c r="BC1913" t="s">
        <v>25245</v>
      </c>
      <c r="BK1913" t="s">
        <v>25246</v>
      </c>
      <c r="BQ1913" t="s">
        <v>296</v>
      </c>
      <c r="BR1913" t="s">
        <v>12074</v>
      </c>
      <c r="BS1913" t="s">
        <v>12074</v>
      </c>
    </row>
    <row r="1914" spans="1:71" hidden="1">
      <c r="A1914" t="s">
        <v>76</v>
      </c>
      <c r="B1914" t="s">
        <v>25247</v>
      </c>
      <c r="F1914" t="s">
        <v>25248</v>
      </c>
      <c r="I1914" t="s">
        <v>25249</v>
      </c>
      <c r="J1914" t="s">
        <v>3732</v>
      </c>
      <c r="V1914" t="s">
        <v>25250</v>
      </c>
      <c r="AM1914" t="s">
        <v>3734</v>
      </c>
      <c r="AR1914" t="s">
        <v>25251</v>
      </c>
      <c r="AS1914">
        <v>2006</v>
      </c>
      <c r="AT1914">
        <v>6</v>
      </c>
      <c r="BB1914">
        <v>32</v>
      </c>
      <c r="BK1914" t="s">
        <v>25252</v>
      </c>
      <c r="BL1914">
        <v>19537980</v>
      </c>
      <c r="BQ1914" t="s">
        <v>296</v>
      </c>
      <c r="BR1914" t="s">
        <v>12074</v>
      </c>
      <c r="BS1914" t="s">
        <v>12074</v>
      </c>
    </row>
    <row r="1915" spans="1:71" hidden="1">
      <c r="A1915" t="s">
        <v>76</v>
      </c>
      <c r="B1915" t="s">
        <v>25253</v>
      </c>
      <c r="F1915" t="s">
        <v>25254</v>
      </c>
      <c r="I1915" t="s">
        <v>25255</v>
      </c>
      <c r="J1915" t="s">
        <v>100</v>
      </c>
      <c r="V1915" t="s">
        <v>25256</v>
      </c>
      <c r="Z1915" t="s">
        <v>25257</v>
      </c>
      <c r="AA1915" t="s">
        <v>25258</v>
      </c>
      <c r="AM1915" t="s">
        <v>103</v>
      </c>
      <c r="AR1915" s="3">
        <v>42401</v>
      </c>
      <c r="AS1915">
        <v>2011</v>
      </c>
      <c r="AT1915">
        <v>6</v>
      </c>
      <c r="AU1915">
        <v>2</v>
      </c>
      <c r="BB1915" t="s">
        <v>25259</v>
      </c>
      <c r="BC1915" t="s">
        <v>25260</v>
      </c>
      <c r="BK1915" t="s">
        <v>25261</v>
      </c>
      <c r="BL1915">
        <v>21358823</v>
      </c>
      <c r="BQ1915" t="s">
        <v>296</v>
      </c>
      <c r="BR1915" t="s">
        <v>12074</v>
      </c>
      <c r="BS1915" t="s">
        <v>12074</v>
      </c>
    </row>
    <row r="1916" spans="1:71" hidden="1">
      <c r="A1916" t="s">
        <v>76</v>
      </c>
      <c r="B1916" t="s">
        <v>25262</v>
      </c>
      <c r="F1916" t="s">
        <v>25263</v>
      </c>
      <c r="I1916" t="s">
        <v>25264</v>
      </c>
      <c r="J1916" t="s">
        <v>1802</v>
      </c>
      <c r="V1916" t="s">
        <v>25265</v>
      </c>
      <c r="AM1916" t="s">
        <v>1804</v>
      </c>
      <c r="AN1916" t="s">
        <v>25266</v>
      </c>
      <c r="AR1916" t="s">
        <v>216</v>
      </c>
      <c r="AS1916">
        <v>2013</v>
      </c>
      <c r="AT1916">
        <v>45</v>
      </c>
      <c r="AU1916">
        <v>3</v>
      </c>
      <c r="AZ1916">
        <v>396</v>
      </c>
      <c r="BA1916">
        <v>403</v>
      </c>
      <c r="BC1916" t="s">
        <v>25267</v>
      </c>
      <c r="BK1916" t="s">
        <v>25268</v>
      </c>
      <c r="BQ1916" t="s">
        <v>296</v>
      </c>
      <c r="BR1916" t="s">
        <v>12074</v>
      </c>
      <c r="BS1916" t="s">
        <v>12074</v>
      </c>
    </row>
    <row r="1917" spans="1:71" hidden="1">
      <c r="A1917" t="s">
        <v>76</v>
      </c>
      <c r="B1917" t="s">
        <v>25269</v>
      </c>
      <c r="F1917" t="s">
        <v>25270</v>
      </c>
      <c r="I1917" t="s">
        <v>25271</v>
      </c>
      <c r="J1917" t="s">
        <v>2128</v>
      </c>
      <c r="V1917" t="s">
        <v>25272</v>
      </c>
      <c r="AM1917" t="s">
        <v>2130</v>
      </c>
      <c r="AN1917" t="s">
        <v>4637</v>
      </c>
      <c r="AR1917" t="s">
        <v>168</v>
      </c>
      <c r="AS1917">
        <v>2014</v>
      </c>
      <c r="AT1917">
        <v>43</v>
      </c>
      <c r="AU1917">
        <v>5</v>
      </c>
      <c r="AZ1917">
        <v>1389</v>
      </c>
      <c r="BA1917">
        <v>1398</v>
      </c>
      <c r="BC1917" t="s">
        <v>25273</v>
      </c>
      <c r="BK1917" t="s">
        <v>25274</v>
      </c>
      <c r="BL1917">
        <v>25199116</v>
      </c>
      <c r="BQ1917" t="s">
        <v>131</v>
      </c>
      <c r="BR1917" t="s">
        <v>12074</v>
      </c>
      <c r="BS1917" t="s">
        <v>296</v>
      </c>
    </row>
    <row r="1918" spans="1:71" hidden="1">
      <c r="A1918" t="s">
        <v>76</v>
      </c>
      <c r="B1918" t="s">
        <v>25275</v>
      </c>
      <c r="F1918" t="s">
        <v>25276</v>
      </c>
      <c r="I1918" t="s">
        <v>25277</v>
      </c>
      <c r="J1918" t="s">
        <v>2743</v>
      </c>
      <c r="V1918" t="s">
        <v>25278</v>
      </c>
      <c r="AM1918" t="s">
        <v>2745</v>
      </c>
      <c r="AN1918" t="s">
        <v>14354</v>
      </c>
      <c r="AS1918">
        <v>2018</v>
      </c>
      <c r="AT1918">
        <v>28</v>
      </c>
      <c r="AU1918">
        <v>3</v>
      </c>
      <c r="AZ1918">
        <v>293</v>
      </c>
      <c r="BA1918">
        <v>306</v>
      </c>
      <c r="BC1918" t="s">
        <v>25279</v>
      </c>
      <c r="BK1918" t="s">
        <v>25280</v>
      </c>
      <c r="BQ1918" t="s">
        <v>131</v>
      </c>
      <c r="BR1918">
        <v>2</v>
      </c>
      <c r="BS1918" t="s">
        <v>296</v>
      </c>
    </row>
    <row r="1919" spans="1:71" hidden="1">
      <c r="A1919" t="s">
        <v>76</v>
      </c>
      <c r="B1919" t="s">
        <v>25281</v>
      </c>
      <c r="F1919" t="s">
        <v>25282</v>
      </c>
      <c r="I1919" t="s">
        <v>25283</v>
      </c>
      <c r="J1919" t="s">
        <v>13494</v>
      </c>
      <c r="V1919" t="s">
        <v>25284</v>
      </c>
      <c r="AM1919" t="s">
        <v>13496</v>
      </c>
      <c r="AN1919" t="s">
        <v>13497</v>
      </c>
      <c r="AR1919" t="s">
        <v>769</v>
      </c>
      <c r="AS1919">
        <v>2015</v>
      </c>
      <c r="AT1919">
        <v>71</v>
      </c>
      <c r="AU1919">
        <v>1</v>
      </c>
      <c r="AZ1919">
        <v>19</v>
      </c>
      <c r="BA1919">
        <v>25</v>
      </c>
      <c r="BC1919" t="s">
        <v>25285</v>
      </c>
      <c r="BK1919" t="s">
        <v>25286</v>
      </c>
      <c r="BQ1919" t="s">
        <v>296</v>
      </c>
      <c r="BR1919" t="s">
        <v>12074</v>
      </c>
      <c r="BS1919" t="s">
        <v>12074</v>
      </c>
    </row>
    <row r="1920" spans="1:71" hidden="1">
      <c r="A1920" t="s">
        <v>76</v>
      </c>
      <c r="B1920" t="s">
        <v>25287</v>
      </c>
      <c r="F1920" t="s">
        <v>25287</v>
      </c>
      <c r="I1920" t="s">
        <v>25288</v>
      </c>
      <c r="J1920" t="s">
        <v>1510</v>
      </c>
      <c r="V1920" t="s">
        <v>25289</v>
      </c>
      <c r="AM1920" t="s">
        <v>1512</v>
      </c>
      <c r="AR1920" t="s">
        <v>204</v>
      </c>
      <c r="AS1920">
        <v>2000</v>
      </c>
      <c r="AT1920">
        <v>88</v>
      </c>
      <c r="AU1920">
        <v>1</v>
      </c>
      <c r="AZ1920">
        <v>139</v>
      </c>
      <c r="BA1920">
        <v>149</v>
      </c>
      <c r="BC1920" t="s">
        <v>25290</v>
      </c>
      <c r="BK1920" t="s">
        <v>25291</v>
      </c>
      <c r="BQ1920" t="s">
        <v>296</v>
      </c>
      <c r="BR1920" t="s">
        <v>12074</v>
      </c>
      <c r="BS1920" t="s">
        <v>12074</v>
      </c>
    </row>
    <row r="1921" spans="1:71" hidden="1">
      <c r="A1921" t="s">
        <v>76</v>
      </c>
      <c r="B1921" t="s">
        <v>25292</v>
      </c>
      <c r="F1921" t="s">
        <v>25293</v>
      </c>
      <c r="I1921" t="s">
        <v>25294</v>
      </c>
      <c r="J1921" t="s">
        <v>3968</v>
      </c>
      <c r="V1921" t="s">
        <v>25295</v>
      </c>
      <c r="AM1921" t="s">
        <v>3970</v>
      </c>
      <c r="AN1921" t="s">
        <v>3971</v>
      </c>
      <c r="AR1921" t="s">
        <v>185</v>
      </c>
      <c r="AS1921">
        <v>2018</v>
      </c>
      <c r="AT1921">
        <v>96</v>
      </c>
      <c r="AU1921">
        <v>9</v>
      </c>
      <c r="AZ1921">
        <v>1024</v>
      </c>
      <c r="BA1921">
        <v>1031</v>
      </c>
      <c r="BC1921" t="s">
        <v>25296</v>
      </c>
      <c r="BK1921" t="s">
        <v>25297</v>
      </c>
      <c r="BQ1921" t="s">
        <v>296</v>
      </c>
      <c r="BR1921" t="s">
        <v>12074</v>
      </c>
      <c r="BS1921" t="s">
        <v>12074</v>
      </c>
    </row>
    <row r="1922" spans="1:71" hidden="1">
      <c r="A1922" t="s">
        <v>76</v>
      </c>
      <c r="B1922" t="s">
        <v>25298</v>
      </c>
      <c r="F1922" t="s">
        <v>25299</v>
      </c>
      <c r="I1922" t="s">
        <v>25300</v>
      </c>
      <c r="J1922" t="s">
        <v>12796</v>
      </c>
      <c r="V1922" t="s">
        <v>25301</v>
      </c>
      <c r="Z1922" t="s">
        <v>25302</v>
      </c>
      <c r="AA1922" t="s">
        <v>25303</v>
      </c>
      <c r="AM1922" t="s">
        <v>12798</v>
      </c>
      <c r="AN1922" t="s">
        <v>13619</v>
      </c>
      <c r="AR1922" t="s">
        <v>128</v>
      </c>
      <c r="AS1922">
        <v>2010</v>
      </c>
      <c r="AT1922">
        <v>55</v>
      </c>
      <c r="AU1922">
        <v>6</v>
      </c>
      <c r="AZ1922">
        <v>753</v>
      </c>
      <c r="BA1922">
        <v>765</v>
      </c>
      <c r="BC1922" t="s">
        <v>25304</v>
      </c>
      <c r="BK1922" t="s">
        <v>25305</v>
      </c>
      <c r="BQ1922" t="s">
        <v>296</v>
      </c>
      <c r="BR1922" t="s">
        <v>12074</v>
      </c>
      <c r="BS1922" t="s">
        <v>12074</v>
      </c>
    </row>
    <row r="1923" spans="1:71" hidden="1">
      <c r="A1923" t="s">
        <v>76</v>
      </c>
      <c r="B1923" t="s">
        <v>25306</v>
      </c>
      <c r="F1923" t="s">
        <v>25307</v>
      </c>
      <c r="I1923" t="s">
        <v>25308</v>
      </c>
      <c r="J1923" t="s">
        <v>17027</v>
      </c>
      <c r="V1923" t="s">
        <v>25309</v>
      </c>
      <c r="AM1923" t="s">
        <v>17031</v>
      </c>
      <c r="AN1923" t="s">
        <v>17032</v>
      </c>
      <c r="AR1923" t="s">
        <v>413</v>
      </c>
      <c r="AS1923">
        <v>2012</v>
      </c>
      <c r="AT1923">
        <v>68</v>
      </c>
      <c r="AU1923">
        <v>11</v>
      </c>
      <c r="AZ1923">
        <v>1451</v>
      </c>
      <c r="BA1923">
        <v>1457</v>
      </c>
      <c r="BC1923" t="s">
        <v>25310</v>
      </c>
      <c r="BK1923" t="s">
        <v>25311</v>
      </c>
      <c r="BL1923">
        <v>22674844</v>
      </c>
      <c r="BQ1923" t="s">
        <v>296</v>
      </c>
      <c r="BR1923" t="s">
        <v>12074</v>
      </c>
      <c r="BS1923" t="s">
        <v>12074</v>
      </c>
    </row>
    <row r="1924" spans="1:71" hidden="1">
      <c r="A1924" t="s">
        <v>76</v>
      </c>
      <c r="B1924" t="s">
        <v>25312</v>
      </c>
      <c r="F1924" t="s">
        <v>25312</v>
      </c>
      <c r="I1924" t="s">
        <v>25313</v>
      </c>
      <c r="J1924" t="s">
        <v>2818</v>
      </c>
      <c r="V1924" t="s">
        <v>25314</v>
      </c>
      <c r="Z1924" t="s">
        <v>25315</v>
      </c>
      <c r="AA1924" t="s">
        <v>25316</v>
      </c>
      <c r="AM1924" t="s">
        <v>2820</v>
      </c>
      <c r="AR1924" t="s">
        <v>269</v>
      </c>
      <c r="AS1924">
        <v>2004</v>
      </c>
      <c r="AT1924">
        <v>77</v>
      </c>
      <c r="AU1924">
        <v>2</v>
      </c>
      <c r="AZ1924">
        <v>174</v>
      </c>
      <c r="BA1924">
        <v>186</v>
      </c>
      <c r="BC1924" t="s">
        <v>25317</v>
      </c>
      <c r="BK1924" t="s">
        <v>25318</v>
      </c>
      <c r="BL1924">
        <v>15095238</v>
      </c>
      <c r="BQ1924" t="s">
        <v>296</v>
      </c>
      <c r="BR1924" t="s">
        <v>12074</v>
      </c>
      <c r="BS1924" t="s">
        <v>12074</v>
      </c>
    </row>
    <row r="1925" spans="1:71" hidden="1">
      <c r="A1925" t="s">
        <v>76</v>
      </c>
      <c r="B1925" t="s">
        <v>25319</v>
      </c>
      <c r="F1925" t="s">
        <v>25320</v>
      </c>
      <c r="I1925" t="s">
        <v>25321</v>
      </c>
      <c r="J1925" t="s">
        <v>2128</v>
      </c>
      <c r="V1925" t="s">
        <v>25322</v>
      </c>
      <c r="AM1925" t="s">
        <v>2130</v>
      </c>
      <c r="AN1925" t="s">
        <v>4637</v>
      </c>
      <c r="AR1925" t="s">
        <v>168</v>
      </c>
      <c r="AS1925">
        <v>2009</v>
      </c>
      <c r="AT1925">
        <v>38</v>
      </c>
      <c r="AU1925">
        <v>5</v>
      </c>
      <c r="AZ1925">
        <v>1485</v>
      </c>
      <c r="BA1925">
        <v>1495</v>
      </c>
      <c r="BC1925" t="s">
        <v>25323</v>
      </c>
      <c r="BK1925" t="s">
        <v>25324</v>
      </c>
      <c r="BL1925">
        <v>19825304</v>
      </c>
      <c r="BQ1925" t="s">
        <v>131</v>
      </c>
      <c r="BR1925" t="s">
        <v>12074</v>
      </c>
      <c r="BS1925" t="s">
        <v>296</v>
      </c>
    </row>
    <row r="1926" spans="1:71" hidden="1">
      <c r="A1926" t="s">
        <v>76</v>
      </c>
      <c r="B1926" t="s">
        <v>25325</v>
      </c>
      <c r="F1926" t="s">
        <v>25326</v>
      </c>
      <c r="I1926" t="s">
        <v>25327</v>
      </c>
      <c r="J1926" t="s">
        <v>3940</v>
      </c>
      <c r="V1926" t="s">
        <v>25328</v>
      </c>
      <c r="AM1926" t="s">
        <v>3944</v>
      </c>
      <c r="AR1926" t="s">
        <v>128</v>
      </c>
      <c r="AS1926">
        <v>2007</v>
      </c>
      <c r="AT1926">
        <v>131</v>
      </c>
      <c r="AU1926" s="2">
        <v>43382</v>
      </c>
      <c r="AZ1926">
        <v>674</v>
      </c>
      <c r="BA1926">
        <v>683</v>
      </c>
      <c r="BC1926" t="s">
        <v>25329</v>
      </c>
      <c r="BK1926" t="s">
        <v>25330</v>
      </c>
      <c r="BQ1926" t="s">
        <v>131</v>
      </c>
      <c r="BR1926" t="s">
        <v>12074</v>
      </c>
      <c r="BS1926" t="s">
        <v>296</v>
      </c>
    </row>
    <row r="1927" spans="1:71" hidden="1">
      <c r="A1927" t="s">
        <v>76</v>
      </c>
      <c r="B1927" t="s">
        <v>25331</v>
      </c>
      <c r="F1927" t="s">
        <v>25332</v>
      </c>
      <c r="I1927" t="s">
        <v>25333</v>
      </c>
      <c r="J1927" t="s">
        <v>20385</v>
      </c>
      <c r="V1927" t="s">
        <v>25334</v>
      </c>
      <c r="AA1927" t="s">
        <v>9573</v>
      </c>
      <c r="AM1927" t="s">
        <v>20389</v>
      </c>
      <c r="AR1927" t="s">
        <v>413</v>
      </c>
      <c r="AS1927">
        <v>2012</v>
      </c>
      <c r="AT1927">
        <v>5</v>
      </c>
      <c r="AU1927">
        <v>6</v>
      </c>
      <c r="AZ1927">
        <v>461</v>
      </c>
      <c r="BA1927">
        <v>469</v>
      </c>
      <c r="BC1927" t="s">
        <v>25335</v>
      </c>
      <c r="BK1927" t="s">
        <v>25336</v>
      </c>
      <c r="BQ1927" t="s">
        <v>296</v>
      </c>
      <c r="BR1927" t="s">
        <v>12074</v>
      </c>
      <c r="BS1927" t="s">
        <v>12074</v>
      </c>
    </row>
    <row r="1928" spans="1:71" hidden="1">
      <c r="A1928" t="s">
        <v>76</v>
      </c>
      <c r="B1928" t="s">
        <v>25337</v>
      </c>
      <c r="F1928" t="s">
        <v>25338</v>
      </c>
      <c r="I1928" t="s">
        <v>25339</v>
      </c>
      <c r="J1928" t="s">
        <v>435</v>
      </c>
      <c r="V1928" t="s">
        <v>25340</v>
      </c>
      <c r="AM1928" t="s">
        <v>438</v>
      </c>
      <c r="AR1928" t="s">
        <v>204</v>
      </c>
      <c r="AS1928">
        <v>2008</v>
      </c>
      <c r="AT1928">
        <v>59</v>
      </c>
      <c r="AU1928">
        <v>2</v>
      </c>
      <c r="AZ1928">
        <v>247</v>
      </c>
      <c r="BA1928">
        <v>259</v>
      </c>
      <c r="BC1928" t="s">
        <v>25341</v>
      </c>
      <c r="BK1928" t="s">
        <v>25342</v>
      </c>
      <c r="BL1928">
        <v>18238803</v>
      </c>
      <c r="BQ1928" t="s">
        <v>296</v>
      </c>
      <c r="BR1928" t="s">
        <v>12074</v>
      </c>
      <c r="BS1928" t="s">
        <v>12074</v>
      </c>
    </row>
    <row r="1929" spans="1:71" hidden="1">
      <c r="A1929" t="s">
        <v>76</v>
      </c>
      <c r="B1929" t="s">
        <v>25343</v>
      </c>
      <c r="F1929" t="s">
        <v>25343</v>
      </c>
      <c r="I1929" t="s">
        <v>25344</v>
      </c>
      <c r="J1929" t="s">
        <v>3879</v>
      </c>
      <c r="V1929" t="s">
        <v>25345</v>
      </c>
      <c r="Z1929" t="s">
        <v>2393</v>
      </c>
      <c r="AA1929" t="s">
        <v>2394</v>
      </c>
      <c r="AM1929" t="s">
        <v>3882</v>
      </c>
      <c r="AR1929" t="s">
        <v>185</v>
      </c>
      <c r="AS1929">
        <v>1995</v>
      </c>
      <c r="AT1929">
        <v>165</v>
      </c>
      <c r="AU1929">
        <v>4</v>
      </c>
      <c r="AZ1929">
        <v>291</v>
      </c>
      <c r="BA1929">
        <v>297</v>
      </c>
      <c r="BC1929" t="s">
        <v>25346</v>
      </c>
      <c r="BK1929" t="s">
        <v>25347</v>
      </c>
      <c r="BL1929">
        <v>7560307</v>
      </c>
      <c r="BQ1929" t="s">
        <v>296</v>
      </c>
      <c r="BR1929" t="s">
        <v>12074</v>
      </c>
      <c r="BS1929" t="s">
        <v>12074</v>
      </c>
    </row>
    <row r="1930" spans="1:71" hidden="1">
      <c r="A1930" t="s">
        <v>76</v>
      </c>
      <c r="B1930" t="s">
        <v>25348</v>
      </c>
      <c r="F1930" t="s">
        <v>25349</v>
      </c>
      <c r="I1930" t="s">
        <v>25350</v>
      </c>
      <c r="J1930" t="s">
        <v>25351</v>
      </c>
      <c r="V1930" t="s">
        <v>25352</v>
      </c>
      <c r="AA1930" t="s">
        <v>25353</v>
      </c>
      <c r="AM1930" t="s">
        <v>25354</v>
      </c>
      <c r="AN1930" t="s">
        <v>25355</v>
      </c>
      <c r="AR1930" t="s">
        <v>600</v>
      </c>
      <c r="AS1930">
        <v>2009</v>
      </c>
      <c r="AT1930">
        <v>20</v>
      </c>
      <c r="AU1930">
        <v>1</v>
      </c>
      <c r="AZ1930">
        <v>21</v>
      </c>
      <c r="BA1930">
        <v>37</v>
      </c>
      <c r="BC1930" t="s">
        <v>25356</v>
      </c>
      <c r="BK1930" t="s">
        <v>25357</v>
      </c>
      <c r="BQ1930" t="s">
        <v>296</v>
      </c>
      <c r="BR1930" t="s">
        <v>12074</v>
      </c>
      <c r="BS1930" t="s">
        <v>12074</v>
      </c>
    </row>
    <row r="1931" spans="1:71" hidden="1">
      <c r="A1931" t="s">
        <v>76</v>
      </c>
      <c r="B1931" t="s">
        <v>25358</v>
      </c>
      <c r="F1931" t="s">
        <v>25358</v>
      </c>
      <c r="I1931" t="s">
        <v>25359</v>
      </c>
      <c r="J1931" t="s">
        <v>15956</v>
      </c>
      <c r="V1931" t="s">
        <v>25360</v>
      </c>
      <c r="AM1931" t="s">
        <v>15958</v>
      </c>
      <c r="AR1931" t="s">
        <v>185</v>
      </c>
      <c r="AS1931">
        <v>1991</v>
      </c>
      <c r="AT1931">
        <v>95</v>
      </c>
      <c r="AU1931">
        <v>2</v>
      </c>
      <c r="AZ1931">
        <v>137</v>
      </c>
      <c r="BA1931">
        <v>147</v>
      </c>
      <c r="BK1931" t="s">
        <v>25361</v>
      </c>
      <c r="BQ1931" t="s">
        <v>296</v>
      </c>
      <c r="BR1931" t="s">
        <v>12074</v>
      </c>
      <c r="BS1931" t="s">
        <v>12074</v>
      </c>
    </row>
    <row r="1932" spans="1:71" hidden="1">
      <c r="A1932" t="s">
        <v>76</v>
      </c>
      <c r="B1932" t="s">
        <v>25362</v>
      </c>
      <c r="F1932" t="s">
        <v>25362</v>
      </c>
      <c r="I1932" t="s">
        <v>25363</v>
      </c>
      <c r="J1932" t="s">
        <v>3265</v>
      </c>
      <c r="V1932" t="s">
        <v>25364</v>
      </c>
      <c r="AM1932" t="s">
        <v>3266</v>
      </c>
      <c r="AR1932" t="s">
        <v>509</v>
      </c>
      <c r="AS1932">
        <v>1998</v>
      </c>
      <c r="AT1932">
        <v>130</v>
      </c>
      <c r="AU1932">
        <v>1</v>
      </c>
      <c r="AZ1932">
        <v>1</v>
      </c>
      <c r="BA1932">
        <v>11</v>
      </c>
      <c r="BK1932" t="s">
        <v>25365</v>
      </c>
      <c r="BQ1932" t="s">
        <v>296</v>
      </c>
      <c r="BR1932" t="s">
        <v>12074</v>
      </c>
      <c r="BS1932" t="s">
        <v>12074</v>
      </c>
    </row>
    <row r="1933" spans="1:71" hidden="1">
      <c r="A1933" t="s">
        <v>76</v>
      </c>
      <c r="B1933" t="s">
        <v>25366</v>
      </c>
      <c r="F1933" t="s">
        <v>25366</v>
      </c>
      <c r="I1933" t="s">
        <v>25367</v>
      </c>
      <c r="J1933" t="s">
        <v>4697</v>
      </c>
      <c r="V1933" t="s">
        <v>25368</v>
      </c>
      <c r="AM1933" t="s">
        <v>4699</v>
      </c>
      <c r="AR1933" t="s">
        <v>413</v>
      </c>
      <c r="AS1933">
        <v>1996</v>
      </c>
      <c r="AT1933">
        <v>28</v>
      </c>
      <c r="AU1933">
        <v>4</v>
      </c>
      <c r="AZ1933">
        <v>441</v>
      </c>
      <c r="BA1933">
        <v>447</v>
      </c>
      <c r="BC1933" t="s">
        <v>25369</v>
      </c>
      <c r="BK1933" t="s">
        <v>25370</v>
      </c>
      <c r="BQ1933" t="s">
        <v>296</v>
      </c>
      <c r="BR1933" t="s">
        <v>12074</v>
      </c>
      <c r="BS1933" t="s">
        <v>12074</v>
      </c>
    </row>
    <row r="1934" spans="1:71" hidden="1">
      <c r="A1934" t="s">
        <v>76</v>
      </c>
      <c r="B1934" t="s">
        <v>25371</v>
      </c>
      <c r="F1934" t="s">
        <v>25372</v>
      </c>
      <c r="I1934" t="s">
        <v>25373</v>
      </c>
      <c r="J1934" t="s">
        <v>100</v>
      </c>
      <c r="V1934" t="s">
        <v>25374</v>
      </c>
      <c r="Z1934" t="s">
        <v>25375</v>
      </c>
      <c r="AA1934" t="s">
        <v>25376</v>
      </c>
      <c r="AM1934" t="s">
        <v>103</v>
      </c>
      <c r="AR1934" s="3">
        <v>45444</v>
      </c>
      <c r="AS1934">
        <v>2015</v>
      </c>
      <c r="AT1934">
        <v>10</v>
      </c>
      <c r="AU1934">
        <v>6</v>
      </c>
      <c r="BB1934" t="s">
        <v>25377</v>
      </c>
      <c r="BC1934" t="s">
        <v>25378</v>
      </c>
      <c r="BK1934" t="s">
        <v>25379</v>
      </c>
      <c r="BL1934">
        <v>26107619</v>
      </c>
      <c r="BQ1934" t="s">
        <v>296</v>
      </c>
      <c r="BR1934" t="s">
        <v>12074</v>
      </c>
      <c r="BS1934" t="s">
        <v>12074</v>
      </c>
    </row>
    <row r="1935" spans="1:71" hidden="1">
      <c r="A1935" t="s">
        <v>76</v>
      </c>
      <c r="B1935" t="s">
        <v>25380</v>
      </c>
      <c r="F1935" t="s">
        <v>25381</v>
      </c>
      <c r="I1935" t="s">
        <v>25382</v>
      </c>
      <c r="J1935" t="s">
        <v>766</v>
      </c>
      <c r="V1935" t="s">
        <v>25383</v>
      </c>
      <c r="AM1935" t="s">
        <v>768</v>
      </c>
      <c r="AN1935" t="s">
        <v>2527</v>
      </c>
      <c r="AR1935" t="s">
        <v>94</v>
      </c>
      <c r="AS1935">
        <v>2014</v>
      </c>
      <c r="AT1935">
        <v>51</v>
      </c>
      <c r="AU1935">
        <v>1</v>
      </c>
      <c r="AZ1935">
        <v>288</v>
      </c>
      <c r="BA1935">
        <v>292</v>
      </c>
      <c r="BC1935" t="s">
        <v>25384</v>
      </c>
      <c r="BK1935" t="s">
        <v>25385</v>
      </c>
      <c r="BL1935">
        <v>24605481</v>
      </c>
      <c r="BQ1935" t="s">
        <v>296</v>
      </c>
      <c r="BR1935" t="s">
        <v>12074</v>
      </c>
      <c r="BS1935" t="s">
        <v>12074</v>
      </c>
    </row>
    <row r="1936" spans="1:71" hidden="1">
      <c r="A1936" t="s">
        <v>76</v>
      </c>
      <c r="B1936" t="s">
        <v>25386</v>
      </c>
      <c r="F1936" t="s">
        <v>25387</v>
      </c>
      <c r="I1936" t="s">
        <v>25388</v>
      </c>
      <c r="J1936" t="s">
        <v>2128</v>
      </c>
      <c r="V1936" t="s">
        <v>25389</v>
      </c>
      <c r="AA1936" t="s">
        <v>25390</v>
      </c>
      <c r="AM1936" t="s">
        <v>2130</v>
      </c>
      <c r="AN1936" t="s">
        <v>4637</v>
      </c>
      <c r="AR1936" t="s">
        <v>128</v>
      </c>
      <c r="AS1936">
        <v>2011</v>
      </c>
      <c r="AT1936">
        <v>40</v>
      </c>
      <c r="AU1936">
        <v>6</v>
      </c>
      <c r="AZ1936">
        <v>1546</v>
      </c>
      <c r="BA1936">
        <v>1553</v>
      </c>
      <c r="BC1936" t="s">
        <v>25391</v>
      </c>
      <c r="BK1936" t="s">
        <v>25392</v>
      </c>
      <c r="BL1936">
        <v>22217772</v>
      </c>
      <c r="BQ1936" t="s">
        <v>296</v>
      </c>
      <c r="BR1936" t="s">
        <v>12074</v>
      </c>
      <c r="BS1936" t="s">
        <v>12074</v>
      </c>
    </row>
    <row r="1937" spans="1:71" hidden="1">
      <c r="A1937" t="s">
        <v>76</v>
      </c>
      <c r="B1937" t="s">
        <v>25393</v>
      </c>
      <c r="F1937" t="s">
        <v>25394</v>
      </c>
      <c r="I1937" t="s">
        <v>25395</v>
      </c>
      <c r="J1937" t="s">
        <v>12732</v>
      </c>
      <c r="V1937" t="s">
        <v>25396</v>
      </c>
      <c r="Z1937" t="s">
        <v>25397</v>
      </c>
      <c r="AA1937" t="s">
        <v>25398</v>
      </c>
      <c r="AM1937" t="s">
        <v>12734</v>
      </c>
      <c r="AN1937" t="s">
        <v>22339</v>
      </c>
      <c r="AR1937" t="s">
        <v>148</v>
      </c>
      <c r="AS1937">
        <v>2014</v>
      </c>
      <c r="AT1937">
        <v>173</v>
      </c>
      <c r="AZ1937">
        <v>80</v>
      </c>
      <c r="BA1937">
        <v>89</v>
      </c>
      <c r="BC1937" t="s">
        <v>25399</v>
      </c>
      <c r="BK1937" t="s">
        <v>25400</v>
      </c>
      <c r="BQ1937" t="s">
        <v>296</v>
      </c>
      <c r="BR1937" t="s">
        <v>12074</v>
      </c>
      <c r="BS1937" t="s">
        <v>12074</v>
      </c>
    </row>
    <row r="1938" spans="1:71" hidden="1">
      <c r="A1938" t="s">
        <v>76</v>
      </c>
      <c r="B1938" t="s">
        <v>25401</v>
      </c>
      <c r="F1938" t="s">
        <v>25401</v>
      </c>
      <c r="I1938" t="s">
        <v>25402</v>
      </c>
      <c r="J1938" t="s">
        <v>2382</v>
      </c>
      <c r="V1938" t="s">
        <v>25403</v>
      </c>
      <c r="AM1938" t="s">
        <v>2387</v>
      </c>
      <c r="AR1938" t="s">
        <v>397</v>
      </c>
      <c r="AS1938">
        <v>1991</v>
      </c>
      <c r="AT1938">
        <v>16</v>
      </c>
      <c r="AU1938">
        <v>4</v>
      </c>
      <c r="AZ1938">
        <v>233</v>
      </c>
      <c r="BA1938">
        <v>240</v>
      </c>
      <c r="BC1938" t="s">
        <v>25404</v>
      </c>
      <c r="BK1938" t="s">
        <v>25405</v>
      </c>
      <c r="BQ1938" t="s">
        <v>131</v>
      </c>
      <c r="BR1938" t="s">
        <v>12074</v>
      </c>
      <c r="BS1938" t="s">
        <v>296</v>
      </c>
    </row>
    <row r="1939" spans="1:71" hidden="1">
      <c r="A1939" t="s">
        <v>76</v>
      </c>
      <c r="B1939" t="s">
        <v>25406</v>
      </c>
      <c r="F1939" t="s">
        <v>25406</v>
      </c>
      <c r="I1939" t="s">
        <v>25407</v>
      </c>
      <c r="J1939" t="s">
        <v>25408</v>
      </c>
      <c r="AM1939" t="s">
        <v>25409</v>
      </c>
      <c r="AR1939" t="s">
        <v>128</v>
      </c>
      <c r="AS1939">
        <v>1988</v>
      </c>
      <c r="AT1939">
        <v>14</v>
      </c>
      <c r="AU1939" s="2">
        <v>43161</v>
      </c>
      <c r="AZ1939">
        <v>131</v>
      </c>
      <c r="BA1939">
        <v>151</v>
      </c>
      <c r="BC1939" t="s">
        <v>25410</v>
      </c>
      <c r="BK1939" t="s">
        <v>25411</v>
      </c>
      <c r="BQ1939" t="s">
        <v>131</v>
      </c>
      <c r="BR1939" t="s">
        <v>12074</v>
      </c>
      <c r="BS1939" t="s">
        <v>296</v>
      </c>
    </row>
    <row r="1940" spans="1:71" hidden="1">
      <c r="A1940" t="s">
        <v>76</v>
      </c>
      <c r="B1940" t="s">
        <v>25412</v>
      </c>
      <c r="F1940" t="s">
        <v>25412</v>
      </c>
      <c r="I1940" t="s">
        <v>25413</v>
      </c>
      <c r="J1940" t="s">
        <v>3996</v>
      </c>
      <c r="V1940" t="s">
        <v>25414</v>
      </c>
      <c r="AM1940" t="s">
        <v>4000</v>
      </c>
      <c r="AR1940" t="s">
        <v>128</v>
      </c>
      <c r="AS1940">
        <v>1995</v>
      </c>
      <c r="AT1940">
        <v>104</v>
      </c>
      <c r="AU1940">
        <v>4</v>
      </c>
      <c r="AZ1940">
        <v>501</v>
      </c>
      <c r="BA1940">
        <v>507</v>
      </c>
      <c r="BC1940" t="s">
        <v>25415</v>
      </c>
      <c r="BK1940" t="s">
        <v>25416</v>
      </c>
      <c r="BL1940">
        <v>28307666</v>
      </c>
      <c r="BQ1940" t="s">
        <v>296</v>
      </c>
      <c r="BR1940" t="s">
        <v>12074</v>
      </c>
      <c r="BS1940" t="s">
        <v>12074</v>
      </c>
    </row>
    <row r="1941" spans="1:71" hidden="1">
      <c r="A1941" t="s">
        <v>76</v>
      </c>
      <c r="B1941" t="s">
        <v>25417</v>
      </c>
      <c r="F1941" t="s">
        <v>25418</v>
      </c>
      <c r="I1941" t="s">
        <v>25419</v>
      </c>
      <c r="J1941" t="s">
        <v>25420</v>
      </c>
      <c r="V1941" t="s">
        <v>25421</v>
      </c>
      <c r="AM1941" t="s">
        <v>25422</v>
      </c>
      <c r="AS1941">
        <v>2009</v>
      </c>
      <c r="AT1941">
        <v>20</v>
      </c>
      <c r="AU1941">
        <v>2</v>
      </c>
      <c r="AZ1941">
        <v>120</v>
      </c>
      <c r="BA1941">
        <v>130</v>
      </c>
      <c r="BC1941" t="s">
        <v>25423</v>
      </c>
      <c r="BK1941" t="s">
        <v>25424</v>
      </c>
      <c r="BQ1941" t="s">
        <v>296</v>
      </c>
      <c r="BR1941" t="s">
        <v>12074</v>
      </c>
      <c r="BS1941" t="s">
        <v>12074</v>
      </c>
    </row>
    <row r="1942" spans="1:71" hidden="1">
      <c r="A1942" t="s">
        <v>867</v>
      </c>
      <c r="B1942" t="s">
        <v>25425</v>
      </c>
      <c r="D1942" t="s">
        <v>25426</v>
      </c>
      <c r="F1942" t="s">
        <v>25427</v>
      </c>
      <c r="I1942" t="s">
        <v>25428</v>
      </c>
      <c r="J1942" t="s">
        <v>25429</v>
      </c>
      <c r="K1942" t="s">
        <v>25430</v>
      </c>
      <c r="O1942" t="s">
        <v>25431</v>
      </c>
      <c r="P1942" t="s">
        <v>25432</v>
      </c>
      <c r="Q1942" t="s">
        <v>25433</v>
      </c>
      <c r="R1942" t="s">
        <v>25434</v>
      </c>
      <c r="V1942" t="s">
        <v>25435</v>
      </c>
      <c r="AM1942" t="s">
        <v>25436</v>
      </c>
      <c r="AS1942">
        <v>2007</v>
      </c>
      <c r="AU1942">
        <v>23</v>
      </c>
      <c r="AZ1942">
        <v>170</v>
      </c>
      <c r="BA1942">
        <v>180</v>
      </c>
      <c r="BK1942" t="s">
        <v>25437</v>
      </c>
      <c r="BQ1942" t="s">
        <v>296</v>
      </c>
      <c r="BR1942" t="s">
        <v>12074</v>
      </c>
      <c r="BS1942" t="s">
        <v>12074</v>
      </c>
    </row>
    <row r="1943" spans="1:71" hidden="1">
      <c r="A1943" t="s">
        <v>76</v>
      </c>
      <c r="B1943" t="s">
        <v>25438</v>
      </c>
      <c r="F1943" t="s">
        <v>25439</v>
      </c>
      <c r="I1943" t="s">
        <v>25440</v>
      </c>
      <c r="J1943" t="s">
        <v>3020</v>
      </c>
      <c r="V1943" t="s">
        <v>25441</v>
      </c>
      <c r="AM1943" t="s">
        <v>3022</v>
      </c>
      <c r="AN1943" t="s">
        <v>12228</v>
      </c>
      <c r="AR1943" t="s">
        <v>94</v>
      </c>
      <c r="AS1943">
        <v>2018</v>
      </c>
      <c r="AT1943">
        <v>805</v>
      </c>
      <c r="AU1943">
        <v>1</v>
      </c>
      <c r="AZ1943">
        <v>391</v>
      </c>
      <c r="BA1943">
        <v>397</v>
      </c>
      <c r="BC1943" t="s">
        <v>25442</v>
      </c>
      <c r="BK1943" t="s">
        <v>25443</v>
      </c>
      <c r="BQ1943" t="s">
        <v>296</v>
      </c>
      <c r="BR1943" t="s">
        <v>12074</v>
      </c>
      <c r="BS1943" t="s">
        <v>12074</v>
      </c>
    </row>
    <row r="1944" spans="1:71" hidden="1">
      <c r="A1944" t="s">
        <v>76</v>
      </c>
      <c r="B1944" t="s">
        <v>25444</v>
      </c>
      <c r="F1944" t="s">
        <v>25444</v>
      </c>
      <c r="I1944" t="s">
        <v>25445</v>
      </c>
      <c r="J1944" t="s">
        <v>3940</v>
      </c>
      <c r="V1944" t="s">
        <v>25446</v>
      </c>
      <c r="AM1944" t="s">
        <v>3944</v>
      </c>
      <c r="AN1944" t="s">
        <v>3945</v>
      </c>
      <c r="AR1944" t="s">
        <v>769</v>
      </c>
      <c r="AS1944">
        <v>1992</v>
      </c>
      <c r="AT1944">
        <v>113</v>
      </c>
      <c r="AU1944">
        <v>3</v>
      </c>
      <c r="AZ1944">
        <v>295</v>
      </c>
      <c r="BA1944">
        <v>306</v>
      </c>
      <c r="BC1944" t="s">
        <v>25447</v>
      </c>
      <c r="BK1944" t="s">
        <v>25448</v>
      </c>
      <c r="BQ1944" t="s">
        <v>296</v>
      </c>
      <c r="BR1944" t="s">
        <v>12074</v>
      </c>
      <c r="BS1944" t="s">
        <v>12074</v>
      </c>
    </row>
    <row r="1945" spans="1:71" hidden="1">
      <c r="A1945" t="s">
        <v>76</v>
      </c>
      <c r="B1945" t="s">
        <v>25449</v>
      </c>
      <c r="F1945" t="s">
        <v>25450</v>
      </c>
      <c r="I1945" t="s">
        <v>25451</v>
      </c>
      <c r="J1945" t="s">
        <v>6636</v>
      </c>
      <c r="V1945" t="s">
        <v>25452</v>
      </c>
      <c r="AM1945" t="s">
        <v>6638</v>
      </c>
      <c r="AR1945" t="s">
        <v>397</v>
      </c>
      <c r="AS1945">
        <v>2010</v>
      </c>
      <c r="AT1945">
        <v>164</v>
      </c>
      <c r="AU1945">
        <v>1</v>
      </c>
      <c r="AZ1945">
        <v>107</v>
      </c>
      <c r="BA1945">
        <v>118</v>
      </c>
      <c r="BC1945" t="s">
        <v>25453</v>
      </c>
      <c r="BK1945" t="s">
        <v>25454</v>
      </c>
      <c r="BQ1945" t="s">
        <v>296</v>
      </c>
      <c r="BR1945" t="s">
        <v>12074</v>
      </c>
      <c r="BS1945" t="s">
        <v>12074</v>
      </c>
    </row>
    <row r="1946" spans="1:71" hidden="1">
      <c r="A1946" t="s">
        <v>76</v>
      </c>
      <c r="B1946" t="s">
        <v>25455</v>
      </c>
      <c r="F1946" t="s">
        <v>25456</v>
      </c>
      <c r="I1946" t="s">
        <v>25457</v>
      </c>
      <c r="J1946" t="s">
        <v>460</v>
      </c>
      <c r="V1946" t="s">
        <v>25458</v>
      </c>
      <c r="Z1946" t="s">
        <v>25459</v>
      </c>
      <c r="AA1946" t="s">
        <v>25460</v>
      </c>
      <c r="AM1946" t="s">
        <v>464</v>
      </c>
      <c r="AN1946" t="s">
        <v>465</v>
      </c>
      <c r="AS1946">
        <v>2006</v>
      </c>
      <c r="AT1946">
        <v>313</v>
      </c>
      <c r="AZ1946">
        <v>173</v>
      </c>
      <c r="BA1946">
        <v>192</v>
      </c>
      <c r="BC1946" t="s">
        <v>25461</v>
      </c>
      <c r="BK1946" t="s">
        <v>25462</v>
      </c>
      <c r="BQ1946" t="s">
        <v>296</v>
      </c>
      <c r="BR1946" t="s">
        <v>12074</v>
      </c>
      <c r="BS1946" t="s">
        <v>12074</v>
      </c>
    </row>
    <row r="1947" spans="1:71" hidden="1">
      <c r="A1947" t="s">
        <v>76</v>
      </c>
      <c r="B1947" t="s">
        <v>25463</v>
      </c>
      <c r="F1947" t="s">
        <v>25464</v>
      </c>
      <c r="I1947" t="s">
        <v>25465</v>
      </c>
      <c r="J1947" t="s">
        <v>631</v>
      </c>
      <c r="V1947" t="s">
        <v>25466</v>
      </c>
      <c r="AM1947" t="s">
        <v>633</v>
      </c>
      <c r="AR1947" t="s">
        <v>887</v>
      </c>
      <c r="AS1947">
        <v>2010</v>
      </c>
      <c r="AT1947">
        <v>91</v>
      </c>
      <c r="AU1947">
        <v>6</v>
      </c>
      <c r="AZ1947">
        <v>1860</v>
      </c>
      <c r="BA1947">
        <v>1866</v>
      </c>
      <c r="BC1947" t="s">
        <v>25467</v>
      </c>
      <c r="BK1947" t="s">
        <v>25468</v>
      </c>
      <c r="BL1947">
        <v>20583726</v>
      </c>
      <c r="BQ1947" t="s">
        <v>296</v>
      </c>
      <c r="BR1947" t="s">
        <v>12074</v>
      </c>
      <c r="BS1947" t="s">
        <v>12074</v>
      </c>
    </row>
    <row r="1948" spans="1:71" hidden="1">
      <c r="A1948" t="s">
        <v>76</v>
      </c>
      <c r="B1948" t="s">
        <v>25469</v>
      </c>
      <c r="F1948" t="s">
        <v>25469</v>
      </c>
      <c r="I1948" t="s">
        <v>25470</v>
      </c>
      <c r="J1948" t="s">
        <v>25471</v>
      </c>
      <c r="V1948" t="s">
        <v>25472</v>
      </c>
      <c r="AM1948" t="s">
        <v>25473</v>
      </c>
      <c r="AR1948" t="s">
        <v>769</v>
      </c>
      <c r="AS1948">
        <v>2006</v>
      </c>
      <c r="AT1948">
        <v>13</v>
      </c>
      <c r="AU1948">
        <v>1</v>
      </c>
      <c r="AZ1948">
        <v>69</v>
      </c>
      <c r="BA1948">
        <v>87</v>
      </c>
      <c r="BC1948" t="s">
        <v>25474</v>
      </c>
      <c r="BK1948" t="s">
        <v>25475</v>
      </c>
      <c r="BQ1948" t="s">
        <v>296</v>
      </c>
      <c r="BR1948" t="s">
        <v>12074</v>
      </c>
      <c r="BS1948" t="s">
        <v>12074</v>
      </c>
    </row>
    <row r="1949" spans="1:71" hidden="1">
      <c r="A1949" t="s">
        <v>76</v>
      </c>
      <c r="B1949" t="s">
        <v>25476</v>
      </c>
      <c r="F1949" t="s">
        <v>25476</v>
      </c>
      <c r="I1949" t="s">
        <v>25477</v>
      </c>
      <c r="J1949" t="s">
        <v>969</v>
      </c>
      <c r="V1949" t="s">
        <v>25478</v>
      </c>
      <c r="AA1949" t="s">
        <v>25479</v>
      </c>
      <c r="AM1949" t="s">
        <v>971</v>
      </c>
      <c r="AR1949" t="s">
        <v>128</v>
      </c>
      <c r="AS1949">
        <v>2004</v>
      </c>
      <c r="AT1949">
        <v>29</v>
      </c>
      <c r="AU1949">
        <v>2</v>
      </c>
      <c r="AZ1949">
        <v>347</v>
      </c>
      <c r="BA1949">
        <v>354</v>
      </c>
      <c r="BK1949" t="s">
        <v>25480</v>
      </c>
      <c r="BL1949">
        <v>15707294</v>
      </c>
      <c r="BQ1949" t="s">
        <v>296</v>
      </c>
      <c r="BR1949" t="s">
        <v>12074</v>
      </c>
      <c r="BS1949" t="s">
        <v>12074</v>
      </c>
    </row>
    <row r="1950" spans="1:71" hidden="1">
      <c r="A1950" t="s">
        <v>76</v>
      </c>
      <c r="B1950" t="s">
        <v>25481</v>
      </c>
      <c r="F1950" t="s">
        <v>25481</v>
      </c>
      <c r="I1950" t="s">
        <v>25482</v>
      </c>
      <c r="J1950" t="s">
        <v>2382</v>
      </c>
      <c r="O1950" t="s">
        <v>2383</v>
      </c>
      <c r="P1950" t="s">
        <v>2384</v>
      </c>
      <c r="Q1950" t="s">
        <v>2385</v>
      </c>
      <c r="V1950" t="s">
        <v>25483</v>
      </c>
      <c r="AM1950" t="s">
        <v>2387</v>
      </c>
      <c r="AR1950" t="s">
        <v>497</v>
      </c>
      <c r="AS1950">
        <v>2004</v>
      </c>
      <c r="AT1950">
        <v>29</v>
      </c>
      <c r="AU1950" s="2">
        <v>43319</v>
      </c>
      <c r="AZ1950">
        <v>635</v>
      </c>
      <c r="BA1950">
        <v>640</v>
      </c>
      <c r="BC1950" t="s">
        <v>25484</v>
      </c>
      <c r="BK1950" t="s">
        <v>25485</v>
      </c>
      <c r="BQ1950" t="s">
        <v>296</v>
      </c>
      <c r="BR1950" t="s">
        <v>12074</v>
      </c>
      <c r="BS1950" t="s">
        <v>12074</v>
      </c>
    </row>
    <row r="1951" spans="1:71" hidden="1">
      <c r="A1951" t="s">
        <v>867</v>
      </c>
      <c r="B1951" t="s">
        <v>25486</v>
      </c>
      <c r="D1951" t="s">
        <v>25487</v>
      </c>
      <c r="F1951" t="s">
        <v>25486</v>
      </c>
      <c r="I1951" t="s">
        <v>25488</v>
      </c>
      <c r="J1951" t="s">
        <v>25489</v>
      </c>
      <c r="K1951" t="s">
        <v>25490</v>
      </c>
      <c r="O1951" t="s">
        <v>25491</v>
      </c>
      <c r="P1951" t="s">
        <v>25492</v>
      </c>
      <c r="Q1951" t="s">
        <v>25493</v>
      </c>
      <c r="R1951" t="s">
        <v>25494</v>
      </c>
      <c r="V1951" t="s">
        <v>25495</v>
      </c>
      <c r="AM1951" t="s">
        <v>9932</v>
      </c>
      <c r="AO1951" t="s">
        <v>25496</v>
      </c>
      <c r="AS1951">
        <v>2001</v>
      </c>
      <c r="AT1951">
        <v>951</v>
      </c>
      <c r="AZ1951">
        <v>220</v>
      </c>
      <c r="BA1951">
        <v>234</v>
      </c>
      <c r="BK1951" t="s">
        <v>25497</v>
      </c>
      <c r="BL1951">
        <v>11797779</v>
      </c>
      <c r="BQ1951" t="s">
        <v>296</v>
      </c>
      <c r="BR1951" t="s">
        <v>12074</v>
      </c>
      <c r="BS1951" t="s">
        <v>12074</v>
      </c>
    </row>
    <row r="1952" spans="1:71" hidden="1">
      <c r="A1952" t="s">
        <v>76</v>
      </c>
      <c r="B1952" t="s">
        <v>25498</v>
      </c>
      <c r="F1952" t="s">
        <v>25499</v>
      </c>
      <c r="I1952" t="s">
        <v>25500</v>
      </c>
      <c r="J1952" t="s">
        <v>210</v>
      </c>
      <c r="V1952" t="s">
        <v>25501</v>
      </c>
      <c r="AM1952" t="s">
        <v>214</v>
      </c>
      <c r="AR1952" t="s">
        <v>128</v>
      </c>
      <c r="AS1952">
        <v>2012</v>
      </c>
      <c r="AT1952">
        <v>37</v>
      </c>
      <c r="AU1952">
        <v>6</v>
      </c>
      <c r="AZ1952">
        <v>439</v>
      </c>
      <c r="BA1952">
        <v>445</v>
      </c>
      <c r="BC1952" t="s">
        <v>25502</v>
      </c>
      <c r="BK1952" t="s">
        <v>25503</v>
      </c>
      <c r="BQ1952" t="s">
        <v>296</v>
      </c>
      <c r="BR1952" t="s">
        <v>12074</v>
      </c>
      <c r="BS1952" t="s">
        <v>12074</v>
      </c>
    </row>
    <row r="1953" spans="1:72" hidden="1">
      <c r="A1953" t="s">
        <v>76</v>
      </c>
      <c r="B1953" t="s">
        <v>25504</v>
      </c>
      <c r="F1953" t="s">
        <v>25504</v>
      </c>
      <c r="I1953" t="s">
        <v>25505</v>
      </c>
      <c r="J1953" t="s">
        <v>4304</v>
      </c>
      <c r="V1953" t="s">
        <v>25506</v>
      </c>
      <c r="AM1953" t="s">
        <v>4306</v>
      </c>
      <c r="AR1953" t="s">
        <v>600</v>
      </c>
      <c r="AS1953">
        <v>1998</v>
      </c>
      <c r="AT1953">
        <v>104</v>
      </c>
      <c r="AU1953">
        <v>4</v>
      </c>
      <c r="AZ1953">
        <v>339</v>
      </c>
      <c r="BA1953">
        <v>352</v>
      </c>
      <c r="BK1953" t="s">
        <v>25507</v>
      </c>
      <c r="BQ1953" t="s">
        <v>296</v>
      </c>
      <c r="BR1953" t="s">
        <v>12074</v>
      </c>
      <c r="BS1953" t="s">
        <v>12074</v>
      </c>
    </row>
    <row r="1954" spans="1:72" hidden="1">
      <c r="A1954" t="s">
        <v>76</v>
      </c>
      <c r="B1954" t="s">
        <v>25508</v>
      </c>
      <c r="F1954" t="s">
        <v>25509</v>
      </c>
      <c r="I1954" t="s">
        <v>25510</v>
      </c>
      <c r="J1954" t="s">
        <v>14135</v>
      </c>
      <c r="V1954" t="s">
        <v>25511</v>
      </c>
      <c r="Z1954" t="s">
        <v>25512</v>
      </c>
      <c r="AA1954" t="s">
        <v>25513</v>
      </c>
      <c r="AM1954" t="s">
        <v>14138</v>
      </c>
      <c r="AN1954" t="s">
        <v>25514</v>
      </c>
      <c r="AR1954" t="s">
        <v>216</v>
      </c>
      <c r="AS1954">
        <v>2014</v>
      </c>
      <c r="AT1954">
        <v>120</v>
      </c>
      <c r="AU1954" s="2">
        <v>43160</v>
      </c>
      <c r="AZ1954">
        <v>105</v>
      </c>
      <c r="BA1954">
        <v>120</v>
      </c>
      <c r="BC1954" t="s">
        <v>25515</v>
      </c>
      <c r="BK1954" t="s">
        <v>25516</v>
      </c>
      <c r="BQ1954" t="s">
        <v>296</v>
      </c>
      <c r="BR1954" t="s">
        <v>12074</v>
      </c>
      <c r="BS1954" t="s">
        <v>12074</v>
      </c>
    </row>
    <row r="1955" spans="1:72" hidden="1">
      <c r="A1955" t="s">
        <v>76</v>
      </c>
      <c r="B1955" t="s">
        <v>25517</v>
      </c>
      <c r="F1955" t="s">
        <v>25518</v>
      </c>
      <c r="I1955" t="s">
        <v>25519</v>
      </c>
      <c r="J1955" t="s">
        <v>15984</v>
      </c>
      <c r="V1955" t="s">
        <v>25520</v>
      </c>
      <c r="AM1955" t="s">
        <v>15986</v>
      </c>
      <c r="AR1955" t="s">
        <v>397</v>
      </c>
      <c r="AS1955">
        <v>2015</v>
      </c>
      <c r="AT1955">
        <v>50</v>
      </c>
      <c r="AU1955">
        <v>3</v>
      </c>
      <c r="AZ1955">
        <v>238</v>
      </c>
      <c r="BA1955">
        <v>247</v>
      </c>
      <c r="BK1955" t="s">
        <v>25521</v>
      </c>
      <c r="BQ1955" t="s">
        <v>131</v>
      </c>
      <c r="BR1955" t="s">
        <v>12074</v>
      </c>
      <c r="BS1955" t="s">
        <v>296</v>
      </c>
      <c r="BT1955">
        <v>1</v>
      </c>
    </row>
    <row r="1956" spans="1:72" hidden="1">
      <c r="A1956" t="s">
        <v>76</v>
      </c>
      <c r="B1956" t="s">
        <v>25522</v>
      </c>
      <c r="F1956" t="s">
        <v>25523</v>
      </c>
      <c r="I1956" t="s">
        <v>25524</v>
      </c>
      <c r="J1956" t="s">
        <v>3732</v>
      </c>
      <c r="V1956" t="s">
        <v>25525</v>
      </c>
      <c r="AM1956" t="s">
        <v>3734</v>
      </c>
      <c r="AN1956" t="s">
        <v>5064</v>
      </c>
      <c r="AR1956" t="s">
        <v>25526</v>
      </c>
      <c r="AS1956">
        <v>2017</v>
      </c>
      <c r="AT1956">
        <v>17</v>
      </c>
      <c r="AU1956">
        <v>6</v>
      </c>
      <c r="BB1956">
        <v>124</v>
      </c>
      <c r="BC1956" t="s">
        <v>25527</v>
      </c>
      <c r="BK1956" t="s">
        <v>25528</v>
      </c>
      <c r="BQ1956" t="s">
        <v>131</v>
      </c>
      <c r="BR1956" t="s">
        <v>12074</v>
      </c>
      <c r="BS1956" t="s">
        <v>296</v>
      </c>
    </row>
    <row r="1957" spans="1:72" hidden="1">
      <c r="A1957" t="s">
        <v>76</v>
      </c>
      <c r="B1957" t="s">
        <v>25522</v>
      </c>
      <c r="F1957" t="s">
        <v>25529</v>
      </c>
      <c r="I1957" t="s">
        <v>25530</v>
      </c>
      <c r="J1957" t="s">
        <v>3732</v>
      </c>
      <c r="V1957" t="s">
        <v>25531</v>
      </c>
      <c r="AM1957" t="s">
        <v>3734</v>
      </c>
      <c r="AN1957" t="s">
        <v>5064</v>
      </c>
      <c r="AR1957" t="s">
        <v>4881</v>
      </c>
      <c r="AS1957">
        <v>2018</v>
      </c>
      <c r="AT1957">
        <v>18</v>
      </c>
      <c r="AU1957">
        <v>3</v>
      </c>
      <c r="BB1957">
        <v>8</v>
      </c>
      <c r="BC1957" t="s">
        <v>25532</v>
      </c>
      <c r="BK1957" t="s">
        <v>25533</v>
      </c>
      <c r="BL1957">
        <v>29850852</v>
      </c>
      <c r="BQ1957" t="s">
        <v>296</v>
      </c>
      <c r="BR1957" t="s">
        <v>12074</v>
      </c>
      <c r="BS1957" t="s">
        <v>12074</v>
      </c>
    </row>
    <row r="1958" spans="1:72" hidden="1">
      <c r="A1958" t="s">
        <v>76</v>
      </c>
      <c r="B1958" t="s">
        <v>25534</v>
      </c>
      <c r="F1958" t="s">
        <v>25534</v>
      </c>
      <c r="I1958" t="s">
        <v>25535</v>
      </c>
      <c r="J1958" t="s">
        <v>4289</v>
      </c>
      <c r="V1958" t="s">
        <v>25536</v>
      </c>
      <c r="AM1958" t="s">
        <v>4291</v>
      </c>
      <c r="AR1958" t="s">
        <v>148</v>
      </c>
      <c r="AS1958">
        <v>1997</v>
      </c>
      <c r="AT1958">
        <v>9</v>
      </c>
      <c r="AU1958">
        <v>1</v>
      </c>
      <c r="AZ1958">
        <v>59</v>
      </c>
      <c r="BA1958">
        <v>65</v>
      </c>
      <c r="BC1958" t="s">
        <v>25537</v>
      </c>
      <c r="BK1958" t="s">
        <v>25538</v>
      </c>
      <c r="BQ1958" t="s">
        <v>296</v>
      </c>
      <c r="BR1958" t="s">
        <v>12074</v>
      </c>
      <c r="BS1958" t="s">
        <v>12074</v>
      </c>
    </row>
    <row r="1959" spans="1:72" hidden="1">
      <c r="A1959" t="s">
        <v>76</v>
      </c>
      <c r="B1959" t="s">
        <v>25539</v>
      </c>
      <c r="F1959" t="s">
        <v>25540</v>
      </c>
      <c r="I1959" t="s">
        <v>25541</v>
      </c>
      <c r="J1959" t="s">
        <v>14014</v>
      </c>
      <c r="V1959" t="s">
        <v>25542</v>
      </c>
      <c r="AM1959" t="s">
        <v>14018</v>
      </c>
      <c r="AN1959" t="s">
        <v>14019</v>
      </c>
      <c r="AR1959" t="s">
        <v>94</v>
      </c>
      <c r="AS1959">
        <v>2017</v>
      </c>
      <c r="AT1959">
        <v>203</v>
      </c>
      <c r="AZ1959">
        <v>262</v>
      </c>
      <c r="BA1959">
        <v>272</v>
      </c>
      <c r="BC1959" t="s">
        <v>25543</v>
      </c>
      <c r="BK1959" t="s">
        <v>25544</v>
      </c>
      <c r="BL1959">
        <v>27746363</v>
      </c>
      <c r="BQ1959" t="s">
        <v>296</v>
      </c>
      <c r="BR1959" t="s">
        <v>12074</v>
      </c>
      <c r="BS1959" t="s">
        <v>12074</v>
      </c>
    </row>
    <row r="1960" spans="1:72" hidden="1">
      <c r="A1960" t="s">
        <v>76</v>
      </c>
      <c r="B1960" t="s">
        <v>25545</v>
      </c>
      <c r="F1960" t="s">
        <v>25546</v>
      </c>
      <c r="I1960" t="s">
        <v>25547</v>
      </c>
      <c r="J1960" t="s">
        <v>677</v>
      </c>
      <c r="V1960" t="s">
        <v>25548</v>
      </c>
      <c r="Z1960" t="s">
        <v>25549</v>
      </c>
      <c r="AA1960" t="s">
        <v>25550</v>
      </c>
      <c r="AM1960" t="s">
        <v>679</v>
      </c>
      <c r="AN1960" t="s">
        <v>4283</v>
      </c>
      <c r="AR1960" t="s">
        <v>128</v>
      </c>
      <c r="AS1960">
        <v>2014</v>
      </c>
      <c r="AT1960">
        <v>27</v>
      </c>
      <c r="AU1960">
        <v>12</v>
      </c>
      <c r="AZ1960">
        <v>2644</v>
      </c>
      <c r="BA1960">
        <v>2653</v>
      </c>
      <c r="BC1960" t="s">
        <v>25551</v>
      </c>
      <c r="BK1960" t="s">
        <v>25552</v>
      </c>
      <c r="BL1960">
        <v>25345727</v>
      </c>
      <c r="BQ1960" t="s">
        <v>296</v>
      </c>
      <c r="BR1960" t="s">
        <v>12074</v>
      </c>
      <c r="BS1960" t="s">
        <v>12074</v>
      </c>
    </row>
    <row r="1961" spans="1:72" hidden="1">
      <c r="A1961" t="s">
        <v>76</v>
      </c>
      <c r="B1961" t="s">
        <v>25553</v>
      </c>
      <c r="F1961" t="s">
        <v>25554</v>
      </c>
      <c r="I1961" t="s">
        <v>25555</v>
      </c>
      <c r="J1961" t="s">
        <v>588</v>
      </c>
      <c r="V1961" t="s">
        <v>25556</v>
      </c>
      <c r="Z1961" t="s">
        <v>25557</v>
      </c>
      <c r="AA1961" t="s">
        <v>25558</v>
      </c>
      <c r="AM1961" t="s">
        <v>591</v>
      </c>
      <c r="AR1961" t="s">
        <v>128</v>
      </c>
      <c r="AS1961">
        <v>2015</v>
      </c>
      <c r="AT1961">
        <v>5</v>
      </c>
      <c r="AU1961">
        <v>23</v>
      </c>
      <c r="AZ1961">
        <v>5509</v>
      </c>
      <c r="BA1961">
        <v>5520</v>
      </c>
      <c r="BC1961" t="s">
        <v>25559</v>
      </c>
      <c r="BK1961" t="s">
        <v>25560</v>
      </c>
      <c r="BL1961">
        <v>27069602</v>
      </c>
      <c r="BQ1961" t="s">
        <v>296</v>
      </c>
      <c r="BR1961" t="s">
        <v>12074</v>
      </c>
      <c r="BS1961" t="s">
        <v>12074</v>
      </c>
    </row>
    <row r="1962" spans="1:72" hidden="1">
      <c r="A1962" t="s">
        <v>76</v>
      </c>
      <c r="B1962" t="s">
        <v>25561</v>
      </c>
      <c r="F1962" t="s">
        <v>25562</v>
      </c>
      <c r="I1962" t="s">
        <v>25563</v>
      </c>
      <c r="J1962" t="s">
        <v>15536</v>
      </c>
      <c r="V1962" t="s">
        <v>25564</v>
      </c>
      <c r="AM1962" t="s">
        <v>15540</v>
      </c>
      <c r="AR1962" t="s">
        <v>148</v>
      </c>
      <c r="AS1962">
        <v>2018</v>
      </c>
      <c r="AT1962">
        <v>9</v>
      </c>
      <c r="AU1962">
        <v>5</v>
      </c>
      <c r="BB1962" t="s">
        <v>25565</v>
      </c>
      <c r="BC1962" t="s">
        <v>25566</v>
      </c>
      <c r="BK1962" t="s">
        <v>25567</v>
      </c>
      <c r="BQ1962" t="s">
        <v>296</v>
      </c>
      <c r="BR1962" t="s">
        <v>12074</v>
      </c>
      <c r="BS1962" t="s">
        <v>12074</v>
      </c>
    </row>
    <row r="1963" spans="1:72" hidden="1">
      <c r="A1963" t="s">
        <v>76</v>
      </c>
      <c r="B1963" t="s">
        <v>25568</v>
      </c>
      <c r="F1963" t="s">
        <v>25569</v>
      </c>
      <c r="I1963" t="s">
        <v>25570</v>
      </c>
      <c r="J1963" t="s">
        <v>25571</v>
      </c>
      <c r="V1963" t="s">
        <v>25572</v>
      </c>
      <c r="AM1963" t="s">
        <v>25573</v>
      </c>
      <c r="AN1963" t="s">
        <v>25574</v>
      </c>
      <c r="AR1963" t="s">
        <v>25575</v>
      </c>
      <c r="AS1963">
        <v>2014</v>
      </c>
      <c r="AT1963">
        <v>34</v>
      </c>
      <c r="AU1963">
        <v>4</v>
      </c>
      <c r="AZ1963">
        <v>274</v>
      </c>
      <c r="BA1963">
        <v>276</v>
      </c>
      <c r="BC1963" t="s">
        <v>25576</v>
      </c>
      <c r="BK1963" t="s">
        <v>25577</v>
      </c>
      <c r="BQ1963" t="s">
        <v>296</v>
      </c>
      <c r="BR1963" t="s">
        <v>12074</v>
      </c>
      <c r="BS1963" t="s">
        <v>12074</v>
      </c>
    </row>
    <row r="1964" spans="1:72" hidden="1">
      <c r="A1964" t="s">
        <v>76</v>
      </c>
      <c r="B1964" t="s">
        <v>25578</v>
      </c>
      <c r="F1964" t="s">
        <v>25578</v>
      </c>
      <c r="I1964" t="s">
        <v>25579</v>
      </c>
      <c r="J1964" t="s">
        <v>2818</v>
      </c>
      <c r="V1964" t="s">
        <v>25580</v>
      </c>
      <c r="AM1964" t="s">
        <v>2820</v>
      </c>
      <c r="AR1964" t="s">
        <v>1372</v>
      </c>
      <c r="AS1964">
        <v>2003</v>
      </c>
      <c r="AT1964">
        <v>76</v>
      </c>
      <c r="AU1964">
        <v>5</v>
      </c>
      <c r="AZ1964">
        <v>644</v>
      </c>
      <c r="BA1964">
        <v>651</v>
      </c>
      <c r="BC1964" t="s">
        <v>25581</v>
      </c>
      <c r="BK1964" t="s">
        <v>25582</v>
      </c>
      <c r="BL1964">
        <v>14671712</v>
      </c>
      <c r="BQ1964" t="s">
        <v>296</v>
      </c>
      <c r="BR1964" t="s">
        <v>12074</v>
      </c>
      <c r="BS1964" t="s">
        <v>12074</v>
      </c>
    </row>
    <row r="1965" spans="1:72" hidden="1">
      <c r="A1965" t="s">
        <v>76</v>
      </c>
      <c r="B1965" t="s">
        <v>25583</v>
      </c>
      <c r="F1965" t="s">
        <v>25584</v>
      </c>
      <c r="I1965" t="s">
        <v>25585</v>
      </c>
      <c r="J1965" t="s">
        <v>1097</v>
      </c>
      <c r="V1965" t="s">
        <v>25586</v>
      </c>
      <c r="Z1965" t="s">
        <v>25587</v>
      </c>
      <c r="AA1965" t="s">
        <v>25588</v>
      </c>
      <c r="AM1965" t="s">
        <v>1099</v>
      </c>
      <c r="AN1965" t="s">
        <v>2847</v>
      </c>
      <c r="AR1965" t="s">
        <v>128</v>
      </c>
      <c r="AS1965">
        <v>2016</v>
      </c>
      <c r="AT1965">
        <v>125</v>
      </c>
      <c r="AU1965">
        <v>12</v>
      </c>
      <c r="AZ1965">
        <v>1812</v>
      </c>
      <c r="BA1965">
        <v>1823</v>
      </c>
      <c r="BC1965" t="s">
        <v>25589</v>
      </c>
      <c r="BK1965" t="s">
        <v>25590</v>
      </c>
      <c r="BQ1965" t="s">
        <v>296</v>
      </c>
      <c r="BR1965" t="s">
        <v>12074</v>
      </c>
      <c r="BS1965" t="s">
        <v>12074</v>
      </c>
    </row>
    <row r="1966" spans="1:72" hidden="1">
      <c r="A1966" t="s">
        <v>76</v>
      </c>
      <c r="B1966" t="s">
        <v>25591</v>
      </c>
      <c r="F1966" t="s">
        <v>25592</v>
      </c>
      <c r="I1966" t="s">
        <v>25593</v>
      </c>
      <c r="J1966" t="s">
        <v>2128</v>
      </c>
      <c r="V1966" t="s">
        <v>25594</v>
      </c>
      <c r="AM1966" t="s">
        <v>2130</v>
      </c>
      <c r="AR1966" t="s">
        <v>204</v>
      </c>
      <c r="AS1966">
        <v>2011</v>
      </c>
      <c r="AT1966">
        <v>40</v>
      </c>
      <c r="AU1966">
        <v>1</v>
      </c>
      <c r="AZ1966">
        <v>157</v>
      </c>
      <c r="BA1966">
        <v>166</v>
      </c>
      <c r="BC1966" t="s">
        <v>25595</v>
      </c>
      <c r="BK1966" t="s">
        <v>25596</v>
      </c>
      <c r="BL1966">
        <v>22182625</v>
      </c>
      <c r="BQ1966" t="s">
        <v>131</v>
      </c>
      <c r="BR1966" t="s">
        <v>12074</v>
      </c>
      <c r="BS1966" t="s">
        <v>296</v>
      </c>
      <c r="BT1966">
        <v>2</v>
      </c>
    </row>
    <row r="1967" spans="1:72" hidden="1">
      <c r="A1967" t="s">
        <v>76</v>
      </c>
      <c r="B1967" t="s">
        <v>25597</v>
      </c>
      <c r="F1967" t="s">
        <v>25597</v>
      </c>
      <c r="I1967" t="s">
        <v>25598</v>
      </c>
      <c r="J1967" t="s">
        <v>25599</v>
      </c>
      <c r="V1967" t="s">
        <v>25600</v>
      </c>
      <c r="AM1967" t="s">
        <v>25601</v>
      </c>
      <c r="AR1967" t="s">
        <v>94</v>
      </c>
      <c r="AS1967">
        <v>2000</v>
      </c>
      <c r="AT1967">
        <v>104</v>
      </c>
      <c r="AV1967">
        <v>1</v>
      </c>
      <c r="AZ1967">
        <v>87</v>
      </c>
      <c r="BA1967">
        <v>91</v>
      </c>
      <c r="BC1967" t="s">
        <v>25602</v>
      </c>
      <c r="BK1967" t="s">
        <v>25603</v>
      </c>
      <c r="BQ1967" t="s">
        <v>296</v>
      </c>
      <c r="BR1967" t="s">
        <v>12074</v>
      </c>
      <c r="BS1967" t="s">
        <v>12074</v>
      </c>
    </row>
    <row r="1968" spans="1:72" hidden="1">
      <c r="A1968" t="s">
        <v>76</v>
      </c>
      <c r="B1968" t="s">
        <v>25604</v>
      </c>
      <c r="F1968" t="s">
        <v>25604</v>
      </c>
      <c r="I1968" t="s">
        <v>25605</v>
      </c>
      <c r="J1968" t="s">
        <v>122</v>
      </c>
      <c r="V1968" t="s">
        <v>25606</v>
      </c>
      <c r="Z1968" t="s">
        <v>25607</v>
      </c>
      <c r="AA1968" t="s">
        <v>25608</v>
      </c>
      <c r="AM1968" t="s">
        <v>126</v>
      </c>
      <c r="AR1968" t="s">
        <v>168</v>
      </c>
      <c r="AS1968">
        <v>2003</v>
      </c>
      <c r="AT1968">
        <v>9</v>
      </c>
      <c r="AU1968">
        <v>10</v>
      </c>
      <c r="AZ1968">
        <v>1494</v>
      </c>
      <c r="BA1968">
        <v>1506</v>
      </c>
      <c r="BC1968" t="s">
        <v>25609</v>
      </c>
      <c r="BK1968" t="s">
        <v>25610</v>
      </c>
      <c r="BQ1968" t="s">
        <v>296</v>
      </c>
      <c r="BR1968" t="s">
        <v>12074</v>
      </c>
      <c r="BS1968" t="s">
        <v>12074</v>
      </c>
    </row>
    <row r="1969" spans="1:72" hidden="1">
      <c r="A1969" t="s">
        <v>76</v>
      </c>
      <c r="B1969" t="s">
        <v>25611</v>
      </c>
      <c r="F1969" t="s">
        <v>25611</v>
      </c>
      <c r="I1969" t="s">
        <v>25612</v>
      </c>
      <c r="J1969" t="s">
        <v>13886</v>
      </c>
      <c r="V1969" t="s">
        <v>25613</v>
      </c>
      <c r="Z1969" t="s">
        <v>25614</v>
      </c>
      <c r="AA1969" t="s">
        <v>25615</v>
      </c>
      <c r="AM1969" t="s">
        <v>13889</v>
      </c>
      <c r="AR1969" t="s">
        <v>216</v>
      </c>
      <c r="AS1969">
        <v>2002</v>
      </c>
      <c r="AT1969">
        <v>39</v>
      </c>
      <c r="AU1969">
        <v>4</v>
      </c>
      <c r="AZ1969">
        <v>629</v>
      </c>
      <c r="BA1969">
        <v>642</v>
      </c>
      <c r="BB1969" t="s">
        <v>25616</v>
      </c>
      <c r="BC1969" t="s">
        <v>25617</v>
      </c>
      <c r="BK1969" t="s">
        <v>25618</v>
      </c>
      <c r="BQ1969" t="s">
        <v>296</v>
      </c>
      <c r="BR1969" t="s">
        <v>12074</v>
      </c>
      <c r="BS1969" t="s">
        <v>12074</v>
      </c>
    </row>
    <row r="1970" spans="1:72" hidden="1">
      <c r="A1970" t="s">
        <v>76</v>
      </c>
      <c r="B1970" t="s">
        <v>25619</v>
      </c>
      <c r="F1970" t="s">
        <v>25619</v>
      </c>
      <c r="I1970" t="s">
        <v>25620</v>
      </c>
      <c r="J1970" t="s">
        <v>2662</v>
      </c>
      <c r="AM1970" t="s">
        <v>2664</v>
      </c>
      <c r="AS1970">
        <v>1978</v>
      </c>
      <c r="AT1970">
        <v>23</v>
      </c>
      <c r="AU1970">
        <v>1</v>
      </c>
      <c r="AZ1970">
        <v>48</v>
      </c>
      <c r="BA1970">
        <v>54</v>
      </c>
      <c r="BC1970" t="s">
        <v>25621</v>
      </c>
      <c r="BK1970" t="s">
        <v>25622</v>
      </c>
      <c r="BQ1970" t="s">
        <v>296</v>
      </c>
      <c r="BR1970" t="s">
        <v>12074</v>
      </c>
      <c r="BS1970" t="s">
        <v>12074</v>
      </c>
    </row>
    <row r="1971" spans="1:72" hidden="1">
      <c r="A1971" t="s">
        <v>76</v>
      </c>
      <c r="B1971" t="s">
        <v>25623</v>
      </c>
      <c r="F1971" t="s">
        <v>25624</v>
      </c>
      <c r="I1971" t="s">
        <v>25625</v>
      </c>
      <c r="J1971" t="s">
        <v>13162</v>
      </c>
      <c r="V1971" t="s">
        <v>25626</v>
      </c>
      <c r="Z1971" t="s">
        <v>25627</v>
      </c>
      <c r="AA1971" t="s">
        <v>25628</v>
      </c>
      <c r="AM1971" t="s">
        <v>13164</v>
      </c>
      <c r="AN1971" t="s">
        <v>25629</v>
      </c>
      <c r="AR1971" t="s">
        <v>769</v>
      </c>
      <c r="AS1971">
        <v>2014</v>
      </c>
      <c r="AT1971">
        <v>25</v>
      </c>
      <c r="AU1971">
        <v>2</v>
      </c>
      <c r="AZ1971">
        <v>363</v>
      </c>
      <c r="BA1971">
        <v>373</v>
      </c>
      <c r="BC1971" t="s">
        <v>25630</v>
      </c>
      <c r="BK1971" t="s">
        <v>25631</v>
      </c>
      <c r="BQ1971" t="s">
        <v>296</v>
      </c>
      <c r="BR1971" t="s">
        <v>12074</v>
      </c>
      <c r="BS1971" t="s">
        <v>12074</v>
      </c>
    </row>
    <row r="1972" spans="1:72" hidden="1">
      <c r="A1972" t="s">
        <v>76</v>
      </c>
      <c r="B1972" t="s">
        <v>25632</v>
      </c>
      <c r="F1972" t="s">
        <v>25632</v>
      </c>
      <c r="I1972" t="s">
        <v>25633</v>
      </c>
      <c r="J1972" t="s">
        <v>25634</v>
      </c>
      <c r="V1972" t="s">
        <v>25635</v>
      </c>
      <c r="AM1972" t="s">
        <v>25636</v>
      </c>
      <c r="AN1972" t="s">
        <v>25637</v>
      </c>
      <c r="AR1972" s="3">
        <v>36923</v>
      </c>
      <c r="AS1972">
        <v>1992</v>
      </c>
      <c r="AT1972">
        <v>6</v>
      </c>
      <c r="AU1972">
        <v>3</v>
      </c>
      <c r="AZ1972">
        <v>853</v>
      </c>
      <c r="BA1972">
        <v>860</v>
      </c>
      <c r="BK1972" t="s">
        <v>25638</v>
      </c>
      <c r="BL1972">
        <v>1740235</v>
      </c>
      <c r="BQ1972" t="s">
        <v>296</v>
      </c>
      <c r="BR1972" t="s">
        <v>12074</v>
      </c>
      <c r="BS1972" t="s">
        <v>12074</v>
      </c>
    </row>
    <row r="1973" spans="1:72" hidden="1">
      <c r="A1973" t="s">
        <v>76</v>
      </c>
      <c r="B1973" t="s">
        <v>25639</v>
      </c>
      <c r="F1973" t="s">
        <v>25640</v>
      </c>
      <c r="I1973" t="s">
        <v>25641</v>
      </c>
      <c r="J1973" t="s">
        <v>4012</v>
      </c>
      <c r="V1973" t="s">
        <v>25642</v>
      </c>
      <c r="AM1973" t="s">
        <v>4014</v>
      </c>
      <c r="AN1973" t="s">
        <v>4015</v>
      </c>
      <c r="AR1973" t="s">
        <v>128</v>
      </c>
      <c r="AS1973">
        <v>2010</v>
      </c>
      <c r="AT1973">
        <v>14</v>
      </c>
      <c r="AU1973">
        <v>6</v>
      </c>
      <c r="AZ1973">
        <v>731</v>
      </c>
      <c r="BA1973">
        <v>744</v>
      </c>
      <c r="BC1973" t="s">
        <v>25643</v>
      </c>
      <c r="BK1973" t="s">
        <v>25644</v>
      </c>
      <c r="BQ1973" t="s">
        <v>296</v>
      </c>
      <c r="BR1973" t="s">
        <v>12074</v>
      </c>
      <c r="BS1973" t="s">
        <v>12074</v>
      </c>
    </row>
    <row r="1974" spans="1:72" hidden="1">
      <c r="A1974" t="s">
        <v>76</v>
      </c>
      <c r="B1974" t="s">
        <v>25645</v>
      </c>
      <c r="F1974" t="s">
        <v>25646</v>
      </c>
      <c r="I1974" t="s">
        <v>25647</v>
      </c>
      <c r="J1974" t="s">
        <v>775</v>
      </c>
      <c r="V1974" t="s">
        <v>25648</v>
      </c>
      <c r="AA1974" t="s">
        <v>25649</v>
      </c>
      <c r="AM1974" t="s">
        <v>778</v>
      </c>
      <c r="AN1974" t="s">
        <v>1758</v>
      </c>
      <c r="AR1974" t="s">
        <v>148</v>
      </c>
      <c r="AS1974">
        <v>2017</v>
      </c>
      <c r="AT1974">
        <v>29</v>
      </c>
      <c r="AU1974">
        <v>5</v>
      </c>
      <c r="BC1974" t="s">
        <v>25650</v>
      </c>
      <c r="BK1974" t="s">
        <v>25651</v>
      </c>
      <c r="BL1974">
        <v>28370682</v>
      </c>
      <c r="BQ1974" t="s">
        <v>296</v>
      </c>
      <c r="BR1974" t="s">
        <v>12074</v>
      </c>
      <c r="BS1974" t="s">
        <v>12074</v>
      </c>
    </row>
    <row r="1975" spans="1:72" hidden="1">
      <c r="A1975" t="s">
        <v>76</v>
      </c>
      <c r="B1975" t="s">
        <v>25652</v>
      </c>
      <c r="F1975" t="s">
        <v>25653</v>
      </c>
      <c r="I1975" t="s">
        <v>25654</v>
      </c>
      <c r="J1975" t="s">
        <v>25655</v>
      </c>
      <c r="V1975" t="s">
        <v>25656</v>
      </c>
      <c r="AM1975" t="s">
        <v>25657</v>
      </c>
      <c r="AN1975" t="s">
        <v>25658</v>
      </c>
      <c r="AR1975" t="s">
        <v>10827</v>
      </c>
      <c r="AS1975">
        <v>2009</v>
      </c>
      <c r="AT1975">
        <v>135</v>
      </c>
      <c r="AU1975" s="2">
        <v>43132</v>
      </c>
      <c r="AZ1975">
        <v>161</v>
      </c>
      <c r="BA1975">
        <v>173</v>
      </c>
      <c r="BC1975" t="s">
        <v>25659</v>
      </c>
      <c r="BK1975" t="s">
        <v>25660</v>
      </c>
      <c r="BQ1975" t="s">
        <v>296</v>
      </c>
      <c r="BR1975" t="s">
        <v>12074</v>
      </c>
      <c r="BS1975" t="s">
        <v>12074</v>
      </c>
    </row>
    <row r="1976" spans="1:72" hidden="1">
      <c r="A1976" t="s">
        <v>76</v>
      </c>
      <c r="B1976" t="s">
        <v>25661</v>
      </c>
      <c r="F1976" t="s">
        <v>25661</v>
      </c>
      <c r="I1976" t="s">
        <v>25662</v>
      </c>
      <c r="J1976" t="s">
        <v>1196</v>
      </c>
      <c r="V1976" t="s">
        <v>25663</v>
      </c>
      <c r="AM1976" t="s">
        <v>1198</v>
      </c>
      <c r="AR1976" t="s">
        <v>148</v>
      </c>
      <c r="AS1976">
        <v>1995</v>
      </c>
      <c r="AT1976">
        <v>88</v>
      </c>
      <c r="AU1976">
        <v>3</v>
      </c>
      <c r="AZ1976">
        <v>342</v>
      </c>
      <c r="BA1976">
        <v>347</v>
      </c>
      <c r="BC1976" t="s">
        <v>25664</v>
      </c>
      <c r="BK1976" t="s">
        <v>25665</v>
      </c>
      <c r="BQ1976" t="s">
        <v>296</v>
      </c>
      <c r="BR1976" t="s">
        <v>12074</v>
      </c>
      <c r="BS1976" t="s">
        <v>12074</v>
      </c>
    </row>
    <row r="1977" spans="1:72" hidden="1">
      <c r="A1977" t="s">
        <v>76</v>
      </c>
      <c r="B1977" t="s">
        <v>25666</v>
      </c>
      <c r="F1977" t="s">
        <v>25666</v>
      </c>
      <c r="I1977" t="s">
        <v>25667</v>
      </c>
      <c r="J1977" t="s">
        <v>2128</v>
      </c>
      <c r="V1977" t="s">
        <v>25668</v>
      </c>
      <c r="AM1977" t="s">
        <v>2130</v>
      </c>
      <c r="AR1977" t="s">
        <v>600</v>
      </c>
      <c r="AS1977">
        <v>1997</v>
      </c>
      <c r="AT1977">
        <v>26</v>
      </c>
      <c r="AU1977">
        <v>2</v>
      </c>
      <c r="AZ1977">
        <v>223</v>
      </c>
      <c r="BA1977">
        <v>228</v>
      </c>
      <c r="BC1977" t="s">
        <v>25669</v>
      </c>
      <c r="BK1977" t="s">
        <v>25670</v>
      </c>
      <c r="BQ1977" t="s">
        <v>131</v>
      </c>
      <c r="BR1977" t="s">
        <v>12074</v>
      </c>
      <c r="BS1977" t="s">
        <v>296</v>
      </c>
    </row>
    <row r="1978" spans="1:72" hidden="1">
      <c r="A1978" t="s">
        <v>76</v>
      </c>
      <c r="B1978" t="s">
        <v>25671</v>
      </c>
      <c r="F1978" t="s">
        <v>25672</v>
      </c>
      <c r="I1978" t="s">
        <v>25673</v>
      </c>
      <c r="J1978" t="s">
        <v>1697</v>
      </c>
      <c r="V1978" t="s">
        <v>25674</v>
      </c>
      <c r="Z1978" t="s">
        <v>25675</v>
      </c>
      <c r="AA1978" t="s">
        <v>25676</v>
      </c>
      <c r="AM1978" t="s">
        <v>1699</v>
      </c>
      <c r="AN1978" t="s">
        <v>1700</v>
      </c>
      <c r="AR1978" t="s">
        <v>185</v>
      </c>
      <c r="AS1978">
        <v>2007</v>
      </c>
      <c r="AT1978">
        <v>170</v>
      </c>
      <c r="AU1978">
        <v>3</v>
      </c>
      <c r="AZ1978">
        <v>358</v>
      </c>
      <c r="BA1978">
        <v>369</v>
      </c>
      <c r="BC1978" t="s">
        <v>25677</v>
      </c>
      <c r="BK1978" t="s">
        <v>25678</v>
      </c>
      <c r="BL1978">
        <v>17879187</v>
      </c>
      <c r="BQ1978" t="s">
        <v>131</v>
      </c>
      <c r="BR1978" t="s">
        <v>12074</v>
      </c>
      <c r="BS1978" t="s">
        <v>296</v>
      </c>
    </row>
    <row r="1979" spans="1:72" hidden="1">
      <c r="A1979" t="s">
        <v>76</v>
      </c>
      <c r="B1979" t="s">
        <v>25679</v>
      </c>
      <c r="F1979" t="s">
        <v>25679</v>
      </c>
      <c r="I1979" t="s">
        <v>25680</v>
      </c>
      <c r="J1979" t="s">
        <v>25681</v>
      </c>
      <c r="V1979" t="s">
        <v>25682</v>
      </c>
      <c r="AM1979" t="s">
        <v>25683</v>
      </c>
      <c r="AR1979" t="s">
        <v>82</v>
      </c>
      <c r="AS1979">
        <v>1998</v>
      </c>
      <c r="AT1979">
        <v>24</v>
      </c>
      <c r="AU1979">
        <v>1</v>
      </c>
      <c r="AZ1979">
        <v>74</v>
      </c>
      <c r="BA1979">
        <v>98</v>
      </c>
      <c r="BK1979" t="s">
        <v>25684</v>
      </c>
      <c r="BQ1979" t="s">
        <v>296</v>
      </c>
      <c r="BR1979" t="s">
        <v>12074</v>
      </c>
      <c r="BS1979" t="s">
        <v>12074</v>
      </c>
    </row>
    <row r="1980" spans="1:72" hidden="1">
      <c r="A1980" t="s">
        <v>76</v>
      </c>
      <c r="B1980" t="s">
        <v>25685</v>
      </c>
      <c r="F1980" t="s">
        <v>25686</v>
      </c>
      <c r="I1980" t="s">
        <v>25687</v>
      </c>
      <c r="J1980" t="s">
        <v>22513</v>
      </c>
      <c r="V1980" t="s">
        <v>25688</v>
      </c>
      <c r="AM1980" t="s">
        <v>22515</v>
      </c>
      <c r="AR1980" t="s">
        <v>185</v>
      </c>
      <c r="AS1980">
        <v>2018</v>
      </c>
      <c r="AT1980">
        <v>9</v>
      </c>
      <c r="AU1980">
        <v>3</v>
      </c>
      <c r="BB1980">
        <v>105</v>
      </c>
      <c r="BC1980" t="s">
        <v>25689</v>
      </c>
      <c r="BK1980" t="s">
        <v>25690</v>
      </c>
      <c r="BL1980">
        <v>30134571</v>
      </c>
      <c r="BQ1980" t="s">
        <v>131</v>
      </c>
      <c r="BR1980" t="s">
        <v>12074</v>
      </c>
      <c r="BS1980" t="s">
        <v>296</v>
      </c>
      <c r="BT1980">
        <v>1</v>
      </c>
    </row>
    <row r="1981" spans="1:72" hidden="1">
      <c r="A1981" t="s">
        <v>76</v>
      </c>
      <c r="B1981" t="s">
        <v>25691</v>
      </c>
      <c r="F1981" t="s">
        <v>25692</v>
      </c>
      <c r="I1981" t="s">
        <v>25693</v>
      </c>
      <c r="J1981" t="s">
        <v>25694</v>
      </c>
      <c r="V1981" t="s">
        <v>25695</v>
      </c>
      <c r="AM1981" t="s">
        <v>25696</v>
      </c>
      <c r="AR1981" t="s">
        <v>128</v>
      </c>
      <c r="AS1981">
        <v>2015</v>
      </c>
      <c r="AT1981">
        <v>137</v>
      </c>
      <c r="AZ1981">
        <v>1</v>
      </c>
      <c r="BA1981">
        <v>6</v>
      </c>
      <c r="BK1981" t="s">
        <v>25697</v>
      </c>
      <c r="BQ1981" t="s">
        <v>296</v>
      </c>
      <c r="BR1981" t="s">
        <v>12074</v>
      </c>
      <c r="BS1981" t="s">
        <v>12074</v>
      </c>
    </row>
    <row r="1982" spans="1:72" hidden="1">
      <c r="A1982" t="s">
        <v>76</v>
      </c>
      <c r="B1982" t="s">
        <v>25698</v>
      </c>
      <c r="F1982" t="s">
        <v>25699</v>
      </c>
      <c r="I1982" t="s">
        <v>25700</v>
      </c>
      <c r="J1982" t="s">
        <v>145</v>
      </c>
      <c r="V1982" t="s">
        <v>25701</v>
      </c>
      <c r="AA1982" t="s">
        <v>25702</v>
      </c>
      <c r="AM1982" t="s">
        <v>147</v>
      </c>
      <c r="AN1982" t="s">
        <v>1557</v>
      </c>
      <c r="AR1982" t="s">
        <v>128</v>
      </c>
      <c r="AS1982">
        <v>2014</v>
      </c>
      <c r="AT1982">
        <v>71</v>
      </c>
      <c r="AZ1982">
        <v>147</v>
      </c>
      <c r="BA1982">
        <v>155</v>
      </c>
      <c r="BC1982" t="s">
        <v>25703</v>
      </c>
      <c r="BK1982" t="s">
        <v>25704</v>
      </c>
      <c r="BL1982">
        <v>25450427</v>
      </c>
      <c r="BQ1982" t="s">
        <v>296</v>
      </c>
      <c r="BR1982" t="s">
        <v>12074</v>
      </c>
      <c r="BS1982" t="s">
        <v>12074</v>
      </c>
    </row>
    <row r="1983" spans="1:72" hidden="1">
      <c r="A1983" t="s">
        <v>76</v>
      </c>
      <c r="B1983" t="s">
        <v>25705</v>
      </c>
      <c r="F1983" t="s">
        <v>25705</v>
      </c>
      <c r="I1983" t="s">
        <v>25706</v>
      </c>
      <c r="J1983" t="s">
        <v>16003</v>
      </c>
      <c r="V1983" t="s">
        <v>25707</v>
      </c>
      <c r="AM1983" t="s">
        <v>16008</v>
      </c>
      <c r="AR1983" t="s">
        <v>413</v>
      </c>
      <c r="AS1983">
        <v>1992</v>
      </c>
      <c r="AT1983">
        <v>12</v>
      </c>
      <c r="AU1983">
        <v>4</v>
      </c>
      <c r="AZ1983">
        <v>546</v>
      </c>
      <c r="BA1983">
        <v>560</v>
      </c>
      <c r="BC1983" t="s">
        <v>25708</v>
      </c>
      <c r="BK1983" t="s">
        <v>25709</v>
      </c>
      <c r="BQ1983" t="s">
        <v>296</v>
      </c>
      <c r="BR1983" t="s">
        <v>12074</v>
      </c>
      <c r="BS1983" t="s">
        <v>12074</v>
      </c>
    </row>
    <row r="1984" spans="1:72" hidden="1">
      <c r="A1984" t="s">
        <v>76</v>
      </c>
      <c r="B1984" t="s">
        <v>25710</v>
      </c>
      <c r="F1984" t="s">
        <v>25711</v>
      </c>
      <c r="I1984" t="s">
        <v>25712</v>
      </c>
      <c r="J1984" t="s">
        <v>666</v>
      </c>
      <c r="V1984" t="s">
        <v>25713</v>
      </c>
      <c r="Z1984" t="s">
        <v>25714</v>
      </c>
      <c r="AA1984" t="s">
        <v>25715</v>
      </c>
      <c r="AM1984" t="s">
        <v>670</v>
      </c>
      <c r="AN1984" t="s">
        <v>671</v>
      </c>
      <c r="AR1984" t="s">
        <v>94</v>
      </c>
      <c r="AS1984">
        <v>2016</v>
      </c>
      <c r="AT1984">
        <v>25</v>
      </c>
      <c r="AU1984">
        <v>2</v>
      </c>
      <c r="AZ1984">
        <v>559</v>
      </c>
      <c r="BA1984">
        <v>569</v>
      </c>
      <c r="BC1984" t="s">
        <v>25716</v>
      </c>
      <c r="BK1984" t="s">
        <v>25717</v>
      </c>
      <c r="BL1984">
        <v>26600127</v>
      </c>
      <c r="BQ1984" t="s">
        <v>296</v>
      </c>
      <c r="BR1984" t="s">
        <v>12074</v>
      </c>
      <c r="BS1984" t="s">
        <v>12074</v>
      </c>
    </row>
    <row r="1985" spans="1:71" hidden="1">
      <c r="A1985" t="s">
        <v>76</v>
      </c>
      <c r="B1985" t="s">
        <v>25718</v>
      </c>
      <c r="F1985" t="s">
        <v>25719</v>
      </c>
      <c r="I1985" t="s">
        <v>25720</v>
      </c>
      <c r="J1985" t="s">
        <v>25721</v>
      </c>
      <c r="V1985" t="s">
        <v>25722</v>
      </c>
      <c r="AM1985" t="s">
        <v>25723</v>
      </c>
      <c r="AN1985" t="s">
        <v>25724</v>
      </c>
      <c r="AR1985" t="s">
        <v>887</v>
      </c>
      <c r="AS1985">
        <v>2017</v>
      </c>
      <c r="AT1985">
        <v>18</v>
      </c>
      <c r="AU1985">
        <v>3</v>
      </c>
      <c r="AX1985" t="s">
        <v>49</v>
      </c>
      <c r="AZ1985">
        <v>679</v>
      </c>
      <c r="BA1985">
        <v>687</v>
      </c>
      <c r="BC1985" t="s">
        <v>25725</v>
      </c>
      <c r="BK1985" t="s">
        <v>25726</v>
      </c>
      <c r="BQ1985" t="s">
        <v>296</v>
      </c>
      <c r="BR1985" t="s">
        <v>12074</v>
      </c>
      <c r="BS1985" t="s">
        <v>12074</v>
      </c>
    </row>
    <row r="1986" spans="1:71" hidden="1">
      <c r="A1986" t="s">
        <v>76</v>
      </c>
      <c r="B1986" t="s">
        <v>25727</v>
      </c>
      <c r="F1986" t="s">
        <v>25728</v>
      </c>
      <c r="I1986" t="s">
        <v>25729</v>
      </c>
      <c r="J1986" t="s">
        <v>299</v>
      </c>
      <c r="V1986" t="s">
        <v>25730</v>
      </c>
      <c r="Z1986" t="s">
        <v>25731</v>
      </c>
      <c r="AA1986" t="s">
        <v>25732</v>
      </c>
      <c r="AM1986" t="s">
        <v>303</v>
      </c>
      <c r="AN1986" t="s">
        <v>4084</v>
      </c>
      <c r="AR1986" s="3">
        <v>40483</v>
      </c>
      <c r="AS1986">
        <v>2013</v>
      </c>
      <c r="AT1986">
        <v>269</v>
      </c>
      <c r="AZ1986">
        <v>98</v>
      </c>
      <c r="BA1986">
        <v>112</v>
      </c>
      <c r="BC1986" t="s">
        <v>25733</v>
      </c>
      <c r="BK1986" t="s">
        <v>25734</v>
      </c>
      <c r="BQ1986" t="s">
        <v>296</v>
      </c>
      <c r="BR1986" t="s">
        <v>12074</v>
      </c>
      <c r="BS1986" t="s">
        <v>12074</v>
      </c>
    </row>
    <row r="1987" spans="1:71" hidden="1">
      <c r="A1987" t="s">
        <v>76</v>
      </c>
      <c r="B1987" t="s">
        <v>25735</v>
      </c>
      <c r="F1987" t="s">
        <v>25736</v>
      </c>
      <c r="I1987" t="s">
        <v>25737</v>
      </c>
      <c r="J1987" t="s">
        <v>16405</v>
      </c>
      <c r="V1987" t="s">
        <v>25738</v>
      </c>
      <c r="AA1987" t="s">
        <v>25739</v>
      </c>
      <c r="AM1987" t="s">
        <v>16407</v>
      </c>
      <c r="AN1987" t="s">
        <v>16408</v>
      </c>
      <c r="AR1987" t="s">
        <v>216</v>
      </c>
      <c r="AS1987">
        <v>2014</v>
      </c>
      <c r="AT1987">
        <v>23</v>
      </c>
      <c r="AU1987">
        <v>4</v>
      </c>
      <c r="AZ1987">
        <v>444</v>
      </c>
      <c r="BA1987">
        <v>456</v>
      </c>
      <c r="BC1987" t="s">
        <v>25740</v>
      </c>
      <c r="BK1987" t="s">
        <v>25741</v>
      </c>
      <c r="BL1987">
        <v>24628883</v>
      </c>
      <c r="BQ1987" t="s">
        <v>296</v>
      </c>
      <c r="BR1987" t="s">
        <v>12074</v>
      </c>
      <c r="BS1987" t="s">
        <v>12074</v>
      </c>
    </row>
    <row r="1988" spans="1:71" hidden="1">
      <c r="A1988" t="s">
        <v>76</v>
      </c>
      <c r="B1988" t="s">
        <v>25742</v>
      </c>
      <c r="F1988" t="s">
        <v>25743</v>
      </c>
      <c r="I1988" t="s">
        <v>25744</v>
      </c>
      <c r="J1988" t="s">
        <v>2662</v>
      </c>
      <c r="V1988" t="s">
        <v>25745</v>
      </c>
      <c r="AM1988" t="s">
        <v>2664</v>
      </c>
      <c r="AN1988" t="s">
        <v>3478</v>
      </c>
      <c r="AR1988" t="s">
        <v>887</v>
      </c>
      <c r="AS1988">
        <v>2014</v>
      </c>
      <c r="AT1988">
        <v>151</v>
      </c>
      <c r="AU1988">
        <v>3</v>
      </c>
      <c r="AZ1988">
        <v>270</v>
      </c>
      <c r="BA1988">
        <v>279</v>
      </c>
      <c r="BC1988" t="s">
        <v>25746</v>
      </c>
      <c r="BK1988" t="s">
        <v>25747</v>
      </c>
      <c r="BQ1988" t="s">
        <v>296</v>
      </c>
      <c r="BR1988" t="s">
        <v>12074</v>
      </c>
      <c r="BS1988" t="s">
        <v>12074</v>
      </c>
    </row>
    <row r="1989" spans="1:71" hidden="1">
      <c r="A1989" t="s">
        <v>867</v>
      </c>
      <c r="B1989" t="s">
        <v>25748</v>
      </c>
      <c r="D1989" t="s">
        <v>25749</v>
      </c>
      <c r="F1989" t="s">
        <v>25750</v>
      </c>
      <c r="I1989" t="s">
        <v>25751</v>
      </c>
      <c r="J1989" t="s">
        <v>25752</v>
      </c>
      <c r="K1989" t="s">
        <v>25753</v>
      </c>
      <c r="O1989" t="s">
        <v>25754</v>
      </c>
      <c r="P1989" t="s">
        <v>25755</v>
      </c>
      <c r="Q1989" t="s">
        <v>25756</v>
      </c>
      <c r="R1989" t="s">
        <v>25757</v>
      </c>
      <c r="V1989" t="s">
        <v>25758</v>
      </c>
      <c r="AM1989" t="s">
        <v>25759</v>
      </c>
      <c r="AO1989" t="s">
        <v>25760</v>
      </c>
      <c r="AS1989">
        <v>2016</v>
      </c>
      <c r="AT1989">
        <v>1218</v>
      </c>
      <c r="AZ1989">
        <v>49</v>
      </c>
      <c r="BA1989">
        <v>63</v>
      </c>
      <c r="BK1989" t="s">
        <v>25761</v>
      </c>
      <c r="BQ1989" t="s">
        <v>296</v>
      </c>
      <c r="BR1989" t="s">
        <v>12074</v>
      </c>
      <c r="BS1989" t="s">
        <v>12074</v>
      </c>
    </row>
    <row r="1990" spans="1:71" hidden="1">
      <c r="A1990" t="s">
        <v>76</v>
      </c>
      <c r="B1990" t="s">
        <v>25762</v>
      </c>
      <c r="F1990" t="s">
        <v>25762</v>
      </c>
      <c r="I1990" t="s">
        <v>25763</v>
      </c>
      <c r="J1990" t="s">
        <v>25764</v>
      </c>
      <c r="V1990" t="s">
        <v>25765</v>
      </c>
      <c r="Z1990" t="s">
        <v>25766</v>
      </c>
      <c r="AA1990" t="s">
        <v>25767</v>
      </c>
      <c r="AM1990" t="s">
        <v>25768</v>
      </c>
      <c r="AR1990" s="3">
        <v>45962</v>
      </c>
      <c r="AS1990">
        <v>2005</v>
      </c>
      <c r="AT1990">
        <v>134</v>
      </c>
      <c r="AU1990" s="2">
        <v>43132</v>
      </c>
      <c r="AZ1990">
        <v>153</v>
      </c>
      <c r="BA1990">
        <v>158</v>
      </c>
      <c r="BC1990" t="s">
        <v>25769</v>
      </c>
      <c r="BK1990" t="s">
        <v>25770</v>
      </c>
      <c r="BL1990">
        <v>16043297</v>
      </c>
      <c r="BQ1990" t="s">
        <v>296</v>
      </c>
      <c r="BR1990" t="s">
        <v>12074</v>
      </c>
      <c r="BS1990" t="s">
        <v>12074</v>
      </c>
    </row>
    <row r="1991" spans="1:71" hidden="1">
      <c r="A1991" t="s">
        <v>76</v>
      </c>
      <c r="B1991" t="s">
        <v>25771</v>
      </c>
      <c r="F1991" t="s">
        <v>25772</v>
      </c>
      <c r="I1991" t="s">
        <v>25773</v>
      </c>
      <c r="J1991" t="s">
        <v>22714</v>
      </c>
      <c r="V1991" t="s">
        <v>25774</v>
      </c>
      <c r="AM1991" t="s">
        <v>22717</v>
      </c>
      <c r="AN1991" t="s">
        <v>25775</v>
      </c>
      <c r="AR1991" t="s">
        <v>185</v>
      </c>
      <c r="AS1991">
        <v>2006</v>
      </c>
      <c r="AT1991">
        <v>60</v>
      </c>
      <c r="AU1991">
        <v>3</v>
      </c>
      <c r="AZ1991">
        <v>264</v>
      </c>
      <c r="BA1991">
        <v>270</v>
      </c>
      <c r="BC1991" t="s">
        <v>25776</v>
      </c>
      <c r="BK1991" t="s">
        <v>25777</v>
      </c>
      <c r="BQ1991" t="s">
        <v>296</v>
      </c>
      <c r="BR1991" t="s">
        <v>12074</v>
      </c>
      <c r="BS1991" t="s">
        <v>12074</v>
      </c>
    </row>
    <row r="1992" spans="1:71" hidden="1">
      <c r="A1992" t="s">
        <v>76</v>
      </c>
      <c r="B1992" t="s">
        <v>25778</v>
      </c>
      <c r="F1992" t="s">
        <v>25779</v>
      </c>
      <c r="I1992" t="s">
        <v>25780</v>
      </c>
      <c r="J1992" t="s">
        <v>2818</v>
      </c>
      <c r="V1992" t="s">
        <v>25781</v>
      </c>
      <c r="AM1992" t="s">
        <v>2820</v>
      </c>
      <c r="AN1992" t="s">
        <v>8638</v>
      </c>
      <c r="AR1992" t="s">
        <v>509</v>
      </c>
      <c r="AS1992">
        <v>2019</v>
      </c>
      <c r="AT1992">
        <v>92</v>
      </c>
      <c r="AU1992">
        <v>1</v>
      </c>
      <c r="AZ1992">
        <v>24</v>
      </c>
      <c r="BA1992">
        <v>36</v>
      </c>
      <c r="BC1992" t="s">
        <v>25782</v>
      </c>
      <c r="BK1992" t="s">
        <v>25783</v>
      </c>
      <c r="BL1992">
        <v>30452332</v>
      </c>
      <c r="BQ1992" t="s">
        <v>296</v>
      </c>
      <c r="BR1992" t="s">
        <v>12074</v>
      </c>
      <c r="BS1992" t="s">
        <v>12074</v>
      </c>
    </row>
    <row r="1993" spans="1:71" hidden="1">
      <c r="A1993" t="s">
        <v>76</v>
      </c>
      <c r="B1993" t="s">
        <v>25784</v>
      </c>
      <c r="F1993" t="s">
        <v>25785</v>
      </c>
      <c r="I1993" t="s">
        <v>25786</v>
      </c>
      <c r="J1993" t="s">
        <v>1802</v>
      </c>
      <c r="V1993" t="s">
        <v>25787</v>
      </c>
      <c r="AM1993" t="s">
        <v>1804</v>
      </c>
      <c r="AR1993" t="s">
        <v>148</v>
      </c>
      <c r="AS1993">
        <v>2012</v>
      </c>
      <c r="AT1993">
        <v>44</v>
      </c>
      <c r="AU1993">
        <v>2</v>
      </c>
      <c r="AZ1993">
        <v>247</v>
      </c>
      <c r="BA1993">
        <v>254</v>
      </c>
      <c r="BC1993" t="s">
        <v>25788</v>
      </c>
      <c r="BK1993" t="s">
        <v>25789</v>
      </c>
      <c r="BQ1993" t="s">
        <v>296</v>
      </c>
      <c r="BR1993" t="s">
        <v>12074</v>
      </c>
      <c r="BS1993" t="s">
        <v>12074</v>
      </c>
    </row>
    <row r="1994" spans="1:71" hidden="1">
      <c r="A1994" t="s">
        <v>752</v>
      </c>
      <c r="B1994" t="s">
        <v>25790</v>
      </c>
      <c r="D1994" t="s">
        <v>25791</v>
      </c>
      <c r="F1994" t="s">
        <v>25790</v>
      </c>
      <c r="I1994" t="s">
        <v>25792</v>
      </c>
      <c r="J1994" t="s">
        <v>25793</v>
      </c>
      <c r="O1994" t="s">
        <v>25794</v>
      </c>
      <c r="P1994" t="s">
        <v>18673</v>
      </c>
      <c r="Q1994" t="s">
        <v>25795</v>
      </c>
      <c r="V1994" t="s">
        <v>25796</v>
      </c>
      <c r="AO1994" t="s">
        <v>25797</v>
      </c>
      <c r="AS1994">
        <v>2000</v>
      </c>
      <c r="AZ1994">
        <v>81</v>
      </c>
      <c r="BA1994">
        <v>106</v>
      </c>
      <c r="BK1994" t="s">
        <v>25798</v>
      </c>
      <c r="BQ1994" t="s">
        <v>296</v>
      </c>
      <c r="BR1994" t="s">
        <v>12074</v>
      </c>
      <c r="BS1994" t="s">
        <v>12074</v>
      </c>
    </row>
    <row r="1995" spans="1:71" hidden="1">
      <c r="A1995" t="s">
        <v>76</v>
      </c>
      <c r="B1995" t="s">
        <v>25799</v>
      </c>
      <c r="F1995" t="s">
        <v>25800</v>
      </c>
      <c r="I1995" t="s">
        <v>25801</v>
      </c>
      <c r="J1995" t="s">
        <v>100</v>
      </c>
      <c r="V1995" t="s">
        <v>25802</v>
      </c>
      <c r="AM1995" t="s">
        <v>103</v>
      </c>
      <c r="AR1995" t="s">
        <v>3518</v>
      </c>
      <c r="AS1995">
        <v>2011</v>
      </c>
      <c r="AT1995">
        <v>6</v>
      </c>
      <c r="AU1995">
        <v>12</v>
      </c>
      <c r="BB1995" t="s">
        <v>25803</v>
      </c>
      <c r="BC1995" t="s">
        <v>25804</v>
      </c>
      <c r="BK1995" t="s">
        <v>25805</v>
      </c>
      <c r="BL1995">
        <v>22195028</v>
      </c>
      <c r="BQ1995" t="s">
        <v>296</v>
      </c>
      <c r="BR1995" t="s">
        <v>12074</v>
      </c>
      <c r="BS1995" t="s">
        <v>12074</v>
      </c>
    </row>
    <row r="1996" spans="1:71" hidden="1">
      <c r="A1996" t="s">
        <v>76</v>
      </c>
      <c r="B1996" t="s">
        <v>25806</v>
      </c>
      <c r="F1996" t="s">
        <v>25807</v>
      </c>
      <c r="I1996" t="s">
        <v>25808</v>
      </c>
      <c r="J1996" t="s">
        <v>145</v>
      </c>
      <c r="V1996" t="s">
        <v>25809</v>
      </c>
      <c r="AA1996" t="s">
        <v>25810</v>
      </c>
      <c r="AM1996" t="s">
        <v>147</v>
      </c>
      <c r="AN1996" t="s">
        <v>1557</v>
      </c>
      <c r="AR1996" t="s">
        <v>600</v>
      </c>
      <c r="AS1996">
        <v>2013</v>
      </c>
      <c r="AT1996">
        <v>59</v>
      </c>
      <c r="AU1996">
        <v>4</v>
      </c>
      <c r="AZ1996">
        <v>408</v>
      </c>
      <c r="BA1996">
        <v>415</v>
      </c>
      <c r="BC1996" t="s">
        <v>25811</v>
      </c>
      <c r="BK1996" t="s">
        <v>25812</v>
      </c>
      <c r="BL1996">
        <v>23395823</v>
      </c>
      <c r="BQ1996" t="s">
        <v>296</v>
      </c>
      <c r="BR1996" t="s">
        <v>12074</v>
      </c>
      <c r="BS1996" t="s">
        <v>12074</v>
      </c>
    </row>
    <row r="1997" spans="1:71" hidden="1">
      <c r="A1997" t="s">
        <v>76</v>
      </c>
      <c r="B1997" t="s">
        <v>25813</v>
      </c>
      <c r="F1997" t="s">
        <v>25814</v>
      </c>
      <c r="I1997" t="s">
        <v>25815</v>
      </c>
      <c r="J1997" t="s">
        <v>11727</v>
      </c>
      <c r="V1997" t="s">
        <v>25816</v>
      </c>
      <c r="AM1997" t="s">
        <v>11729</v>
      </c>
      <c r="AR1997" t="s">
        <v>1120</v>
      </c>
      <c r="AS1997">
        <v>2015</v>
      </c>
      <c r="AT1997">
        <v>76</v>
      </c>
      <c r="AU1997">
        <v>4</v>
      </c>
      <c r="AZ1997">
        <v>310</v>
      </c>
      <c r="BA1997">
        <v>318</v>
      </c>
      <c r="BK1997" t="s">
        <v>25817</v>
      </c>
      <c r="BL1997">
        <v>26353398</v>
      </c>
      <c r="BQ1997" t="s">
        <v>296</v>
      </c>
      <c r="BR1997" t="s">
        <v>12074</v>
      </c>
      <c r="BS1997" t="s">
        <v>12074</v>
      </c>
    </row>
    <row r="1998" spans="1:71" hidden="1">
      <c r="A1998" t="s">
        <v>76</v>
      </c>
      <c r="B1998" t="s">
        <v>25813</v>
      </c>
      <c r="F1998" t="s">
        <v>25814</v>
      </c>
      <c r="I1998" t="s">
        <v>25818</v>
      </c>
      <c r="J1998" t="s">
        <v>25819</v>
      </c>
      <c r="V1998" t="s">
        <v>25820</v>
      </c>
      <c r="AM1998" t="s">
        <v>25821</v>
      </c>
      <c r="AN1998" t="s">
        <v>25822</v>
      </c>
      <c r="AR1998" t="s">
        <v>397</v>
      </c>
      <c r="AS1998">
        <v>2018</v>
      </c>
      <c r="AT1998">
        <v>11</v>
      </c>
      <c r="AU1998">
        <v>4</v>
      </c>
      <c r="AZ1998">
        <v>343</v>
      </c>
      <c r="BA1998">
        <v>354</v>
      </c>
      <c r="BC1998" t="s">
        <v>25823</v>
      </c>
      <c r="BK1998" t="s">
        <v>25824</v>
      </c>
      <c r="BQ1998" t="s">
        <v>296</v>
      </c>
      <c r="BR1998" t="s">
        <v>12074</v>
      </c>
      <c r="BS1998" t="s">
        <v>12074</v>
      </c>
    </row>
    <row r="1999" spans="1:71" hidden="1">
      <c r="A1999" t="s">
        <v>76</v>
      </c>
      <c r="B1999" t="s">
        <v>25825</v>
      </c>
      <c r="F1999" t="s">
        <v>25826</v>
      </c>
      <c r="I1999" t="s">
        <v>25827</v>
      </c>
      <c r="J1999" t="s">
        <v>8521</v>
      </c>
      <c r="V1999" t="s">
        <v>25828</v>
      </c>
      <c r="Z1999" t="s">
        <v>25829</v>
      </c>
      <c r="AA1999" t="s">
        <v>25830</v>
      </c>
      <c r="AM1999" t="s">
        <v>8523</v>
      </c>
      <c r="AR1999" t="s">
        <v>148</v>
      </c>
      <c r="AS1999">
        <v>2013</v>
      </c>
      <c r="AT1999">
        <v>39</v>
      </c>
      <c r="AU1999">
        <v>5</v>
      </c>
      <c r="AZ1999">
        <v>591</v>
      </c>
      <c r="BA1999">
        <v>601</v>
      </c>
      <c r="BC1999" t="s">
        <v>25831</v>
      </c>
      <c r="BK1999" t="s">
        <v>25832</v>
      </c>
      <c r="BL1999">
        <v>23620127</v>
      </c>
      <c r="BQ1999" t="s">
        <v>296</v>
      </c>
      <c r="BR1999" t="s">
        <v>12074</v>
      </c>
      <c r="BS1999" t="s">
        <v>12074</v>
      </c>
    </row>
    <row r="2000" spans="1:71" hidden="1">
      <c r="A2000" t="s">
        <v>76</v>
      </c>
      <c r="B2000" t="s">
        <v>25833</v>
      </c>
      <c r="F2000" t="s">
        <v>25834</v>
      </c>
      <c r="H2000" t="s">
        <v>25835</v>
      </c>
      <c r="I2000" t="s">
        <v>25836</v>
      </c>
      <c r="J2000" t="s">
        <v>100</v>
      </c>
      <c r="V2000" t="s">
        <v>25837</v>
      </c>
      <c r="Z2000" t="s">
        <v>25838</v>
      </c>
      <c r="AA2000" t="s">
        <v>25839</v>
      </c>
      <c r="AM2000" t="s">
        <v>103</v>
      </c>
      <c r="AR2000" s="3">
        <v>40422</v>
      </c>
      <c r="AS2000">
        <v>2013</v>
      </c>
      <c r="AT2000">
        <v>8</v>
      </c>
      <c r="AU2000">
        <v>9</v>
      </c>
      <c r="BB2000" t="s">
        <v>25840</v>
      </c>
      <c r="BC2000" t="s">
        <v>25841</v>
      </c>
      <c r="BK2000" t="s">
        <v>25842</v>
      </c>
      <c r="BL2000">
        <v>24040170</v>
      </c>
      <c r="BQ2000" t="s">
        <v>296</v>
      </c>
      <c r="BR2000" t="s">
        <v>12074</v>
      </c>
      <c r="BS2000" t="s">
        <v>12074</v>
      </c>
    </row>
    <row r="2001" spans="1:71" hidden="1">
      <c r="A2001" t="s">
        <v>76</v>
      </c>
      <c r="B2001" t="s">
        <v>25843</v>
      </c>
      <c r="F2001" t="s">
        <v>25844</v>
      </c>
      <c r="I2001" t="s">
        <v>25845</v>
      </c>
      <c r="J2001" t="s">
        <v>3751</v>
      </c>
      <c r="V2001" t="s">
        <v>25846</v>
      </c>
      <c r="AA2001" t="s">
        <v>25847</v>
      </c>
      <c r="AM2001" t="s">
        <v>3755</v>
      </c>
      <c r="AN2001" t="s">
        <v>18014</v>
      </c>
      <c r="AR2001" t="s">
        <v>769</v>
      </c>
      <c r="AS2001">
        <v>2015</v>
      </c>
      <c r="AT2001">
        <v>30</v>
      </c>
      <c r="AU2001">
        <v>3</v>
      </c>
      <c r="AZ2001">
        <v>608</v>
      </c>
      <c r="BA2001">
        <v>615</v>
      </c>
      <c r="BC2001" t="s">
        <v>25848</v>
      </c>
      <c r="BK2001" t="s">
        <v>25849</v>
      </c>
      <c r="BL2001">
        <v>25567618</v>
      </c>
      <c r="BQ2001" t="s">
        <v>296</v>
      </c>
      <c r="BR2001" t="s">
        <v>12074</v>
      </c>
      <c r="BS2001" t="s">
        <v>12074</v>
      </c>
    </row>
    <row r="2002" spans="1:71" hidden="1">
      <c r="A2002" t="s">
        <v>76</v>
      </c>
      <c r="B2002" t="s">
        <v>25850</v>
      </c>
      <c r="F2002" t="s">
        <v>25850</v>
      </c>
      <c r="I2002" t="s">
        <v>25851</v>
      </c>
      <c r="J2002" t="s">
        <v>12218</v>
      </c>
      <c r="V2002" t="s">
        <v>25852</v>
      </c>
      <c r="AM2002" t="s">
        <v>12220</v>
      </c>
      <c r="AR2002" t="s">
        <v>769</v>
      </c>
      <c r="AS2002">
        <v>2005</v>
      </c>
      <c r="AT2002">
        <v>27</v>
      </c>
      <c r="AU2002">
        <v>1</v>
      </c>
      <c r="AZ2002">
        <v>11</v>
      </c>
      <c r="BA2002">
        <v>19</v>
      </c>
      <c r="BC2002" t="s">
        <v>25853</v>
      </c>
      <c r="BK2002" t="s">
        <v>25854</v>
      </c>
      <c r="BQ2002" t="s">
        <v>296</v>
      </c>
      <c r="BR2002" t="s">
        <v>12074</v>
      </c>
      <c r="BS2002" t="s">
        <v>12074</v>
      </c>
    </row>
    <row r="2003" spans="1:71" hidden="1">
      <c r="A2003" t="s">
        <v>76</v>
      </c>
      <c r="B2003" t="s">
        <v>25855</v>
      </c>
      <c r="F2003" t="s">
        <v>25856</v>
      </c>
      <c r="I2003" t="s">
        <v>25857</v>
      </c>
      <c r="J2003" t="s">
        <v>1257</v>
      </c>
      <c r="V2003" t="s">
        <v>25858</v>
      </c>
      <c r="Z2003" t="s">
        <v>25859</v>
      </c>
      <c r="AA2003" t="s">
        <v>25860</v>
      </c>
      <c r="AM2003" t="s">
        <v>1259</v>
      </c>
      <c r="AR2003" t="s">
        <v>397</v>
      </c>
      <c r="AS2003">
        <v>2012</v>
      </c>
      <c r="AT2003">
        <v>39</v>
      </c>
      <c r="AU2003">
        <v>7</v>
      </c>
      <c r="AZ2003">
        <v>1266</v>
      </c>
      <c r="BA2003">
        <v>1277</v>
      </c>
      <c r="BC2003" t="s">
        <v>25861</v>
      </c>
      <c r="BK2003" t="s">
        <v>25862</v>
      </c>
      <c r="BQ2003" t="s">
        <v>296</v>
      </c>
      <c r="BR2003" t="s">
        <v>12074</v>
      </c>
      <c r="BS2003" t="s">
        <v>12074</v>
      </c>
    </row>
    <row r="2004" spans="1:71" hidden="1">
      <c r="A2004" t="s">
        <v>76</v>
      </c>
      <c r="B2004" t="s">
        <v>25863</v>
      </c>
      <c r="F2004" t="s">
        <v>25864</v>
      </c>
      <c r="I2004" t="s">
        <v>25865</v>
      </c>
      <c r="J2004" t="s">
        <v>10872</v>
      </c>
      <c r="V2004" t="s">
        <v>25866</v>
      </c>
      <c r="AM2004" t="s">
        <v>10873</v>
      </c>
      <c r="AR2004" t="s">
        <v>19677</v>
      </c>
      <c r="AS2004">
        <v>2010</v>
      </c>
      <c r="AU2004">
        <v>2</v>
      </c>
      <c r="AZ2004">
        <v>247</v>
      </c>
      <c r="BA2004">
        <v>253</v>
      </c>
      <c r="BC2004" t="s">
        <v>25867</v>
      </c>
      <c r="BK2004" t="s">
        <v>25868</v>
      </c>
      <c r="BQ2004" t="s">
        <v>296</v>
      </c>
      <c r="BR2004" t="s">
        <v>12074</v>
      </c>
      <c r="BS2004" t="s">
        <v>12074</v>
      </c>
    </row>
    <row r="2005" spans="1:71" hidden="1">
      <c r="A2005" t="s">
        <v>76</v>
      </c>
      <c r="B2005" t="s">
        <v>25869</v>
      </c>
      <c r="F2005" t="s">
        <v>25870</v>
      </c>
      <c r="I2005" t="s">
        <v>25871</v>
      </c>
      <c r="J2005" t="s">
        <v>5302</v>
      </c>
      <c r="V2005" t="s">
        <v>25872</v>
      </c>
      <c r="AA2005" t="s">
        <v>25873</v>
      </c>
      <c r="AM2005" t="s">
        <v>5305</v>
      </c>
      <c r="AR2005" t="s">
        <v>397</v>
      </c>
      <c r="AS2005">
        <v>2017</v>
      </c>
      <c r="AT2005">
        <v>11</v>
      </c>
      <c r="AU2005">
        <v>7</v>
      </c>
      <c r="BB2005" t="s">
        <v>25874</v>
      </c>
      <c r="BC2005" t="s">
        <v>25875</v>
      </c>
      <c r="BK2005" t="s">
        <v>25876</v>
      </c>
      <c r="BL2005">
        <v>28759593</v>
      </c>
      <c r="BQ2005" t="s">
        <v>296</v>
      </c>
      <c r="BR2005" t="s">
        <v>12074</v>
      </c>
      <c r="BS2005" t="s">
        <v>12074</v>
      </c>
    </row>
    <row r="2006" spans="1:71" hidden="1">
      <c r="A2006" t="s">
        <v>76</v>
      </c>
      <c r="B2006" t="s">
        <v>25877</v>
      </c>
      <c r="F2006" t="s">
        <v>25877</v>
      </c>
      <c r="I2006" t="s">
        <v>25878</v>
      </c>
      <c r="J2006" t="s">
        <v>12495</v>
      </c>
      <c r="V2006" t="s">
        <v>25879</v>
      </c>
      <c r="AM2006" t="s">
        <v>12498</v>
      </c>
      <c r="AR2006" t="s">
        <v>769</v>
      </c>
      <c r="AS2006">
        <v>1995</v>
      </c>
      <c r="AT2006">
        <v>14</v>
      </c>
      <c r="AU2006">
        <v>1</v>
      </c>
      <c r="AZ2006">
        <v>131</v>
      </c>
      <c r="BA2006">
        <v>146</v>
      </c>
      <c r="BC2006" t="s">
        <v>25880</v>
      </c>
      <c r="BK2006" t="s">
        <v>25881</v>
      </c>
      <c r="BQ2006" t="s">
        <v>296</v>
      </c>
      <c r="BR2006" t="s">
        <v>12074</v>
      </c>
      <c r="BS2006" t="s">
        <v>12074</v>
      </c>
    </row>
    <row r="2007" spans="1:71" hidden="1">
      <c r="A2007" t="s">
        <v>76</v>
      </c>
      <c r="B2007" t="s">
        <v>25882</v>
      </c>
      <c r="F2007" t="s">
        <v>25883</v>
      </c>
      <c r="I2007" t="s">
        <v>25884</v>
      </c>
      <c r="J2007" t="s">
        <v>5804</v>
      </c>
      <c r="V2007" t="s">
        <v>25885</v>
      </c>
      <c r="AA2007" t="s">
        <v>25886</v>
      </c>
      <c r="AM2007" t="s">
        <v>19895</v>
      </c>
      <c r="AR2007" t="s">
        <v>216</v>
      </c>
      <c r="AS2007">
        <v>2007</v>
      </c>
      <c r="AT2007">
        <v>3</v>
      </c>
      <c r="AU2007">
        <v>8</v>
      </c>
      <c r="AZ2007">
        <v>1418</v>
      </c>
      <c r="BA2007">
        <v>1424</v>
      </c>
      <c r="BB2007" t="s">
        <v>25887</v>
      </c>
      <c r="BC2007" t="s">
        <v>25888</v>
      </c>
      <c r="BK2007" t="s">
        <v>25889</v>
      </c>
      <c r="BL2007">
        <v>17696613</v>
      </c>
      <c r="BQ2007" t="s">
        <v>296</v>
      </c>
      <c r="BR2007" t="s">
        <v>12074</v>
      </c>
      <c r="BS2007" t="s">
        <v>12074</v>
      </c>
    </row>
    <row r="2008" spans="1:71" hidden="1">
      <c r="A2008" t="s">
        <v>76</v>
      </c>
      <c r="B2008" t="s">
        <v>25890</v>
      </c>
      <c r="F2008" t="s">
        <v>25891</v>
      </c>
      <c r="I2008" t="s">
        <v>25892</v>
      </c>
      <c r="J2008" t="s">
        <v>3996</v>
      </c>
      <c r="V2008" t="s">
        <v>25893</v>
      </c>
      <c r="Z2008" t="s">
        <v>25894</v>
      </c>
      <c r="AA2008" t="s">
        <v>25895</v>
      </c>
      <c r="AM2008" t="s">
        <v>4000</v>
      </c>
      <c r="AN2008" t="s">
        <v>5562</v>
      </c>
      <c r="AR2008" t="s">
        <v>216</v>
      </c>
      <c r="AS2008">
        <v>2007</v>
      </c>
      <c r="AT2008">
        <v>153</v>
      </c>
      <c r="AU2008">
        <v>1</v>
      </c>
      <c r="AZ2008">
        <v>37</v>
      </c>
      <c r="BA2008">
        <v>47</v>
      </c>
      <c r="BC2008" t="s">
        <v>25896</v>
      </c>
      <c r="BK2008" t="s">
        <v>25897</v>
      </c>
      <c r="BL2008">
        <v>17415593</v>
      </c>
      <c r="BQ2008" t="s">
        <v>296</v>
      </c>
      <c r="BR2008" t="s">
        <v>12074</v>
      </c>
      <c r="BS2008" t="s">
        <v>12074</v>
      </c>
    </row>
    <row r="2009" spans="1:71" hidden="1">
      <c r="A2009" t="s">
        <v>76</v>
      </c>
      <c r="B2009" t="s">
        <v>25898</v>
      </c>
      <c r="F2009" t="s">
        <v>25899</v>
      </c>
      <c r="I2009" t="s">
        <v>25900</v>
      </c>
      <c r="J2009" t="s">
        <v>100</v>
      </c>
      <c r="V2009" t="s">
        <v>25901</v>
      </c>
      <c r="Z2009" t="s">
        <v>25902</v>
      </c>
      <c r="AA2009" t="s">
        <v>25903</v>
      </c>
      <c r="AM2009" t="s">
        <v>103</v>
      </c>
      <c r="AR2009" s="3">
        <v>37865</v>
      </c>
      <c r="AS2009">
        <v>2014</v>
      </c>
      <c r="AT2009">
        <v>9</v>
      </c>
      <c r="AU2009">
        <v>9</v>
      </c>
      <c r="BB2009" t="s">
        <v>25904</v>
      </c>
      <c r="BC2009" t="s">
        <v>25905</v>
      </c>
      <c r="BK2009" t="s">
        <v>25906</v>
      </c>
      <c r="BL2009">
        <v>25184428</v>
      </c>
      <c r="BQ2009" t="s">
        <v>296</v>
      </c>
      <c r="BR2009" t="s">
        <v>12074</v>
      </c>
      <c r="BS2009" t="s">
        <v>12074</v>
      </c>
    </row>
    <row r="2010" spans="1:71" hidden="1">
      <c r="A2010" t="s">
        <v>76</v>
      </c>
      <c r="B2010" t="s">
        <v>25907</v>
      </c>
      <c r="F2010" t="s">
        <v>25908</v>
      </c>
      <c r="I2010" t="s">
        <v>25909</v>
      </c>
      <c r="J2010" t="s">
        <v>460</v>
      </c>
      <c r="V2010" t="s">
        <v>25910</v>
      </c>
      <c r="AM2010" t="s">
        <v>464</v>
      </c>
      <c r="AN2010" t="s">
        <v>465</v>
      </c>
      <c r="AS2010">
        <v>2009</v>
      </c>
      <c r="AT2010">
        <v>393</v>
      </c>
      <c r="AZ2010">
        <v>185</v>
      </c>
      <c r="BA2010">
        <v>188</v>
      </c>
      <c r="BC2010" t="s">
        <v>25911</v>
      </c>
      <c r="BK2010" t="s">
        <v>25912</v>
      </c>
      <c r="BQ2010" t="s">
        <v>296</v>
      </c>
      <c r="BR2010" t="s">
        <v>12074</v>
      </c>
      <c r="BS2010" t="s">
        <v>12074</v>
      </c>
    </row>
    <row r="2011" spans="1:71" hidden="1">
      <c r="A2011" t="s">
        <v>76</v>
      </c>
      <c r="B2011" t="s">
        <v>25913</v>
      </c>
      <c r="F2011" t="s">
        <v>25914</v>
      </c>
      <c r="I2011" t="s">
        <v>25915</v>
      </c>
      <c r="J2011" t="s">
        <v>13162</v>
      </c>
      <c r="V2011" t="s">
        <v>25916</v>
      </c>
      <c r="AM2011" t="s">
        <v>13164</v>
      </c>
      <c r="AR2011" s="3">
        <v>40210</v>
      </c>
      <c r="AS2011">
        <v>2010</v>
      </c>
      <c r="AT2011">
        <v>21</v>
      </c>
      <c r="AU2011">
        <v>1</v>
      </c>
      <c r="AZ2011">
        <v>177</v>
      </c>
      <c r="BA2011">
        <v>189</v>
      </c>
      <c r="BC2011" t="s">
        <v>25917</v>
      </c>
      <c r="BK2011" t="s">
        <v>25918</v>
      </c>
      <c r="BQ2011" t="s">
        <v>296</v>
      </c>
      <c r="BR2011" t="s">
        <v>12074</v>
      </c>
      <c r="BS2011" t="s">
        <v>12074</v>
      </c>
    </row>
    <row r="2012" spans="1:71" hidden="1">
      <c r="A2012" t="s">
        <v>76</v>
      </c>
      <c r="B2012" t="s">
        <v>25919</v>
      </c>
      <c r="F2012" t="s">
        <v>25919</v>
      </c>
      <c r="I2012" t="s">
        <v>25920</v>
      </c>
      <c r="J2012" t="s">
        <v>25921</v>
      </c>
      <c r="V2012" t="s">
        <v>25922</v>
      </c>
      <c r="AM2012" t="s">
        <v>25923</v>
      </c>
      <c r="AR2012" t="s">
        <v>94</v>
      </c>
      <c r="AS2012">
        <v>1998</v>
      </c>
      <c r="AT2012">
        <v>58</v>
      </c>
      <c r="AU2012">
        <v>1</v>
      </c>
      <c r="AZ2012">
        <v>66</v>
      </c>
      <c r="BA2012">
        <v>75</v>
      </c>
      <c r="BK2012" t="s">
        <v>25924</v>
      </c>
      <c r="BQ2012" t="s">
        <v>296</v>
      </c>
      <c r="BR2012" t="s">
        <v>12074</v>
      </c>
      <c r="BS2012" t="s">
        <v>12074</v>
      </c>
    </row>
    <row r="2013" spans="1:71" hidden="1">
      <c r="A2013" t="s">
        <v>76</v>
      </c>
      <c r="B2013" t="s">
        <v>25925</v>
      </c>
      <c r="F2013" t="s">
        <v>25926</v>
      </c>
      <c r="I2013" t="s">
        <v>25927</v>
      </c>
      <c r="J2013" t="s">
        <v>7231</v>
      </c>
      <c r="V2013" t="s">
        <v>25928</v>
      </c>
      <c r="Z2013" t="s">
        <v>25929</v>
      </c>
      <c r="AA2013" t="s">
        <v>25930</v>
      </c>
      <c r="AM2013" t="s">
        <v>7234</v>
      </c>
      <c r="AN2013" t="s">
        <v>7235</v>
      </c>
      <c r="AR2013" t="s">
        <v>23472</v>
      </c>
      <c r="AS2013">
        <v>2013</v>
      </c>
      <c r="AT2013">
        <v>339</v>
      </c>
      <c r="AX2013" t="s">
        <v>49</v>
      </c>
      <c r="AZ2013">
        <v>129</v>
      </c>
      <c r="BA2013">
        <v>139</v>
      </c>
      <c r="BC2013" t="s">
        <v>25931</v>
      </c>
      <c r="BK2013" t="s">
        <v>25932</v>
      </c>
      <c r="BL2013">
        <v>23752039</v>
      </c>
      <c r="BQ2013" t="s">
        <v>296</v>
      </c>
      <c r="BR2013" t="s">
        <v>12074</v>
      </c>
      <c r="BS2013" t="s">
        <v>12074</v>
      </c>
    </row>
    <row r="2014" spans="1:71" hidden="1">
      <c r="A2014" t="s">
        <v>76</v>
      </c>
      <c r="B2014" t="s">
        <v>25933</v>
      </c>
      <c r="F2014" t="s">
        <v>25933</v>
      </c>
      <c r="I2014" t="s">
        <v>25934</v>
      </c>
      <c r="J2014" t="s">
        <v>7752</v>
      </c>
      <c r="O2014" t="s">
        <v>25935</v>
      </c>
      <c r="P2014" t="s">
        <v>25936</v>
      </c>
      <c r="Q2014" t="s">
        <v>25937</v>
      </c>
      <c r="V2014" t="s">
        <v>25938</v>
      </c>
      <c r="AM2014" t="s">
        <v>2716</v>
      </c>
      <c r="AR2014" t="s">
        <v>25939</v>
      </c>
      <c r="AS2014">
        <v>1997</v>
      </c>
      <c r="AT2014">
        <v>21</v>
      </c>
      <c r="AU2014" s="2">
        <v>43287</v>
      </c>
      <c r="AZ2014">
        <v>379</v>
      </c>
      <c r="BA2014">
        <v>391</v>
      </c>
      <c r="BC2014" t="s">
        <v>25940</v>
      </c>
      <c r="BK2014" t="s">
        <v>25941</v>
      </c>
      <c r="BQ2014" t="s">
        <v>296</v>
      </c>
      <c r="BR2014" t="s">
        <v>12074</v>
      </c>
      <c r="BS2014" t="s">
        <v>12074</v>
      </c>
    </row>
    <row r="2015" spans="1:71" hidden="1">
      <c r="A2015" t="s">
        <v>76</v>
      </c>
      <c r="B2015" t="s">
        <v>25942</v>
      </c>
      <c r="F2015" t="s">
        <v>25942</v>
      </c>
      <c r="I2015" t="s">
        <v>25943</v>
      </c>
      <c r="J2015" t="s">
        <v>2712</v>
      </c>
      <c r="O2015" t="s">
        <v>25944</v>
      </c>
      <c r="P2015" t="s">
        <v>25945</v>
      </c>
      <c r="Q2015" t="s">
        <v>25946</v>
      </c>
      <c r="R2015" t="s">
        <v>25947</v>
      </c>
      <c r="V2015" t="s">
        <v>25948</v>
      </c>
      <c r="AM2015" t="s">
        <v>2716</v>
      </c>
      <c r="AS2015">
        <v>2000</v>
      </c>
      <c r="AT2015">
        <v>24</v>
      </c>
      <c r="AU2015" s="2">
        <v>43256</v>
      </c>
      <c r="AZ2015">
        <v>319</v>
      </c>
      <c r="BA2015">
        <v>335</v>
      </c>
      <c r="BC2015" t="s">
        <v>25949</v>
      </c>
      <c r="BK2015" t="s">
        <v>25950</v>
      </c>
      <c r="BL2015">
        <v>11156159</v>
      </c>
      <c r="BQ2015" t="s">
        <v>131</v>
      </c>
      <c r="BR2015" t="s">
        <v>12074</v>
      </c>
      <c r="BS2015" t="s">
        <v>296</v>
      </c>
    </row>
    <row r="2016" spans="1:71" hidden="1">
      <c r="A2016" t="s">
        <v>76</v>
      </c>
      <c r="B2016" t="s">
        <v>25951</v>
      </c>
      <c r="F2016" t="s">
        <v>25951</v>
      </c>
      <c r="I2016" t="s">
        <v>25952</v>
      </c>
      <c r="J2016" t="s">
        <v>452</v>
      </c>
      <c r="V2016" t="s">
        <v>25953</v>
      </c>
      <c r="AA2016" t="s">
        <v>22308</v>
      </c>
      <c r="AM2016" t="s">
        <v>454</v>
      </c>
      <c r="AR2016" t="s">
        <v>204</v>
      </c>
      <c r="AS2016">
        <v>2001</v>
      </c>
      <c r="AT2016">
        <v>36</v>
      </c>
      <c r="AU2016">
        <v>1</v>
      </c>
      <c r="AZ2016">
        <v>177</v>
      </c>
      <c r="BA2016">
        <v>184</v>
      </c>
      <c r="BK2016" t="s">
        <v>25954</v>
      </c>
      <c r="BQ2016" t="s">
        <v>296</v>
      </c>
      <c r="BR2016" t="s">
        <v>12074</v>
      </c>
      <c r="BS2016" t="s">
        <v>12074</v>
      </c>
    </row>
    <row r="2017" spans="1:72" hidden="1">
      <c r="A2017" t="s">
        <v>76</v>
      </c>
      <c r="B2017" t="s">
        <v>25955</v>
      </c>
      <c r="F2017" t="s">
        <v>25955</v>
      </c>
      <c r="I2017" t="s">
        <v>25956</v>
      </c>
      <c r="J2017" t="s">
        <v>452</v>
      </c>
      <c r="V2017" t="s">
        <v>25957</v>
      </c>
      <c r="AA2017" t="s">
        <v>22308</v>
      </c>
      <c r="AM2017" t="s">
        <v>454</v>
      </c>
      <c r="AR2017" t="s">
        <v>148</v>
      </c>
      <c r="AS2017">
        <v>2003</v>
      </c>
      <c r="AT2017">
        <v>38</v>
      </c>
      <c r="AU2017">
        <v>2</v>
      </c>
      <c r="AZ2017">
        <v>225</v>
      </c>
      <c r="BA2017">
        <v>230</v>
      </c>
      <c r="BK2017" t="s">
        <v>25958</v>
      </c>
      <c r="BQ2017" t="s">
        <v>131</v>
      </c>
      <c r="BR2017" t="s">
        <v>12074</v>
      </c>
      <c r="BS2017" t="s">
        <v>296</v>
      </c>
    </row>
    <row r="2018" spans="1:72" hidden="1">
      <c r="A2018" t="s">
        <v>76</v>
      </c>
      <c r="B2018" t="s">
        <v>25959</v>
      </c>
      <c r="F2018" t="s">
        <v>25959</v>
      </c>
      <c r="I2018" t="s">
        <v>25960</v>
      </c>
      <c r="J2018" t="s">
        <v>6085</v>
      </c>
      <c r="V2018" t="s">
        <v>25961</v>
      </c>
      <c r="AM2018" t="s">
        <v>6091</v>
      </c>
      <c r="AR2018" t="s">
        <v>128</v>
      </c>
      <c r="AS2018">
        <v>1991</v>
      </c>
      <c r="AT2018">
        <v>33</v>
      </c>
      <c r="AU2018">
        <v>2</v>
      </c>
      <c r="AZ2018">
        <v>331</v>
      </c>
      <c r="BA2018">
        <v>344</v>
      </c>
      <c r="BC2018" t="s">
        <v>25962</v>
      </c>
      <c r="BK2018" t="s">
        <v>25963</v>
      </c>
      <c r="BQ2018" t="s">
        <v>131</v>
      </c>
      <c r="BR2018">
        <v>2</v>
      </c>
      <c r="BS2018" t="s">
        <v>296</v>
      </c>
    </row>
    <row r="2019" spans="1:72" hidden="1">
      <c r="A2019" t="s">
        <v>76</v>
      </c>
      <c r="B2019" t="s">
        <v>25964</v>
      </c>
      <c r="F2019" t="s">
        <v>25965</v>
      </c>
      <c r="I2019" t="s">
        <v>25966</v>
      </c>
      <c r="J2019" t="s">
        <v>25967</v>
      </c>
      <c r="V2019" t="s">
        <v>25968</v>
      </c>
      <c r="Z2019" t="s">
        <v>25969</v>
      </c>
      <c r="AA2019" t="s">
        <v>25970</v>
      </c>
      <c r="AM2019" t="s">
        <v>25971</v>
      </c>
      <c r="AN2019" t="s">
        <v>25972</v>
      </c>
      <c r="AR2019" t="s">
        <v>94</v>
      </c>
      <c r="AS2019">
        <v>2013</v>
      </c>
      <c r="AT2019">
        <v>67</v>
      </c>
      <c r="AU2019">
        <v>1</v>
      </c>
      <c r="AZ2019">
        <v>105</v>
      </c>
      <c r="BA2019">
        <v>111</v>
      </c>
      <c r="BC2019" t="s">
        <v>25973</v>
      </c>
      <c r="BK2019" t="s">
        <v>25974</v>
      </c>
      <c r="BQ2019" t="s">
        <v>131</v>
      </c>
      <c r="BR2019" t="s">
        <v>12074</v>
      </c>
      <c r="BS2019" t="s">
        <v>296</v>
      </c>
      <c r="BT2019">
        <v>1</v>
      </c>
    </row>
    <row r="2020" spans="1:72">
      <c r="A2020" t="s">
        <v>76</v>
      </c>
      <c r="B2020" t="s">
        <v>25975</v>
      </c>
      <c r="F2020" t="s">
        <v>25976</v>
      </c>
      <c r="I2020" t="s">
        <v>25977</v>
      </c>
      <c r="J2020" t="s">
        <v>182</v>
      </c>
      <c r="V2020" t="s">
        <v>25978</v>
      </c>
      <c r="Z2020" t="s">
        <v>5056</v>
      </c>
      <c r="AA2020" t="s">
        <v>6103</v>
      </c>
      <c r="AM2020" t="s">
        <v>184</v>
      </c>
      <c r="AR2020" t="s">
        <v>128</v>
      </c>
      <c r="AS2020">
        <v>2010</v>
      </c>
      <c r="AT2020">
        <v>35</v>
      </c>
      <c r="AU2020">
        <v>4</v>
      </c>
      <c r="AZ2020">
        <v>343</v>
      </c>
      <c r="BA2020">
        <v>353</v>
      </c>
      <c r="BC2020" t="s">
        <v>25979</v>
      </c>
      <c r="BK2020" t="s">
        <v>25980</v>
      </c>
      <c r="BQ2020" t="s">
        <v>296</v>
      </c>
      <c r="BR2020" t="s">
        <v>12074</v>
      </c>
      <c r="BS2020" t="s">
        <v>12074</v>
      </c>
    </row>
    <row r="2021" spans="1:72">
      <c r="A2021" t="s">
        <v>76</v>
      </c>
      <c r="B2021" t="s">
        <v>3632</v>
      </c>
      <c r="F2021" t="s">
        <v>3632</v>
      </c>
      <c r="I2021" t="s">
        <v>25981</v>
      </c>
      <c r="J2021" t="s">
        <v>452</v>
      </c>
      <c r="V2021" t="s">
        <v>25982</v>
      </c>
      <c r="AM2021" t="s">
        <v>454</v>
      </c>
      <c r="AR2021" t="s">
        <v>204</v>
      </c>
      <c r="AS2021">
        <v>1998</v>
      </c>
      <c r="AT2021">
        <v>33</v>
      </c>
      <c r="AU2021">
        <v>1</v>
      </c>
      <c r="AZ2021">
        <v>85</v>
      </c>
      <c r="BA2021">
        <v>96</v>
      </c>
      <c r="BC2021" t="s">
        <v>25983</v>
      </c>
      <c r="BK2021" t="s">
        <v>25984</v>
      </c>
      <c r="BQ2021" t="s">
        <v>131</v>
      </c>
      <c r="BR2021" t="s">
        <v>12074</v>
      </c>
      <c r="BS2021" t="s">
        <v>296</v>
      </c>
      <c r="BT2021">
        <v>2</v>
      </c>
    </row>
    <row r="2022" spans="1:72">
      <c r="A2022" t="s">
        <v>76</v>
      </c>
      <c r="B2022" t="s">
        <v>25985</v>
      </c>
      <c r="F2022" t="s">
        <v>25985</v>
      </c>
      <c r="I2022" t="s">
        <v>25986</v>
      </c>
      <c r="J2022" t="s">
        <v>5158</v>
      </c>
      <c r="AM2022" t="s">
        <v>3962</v>
      </c>
      <c r="AS2022">
        <v>1985</v>
      </c>
      <c r="AT2022">
        <v>156</v>
      </c>
      <c r="AU2022">
        <v>5</v>
      </c>
      <c r="AZ2022">
        <v>653</v>
      </c>
      <c r="BA2022">
        <v>658</v>
      </c>
      <c r="BC2022" t="s">
        <v>25987</v>
      </c>
      <c r="BK2022" t="s">
        <v>25988</v>
      </c>
      <c r="BQ2022" t="s">
        <v>131</v>
      </c>
      <c r="BR2022">
        <v>6</v>
      </c>
      <c r="BS2022" t="s">
        <v>594</v>
      </c>
      <c r="BT2022">
        <v>3</v>
      </c>
    </row>
    <row r="2023" spans="1:72" hidden="1">
      <c r="A2023" t="s">
        <v>76</v>
      </c>
      <c r="B2023" t="s">
        <v>25989</v>
      </c>
      <c r="F2023" t="s">
        <v>25990</v>
      </c>
      <c r="I2023" t="s">
        <v>25991</v>
      </c>
      <c r="J2023" t="s">
        <v>25992</v>
      </c>
      <c r="V2023" t="s">
        <v>25993</v>
      </c>
      <c r="AM2023" t="s">
        <v>25994</v>
      </c>
      <c r="AR2023" t="s">
        <v>600</v>
      </c>
      <c r="AS2023">
        <v>2009</v>
      </c>
      <c r="AT2023">
        <v>9</v>
      </c>
      <c r="AU2023">
        <v>2</v>
      </c>
      <c r="AZ2023">
        <v>191</v>
      </c>
      <c r="BA2023">
        <v>196</v>
      </c>
      <c r="BC2023" t="s">
        <v>25995</v>
      </c>
      <c r="BK2023" t="s">
        <v>25996</v>
      </c>
      <c r="BL2023">
        <v>18973446</v>
      </c>
      <c r="BQ2023" t="s">
        <v>296</v>
      </c>
      <c r="BR2023" t="s">
        <v>12074</v>
      </c>
      <c r="BS2023" t="s">
        <v>12074</v>
      </c>
    </row>
    <row r="2024" spans="1:72" hidden="1">
      <c r="A2024" t="s">
        <v>76</v>
      </c>
      <c r="B2024" t="s">
        <v>25997</v>
      </c>
      <c r="F2024" t="s">
        <v>25998</v>
      </c>
      <c r="I2024" t="s">
        <v>25999</v>
      </c>
      <c r="J2024" t="s">
        <v>1835</v>
      </c>
      <c r="V2024" t="s">
        <v>26000</v>
      </c>
      <c r="Z2024" t="s">
        <v>26001</v>
      </c>
      <c r="AA2024" t="s">
        <v>26002</v>
      </c>
      <c r="AM2024" t="s">
        <v>1839</v>
      </c>
      <c r="AN2024" t="s">
        <v>26003</v>
      </c>
      <c r="AR2024" t="s">
        <v>128</v>
      </c>
      <c r="AS2024">
        <v>2013</v>
      </c>
      <c r="AT2024">
        <v>121</v>
      </c>
      <c r="AU2024">
        <v>4</v>
      </c>
      <c r="AZ2024">
        <v>701</v>
      </c>
      <c r="BA2024">
        <v>712</v>
      </c>
      <c r="BC2024" t="s">
        <v>26004</v>
      </c>
      <c r="BK2024" t="s">
        <v>26005</v>
      </c>
      <c r="BQ2024" t="s">
        <v>296</v>
      </c>
      <c r="BR2024" t="s">
        <v>12074</v>
      </c>
      <c r="BS2024" t="s">
        <v>12074</v>
      </c>
    </row>
    <row r="2025" spans="1:72" hidden="1">
      <c r="A2025" t="s">
        <v>76</v>
      </c>
      <c r="B2025" t="s">
        <v>26006</v>
      </c>
      <c r="F2025" t="s">
        <v>26006</v>
      </c>
      <c r="I2025" t="s">
        <v>26007</v>
      </c>
      <c r="J2025" t="s">
        <v>631</v>
      </c>
      <c r="V2025" t="s">
        <v>26008</v>
      </c>
      <c r="Z2025" t="s">
        <v>26009</v>
      </c>
      <c r="AM2025" t="s">
        <v>633</v>
      </c>
      <c r="AR2025" t="s">
        <v>397</v>
      </c>
      <c r="AS2025">
        <v>1999</v>
      </c>
      <c r="AT2025">
        <v>80</v>
      </c>
      <c r="AU2025">
        <v>5</v>
      </c>
      <c r="AZ2025">
        <v>1666</v>
      </c>
      <c r="BA2025">
        <v>1677</v>
      </c>
      <c r="BC2025" t="s">
        <v>26010</v>
      </c>
      <c r="BK2025" t="s">
        <v>26011</v>
      </c>
      <c r="BQ2025" t="s">
        <v>131</v>
      </c>
      <c r="BR2025" t="s">
        <v>12074</v>
      </c>
      <c r="BS2025" t="s">
        <v>296</v>
      </c>
    </row>
    <row r="2026" spans="1:72" hidden="1">
      <c r="A2026" t="s">
        <v>76</v>
      </c>
      <c r="B2026" t="s">
        <v>26012</v>
      </c>
      <c r="F2026" t="s">
        <v>26012</v>
      </c>
      <c r="I2026" t="s">
        <v>26013</v>
      </c>
      <c r="J2026" t="s">
        <v>26014</v>
      </c>
      <c r="V2026" t="s">
        <v>26015</v>
      </c>
      <c r="AM2026" t="s">
        <v>26016</v>
      </c>
      <c r="AR2026" t="s">
        <v>887</v>
      </c>
      <c r="AS2026">
        <v>1998</v>
      </c>
      <c r="AT2026">
        <v>45</v>
      </c>
      <c r="AU2026">
        <v>3</v>
      </c>
      <c r="AZ2026">
        <v>377</v>
      </c>
      <c r="BA2026">
        <v>383</v>
      </c>
      <c r="BC2026" t="s">
        <v>26017</v>
      </c>
      <c r="BK2026" t="s">
        <v>26018</v>
      </c>
      <c r="BL2026">
        <v>9790273</v>
      </c>
      <c r="BQ2026" t="s">
        <v>296</v>
      </c>
      <c r="BR2026" t="s">
        <v>12074</v>
      </c>
      <c r="BS2026" t="s">
        <v>12074</v>
      </c>
    </row>
    <row r="2027" spans="1:72" hidden="1">
      <c r="A2027" t="s">
        <v>76</v>
      </c>
      <c r="B2027" t="s">
        <v>26019</v>
      </c>
      <c r="F2027" t="s">
        <v>26019</v>
      </c>
      <c r="I2027" t="s">
        <v>26020</v>
      </c>
      <c r="J2027" t="s">
        <v>1578</v>
      </c>
      <c r="V2027" t="s">
        <v>26021</v>
      </c>
      <c r="AM2027" t="s">
        <v>1580</v>
      </c>
      <c r="AR2027" t="s">
        <v>600</v>
      </c>
      <c r="AS2027">
        <v>1996</v>
      </c>
      <c r="AT2027">
        <v>10</v>
      </c>
      <c r="AU2027">
        <v>2</v>
      </c>
      <c r="AZ2027">
        <v>185</v>
      </c>
      <c r="BA2027">
        <v>192</v>
      </c>
      <c r="BC2027" t="s">
        <v>26022</v>
      </c>
      <c r="BK2027" t="s">
        <v>26023</v>
      </c>
      <c r="BQ2027" t="s">
        <v>131</v>
      </c>
      <c r="BR2027" t="s">
        <v>12074</v>
      </c>
      <c r="BS2027" t="s">
        <v>296</v>
      </c>
    </row>
    <row r="2028" spans="1:72" hidden="1">
      <c r="A2028" t="s">
        <v>76</v>
      </c>
      <c r="B2028" t="s">
        <v>26019</v>
      </c>
      <c r="F2028" t="s">
        <v>26019</v>
      </c>
      <c r="I2028" t="s">
        <v>26024</v>
      </c>
      <c r="J2028" t="s">
        <v>145</v>
      </c>
      <c r="V2028" t="s">
        <v>26025</v>
      </c>
      <c r="AM2028" t="s">
        <v>147</v>
      </c>
      <c r="AR2028" t="s">
        <v>769</v>
      </c>
      <c r="AS2028">
        <v>1997</v>
      </c>
      <c r="AT2028">
        <v>43</v>
      </c>
      <c r="AU2028">
        <v>3</v>
      </c>
      <c r="AZ2028">
        <v>271</v>
      </c>
      <c r="BA2028">
        <v>274</v>
      </c>
      <c r="BC2028" t="s">
        <v>26026</v>
      </c>
      <c r="BK2028" t="s">
        <v>26027</v>
      </c>
      <c r="BQ2028" t="s">
        <v>131</v>
      </c>
      <c r="BR2028" t="s">
        <v>12074</v>
      </c>
      <c r="BS2028" t="s">
        <v>296</v>
      </c>
      <c r="BT2028">
        <v>2</v>
      </c>
    </row>
    <row r="2029" spans="1:72" hidden="1">
      <c r="A2029" t="s">
        <v>76</v>
      </c>
      <c r="B2029" t="s">
        <v>26028</v>
      </c>
      <c r="F2029" t="s">
        <v>26028</v>
      </c>
      <c r="I2029" t="s">
        <v>26029</v>
      </c>
      <c r="J2029" t="s">
        <v>1196</v>
      </c>
      <c r="V2029" t="s">
        <v>26030</v>
      </c>
      <c r="AM2029" t="s">
        <v>1198</v>
      </c>
      <c r="AR2029" t="s">
        <v>94</v>
      </c>
      <c r="AS2029">
        <v>1991</v>
      </c>
      <c r="AT2029">
        <v>84</v>
      </c>
      <c r="AU2029">
        <v>1</v>
      </c>
      <c r="AZ2029">
        <v>29</v>
      </c>
      <c r="BA2029">
        <v>36</v>
      </c>
      <c r="BC2029" t="s">
        <v>26031</v>
      </c>
      <c r="BK2029" t="s">
        <v>26032</v>
      </c>
      <c r="BQ2029" t="s">
        <v>296</v>
      </c>
      <c r="BR2029" t="s">
        <v>12074</v>
      </c>
      <c r="BS2029" t="s">
        <v>12074</v>
      </c>
    </row>
    <row r="2030" spans="1:72" hidden="1">
      <c r="A2030" t="s">
        <v>867</v>
      </c>
      <c r="B2030" t="s">
        <v>26028</v>
      </c>
      <c r="D2030" t="s">
        <v>5582</v>
      </c>
      <c r="F2030" t="s">
        <v>26028</v>
      </c>
      <c r="I2030" t="s">
        <v>26033</v>
      </c>
      <c r="J2030" t="s">
        <v>24723</v>
      </c>
      <c r="K2030" t="s">
        <v>24724</v>
      </c>
      <c r="O2030" t="s">
        <v>24725</v>
      </c>
      <c r="P2030" t="s">
        <v>24726</v>
      </c>
      <c r="Q2030" t="s">
        <v>24727</v>
      </c>
      <c r="AM2030" t="s">
        <v>24728</v>
      </c>
      <c r="AO2030" t="s">
        <v>24729</v>
      </c>
      <c r="AS2030">
        <v>1994</v>
      </c>
      <c r="AT2030">
        <v>52</v>
      </c>
      <c r="AZ2030">
        <v>173</v>
      </c>
      <c r="BA2030">
        <v>190</v>
      </c>
      <c r="BK2030" t="s">
        <v>26034</v>
      </c>
      <c r="BQ2030" t="s">
        <v>131</v>
      </c>
      <c r="BR2030" t="s">
        <v>12074</v>
      </c>
      <c r="BS2030" t="s">
        <v>296</v>
      </c>
    </row>
    <row r="2031" spans="1:72" hidden="1">
      <c r="A2031" t="s">
        <v>76</v>
      </c>
      <c r="B2031" t="s">
        <v>26035</v>
      </c>
      <c r="F2031" t="s">
        <v>26035</v>
      </c>
      <c r="I2031" t="s">
        <v>26036</v>
      </c>
      <c r="J2031" t="s">
        <v>145</v>
      </c>
      <c r="V2031" t="s">
        <v>26037</v>
      </c>
      <c r="AM2031" t="s">
        <v>147</v>
      </c>
      <c r="AR2031" t="s">
        <v>148</v>
      </c>
      <c r="AS2031">
        <v>2002</v>
      </c>
      <c r="AT2031">
        <v>48</v>
      </c>
      <c r="AU2031">
        <v>5</v>
      </c>
      <c r="AZ2031">
        <v>571</v>
      </c>
      <c r="BA2031">
        <v>583</v>
      </c>
      <c r="BB2031" t="s">
        <v>26038</v>
      </c>
      <c r="BC2031" t="s">
        <v>26039</v>
      </c>
      <c r="BK2031" t="s">
        <v>26040</v>
      </c>
      <c r="BQ2031" t="s">
        <v>296</v>
      </c>
      <c r="BR2031" t="s">
        <v>12074</v>
      </c>
      <c r="BS2031" t="s">
        <v>12074</v>
      </c>
    </row>
    <row r="2032" spans="1:72" hidden="1">
      <c r="A2032" t="s">
        <v>76</v>
      </c>
      <c r="B2032" t="s">
        <v>26041</v>
      </c>
      <c r="F2032" t="s">
        <v>26042</v>
      </c>
      <c r="I2032" t="s">
        <v>26043</v>
      </c>
      <c r="J2032" t="s">
        <v>182</v>
      </c>
      <c r="V2032" t="s">
        <v>26044</v>
      </c>
      <c r="AM2032" t="s">
        <v>184</v>
      </c>
      <c r="AR2032" t="s">
        <v>128</v>
      </c>
      <c r="AS2032">
        <v>2008</v>
      </c>
      <c r="AT2032">
        <v>33</v>
      </c>
      <c r="AU2032">
        <v>4</v>
      </c>
      <c r="AZ2032">
        <v>334</v>
      </c>
      <c r="BA2032">
        <v>345</v>
      </c>
      <c r="BC2032" t="s">
        <v>26045</v>
      </c>
      <c r="BK2032" t="s">
        <v>26046</v>
      </c>
      <c r="BQ2032" t="s">
        <v>131</v>
      </c>
      <c r="BR2032" t="s">
        <v>12074</v>
      </c>
      <c r="BS2032" t="s">
        <v>296</v>
      </c>
    </row>
    <row r="2033" spans="1:72" hidden="1">
      <c r="A2033" t="s">
        <v>76</v>
      </c>
      <c r="B2033" t="s">
        <v>26047</v>
      </c>
      <c r="F2033" t="s">
        <v>26048</v>
      </c>
      <c r="I2033" t="s">
        <v>26049</v>
      </c>
      <c r="J2033" t="s">
        <v>100</v>
      </c>
      <c r="V2033" t="s">
        <v>26050</v>
      </c>
      <c r="AM2033" t="s">
        <v>103</v>
      </c>
      <c r="AR2033" s="3">
        <v>41091</v>
      </c>
      <c r="AS2033">
        <v>2017</v>
      </c>
      <c r="AT2033">
        <v>12</v>
      </c>
      <c r="AU2033">
        <v>7</v>
      </c>
      <c r="BB2033" t="s">
        <v>26051</v>
      </c>
      <c r="BC2033" t="s">
        <v>26052</v>
      </c>
      <c r="BK2033" t="s">
        <v>26053</v>
      </c>
      <c r="BL2033">
        <v>28704496</v>
      </c>
      <c r="BQ2033" t="s">
        <v>131</v>
      </c>
      <c r="BR2033" t="s">
        <v>12074</v>
      </c>
      <c r="BS2033" t="s">
        <v>296</v>
      </c>
    </row>
    <row r="2034" spans="1:72" hidden="1">
      <c r="A2034" t="s">
        <v>76</v>
      </c>
      <c r="B2034" t="s">
        <v>26054</v>
      </c>
      <c r="F2034" t="s">
        <v>26055</v>
      </c>
      <c r="I2034" t="s">
        <v>26056</v>
      </c>
      <c r="J2034" t="s">
        <v>26057</v>
      </c>
      <c r="V2034" t="s">
        <v>26058</v>
      </c>
      <c r="AM2034" t="s">
        <v>26059</v>
      </c>
      <c r="AN2034" t="s">
        <v>26060</v>
      </c>
      <c r="AR2034" t="s">
        <v>413</v>
      </c>
      <c r="AS2034">
        <v>2016</v>
      </c>
      <c r="AT2034">
        <v>46</v>
      </c>
      <c r="AU2034">
        <v>6</v>
      </c>
      <c r="AZ2034">
        <v>337</v>
      </c>
      <c r="BA2034">
        <v>344</v>
      </c>
      <c r="BC2034" t="s">
        <v>26061</v>
      </c>
      <c r="BK2034" t="s">
        <v>26062</v>
      </c>
      <c r="BQ2034" t="s">
        <v>131</v>
      </c>
      <c r="BR2034" t="s">
        <v>12074</v>
      </c>
      <c r="BS2034" t="s">
        <v>296</v>
      </c>
    </row>
    <row r="2035" spans="1:72" hidden="1">
      <c r="A2035" t="s">
        <v>76</v>
      </c>
      <c r="B2035" t="s">
        <v>26063</v>
      </c>
      <c r="F2035" t="s">
        <v>26064</v>
      </c>
      <c r="I2035" t="s">
        <v>26065</v>
      </c>
      <c r="J2035" t="s">
        <v>2689</v>
      </c>
      <c r="V2035" t="s">
        <v>26066</v>
      </c>
      <c r="AM2035" t="s">
        <v>2691</v>
      </c>
      <c r="AN2035" t="s">
        <v>2692</v>
      </c>
      <c r="AR2035" t="s">
        <v>397</v>
      </c>
      <c r="AS2035">
        <v>2018</v>
      </c>
      <c r="AT2035">
        <v>9</v>
      </c>
      <c r="AU2035">
        <v>5</v>
      </c>
      <c r="AZ2035">
        <v>1264</v>
      </c>
      <c r="BA2035">
        <v>1274</v>
      </c>
      <c r="BC2035" t="s">
        <v>26067</v>
      </c>
      <c r="BK2035" t="s">
        <v>26068</v>
      </c>
      <c r="BL2035">
        <v>29773336</v>
      </c>
      <c r="BQ2035" t="s">
        <v>296</v>
      </c>
      <c r="BR2035" t="s">
        <v>12074</v>
      </c>
      <c r="BS2035" t="s">
        <v>12074</v>
      </c>
    </row>
    <row r="2036" spans="1:72" hidden="1">
      <c r="A2036" t="s">
        <v>76</v>
      </c>
      <c r="B2036" t="s">
        <v>26069</v>
      </c>
      <c r="F2036" t="s">
        <v>26069</v>
      </c>
      <c r="I2036" t="s">
        <v>26070</v>
      </c>
      <c r="J2036" t="s">
        <v>1153</v>
      </c>
      <c r="V2036" t="s">
        <v>26071</v>
      </c>
      <c r="AM2036" t="s">
        <v>1156</v>
      </c>
      <c r="AR2036" t="s">
        <v>216</v>
      </c>
      <c r="AS2036">
        <v>2001</v>
      </c>
      <c r="AT2036">
        <v>8</v>
      </c>
      <c r="AU2036">
        <v>1</v>
      </c>
      <c r="AZ2036">
        <v>25</v>
      </c>
      <c r="BA2036">
        <v>35</v>
      </c>
      <c r="BC2036" t="s">
        <v>26072</v>
      </c>
      <c r="BK2036" t="s">
        <v>26073</v>
      </c>
      <c r="BQ2036" t="s">
        <v>296</v>
      </c>
      <c r="BR2036" t="s">
        <v>12074</v>
      </c>
      <c r="BS2036" t="s">
        <v>12074</v>
      </c>
    </row>
    <row r="2037" spans="1:72" hidden="1">
      <c r="A2037" t="s">
        <v>76</v>
      </c>
      <c r="B2037" t="s">
        <v>26074</v>
      </c>
      <c r="F2037" t="s">
        <v>26075</v>
      </c>
      <c r="I2037" t="s">
        <v>26076</v>
      </c>
      <c r="J2037" t="s">
        <v>6617</v>
      </c>
      <c r="V2037" t="s">
        <v>26077</v>
      </c>
      <c r="AM2037" t="s">
        <v>6618</v>
      </c>
      <c r="AR2037" t="s">
        <v>128</v>
      </c>
      <c r="AS2037">
        <v>2006</v>
      </c>
      <c r="AT2037">
        <v>21</v>
      </c>
      <c r="AU2037">
        <v>3</v>
      </c>
      <c r="AZ2037">
        <v>185</v>
      </c>
      <c r="BA2037">
        <v>192</v>
      </c>
      <c r="BC2037" t="s">
        <v>26078</v>
      </c>
      <c r="BK2037" t="s">
        <v>26079</v>
      </c>
      <c r="BQ2037" t="s">
        <v>296</v>
      </c>
      <c r="BR2037" t="s">
        <v>12074</v>
      </c>
      <c r="BS2037" t="s">
        <v>12074</v>
      </c>
    </row>
    <row r="2038" spans="1:72" hidden="1">
      <c r="A2038" t="s">
        <v>76</v>
      </c>
      <c r="B2038" t="s">
        <v>26080</v>
      </c>
      <c r="F2038" t="s">
        <v>26081</v>
      </c>
      <c r="I2038" t="s">
        <v>26082</v>
      </c>
      <c r="J2038" t="s">
        <v>26083</v>
      </c>
      <c r="V2038" t="s">
        <v>26084</v>
      </c>
      <c r="AM2038" t="s">
        <v>26085</v>
      </c>
      <c r="AN2038" t="s">
        <v>26086</v>
      </c>
      <c r="AR2038" s="3">
        <v>42156</v>
      </c>
      <c r="AS2038">
        <v>2014</v>
      </c>
      <c r="AT2038">
        <v>68</v>
      </c>
      <c r="AU2038">
        <v>1</v>
      </c>
      <c r="AZ2038">
        <v>140</v>
      </c>
      <c r="BA2038">
        <v>150</v>
      </c>
      <c r="BC2038" t="s">
        <v>26087</v>
      </c>
      <c r="BK2038" t="s">
        <v>26088</v>
      </c>
      <c r="BL2038">
        <v>24412370</v>
      </c>
      <c r="BQ2038" t="s">
        <v>296</v>
      </c>
      <c r="BR2038" t="s">
        <v>12074</v>
      </c>
      <c r="BS2038" t="s">
        <v>12074</v>
      </c>
    </row>
    <row r="2039" spans="1:72" hidden="1">
      <c r="A2039" t="s">
        <v>76</v>
      </c>
      <c r="B2039" t="s">
        <v>26089</v>
      </c>
      <c r="F2039" t="s">
        <v>26089</v>
      </c>
      <c r="I2039" t="s">
        <v>26090</v>
      </c>
      <c r="J2039" t="s">
        <v>145</v>
      </c>
      <c r="AM2039" t="s">
        <v>147</v>
      </c>
      <c r="AS2039">
        <v>1972</v>
      </c>
      <c r="AT2039">
        <v>18</v>
      </c>
      <c r="AU2039">
        <v>1</v>
      </c>
      <c r="AZ2039">
        <v>25</v>
      </c>
      <c r="BA2039" t="s">
        <v>921</v>
      </c>
      <c r="BC2039" t="s">
        <v>26091</v>
      </c>
      <c r="BK2039" t="s">
        <v>26092</v>
      </c>
      <c r="BQ2039" t="s">
        <v>131</v>
      </c>
      <c r="BR2039" t="s">
        <v>12074</v>
      </c>
      <c r="BS2039" t="s">
        <v>296</v>
      </c>
      <c r="BT2039">
        <v>2</v>
      </c>
    </row>
    <row r="2040" spans="1:72" hidden="1">
      <c r="A2040" t="s">
        <v>76</v>
      </c>
      <c r="B2040" t="s">
        <v>26093</v>
      </c>
      <c r="F2040" t="s">
        <v>26093</v>
      </c>
      <c r="I2040" t="s">
        <v>26094</v>
      </c>
      <c r="J2040" t="s">
        <v>2128</v>
      </c>
      <c r="V2040" t="s">
        <v>26095</v>
      </c>
      <c r="AM2040" t="s">
        <v>2130</v>
      </c>
      <c r="AR2040" t="s">
        <v>887</v>
      </c>
      <c r="AS2040">
        <v>2002</v>
      </c>
      <c r="AT2040">
        <v>31</v>
      </c>
      <c r="AU2040">
        <v>3</v>
      </c>
      <c r="AZ2040">
        <v>499</v>
      </c>
      <c r="BA2040">
        <v>504</v>
      </c>
      <c r="BC2040" t="s">
        <v>26096</v>
      </c>
      <c r="BK2040" t="s">
        <v>26097</v>
      </c>
      <c r="BQ2040" t="s">
        <v>296</v>
      </c>
      <c r="BR2040" t="s">
        <v>12074</v>
      </c>
      <c r="BS2040" t="s">
        <v>12074</v>
      </c>
    </row>
    <row r="2041" spans="1:72" hidden="1">
      <c r="A2041" t="s">
        <v>76</v>
      </c>
      <c r="B2041" t="s">
        <v>26098</v>
      </c>
      <c r="F2041" t="s">
        <v>26098</v>
      </c>
      <c r="I2041" t="s">
        <v>26099</v>
      </c>
      <c r="J2041" t="s">
        <v>1196</v>
      </c>
      <c r="AM2041" t="s">
        <v>1198</v>
      </c>
      <c r="AR2041" t="s">
        <v>185</v>
      </c>
      <c r="AS2041">
        <v>1988</v>
      </c>
      <c r="AT2041">
        <v>81</v>
      </c>
      <c r="AU2041">
        <v>5</v>
      </c>
      <c r="AZ2041">
        <v>764</v>
      </c>
      <c r="BA2041">
        <v>773</v>
      </c>
      <c r="BC2041" t="s">
        <v>26100</v>
      </c>
      <c r="BK2041" t="s">
        <v>26101</v>
      </c>
      <c r="BQ2041" t="s">
        <v>131</v>
      </c>
      <c r="BR2041" t="s">
        <v>12074</v>
      </c>
      <c r="BS2041" t="s">
        <v>296</v>
      </c>
      <c r="BT2041">
        <v>2</v>
      </c>
    </row>
    <row r="2042" spans="1:72" hidden="1">
      <c r="A2042" t="s">
        <v>76</v>
      </c>
      <c r="B2042" t="s">
        <v>26102</v>
      </c>
      <c r="F2042" t="s">
        <v>26102</v>
      </c>
      <c r="I2042" t="s">
        <v>26103</v>
      </c>
      <c r="J2042" t="s">
        <v>8550</v>
      </c>
      <c r="V2042" t="s">
        <v>26104</v>
      </c>
      <c r="AM2042" t="s">
        <v>8554</v>
      </c>
      <c r="AR2042" t="s">
        <v>509</v>
      </c>
      <c r="AS2042">
        <v>2004</v>
      </c>
      <c r="AT2042">
        <v>33</v>
      </c>
      <c r="AU2042">
        <v>1</v>
      </c>
      <c r="AZ2042">
        <v>1</v>
      </c>
      <c r="BA2042">
        <v>6</v>
      </c>
      <c r="BC2042" t="s">
        <v>26105</v>
      </c>
      <c r="BK2042" t="s">
        <v>26106</v>
      </c>
      <c r="BQ2042" t="s">
        <v>296</v>
      </c>
      <c r="BR2042" t="s">
        <v>12074</v>
      </c>
      <c r="BS2042" t="s">
        <v>12074</v>
      </c>
    </row>
    <row r="2043" spans="1:72" hidden="1">
      <c r="A2043" t="s">
        <v>76</v>
      </c>
      <c r="B2043" t="s">
        <v>26107</v>
      </c>
      <c r="F2043" t="s">
        <v>26107</v>
      </c>
      <c r="I2043" t="s">
        <v>26108</v>
      </c>
      <c r="J2043" t="s">
        <v>1266</v>
      </c>
      <c r="V2043" t="s">
        <v>26109</v>
      </c>
      <c r="AM2043" t="s">
        <v>1268</v>
      </c>
      <c r="AR2043" t="s">
        <v>128</v>
      </c>
      <c r="AS2043">
        <v>2004</v>
      </c>
      <c r="AT2043">
        <v>14</v>
      </c>
      <c r="AU2043">
        <v>6</v>
      </c>
      <c r="AZ2043">
        <v>1903</v>
      </c>
      <c r="BA2043">
        <v>1920</v>
      </c>
      <c r="BC2043" t="s">
        <v>26110</v>
      </c>
      <c r="BK2043" t="s">
        <v>26111</v>
      </c>
      <c r="BQ2043" t="s">
        <v>296</v>
      </c>
      <c r="BR2043" t="s">
        <v>12074</v>
      </c>
      <c r="BS2043" t="s">
        <v>12074</v>
      </c>
    </row>
    <row r="2044" spans="1:72" hidden="1">
      <c r="A2044" t="s">
        <v>76</v>
      </c>
      <c r="B2044" t="s">
        <v>26112</v>
      </c>
      <c r="F2044" t="s">
        <v>26112</v>
      </c>
      <c r="I2044" t="s">
        <v>26113</v>
      </c>
      <c r="J2044" t="s">
        <v>1578</v>
      </c>
      <c r="V2044" t="s">
        <v>26114</v>
      </c>
      <c r="AM2044" t="s">
        <v>1580</v>
      </c>
      <c r="AR2044" t="s">
        <v>168</v>
      </c>
      <c r="AS2044">
        <v>1993</v>
      </c>
      <c r="AT2044">
        <v>7</v>
      </c>
      <c r="AU2044">
        <v>5</v>
      </c>
      <c r="AZ2044">
        <v>513</v>
      </c>
      <c r="BA2044">
        <v>521</v>
      </c>
      <c r="BC2044" t="s">
        <v>26115</v>
      </c>
      <c r="BK2044" t="s">
        <v>26116</v>
      </c>
      <c r="BQ2044" t="s">
        <v>296</v>
      </c>
      <c r="BR2044" t="s">
        <v>12074</v>
      </c>
      <c r="BS2044" t="s">
        <v>12074</v>
      </c>
    </row>
    <row r="2045" spans="1:72" hidden="1">
      <c r="A2045" t="s">
        <v>76</v>
      </c>
      <c r="B2045" t="s">
        <v>26117</v>
      </c>
      <c r="F2045" t="s">
        <v>26118</v>
      </c>
      <c r="I2045" t="s">
        <v>26119</v>
      </c>
      <c r="J2045" t="s">
        <v>12884</v>
      </c>
      <c r="V2045" t="s">
        <v>26120</v>
      </c>
      <c r="AM2045" t="s">
        <v>12886</v>
      </c>
      <c r="AR2045" t="s">
        <v>204</v>
      </c>
      <c r="AS2045">
        <v>2008</v>
      </c>
      <c r="AT2045">
        <v>17</v>
      </c>
      <c r="AU2045">
        <v>2</v>
      </c>
      <c r="AZ2045">
        <v>407</v>
      </c>
      <c r="BA2045">
        <v>418</v>
      </c>
      <c r="BC2045" t="s">
        <v>26121</v>
      </c>
      <c r="BK2045" t="s">
        <v>26122</v>
      </c>
      <c r="BQ2045" t="s">
        <v>296</v>
      </c>
      <c r="BR2045" t="s">
        <v>12074</v>
      </c>
      <c r="BS2045" t="s">
        <v>12074</v>
      </c>
    </row>
    <row r="2046" spans="1:72" hidden="1">
      <c r="A2046" t="s">
        <v>76</v>
      </c>
      <c r="B2046" t="s">
        <v>26123</v>
      </c>
      <c r="F2046" t="s">
        <v>26123</v>
      </c>
      <c r="I2046" t="s">
        <v>26124</v>
      </c>
      <c r="J2046" t="s">
        <v>2128</v>
      </c>
      <c r="V2046" t="s">
        <v>26125</v>
      </c>
      <c r="AM2046" t="s">
        <v>2130</v>
      </c>
      <c r="AR2046" t="s">
        <v>204</v>
      </c>
      <c r="AS2046">
        <v>2005</v>
      </c>
      <c r="AT2046">
        <v>34</v>
      </c>
      <c r="AU2046">
        <v>1</v>
      </c>
      <c r="AZ2046">
        <v>47</v>
      </c>
      <c r="BA2046">
        <v>53</v>
      </c>
      <c r="BC2046" t="s">
        <v>26126</v>
      </c>
      <c r="BK2046" t="s">
        <v>26127</v>
      </c>
      <c r="BQ2046" t="s">
        <v>131</v>
      </c>
      <c r="BR2046" t="s">
        <v>12074</v>
      </c>
      <c r="BS2046" t="s">
        <v>296</v>
      </c>
      <c r="BT2046">
        <v>1</v>
      </c>
    </row>
    <row r="2047" spans="1:72" hidden="1">
      <c r="A2047" t="s">
        <v>76</v>
      </c>
      <c r="B2047" t="s">
        <v>26128</v>
      </c>
      <c r="F2047" t="s">
        <v>26129</v>
      </c>
      <c r="I2047" t="s">
        <v>26130</v>
      </c>
      <c r="J2047" t="s">
        <v>5127</v>
      </c>
      <c r="V2047" t="s">
        <v>26131</v>
      </c>
      <c r="Z2047" t="s">
        <v>26132</v>
      </c>
      <c r="AA2047" t="s">
        <v>26133</v>
      </c>
      <c r="AM2047" t="s">
        <v>5131</v>
      </c>
      <c r="AN2047" t="s">
        <v>5132</v>
      </c>
      <c r="AR2047" t="s">
        <v>94</v>
      </c>
      <c r="AS2047">
        <v>2014</v>
      </c>
      <c r="AT2047">
        <v>29</v>
      </c>
      <c r="AU2047">
        <v>1</v>
      </c>
      <c r="AZ2047">
        <v>13</v>
      </c>
      <c r="BA2047">
        <v>20</v>
      </c>
      <c r="BC2047" t="s">
        <v>26134</v>
      </c>
      <c r="BK2047" t="s">
        <v>26135</v>
      </c>
      <c r="BQ2047" t="s">
        <v>296</v>
      </c>
      <c r="BR2047" t="s">
        <v>12074</v>
      </c>
      <c r="BS2047" t="s">
        <v>12074</v>
      </c>
    </row>
    <row r="2048" spans="1:72" hidden="1">
      <c r="A2048" t="s">
        <v>76</v>
      </c>
      <c r="B2048" t="s">
        <v>26136</v>
      </c>
      <c r="F2048" t="s">
        <v>26137</v>
      </c>
      <c r="I2048" t="s">
        <v>26138</v>
      </c>
      <c r="J2048" t="s">
        <v>646</v>
      </c>
      <c r="V2048" t="s">
        <v>26139</v>
      </c>
      <c r="Z2048" t="s">
        <v>26140</v>
      </c>
      <c r="AA2048" t="s">
        <v>26141</v>
      </c>
      <c r="AM2048" t="s">
        <v>648</v>
      </c>
      <c r="AR2048" t="s">
        <v>3810</v>
      </c>
      <c r="AS2048">
        <v>2008</v>
      </c>
      <c r="AT2048">
        <v>211</v>
      </c>
      <c r="AU2048">
        <v>20</v>
      </c>
      <c r="AZ2048">
        <v>3272</v>
      </c>
      <c r="BA2048">
        <v>3280</v>
      </c>
      <c r="BC2048" t="s">
        <v>26142</v>
      </c>
      <c r="BK2048" t="s">
        <v>26143</v>
      </c>
      <c r="BL2048">
        <v>18840661</v>
      </c>
      <c r="BQ2048" t="s">
        <v>296</v>
      </c>
      <c r="BR2048" t="s">
        <v>12074</v>
      </c>
      <c r="BS2048" t="s">
        <v>12074</v>
      </c>
    </row>
    <row r="2049" spans="1:71" hidden="1">
      <c r="A2049" t="s">
        <v>76</v>
      </c>
      <c r="B2049" t="s">
        <v>26144</v>
      </c>
      <c r="F2049" t="s">
        <v>26145</v>
      </c>
      <c r="I2049" t="s">
        <v>26146</v>
      </c>
      <c r="J2049" t="s">
        <v>992</v>
      </c>
      <c r="V2049" t="s">
        <v>26147</v>
      </c>
      <c r="AM2049" t="s">
        <v>994</v>
      </c>
      <c r="AR2049" t="s">
        <v>204</v>
      </c>
      <c r="AS2049">
        <v>2015</v>
      </c>
      <c r="AT2049">
        <v>94</v>
      </c>
      <c r="AU2049">
        <v>2</v>
      </c>
      <c r="AZ2049">
        <v>176</v>
      </c>
      <c r="BA2049">
        <v>187</v>
      </c>
      <c r="BC2049" t="s">
        <v>26148</v>
      </c>
      <c r="BK2049" t="s">
        <v>26149</v>
      </c>
      <c r="BQ2049" t="s">
        <v>296</v>
      </c>
      <c r="BR2049" t="s">
        <v>12074</v>
      </c>
      <c r="BS2049" t="s">
        <v>12074</v>
      </c>
    </row>
    <row r="2050" spans="1:71" hidden="1">
      <c r="A2050" t="s">
        <v>76</v>
      </c>
      <c r="B2050" t="s">
        <v>26150</v>
      </c>
      <c r="F2050" t="s">
        <v>26150</v>
      </c>
      <c r="I2050" t="s">
        <v>26151</v>
      </c>
      <c r="J2050" t="s">
        <v>783</v>
      </c>
      <c r="V2050" t="s">
        <v>26152</v>
      </c>
      <c r="AA2050" t="s">
        <v>26153</v>
      </c>
      <c r="AM2050" t="s">
        <v>787</v>
      </c>
      <c r="AR2050" t="s">
        <v>769</v>
      </c>
      <c r="AS2050">
        <v>1997</v>
      </c>
      <c r="AT2050">
        <v>16</v>
      </c>
      <c r="AU2050">
        <v>2</v>
      </c>
      <c r="AZ2050">
        <v>139</v>
      </c>
      <c r="BA2050">
        <v>155</v>
      </c>
      <c r="BC2050" t="s">
        <v>26154</v>
      </c>
      <c r="BK2050" t="s">
        <v>26155</v>
      </c>
      <c r="BQ2050" t="s">
        <v>296</v>
      </c>
      <c r="BR2050" t="s">
        <v>12074</v>
      </c>
      <c r="BS2050" t="s">
        <v>12074</v>
      </c>
    </row>
    <row r="2051" spans="1:71" hidden="1">
      <c r="A2051" t="s">
        <v>752</v>
      </c>
      <c r="B2051" t="s">
        <v>26156</v>
      </c>
      <c r="D2051" t="s">
        <v>26157</v>
      </c>
      <c r="F2051" t="s">
        <v>26156</v>
      </c>
      <c r="I2051" t="s">
        <v>26158</v>
      </c>
      <c r="J2051" t="s">
        <v>26159</v>
      </c>
      <c r="O2051" t="s">
        <v>26160</v>
      </c>
      <c r="P2051" t="s">
        <v>26161</v>
      </c>
      <c r="Q2051" t="s">
        <v>26162</v>
      </c>
      <c r="R2051" t="s">
        <v>26163</v>
      </c>
      <c r="V2051" t="s">
        <v>26164</v>
      </c>
      <c r="AO2051" t="s">
        <v>26165</v>
      </c>
      <c r="AS2051">
        <v>2001</v>
      </c>
      <c r="AZ2051">
        <v>93</v>
      </c>
      <c r="BA2051">
        <v>102</v>
      </c>
      <c r="BK2051" t="s">
        <v>26166</v>
      </c>
      <c r="BQ2051" t="s">
        <v>296</v>
      </c>
      <c r="BR2051" t="s">
        <v>12074</v>
      </c>
      <c r="BS2051" t="s">
        <v>12074</v>
      </c>
    </row>
    <row r="2052" spans="1:71" hidden="1">
      <c r="A2052" t="s">
        <v>76</v>
      </c>
      <c r="B2052" t="s">
        <v>26167</v>
      </c>
      <c r="F2052" t="s">
        <v>26168</v>
      </c>
      <c r="I2052" t="s">
        <v>26169</v>
      </c>
      <c r="J2052" t="s">
        <v>1510</v>
      </c>
      <c r="V2052" t="s">
        <v>26170</v>
      </c>
      <c r="AM2052" t="s">
        <v>1512</v>
      </c>
      <c r="AN2052" t="s">
        <v>12682</v>
      </c>
      <c r="AR2052" t="s">
        <v>397</v>
      </c>
      <c r="AS2052">
        <v>2016</v>
      </c>
      <c r="AT2052">
        <v>104</v>
      </c>
      <c r="AU2052">
        <v>4</v>
      </c>
      <c r="AZ2052">
        <v>1158</v>
      </c>
      <c r="BA2052">
        <v>1209</v>
      </c>
      <c r="BC2052" t="s">
        <v>26171</v>
      </c>
      <c r="BK2052" t="s">
        <v>26172</v>
      </c>
      <c r="BQ2052" t="s">
        <v>296</v>
      </c>
      <c r="BR2052" t="s">
        <v>12074</v>
      </c>
      <c r="BS2052" t="s">
        <v>12074</v>
      </c>
    </row>
    <row r="2053" spans="1:71" hidden="1">
      <c r="A2053" t="s">
        <v>76</v>
      </c>
      <c r="B2053" t="s">
        <v>26167</v>
      </c>
      <c r="F2053" t="s">
        <v>26168</v>
      </c>
      <c r="I2053" t="s">
        <v>26173</v>
      </c>
      <c r="J2053" t="s">
        <v>1510</v>
      </c>
      <c r="V2053" t="s">
        <v>26174</v>
      </c>
      <c r="AM2053" t="s">
        <v>1512</v>
      </c>
      <c r="AN2053" t="s">
        <v>12682</v>
      </c>
      <c r="AR2053" t="s">
        <v>413</v>
      </c>
      <c r="AS2053">
        <v>2017</v>
      </c>
      <c r="AT2053">
        <v>105</v>
      </c>
      <c r="AU2053">
        <v>6</v>
      </c>
      <c r="AX2053" t="s">
        <v>49</v>
      </c>
      <c r="AZ2053">
        <v>1806</v>
      </c>
      <c r="BA2053">
        <v>1831</v>
      </c>
      <c r="BC2053" t="s">
        <v>26175</v>
      </c>
      <c r="BK2053" t="s">
        <v>26176</v>
      </c>
      <c r="BQ2053" t="s">
        <v>296</v>
      </c>
      <c r="BR2053" t="s">
        <v>12074</v>
      </c>
      <c r="BS2053" t="s">
        <v>12074</v>
      </c>
    </row>
    <row r="2054" spans="1:71" hidden="1">
      <c r="A2054" t="s">
        <v>76</v>
      </c>
      <c r="B2054" t="s">
        <v>26177</v>
      </c>
      <c r="F2054" t="s">
        <v>26177</v>
      </c>
      <c r="I2054" t="s">
        <v>26178</v>
      </c>
      <c r="J2054" t="s">
        <v>26179</v>
      </c>
      <c r="V2054" t="s">
        <v>26180</v>
      </c>
      <c r="AM2054" t="s">
        <v>26181</v>
      </c>
      <c r="AR2054" t="s">
        <v>185</v>
      </c>
      <c r="AS2054">
        <v>1995</v>
      </c>
      <c r="AT2054">
        <v>112</v>
      </c>
      <c r="AU2054">
        <v>1</v>
      </c>
      <c r="AZ2054">
        <v>43</v>
      </c>
      <c r="BA2054">
        <v>54</v>
      </c>
      <c r="BC2054" t="s">
        <v>26182</v>
      </c>
      <c r="BK2054" t="s">
        <v>26183</v>
      </c>
      <c r="BL2054">
        <v>7553335</v>
      </c>
      <c r="BQ2054" t="s">
        <v>296</v>
      </c>
      <c r="BR2054" t="s">
        <v>12074</v>
      </c>
      <c r="BS2054" t="s">
        <v>12074</v>
      </c>
    </row>
    <row r="2055" spans="1:71" hidden="1">
      <c r="A2055" t="s">
        <v>76</v>
      </c>
      <c r="B2055" t="s">
        <v>26184</v>
      </c>
      <c r="F2055" t="s">
        <v>26184</v>
      </c>
      <c r="I2055" t="s">
        <v>26185</v>
      </c>
      <c r="J2055" t="s">
        <v>4614</v>
      </c>
      <c r="V2055" t="s">
        <v>26186</v>
      </c>
      <c r="AM2055" t="s">
        <v>4621</v>
      </c>
      <c r="AR2055" t="s">
        <v>148</v>
      </c>
      <c r="AS2055">
        <v>2006</v>
      </c>
      <c r="AT2055">
        <v>50</v>
      </c>
      <c r="AU2055">
        <v>5</v>
      </c>
      <c r="AZ2055">
        <v>312</v>
      </c>
      <c r="BA2055">
        <v>322</v>
      </c>
      <c r="BC2055" t="s">
        <v>26187</v>
      </c>
      <c r="BK2055" t="s">
        <v>26188</v>
      </c>
      <c r="BL2055">
        <v>16506032</v>
      </c>
      <c r="BQ2055" t="s">
        <v>296</v>
      </c>
      <c r="BR2055" t="s">
        <v>12074</v>
      </c>
      <c r="BS2055" t="s">
        <v>12074</v>
      </c>
    </row>
    <row r="2056" spans="1:71" hidden="1">
      <c r="A2056" t="s">
        <v>76</v>
      </c>
      <c r="B2056" t="s">
        <v>26189</v>
      </c>
      <c r="F2056" t="s">
        <v>26190</v>
      </c>
      <c r="I2056" t="s">
        <v>26191</v>
      </c>
      <c r="J2056" t="s">
        <v>122</v>
      </c>
      <c r="V2056" t="s">
        <v>26192</v>
      </c>
      <c r="Z2056" t="s">
        <v>26193</v>
      </c>
      <c r="AA2056" t="s">
        <v>26194</v>
      </c>
      <c r="AM2056" t="s">
        <v>126</v>
      </c>
      <c r="AN2056" t="s">
        <v>127</v>
      </c>
      <c r="AR2056" t="s">
        <v>94</v>
      </c>
      <c r="AS2056">
        <v>2018</v>
      </c>
      <c r="AT2056">
        <v>24</v>
      </c>
      <c r="AU2056">
        <v>1</v>
      </c>
      <c r="AZ2056" t="s">
        <v>26195</v>
      </c>
      <c r="BA2056" t="s">
        <v>26196</v>
      </c>
      <c r="BC2056" t="s">
        <v>26197</v>
      </c>
      <c r="BK2056" t="s">
        <v>26198</v>
      </c>
      <c r="BL2056">
        <v>28816385</v>
      </c>
      <c r="BQ2056" t="s">
        <v>296</v>
      </c>
      <c r="BR2056" t="s">
        <v>12074</v>
      </c>
      <c r="BS2056" t="s">
        <v>12074</v>
      </c>
    </row>
    <row r="2057" spans="1:71" hidden="1">
      <c r="A2057" t="s">
        <v>76</v>
      </c>
      <c r="B2057" t="s">
        <v>26199</v>
      </c>
      <c r="F2057" t="s">
        <v>26200</v>
      </c>
      <c r="I2057" t="s">
        <v>26201</v>
      </c>
      <c r="J2057" t="s">
        <v>26202</v>
      </c>
      <c r="V2057" t="s">
        <v>26203</v>
      </c>
      <c r="AM2057" t="s">
        <v>26204</v>
      </c>
      <c r="AS2057">
        <v>2011</v>
      </c>
      <c r="AT2057">
        <v>70</v>
      </c>
      <c r="AU2057">
        <v>2</v>
      </c>
      <c r="AZ2057">
        <v>239</v>
      </c>
      <c r="BA2057">
        <v>247</v>
      </c>
      <c r="BC2057" t="s">
        <v>26205</v>
      </c>
      <c r="BK2057" t="s">
        <v>26206</v>
      </c>
      <c r="BQ2057" t="s">
        <v>296</v>
      </c>
      <c r="BR2057" t="s">
        <v>12074</v>
      </c>
      <c r="BS2057" t="s">
        <v>12074</v>
      </c>
    </row>
    <row r="2058" spans="1:71" hidden="1">
      <c r="A2058" t="s">
        <v>76</v>
      </c>
      <c r="B2058" t="s">
        <v>26207</v>
      </c>
      <c r="F2058" t="s">
        <v>26208</v>
      </c>
      <c r="I2058" t="s">
        <v>26209</v>
      </c>
      <c r="J2058" t="s">
        <v>5331</v>
      </c>
      <c r="V2058" t="s">
        <v>26210</v>
      </c>
      <c r="AA2058" t="s">
        <v>26211</v>
      </c>
      <c r="AM2058" t="s">
        <v>5333</v>
      </c>
      <c r="AN2058" t="s">
        <v>26212</v>
      </c>
      <c r="AR2058" t="s">
        <v>769</v>
      </c>
      <c r="AS2058">
        <v>2007</v>
      </c>
      <c r="AT2058">
        <v>33</v>
      </c>
      <c r="AU2058">
        <v>2</v>
      </c>
      <c r="AZ2058">
        <v>155</v>
      </c>
      <c r="BA2058">
        <v>169</v>
      </c>
      <c r="BC2058" t="s">
        <v>26213</v>
      </c>
      <c r="BK2058" t="s">
        <v>26214</v>
      </c>
      <c r="BQ2058" t="s">
        <v>296</v>
      </c>
      <c r="BR2058" t="s">
        <v>12074</v>
      </c>
      <c r="BS2058" t="s">
        <v>12074</v>
      </c>
    </row>
    <row r="2059" spans="1:71" hidden="1">
      <c r="A2059" t="s">
        <v>76</v>
      </c>
      <c r="B2059" t="s">
        <v>26215</v>
      </c>
      <c r="F2059" t="s">
        <v>26215</v>
      </c>
      <c r="I2059" t="s">
        <v>26216</v>
      </c>
      <c r="J2059" t="s">
        <v>145</v>
      </c>
      <c r="V2059" t="s">
        <v>26217</v>
      </c>
      <c r="AM2059" t="s">
        <v>147</v>
      </c>
      <c r="AR2059" t="s">
        <v>185</v>
      </c>
      <c r="AS2059">
        <v>1994</v>
      </c>
      <c r="AT2059">
        <v>40</v>
      </c>
      <c r="AU2059">
        <v>9</v>
      </c>
      <c r="AZ2059">
        <v>775</v>
      </c>
      <c r="BA2059">
        <v>780</v>
      </c>
      <c r="BC2059" t="s">
        <v>26218</v>
      </c>
      <c r="BK2059" t="s">
        <v>26219</v>
      </c>
      <c r="BQ2059" t="s">
        <v>296</v>
      </c>
      <c r="BR2059" t="s">
        <v>12074</v>
      </c>
      <c r="BS2059" t="s">
        <v>12074</v>
      </c>
    </row>
    <row r="2060" spans="1:71" hidden="1">
      <c r="A2060" t="s">
        <v>76</v>
      </c>
      <c r="B2060" t="s">
        <v>26220</v>
      </c>
      <c r="F2060" t="s">
        <v>26221</v>
      </c>
      <c r="I2060" t="s">
        <v>26222</v>
      </c>
      <c r="J2060" t="s">
        <v>1135</v>
      </c>
      <c r="V2060" t="s">
        <v>26223</v>
      </c>
      <c r="Z2060" t="s">
        <v>26224</v>
      </c>
      <c r="AA2060" t="s">
        <v>26225</v>
      </c>
      <c r="AM2060" t="s">
        <v>1138</v>
      </c>
      <c r="AN2060" t="s">
        <v>1139</v>
      </c>
      <c r="AR2060" t="s">
        <v>600</v>
      </c>
      <c r="AS2060">
        <v>2018</v>
      </c>
      <c r="AT2060">
        <v>111</v>
      </c>
      <c r="AU2060">
        <v>2</v>
      </c>
      <c r="AZ2060">
        <v>586</v>
      </c>
      <c r="BA2060">
        <v>594</v>
      </c>
      <c r="BC2060" t="s">
        <v>26226</v>
      </c>
      <c r="BK2060" t="s">
        <v>26227</v>
      </c>
      <c r="BL2060">
        <v>29506032</v>
      </c>
      <c r="BQ2060" t="s">
        <v>296</v>
      </c>
      <c r="BR2060" t="s">
        <v>12074</v>
      </c>
      <c r="BS2060" t="s">
        <v>12074</v>
      </c>
    </row>
    <row r="2061" spans="1:71" hidden="1">
      <c r="A2061" t="s">
        <v>76</v>
      </c>
      <c r="B2061" t="s">
        <v>26228</v>
      </c>
      <c r="F2061" t="s">
        <v>26228</v>
      </c>
      <c r="I2061" t="s">
        <v>26229</v>
      </c>
      <c r="J2061" t="s">
        <v>17321</v>
      </c>
      <c r="V2061" t="s">
        <v>26230</v>
      </c>
      <c r="AM2061" t="s">
        <v>17323</v>
      </c>
      <c r="AR2061" t="s">
        <v>128</v>
      </c>
      <c r="AS2061">
        <v>2000</v>
      </c>
      <c r="AT2061">
        <v>32</v>
      </c>
      <c r="AU2061">
        <v>4</v>
      </c>
      <c r="AW2061" t="s">
        <v>867</v>
      </c>
      <c r="AZ2061">
        <v>584</v>
      </c>
      <c r="BA2061">
        <v>590</v>
      </c>
      <c r="BK2061" t="s">
        <v>26231</v>
      </c>
      <c r="BL2061">
        <v>19271013</v>
      </c>
      <c r="BQ2061" t="s">
        <v>296</v>
      </c>
      <c r="BR2061" t="s">
        <v>12074</v>
      </c>
      <c r="BS2061" t="s">
        <v>12074</v>
      </c>
    </row>
    <row r="2062" spans="1:71" hidden="1">
      <c r="A2062" t="s">
        <v>76</v>
      </c>
      <c r="B2062" t="s">
        <v>26232</v>
      </c>
      <c r="F2062" t="s">
        <v>26232</v>
      </c>
      <c r="I2062" t="s">
        <v>26233</v>
      </c>
      <c r="J2062" t="s">
        <v>2662</v>
      </c>
      <c r="V2062" t="s">
        <v>26234</v>
      </c>
      <c r="AM2062" t="s">
        <v>2664</v>
      </c>
      <c r="AR2062" t="s">
        <v>148</v>
      </c>
      <c r="AS2062">
        <v>2002</v>
      </c>
      <c r="AT2062">
        <v>103</v>
      </c>
      <c r="AU2062">
        <v>2</v>
      </c>
      <c r="AZ2062">
        <v>151</v>
      </c>
      <c r="BA2062">
        <v>159</v>
      </c>
      <c r="BC2062" t="s">
        <v>26235</v>
      </c>
      <c r="BK2062" t="s">
        <v>26236</v>
      </c>
      <c r="BQ2062" t="s">
        <v>296</v>
      </c>
      <c r="BR2062" t="s">
        <v>12074</v>
      </c>
      <c r="BS2062" t="s">
        <v>12074</v>
      </c>
    </row>
    <row r="2063" spans="1:71" hidden="1">
      <c r="A2063" t="s">
        <v>867</v>
      </c>
      <c r="B2063" t="s">
        <v>26237</v>
      </c>
      <c r="D2063" t="s">
        <v>26238</v>
      </c>
      <c r="F2063" t="s">
        <v>26237</v>
      </c>
      <c r="I2063" t="s">
        <v>26239</v>
      </c>
      <c r="J2063" t="s">
        <v>26240</v>
      </c>
      <c r="K2063" t="s">
        <v>26241</v>
      </c>
      <c r="O2063" t="s">
        <v>26242</v>
      </c>
      <c r="P2063" t="s">
        <v>26243</v>
      </c>
      <c r="Q2063" t="s">
        <v>26244</v>
      </c>
      <c r="R2063" t="s">
        <v>26245</v>
      </c>
      <c r="S2063" t="s">
        <v>26246</v>
      </c>
      <c r="V2063" t="s">
        <v>26247</v>
      </c>
      <c r="AM2063" t="s">
        <v>26248</v>
      </c>
      <c r="AO2063" t="s">
        <v>26249</v>
      </c>
      <c r="AS2063">
        <v>1995</v>
      </c>
      <c r="AT2063">
        <v>70</v>
      </c>
      <c r="AU2063">
        <v>2</v>
      </c>
      <c r="AZ2063">
        <v>257</v>
      </c>
      <c r="BA2063">
        <v>268</v>
      </c>
      <c r="BK2063" t="s">
        <v>26250</v>
      </c>
      <c r="BQ2063" t="s">
        <v>296</v>
      </c>
      <c r="BR2063" t="s">
        <v>12074</v>
      </c>
      <c r="BS2063" t="s">
        <v>12074</v>
      </c>
    </row>
    <row r="2064" spans="1:71" hidden="1">
      <c r="A2064" t="s">
        <v>76</v>
      </c>
      <c r="B2064" t="s">
        <v>26251</v>
      </c>
      <c r="F2064" t="s">
        <v>26251</v>
      </c>
      <c r="I2064" t="s">
        <v>26252</v>
      </c>
      <c r="J2064" t="s">
        <v>4614</v>
      </c>
      <c r="V2064" t="s">
        <v>26253</v>
      </c>
      <c r="AM2064" t="s">
        <v>4621</v>
      </c>
      <c r="AR2064" t="s">
        <v>413</v>
      </c>
      <c r="AS2064">
        <v>2005</v>
      </c>
      <c r="AT2064">
        <v>50</v>
      </c>
      <c r="AU2064">
        <v>2</v>
      </c>
      <c r="AZ2064">
        <v>83</v>
      </c>
      <c r="BA2064">
        <v>89</v>
      </c>
      <c r="BC2064" t="s">
        <v>26254</v>
      </c>
      <c r="BK2064" t="s">
        <v>26255</v>
      </c>
      <c r="BL2064">
        <v>16044348</v>
      </c>
      <c r="BQ2064" t="s">
        <v>296</v>
      </c>
      <c r="BR2064" t="s">
        <v>12074</v>
      </c>
      <c r="BS2064" t="s">
        <v>12074</v>
      </c>
    </row>
    <row r="2065" spans="1:71" hidden="1">
      <c r="A2065" t="s">
        <v>76</v>
      </c>
      <c r="B2065" t="s">
        <v>26256</v>
      </c>
      <c r="F2065" t="s">
        <v>26257</v>
      </c>
      <c r="I2065" t="s">
        <v>26258</v>
      </c>
      <c r="J2065" t="s">
        <v>3879</v>
      </c>
      <c r="V2065" t="s">
        <v>26259</v>
      </c>
      <c r="AA2065" t="s">
        <v>26260</v>
      </c>
      <c r="AM2065" t="s">
        <v>3882</v>
      </c>
      <c r="AN2065" t="s">
        <v>3883</v>
      </c>
      <c r="AR2065" t="s">
        <v>148</v>
      </c>
      <c r="AS2065">
        <v>2015</v>
      </c>
      <c r="AT2065">
        <v>185</v>
      </c>
      <c r="AU2065">
        <v>4</v>
      </c>
      <c r="AZ2065">
        <v>447</v>
      </c>
      <c r="BA2065">
        <v>461</v>
      </c>
      <c r="BC2065" t="s">
        <v>26261</v>
      </c>
      <c r="BK2065" t="s">
        <v>26262</v>
      </c>
      <c r="BL2065">
        <v>25648622</v>
      </c>
      <c r="BQ2065" t="s">
        <v>296</v>
      </c>
      <c r="BR2065" t="s">
        <v>12074</v>
      </c>
      <c r="BS2065" t="s">
        <v>12074</v>
      </c>
    </row>
    <row r="2066" spans="1:71" hidden="1">
      <c r="A2066" t="s">
        <v>76</v>
      </c>
      <c r="B2066" t="s">
        <v>26263</v>
      </c>
      <c r="F2066" t="s">
        <v>26264</v>
      </c>
      <c r="I2066" t="s">
        <v>26265</v>
      </c>
      <c r="J2066" t="s">
        <v>26266</v>
      </c>
      <c r="V2066" t="s">
        <v>26267</v>
      </c>
      <c r="AM2066" t="s">
        <v>26268</v>
      </c>
      <c r="AN2066" t="s">
        <v>26269</v>
      </c>
      <c r="AR2066" t="s">
        <v>397</v>
      </c>
      <c r="AS2066">
        <v>2015</v>
      </c>
      <c r="AT2066">
        <v>2</v>
      </c>
      <c r="AU2066">
        <v>3</v>
      </c>
      <c r="BB2066" t="s">
        <v>26270</v>
      </c>
      <c r="BC2066" t="s">
        <v>26271</v>
      </c>
      <c r="BK2066" t="s">
        <v>26272</v>
      </c>
      <c r="BQ2066" t="s">
        <v>296</v>
      </c>
      <c r="BR2066" t="s">
        <v>12074</v>
      </c>
      <c r="BS2066" t="s">
        <v>12074</v>
      </c>
    </row>
    <row r="2067" spans="1:71" hidden="1">
      <c r="A2067" t="s">
        <v>76</v>
      </c>
      <c r="B2067" t="s">
        <v>26273</v>
      </c>
      <c r="F2067" t="s">
        <v>26274</v>
      </c>
      <c r="I2067" t="s">
        <v>26275</v>
      </c>
      <c r="J2067" t="s">
        <v>182</v>
      </c>
      <c r="V2067" t="s">
        <v>26276</v>
      </c>
      <c r="AM2067" t="s">
        <v>184</v>
      </c>
      <c r="AR2067" t="s">
        <v>128</v>
      </c>
      <c r="AS2067">
        <v>2012</v>
      </c>
      <c r="AT2067">
        <v>37</v>
      </c>
      <c r="AU2067">
        <v>4</v>
      </c>
      <c r="AZ2067">
        <v>345</v>
      </c>
      <c r="BA2067">
        <v>353</v>
      </c>
      <c r="BC2067" t="s">
        <v>26277</v>
      </c>
      <c r="BK2067" t="s">
        <v>26278</v>
      </c>
      <c r="BQ2067" t="s">
        <v>296</v>
      </c>
      <c r="BR2067" t="s">
        <v>12074</v>
      </c>
      <c r="BS2067" t="s">
        <v>12074</v>
      </c>
    </row>
    <row r="2068" spans="1:71" hidden="1">
      <c r="A2068" t="s">
        <v>76</v>
      </c>
      <c r="B2068" t="s">
        <v>26279</v>
      </c>
      <c r="F2068" t="s">
        <v>26279</v>
      </c>
      <c r="I2068" t="s">
        <v>26280</v>
      </c>
      <c r="J2068" t="s">
        <v>902</v>
      </c>
      <c r="O2068" t="s">
        <v>10541</v>
      </c>
      <c r="P2068" t="s">
        <v>10542</v>
      </c>
      <c r="Q2068" t="s">
        <v>905</v>
      </c>
      <c r="R2068" t="s">
        <v>26281</v>
      </c>
      <c r="V2068" t="s">
        <v>26282</v>
      </c>
      <c r="AM2068" t="s">
        <v>908</v>
      </c>
      <c r="AS2068">
        <v>2003</v>
      </c>
      <c r="AT2068">
        <v>100</v>
      </c>
      <c r="AU2068">
        <v>2</v>
      </c>
      <c r="AZ2068">
        <v>233</v>
      </c>
      <c r="BA2068">
        <v>243</v>
      </c>
      <c r="BC2068" t="s">
        <v>26283</v>
      </c>
      <c r="BK2068" t="s">
        <v>26284</v>
      </c>
      <c r="BQ2068" t="s">
        <v>131</v>
      </c>
      <c r="BR2068" t="s">
        <v>12074</v>
      </c>
      <c r="BS2068" t="s">
        <v>296</v>
      </c>
    </row>
    <row r="2069" spans="1:71" hidden="1">
      <c r="A2069" t="s">
        <v>76</v>
      </c>
      <c r="B2069" t="s">
        <v>26285</v>
      </c>
      <c r="F2069" t="s">
        <v>26286</v>
      </c>
      <c r="I2069" t="s">
        <v>26287</v>
      </c>
      <c r="J2069" t="s">
        <v>23594</v>
      </c>
      <c r="V2069" t="s">
        <v>26288</v>
      </c>
      <c r="AM2069" t="s">
        <v>23596</v>
      </c>
      <c r="AR2069" s="3">
        <v>42186</v>
      </c>
      <c r="AS2069">
        <v>2009</v>
      </c>
      <c r="AT2069">
        <v>39</v>
      </c>
      <c r="AU2069">
        <v>9</v>
      </c>
      <c r="AZ2069">
        <v>1003</v>
      </c>
      <c r="BA2069">
        <v>1010</v>
      </c>
      <c r="BC2069" t="s">
        <v>26289</v>
      </c>
      <c r="BK2069" t="s">
        <v>26290</v>
      </c>
      <c r="BL2069">
        <v>19504757</v>
      </c>
      <c r="BQ2069" t="s">
        <v>296</v>
      </c>
      <c r="BR2069" t="s">
        <v>12074</v>
      </c>
      <c r="BS2069" t="s">
        <v>12074</v>
      </c>
    </row>
    <row r="2070" spans="1:71" hidden="1">
      <c r="A2070" t="s">
        <v>76</v>
      </c>
      <c r="B2070" t="s">
        <v>26291</v>
      </c>
      <c r="F2070" t="s">
        <v>26292</v>
      </c>
      <c r="I2070" t="s">
        <v>26293</v>
      </c>
      <c r="J2070" t="s">
        <v>12810</v>
      </c>
      <c r="V2070" t="s">
        <v>26294</v>
      </c>
      <c r="AM2070" t="s">
        <v>12812</v>
      </c>
      <c r="AN2070" t="s">
        <v>12813</v>
      </c>
      <c r="AR2070" t="s">
        <v>600</v>
      </c>
      <c r="AS2070">
        <v>2017</v>
      </c>
      <c r="AT2070">
        <v>12</v>
      </c>
      <c r="AU2070">
        <v>1</v>
      </c>
      <c r="AZ2070">
        <v>252</v>
      </c>
      <c r="BA2070">
        <v>271</v>
      </c>
      <c r="BK2070" t="s">
        <v>26295</v>
      </c>
      <c r="BQ2070" t="s">
        <v>296</v>
      </c>
      <c r="BR2070" t="s">
        <v>12074</v>
      </c>
      <c r="BS2070" t="s">
        <v>12074</v>
      </c>
    </row>
    <row r="2071" spans="1:71" hidden="1">
      <c r="A2071" t="s">
        <v>76</v>
      </c>
      <c r="B2071" t="s">
        <v>26296</v>
      </c>
      <c r="F2071" t="s">
        <v>26297</v>
      </c>
      <c r="I2071" t="s">
        <v>26298</v>
      </c>
      <c r="J2071" t="s">
        <v>1266</v>
      </c>
      <c r="V2071" t="s">
        <v>26299</v>
      </c>
      <c r="AA2071" t="s">
        <v>26300</v>
      </c>
      <c r="AM2071" t="s">
        <v>1268</v>
      </c>
      <c r="AN2071" t="s">
        <v>1269</v>
      </c>
      <c r="AR2071" t="s">
        <v>94</v>
      </c>
      <c r="AS2071">
        <v>2017</v>
      </c>
      <c r="AT2071">
        <v>27</v>
      </c>
      <c r="AU2071">
        <v>1</v>
      </c>
      <c r="AZ2071">
        <v>118</v>
      </c>
      <c r="BA2071">
        <v>133</v>
      </c>
      <c r="BC2071" t="s">
        <v>26301</v>
      </c>
      <c r="BK2071" t="s">
        <v>26302</v>
      </c>
      <c r="BL2071">
        <v>28052502</v>
      </c>
      <c r="BQ2071" t="s">
        <v>296</v>
      </c>
      <c r="BR2071" t="s">
        <v>12074</v>
      </c>
      <c r="BS2071" t="s">
        <v>12074</v>
      </c>
    </row>
    <row r="2072" spans="1:71" hidden="1">
      <c r="A2072" t="s">
        <v>76</v>
      </c>
      <c r="B2072" t="s">
        <v>26303</v>
      </c>
      <c r="F2072" t="s">
        <v>26304</v>
      </c>
      <c r="I2072" t="s">
        <v>26305</v>
      </c>
      <c r="J2072" t="s">
        <v>2783</v>
      </c>
      <c r="V2072" t="s">
        <v>26306</v>
      </c>
      <c r="Z2072" t="s">
        <v>26307</v>
      </c>
      <c r="AA2072" t="s">
        <v>26308</v>
      </c>
      <c r="AM2072" t="s">
        <v>2785</v>
      </c>
      <c r="AN2072" t="s">
        <v>2786</v>
      </c>
      <c r="AR2072" t="s">
        <v>148</v>
      </c>
      <c r="AS2072">
        <v>2017</v>
      </c>
      <c r="AT2072">
        <v>19</v>
      </c>
      <c r="AU2072">
        <v>2</v>
      </c>
      <c r="AZ2072">
        <v>130</v>
      </c>
      <c r="BA2072">
        <v>138</v>
      </c>
      <c r="BC2072" t="s">
        <v>26309</v>
      </c>
      <c r="BK2072" t="s">
        <v>26310</v>
      </c>
      <c r="BQ2072" t="s">
        <v>296</v>
      </c>
      <c r="BR2072" t="s">
        <v>12074</v>
      </c>
      <c r="BS2072" t="s">
        <v>12074</v>
      </c>
    </row>
    <row r="2073" spans="1:71" hidden="1">
      <c r="A2073" t="s">
        <v>76</v>
      </c>
      <c r="B2073" t="s">
        <v>26311</v>
      </c>
      <c r="F2073" t="s">
        <v>26312</v>
      </c>
      <c r="I2073" t="s">
        <v>26313</v>
      </c>
      <c r="J2073" t="s">
        <v>2662</v>
      </c>
      <c r="V2073" t="s">
        <v>26314</v>
      </c>
      <c r="Z2073" t="s">
        <v>5056</v>
      </c>
      <c r="AA2073" t="s">
        <v>6103</v>
      </c>
      <c r="AM2073" t="s">
        <v>2664</v>
      </c>
      <c r="AR2073" t="s">
        <v>769</v>
      </c>
      <c r="AS2073">
        <v>2009</v>
      </c>
      <c r="AT2073">
        <v>130</v>
      </c>
      <c r="AU2073">
        <v>3</v>
      </c>
      <c r="AZ2073">
        <v>249</v>
      </c>
      <c r="BA2073">
        <v>258</v>
      </c>
      <c r="BC2073" t="s">
        <v>26315</v>
      </c>
      <c r="BK2073" t="s">
        <v>26316</v>
      </c>
      <c r="BQ2073" t="s">
        <v>296</v>
      </c>
      <c r="BR2073" t="s">
        <v>12074</v>
      </c>
      <c r="BS2073" t="s">
        <v>12074</v>
      </c>
    </row>
    <row r="2074" spans="1:71" hidden="1">
      <c r="A2074" t="s">
        <v>76</v>
      </c>
      <c r="B2074" t="s">
        <v>26317</v>
      </c>
      <c r="F2074" t="s">
        <v>26318</v>
      </c>
      <c r="I2074" t="s">
        <v>26319</v>
      </c>
      <c r="J2074" t="s">
        <v>525</v>
      </c>
      <c r="V2074" t="s">
        <v>26320</v>
      </c>
      <c r="Z2074" t="s">
        <v>26321</v>
      </c>
      <c r="AA2074" t="s">
        <v>26322</v>
      </c>
      <c r="AM2074" t="s">
        <v>529</v>
      </c>
      <c r="AN2074" t="s">
        <v>22662</v>
      </c>
      <c r="AS2074">
        <v>2013</v>
      </c>
      <c r="AT2074">
        <v>78</v>
      </c>
      <c r="AU2074">
        <v>5</v>
      </c>
      <c r="AZ2074">
        <v>365</v>
      </c>
      <c r="BA2074">
        <v>368</v>
      </c>
      <c r="BC2074" t="s">
        <v>26323</v>
      </c>
      <c r="BK2074" t="s">
        <v>26324</v>
      </c>
      <c r="BQ2074" t="s">
        <v>296</v>
      </c>
      <c r="BR2074" t="s">
        <v>12074</v>
      </c>
      <c r="BS2074" t="s">
        <v>12074</v>
      </c>
    </row>
    <row r="2075" spans="1:71" hidden="1">
      <c r="A2075" t="s">
        <v>76</v>
      </c>
      <c r="B2075" t="s">
        <v>26325</v>
      </c>
      <c r="F2075" t="s">
        <v>26326</v>
      </c>
      <c r="I2075" t="s">
        <v>26327</v>
      </c>
      <c r="J2075" t="s">
        <v>12713</v>
      </c>
      <c r="V2075" t="s">
        <v>26328</v>
      </c>
      <c r="Z2075" t="s">
        <v>26329</v>
      </c>
      <c r="AA2075" t="s">
        <v>26330</v>
      </c>
      <c r="AM2075" t="s">
        <v>12715</v>
      </c>
      <c r="AN2075" t="s">
        <v>14298</v>
      </c>
      <c r="AR2075" t="s">
        <v>94</v>
      </c>
      <c r="AS2075">
        <v>2016</v>
      </c>
      <c r="AT2075">
        <v>69</v>
      </c>
      <c r="AU2075">
        <v>1</v>
      </c>
      <c r="AZ2075">
        <v>28</v>
      </c>
      <c r="BA2075">
        <v>34</v>
      </c>
      <c r="BC2075" t="s">
        <v>26331</v>
      </c>
      <c r="BK2075" t="s">
        <v>26332</v>
      </c>
      <c r="BQ2075" t="s">
        <v>296</v>
      </c>
      <c r="BR2075" t="s">
        <v>12074</v>
      </c>
      <c r="BS2075" t="s">
        <v>12074</v>
      </c>
    </row>
    <row r="2076" spans="1:71" hidden="1">
      <c r="A2076" t="s">
        <v>76</v>
      </c>
      <c r="B2076" t="s">
        <v>26333</v>
      </c>
      <c r="F2076" t="s">
        <v>26333</v>
      </c>
      <c r="I2076" t="s">
        <v>26334</v>
      </c>
      <c r="J2076" t="s">
        <v>12218</v>
      </c>
      <c r="V2076" t="s">
        <v>26335</v>
      </c>
      <c r="AM2076" t="s">
        <v>12220</v>
      </c>
      <c r="AR2076" t="s">
        <v>94</v>
      </c>
      <c r="AS2076">
        <v>2000</v>
      </c>
      <c r="AT2076">
        <v>22</v>
      </c>
      <c r="AU2076">
        <v>1</v>
      </c>
      <c r="AZ2076">
        <v>19</v>
      </c>
      <c r="BA2076">
        <v>26</v>
      </c>
      <c r="BC2076" t="s">
        <v>26336</v>
      </c>
      <c r="BK2076" t="s">
        <v>26337</v>
      </c>
      <c r="BQ2076" t="s">
        <v>296</v>
      </c>
      <c r="BR2076" t="s">
        <v>12074</v>
      </c>
      <c r="BS2076" t="s">
        <v>12074</v>
      </c>
    </row>
    <row r="2077" spans="1:71" hidden="1">
      <c r="A2077" t="s">
        <v>76</v>
      </c>
      <c r="B2077" t="s">
        <v>26338</v>
      </c>
      <c r="F2077" t="s">
        <v>26339</v>
      </c>
      <c r="I2077" t="s">
        <v>26340</v>
      </c>
      <c r="J2077" t="s">
        <v>452</v>
      </c>
      <c r="V2077" t="s">
        <v>26341</v>
      </c>
      <c r="AM2077" t="s">
        <v>454</v>
      </c>
      <c r="AR2077" t="s">
        <v>148</v>
      </c>
      <c r="AS2077">
        <v>2006</v>
      </c>
      <c r="AT2077">
        <v>41</v>
      </c>
      <c r="AU2077">
        <v>2</v>
      </c>
      <c r="AZ2077">
        <v>309</v>
      </c>
      <c r="BA2077">
        <v>315</v>
      </c>
      <c r="BC2077" t="s">
        <v>26342</v>
      </c>
      <c r="BK2077" t="s">
        <v>26343</v>
      </c>
      <c r="BQ2077" t="s">
        <v>296</v>
      </c>
      <c r="BR2077" t="s">
        <v>12074</v>
      </c>
      <c r="BS2077" t="s">
        <v>12074</v>
      </c>
    </row>
    <row r="2078" spans="1:71" hidden="1">
      <c r="A2078" t="s">
        <v>76</v>
      </c>
      <c r="B2078" t="s">
        <v>26344</v>
      </c>
      <c r="F2078" t="s">
        <v>26344</v>
      </c>
      <c r="I2078" t="s">
        <v>26345</v>
      </c>
      <c r="J2078" t="s">
        <v>2818</v>
      </c>
      <c r="V2078" t="s">
        <v>26346</v>
      </c>
      <c r="Z2078" t="s">
        <v>26347</v>
      </c>
      <c r="AM2078" t="s">
        <v>2820</v>
      </c>
      <c r="AR2078" t="s">
        <v>1120</v>
      </c>
      <c r="AS2078">
        <v>2005</v>
      </c>
      <c r="AT2078">
        <v>78</v>
      </c>
      <c r="AU2078">
        <v>4</v>
      </c>
      <c r="AZ2078">
        <v>469</v>
      </c>
      <c r="BA2078">
        <v>481</v>
      </c>
      <c r="BC2078" t="s">
        <v>26348</v>
      </c>
      <c r="BK2078" t="s">
        <v>26349</v>
      </c>
      <c r="BL2078">
        <v>15957102</v>
      </c>
      <c r="BQ2078" t="s">
        <v>296</v>
      </c>
      <c r="BR2078" t="s">
        <v>12074</v>
      </c>
      <c r="BS2078" t="s">
        <v>12074</v>
      </c>
    </row>
    <row r="2079" spans="1:71" hidden="1">
      <c r="A2079" t="s">
        <v>76</v>
      </c>
      <c r="B2079" t="s">
        <v>26350</v>
      </c>
      <c r="F2079" t="s">
        <v>26350</v>
      </c>
      <c r="I2079" t="s">
        <v>26351</v>
      </c>
      <c r="J2079" t="s">
        <v>6337</v>
      </c>
      <c r="V2079" t="s">
        <v>26352</v>
      </c>
      <c r="AM2079" t="s">
        <v>6340</v>
      </c>
      <c r="AR2079" t="s">
        <v>216</v>
      </c>
      <c r="AS2079">
        <v>1995</v>
      </c>
      <c r="AT2079">
        <v>34</v>
      </c>
      <c r="AU2079">
        <v>1</v>
      </c>
      <c r="AZ2079">
        <v>61</v>
      </c>
      <c r="BA2079">
        <v>67</v>
      </c>
      <c r="BC2079" t="s">
        <v>26353</v>
      </c>
      <c r="BK2079" t="s">
        <v>26354</v>
      </c>
      <c r="BQ2079" t="s">
        <v>296</v>
      </c>
      <c r="BR2079" t="s">
        <v>12074</v>
      </c>
      <c r="BS2079" t="s">
        <v>12074</v>
      </c>
    </row>
    <row r="2080" spans="1:71" hidden="1">
      <c r="A2080" t="s">
        <v>76</v>
      </c>
      <c r="B2080" t="s">
        <v>26355</v>
      </c>
      <c r="F2080" t="s">
        <v>26356</v>
      </c>
      <c r="I2080" t="s">
        <v>26357</v>
      </c>
      <c r="J2080" t="s">
        <v>26358</v>
      </c>
      <c r="V2080" t="s">
        <v>26359</v>
      </c>
      <c r="Z2080" t="s">
        <v>14158</v>
      </c>
      <c r="AA2080" t="s">
        <v>26360</v>
      </c>
      <c r="AM2080" t="s">
        <v>26361</v>
      </c>
      <c r="AR2080" t="s">
        <v>148</v>
      </c>
      <c r="AS2080">
        <v>2013</v>
      </c>
      <c r="AT2080">
        <v>10</v>
      </c>
      <c r="AU2080">
        <v>5</v>
      </c>
      <c r="AZ2080">
        <v>1698</v>
      </c>
      <c r="BA2080">
        <v>1719</v>
      </c>
      <c r="BC2080" t="s">
        <v>26362</v>
      </c>
      <c r="BK2080" t="s">
        <v>26363</v>
      </c>
      <c r="BL2080">
        <v>23624579</v>
      </c>
      <c r="BQ2080" t="s">
        <v>296</v>
      </c>
      <c r="BR2080" t="s">
        <v>12074</v>
      </c>
      <c r="BS2080" t="s">
        <v>12074</v>
      </c>
    </row>
    <row r="2081" spans="1:72" hidden="1">
      <c r="A2081" t="s">
        <v>76</v>
      </c>
      <c r="B2081" t="s">
        <v>26364</v>
      </c>
      <c r="F2081" t="s">
        <v>26364</v>
      </c>
      <c r="I2081" t="s">
        <v>26365</v>
      </c>
      <c r="J2081" t="s">
        <v>26366</v>
      </c>
      <c r="O2081" t="s">
        <v>26367</v>
      </c>
      <c r="P2081" t="s">
        <v>26368</v>
      </c>
      <c r="Q2081" t="s">
        <v>26369</v>
      </c>
      <c r="R2081" t="s">
        <v>26370</v>
      </c>
      <c r="V2081" t="s">
        <v>26371</v>
      </c>
      <c r="Z2081" t="s">
        <v>26372</v>
      </c>
      <c r="AM2081" t="s">
        <v>26373</v>
      </c>
      <c r="AR2081" t="s">
        <v>216</v>
      </c>
      <c r="AS2081">
        <v>2005</v>
      </c>
      <c r="AT2081">
        <v>184</v>
      </c>
      <c r="AU2081">
        <v>4</v>
      </c>
      <c r="AZ2081">
        <v>285</v>
      </c>
      <c r="BA2081">
        <v>293</v>
      </c>
      <c r="BC2081" t="s">
        <v>26374</v>
      </c>
      <c r="BK2081" t="s">
        <v>26375</v>
      </c>
      <c r="BL2081">
        <v>16026420</v>
      </c>
      <c r="BQ2081" t="s">
        <v>296</v>
      </c>
      <c r="BR2081" t="s">
        <v>12074</v>
      </c>
      <c r="BS2081" t="s">
        <v>12074</v>
      </c>
    </row>
    <row r="2082" spans="1:72" hidden="1">
      <c r="A2082" t="s">
        <v>76</v>
      </c>
      <c r="B2082" t="s">
        <v>26376</v>
      </c>
      <c r="F2082" t="s">
        <v>26376</v>
      </c>
      <c r="I2082" t="s">
        <v>26377</v>
      </c>
      <c r="J2082" t="s">
        <v>5100</v>
      </c>
      <c r="AM2082" t="s">
        <v>3970</v>
      </c>
      <c r="AS2082">
        <v>1979</v>
      </c>
      <c r="AT2082">
        <v>57</v>
      </c>
      <c r="AU2082">
        <v>8</v>
      </c>
      <c r="AZ2082">
        <v>1612</v>
      </c>
      <c r="BA2082">
        <v>1618</v>
      </c>
      <c r="BC2082" t="s">
        <v>26378</v>
      </c>
      <c r="BK2082" t="s">
        <v>26379</v>
      </c>
      <c r="BQ2082" t="s">
        <v>131</v>
      </c>
      <c r="BR2082" t="s">
        <v>12074</v>
      </c>
      <c r="BS2082" t="s">
        <v>296</v>
      </c>
      <c r="BT2082">
        <v>2</v>
      </c>
    </row>
    <row r="2083" spans="1:72" hidden="1">
      <c r="A2083" t="s">
        <v>76</v>
      </c>
      <c r="B2083" t="s">
        <v>26380</v>
      </c>
      <c r="F2083" t="s">
        <v>26381</v>
      </c>
      <c r="I2083" t="s">
        <v>26382</v>
      </c>
      <c r="J2083" t="s">
        <v>22118</v>
      </c>
      <c r="V2083" t="s">
        <v>26383</v>
      </c>
      <c r="AA2083" t="s">
        <v>26384</v>
      </c>
      <c r="AM2083" t="s">
        <v>22122</v>
      </c>
      <c r="AN2083" t="s">
        <v>22123</v>
      </c>
      <c r="AS2083">
        <v>2016</v>
      </c>
      <c r="AU2083">
        <v>604</v>
      </c>
      <c r="AZ2083">
        <v>87</v>
      </c>
      <c r="BA2083">
        <v>116</v>
      </c>
      <c r="BC2083" t="s">
        <v>26385</v>
      </c>
      <c r="BK2083" t="s">
        <v>26386</v>
      </c>
      <c r="BL2083">
        <v>27551208</v>
      </c>
      <c r="BQ2083" t="s">
        <v>296</v>
      </c>
      <c r="BR2083" t="s">
        <v>12074</v>
      </c>
      <c r="BS2083" t="s">
        <v>12074</v>
      </c>
    </row>
    <row r="2084" spans="1:72" hidden="1">
      <c r="A2084" t="s">
        <v>76</v>
      </c>
      <c r="B2084" t="s">
        <v>26387</v>
      </c>
      <c r="F2084" t="s">
        <v>26387</v>
      </c>
      <c r="I2084" t="s">
        <v>26388</v>
      </c>
      <c r="J2084" t="s">
        <v>992</v>
      </c>
      <c r="V2084" t="s">
        <v>26389</v>
      </c>
      <c r="AM2084" t="s">
        <v>994</v>
      </c>
      <c r="AR2084" t="s">
        <v>216</v>
      </c>
      <c r="AS2084">
        <v>1997</v>
      </c>
      <c r="AT2084">
        <v>76</v>
      </c>
      <c r="AU2084">
        <v>8</v>
      </c>
      <c r="AZ2084">
        <v>940</v>
      </c>
      <c r="BA2084">
        <v>947</v>
      </c>
      <c r="BK2084" t="s">
        <v>26390</v>
      </c>
      <c r="BQ2084" t="s">
        <v>296</v>
      </c>
      <c r="BR2084" t="s">
        <v>12074</v>
      </c>
      <c r="BS2084" t="s">
        <v>12074</v>
      </c>
    </row>
    <row r="2085" spans="1:72" hidden="1">
      <c r="A2085" t="s">
        <v>76</v>
      </c>
      <c r="B2085" t="s">
        <v>26391</v>
      </c>
      <c r="F2085" t="s">
        <v>26391</v>
      </c>
      <c r="I2085" t="s">
        <v>26392</v>
      </c>
      <c r="J2085" t="s">
        <v>5069</v>
      </c>
      <c r="V2085" t="s">
        <v>26393</v>
      </c>
      <c r="AM2085" t="s">
        <v>5070</v>
      </c>
      <c r="AR2085" t="s">
        <v>216</v>
      </c>
      <c r="AS2085">
        <v>1995</v>
      </c>
      <c r="AT2085">
        <v>70</v>
      </c>
      <c r="AU2085">
        <v>4</v>
      </c>
      <c r="AZ2085">
        <v>555</v>
      </c>
      <c r="BA2085">
        <v>562</v>
      </c>
      <c r="BC2085" t="s">
        <v>26394</v>
      </c>
      <c r="BK2085" t="s">
        <v>26395</v>
      </c>
      <c r="BQ2085" t="s">
        <v>296</v>
      </c>
      <c r="BR2085" t="s">
        <v>12074</v>
      </c>
      <c r="BS2085" t="s">
        <v>12074</v>
      </c>
    </row>
    <row r="2086" spans="1:72" hidden="1">
      <c r="A2086" t="s">
        <v>76</v>
      </c>
      <c r="B2086" t="s">
        <v>26396</v>
      </c>
      <c r="F2086" t="s">
        <v>26396</v>
      </c>
      <c r="I2086" t="s">
        <v>26397</v>
      </c>
      <c r="J2086" t="s">
        <v>2128</v>
      </c>
      <c r="V2086" t="s">
        <v>26398</v>
      </c>
      <c r="AM2086" t="s">
        <v>2130</v>
      </c>
      <c r="AR2086" t="s">
        <v>600</v>
      </c>
      <c r="AS2086">
        <v>2006</v>
      </c>
      <c r="AT2086">
        <v>35</v>
      </c>
      <c r="AU2086">
        <v>2</v>
      </c>
      <c r="AZ2086">
        <v>212</v>
      </c>
      <c r="BA2086">
        <v>218</v>
      </c>
      <c r="BC2086" t="s">
        <v>26399</v>
      </c>
      <c r="BK2086" t="s">
        <v>26400</v>
      </c>
      <c r="BQ2086" t="s">
        <v>131</v>
      </c>
      <c r="BR2086" t="s">
        <v>12074</v>
      </c>
      <c r="BS2086" t="s">
        <v>296</v>
      </c>
    </row>
    <row r="2087" spans="1:72" hidden="1">
      <c r="A2087" t="s">
        <v>76</v>
      </c>
      <c r="B2087" t="s">
        <v>26401</v>
      </c>
      <c r="F2087" t="s">
        <v>26402</v>
      </c>
      <c r="I2087" t="s">
        <v>26403</v>
      </c>
      <c r="J2087" t="s">
        <v>1880</v>
      </c>
      <c r="V2087" t="s">
        <v>26404</v>
      </c>
      <c r="AM2087" t="s">
        <v>1884</v>
      </c>
      <c r="AR2087" s="3">
        <v>43617</v>
      </c>
      <c r="AS2087">
        <v>2015</v>
      </c>
      <c r="AT2087">
        <v>5</v>
      </c>
      <c r="BB2087">
        <v>11402</v>
      </c>
      <c r="BC2087" t="s">
        <v>26405</v>
      </c>
      <c r="BK2087" t="s">
        <v>26406</v>
      </c>
      <c r="BL2087">
        <v>26091374</v>
      </c>
      <c r="BQ2087" t="s">
        <v>296</v>
      </c>
      <c r="BR2087" t="s">
        <v>12074</v>
      </c>
      <c r="BS2087" t="s">
        <v>12074</v>
      </c>
    </row>
    <row r="2088" spans="1:72" hidden="1">
      <c r="A2088" t="s">
        <v>76</v>
      </c>
      <c r="B2088" t="s">
        <v>26407</v>
      </c>
      <c r="F2088" t="s">
        <v>26407</v>
      </c>
      <c r="I2088" t="s">
        <v>26408</v>
      </c>
      <c r="J2088" t="s">
        <v>861</v>
      </c>
      <c r="V2088" t="s">
        <v>26409</v>
      </c>
      <c r="AM2088" t="s">
        <v>863</v>
      </c>
      <c r="AR2088" t="s">
        <v>600</v>
      </c>
      <c r="AS2088">
        <v>2006</v>
      </c>
      <c r="AT2088">
        <v>87</v>
      </c>
      <c r="AU2088">
        <v>2</v>
      </c>
      <c r="AZ2088">
        <v>318</v>
      </c>
      <c r="BA2088">
        <v>323</v>
      </c>
      <c r="BC2088" t="s">
        <v>26410</v>
      </c>
      <c r="BK2088" t="s">
        <v>26411</v>
      </c>
      <c r="BQ2088" t="s">
        <v>296</v>
      </c>
      <c r="BR2088" t="s">
        <v>12074</v>
      </c>
      <c r="BS2088" t="s">
        <v>12074</v>
      </c>
    </row>
    <row r="2089" spans="1:72" hidden="1">
      <c r="A2089" t="s">
        <v>76</v>
      </c>
      <c r="B2089" t="s">
        <v>26412</v>
      </c>
      <c r="F2089" t="s">
        <v>26412</v>
      </c>
      <c r="I2089" t="s">
        <v>26413</v>
      </c>
      <c r="J2089" t="s">
        <v>26414</v>
      </c>
      <c r="V2089" t="s">
        <v>26415</v>
      </c>
      <c r="AM2089" t="s">
        <v>26416</v>
      </c>
      <c r="AR2089" t="s">
        <v>397</v>
      </c>
      <c r="AS2089">
        <v>2000</v>
      </c>
      <c r="AT2089">
        <v>46</v>
      </c>
      <c r="AU2089">
        <v>1</v>
      </c>
      <c r="AZ2089">
        <v>27</v>
      </c>
      <c r="BA2089">
        <v>34</v>
      </c>
      <c r="BC2089" t="s">
        <v>26417</v>
      </c>
      <c r="BK2089" t="s">
        <v>26418</v>
      </c>
      <c r="BL2089">
        <v>10882685</v>
      </c>
      <c r="BQ2089" t="s">
        <v>296</v>
      </c>
      <c r="BR2089" t="s">
        <v>12074</v>
      </c>
      <c r="BS2089" t="s">
        <v>12074</v>
      </c>
    </row>
    <row r="2090" spans="1:72" hidden="1">
      <c r="A2090" t="s">
        <v>76</v>
      </c>
      <c r="B2090" t="s">
        <v>26419</v>
      </c>
      <c r="F2090" t="s">
        <v>26420</v>
      </c>
      <c r="I2090" t="s">
        <v>26421</v>
      </c>
      <c r="J2090" t="s">
        <v>12273</v>
      </c>
      <c r="V2090" t="s">
        <v>26422</v>
      </c>
      <c r="Z2090" t="s">
        <v>26423</v>
      </c>
      <c r="AA2090" t="s">
        <v>26424</v>
      </c>
      <c r="AM2090" t="s">
        <v>12275</v>
      </c>
      <c r="AR2090" t="s">
        <v>769</v>
      </c>
      <c r="AS2090">
        <v>2013</v>
      </c>
      <c r="AT2090">
        <v>21</v>
      </c>
      <c r="AU2090">
        <v>2</v>
      </c>
      <c r="AZ2090">
        <v>186</v>
      </c>
      <c r="BA2090">
        <v>192</v>
      </c>
      <c r="BC2090" t="s">
        <v>26425</v>
      </c>
      <c r="BK2090" t="s">
        <v>26426</v>
      </c>
      <c r="BQ2090" t="s">
        <v>296</v>
      </c>
      <c r="BR2090" t="s">
        <v>12074</v>
      </c>
      <c r="BS2090" t="s">
        <v>12074</v>
      </c>
    </row>
    <row r="2091" spans="1:72" hidden="1">
      <c r="A2091" t="s">
        <v>76</v>
      </c>
      <c r="B2091" t="s">
        <v>26427</v>
      </c>
      <c r="F2091" t="s">
        <v>26427</v>
      </c>
      <c r="I2091" t="s">
        <v>26428</v>
      </c>
      <c r="J2091" t="s">
        <v>3265</v>
      </c>
      <c r="V2091" t="s">
        <v>26429</v>
      </c>
      <c r="AM2091" t="s">
        <v>3266</v>
      </c>
      <c r="AR2091" t="s">
        <v>269</v>
      </c>
      <c r="AS2091">
        <v>1998</v>
      </c>
      <c r="AT2091">
        <v>130</v>
      </c>
      <c r="AU2091">
        <v>2</v>
      </c>
      <c r="AZ2091">
        <v>119</v>
      </c>
      <c r="BA2091">
        <v>129</v>
      </c>
      <c r="BC2091" t="s">
        <v>26430</v>
      </c>
      <c r="BK2091" t="s">
        <v>26431</v>
      </c>
      <c r="BQ2091" t="s">
        <v>131</v>
      </c>
      <c r="BR2091" t="s">
        <v>12074</v>
      </c>
      <c r="BS2091" t="s">
        <v>296</v>
      </c>
    </row>
    <row r="2092" spans="1:72" hidden="1">
      <c r="A2092" t="s">
        <v>76</v>
      </c>
      <c r="B2092" t="s">
        <v>26432</v>
      </c>
      <c r="F2092" t="s">
        <v>26432</v>
      </c>
      <c r="I2092" t="s">
        <v>26433</v>
      </c>
      <c r="J2092" t="s">
        <v>2743</v>
      </c>
      <c r="V2092" t="s">
        <v>26434</v>
      </c>
      <c r="AM2092" t="s">
        <v>2745</v>
      </c>
      <c r="AS2092">
        <v>1995</v>
      </c>
      <c r="AT2092">
        <v>5</v>
      </c>
      <c r="AU2092">
        <v>1</v>
      </c>
      <c r="AZ2092">
        <v>55</v>
      </c>
      <c r="BA2092">
        <v>67</v>
      </c>
      <c r="BC2092" t="s">
        <v>26435</v>
      </c>
      <c r="BK2092" t="s">
        <v>26436</v>
      </c>
      <c r="BQ2092" t="s">
        <v>296</v>
      </c>
      <c r="BR2092" t="s">
        <v>12074</v>
      </c>
      <c r="BS2092" t="s">
        <v>12074</v>
      </c>
    </row>
    <row r="2093" spans="1:72" hidden="1">
      <c r="A2093" t="s">
        <v>76</v>
      </c>
      <c r="B2093" t="s">
        <v>26437</v>
      </c>
      <c r="F2093" t="s">
        <v>26438</v>
      </c>
      <c r="I2093" t="s">
        <v>26439</v>
      </c>
      <c r="J2093" t="s">
        <v>12688</v>
      </c>
      <c r="V2093" t="s">
        <v>26440</v>
      </c>
      <c r="AA2093" t="s">
        <v>26441</v>
      </c>
      <c r="AM2093" t="s">
        <v>12690</v>
      </c>
      <c r="AS2093">
        <v>2013</v>
      </c>
      <c r="BB2093">
        <v>602752</v>
      </c>
      <c r="BC2093" t="s">
        <v>26442</v>
      </c>
      <c r="BK2093" t="s">
        <v>26443</v>
      </c>
      <c r="BL2093">
        <v>24453880</v>
      </c>
      <c r="BQ2093" t="s">
        <v>296</v>
      </c>
      <c r="BR2093" t="s">
        <v>12074</v>
      </c>
      <c r="BS2093" t="s">
        <v>12074</v>
      </c>
    </row>
    <row r="2094" spans="1:72" hidden="1">
      <c r="A2094" t="s">
        <v>76</v>
      </c>
      <c r="B2094" t="s">
        <v>26444</v>
      </c>
      <c r="F2094" t="s">
        <v>26445</v>
      </c>
      <c r="I2094" t="s">
        <v>26446</v>
      </c>
      <c r="J2094" t="s">
        <v>26447</v>
      </c>
      <c r="V2094" t="s">
        <v>26448</v>
      </c>
      <c r="AM2094" t="s">
        <v>26449</v>
      </c>
      <c r="AN2094" t="s">
        <v>26450</v>
      </c>
      <c r="AR2094" t="s">
        <v>887</v>
      </c>
      <c r="AS2094">
        <v>2016</v>
      </c>
      <c r="AT2094">
        <v>91</v>
      </c>
      <c r="AU2094">
        <v>6</v>
      </c>
      <c r="AZ2094">
        <v>778</v>
      </c>
      <c r="BA2094">
        <v>784</v>
      </c>
      <c r="BC2094" t="s">
        <v>26451</v>
      </c>
      <c r="BK2094" t="s">
        <v>26452</v>
      </c>
      <c r="BL2094">
        <v>26934692</v>
      </c>
      <c r="BQ2094" t="s">
        <v>296</v>
      </c>
      <c r="BR2094" t="s">
        <v>12074</v>
      </c>
      <c r="BS2094" t="s">
        <v>12074</v>
      </c>
    </row>
    <row r="2095" spans="1:72" hidden="1">
      <c r="A2095" t="s">
        <v>76</v>
      </c>
      <c r="B2095" t="s">
        <v>26453</v>
      </c>
      <c r="F2095" t="s">
        <v>26454</v>
      </c>
      <c r="I2095" t="s">
        <v>26455</v>
      </c>
      <c r="J2095" t="s">
        <v>15916</v>
      </c>
      <c r="V2095" t="s">
        <v>26456</v>
      </c>
      <c r="AA2095" t="s">
        <v>26457</v>
      </c>
      <c r="AM2095" t="s">
        <v>15918</v>
      </c>
      <c r="AR2095" t="s">
        <v>397</v>
      </c>
      <c r="AS2095">
        <v>2016</v>
      </c>
      <c r="AT2095">
        <v>9</v>
      </c>
      <c r="AU2095">
        <v>2</v>
      </c>
      <c r="BC2095" t="s">
        <v>26458</v>
      </c>
      <c r="BK2095" t="s">
        <v>26459</v>
      </c>
      <c r="BL2095">
        <v>27898828</v>
      </c>
      <c r="BQ2095" t="s">
        <v>296</v>
      </c>
      <c r="BR2095" t="s">
        <v>12074</v>
      </c>
      <c r="BS2095" t="s">
        <v>12074</v>
      </c>
    </row>
    <row r="2096" spans="1:72">
      <c r="A2096" t="s">
        <v>76</v>
      </c>
      <c r="B2096" t="s">
        <v>26460</v>
      </c>
      <c r="F2096" t="s">
        <v>26460</v>
      </c>
      <c r="I2096" t="s">
        <v>26461</v>
      </c>
      <c r="J2096" t="s">
        <v>452</v>
      </c>
      <c r="V2096" t="s">
        <v>26462</v>
      </c>
      <c r="AM2096" t="s">
        <v>454</v>
      </c>
      <c r="AR2096" t="s">
        <v>413</v>
      </c>
      <c r="AS2096">
        <v>1993</v>
      </c>
      <c r="AT2096">
        <v>28</v>
      </c>
      <c r="AU2096">
        <v>4</v>
      </c>
      <c r="AZ2096">
        <v>407</v>
      </c>
      <c r="BA2096">
        <v>415</v>
      </c>
      <c r="BC2096" t="s">
        <v>26463</v>
      </c>
      <c r="BK2096" t="s">
        <v>26464</v>
      </c>
      <c r="BQ2096" t="s">
        <v>296</v>
      </c>
      <c r="BR2096" t="s">
        <v>12074</v>
      </c>
      <c r="BS2096" t="s">
        <v>12074</v>
      </c>
    </row>
    <row r="2097" spans="1:72" hidden="1">
      <c r="A2097" t="s">
        <v>76</v>
      </c>
      <c r="B2097" t="s">
        <v>26465</v>
      </c>
      <c r="F2097" t="s">
        <v>26466</v>
      </c>
      <c r="I2097" t="s">
        <v>26467</v>
      </c>
      <c r="J2097" t="s">
        <v>3265</v>
      </c>
      <c r="V2097" t="s">
        <v>26468</v>
      </c>
      <c r="AM2097" t="s">
        <v>3266</v>
      </c>
      <c r="AN2097" t="s">
        <v>15157</v>
      </c>
      <c r="AR2097" t="s">
        <v>168</v>
      </c>
      <c r="AS2097">
        <v>2016</v>
      </c>
      <c r="AT2097">
        <v>148</v>
      </c>
      <c r="AU2097">
        <v>5</v>
      </c>
      <c r="AZ2097">
        <v>512</v>
      </c>
      <c r="BA2097">
        <v>519</v>
      </c>
      <c r="BC2097" t="s">
        <v>26469</v>
      </c>
      <c r="BK2097" t="s">
        <v>26470</v>
      </c>
      <c r="BQ2097" t="s">
        <v>296</v>
      </c>
      <c r="BR2097" t="s">
        <v>12074</v>
      </c>
      <c r="BS2097" t="s">
        <v>12074</v>
      </c>
    </row>
    <row r="2098" spans="1:72" hidden="1">
      <c r="A2098" t="s">
        <v>76</v>
      </c>
      <c r="B2098" t="s">
        <v>26471</v>
      </c>
      <c r="F2098" t="s">
        <v>26472</v>
      </c>
      <c r="I2098" t="s">
        <v>26473</v>
      </c>
      <c r="J2098" t="s">
        <v>4289</v>
      </c>
      <c r="V2098" t="s">
        <v>26474</v>
      </c>
      <c r="AM2098" t="s">
        <v>4291</v>
      </c>
      <c r="AR2098" t="s">
        <v>128</v>
      </c>
      <c r="AS2098">
        <v>2011</v>
      </c>
      <c r="AT2098">
        <v>59</v>
      </c>
      <c r="AU2098">
        <v>3</v>
      </c>
      <c r="AZ2098">
        <v>373</v>
      </c>
      <c r="BA2098">
        <v>383</v>
      </c>
      <c r="BC2098" t="s">
        <v>26475</v>
      </c>
      <c r="BK2098" t="s">
        <v>26476</v>
      </c>
      <c r="BQ2098" t="s">
        <v>131</v>
      </c>
      <c r="BR2098" t="s">
        <v>12074</v>
      </c>
      <c r="BS2098" t="s">
        <v>296</v>
      </c>
    </row>
    <row r="2099" spans="1:72" hidden="1">
      <c r="A2099" t="s">
        <v>76</v>
      </c>
      <c r="B2099" t="s">
        <v>26477</v>
      </c>
      <c r="F2099" t="s">
        <v>26478</v>
      </c>
      <c r="I2099" t="s">
        <v>26479</v>
      </c>
      <c r="J2099" t="s">
        <v>16144</v>
      </c>
      <c r="V2099" t="s">
        <v>26480</v>
      </c>
      <c r="Z2099" t="s">
        <v>26481</v>
      </c>
      <c r="AM2099" t="s">
        <v>16148</v>
      </c>
      <c r="AR2099" t="s">
        <v>600</v>
      </c>
      <c r="AS2099">
        <v>2010</v>
      </c>
      <c r="AT2099">
        <v>65</v>
      </c>
      <c r="AU2099">
        <v>2</v>
      </c>
      <c r="AZ2099">
        <v>349</v>
      </c>
      <c r="BA2099">
        <v>361</v>
      </c>
      <c r="BC2099" t="s">
        <v>26482</v>
      </c>
      <c r="BK2099" t="s">
        <v>26483</v>
      </c>
      <c r="BQ2099" t="s">
        <v>296</v>
      </c>
      <c r="BR2099" t="s">
        <v>12074</v>
      </c>
      <c r="BS2099" t="s">
        <v>12074</v>
      </c>
    </row>
    <row r="2100" spans="1:72" hidden="1">
      <c r="A2100" t="s">
        <v>76</v>
      </c>
      <c r="B2100" t="s">
        <v>26484</v>
      </c>
      <c r="F2100" t="s">
        <v>26484</v>
      </c>
      <c r="I2100" t="s">
        <v>26485</v>
      </c>
      <c r="J2100" t="s">
        <v>26486</v>
      </c>
      <c r="V2100" t="s">
        <v>26487</v>
      </c>
      <c r="Z2100" t="s">
        <v>26488</v>
      </c>
      <c r="AA2100" t="s">
        <v>26489</v>
      </c>
      <c r="AM2100" t="s">
        <v>26490</v>
      </c>
      <c r="AS2100">
        <v>2000</v>
      </c>
      <c r="AT2100">
        <v>46</v>
      </c>
      <c r="AU2100">
        <v>2</v>
      </c>
      <c r="AZ2100">
        <v>115</v>
      </c>
      <c r="BA2100">
        <v>146</v>
      </c>
      <c r="BK2100" t="s">
        <v>26491</v>
      </c>
      <c r="BQ2100" t="s">
        <v>296</v>
      </c>
      <c r="BR2100" t="s">
        <v>12074</v>
      </c>
      <c r="BS2100" t="s">
        <v>12074</v>
      </c>
    </row>
    <row r="2101" spans="1:72" hidden="1">
      <c r="A2101" t="s">
        <v>76</v>
      </c>
      <c r="B2101" t="s">
        <v>26492</v>
      </c>
      <c r="F2101" t="s">
        <v>26493</v>
      </c>
      <c r="I2101" t="s">
        <v>26494</v>
      </c>
      <c r="J2101" t="s">
        <v>4289</v>
      </c>
      <c r="V2101" t="s">
        <v>26495</v>
      </c>
      <c r="Z2101" t="s">
        <v>26496</v>
      </c>
      <c r="AA2101" t="s">
        <v>26497</v>
      </c>
      <c r="AM2101" t="s">
        <v>4291</v>
      </c>
      <c r="AR2101" t="s">
        <v>168</v>
      </c>
      <c r="AS2101">
        <v>2006</v>
      </c>
      <c r="AT2101">
        <v>39</v>
      </c>
      <c r="AU2101">
        <v>1</v>
      </c>
      <c r="AZ2101">
        <v>19</v>
      </c>
      <c r="BA2101">
        <v>25</v>
      </c>
      <c r="BC2101" t="s">
        <v>26498</v>
      </c>
      <c r="BK2101" t="s">
        <v>26499</v>
      </c>
      <c r="BQ2101" t="s">
        <v>131</v>
      </c>
      <c r="BR2101" t="s">
        <v>12074</v>
      </c>
      <c r="BS2101" t="s">
        <v>296</v>
      </c>
      <c r="BT2101">
        <v>1</v>
      </c>
    </row>
    <row r="2102" spans="1:72" hidden="1">
      <c r="A2102" t="s">
        <v>76</v>
      </c>
      <c r="B2102" t="s">
        <v>26500</v>
      </c>
      <c r="F2102" t="s">
        <v>26500</v>
      </c>
      <c r="I2102" t="s">
        <v>26501</v>
      </c>
      <c r="J2102" t="s">
        <v>1196</v>
      </c>
      <c r="V2102" t="s">
        <v>26502</v>
      </c>
      <c r="AM2102" t="s">
        <v>1198</v>
      </c>
      <c r="AR2102" t="s">
        <v>769</v>
      </c>
      <c r="AS2102">
        <v>2002</v>
      </c>
      <c r="AT2102">
        <v>95</v>
      </c>
      <c r="AU2102">
        <v>2</v>
      </c>
      <c r="AZ2102">
        <v>231</v>
      </c>
      <c r="BA2102">
        <v>235</v>
      </c>
      <c r="BC2102" t="s">
        <v>26503</v>
      </c>
      <c r="BK2102" t="s">
        <v>26504</v>
      </c>
      <c r="BQ2102" t="s">
        <v>131</v>
      </c>
      <c r="BR2102" t="s">
        <v>12074</v>
      </c>
      <c r="BS2102" t="s">
        <v>296</v>
      </c>
      <c r="BT2102">
        <v>1</v>
      </c>
    </row>
    <row r="2103" spans="1:72" hidden="1">
      <c r="A2103" t="s">
        <v>76</v>
      </c>
      <c r="B2103" t="s">
        <v>26505</v>
      </c>
      <c r="F2103" t="s">
        <v>26505</v>
      </c>
      <c r="I2103" t="s">
        <v>26506</v>
      </c>
      <c r="J2103" t="s">
        <v>3265</v>
      </c>
      <c r="V2103" t="s">
        <v>26507</v>
      </c>
      <c r="AM2103" t="s">
        <v>3266</v>
      </c>
      <c r="AR2103" t="s">
        <v>509</v>
      </c>
      <c r="AS2103">
        <v>1993</v>
      </c>
      <c r="AT2103">
        <v>125</v>
      </c>
      <c r="AU2103">
        <v>1</v>
      </c>
      <c r="AZ2103">
        <v>55</v>
      </c>
      <c r="BA2103">
        <v>63</v>
      </c>
      <c r="BC2103" t="s">
        <v>26508</v>
      </c>
      <c r="BK2103" t="s">
        <v>26509</v>
      </c>
      <c r="BQ2103" t="s">
        <v>296</v>
      </c>
      <c r="BR2103" t="s">
        <v>12074</v>
      </c>
      <c r="BS2103" t="s">
        <v>12074</v>
      </c>
    </row>
    <row r="2104" spans="1:72" hidden="1">
      <c r="A2104" t="s">
        <v>76</v>
      </c>
      <c r="B2104" t="s">
        <v>26510</v>
      </c>
      <c r="F2104" t="s">
        <v>26510</v>
      </c>
      <c r="I2104" t="s">
        <v>26511</v>
      </c>
      <c r="J2104" t="s">
        <v>12796</v>
      </c>
      <c r="V2104" t="s">
        <v>26512</v>
      </c>
      <c r="Z2104" t="s">
        <v>26513</v>
      </c>
      <c r="AA2104" t="s">
        <v>26514</v>
      </c>
      <c r="AM2104" t="s">
        <v>12798</v>
      </c>
      <c r="AR2104" t="s">
        <v>600</v>
      </c>
      <c r="AS2104">
        <v>2004</v>
      </c>
      <c r="AT2104">
        <v>49</v>
      </c>
      <c r="AU2104">
        <v>2</v>
      </c>
      <c r="AZ2104">
        <v>153</v>
      </c>
      <c r="BA2104">
        <v>161</v>
      </c>
      <c r="BC2104" t="s">
        <v>26515</v>
      </c>
      <c r="BK2104" t="s">
        <v>26516</v>
      </c>
      <c r="BQ2104" t="s">
        <v>296</v>
      </c>
      <c r="BR2104" t="s">
        <v>12074</v>
      </c>
      <c r="BS2104" t="s">
        <v>12074</v>
      </c>
    </row>
    <row r="2105" spans="1:72" hidden="1">
      <c r="A2105" t="s">
        <v>76</v>
      </c>
      <c r="B2105" t="s">
        <v>26517</v>
      </c>
      <c r="F2105" t="s">
        <v>26518</v>
      </c>
      <c r="I2105" t="s">
        <v>26519</v>
      </c>
      <c r="J2105" t="s">
        <v>15216</v>
      </c>
      <c r="V2105" t="s">
        <v>26520</v>
      </c>
      <c r="Z2105" t="s">
        <v>26521</v>
      </c>
      <c r="AM2105" t="s">
        <v>15220</v>
      </c>
      <c r="AR2105" t="s">
        <v>413</v>
      </c>
      <c r="AS2105">
        <v>2006</v>
      </c>
      <c r="AT2105">
        <v>61</v>
      </c>
      <c r="AU2105">
        <v>1</v>
      </c>
      <c r="AZ2105">
        <v>99</v>
      </c>
      <c r="BA2105">
        <v>107</v>
      </c>
      <c r="BC2105" t="s">
        <v>26522</v>
      </c>
      <c r="BK2105" t="s">
        <v>26523</v>
      </c>
      <c r="BQ2105" t="s">
        <v>131</v>
      </c>
      <c r="BR2105" t="s">
        <v>12074</v>
      </c>
      <c r="BS2105" t="s">
        <v>296</v>
      </c>
    </row>
    <row r="2106" spans="1:72" hidden="1">
      <c r="A2106" t="s">
        <v>76</v>
      </c>
      <c r="B2106" t="s">
        <v>26524</v>
      </c>
      <c r="F2106" t="s">
        <v>26525</v>
      </c>
      <c r="I2106" t="s">
        <v>26526</v>
      </c>
      <c r="J2106" t="s">
        <v>677</v>
      </c>
      <c r="V2106" t="s">
        <v>26527</v>
      </c>
      <c r="Z2106" t="s">
        <v>19490</v>
      </c>
      <c r="AA2106" t="s">
        <v>26528</v>
      </c>
      <c r="AM2106" t="s">
        <v>679</v>
      </c>
      <c r="AN2106" t="s">
        <v>4283</v>
      </c>
      <c r="AR2106" t="s">
        <v>413</v>
      </c>
      <c r="AS2106">
        <v>2008</v>
      </c>
      <c r="AT2106">
        <v>21</v>
      </c>
      <c r="AU2106">
        <v>6</v>
      </c>
      <c r="AZ2106">
        <v>1711</v>
      </c>
      <c r="BA2106">
        <v>1723</v>
      </c>
      <c r="BC2106" t="s">
        <v>26529</v>
      </c>
      <c r="BK2106" t="s">
        <v>26530</v>
      </c>
      <c r="BL2106">
        <v>18717750</v>
      </c>
      <c r="BQ2106" t="s">
        <v>131</v>
      </c>
      <c r="BR2106" t="s">
        <v>12074</v>
      </c>
      <c r="BS2106" t="s">
        <v>296</v>
      </c>
    </row>
    <row r="2107" spans="1:72" hidden="1">
      <c r="A2107" t="s">
        <v>76</v>
      </c>
      <c r="B2107" t="s">
        <v>26531</v>
      </c>
      <c r="F2107" t="s">
        <v>26532</v>
      </c>
      <c r="I2107" t="s">
        <v>26533</v>
      </c>
      <c r="J2107" t="s">
        <v>6459</v>
      </c>
      <c r="V2107" t="s">
        <v>26534</v>
      </c>
      <c r="AA2107" t="s">
        <v>6377</v>
      </c>
      <c r="AM2107" t="s">
        <v>6461</v>
      </c>
      <c r="AN2107" t="s">
        <v>6462</v>
      </c>
      <c r="AR2107" t="s">
        <v>413</v>
      </c>
      <c r="AS2107">
        <v>2013</v>
      </c>
      <c r="AT2107">
        <v>27</v>
      </c>
      <c r="AU2107">
        <v>6</v>
      </c>
      <c r="AZ2107">
        <v>1217</v>
      </c>
      <c r="BA2107">
        <v>1233</v>
      </c>
      <c r="BC2107" t="s">
        <v>26535</v>
      </c>
      <c r="BK2107" t="s">
        <v>26536</v>
      </c>
      <c r="BQ2107" t="s">
        <v>296</v>
      </c>
      <c r="BR2107" t="s">
        <v>12074</v>
      </c>
      <c r="BS2107" t="s">
        <v>12074</v>
      </c>
    </row>
    <row r="2108" spans="1:72" hidden="1">
      <c r="A2108" t="s">
        <v>76</v>
      </c>
      <c r="B2108" t="s">
        <v>26537</v>
      </c>
      <c r="F2108" t="s">
        <v>26538</v>
      </c>
      <c r="I2108" t="s">
        <v>26539</v>
      </c>
      <c r="J2108" t="s">
        <v>677</v>
      </c>
      <c r="V2108" t="s">
        <v>26540</v>
      </c>
      <c r="AA2108" t="s">
        <v>6377</v>
      </c>
      <c r="AM2108" t="s">
        <v>679</v>
      </c>
      <c r="AN2108" t="s">
        <v>4283</v>
      </c>
      <c r="AR2108" t="s">
        <v>94</v>
      </c>
      <c r="AS2108">
        <v>2013</v>
      </c>
      <c r="AT2108">
        <v>26</v>
      </c>
      <c r="AU2108">
        <v>1</v>
      </c>
      <c r="AZ2108">
        <v>118</v>
      </c>
      <c r="BA2108">
        <v>129</v>
      </c>
      <c r="BC2108" t="s">
        <v>26541</v>
      </c>
      <c r="BK2108" t="s">
        <v>26542</v>
      </c>
      <c r="BL2108">
        <v>23193976</v>
      </c>
      <c r="BQ2108" t="s">
        <v>131</v>
      </c>
      <c r="BR2108" t="s">
        <v>12074</v>
      </c>
      <c r="BS2108" t="s">
        <v>296</v>
      </c>
    </row>
    <row r="2109" spans="1:72" hidden="1">
      <c r="A2109" t="s">
        <v>76</v>
      </c>
      <c r="B2109" t="s">
        <v>26543</v>
      </c>
      <c r="F2109" t="s">
        <v>26543</v>
      </c>
      <c r="I2109" t="s">
        <v>26544</v>
      </c>
      <c r="J2109" t="s">
        <v>2128</v>
      </c>
      <c r="V2109" t="s">
        <v>26545</v>
      </c>
      <c r="AM2109" t="s">
        <v>2130</v>
      </c>
      <c r="AR2109" t="s">
        <v>168</v>
      </c>
      <c r="AS2109">
        <v>1992</v>
      </c>
      <c r="AT2109">
        <v>21</v>
      </c>
      <c r="AU2109">
        <v>5</v>
      </c>
      <c r="AZ2109">
        <v>1202</v>
      </c>
      <c r="BA2109">
        <v>1211</v>
      </c>
      <c r="BC2109" t="s">
        <v>26546</v>
      </c>
      <c r="BK2109" t="s">
        <v>26547</v>
      </c>
      <c r="BQ2109" t="s">
        <v>296</v>
      </c>
      <c r="BR2109" t="s">
        <v>12074</v>
      </c>
      <c r="BS2109" t="s">
        <v>12074</v>
      </c>
    </row>
    <row r="2110" spans="1:72" hidden="1">
      <c r="A2110" t="s">
        <v>76</v>
      </c>
      <c r="B2110" t="s">
        <v>26548</v>
      </c>
      <c r="F2110" t="s">
        <v>26548</v>
      </c>
      <c r="I2110" t="s">
        <v>26549</v>
      </c>
      <c r="J2110" t="s">
        <v>1578</v>
      </c>
      <c r="V2110" t="s">
        <v>26550</v>
      </c>
      <c r="AM2110" t="s">
        <v>1580</v>
      </c>
      <c r="AR2110" t="s">
        <v>128</v>
      </c>
      <c r="AS2110">
        <v>1997</v>
      </c>
      <c r="AT2110">
        <v>11</v>
      </c>
      <c r="AU2110">
        <v>6</v>
      </c>
      <c r="AZ2110">
        <v>729</v>
      </c>
      <c r="BA2110">
        <v>734</v>
      </c>
      <c r="BK2110" t="s">
        <v>26551</v>
      </c>
      <c r="BQ2110" t="s">
        <v>296</v>
      </c>
      <c r="BR2110" t="s">
        <v>12074</v>
      </c>
      <c r="BS2110" t="s">
        <v>12074</v>
      </c>
    </row>
    <row r="2111" spans="1:72" hidden="1">
      <c r="A2111" t="s">
        <v>76</v>
      </c>
      <c r="B2111" t="s">
        <v>26552</v>
      </c>
      <c r="F2111" t="s">
        <v>26552</v>
      </c>
      <c r="I2111" t="s">
        <v>26553</v>
      </c>
      <c r="J2111" t="s">
        <v>13018</v>
      </c>
      <c r="V2111" t="s">
        <v>26554</v>
      </c>
      <c r="AM2111" t="s">
        <v>3882</v>
      </c>
      <c r="AN2111" t="s">
        <v>3883</v>
      </c>
      <c r="AR2111" t="s">
        <v>397</v>
      </c>
      <c r="AS2111">
        <v>2002</v>
      </c>
      <c r="AT2111">
        <v>172</v>
      </c>
      <c r="AU2111">
        <v>5</v>
      </c>
      <c r="AZ2111">
        <v>355</v>
      </c>
      <c r="BA2111">
        <v>361</v>
      </c>
      <c r="BC2111" t="s">
        <v>26555</v>
      </c>
      <c r="BK2111" t="s">
        <v>26556</v>
      </c>
      <c r="BL2111">
        <v>12122451</v>
      </c>
      <c r="BQ2111" t="s">
        <v>296</v>
      </c>
      <c r="BR2111" t="s">
        <v>12074</v>
      </c>
      <c r="BS2111" t="s">
        <v>12074</v>
      </c>
    </row>
    <row r="2112" spans="1:72" hidden="1">
      <c r="A2112" t="s">
        <v>76</v>
      </c>
      <c r="B2112" t="s">
        <v>26557</v>
      </c>
      <c r="F2112" t="s">
        <v>26558</v>
      </c>
      <c r="I2112" t="s">
        <v>26559</v>
      </c>
      <c r="J2112" t="s">
        <v>525</v>
      </c>
      <c r="V2112" t="s">
        <v>26560</v>
      </c>
      <c r="AA2112" t="s">
        <v>26561</v>
      </c>
      <c r="AM2112" t="s">
        <v>529</v>
      </c>
      <c r="AN2112" t="s">
        <v>22662</v>
      </c>
      <c r="AR2112" t="s">
        <v>148</v>
      </c>
      <c r="AS2112">
        <v>2015</v>
      </c>
      <c r="AT2112">
        <v>80</v>
      </c>
      <c r="AU2112">
        <v>3</v>
      </c>
      <c r="AX2112" t="s">
        <v>49</v>
      </c>
      <c r="AZ2112">
        <v>170</v>
      </c>
      <c r="BA2112">
        <v>177</v>
      </c>
      <c r="BC2112" t="s">
        <v>26562</v>
      </c>
      <c r="BK2112" t="s">
        <v>26563</v>
      </c>
      <c r="BQ2112" t="s">
        <v>296</v>
      </c>
      <c r="BR2112" t="s">
        <v>12074</v>
      </c>
      <c r="BS2112" t="s">
        <v>12074</v>
      </c>
    </row>
    <row r="2113" spans="1:71" hidden="1">
      <c r="A2113" t="s">
        <v>76</v>
      </c>
      <c r="B2113" t="s">
        <v>26564</v>
      </c>
      <c r="F2113" t="s">
        <v>26565</v>
      </c>
      <c r="I2113" t="s">
        <v>26566</v>
      </c>
      <c r="J2113" t="s">
        <v>2413</v>
      </c>
      <c r="V2113" t="s">
        <v>26567</v>
      </c>
      <c r="AM2113" t="s">
        <v>2417</v>
      </c>
      <c r="AN2113" t="s">
        <v>26568</v>
      </c>
      <c r="AR2113" t="s">
        <v>600</v>
      </c>
      <c r="AS2113">
        <v>2007</v>
      </c>
      <c r="AT2113">
        <v>37</v>
      </c>
      <c r="AU2113">
        <v>1</v>
      </c>
      <c r="AZ2113">
        <v>53</v>
      </c>
      <c r="BA2113">
        <v>60</v>
      </c>
      <c r="BC2113" t="s">
        <v>26569</v>
      </c>
      <c r="BK2113" t="s">
        <v>26570</v>
      </c>
      <c r="BQ2113" t="s">
        <v>296</v>
      </c>
      <c r="BR2113" t="s">
        <v>12074</v>
      </c>
      <c r="BS2113" t="s">
        <v>12074</v>
      </c>
    </row>
    <row r="2114" spans="1:71" hidden="1">
      <c r="A2114" t="s">
        <v>76</v>
      </c>
      <c r="B2114" t="s">
        <v>26571</v>
      </c>
      <c r="F2114" t="s">
        <v>26572</v>
      </c>
      <c r="I2114" t="s">
        <v>26573</v>
      </c>
      <c r="J2114" t="s">
        <v>1377</v>
      </c>
      <c r="V2114" t="s">
        <v>26574</v>
      </c>
      <c r="AM2114" t="s">
        <v>1381</v>
      </c>
      <c r="AN2114" t="s">
        <v>1382</v>
      </c>
      <c r="AR2114" t="s">
        <v>204</v>
      </c>
      <c r="AS2114">
        <v>2010</v>
      </c>
      <c r="AT2114">
        <v>72</v>
      </c>
      <c r="AU2114">
        <v>2</v>
      </c>
      <c r="AZ2114">
        <v>104</v>
      </c>
      <c r="BA2114">
        <v>112</v>
      </c>
      <c r="BC2114" t="s">
        <v>26575</v>
      </c>
      <c r="BK2114" t="s">
        <v>26576</v>
      </c>
      <c r="BL2114">
        <v>19851982</v>
      </c>
      <c r="BQ2114" t="s">
        <v>296</v>
      </c>
      <c r="BR2114" t="s">
        <v>12074</v>
      </c>
      <c r="BS2114" t="s">
        <v>12074</v>
      </c>
    </row>
    <row r="2115" spans="1:71" hidden="1">
      <c r="A2115" t="s">
        <v>76</v>
      </c>
      <c r="B2115" t="s">
        <v>26577</v>
      </c>
      <c r="F2115" t="s">
        <v>26577</v>
      </c>
      <c r="I2115" t="s">
        <v>26578</v>
      </c>
      <c r="J2115" t="s">
        <v>4289</v>
      </c>
      <c r="V2115" t="s">
        <v>26579</v>
      </c>
      <c r="AM2115" t="s">
        <v>4291</v>
      </c>
      <c r="AR2115" t="s">
        <v>204</v>
      </c>
      <c r="AS2115">
        <v>2004</v>
      </c>
      <c r="AT2115">
        <v>29</v>
      </c>
      <c r="AU2115">
        <v>2</v>
      </c>
      <c r="AZ2115">
        <v>278</v>
      </c>
      <c r="BA2115">
        <v>287</v>
      </c>
      <c r="BC2115" t="s">
        <v>26580</v>
      </c>
      <c r="BK2115" t="s">
        <v>26581</v>
      </c>
      <c r="BQ2115" t="s">
        <v>131</v>
      </c>
      <c r="BR2115" t="s">
        <v>12074</v>
      </c>
      <c r="BS2115" t="s">
        <v>296</v>
      </c>
    </row>
    <row r="2116" spans="1:71" hidden="1">
      <c r="A2116" t="s">
        <v>76</v>
      </c>
      <c r="B2116" t="s">
        <v>26582</v>
      </c>
      <c r="F2116" t="s">
        <v>26582</v>
      </c>
      <c r="I2116" t="s">
        <v>26583</v>
      </c>
      <c r="J2116" t="s">
        <v>4289</v>
      </c>
      <c r="V2116" t="s">
        <v>26584</v>
      </c>
      <c r="Z2116" t="s">
        <v>26585</v>
      </c>
      <c r="AA2116" t="s">
        <v>26586</v>
      </c>
      <c r="AM2116" t="s">
        <v>4291</v>
      </c>
      <c r="AN2116" t="s">
        <v>4292</v>
      </c>
      <c r="AR2116" t="s">
        <v>413</v>
      </c>
      <c r="AS2116">
        <v>1999</v>
      </c>
      <c r="AT2116">
        <v>16</v>
      </c>
      <c r="AU2116">
        <v>3</v>
      </c>
      <c r="AZ2116">
        <v>283</v>
      </c>
      <c r="BA2116">
        <v>290</v>
      </c>
      <c r="BC2116" t="s">
        <v>26587</v>
      </c>
      <c r="BK2116" t="s">
        <v>26588</v>
      </c>
      <c r="BQ2116" t="s">
        <v>296</v>
      </c>
      <c r="BR2116" t="s">
        <v>12074</v>
      </c>
      <c r="BS2116" t="s">
        <v>12074</v>
      </c>
    </row>
    <row r="2117" spans="1:71" hidden="1">
      <c r="A2117" t="s">
        <v>76</v>
      </c>
      <c r="B2117" t="s">
        <v>26589</v>
      </c>
      <c r="F2117" t="s">
        <v>26590</v>
      </c>
      <c r="I2117" t="s">
        <v>26591</v>
      </c>
      <c r="J2117" t="s">
        <v>6337</v>
      </c>
      <c r="V2117" t="s">
        <v>26592</v>
      </c>
      <c r="Z2117" t="s">
        <v>26593</v>
      </c>
      <c r="AA2117" t="s">
        <v>26594</v>
      </c>
      <c r="AM2117" t="s">
        <v>6340</v>
      </c>
      <c r="AN2117" t="s">
        <v>6341</v>
      </c>
      <c r="AR2117" t="s">
        <v>204</v>
      </c>
      <c r="AS2117">
        <v>2013</v>
      </c>
      <c r="AT2117">
        <v>58</v>
      </c>
      <c r="AU2117">
        <v>2</v>
      </c>
      <c r="AZ2117">
        <v>237</v>
      </c>
      <c r="BA2117">
        <v>247</v>
      </c>
      <c r="BC2117" t="s">
        <v>26595</v>
      </c>
      <c r="BK2117" t="s">
        <v>26596</v>
      </c>
      <c r="BQ2117" t="s">
        <v>296</v>
      </c>
      <c r="BR2117" t="s">
        <v>12074</v>
      </c>
      <c r="BS2117" t="s">
        <v>12074</v>
      </c>
    </row>
    <row r="2118" spans="1:71" hidden="1">
      <c r="A2118" t="s">
        <v>76</v>
      </c>
      <c r="B2118" t="s">
        <v>26597</v>
      </c>
      <c r="F2118" t="s">
        <v>26598</v>
      </c>
      <c r="I2118" t="s">
        <v>26599</v>
      </c>
      <c r="J2118" t="s">
        <v>1578</v>
      </c>
      <c r="V2118" t="s">
        <v>26600</v>
      </c>
      <c r="AM2118" t="s">
        <v>1580</v>
      </c>
      <c r="AR2118" t="s">
        <v>887</v>
      </c>
      <c r="AS2118">
        <v>2008</v>
      </c>
      <c r="AT2118">
        <v>22</v>
      </c>
      <c r="AU2118">
        <v>3</v>
      </c>
      <c r="AZ2118">
        <v>470</v>
      </c>
      <c r="BA2118">
        <v>478</v>
      </c>
      <c r="BC2118" t="s">
        <v>26601</v>
      </c>
      <c r="BK2118" t="s">
        <v>26602</v>
      </c>
      <c r="BQ2118" t="s">
        <v>296</v>
      </c>
      <c r="BR2118" t="s">
        <v>12074</v>
      </c>
      <c r="BS2118" t="s">
        <v>12074</v>
      </c>
    </row>
    <row r="2119" spans="1:71" hidden="1">
      <c r="A2119" t="s">
        <v>76</v>
      </c>
      <c r="B2119" t="s">
        <v>26603</v>
      </c>
      <c r="F2119" t="s">
        <v>26604</v>
      </c>
      <c r="I2119" t="s">
        <v>26605</v>
      </c>
      <c r="J2119" t="s">
        <v>26606</v>
      </c>
      <c r="V2119" t="s">
        <v>26607</v>
      </c>
      <c r="AM2119" t="s">
        <v>26608</v>
      </c>
      <c r="AN2119" t="s">
        <v>26609</v>
      </c>
      <c r="AR2119" t="s">
        <v>216</v>
      </c>
      <c r="AS2119">
        <v>2016</v>
      </c>
      <c r="AT2119">
        <v>9</v>
      </c>
      <c r="AU2119">
        <v>4</v>
      </c>
      <c r="AZ2119">
        <v>410</v>
      </c>
      <c r="BA2119">
        <v>420</v>
      </c>
      <c r="BC2119" t="s">
        <v>26610</v>
      </c>
      <c r="BK2119" t="s">
        <v>26611</v>
      </c>
      <c r="BQ2119" t="s">
        <v>296</v>
      </c>
      <c r="BR2119" t="s">
        <v>12074</v>
      </c>
      <c r="BS2119" t="s">
        <v>12074</v>
      </c>
    </row>
    <row r="2120" spans="1:71" hidden="1">
      <c r="A2120" t="s">
        <v>76</v>
      </c>
      <c r="B2120" t="s">
        <v>26612</v>
      </c>
      <c r="F2120" t="s">
        <v>26613</v>
      </c>
      <c r="I2120" t="s">
        <v>26614</v>
      </c>
      <c r="J2120" t="s">
        <v>1097</v>
      </c>
      <c r="V2120" t="s">
        <v>26615</v>
      </c>
      <c r="Z2120" t="s">
        <v>26616</v>
      </c>
      <c r="AA2120" t="s">
        <v>23221</v>
      </c>
      <c r="AM2120" t="s">
        <v>1099</v>
      </c>
      <c r="AN2120" t="s">
        <v>2847</v>
      </c>
      <c r="AR2120" t="s">
        <v>94</v>
      </c>
      <c r="AS2120">
        <v>2008</v>
      </c>
      <c r="AT2120">
        <v>117</v>
      </c>
      <c r="AU2120">
        <v>1</v>
      </c>
      <c r="AZ2120">
        <v>125</v>
      </c>
      <c r="BA2120">
        <v>134</v>
      </c>
      <c r="BC2120" t="s">
        <v>26617</v>
      </c>
      <c r="BK2120" t="s">
        <v>26618</v>
      </c>
      <c r="BQ2120" t="s">
        <v>296</v>
      </c>
      <c r="BR2120" t="s">
        <v>12074</v>
      </c>
      <c r="BS2120" t="s">
        <v>12074</v>
      </c>
    </row>
    <row r="2121" spans="1:71" hidden="1">
      <c r="A2121" t="s">
        <v>76</v>
      </c>
      <c r="B2121" t="s">
        <v>26619</v>
      </c>
      <c r="F2121" t="s">
        <v>26620</v>
      </c>
      <c r="I2121" t="s">
        <v>26621</v>
      </c>
      <c r="J2121" t="s">
        <v>6337</v>
      </c>
      <c r="V2121" t="s">
        <v>26622</v>
      </c>
      <c r="AA2121" t="s">
        <v>23221</v>
      </c>
      <c r="AM2121" t="s">
        <v>6340</v>
      </c>
      <c r="AN2121" t="s">
        <v>6341</v>
      </c>
      <c r="AR2121" t="s">
        <v>216</v>
      </c>
      <c r="AS2121">
        <v>2011</v>
      </c>
      <c r="AT2121">
        <v>56</v>
      </c>
      <c r="AU2121">
        <v>8</v>
      </c>
      <c r="AZ2121">
        <v>1606</v>
      </c>
      <c r="BA2121">
        <v>1619</v>
      </c>
      <c r="BC2121" t="s">
        <v>26623</v>
      </c>
      <c r="BK2121" t="s">
        <v>26624</v>
      </c>
      <c r="BQ2121" t="s">
        <v>296</v>
      </c>
      <c r="BR2121" t="s">
        <v>12074</v>
      </c>
      <c r="BS2121" t="s">
        <v>12074</v>
      </c>
    </row>
    <row r="2122" spans="1:71" hidden="1">
      <c r="A2122" t="s">
        <v>76</v>
      </c>
      <c r="B2122" t="s">
        <v>26625</v>
      </c>
      <c r="F2122" t="s">
        <v>26626</v>
      </c>
      <c r="I2122" t="s">
        <v>26627</v>
      </c>
      <c r="J2122" t="s">
        <v>100</v>
      </c>
      <c r="V2122" t="s">
        <v>26628</v>
      </c>
      <c r="Z2122" t="s">
        <v>26629</v>
      </c>
      <c r="AA2122" t="s">
        <v>14017</v>
      </c>
      <c r="AM2122" t="s">
        <v>103</v>
      </c>
      <c r="AR2122" s="3">
        <v>41640</v>
      </c>
      <c r="AS2122">
        <v>2013</v>
      </c>
      <c r="AT2122">
        <v>8</v>
      </c>
      <c r="AU2122">
        <v>1</v>
      </c>
      <c r="BB2122" t="s">
        <v>26630</v>
      </c>
      <c r="BC2122" t="s">
        <v>26631</v>
      </c>
      <c r="BK2122" t="s">
        <v>26632</v>
      </c>
      <c r="BL2122">
        <v>23342007</v>
      </c>
      <c r="BQ2122" t="s">
        <v>296</v>
      </c>
      <c r="BR2122" t="s">
        <v>12074</v>
      </c>
      <c r="BS2122" t="s">
        <v>12074</v>
      </c>
    </row>
    <row r="2123" spans="1:71" hidden="1">
      <c r="A2123" t="s">
        <v>76</v>
      </c>
      <c r="B2123" t="s">
        <v>26633</v>
      </c>
      <c r="F2123" t="s">
        <v>26634</v>
      </c>
      <c r="I2123" t="s">
        <v>26635</v>
      </c>
      <c r="J2123" t="s">
        <v>100</v>
      </c>
      <c r="V2123" t="s">
        <v>26636</v>
      </c>
      <c r="Z2123" t="s">
        <v>26637</v>
      </c>
      <c r="AA2123" t="s">
        <v>26638</v>
      </c>
      <c r="AM2123" t="s">
        <v>103</v>
      </c>
      <c r="AR2123" s="3">
        <v>38808</v>
      </c>
      <c r="AS2123">
        <v>2011</v>
      </c>
      <c r="AT2123">
        <v>6</v>
      </c>
      <c r="AU2123">
        <v>4</v>
      </c>
      <c r="BB2123" t="s">
        <v>26639</v>
      </c>
      <c r="BC2123" t="s">
        <v>26640</v>
      </c>
      <c r="BK2123" t="s">
        <v>26641</v>
      </c>
      <c r="BL2123">
        <v>21494686</v>
      </c>
      <c r="BQ2123" t="s">
        <v>296</v>
      </c>
      <c r="BR2123" t="s">
        <v>12074</v>
      </c>
      <c r="BS2123" t="s">
        <v>12074</v>
      </c>
    </row>
    <row r="2124" spans="1:71" hidden="1">
      <c r="A2124" t="s">
        <v>76</v>
      </c>
      <c r="B2124" t="s">
        <v>26642</v>
      </c>
      <c r="F2124" t="s">
        <v>26643</v>
      </c>
      <c r="I2124" t="s">
        <v>26644</v>
      </c>
      <c r="J2124" t="s">
        <v>4389</v>
      </c>
      <c r="V2124" t="s">
        <v>26645</v>
      </c>
      <c r="Z2124" t="s">
        <v>9641</v>
      </c>
      <c r="AA2124" t="s">
        <v>26646</v>
      </c>
      <c r="AM2124" t="s">
        <v>4394</v>
      </c>
      <c r="AN2124" t="s">
        <v>5235</v>
      </c>
      <c r="AR2124" t="s">
        <v>413</v>
      </c>
      <c r="AS2124">
        <v>2017</v>
      </c>
      <c r="AT2124">
        <v>57</v>
      </c>
      <c r="AU2124">
        <v>5</v>
      </c>
      <c r="AZ2124">
        <v>943</v>
      </c>
      <c r="BA2124">
        <v>960</v>
      </c>
      <c r="BC2124" t="s">
        <v>26647</v>
      </c>
      <c r="BK2124" t="s">
        <v>26648</v>
      </c>
      <c r="BL2124">
        <v>29045732</v>
      </c>
      <c r="BQ2124" t="s">
        <v>131</v>
      </c>
      <c r="BR2124" t="s">
        <v>12074</v>
      </c>
      <c r="BS2124" t="s">
        <v>296</v>
      </c>
    </row>
    <row r="2125" spans="1:71" hidden="1">
      <c r="A2125" t="s">
        <v>76</v>
      </c>
      <c r="B2125" t="s">
        <v>26649</v>
      </c>
      <c r="F2125" t="s">
        <v>26650</v>
      </c>
      <c r="I2125" t="s">
        <v>26651</v>
      </c>
      <c r="J2125" t="s">
        <v>1097</v>
      </c>
      <c r="V2125" t="s">
        <v>26652</v>
      </c>
      <c r="Z2125" t="s">
        <v>26653</v>
      </c>
      <c r="AA2125" t="s">
        <v>26654</v>
      </c>
      <c r="AM2125" t="s">
        <v>1099</v>
      </c>
      <c r="AR2125" t="s">
        <v>216</v>
      </c>
      <c r="AS2125">
        <v>2007</v>
      </c>
      <c r="AT2125">
        <v>116</v>
      </c>
      <c r="AU2125">
        <v>8</v>
      </c>
      <c r="AZ2125">
        <v>1331</v>
      </c>
      <c r="BA2125">
        <v>1342</v>
      </c>
      <c r="BC2125" t="s">
        <v>26655</v>
      </c>
      <c r="BK2125" t="s">
        <v>26656</v>
      </c>
      <c r="BQ2125" t="s">
        <v>296</v>
      </c>
      <c r="BR2125" t="s">
        <v>12074</v>
      </c>
      <c r="BS2125" t="s">
        <v>12074</v>
      </c>
    </row>
    <row r="2126" spans="1:71" hidden="1">
      <c r="A2126" t="s">
        <v>76</v>
      </c>
      <c r="B2126" t="s">
        <v>26649</v>
      </c>
      <c r="F2126" t="s">
        <v>26650</v>
      </c>
      <c r="I2126" t="s">
        <v>26657</v>
      </c>
      <c r="J2126" t="s">
        <v>1097</v>
      </c>
      <c r="V2126" t="s">
        <v>26658</v>
      </c>
      <c r="Z2126" t="s">
        <v>26659</v>
      </c>
      <c r="AA2126" t="s">
        <v>26660</v>
      </c>
      <c r="AM2126" t="s">
        <v>1099</v>
      </c>
      <c r="AR2126" t="s">
        <v>769</v>
      </c>
      <c r="AS2126">
        <v>2009</v>
      </c>
      <c r="AT2126">
        <v>118</v>
      </c>
      <c r="AU2126">
        <v>3</v>
      </c>
      <c r="AZ2126">
        <v>363</v>
      </c>
      <c r="BA2126">
        <v>370</v>
      </c>
      <c r="BC2126" t="s">
        <v>26661</v>
      </c>
      <c r="BK2126" t="s">
        <v>26662</v>
      </c>
      <c r="BQ2126" t="s">
        <v>296</v>
      </c>
      <c r="BR2126" t="s">
        <v>12074</v>
      </c>
      <c r="BS2126" t="s">
        <v>12074</v>
      </c>
    </row>
    <row r="2127" spans="1:71" hidden="1">
      <c r="A2127" t="s">
        <v>76</v>
      </c>
      <c r="B2127" t="s">
        <v>26663</v>
      </c>
      <c r="F2127" t="s">
        <v>26663</v>
      </c>
      <c r="I2127" t="s">
        <v>26664</v>
      </c>
      <c r="J2127" t="s">
        <v>605</v>
      </c>
      <c r="V2127" t="s">
        <v>26665</v>
      </c>
      <c r="Z2127" t="s">
        <v>26666</v>
      </c>
      <c r="AA2127" t="s">
        <v>26667</v>
      </c>
      <c r="AM2127" t="s">
        <v>607</v>
      </c>
      <c r="AR2127" t="s">
        <v>600</v>
      </c>
      <c r="AS2127">
        <v>1998</v>
      </c>
      <c r="AT2127">
        <v>52</v>
      </c>
      <c r="AU2127">
        <v>2</v>
      </c>
      <c r="AZ2127">
        <v>344</v>
      </c>
      <c r="BA2127">
        <v>354</v>
      </c>
      <c r="BC2127" t="s">
        <v>26668</v>
      </c>
      <c r="BK2127" t="s">
        <v>26669</v>
      </c>
      <c r="BL2127">
        <v>28568325</v>
      </c>
      <c r="BQ2127" t="s">
        <v>296</v>
      </c>
      <c r="BR2127" t="s">
        <v>12074</v>
      </c>
      <c r="BS2127" t="s">
        <v>12074</v>
      </c>
    </row>
    <row r="2128" spans="1:71" hidden="1">
      <c r="A2128" t="s">
        <v>76</v>
      </c>
      <c r="B2128" t="s">
        <v>26670</v>
      </c>
      <c r="F2128" t="s">
        <v>26671</v>
      </c>
      <c r="I2128" t="s">
        <v>26672</v>
      </c>
      <c r="J2128" t="s">
        <v>1036</v>
      </c>
      <c r="V2128" t="s">
        <v>26673</v>
      </c>
      <c r="Z2128" t="s">
        <v>26674</v>
      </c>
      <c r="AA2128" t="s">
        <v>26675</v>
      </c>
      <c r="AM2128" t="s">
        <v>1040</v>
      </c>
      <c r="AR2128" s="3">
        <v>36892</v>
      </c>
      <c r="AS2128">
        <v>2010</v>
      </c>
      <c r="AT2128">
        <v>165</v>
      </c>
      <c r="AU2128">
        <v>1</v>
      </c>
      <c r="AZ2128">
        <v>25</v>
      </c>
      <c r="BA2128">
        <v>33</v>
      </c>
      <c r="BC2128" t="s">
        <v>26676</v>
      </c>
      <c r="BK2128" t="s">
        <v>26677</v>
      </c>
      <c r="BL2128">
        <v>19501092</v>
      </c>
      <c r="BQ2128" t="s">
        <v>296</v>
      </c>
      <c r="BR2128" t="s">
        <v>12074</v>
      </c>
      <c r="BS2128" t="s">
        <v>12074</v>
      </c>
    </row>
    <row r="2129" spans="1:71" hidden="1">
      <c r="A2129" t="s">
        <v>76</v>
      </c>
      <c r="B2129" t="s">
        <v>26678</v>
      </c>
      <c r="F2129" t="s">
        <v>26678</v>
      </c>
      <c r="I2129" t="s">
        <v>26679</v>
      </c>
      <c r="J2129" t="s">
        <v>247</v>
      </c>
      <c r="V2129" t="s">
        <v>26680</v>
      </c>
      <c r="Z2129" t="s">
        <v>26681</v>
      </c>
      <c r="AA2129" t="s">
        <v>26682</v>
      </c>
      <c r="AM2129" t="s">
        <v>250</v>
      </c>
      <c r="AS2129">
        <v>2005</v>
      </c>
      <c r="AT2129">
        <v>22</v>
      </c>
      <c r="AU2129">
        <v>1</v>
      </c>
      <c r="AZ2129">
        <v>67</v>
      </c>
      <c r="BA2129">
        <v>78</v>
      </c>
      <c r="BC2129" t="s">
        <v>26683</v>
      </c>
      <c r="BK2129" t="s">
        <v>26684</v>
      </c>
      <c r="BL2129">
        <v>15865322</v>
      </c>
      <c r="BQ2129" t="s">
        <v>296</v>
      </c>
      <c r="BR2129" t="s">
        <v>12074</v>
      </c>
      <c r="BS2129" t="s">
        <v>12074</v>
      </c>
    </row>
    <row r="2130" spans="1:71" hidden="1">
      <c r="A2130" t="s">
        <v>76</v>
      </c>
      <c r="B2130" t="s">
        <v>26685</v>
      </c>
      <c r="F2130" t="s">
        <v>26686</v>
      </c>
      <c r="I2130" t="s">
        <v>26687</v>
      </c>
      <c r="J2130" t="s">
        <v>100</v>
      </c>
      <c r="V2130" t="s">
        <v>26688</v>
      </c>
      <c r="Z2130" t="s">
        <v>13736</v>
      </c>
      <c r="AA2130" t="s">
        <v>26689</v>
      </c>
      <c r="AM2130" t="s">
        <v>103</v>
      </c>
      <c r="AR2130" s="3">
        <v>46997</v>
      </c>
      <c r="AS2130">
        <v>2012</v>
      </c>
      <c r="AT2130">
        <v>7</v>
      </c>
      <c r="AU2130">
        <v>9</v>
      </c>
      <c r="BB2130" t="s">
        <v>26690</v>
      </c>
      <c r="BC2130" t="s">
        <v>26691</v>
      </c>
      <c r="BK2130" t="s">
        <v>26692</v>
      </c>
      <c r="BL2130">
        <v>23029462</v>
      </c>
      <c r="BQ2130" t="s">
        <v>296</v>
      </c>
      <c r="BR2130" t="s">
        <v>12074</v>
      </c>
      <c r="BS2130" t="s">
        <v>12074</v>
      </c>
    </row>
    <row r="2131" spans="1:71" hidden="1">
      <c r="A2131" t="s">
        <v>76</v>
      </c>
      <c r="B2131" t="s">
        <v>26693</v>
      </c>
      <c r="F2131" t="s">
        <v>26694</v>
      </c>
      <c r="I2131" t="s">
        <v>26695</v>
      </c>
      <c r="J2131" t="s">
        <v>8116</v>
      </c>
      <c r="V2131" t="s">
        <v>26696</v>
      </c>
      <c r="Z2131" t="s">
        <v>26697</v>
      </c>
      <c r="AA2131" t="s">
        <v>26698</v>
      </c>
      <c r="AM2131" t="s">
        <v>8118</v>
      </c>
      <c r="AN2131" t="s">
        <v>26699</v>
      </c>
      <c r="AR2131" t="s">
        <v>1372</v>
      </c>
      <c r="AS2131">
        <v>2017</v>
      </c>
      <c r="AT2131">
        <v>39</v>
      </c>
      <c r="AU2131">
        <v>5</v>
      </c>
      <c r="AZ2131">
        <v>849</v>
      </c>
      <c r="BA2131">
        <v>859</v>
      </c>
      <c r="BC2131" t="s">
        <v>26700</v>
      </c>
      <c r="BK2131" t="s">
        <v>26701</v>
      </c>
      <c r="BQ2131" t="s">
        <v>296</v>
      </c>
      <c r="BR2131" t="s">
        <v>12074</v>
      </c>
      <c r="BS2131" t="s">
        <v>12074</v>
      </c>
    </row>
    <row r="2132" spans="1:71" hidden="1">
      <c r="A2132" t="s">
        <v>76</v>
      </c>
      <c r="B2132" t="s">
        <v>26702</v>
      </c>
      <c r="F2132" t="s">
        <v>26703</v>
      </c>
      <c r="I2132" t="s">
        <v>26704</v>
      </c>
      <c r="J2132" t="s">
        <v>3968</v>
      </c>
      <c r="V2132" t="s">
        <v>26705</v>
      </c>
      <c r="AM2132" t="s">
        <v>3970</v>
      </c>
      <c r="AN2132" t="s">
        <v>3971</v>
      </c>
      <c r="AR2132" t="s">
        <v>413</v>
      </c>
      <c r="AS2132">
        <v>2013</v>
      </c>
      <c r="AT2132">
        <v>91</v>
      </c>
      <c r="AU2132">
        <v>11</v>
      </c>
      <c r="AZ2132">
        <v>795</v>
      </c>
      <c r="BA2132">
        <v>801</v>
      </c>
      <c r="BC2132" t="s">
        <v>26706</v>
      </c>
      <c r="BK2132" t="s">
        <v>26707</v>
      </c>
      <c r="BQ2132" t="s">
        <v>296</v>
      </c>
      <c r="BR2132" t="s">
        <v>12074</v>
      </c>
      <c r="BS2132" t="s">
        <v>12074</v>
      </c>
    </row>
    <row r="2133" spans="1:71" hidden="1">
      <c r="A2133" t="s">
        <v>76</v>
      </c>
      <c r="B2133" t="s">
        <v>26708</v>
      </c>
      <c r="F2133" t="s">
        <v>26708</v>
      </c>
      <c r="I2133" t="s">
        <v>26709</v>
      </c>
      <c r="J2133" t="s">
        <v>26710</v>
      </c>
      <c r="V2133" t="s">
        <v>26711</v>
      </c>
      <c r="Z2133" t="s">
        <v>26712</v>
      </c>
      <c r="AA2133" t="s">
        <v>26713</v>
      </c>
      <c r="AM2133" t="s">
        <v>26714</v>
      </c>
      <c r="AR2133" t="s">
        <v>600</v>
      </c>
      <c r="AS2133">
        <v>2004</v>
      </c>
      <c r="AT2133">
        <v>41</v>
      </c>
      <c r="AU2133">
        <v>1</v>
      </c>
      <c r="AZ2133">
        <v>23</v>
      </c>
      <c r="BA2133">
        <v>46</v>
      </c>
      <c r="BC2133" t="s">
        <v>26715</v>
      </c>
      <c r="BK2133" t="s">
        <v>26716</v>
      </c>
      <c r="BQ2133" t="s">
        <v>296</v>
      </c>
      <c r="BR2133" t="s">
        <v>12074</v>
      </c>
      <c r="BS2133" t="s">
        <v>12074</v>
      </c>
    </row>
    <row r="2134" spans="1:71" hidden="1">
      <c r="A2134" t="s">
        <v>76</v>
      </c>
      <c r="B2134" t="s">
        <v>26717</v>
      </c>
      <c r="F2134" t="s">
        <v>26718</v>
      </c>
      <c r="I2134" t="s">
        <v>26719</v>
      </c>
      <c r="J2134" t="s">
        <v>22920</v>
      </c>
      <c r="V2134" t="s">
        <v>26720</v>
      </c>
      <c r="AA2134" t="s">
        <v>26721</v>
      </c>
      <c r="AM2134" t="s">
        <v>26722</v>
      </c>
      <c r="AR2134" t="s">
        <v>94</v>
      </c>
      <c r="AS2134">
        <v>2018</v>
      </c>
      <c r="AT2134">
        <v>16</v>
      </c>
      <c r="AU2134">
        <v>1</v>
      </c>
      <c r="BB2134" t="s">
        <v>26723</v>
      </c>
      <c r="BC2134" t="s">
        <v>26724</v>
      </c>
      <c r="BK2134" t="s">
        <v>26725</v>
      </c>
      <c r="BL2134">
        <v>29293491</v>
      </c>
      <c r="BQ2134" t="s">
        <v>296</v>
      </c>
      <c r="BR2134" t="s">
        <v>12074</v>
      </c>
      <c r="BS2134" t="s">
        <v>12074</v>
      </c>
    </row>
    <row r="2135" spans="1:71" hidden="1">
      <c r="A2135" t="s">
        <v>76</v>
      </c>
      <c r="B2135" t="s">
        <v>26726</v>
      </c>
      <c r="F2135" t="s">
        <v>26726</v>
      </c>
      <c r="I2135" t="s">
        <v>26727</v>
      </c>
      <c r="J2135" t="s">
        <v>16405</v>
      </c>
      <c r="V2135" t="s">
        <v>26728</v>
      </c>
      <c r="Z2135" t="s">
        <v>26729</v>
      </c>
      <c r="AA2135" t="s">
        <v>26730</v>
      </c>
      <c r="AM2135" t="s">
        <v>16407</v>
      </c>
      <c r="AR2135" t="s">
        <v>600</v>
      </c>
      <c r="AS2135">
        <v>2004</v>
      </c>
      <c r="AT2135">
        <v>13</v>
      </c>
      <c r="AU2135">
        <v>2</v>
      </c>
      <c r="AZ2135">
        <v>213</v>
      </c>
      <c r="BA2135">
        <v>217</v>
      </c>
      <c r="BC2135" t="s">
        <v>26731</v>
      </c>
      <c r="BK2135" t="s">
        <v>26732</v>
      </c>
      <c r="BL2135">
        <v>15056369</v>
      </c>
      <c r="BQ2135" t="s">
        <v>296</v>
      </c>
      <c r="BR2135" t="s">
        <v>12074</v>
      </c>
      <c r="BS2135" t="s">
        <v>12074</v>
      </c>
    </row>
    <row r="2136" spans="1:71" hidden="1">
      <c r="A2136" t="s">
        <v>76</v>
      </c>
      <c r="B2136" t="s">
        <v>26733</v>
      </c>
      <c r="F2136" t="s">
        <v>26734</v>
      </c>
      <c r="I2136" t="s">
        <v>26735</v>
      </c>
      <c r="J2136" t="s">
        <v>588</v>
      </c>
      <c r="V2136" t="s">
        <v>26736</v>
      </c>
      <c r="AM2136" t="s">
        <v>591</v>
      </c>
      <c r="AR2136" t="s">
        <v>887</v>
      </c>
      <c r="AS2136">
        <v>2016</v>
      </c>
      <c r="AT2136">
        <v>6</v>
      </c>
      <c r="AU2136">
        <v>11</v>
      </c>
      <c r="AZ2136">
        <v>3476</v>
      </c>
      <c r="BA2136">
        <v>3485</v>
      </c>
      <c r="BC2136" t="s">
        <v>26737</v>
      </c>
      <c r="BK2136" t="s">
        <v>26738</v>
      </c>
      <c r="BL2136">
        <v>27127610</v>
      </c>
      <c r="BQ2136" t="s">
        <v>296</v>
      </c>
      <c r="BR2136" t="s">
        <v>12074</v>
      </c>
      <c r="BS2136" t="s">
        <v>12074</v>
      </c>
    </row>
    <row r="2137" spans="1:71" hidden="1">
      <c r="A2137" t="s">
        <v>76</v>
      </c>
      <c r="B2137" t="s">
        <v>26739</v>
      </c>
      <c r="F2137" t="s">
        <v>26740</v>
      </c>
      <c r="I2137" t="s">
        <v>26741</v>
      </c>
      <c r="J2137" t="s">
        <v>12408</v>
      </c>
      <c r="V2137" t="s">
        <v>26742</v>
      </c>
      <c r="AM2137" t="s">
        <v>12411</v>
      </c>
      <c r="AR2137" t="s">
        <v>9738</v>
      </c>
      <c r="AS2137">
        <v>2018</v>
      </c>
      <c r="AT2137">
        <v>11</v>
      </c>
      <c r="BB2137">
        <v>558</v>
      </c>
      <c r="BC2137" t="s">
        <v>26743</v>
      </c>
      <c r="BK2137" t="s">
        <v>26744</v>
      </c>
      <c r="BL2137">
        <v>30359292</v>
      </c>
      <c r="BQ2137" t="s">
        <v>296</v>
      </c>
      <c r="BR2137" t="s">
        <v>12074</v>
      </c>
      <c r="BS2137" t="s">
        <v>12074</v>
      </c>
    </row>
    <row r="2138" spans="1:71" hidden="1">
      <c r="A2138" t="s">
        <v>76</v>
      </c>
      <c r="B2138" t="s">
        <v>26745</v>
      </c>
      <c r="F2138" t="s">
        <v>26746</v>
      </c>
      <c r="I2138" t="s">
        <v>26747</v>
      </c>
      <c r="J2138" t="s">
        <v>26748</v>
      </c>
      <c r="V2138" t="s">
        <v>26749</v>
      </c>
      <c r="AA2138" t="s">
        <v>26750</v>
      </c>
      <c r="AM2138" t="s">
        <v>26751</v>
      </c>
      <c r="AN2138" t="s">
        <v>26752</v>
      </c>
      <c r="AS2138">
        <v>2015</v>
      </c>
      <c r="AT2138">
        <v>63</v>
      </c>
      <c r="AU2138">
        <v>6</v>
      </c>
      <c r="AZ2138">
        <v>484</v>
      </c>
      <c r="BA2138">
        <v>496</v>
      </c>
      <c r="BC2138" t="s">
        <v>26753</v>
      </c>
      <c r="BK2138" t="s">
        <v>26754</v>
      </c>
      <c r="BQ2138" t="s">
        <v>296</v>
      </c>
      <c r="BR2138" t="s">
        <v>12074</v>
      </c>
      <c r="BS2138" t="s">
        <v>12074</v>
      </c>
    </row>
    <row r="2139" spans="1:71" hidden="1">
      <c r="A2139" t="s">
        <v>76</v>
      </c>
      <c r="B2139" t="s">
        <v>26755</v>
      </c>
      <c r="F2139" t="s">
        <v>26755</v>
      </c>
      <c r="I2139" t="s">
        <v>26756</v>
      </c>
      <c r="J2139" t="s">
        <v>174</v>
      </c>
      <c r="V2139" t="s">
        <v>26757</v>
      </c>
      <c r="Z2139" t="s">
        <v>26758</v>
      </c>
      <c r="AA2139" t="s">
        <v>2026</v>
      </c>
      <c r="AM2139" t="s">
        <v>176</v>
      </c>
      <c r="AR2139" t="s">
        <v>887</v>
      </c>
      <c r="AS2139">
        <v>1996</v>
      </c>
      <c r="AT2139">
        <v>86</v>
      </c>
      <c r="AU2139">
        <v>3</v>
      </c>
      <c r="AZ2139">
        <v>281</v>
      </c>
      <c r="BA2139">
        <v>287</v>
      </c>
      <c r="BC2139" t="s">
        <v>26759</v>
      </c>
      <c r="BK2139" t="s">
        <v>26760</v>
      </c>
      <c r="BQ2139" t="s">
        <v>131</v>
      </c>
      <c r="BR2139" t="s">
        <v>12074</v>
      </c>
      <c r="BS2139" t="s">
        <v>296</v>
      </c>
    </row>
    <row r="2140" spans="1:71" hidden="1">
      <c r="A2140" t="s">
        <v>76</v>
      </c>
      <c r="B2140" t="s">
        <v>26761</v>
      </c>
      <c r="F2140" t="s">
        <v>26762</v>
      </c>
      <c r="I2140" t="s">
        <v>26763</v>
      </c>
      <c r="J2140" t="s">
        <v>18988</v>
      </c>
      <c r="V2140" t="s">
        <v>26764</v>
      </c>
      <c r="AM2140" t="s">
        <v>18990</v>
      </c>
      <c r="AS2140">
        <v>2018</v>
      </c>
      <c r="AT2140">
        <v>63</v>
      </c>
      <c r="AU2140">
        <v>2</v>
      </c>
      <c r="AZ2140">
        <v>303</v>
      </c>
      <c r="BA2140">
        <v>309</v>
      </c>
      <c r="BK2140" t="s">
        <v>26765</v>
      </c>
      <c r="BQ2140" t="s">
        <v>131</v>
      </c>
      <c r="BR2140" t="s">
        <v>12074</v>
      </c>
      <c r="BS2140" t="s">
        <v>296</v>
      </c>
    </row>
    <row r="2141" spans="1:71" hidden="1">
      <c r="A2141" t="s">
        <v>76</v>
      </c>
      <c r="B2141" t="s">
        <v>26766</v>
      </c>
      <c r="F2141" t="s">
        <v>26767</v>
      </c>
      <c r="I2141" t="s">
        <v>26768</v>
      </c>
      <c r="J2141" t="s">
        <v>232</v>
      </c>
      <c r="V2141" t="s">
        <v>26769</v>
      </c>
      <c r="Z2141" t="s">
        <v>26770</v>
      </c>
      <c r="AA2141" t="s">
        <v>26771</v>
      </c>
      <c r="AM2141" t="s">
        <v>234</v>
      </c>
      <c r="AR2141" s="3">
        <v>44713</v>
      </c>
      <c r="AS2141">
        <v>2009</v>
      </c>
      <c r="AT2141">
        <v>276</v>
      </c>
      <c r="AU2141">
        <v>1665</v>
      </c>
      <c r="AZ2141">
        <v>2323</v>
      </c>
      <c r="BA2141">
        <v>2331</v>
      </c>
      <c r="BC2141" t="s">
        <v>26772</v>
      </c>
      <c r="BK2141" t="s">
        <v>26773</v>
      </c>
      <c r="BL2141">
        <v>19324731</v>
      </c>
      <c r="BQ2141" t="s">
        <v>296</v>
      </c>
      <c r="BR2141" t="s">
        <v>12074</v>
      </c>
      <c r="BS2141" t="s">
        <v>12074</v>
      </c>
    </row>
    <row r="2142" spans="1:71" hidden="1">
      <c r="A2142" t="s">
        <v>76</v>
      </c>
      <c r="B2142" t="s">
        <v>26774</v>
      </c>
      <c r="F2142" t="s">
        <v>26774</v>
      </c>
      <c r="I2142" t="s">
        <v>26775</v>
      </c>
      <c r="J2142" t="s">
        <v>12144</v>
      </c>
      <c r="V2142" t="s">
        <v>26776</v>
      </c>
      <c r="AM2142" t="s">
        <v>12146</v>
      </c>
      <c r="AN2142" t="s">
        <v>21951</v>
      </c>
      <c r="AR2142" t="s">
        <v>887</v>
      </c>
      <c r="AS2142">
        <v>1996</v>
      </c>
      <c r="AT2142">
        <v>69</v>
      </c>
      <c r="AV2142">
        <v>4</v>
      </c>
      <c r="AZ2142">
        <v>455</v>
      </c>
      <c r="BA2142">
        <v>475</v>
      </c>
      <c r="BC2142" t="s">
        <v>26777</v>
      </c>
      <c r="BK2142" t="s">
        <v>26778</v>
      </c>
      <c r="BQ2142" t="s">
        <v>296</v>
      </c>
      <c r="BR2142" t="s">
        <v>12074</v>
      </c>
      <c r="BS2142" t="s">
        <v>12074</v>
      </c>
    </row>
    <row r="2143" spans="1:71" hidden="1">
      <c r="A2143" t="s">
        <v>76</v>
      </c>
      <c r="B2143" t="s">
        <v>26779</v>
      </c>
      <c r="F2143" t="s">
        <v>26780</v>
      </c>
      <c r="I2143" t="s">
        <v>26781</v>
      </c>
      <c r="J2143" t="s">
        <v>605</v>
      </c>
      <c r="V2143" t="s">
        <v>26782</v>
      </c>
      <c r="Z2143" t="s">
        <v>26783</v>
      </c>
      <c r="AA2143" t="s">
        <v>26784</v>
      </c>
      <c r="AM2143" t="s">
        <v>607</v>
      </c>
      <c r="AR2143" t="s">
        <v>887</v>
      </c>
      <c r="AS2143">
        <v>2013</v>
      </c>
      <c r="AT2143">
        <v>67</v>
      </c>
      <c r="AU2143">
        <v>6</v>
      </c>
      <c r="AZ2143">
        <v>1676</v>
      </c>
      <c r="BA2143">
        <v>1691</v>
      </c>
      <c r="BC2143" t="s">
        <v>26785</v>
      </c>
      <c r="BK2143" t="s">
        <v>26786</v>
      </c>
      <c r="BL2143">
        <v>23730761</v>
      </c>
      <c r="BQ2143" t="s">
        <v>296</v>
      </c>
      <c r="BR2143" t="s">
        <v>12074</v>
      </c>
      <c r="BS2143" t="s">
        <v>12074</v>
      </c>
    </row>
    <row r="2144" spans="1:71" hidden="1">
      <c r="A2144" t="s">
        <v>76</v>
      </c>
      <c r="B2144" t="s">
        <v>26787</v>
      </c>
      <c r="F2144" t="s">
        <v>26787</v>
      </c>
      <c r="I2144" t="s">
        <v>26788</v>
      </c>
      <c r="J2144" t="s">
        <v>26748</v>
      </c>
      <c r="V2144" t="s">
        <v>26789</v>
      </c>
      <c r="AM2144" t="s">
        <v>26751</v>
      </c>
      <c r="AN2144" t="s">
        <v>26752</v>
      </c>
      <c r="AS2144">
        <v>2005</v>
      </c>
      <c r="AT2144">
        <v>53</v>
      </c>
      <c r="AU2144">
        <v>3</v>
      </c>
      <c r="AZ2144">
        <v>225</v>
      </c>
      <c r="BA2144">
        <v>230</v>
      </c>
      <c r="BC2144" t="s">
        <v>26790</v>
      </c>
      <c r="BK2144" t="s">
        <v>26791</v>
      </c>
      <c r="BQ2144" t="s">
        <v>296</v>
      </c>
      <c r="BR2144" t="s">
        <v>12074</v>
      </c>
      <c r="BS2144" t="s">
        <v>12074</v>
      </c>
    </row>
    <row r="2145" spans="1:71" hidden="1">
      <c r="A2145" t="s">
        <v>76</v>
      </c>
      <c r="B2145" t="s">
        <v>26792</v>
      </c>
      <c r="F2145" t="s">
        <v>26793</v>
      </c>
      <c r="I2145" t="s">
        <v>26794</v>
      </c>
      <c r="J2145" t="s">
        <v>299</v>
      </c>
      <c r="O2145" t="s">
        <v>26795</v>
      </c>
      <c r="P2145" t="s">
        <v>26796</v>
      </c>
      <c r="Q2145" t="s">
        <v>26797</v>
      </c>
      <c r="R2145" t="s">
        <v>26798</v>
      </c>
      <c r="V2145" t="s">
        <v>26799</v>
      </c>
      <c r="Z2145" t="s">
        <v>26800</v>
      </c>
      <c r="AA2145" t="s">
        <v>26801</v>
      </c>
      <c r="AM2145" t="s">
        <v>303</v>
      </c>
      <c r="AN2145" t="s">
        <v>4084</v>
      </c>
      <c r="AR2145" s="3">
        <v>40422</v>
      </c>
      <c r="AS2145">
        <v>2018</v>
      </c>
      <c r="AT2145">
        <v>383</v>
      </c>
      <c r="AZ2145">
        <v>10</v>
      </c>
      <c r="BA2145">
        <v>22</v>
      </c>
      <c r="BC2145" t="s">
        <v>26802</v>
      </c>
      <c r="BK2145" t="s">
        <v>26803</v>
      </c>
      <c r="BQ2145" t="s">
        <v>296</v>
      </c>
      <c r="BR2145" t="s">
        <v>12074</v>
      </c>
      <c r="BS2145" t="s">
        <v>12074</v>
      </c>
    </row>
    <row r="2146" spans="1:71" hidden="1">
      <c r="A2146" t="s">
        <v>76</v>
      </c>
      <c r="B2146" t="s">
        <v>26804</v>
      </c>
      <c r="F2146" t="s">
        <v>26805</v>
      </c>
      <c r="I2146" t="s">
        <v>26806</v>
      </c>
      <c r="J2146" t="s">
        <v>2456</v>
      </c>
      <c r="V2146" t="s">
        <v>26807</v>
      </c>
      <c r="AM2146" t="s">
        <v>2463</v>
      </c>
      <c r="AN2146" t="s">
        <v>24718</v>
      </c>
      <c r="AR2146" t="s">
        <v>25575</v>
      </c>
      <c r="AS2146">
        <v>2015</v>
      </c>
      <c r="AT2146">
        <v>59</v>
      </c>
      <c r="AU2146">
        <v>4</v>
      </c>
      <c r="AZ2146">
        <v>218</v>
      </c>
      <c r="BA2146">
        <v>223</v>
      </c>
      <c r="BC2146" t="s">
        <v>26808</v>
      </c>
      <c r="BK2146" t="s">
        <v>26809</v>
      </c>
      <c r="BQ2146" t="s">
        <v>296</v>
      </c>
      <c r="BR2146" t="s">
        <v>12074</v>
      </c>
      <c r="BS2146" t="s">
        <v>12074</v>
      </c>
    </row>
    <row r="2147" spans="1:71" hidden="1">
      <c r="A2147" t="s">
        <v>76</v>
      </c>
      <c r="B2147" t="s">
        <v>26810</v>
      </c>
      <c r="F2147" t="s">
        <v>26811</v>
      </c>
      <c r="I2147" t="s">
        <v>26812</v>
      </c>
      <c r="J2147" t="s">
        <v>26813</v>
      </c>
      <c r="O2147" t="s">
        <v>26814</v>
      </c>
      <c r="P2147" t="s">
        <v>26815</v>
      </c>
      <c r="Q2147" t="s">
        <v>26816</v>
      </c>
      <c r="R2147" t="s">
        <v>26817</v>
      </c>
      <c r="S2147" t="s">
        <v>26818</v>
      </c>
      <c r="V2147" t="s">
        <v>26819</v>
      </c>
      <c r="AM2147" t="s">
        <v>26820</v>
      </c>
      <c r="AN2147" t="s">
        <v>26821</v>
      </c>
      <c r="AR2147" t="s">
        <v>216</v>
      </c>
      <c r="AS2147">
        <v>2018</v>
      </c>
      <c r="AT2147">
        <v>24</v>
      </c>
      <c r="AU2147">
        <v>8</v>
      </c>
      <c r="AZ2147">
        <v>5982</v>
      </c>
      <c r="BA2147">
        <v>5988</v>
      </c>
      <c r="BC2147" t="s">
        <v>26822</v>
      </c>
      <c r="BK2147" t="s">
        <v>26823</v>
      </c>
      <c r="BQ2147" t="s">
        <v>296</v>
      </c>
      <c r="BR2147" t="s">
        <v>12074</v>
      </c>
      <c r="BS2147" t="s">
        <v>12074</v>
      </c>
    </row>
    <row r="2148" spans="1:71" hidden="1">
      <c r="A2148" t="s">
        <v>76</v>
      </c>
      <c r="B2148" t="s">
        <v>26824</v>
      </c>
      <c r="F2148" t="s">
        <v>26825</v>
      </c>
      <c r="I2148" t="s">
        <v>26826</v>
      </c>
      <c r="J2148" t="s">
        <v>122</v>
      </c>
      <c r="V2148" t="s">
        <v>26827</v>
      </c>
      <c r="AM2148" t="s">
        <v>126</v>
      </c>
      <c r="AN2148" t="s">
        <v>127</v>
      </c>
      <c r="AR2148" t="s">
        <v>397</v>
      </c>
      <c r="AS2148">
        <v>2018</v>
      </c>
      <c r="AT2148">
        <v>24</v>
      </c>
      <c r="AU2148">
        <v>7</v>
      </c>
      <c r="AZ2148">
        <v>2929</v>
      </c>
      <c r="BA2148">
        <v>2938</v>
      </c>
      <c r="BC2148" t="s">
        <v>26828</v>
      </c>
      <c r="BK2148" t="s">
        <v>26829</v>
      </c>
      <c r="BL2148">
        <v>29350812</v>
      </c>
      <c r="BQ2148" t="s">
        <v>296</v>
      </c>
      <c r="BR2148" t="s">
        <v>12074</v>
      </c>
      <c r="BS2148" t="s">
        <v>12074</v>
      </c>
    </row>
    <row r="2149" spans="1:71" hidden="1">
      <c r="A2149" t="s">
        <v>76</v>
      </c>
      <c r="B2149" t="s">
        <v>26830</v>
      </c>
      <c r="F2149" t="s">
        <v>26831</v>
      </c>
      <c r="I2149" t="s">
        <v>26832</v>
      </c>
      <c r="J2149" t="s">
        <v>100</v>
      </c>
      <c r="V2149" t="s">
        <v>26833</v>
      </c>
      <c r="AM2149" t="s">
        <v>103</v>
      </c>
      <c r="AR2149" t="s">
        <v>26834</v>
      </c>
      <c r="AS2149">
        <v>2014</v>
      </c>
      <c r="AT2149">
        <v>9</v>
      </c>
      <c r="AU2149">
        <v>3</v>
      </c>
      <c r="BB2149" t="s">
        <v>26835</v>
      </c>
      <c r="BC2149" t="s">
        <v>26836</v>
      </c>
      <c r="BK2149" t="s">
        <v>26837</v>
      </c>
      <c r="BL2149">
        <v>24675719</v>
      </c>
      <c r="BQ2149" t="s">
        <v>296</v>
      </c>
      <c r="BR2149" t="s">
        <v>12074</v>
      </c>
      <c r="BS2149" t="s">
        <v>12074</v>
      </c>
    </row>
    <row r="2150" spans="1:71" hidden="1">
      <c r="A2150" t="s">
        <v>76</v>
      </c>
      <c r="B2150" t="s">
        <v>26838</v>
      </c>
      <c r="F2150" t="s">
        <v>26838</v>
      </c>
      <c r="I2150" t="s">
        <v>26839</v>
      </c>
      <c r="J2150" t="s">
        <v>13659</v>
      </c>
      <c r="V2150" t="s">
        <v>26840</v>
      </c>
      <c r="Z2150" t="s">
        <v>26841</v>
      </c>
      <c r="AM2150" t="s">
        <v>13663</v>
      </c>
      <c r="AS2150">
        <v>2004</v>
      </c>
      <c r="AT2150">
        <v>5</v>
      </c>
      <c r="AU2150">
        <v>1</v>
      </c>
      <c r="AZ2150">
        <v>53</v>
      </c>
      <c r="BA2150">
        <v>64</v>
      </c>
      <c r="BC2150" t="s">
        <v>26842</v>
      </c>
      <c r="BK2150" t="s">
        <v>26843</v>
      </c>
      <c r="BQ2150" t="s">
        <v>296</v>
      </c>
      <c r="BR2150" t="s">
        <v>12074</v>
      </c>
      <c r="BS2150" t="s">
        <v>12074</v>
      </c>
    </row>
    <row r="2151" spans="1:71" hidden="1">
      <c r="A2151" t="s">
        <v>76</v>
      </c>
      <c r="B2151" t="s">
        <v>26844</v>
      </c>
      <c r="F2151" t="s">
        <v>26845</v>
      </c>
      <c r="I2151" t="s">
        <v>26846</v>
      </c>
      <c r="J2151" t="s">
        <v>122</v>
      </c>
      <c r="V2151" t="s">
        <v>26847</v>
      </c>
      <c r="AM2151" t="s">
        <v>126</v>
      </c>
      <c r="AR2151" t="s">
        <v>216</v>
      </c>
      <c r="AS2151">
        <v>2007</v>
      </c>
      <c r="AT2151">
        <v>13</v>
      </c>
      <c r="AU2151">
        <v>8</v>
      </c>
      <c r="AZ2151">
        <v>1630</v>
      </c>
      <c r="BA2151">
        <v>1643</v>
      </c>
      <c r="BC2151" t="s">
        <v>26848</v>
      </c>
      <c r="BK2151" t="s">
        <v>26849</v>
      </c>
      <c r="BQ2151" t="s">
        <v>296</v>
      </c>
      <c r="BR2151" t="s">
        <v>12074</v>
      </c>
      <c r="BS2151" t="s">
        <v>12074</v>
      </c>
    </row>
    <row r="2152" spans="1:71" hidden="1">
      <c r="A2152" t="s">
        <v>76</v>
      </c>
      <c r="B2152" t="s">
        <v>26850</v>
      </c>
      <c r="F2152" t="s">
        <v>26850</v>
      </c>
      <c r="I2152" t="s">
        <v>26851</v>
      </c>
      <c r="J2152" t="s">
        <v>3253</v>
      </c>
      <c r="V2152" t="s">
        <v>26852</v>
      </c>
      <c r="AM2152" t="s">
        <v>3255</v>
      </c>
      <c r="AS2152">
        <v>1995</v>
      </c>
      <c r="AT2152">
        <v>44</v>
      </c>
      <c r="AU2152" s="2">
        <v>43256</v>
      </c>
      <c r="AZ2152">
        <v>343</v>
      </c>
      <c r="BA2152">
        <v>346</v>
      </c>
      <c r="BK2152" t="s">
        <v>26853</v>
      </c>
      <c r="BQ2152" t="s">
        <v>296</v>
      </c>
      <c r="BR2152" t="s">
        <v>12074</v>
      </c>
      <c r="BS2152" t="s">
        <v>12074</v>
      </c>
    </row>
    <row r="2153" spans="1:71" hidden="1">
      <c r="A2153" t="s">
        <v>76</v>
      </c>
      <c r="B2153" t="s">
        <v>26854</v>
      </c>
      <c r="F2153" t="s">
        <v>26855</v>
      </c>
      <c r="I2153" t="s">
        <v>26856</v>
      </c>
      <c r="J2153" t="s">
        <v>2783</v>
      </c>
      <c r="V2153" t="s">
        <v>26857</v>
      </c>
      <c r="AM2153" t="s">
        <v>2785</v>
      </c>
      <c r="AN2153" t="s">
        <v>2786</v>
      </c>
      <c r="AR2153" t="s">
        <v>413</v>
      </c>
      <c r="AS2153">
        <v>2016</v>
      </c>
      <c r="AT2153">
        <v>18</v>
      </c>
      <c r="AU2153">
        <v>4</v>
      </c>
      <c r="AZ2153">
        <v>432</v>
      </c>
      <c r="BA2153">
        <v>436</v>
      </c>
      <c r="BC2153" t="s">
        <v>26858</v>
      </c>
      <c r="BK2153" t="s">
        <v>26859</v>
      </c>
      <c r="BQ2153" t="s">
        <v>131</v>
      </c>
      <c r="BR2153" t="s">
        <v>12074</v>
      </c>
      <c r="BS2153" t="s">
        <v>296</v>
      </c>
    </row>
    <row r="2154" spans="1:71" hidden="1">
      <c r="A2154" t="s">
        <v>76</v>
      </c>
      <c r="B2154" t="s">
        <v>26860</v>
      </c>
      <c r="F2154" t="s">
        <v>26861</v>
      </c>
      <c r="I2154" t="s">
        <v>26862</v>
      </c>
      <c r="J2154" t="s">
        <v>100</v>
      </c>
      <c r="V2154" t="s">
        <v>26863</v>
      </c>
      <c r="Z2154" t="s">
        <v>26864</v>
      </c>
      <c r="AA2154" t="s">
        <v>26865</v>
      </c>
      <c r="AM2154" t="s">
        <v>103</v>
      </c>
      <c r="AR2154" s="3">
        <v>45292</v>
      </c>
      <c r="AS2154">
        <v>2013</v>
      </c>
      <c r="AT2154">
        <v>8</v>
      </c>
      <c r="AU2154">
        <v>1</v>
      </c>
      <c r="BB2154" t="s">
        <v>26866</v>
      </c>
      <c r="BC2154" t="s">
        <v>26867</v>
      </c>
      <c r="BK2154" t="s">
        <v>26868</v>
      </c>
      <c r="BL2154">
        <v>23359816</v>
      </c>
      <c r="BQ2154" t="s">
        <v>296</v>
      </c>
      <c r="BR2154" t="s">
        <v>12074</v>
      </c>
      <c r="BS2154" t="s">
        <v>12074</v>
      </c>
    </row>
    <row r="2155" spans="1:71" hidden="1">
      <c r="A2155" t="s">
        <v>76</v>
      </c>
      <c r="B2155" t="s">
        <v>26869</v>
      </c>
      <c r="F2155" t="s">
        <v>26870</v>
      </c>
      <c r="I2155" t="s">
        <v>26871</v>
      </c>
      <c r="J2155" t="s">
        <v>13287</v>
      </c>
      <c r="V2155" t="s">
        <v>26872</v>
      </c>
      <c r="Z2155" t="s">
        <v>22158</v>
      </c>
      <c r="AM2155" t="s">
        <v>13289</v>
      </c>
      <c r="AN2155" t="s">
        <v>26873</v>
      </c>
      <c r="AR2155" t="s">
        <v>1120</v>
      </c>
      <c r="AS2155">
        <v>2012</v>
      </c>
      <c r="AT2155">
        <v>33</v>
      </c>
      <c r="AU2155">
        <v>4</v>
      </c>
      <c r="AZ2155">
        <v>251</v>
      </c>
      <c r="BA2155">
        <v>258</v>
      </c>
      <c r="BK2155" t="s">
        <v>26874</v>
      </c>
      <c r="BL2155">
        <v>22987236</v>
      </c>
      <c r="BQ2155" t="s">
        <v>296</v>
      </c>
      <c r="BR2155" t="s">
        <v>12074</v>
      </c>
      <c r="BS2155" t="s">
        <v>12074</v>
      </c>
    </row>
    <row r="2156" spans="1:71" hidden="1">
      <c r="A2156" t="s">
        <v>76</v>
      </c>
      <c r="B2156" t="s">
        <v>26875</v>
      </c>
      <c r="F2156" t="s">
        <v>26876</v>
      </c>
      <c r="I2156" t="s">
        <v>26877</v>
      </c>
      <c r="J2156" t="s">
        <v>646</v>
      </c>
      <c r="V2156" t="s">
        <v>26878</v>
      </c>
      <c r="AA2156" t="s">
        <v>26879</v>
      </c>
      <c r="AM2156" t="s">
        <v>648</v>
      </c>
      <c r="AN2156" t="s">
        <v>649</v>
      </c>
      <c r="AR2156" s="3">
        <v>37104</v>
      </c>
      <c r="AS2156">
        <v>2017</v>
      </c>
      <c r="AT2156">
        <v>220</v>
      </c>
      <c r="AU2156">
        <v>15</v>
      </c>
      <c r="AZ2156">
        <v>2726</v>
      </c>
      <c r="BA2156">
        <v>2732</v>
      </c>
      <c r="BC2156" t="s">
        <v>26880</v>
      </c>
      <c r="BK2156" t="s">
        <v>26881</v>
      </c>
      <c r="BL2156">
        <v>28768748</v>
      </c>
      <c r="BQ2156" t="s">
        <v>296</v>
      </c>
      <c r="BR2156" t="s">
        <v>12074</v>
      </c>
      <c r="BS2156" t="s">
        <v>12074</v>
      </c>
    </row>
    <row r="2157" spans="1:71" hidden="1">
      <c r="A2157" t="s">
        <v>76</v>
      </c>
      <c r="B2157" t="s">
        <v>26882</v>
      </c>
      <c r="F2157" t="s">
        <v>26882</v>
      </c>
      <c r="I2157" t="s">
        <v>26883</v>
      </c>
      <c r="J2157" t="s">
        <v>5403</v>
      </c>
      <c r="V2157" t="s">
        <v>26884</v>
      </c>
      <c r="AM2157" t="s">
        <v>5407</v>
      </c>
      <c r="AR2157" t="s">
        <v>397</v>
      </c>
      <c r="AS2157">
        <v>1997</v>
      </c>
      <c r="AT2157">
        <v>77</v>
      </c>
      <c r="AU2157">
        <v>3</v>
      </c>
      <c r="AZ2157">
        <v>483</v>
      </c>
      <c r="BA2157">
        <v>491</v>
      </c>
      <c r="BC2157" t="s">
        <v>26885</v>
      </c>
      <c r="BK2157" t="s">
        <v>26886</v>
      </c>
      <c r="BQ2157" t="s">
        <v>296</v>
      </c>
      <c r="BR2157" t="s">
        <v>12074</v>
      </c>
      <c r="BS2157" t="s">
        <v>12074</v>
      </c>
    </row>
    <row r="2158" spans="1:71" hidden="1">
      <c r="A2158" t="s">
        <v>76</v>
      </c>
      <c r="B2158" t="s">
        <v>26887</v>
      </c>
      <c r="F2158" t="s">
        <v>26887</v>
      </c>
      <c r="I2158" t="s">
        <v>26888</v>
      </c>
      <c r="J2158" t="s">
        <v>4337</v>
      </c>
      <c r="V2158" t="s">
        <v>26889</v>
      </c>
      <c r="Z2158" t="s">
        <v>26890</v>
      </c>
      <c r="AM2158" t="s">
        <v>4339</v>
      </c>
      <c r="AR2158" t="s">
        <v>94</v>
      </c>
      <c r="AS2158">
        <v>2004</v>
      </c>
      <c r="AT2158">
        <v>68</v>
      </c>
      <c r="AU2158">
        <v>1</v>
      </c>
      <c r="AZ2158">
        <v>188</v>
      </c>
      <c r="BA2158">
        <v>197</v>
      </c>
      <c r="BC2158" t="s">
        <v>26891</v>
      </c>
      <c r="BK2158" t="s">
        <v>26892</v>
      </c>
      <c r="BQ2158" t="s">
        <v>296</v>
      </c>
      <c r="BR2158" t="s">
        <v>12074</v>
      </c>
      <c r="BS2158" t="s">
        <v>12074</v>
      </c>
    </row>
    <row r="2159" spans="1:71" hidden="1">
      <c r="A2159" t="s">
        <v>76</v>
      </c>
      <c r="B2159" t="s">
        <v>26893</v>
      </c>
      <c r="F2159" t="s">
        <v>26893</v>
      </c>
      <c r="I2159" t="s">
        <v>26894</v>
      </c>
      <c r="J2159" t="s">
        <v>3020</v>
      </c>
      <c r="V2159" t="s">
        <v>26895</v>
      </c>
      <c r="AM2159" t="s">
        <v>3022</v>
      </c>
      <c r="AR2159" t="s">
        <v>10874</v>
      </c>
      <c r="AS2159">
        <v>1990</v>
      </c>
      <c r="AT2159">
        <v>208</v>
      </c>
      <c r="AU2159">
        <v>3</v>
      </c>
      <c r="AZ2159">
        <v>201</v>
      </c>
      <c r="BA2159">
        <v>212</v>
      </c>
      <c r="BC2159" t="s">
        <v>26896</v>
      </c>
      <c r="BK2159" t="s">
        <v>26897</v>
      </c>
      <c r="BQ2159" t="s">
        <v>131</v>
      </c>
      <c r="BR2159" t="s">
        <v>12074</v>
      </c>
      <c r="BS2159" t="s">
        <v>296</v>
      </c>
    </row>
    <row r="2160" spans="1:71" hidden="1">
      <c r="A2160" t="s">
        <v>76</v>
      </c>
      <c r="B2160" t="s">
        <v>26898</v>
      </c>
      <c r="F2160" t="s">
        <v>26899</v>
      </c>
      <c r="I2160" t="s">
        <v>26900</v>
      </c>
      <c r="J2160" t="s">
        <v>4044</v>
      </c>
      <c r="V2160" t="s">
        <v>26901</v>
      </c>
      <c r="Z2160" t="s">
        <v>26902</v>
      </c>
      <c r="AA2160" t="s">
        <v>26903</v>
      </c>
      <c r="AM2160" t="s">
        <v>4046</v>
      </c>
      <c r="AN2160" t="s">
        <v>12757</v>
      </c>
      <c r="AR2160" t="s">
        <v>128</v>
      </c>
      <c r="AS2160">
        <v>2014</v>
      </c>
      <c r="AT2160">
        <v>461</v>
      </c>
      <c r="AZ2160">
        <v>162</v>
      </c>
      <c r="BA2160">
        <v>172</v>
      </c>
      <c r="BC2160" t="s">
        <v>26904</v>
      </c>
      <c r="BK2160" t="s">
        <v>26905</v>
      </c>
      <c r="BQ2160" t="s">
        <v>296</v>
      </c>
      <c r="BR2160" t="s">
        <v>12074</v>
      </c>
      <c r="BS2160" t="s">
        <v>12074</v>
      </c>
    </row>
    <row r="2161" spans="1:71" hidden="1">
      <c r="A2161" t="s">
        <v>76</v>
      </c>
      <c r="B2161" t="s">
        <v>26906</v>
      </c>
      <c r="F2161" t="s">
        <v>26906</v>
      </c>
      <c r="I2161" t="s">
        <v>26907</v>
      </c>
      <c r="J2161" t="s">
        <v>11229</v>
      </c>
      <c r="V2161" t="s">
        <v>26908</v>
      </c>
      <c r="AM2161" t="s">
        <v>11231</v>
      </c>
      <c r="AR2161" t="s">
        <v>497</v>
      </c>
      <c r="AS2161">
        <v>1992</v>
      </c>
      <c r="AT2161">
        <v>23</v>
      </c>
      <c r="AU2161">
        <v>4</v>
      </c>
      <c r="AZ2161">
        <v>499</v>
      </c>
      <c r="BA2161">
        <v>503</v>
      </c>
      <c r="BC2161" t="s">
        <v>26909</v>
      </c>
      <c r="BK2161" t="s">
        <v>26910</v>
      </c>
      <c r="BQ2161" t="s">
        <v>296</v>
      </c>
      <c r="BR2161" t="s">
        <v>12074</v>
      </c>
      <c r="BS2161" t="s">
        <v>12074</v>
      </c>
    </row>
    <row r="2162" spans="1:71" hidden="1">
      <c r="A2162" t="s">
        <v>76</v>
      </c>
      <c r="B2162" t="s">
        <v>26911</v>
      </c>
      <c r="F2162" t="s">
        <v>26912</v>
      </c>
      <c r="I2162" t="s">
        <v>26913</v>
      </c>
      <c r="J2162" t="s">
        <v>6459</v>
      </c>
      <c r="V2162" t="s">
        <v>26914</v>
      </c>
      <c r="Z2162" t="s">
        <v>26915</v>
      </c>
      <c r="AA2162" t="s">
        <v>26916</v>
      </c>
      <c r="AM2162" t="s">
        <v>6461</v>
      </c>
      <c r="AN2162" t="s">
        <v>6462</v>
      </c>
      <c r="AR2162" t="s">
        <v>94</v>
      </c>
      <c r="AS2162">
        <v>2014</v>
      </c>
      <c r="AT2162">
        <v>28</v>
      </c>
      <c r="AU2162">
        <v>1</v>
      </c>
      <c r="AZ2162">
        <v>131</v>
      </c>
      <c r="BA2162">
        <v>140</v>
      </c>
      <c r="BC2162" t="s">
        <v>26917</v>
      </c>
      <c r="BK2162" t="s">
        <v>26918</v>
      </c>
      <c r="BQ2162" t="s">
        <v>296</v>
      </c>
      <c r="BR2162" t="s">
        <v>12074</v>
      </c>
      <c r="BS2162" t="s">
        <v>12074</v>
      </c>
    </row>
    <row r="2163" spans="1:71" hidden="1">
      <c r="A2163" t="s">
        <v>76</v>
      </c>
      <c r="B2163" t="s">
        <v>26919</v>
      </c>
      <c r="F2163" t="s">
        <v>26919</v>
      </c>
      <c r="I2163" t="s">
        <v>26920</v>
      </c>
      <c r="J2163" t="s">
        <v>4345</v>
      </c>
      <c r="AM2163" t="s">
        <v>4349</v>
      </c>
      <c r="AN2163" t="s">
        <v>4350</v>
      </c>
      <c r="AS2163">
        <v>1973</v>
      </c>
      <c r="AT2163">
        <v>145</v>
      </c>
      <c r="AU2163">
        <v>3</v>
      </c>
      <c r="AZ2163">
        <v>627</v>
      </c>
      <c r="BA2163">
        <v>641</v>
      </c>
      <c r="BC2163" t="s">
        <v>26921</v>
      </c>
      <c r="BK2163" t="s">
        <v>26922</v>
      </c>
      <c r="BQ2163" t="s">
        <v>131</v>
      </c>
      <c r="BR2163">
        <v>2</v>
      </c>
      <c r="BS2163" t="s">
        <v>296</v>
      </c>
    </row>
    <row r="2164" spans="1:71" hidden="1">
      <c r="A2164" t="s">
        <v>76</v>
      </c>
      <c r="B2164" t="s">
        <v>26923</v>
      </c>
      <c r="F2164" t="s">
        <v>26923</v>
      </c>
      <c r="I2164" t="s">
        <v>26924</v>
      </c>
      <c r="J2164" t="s">
        <v>22440</v>
      </c>
      <c r="V2164" t="s">
        <v>26925</v>
      </c>
      <c r="AM2164" t="s">
        <v>22442</v>
      </c>
      <c r="AR2164" t="s">
        <v>168</v>
      </c>
      <c r="AS2164">
        <v>1991</v>
      </c>
      <c r="AT2164">
        <v>73</v>
      </c>
      <c r="AU2164">
        <v>4</v>
      </c>
      <c r="AZ2164">
        <v>793</v>
      </c>
      <c r="BA2164">
        <v>796</v>
      </c>
      <c r="BC2164" t="s">
        <v>26926</v>
      </c>
      <c r="BK2164" t="s">
        <v>26927</v>
      </c>
      <c r="BL2164">
        <v>1909703</v>
      </c>
      <c r="BQ2164" t="s">
        <v>296</v>
      </c>
      <c r="BR2164" t="s">
        <v>12074</v>
      </c>
      <c r="BS2164" t="s">
        <v>12074</v>
      </c>
    </row>
    <row r="2165" spans="1:71" hidden="1">
      <c r="A2165" t="s">
        <v>76</v>
      </c>
      <c r="B2165" t="s">
        <v>26928</v>
      </c>
      <c r="F2165" t="s">
        <v>26929</v>
      </c>
      <c r="I2165" t="s">
        <v>26930</v>
      </c>
      <c r="J2165" t="s">
        <v>13494</v>
      </c>
      <c r="V2165" t="s">
        <v>26931</v>
      </c>
      <c r="AM2165" t="s">
        <v>13496</v>
      </c>
      <c r="AR2165" t="s">
        <v>128</v>
      </c>
      <c r="AS2165">
        <v>2006</v>
      </c>
      <c r="AT2165">
        <v>62</v>
      </c>
      <c r="AU2165">
        <v>4</v>
      </c>
      <c r="AZ2165">
        <v>389</v>
      </c>
      <c r="BA2165">
        <v>398</v>
      </c>
      <c r="BC2165" t="s">
        <v>26932</v>
      </c>
      <c r="BK2165" t="s">
        <v>26933</v>
      </c>
      <c r="BQ2165" t="s">
        <v>296</v>
      </c>
      <c r="BR2165" t="s">
        <v>12074</v>
      </c>
      <c r="BS2165" t="s">
        <v>12074</v>
      </c>
    </row>
    <row r="2166" spans="1:71" hidden="1">
      <c r="A2166" t="s">
        <v>76</v>
      </c>
      <c r="B2166" t="s">
        <v>26934</v>
      </c>
      <c r="F2166" t="s">
        <v>26935</v>
      </c>
      <c r="I2166" t="s">
        <v>26936</v>
      </c>
      <c r="J2166" t="s">
        <v>174</v>
      </c>
      <c r="V2166" t="s">
        <v>26937</v>
      </c>
      <c r="AA2166" t="s">
        <v>26938</v>
      </c>
      <c r="AM2166" t="s">
        <v>176</v>
      </c>
      <c r="AN2166" t="s">
        <v>177</v>
      </c>
      <c r="AR2166" t="s">
        <v>887</v>
      </c>
      <c r="AS2166">
        <v>2018</v>
      </c>
      <c r="AT2166">
        <v>108</v>
      </c>
      <c r="AU2166">
        <v>3</v>
      </c>
      <c r="AZ2166">
        <v>351</v>
      </c>
      <c r="BA2166">
        <v>359</v>
      </c>
      <c r="BC2166" t="s">
        <v>26939</v>
      </c>
      <c r="BK2166" t="s">
        <v>26940</v>
      </c>
      <c r="BL2166">
        <v>28893327</v>
      </c>
      <c r="BQ2166" t="s">
        <v>296</v>
      </c>
      <c r="BR2166" t="s">
        <v>12074</v>
      </c>
      <c r="BS2166" t="s">
        <v>12074</v>
      </c>
    </row>
    <row r="2167" spans="1:71" hidden="1">
      <c r="A2167" t="s">
        <v>76</v>
      </c>
      <c r="B2167" t="s">
        <v>26941</v>
      </c>
      <c r="F2167" t="s">
        <v>26941</v>
      </c>
      <c r="I2167" t="s">
        <v>26942</v>
      </c>
      <c r="J2167" t="s">
        <v>9447</v>
      </c>
      <c r="V2167" t="s">
        <v>26943</v>
      </c>
      <c r="AM2167" t="s">
        <v>9451</v>
      </c>
      <c r="AR2167" t="s">
        <v>128</v>
      </c>
      <c r="AS2167">
        <v>2001</v>
      </c>
      <c r="AT2167">
        <v>35</v>
      </c>
      <c r="AU2167">
        <v>4</v>
      </c>
      <c r="AZ2167">
        <v>583</v>
      </c>
      <c r="BA2167">
        <v>589</v>
      </c>
      <c r="BC2167" t="s">
        <v>26944</v>
      </c>
      <c r="BK2167" t="s">
        <v>26945</v>
      </c>
      <c r="BQ2167" t="s">
        <v>296</v>
      </c>
      <c r="BR2167" t="s">
        <v>12074</v>
      </c>
      <c r="BS2167" t="s">
        <v>12074</v>
      </c>
    </row>
    <row r="2168" spans="1:71" hidden="1">
      <c r="A2168" t="s">
        <v>76</v>
      </c>
      <c r="B2168" t="s">
        <v>26946</v>
      </c>
      <c r="F2168" t="s">
        <v>26947</v>
      </c>
      <c r="I2168" t="s">
        <v>26948</v>
      </c>
      <c r="J2168" t="s">
        <v>7373</v>
      </c>
      <c r="V2168" t="s">
        <v>26949</v>
      </c>
      <c r="AM2168" t="s">
        <v>7376</v>
      </c>
      <c r="AN2168" t="s">
        <v>26950</v>
      </c>
      <c r="AS2168">
        <v>2015</v>
      </c>
      <c r="AT2168">
        <v>63</v>
      </c>
      <c r="AU2168">
        <v>3</v>
      </c>
      <c r="AZ2168">
        <v>181</v>
      </c>
      <c r="BA2168">
        <v>191</v>
      </c>
      <c r="BC2168" t="s">
        <v>26951</v>
      </c>
      <c r="BK2168" t="s">
        <v>26952</v>
      </c>
      <c r="BQ2168" t="s">
        <v>296</v>
      </c>
      <c r="BR2168" t="s">
        <v>12074</v>
      </c>
      <c r="BS2168" t="s">
        <v>12074</v>
      </c>
    </row>
    <row r="2169" spans="1:71" hidden="1">
      <c r="A2169" t="s">
        <v>76</v>
      </c>
      <c r="B2169" t="s">
        <v>26953</v>
      </c>
      <c r="F2169" t="s">
        <v>26954</v>
      </c>
      <c r="I2169" t="s">
        <v>26955</v>
      </c>
      <c r="J2169" t="s">
        <v>122</v>
      </c>
      <c r="V2169" t="s">
        <v>26956</v>
      </c>
      <c r="AM2169" t="s">
        <v>126</v>
      </c>
      <c r="AR2169" t="s">
        <v>185</v>
      </c>
      <c r="AS2169">
        <v>2006</v>
      </c>
      <c r="AT2169">
        <v>12</v>
      </c>
      <c r="AU2169">
        <v>9</v>
      </c>
      <c r="AZ2169">
        <v>1620</v>
      </c>
      <c r="BA2169">
        <v>1626</v>
      </c>
      <c r="BC2169" t="s">
        <v>26957</v>
      </c>
      <c r="BK2169" t="s">
        <v>26958</v>
      </c>
      <c r="BQ2169" t="s">
        <v>296</v>
      </c>
      <c r="BR2169" t="s">
        <v>12074</v>
      </c>
      <c r="BS2169" t="s">
        <v>12074</v>
      </c>
    </row>
    <row r="2170" spans="1:71" hidden="1">
      <c r="A2170" t="s">
        <v>76</v>
      </c>
      <c r="B2170" t="s">
        <v>26959</v>
      </c>
      <c r="F2170" t="s">
        <v>26960</v>
      </c>
      <c r="I2170" t="s">
        <v>26961</v>
      </c>
      <c r="J2170" t="s">
        <v>26962</v>
      </c>
      <c r="V2170" t="s">
        <v>26963</v>
      </c>
      <c r="AA2170" t="s">
        <v>26964</v>
      </c>
      <c r="AM2170" t="s">
        <v>26965</v>
      </c>
      <c r="AR2170" t="s">
        <v>148</v>
      </c>
      <c r="AS2170">
        <v>2013</v>
      </c>
      <c r="AT2170">
        <v>64</v>
      </c>
      <c r="AU2170">
        <v>5</v>
      </c>
      <c r="AZ2170">
        <v>448</v>
      </c>
      <c r="BA2170">
        <v>456</v>
      </c>
      <c r="BC2170" t="s">
        <v>26966</v>
      </c>
      <c r="BK2170" t="s">
        <v>26967</v>
      </c>
      <c r="BL2170">
        <v>23465336</v>
      </c>
      <c r="BQ2170" t="s">
        <v>296</v>
      </c>
      <c r="BR2170" t="s">
        <v>12074</v>
      </c>
      <c r="BS2170" t="s">
        <v>12074</v>
      </c>
    </row>
    <row r="2171" spans="1:71" hidden="1">
      <c r="A2171" t="s">
        <v>752</v>
      </c>
      <c r="B2171" t="s">
        <v>26968</v>
      </c>
      <c r="D2171" t="s">
        <v>26969</v>
      </c>
      <c r="F2171" t="s">
        <v>26968</v>
      </c>
      <c r="I2171" t="s">
        <v>26970</v>
      </c>
      <c r="J2171" t="s">
        <v>26971</v>
      </c>
      <c r="O2171" t="s">
        <v>26972</v>
      </c>
      <c r="P2171">
        <v>2001</v>
      </c>
      <c r="Q2171" t="s">
        <v>26973</v>
      </c>
      <c r="R2171" t="s">
        <v>26974</v>
      </c>
      <c r="V2171" t="s">
        <v>26975</v>
      </c>
      <c r="Z2171" t="s">
        <v>26976</v>
      </c>
      <c r="AA2171" t="s">
        <v>26977</v>
      </c>
      <c r="AO2171" t="s">
        <v>26978</v>
      </c>
      <c r="AS2171">
        <v>2002</v>
      </c>
      <c r="AZ2171">
        <v>45</v>
      </c>
      <c r="BA2171">
        <v>58</v>
      </c>
      <c r="BK2171" t="s">
        <v>26979</v>
      </c>
      <c r="BQ2171" t="s">
        <v>296</v>
      </c>
      <c r="BR2171" t="s">
        <v>12074</v>
      </c>
      <c r="BS2171" t="s">
        <v>12074</v>
      </c>
    </row>
    <row r="2172" spans="1:71" hidden="1">
      <c r="A2172" t="s">
        <v>76</v>
      </c>
      <c r="B2172" t="s">
        <v>26980</v>
      </c>
      <c r="F2172" t="s">
        <v>26981</v>
      </c>
      <c r="I2172" t="s">
        <v>26982</v>
      </c>
      <c r="J2172" t="s">
        <v>26710</v>
      </c>
      <c r="V2172" t="s">
        <v>26983</v>
      </c>
      <c r="AA2172" t="s">
        <v>26984</v>
      </c>
      <c r="AM2172" t="s">
        <v>26714</v>
      </c>
      <c r="AN2172" t="s">
        <v>26985</v>
      </c>
      <c r="AR2172" t="s">
        <v>168</v>
      </c>
      <c r="AS2172">
        <v>2015</v>
      </c>
      <c r="AT2172">
        <v>103</v>
      </c>
      <c r="AZ2172">
        <v>85</v>
      </c>
      <c r="BA2172">
        <v>97</v>
      </c>
      <c r="BC2172" t="s">
        <v>26986</v>
      </c>
      <c r="BK2172" t="s">
        <v>26987</v>
      </c>
      <c r="BQ2172" t="s">
        <v>296</v>
      </c>
      <c r="BR2172" t="s">
        <v>12074</v>
      </c>
      <c r="BS2172" t="s">
        <v>12074</v>
      </c>
    </row>
    <row r="2173" spans="1:71" hidden="1">
      <c r="A2173" t="s">
        <v>76</v>
      </c>
      <c r="B2173" t="s">
        <v>26988</v>
      </c>
      <c r="F2173" t="s">
        <v>26988</v>
      </c>
      <c r="I2173" t="s">
        <v>26989</v>
      </c>
      <c r="J2173" t="s">
        <v>2128</v>
      </c>
      <c r="V2173" t="s">
        <v>26990</v>
      </c>
      <c r="AM2173" t="s">
        <v>2130</v>
      </c>
      <c r="AR2173" t="s">
        <v>600</v>
      </c>
      <c r="AS2173">
        <v>2003</v>
      </c>
      <c r="AT2173">
        <v>32</v>
      </c>
      <c r="AU2173">
        <v>2</v>
      </c>
      <c r="AZ2173">
        <v>276</v>
      </c>
      <c r="BA2173">
        <v>285</v>
      </c>
      <c r="BC2173" t="s">
        <v>26991</v>
      </c>
      <c r="BK2173" t="s">
        <v>26992</v>
      </c>
      <c r="BQ2173" t="s">
        <v>296</v>
      </c>
      <c r="BR2173" t="s">
        <v>12074</v>
      </c>
      <c r="BS2173" t="s">
        <v>12074</v>
      </c>
    </row>
    <row r="2174" spans="1:71" hidden="1">
      <c r="A2174" t="s">
        <v>76</v>
      </c>
      <c r="B2174" t="s">
        <v>26993</v>
      </c>
      <c r="F2174" t="s">
        <v>26993</v>
      </c>
      <c r="I2174" t="s">
        <v>26994</v>
      </c>
      <c r="J2174" t="s">
        <v>174</v>
      </c>
      <c r="V2174" t="s">
        <v>26995</v>
      </c>
      <c r="AM2174" t="s">
        <v>176</v>
      </c>
      <c r="AR2174" t="s">
        <v>128</v>
      </c>
      <c r="AS2174">
        <v>2003</v>
      </c>
      <c r="AT2174">
        <v>93</v>
      </c>
      <c r="AU2174">
        <v>6</v>
      </c>
      <c r="AZ2174">
        <v>561</v>
      </c>
      <c r="BA2174">
        <v>567</v>
      </c>
      <c r="BC2174" t="s">
        <v>26996</v>
      </c>
      <c r="BK2174" t="s">
        <v>26997</v>
      </c>
      <c r="BQ2174" t="s">
        <v>296</v>
      </c>
      <c r="BR2174" t="s">
        <v>12074</v>
      </c>
      <c r="BS2174" t="s">
        <v>12074</v>
      </c>
    </row>
    <row r="2175" spans="1:71" hidden="1">
      <c r="A2175" t="s">
        <v>76</v>
      </c>
      <c r="B2175" t="s">
        <v>26998</v>
      </c>
      <c r="F2175" t="s">
        <v>26999</v>
      </c>
      <c r="I2175" t="s">
        <v>27000</v>
      </c>
      <c r="J2175" t="s">
        <v>16091</v>
      </c>
      <c r="V2175" t="s">
        <v>27001</v>
      </c>
      <c r="Z2175" t="s">
        <v>27002</v>
      </c>
      <c r="AA2175" t="s">
        <v>27003</v>
      </c>
      <c r="AM2175" t="s">
        <v>16095</v>
      </c>
      <c r="AN2175" t="s">
        <v>27004</v>
      </c>
      <c r="AR2175" t="s">
        <v>600</v>
      </c>
      <c r="AS2175">
        <v>2014</v>
      </c>
      <c r="AT2175">
        <v>103</v>
      </c>
      <c r="AZ2175">
        <v>31</v>
      </c>
      <c r="BA2175">
        <v>35</v>
      </c>
      <c r="BC2175" t="s">
        <v>27005</v>
      </c>
      <c r="BK2175" t="s">
        <v>27006</v>
      </c>
      <c r="BQ2175" t="s">
        <v>296</v>
      </c>
      <c r="BR2175" t="s">
        <v>12074</v>
      </c>
      <c r="BS2175" t="s">
        <v>12074</v>
      </c>
    </row>
    <row r="2176" spans="1:71" hidden="1">
      <c r="A2176" t="s">
        <v>76</v>
      </c>
      <c r="B2176" t="s">
        <v>27007</v>
      </c>
      <c r="F2176" t="s">
        <v>27008</v>
      </c>
      <c r="I2176" t="s">
        <v>27009</v>
      </c>
      <c r="J2176" t="s">
        <v>22034</v>
      </c>
      <c r="V2176" t="s">
        <v>27010</v>
      </c>
      <c r="AM2176" t="s">
        <v>22036</v>
      </c>
      <c r="AN2176" t="s">
        <v>22037</v>
      </c>
      <c r="AR2176" t="s">
        <v>185</v>
      </c>
      <c r="AS2176">
        <v>2009</v>
      </c>
      <c r="AT2176">
        <v>30</v>
      </c>
      <c r="AU2176">
        <v>9</v>
      </c>
      <c r="AZ2176">
        <v>1697</v>
      </c>
      <c r="BA2176">
        <v>1704</v>
      </c>
      <c r="BC2176" t="s">
        <v>27011</v>
      </c>
      <c r="BK2176" t="s">
        <v>27012</v>
      </c>
      <c r="BL2176">
        <v>19520129</v>
      </c>
      <c r="BQ2176" t="s">
        <v>296</v>
      </c>
      <c r="BR2176" t="s">
        <v>12074</v>
      </c>
      <c r="BS2176" t="s">
        <v>12074</v>
      </c>
    </row>
    <row r="2177" spans="1:71" hidden="1">
      <c r="A2177" t="s">
        <v>76</v>
      </c>
      <c r="B2177" t="s">
        <v>27013</v>
      </c>
      <c r="F2177" t="s">
        <v>27014</v>
      </c>
      <c r="I2177" t="s">
        <v>27015</v>
      </c>
      <c r="J2177" t="s">
        <v>100</v>
      </c>
      <c r="V2177" t="s">
        <v>27016</v>
      </c>
      <c r="AM2177" t="s">
        <v>103</v>
      </c>
      <c r="AR2177" t="s">
        <v>8159</v>
      </c>
      <c r="AS2177">
        <v>2011</v>
      </c>
      <c r="AT2177">
        <v>6</v>
      </c>
      <c r="AU2177">
        <v>3</v>
      </c>
      <c r="BB2177" t="s">
        <v>27017</v>
      </c>
      <c r="BC2177" t="s">
        <v>27018</v>
      </c>
      <c r="BK2177" t="s">
        <v>27019</v>
      </c>
      <c r="BL2177">
        <v>21408216</v>
      </c>
      <c r="BQ2177" t="s">
        <v>296</v>
      </c>
      <c r="BR2177" t="s">
        <v>12074</v>
      </c>
      <c r="BS2177" t="s">
        <v>12074</v>
      </c>
    </row>
    <row r="2178" spans="1:71" hidden="1">
      <c r="A2178" t="s">
        <v>76</v>
      </c>
      <c r="B2178" t="s">
        <v>27020</v>
      </c>
      <c r="F2178" t="s">
        <v>27021</v>
      </c>
      <c r="I2178" t="s">
        <v>27022</v>
      </c>
      <c r="J2178" t="s">
        <v>12713</v>
      </c>
      <c r="V2178" t="s">
        <v>27023</v>
      </c>
      <c r="AM2178" t="s">
        <v>12715</v>
      </c>
      <c r="AN2178" t="s">
        <v>14298</v>
      </c>
      <c r="AR2178" t="s">
        <v>413</v>
      </c>
      <c r="AS2178">
        <v>2017</v>
      </c>
      <c r="AT2178">
        <v>70</v>
      </c>
      <c r="AU2178">
        <v>6</v>
      </c>
      <c r="AZ2178">
        <v>740</v>
      </c>
      <c r="BA2178">
        <v>747</v>
      </c>
      <c r="BC2178" t="s">
        <v>27024</v>
      </c>
      <c r="BK2178" t="s">
        <v>27025</v>
      </c>
      <c r="BQ2178" t="s">
        <v>296</v>
      </c>
      <c r="BR2178" t="s">
        <v>12074</v>
      </c>
      <c r="BS2178" t="s">
        <v>12074</v>
      </c>
    </row>
    <row r="2179" spans="1:71" hidden="1">
      <c r="A2179" t="s">
        <v>76</v>
      </c>
      <c r="B2179" t="s">
        <v>27026</v>
      </c>
      <c r="F2179" t="s">
        <v>27027</v>
      </c>
      <c r="I2179" t="s">
        <v>27028</v>
      </c>
      <c r="J2179" t="s">
        <v>27029</v>
      </c>
      <c r="V2179" t="s">
        <v>27030</v>
      </c>
      <c r="AM2179" t="s">
        <v>27031</v>
      </c>
      <c r="AR2179" t="s">
        <v>128</v>
      </c>
      <c r="AS2179">
        <v>2011</v>
      </c>
      <c r="AT2179">
        <v>84</v>
      </c>
      <c r="AU2179">
        <v>4</v>
      </c>
      <c r="AZ2179">
        <v>409</v>
      </c>
      <c r="BA2179">
        <v>418</v>
      </c>
      <c r="BC2179" t="s">
        <v>27032</v>
      </c>
      <c r="BK2179" t="s">
        <v>27033</v>
      </c>
      <c r="BQ2179" t="s">
        <v>296</v>
      </c>
      <c r="BR2179" t="s">
        <v>12074</v>
      </c>
      <c r="BS2179" t="s">
        <v>12074</v>
      </c>
    </row>
    <row r="2180" spans="1:71" hidden="1">
      <c r="A2180" t="s">
        <v>76</v>
      </c>
      <c r="B2180" t="s">
        <v>27034</v>
      </c>
      <c r="F2180" t="s">
        <v>27035</v>
      </c>
      <c r="I2180" t="s">
        <v>27036</v>
      </c>
      <c r="J2180" t="s">
        <v>100</v>
      </c>
      <c r="V2180" t="s">
        <v>27037</v>
      </c>
      <c r="AM2180" t="s">
        <v>103</v>
      </c>
      <c r="AR2180" t="s">
        <v>27038</v>
      </c>
      <c r="AS2180">
        <v>2016</v>
      </c>
      <c r="AT2180">
        <v>11</v>
      </c>
      <c r="AU2180">
        <v>5</v>
      </c>
      <c r="BB2180" t="s">
        <v>27039</v>
      </c>
      <c r="BC2180" t="s">
        <v>27040</v>
      </c>
      <c r="BK2180" t="s">
        <v>27041</v>
      </c>
      <c r="BL2180">
        <v>27175509</v>
      </c>
      <c r="BQ2180" t="s">
        <v>296</v>
      </c>
      <c r="BR2180" t="s">
        <v>12074</v>
      </c>
      <c r="BS2180" t="s">
        <v>12074</v>
      </c>
    </row>
    <row r="2181" spans="1:71" hidden="1">
      <c r="A2181" t="s">
        <v>76</v>
      </c>
      <c r="B2181" t="s">
        <v>27042</v>
      </c>
      <c r="F2181" t="s">
        <v>27043</v>
      </c>
      <c r="I2181" t="s">
        <v>27044</v>
      </c>
      <c r="J2181" t="s">
        <v>100</v>
      </c>
      <c r="V2181" t="s">
        <v>27045</v>
      </c>
      <c r="Z2181" t="s">
        <v>27046</v>
      </c>
      <c r="AA2181" t="s">
        <v>27047</v>
      </c>
      <c r="AM2181" t="s">
        <v>103</v>
      </c>
      <c r="AR2181" s="3">
        <v>43132</v>
      </c>
      <c r="AS2181">
        <v>2014</v>
      </c>
      <c r="AT2181">
        <v>9</v>
      </c>
      <c r="AU2181">
        <v>2</v>
      </c>
      <c r="BB2181" t="s">
        <v>27048</v>
      </c>
      <c r="BC2181" t="s">
        <v>27049</v>
      </c>
      <c r="BK2181" t="s">
        <v>27050</v>
      </c>
      <c r="BL2181">
        <v>24558490</v>
      </c>
      <c r="BQ2181" t="s">
        <v>296</v>
      </c>
      <c r="BR2181" t="s">
        <v>12074</v>
      </c>
      <c r="BS2181" t="s">
        <v>12074</v>
      </c>
    </row>
    <row r="2182" spans="1:71" hidden="1">
      <c r="A2182" t="s">
        <v>76</v>
      </c>
      <c r="B2182" t="s">
        <v>27051</v>
      </c>
      <c r="F2182" t="s">
        <v>27052</v>
      </c>
      <c r="I2182" t="s">
        <v>27053</v>
      </c>
      <c r="J2182" t="s">
        <v>2128</v>
      </c>
      <c r="V2182" t="s">
        <v>27054</v>
      </c>
      <c r="AM2182" t="s">
        <v>2130</v>
      </c>
      <c r="AN2182" t="s">
        <v>4637</v>
      </c>
      <c r="AR2182" t="s">
        <v>204</v>
      </c>
      <c r="AS2182">
        <v>2011</v>
      </c>
      <c r="AT2182">
        <v>40</v>
      </c>
      <c r="AU2182">
        <v>1</v>
      </c>
      <c r="AZ2182">
        <v>132</v>
      </c>
      <c r="BA2182">
        <v>139</v>
      </c>
      <c r="BC2182" t="s">
        <v>27055</v>
      </c>
      <c r="BK2182" t="s">
        <v>27056</v>
      </c>
      <c r="BL2182">
        <v>22182622</v>
      </c>
      <c r="BQ2182" t="s">
        <v>296</v>
      </c>
      <c r="BR2182" t="s">
        <v>12074</v>
      </c>
      <c r="BS2182" t="s">
        <v>12074</v>
      </c>
    </row>
    <row r="2183" spans="1:71" hidden="1">
      <c r="A2183" t="s">
        <v>76</v>
      </c>
      <c r="B2183" t="s">
        <v>27057</v>
      </c>
      <c r="F2183" t="s">
        <v>27058</v>
      </c>
      <c r="I2183" t="s">
        <v>27059</v>
      </c>
      <c r="J2183" t="s">
        <v>4567</v>
      </c>
      <c r="V2183" t="s">
        <v>27060</v>
      </c>
      <c r="Z2183" t="s">
        <v>27061</v>
      </c>
      <c r="AA2183" t="s">
        <v>27062</v>
      </c>
      <c r="AM2183" t="s">
        <v>4571</v>
      </c>
      <c r="AR2183" s="3">
        <v>38139</v>
      </c>
      <c r="AS2183">
        <v>2018</v>
      </c>
      <c r="AT2183">
        <v>19</v>
      </c>
      <c r="BB2183">
        <v>72</v>
      </c>
      <c r="BC2183" t="s">
        <v>27063</v>
      </c>
      <c r="BK2183" t="s">
        <v>27064</v>
      </c>
      <c r="BL2183">
        <v>29866176</v>
      </c>
      <c r="BQ2183" t="s">
        <v>296</v>
      </c>
      <c r="BR2183" t="s">
        <v>12074</v>
      </c>
      <c r="BS2183" t="s">
        <v>12074</v>
      </c>
    </row>
    <row r="2184" spans="1:71" hidden="1">
      <c r="A2184" t="s">
        <v>76</v>
      </c>
      <c r="B2184" t="s">
        <v>27065</v>
      </c>
      <c r="F2184" t="s">
        <v>27066</v>
      </c>
      <c r="I2184" t="s">
        <v>27067</v>
      </c>
      <c r="J2184" t="s">
        <v>27068</v>
      </c>
      <c r="V2184" t="s">
        <v>27069</v>
      </c>
      <c r="AA2184" t="s">
        <v>27070</v>
      </c>
      <c r="AM2184" t="s">
        <v>27071</v>
      </c>
      <c r="AR2184" t="s">
        <v>600</v>
      </c>
      <c r="AS2184">
        <v>2011</v>
      </c>
      <c r="AT2184">
        <v>33</v>
      </c>
      <c r="AU2184">
        <v>2</v>
      </c>
      <c r="AZ2184">
        <v>139</v>
      </c>
      <c r="BA2184">
        <v>146</v>
      </c>
      <c r="BC2184" t="s">
        <v>27072</v>
      </c>
      <c r="BK2184" t="s">
        <v>27073</v>
      </c>
      <c r="BQ2184" t="s">
        <v>296</v>
      </c>
      <c r="BR2184" t="s">
        <v>12074</v>
      </c>
      <c r="BS2184" t="s">
        <v>12074</v>
      </c>
    </row>
    <row r="2185" spans="1:71" hidden="1">
      <c r="A2185" t="s">
        <v>76</v>
      </c>
      <c r="B2185" t="s">
        <v>27074</v>
      </c>
      <c r="F2185" t="s">
        <v>27075</v>
      </c>
      <c r="I2185" t="s">
        <v>27076</v>
      </c>
      <c r="J2185" t="s">
        <v>17089</v>
      </c>
      <c r="V2185" t="s">
        <v>27077</v>
      </c>
      <c r="AM2185" t="s">
        <v>17093</v>
      </c>
      <c r="AN2185" t="s">
        <v>17094</v>
      </c>
      <c r="AR2185" t="s">
        <v>216</v>
      </c>
      <c r="AS2185">
        <v>2014</v>
      </c>
      <c r="AT2185">
        <v>10</v>
      </c>
      <c r="AU2185">
        <v>4</v>
      </c>
      <c r="AZ2185">
        <v>911</v>
      </c>
      <c r="BA2185">
        <v>922</v>
      </c>
      <c r="BC2185" t="s">
        <v>27078</v>
      </c>
      <c r="BK2185" t="s">
        <v>27079</v>
      </c>
      <c r="BQ2185" t="s">
        <v>296</v>
      </c>
      <c r="BR2185" t="s">
        <v>12074</v>
      </c>
      <c r="BS2185" t="s">
        <v>12074</v>
      </c>
    </row>
    <row r="2186" spans="1:71" hidden="1">
      <c r="A2186" t="s">
        <v>76</v>
      </c>
      <c r="B2186" t="s">
        <v>27080</v>
      </c>
      <c r="F2186" t="s">
        <v>27081</v>
      </c>
      <c r="I2186" t="s">
        <v>27082</v>
      </c>
      <c r="J2186" t="s">
        <v>460</v>
      </c>
      <c r="V2186" t="s">
        <v>27083</v>
      </c>
      <c r="AM2186" t="s">
        <v>464</v>
      </c>
      <c r="AN2186" t="s">
        <v>465</v>
      </c>
      <c r="AS2186">
        <v>2014</v>
      </c>
      <c r="AT2186">
        <v>503</v>
      </c>
      <c r="AZ2186">
        <v>75</v>
      </c>
      <c r="BA2186">
        <v>97</v>
      </c>
      <c r="BC2186" t="s">
        <v>27084</v>
      </c>
      <c r="BK2186" t="s">
        <v>27085</v>
      </c>
      <c r="BQ2186" t="s">
        <v>296</v>
      </c>
      <c r="BR2186" t="s">
        <v>12074</v>
      </c>
      <c r="BS2186" t="s">
        <v>12074</v>
      </c>
    </row>
    <row r="2187" spans="1:71" hidden="1">
      <c r="A2187" t="s">
        <v>76</v>
      </c>
      <c r="B2187" t="s">
        <v>27086</v>
      </c>
      <c r="F2187" t="s">
        <v>27086</v>
      </c>
      <c r="I2187" t="s">
        <v>27087</v>
      </c>
      <c r="J2187" t="s">
        <v>1196</v>
      </c>
      <c r="V2187" t="s">
        <v>27088</v>
      </c>
      <c r="Z2187" t="s">
        <v>27089</v>
      </c>
      <c r="AA2187" t="s">
        <v>27090</v>
      </c>
      <c r="AM2187" t="s">
        <v>1198</v>
      </c>
      <c r="AR2187" t="s">
        <v>397</v>
      </c>
      <c r="AS2187">
        <v>2000</v>
      </c>
      <c r="AT2187">
        <v>93</v>
      </c>
      <c r="AU2187">
        <v>4</v>
      </c>
      <c r="AZ2187">
        <v>972</v>
      </c>
      <c r="BA2187">
        <v>976</v>
      </c>
      <c r="BC2187" t="s">
        <v>27091</v>
      </c>
      <c r="BK2187" t="s">
        <v>27092</v>
      </c>
      <c r="BQ2187" t="s">
        <v>296</v>
      </c>
      <c r="BR2187" t="s">
        <v>12074</v>
      </c>
      <c r="BS2187" t="s">
        <v>12074</v>
      </c>
    </row>
    <row r="2188" spans="1:71" hidden="1">
      <c r="A2188" t="s">
        <v>76</v>
      </c>
      <c r="B2188" t="s">
        <v>27093</v>
      </c>
      <c r="F2188" t="s">
        <v>27093</v>
      </c>
      <c r="I2188" t="s">
        <v>27094</v>
      </c>
      <c r="J2188" t="s">
        <v>4512</v>
      </c>
      <c r="V2188" t="s">
        <v>27095</v>
      </c>
      <c r="AM2188" t="s">
        <v>4514</v>
      </c>
      <c r="AR2188" t="s">
        <v>887</v>
      </c>
      <c r="AS2188">
        <v>2004</v>
      </c>
      <c r="AT2188">
        <v>51</v>
      </c>
      <c r="AU2188">
        <v>3</v>
      </c>
      <c r="AZ2188">
        <v>183</v>
      </c>
      <c r="BA2188">
        <v>197</v>
      </c>
      <c r="BC2188" t="s">
        <v>27096</v>
      </c>
      <c r="BK2188" t="s">
        <v>27097</v>
      </c>
      <c r="BQ2188" t="s">
        <v>296</v>
      </c>
      <c r="BR2188" t="s">
        <v>12074</v>
      </c>
      <c r="BS2188" t="s">
        <v>12074</v>
      </c>
    </row>
    <row r="2189" spans="1:71" hidden="1">
      <c r="A2189" t="s">
        <v>76</v>
      </c>
      <c r="B2189" t="s">
        <v>27098</v>
      </c>
      <c r="F2189" t="s">
        <v>27098</v>
      </c>
      <c r="I2189" t="s">
        <v>27099</v>
      </c>
      <c r="J2189" t="s">
        <v>13212</v>
      </c>
      <c r="V2189" t="s">
        <v>27100</v>
      </c>
      <c r="Z2189" t="s">
        <v>27101</v>
      </c>
      <c r="AA2189" t="s">
        <v>27102</v>
      </c>
      <c r="AM2189" t="s">
        <v>13213</v>
      </c>
      <c r="AS2189">
        <v>2004</v>
      </c>
      <c r="AT2189">
        <v>40</v>
      </c>
      <c r="AU2189">
        <v>5</v>
      </c>
      <c r="AZ2189">
        <v>565</v>
      </c>
      <c r="BA2189">
        <v>574</v>
      </c>
      <c r="BC2189" t="s">
        <v>27103</v>
      </c>
      <c r="BK2189" t="s">
        <v>27104</v>
      </c>
      <c r="BQ2189" t="s">
        <v>296</v>
      </c>
      <c r="BR2189" t="s">
        <v>12074</v>
      </c>
      <c r="BS2189" t="s">
        <v>12074</v>
      </c>
    </row>
    <row r="2190" spans="1:71" hidden="1">
      <c r="A2190" t="s">
        <v>76</v>
      </c>
      <c r="B2190" t="s">
        <v>27105</v>
      </c>
      <c r="F2190" t="s">
        <v>27106</v>
      </c>
      <c r="I2190" t="s">
        <v>27107</v>
      </c>
      <c r="J2190" t="s">
        <v>1880</v>
      </c>
      <c r="V2190" t="s">
        <v>27108</v>
      </c>
      <c r="AM2190" t="s">
        <v>1884</v>
      </c>
      <c r="AR2190" s="3">
        <v>45108</v>
      </c>
      <c r="AS2190">
        <v>2018</v>
      </c>
      <c r="AT2190">
        <v>8</v>
      </c>
      <c r="BB2190">
        <v>11092</v>
      </c>
      <c r="BC2190" t="s">
        <v>27109</v>
      </c>
      <c r="BK2190" t="s">
        <v>27110</v>
      </c>
      <c r="BL2190">
        <v>30038290</v>
      </c>
      <c r="BQ2190" t="s">
        <v>296</v>
      </c>
      <c r="BR2190" t="s">
        <v>12074</v>
      </c>
      <c r="BS2190" t="s">
        <v>12074</v>
      </c>
    </row>
    <row r="2191" spans="1:71" hidden="1">
      <c r="A2191" t="s">
        <v>76</v>
      </c>
      <c r="B2191" t="s">
        <v>27111</v>
      </c>
      <c r="F2191" t="s">
        <v>27112</v>
      </c>
      <c r="I2191" t="s">
        <v>27113</v>
      </c>
      <c r="J2191" t="s">
        <v>2662</v>
      </c>
      <c r="V2191" t="s">
        <v>27114</v>
      </c>
      <c r="Z2191" t="s">
        <v>5033</v>
      </c>
      <c r="AA2191" t="s">
        <v>5034</v>
      </c>
      <c r="AM2191" t="s">
        <v>2664</v>
      </c>
      <c r="AN2191" t="s">
        <v>3478</v>
      </c>
      <c r="AR2191" t="s">
        <v>185</v>
      </c>
      <c r="AS2191">
        <v>2007</v>
      </c>
      <c r="AT2191">
        <v>124</v>
      </c>
      <c r="AU2191">
        <v>3</v>
      </c>
      <c r="AZ2191">
        <v>299</v>
      </c>
      <c r="BA2191">
        <v>304</v>
      </c>
      <c r="BC2191" t="s">
        <v>27115</v>
      </c>
      <c r="BK2191" t="s">
        <v>27116</v>
      </c>
      <c r="BQ2191" t="s">
        <v>131</v>
      </c>
      <c r="BR2191" t="s">
        <v>12074</v>
      </c>
      <c r="BS2191" t="s">
        <v>296</v>
      </c>
    </row>
    <row r="2192" spans="1:71" hidden="1">
      <c r="A2192" t="s">
        <v>76</v>
      </c>
      <c r="B2192" t="s">
        <v>27117</v>
      </c>
      <c r="F2192" t="s">
        <v>27118</v>
      </c>
      <c r="I2192" t="s">
        <v>27119</v>
      </c>
      <c r="J2192" t="s">
        <v>3918</v>
      </c>
      <c r="V2192" t="s">
        <v>27120</v>
      </c>
      <c r="AM2192" t="s">
        <v>3920</v>
      </c>
      <c r="AR2192" t="s">
        <v>397</v>
      </c>
      <c r="AS2192">
        <v>2011</v>
      </c>
      <c r="AT2192">
        <v>30</v>
      </c>
      <c r="AU2192">
        <v>7</v>
      </c>
      <c r="AZ2192">
        <v>1261</v>
      </c>
      <c r="BA2192">
        <v>1272</v>
      </c>
      <c r="BC2192" t="s">
        <v>27121</v>
      </c>
      <c r="BK2192" t="s">
        <v>27122</v>
      </c>
      <c r="BL2192">
        <v>21327386</v>
      </c>
      <c r="BQ2192" t="s">
        <v>296</v>
      </c>
      <c r="BR2192" t="s">
        <v>12074</v>
      </c>
      <c r="BS2192" t="s">
        <v>12074</v>
      </c>
    </row>
    <row r="2193" spans="1:71" hidden="1">
      <c r="A2193" t="s">
        <v>76</v>
      </c>
      <c r="B2193" t="s">
        <v>27123</v>
      </c>
      <c r="F2193" t="s">
        <v>27124</v>
      </c>
      <c r="I2193" t="s">
        <v>27125</v>
      </c>
      <c r="J2193" t="s">
        <v>11671</v>
      </c>
      <c r="V2193" t="s">
        <v>27126</v>
      </c>
      <c r="AM2193" t="s">
        <v>11675</v>
      </c>
      <c r="AN2193" t="s">
        <v>11676</v>
      </c>
      <c r="AS2193">
        <v>2015</v>
      </c>
      <c r="AT2193">
        <v>24</v>
      </c>
      <c r="AU2193" t="s">
        <v>27127</v>
      </c>
      <c r="AZ2193">
        <v>2193</v>
      </c>
      <c r="BA2193">
        <v>2202</v>
      </c>
      <c r="BK2193" t="s">
        <v>27128</v>
      </c>
      <c r="BQ2193" t="s">
        <v>296</v>
      </c>
      <c r="BR2193" t="s">
        <v>12074</v>
      </c>
      <c r="BS2193" t="s">
        <v>12074</v>
      </c>
    </row>
    <row r="2194" spans="1:71" hidden="1">
      <c r="A2194" t="s">
        <v>76</v>
      </c>
      <c r="B2194" t="s">
        <v>27129</v>
      </c>
      <c r="F2194" t="s">
        <v>27130</v>
      </c>
      <c r="I2194" t="s">
        <v>27131</v>
      </c>
      <c r="J2194" t="s">
        <v>14679</v>
      </c>
      <c r="V2194" t="s">
        <v>27132</v>
      </c>
      <c r="AM2194" t="s">
        <v>14682</v>
      </c>
      <c r="AN2194" t="s">
        <v>14683</v>
      </c>
      <c r="AR2194" t="s">
        <v>887</v>
      </c>
      <c r="AS2194">
        <v>2017</v>
      </c>
      <c r="AT2194">
        <v>13</v>
      </c>
      <c r="AU2194">
        <v>1</v>
      </c>
      <c r="AZ2194">
        <v>12</v>
      </c>
      <c r="BA2194">
        <v>17</v>
      </c>
      <c r="BB2194" t="s">
        <v>27133</v>
      </c>
      <c r="BK2194" t="s">
        <v>27134</v>
      </c>
      <c r="BQ2194" t="s">
        <v>131</v>
      </c>
      <c r="BR2194" t="s">
        <v>12074</v>
      </c>
      <c r="BS2194" t="s">
        <v>296</v>
      </c>
    </row>
    <row r="2195" spans="1:71" hidden="1">
      <c r="A2195" t="s">
        <v>76</v>
      </c>
      <c r="B2195" t="s">
        <v>27135</v>
      </c>
      <c r="F2195" t="s">
        <v>27135</v>
      </c>
      <c r="I2195" t="s">
        <v>27136</v>
      </c>
      <c r="J2195" t="s">
        <v>10872</v>
      </c>
      <c r="V2195" t="s">
        <v>27137</v>
      </c>
      <c r="Z2195" t="s">
        <v>27138</v>
      </c>
      <c r="AA2195" t="s">
        <v>27139</v>
      </c>
      <c r="AM2195" t="s">
        <v>10873</v>
      </c>
      <c r="AN2195" t="s">
        <v>18734</v>
      </c>
      <c r="AR2195" s="3">
        <v>38930</v>
      </c>
      <c r="AS2195">
        <v>2001</v>
      </c>
      <c r="AU2195">
        <v>3</v>
      </c>
      <c r="AZ2195">
        <v>646</v>
      </c>
      <c r="BA2195">
        <v>655</v>
      </c>
      <c r="BC2195" t="s">
        <v>27140</v>
      </c>
      <c r="BK2195" t="s">
        <v>27141</v>
      </c>
      <c r="BQ2195" t="s">
        <v>296</v>
      </c>
      <c r="BR2195" t="s">
        <v>12074</v>
      </c>
      <c r="BS2195" t="s">
        <v>12074</v>
      </c>
    </row>
    <row r="2196" spans="1:71" hidden="1">
      <c r="A2196" t="s">
        <v>76</v>
      </c>
      <c r="B2196" t="s">
        <v>27142</v>
      </c>
      <c r="F2196" t="s">
        <v>27143</v>
      </c>
      <c r="I2196" t="s">
        <v>27144</v>
      </c>
      <c r="J2196" t="s">
        <v>27145</v>
      </c>
      <c r="V2196" t="s">
        <v>27146</v>
      </c>
      <c r="AA2196" t="s">
        <v>27147</v>
      </c>
      <c r="AM2196" t="s">
        <v>27148</v>
      </c>
      <c r="AN2196" t="s">
        <v>27149</v>
      </c>
      <c r="AR2196" t="s">
        <v>185</v>
      </c>
      <c r="AS2196">
        <v>2012</v>
      </c>
      <c r="AT2196">
        <v>7</v>
      </c>
      <c r="AU2196">
        <v>3</v>
      </c>
      <c r="AZ2196">
        <v>260</v>
      </c>
      <c r="BA2196">
        <v>267</v>
      </c>
      <c r="BC2196" t="s">
        <v>27150</v>
      </c>
      <c r="BK2196" t="s">
        <v>27151</v>
      </c>
      <c r="BL2196">
        <v>22595823</v>
      </c>
      <c r="BQ2196" t="s">
        <v>296</v>
      </c>
      <c r="BR2196" t="s">
        <v>12074</v>
      </c>
      <c r="BS2196" t="s">
        <v>12074</v>
      </c>
    </row>
    <row r="2197" spans="1:71" hidden="1">
      <c r="A2197" t="s">
        <v>76</v>
      </c>
      <c r="B2197" t="s">
        <v>27152</v>
      </c>
      <c r="F2197" t="s">
        <v>27152</v>
      </c>
      <c r="I2197" t="s">
        <v>27153</v>
      </c>
      <c r="J2197" t="s">
        <v>12732</v>
      </c>
      <c r="V2197" t="s">
        <v>27154</v>
      </c>
      <c r="AM2197" t="s">
        <v>12734</v>
      </c>
      <c r="AR2197" t="s">
        <v>168</v>
      </c>
      <c r="AS2197">
        <v>1997</v>
      </c>
      <c r="AT2197">
        <v>82</v>
      </c>
      <c r="AU2197">
        <v>1</v>
      </c>
      <c r="AZ2197">
        <v>67</v>
      </c>
      <c r="BA2197">
        <v>72</v>
      </c>
      <c r="BC2197" t="s">
        <v>27155</v>
      </c>
      <c r="BK2197" t="s">
        <v>27156</v>
      </c>
      <c r="BQ2197" t="s">
        <v>296</v>
      </c>
      <c r="BR2197" t="s">
        <v>12074</v>
      </c>
      <c r="BS2197" t="s">
        <v>12074</v>
      </c>
    </row>
    <row r="2198" spans="1:71" hidden="1">
      <c r="A2198" t="s">
        <v>76</v>
      </c>
      <c r="B2198" t="s">
        <v>27157</v>
      </c>
      <c r="F2198" t="s">
        <v>27158</v>
      </c>
      <c r="I2198" t="s">
        <v>27159</v>
      </c>
      <c r="J2198" t="s">
        <v>10872</v>
      </c>
      <c r="V2198" t="s">
        <v>27160</v>
      </c>
      <c r="AM2198" t="s">
        <v>10873</v>
      </c>
      <c r="AN2198" t="s">
        <v>18734</v>
      </c>
      <c r="AR2198" t="s">
        <v>19533</v>
      </c>
      <c r="AS2198">
        <v>2011</v>
      </c>
      <c r="AU2198">
        <v>1</v>
      </c>
      <c r="AZ2198">
        <v>29</v>
      </c>
      <c r="BA2198">
        <v>37</v>
      </c>
      <c r="BC2198" t="s">
        <v>27161</v>
      </c>
      <c r="BK2198" t="s">
        <v>27162</v>
      </c>
      <c r="BQ2198" t="s">
        <v>296</v>
      </c>
      <c r="BR2198" t="s">
        <v>12074</v>
      </c>
      <c r="BS2198" t="s">
        <v>12074</v>
      </c>
    </row>
    <row r="2199" spans="1:71" hidden="1">
      <c r="A2199" t="s">
        <v>76</v>
      </c>
      <c r="B2199" t="s">
        <v>27163</v>
      </c>
      <c r="F2199" t="s">
        <v>27163</v>
      </c>
      <c r="I2199" t="s">
        <v>27164</v>
      </c>
      <c r="J2199" t="s">
        <v>6337</v>
      </c>
      <c r="V2199" t="s">
        <v>27165</v>
      </c>
      <c r="AM2199" t="s">
        <v>6340</v>
      </c>
      <c r="AR2199" t="s">
        <v>185</v>
      </c>
      <c r="AS2199">
        <v>1998</v>
      </c>
      <c r="AT2199">
        <v>40</v>
      </c>
      <c r="AU2199">
        <v>2</v>
      </c>
      <c r="AZ2199">
        <v>245</v>
      </c>
      <c r="BA2199">
        <v>254</v>
      </c>
      <c r="BC2199" t="s">
        <v>27166</v>
      </c>
      <c r="BK2199" t="s">
        <v>27167</v>
      </c>
      <c r="BQ2199" t="s">
        <v>296</v>
      </c>
      <c r="BR2199" t="s">
        <v>12074</v>
      </c>
      <c r="BS2199" t="s">
        <v>12074</v>
      </c>
    </row>
    <row r="2200" spans="1:71" hidden="1">
      <c r="A2200" t="s">
        <v>76</v>
      </c>
      <c r="B2200" t="s">
        <v>27168</v>
      </c>
      <c r="F2200" t="s">
        <v>27168</v>
      </c>
      <c r="I2200" t="s">
        <v>27169</v>
      </c>
      <c r="J2200" t="s">
        <v>3329</v>
      </c>
      <c r="V2200" t="s">
        <v>27170</v>
      </c>
      <c r="AM2200" t="s">
        <v>3331</v>
      </c>
      <c r="AR2200" t="s">
        <v>94</v>
      </c>
      <c r="AS2200">
        <v>1994</v>
      </c>
      <c r="AT2200">
        <v>35</v>
      </c>
      <c r="AU2200">
        <v>1</v>
      </c>
      <c r="AZ2200">
        <v>15</v>
      </c>
      <c r="BA2200">
        <v>24</v>
      </c>
      <c r="BC2200" t="s">
        <v>27171</v>
      </c>
      <c r="BK2200" t="s">
        <v>27172</v>
      </c>
      <c r="BQ2200" t="s">
        <v>296</v>
      </c>
      <c r="BR2200" t="s">
        <v>12074</v>
      </c>
      <c r="BS2200" t="s">
        <v>12074</v>
      </c>
    </row>
    <row r="2201" spans="1:71" hidden="1">
      <c r="A2201" t="s">
        <v>76</v>
      </c>
      <c r="B2201" t="s">
        <v>27173</v>
      </c>
      <c r="F2201" t="s">
        <v>27174</v>
      </c>
      <c r="I2201" t="s">
        <v>27175</v>
      </c>
      <c r="J2201" t="s">
        <v>460</v>
      </c>
      <c r="V2201" t="s">
        <v>27176</v>
      </c>
      <c r="Z2201" t="s">
        <v>27177</v>
      </c>
      <c r="AA2201" t="s">
        <v>27178</v>
      </c>
      <c r="AM2201" t="s">
        <v>464</v>
      </c>
      <c r="AS2201">
        <v>2011</v>
      </c>
      <c r="AT2201">
        <v>432</v>
      </c>
      <c r="AZ2201">
        <v>17</v>
      </c>
      <c r="BA2201">
        <v>29</v>
      </c>
      <c r="BC2201" t="s">
        <v>27179</v>
      </c>
      <c r="BK2201" t="s">
        <v>27180</v>
      </c>
      <c r="BQ2201" t="s">
        <v>296</v>
      </c>
      <c r="BR2201" t="s">
        <v>12074</v>
      </c>
      <c r="BS2201" t="s">
        <v>12074</v>
      </c>
    </row>
    <row r="2202" spans="1:71" hidden="1">
      <c r="A2202" t="s">
        <v>76</v>
      </c>
      <c r="B2202" t="s">
        <v>27181</v>
      </c>
      <c r="F2202" t="s">
        <v>27181</v>
      </c>
      <c r="I2202" t="s">
        <v>27182</v>
      </c>
      <c r="J2202" t="s">
        <v>2128</v>
      </c>
      <c r="AM2202" t="s">
        <v>2130</v>
      </c>
      <c r="AS2202">
        <v>1974</v>
      </c>
      <c r="AT2202">
        <v>3</v>
      </c>
      <c r="AU2202">
        <v>6</v>
      </c>
      <c r="AZ2202">
        <v>933</v>
      </c>
      <c r="BA2202">
        <v>934</v>
      </c>
      <c r="BC2202" t="s">
        <v>27183</v>
      </c>
      <c r="BK2202" t="s">
        <v>27184</v>
      </c>
      <c r="BQ2202" t="s">
        <v>296</v>
      </c>
      <c r="BR2202" t="s">
        <v>12074</v>
      </c>
      <c r="BS2202" t="s">
        <v>12074</v>
      </c>
    </row>
    <row r="2203" spans="1:71" hidden="1">
      <c r="A2203" t="s">
        <v>76</v>
      </c>
      <c r="B2203" t="s">
        <v>27185</v>
      </c>
      <c r="F2203" t="s">
        <v>27186</v>
      </c>
      <c r="I2203" t="s">
        <v>27187</v>
      </c>
      <c r="J2203" t="s">
        <v>299</v>
      </c>
      <c r="V2203" t="s">
        <v>27188</v>
      </c>
      <c r="Z2203" t="s">
        <v>27189</v>
      </c>
      <c r="AM2203" t="s">
        <v>303</v>
      </c>
      <c r="AR2203" t="s">
        <v>4588</v>
      </c>
      <c r="AS2203">
        <v>2010</v>
      </c>
      <c r="AT2203">
        <v>221</v>
      </c>
      <c r="AU2203">
        <v>9</v>
      </c>
      <c r="AZ2203">
        <v>1267</v>
      </c>
      <c r="BA2203">
        <v>1272</v>
      </c>
      <c r="BC2203" t="s">
        <v>27190</v>
      </c>
      <c r="BK2203" t="s">
        <v>27191</v>
      </c>
      <c r="BQ2203" t="s">
        <v>296</v>
      </c>
      <c r="BR2203" t="s">
        <v>12074</v>
      </c>
      <c r="BS2203" t="s">
        <v>12074</v>
      </c>
    </row>
    <row r="2204" spans="1:71" hidden="1">
      <c r="A2204" t="s">
        <v>76</v>
      </c>
      <c r="B2204" t="s">
        <v>27192</v>
      </c>
      <c r="F2204" t="s">
        <v>27193</v>
      </c>
      <c r="I2204" t="s">
        <v>27194</v>
      </c>
      <c r="J2204" t="s">
        <v>646</v>
      </c>
      <c r="V2204" t="s">
        <v>27195</v>
      </c>
      <c r="AA2204" t="s">
        <v>27196</v>
      </c>
      <c r="AM2204" t="s">
        <v>648</v>
      </c>
      <c r="AN2204" t="s">
        <v>649</v>
      </c>
      <c r="AR2204" t="s">
        <v>185</v>
      </c>
      <c r="AS2204">
        <v>2018</v>
      </c>
      <c r="AT2204">
        <v>221</v>
      </c>
      <c r="AU2204">
        <v>18</v>
      </c>
      <c r="BB2204" t="s">
        <v>27197</v>
      </c>
      <c r="BC2204" t="s">
        <v>27198</v>
      </c>
      <c r="BK2204" t="s">
        <v>27199</v>
      </c>
      <c r="BL2204">
        <v>30104303</v>
      </c>
      <c r="BQ2204" t="s">
        <v>296</v>
      </c>
      <c r="BR2204" t="s">
        <v>12074</v>
      </c>
      <c r="BS2204" t="s">
        <v>12074</v>
      </c>
    </row>
    <row r="2205" spans="1:71" hidden="1">
      <c r="A2205" t="s">
        <v>76</v>
      </c>
      <c r="B2205" t="s">
        <v>27200</v>
      </c>
      <c r="F2205" t="s">
        <v>27200</v>
      </c>
      <c r="I2205" t="s">
        <v>27201</v>
      </c>
      <c r="J2205" t="s">
        <v>3996</v>
      </c>
      <c r="V2205" t="s">
        <v>27202</v>
      </c>
      <c r="AM2205" t="s">
        <v>4000</v>
      </c>
      <c r="AR2205" t="s">
        <v>600</v>
      </c>
      <c r="AS2205">
        <v>1998</v>
      </c>
      <c r="AT2205">
        <v>114</v>
      </c>
      <c r="AU2205">
        <v>3</v>
      </c>
      <c r="AZ2205">
        <v>335</v>
      </c>
      <c r="BA2205">
        <v>342</v>
      </c>
      <c r="BC2205" t="s">
        <v>27203</v>
      </c>
      <c r="BK2205" t="s">
        <v>27204</v>
      </c>
      <c r="BL2205">
        <v>28307776</v>
      </c>
      <c r="BQ2205" t="s">
        <v>296</v>
      </c>
      <c r="BR2205" t="s">
        <v>12074</v>
      </c>
      <c r="BS2205" t="s">
        <v>12074</v>
      </c>
    </row>
    <row r="2206" spans="1:71" hidden="1">
      <c r="A2206" t="s">
        <v>76</v>
      </c>
      <c r="B2206" t="s">
        <v>27205</v>
      </c>
      <c r="F2206" t="s">
        <v>27205</v>
      </c>
      <c r="I2206" t="s">
        <v>27206</v>
      </c>
      <c r="J2206" t="s">
        <v>2743</v>
      </c>
      <c r="V2206" t="s">
        <v>27207</v>
      </c>
      <c r="AM2206" t="s">
        <v>2745</v>
      </c>
      <c r="AR2206" t="s">
        <v>148</v>
      </c>
      <c r="AS2206">
        <v>2005</v>
      </c>
      <c r="AT2206">
        <v>15</v>
      </c>
      <c r="AU2206">
        <v>3</v>
      </c>
      <c r="AZ2206">
        <v>281</v>
      </c>
      <c r="BA2206">
        <v>298</v>
      </c>
      <c r="BC2206" t="s">
        <v>27208</v>
      </c>
      <c r="BK2206" t="s">
        <v>27209</v>
      </c>
      <c r="BQ2206" t="s">
        <v>131</v>
      </c>
      <c r="BR2206" t="s">
        <v>12074</v>
      </c>
      <c r="BS2206" t="s">
        <v>296</v>
      </c>
    </row>
    <row r="2207" spans="1:71" hidden="1">
      <c r="A2207" t="s">
        <v>867</v>
      </c>
      <c r="B2207" t="s">
        <v>27210</v>
      </c>
      <c r="D2207" t="s">
        <v>27211</v>
      </c>
      <c r="F2207" t="s">
        <v>27210</v>
      </c>
      <c r="I2207" t="s">
        <v>27212</v>
      </c>
      <c r="J2207" t="s">
        <v>27213</v>
      </c>
      <c r="K2207" t="s">
        <v>27214</v>
      </c>
      <c r="O2207" t="s">
        <v>27215</v>
      </c>
      <c r="P2207" t="s">
        <v>27216</v>
      </c>
      <c r="Q2207" t="s">
        <v>27217</v>
      </c>
      <c r="V2207" t="s">
        <v>27218</v>
      </c>
      <c r="AA2207" t="s">
        <v>27219</v>
      </c>
      <c r="AM2207" t="s">
        <v>27220</v>
      </c>
      <c r="AO2207" t="s">
        <v>27221</v>
      </c>
      <c r="AS2207">
        <v>2004</v>
      </c>
      <c r="AT2207">
        <v>1275</v>
      </c>
      <c r="AZ2207">
        <v>22</v>
      </c>
      <c r="BA2207">
        <v>31</v>
      </c>
      <c r="BC2207" t="s">
        <v>27222</v>
      </c>
      <c r="BK2207" t="s">
        <v>27223</v>
      </c>
      <c r="BQ2207" t="s">
        <v>296</v>
      </c>
      <c r="BR2207" t="s">
        <v>12074</v>
      </c>
      <c r="BS2207" t="s">
        <v>12074</v>
      </c>
    </row>
    <row r="2208" spans="1:71" hidden="1">
      <c r="A2208" t="s">
        <v>76</v>
      </c>
      <c r="B2208" t="s">
        <v>27224</v>
      </c>
      <c r="F2208" t="s">
        <v>27224</v>
      </c>
      <c r="I2208" t="s">
        <v>27225</v>
      </c>
      <c r="J2208" t="s">
        <v>1135</v>
      </c>
      <c r="V2208" t="s">
        <v>27226</v>
      </c>
      <c r="Z2208" t="s">
        <v>9229</v>
      </c>
      <c r="AA2208" t="s">
        <v>27227</v>
      </c>
      <c r="AM2208" t="s">
        <v>1138</v>
      </c>
      <c r="AR2208" t="s">
        <v>216</v>
      </c>
      <c r="AS2208">
        <v>2000</v>
      </c>
      <c r="AT2208">
        <v>93</v>
      </c>
      <c r="AU2208">
        <v>4</v>
      </c>
      <c r="AZ2208">
        <v>1183</v>
      </c>
      <c r="BA2208">
        <v>1191</v>
      </c>
      <c r="BC2208" t="s">
        <v>27228</v>
      </c>
      <c r="BK2208" t="s">
        <v>27229</v>
      </c>
      <c r="BL2208">
        <v>10985029</v>
      </c>
      <c r="BQ2208" t="s">
        <v>296</v>
      </c>
      <c r="BR2208" t="s">
        <v>12074</v>
      </c>
      <c r="BS2208" t="s">
        <v>12074</v>
      </c>
    </row>
    <row r="2209" spans="1:71" hidden="1">
      <c r="A2209" t="s">
        <v>76</v>
      </c>
      <c r="B2209" t="s">
        <v>27230</v>
      </c>
      <c r="F2209" t="s">
        <v>27231</v>
      </c>
      <c r="I2209" t="s">
        <v>27232</v>
      </c>
      <c r="J2209" t="s">
        <v>27233</v>
      </c>
      <c r="V2209" t="s">
        <v>27234</v>
      </c>
      <c r="AM2209" t="s">
        <v>27235</v>
      </c>
      <c r="AR2209" t="s">
        <v>204</v>
      </c>
      <c r="AS2209">
        <v>2017</v>
      </c>
      <c r="AT2209">
        <v>9</v>
      </c>
      <c r="AU2209">
        <v>2</v>
      </c>
      <c r="BB2209">
        <v>215</v>
      </c>
      <c r="BC2209" t="s">
        <v>27236</v>
      </c>
      <c r="BK2209" t="s">
        <v>27237</v>
      </c>
      <c r="BQ2209" t="s">
        <v>296</v>
      </c>
      <c r="BR2209" t="s">
        <v>12074</v>
      </c>
      <c r="BS2209" t="s">
        <v>12074</v>
      </c>
    </row>
    <row r="2210" spans="1:71" hidden="1">
      <c r="A2210" t="s">
        <v>76</v>
      </c>
      <c r="B2210" t="s">
        <v>27238</v>
      </c>
      <c r="F2210" t="s">
        <v>27239</v>
      </c>
      <c r="I2210" t="s">
        <v>27240</v>
      </c>
      <c r="J2210" t="s">
        <v>16690</v>
      </c>
      <c r="V2210" t="s">
        <v>27241</v>
      </c>
      <c r="Z2210" t="s">
        <v>27242</v>
      </c>
      <c r="AA2210" t="s">
        <v>27243</v>
      </c>
      <c r="AM2210" t="s">
        <v>16692</v>
      </c>
      <c r="AN2210" t="s">
        <v>16693</v>
      </c>
      <c r="AR2210" t="s">
        <v>94</v>
      </c>
      <c r="AS2210">
        <v>2010</v>
      </c>
      <c r="AT2210">
        <v>103</v>
      </c>
      <c r="AU2210">
        <v>1</v>
      </c>
      <c r="AZ2210">
        <v>36</v>
      </c>
      <c r="BA2210">
        <v>42</v>
      </c>
      <c r="BC2210" t="s">
        <v>27244</v>
      </c>
      <c r="BK2210" t="s">
        <v>27245</v>
      </c>
      <c r="BL2210">
        <v>19836399</v>
      </c>
      <c r="BQ2210" t="s">
        <v>296</v>
      </c>
      <c r="BR2210" t="s">
        <v>12074</v>
      </c>
      <c r="BS2210" t="s">
        <v>12074</v>
      </c>
    </row>
    <row r="2211" spans="1:71" hidden="1">
      <c r="A2211" t="s">
        <v>76</v>
      </c>
      <c r="B2211" t="s">
        <v>27246</v>
      </c>
      <c r="F2211" t="s">
        <v>27246</v>
      </c>
      <c r="I2211" t="s">
        <v>27247</v>
      </c>
      <c r="J2211" t="s">
        <v>2128</v>
      </c>
      <c r="V2211" t="s">
        <v>27248</v>
      </c>
      <c r="AM2211" t="s">
        <v>2130</v>
      </c>
      <c r="AR2211" t="s">
        <v>887</v>
      </c>
      <c r="AS2211">
        <v>1991</v>
      </c>
      <c r="AT2211">
        <v>20</v>
      </c>
      <c r="AU2211">
        <v>3</v>
      </c>
      <c r="AZ2211">
        <v>795</v>
      </c>
      <c r="BA2211">
        <v>801</v>
      </c>
      <c r="BC2211" t="s">
        <v>27249</v>
      </c>
      <c r="BK2211" t="s">
        <v>27250</v>
      </c>
      <c r="BQ2211" t="s">
        <v>296</v>
      </c>
      <c r="BR2211" t="s">
        <v>12074</v>
      </c>
      <c r="BS2211" t="s">
        <v>12074</v>
      </c>
    </row>
    <row r="2212" spans="1:71" hidden="1">
      <c r="A2212" t="s">
        <v>76</v>
      </c>
      <c r="B2212" t="s">
        <v>27251</v>
      </c>
      <c r="F2212" t="s">
        <v>27251</v>
      </c>
      <c r="I2212" t="s">
        <v>27252</v>
      </c>
      <c r="J2212" t="s">
        <v>11721</v>
      </c>
      <c r="V2212" t="s">
        <v>27253</v>
      </c>
      <c r="Z2212" t="s">
        <v>27254</v>
      </c>
      <c r="AA2212" t="s">
        <v>27255</v>
      </c>
      <c r="AM2212" t="s">
        <v>3944</v>
      </c>
      <c r="AR2212" t="s">
        <v>204</v>
      </c>
      <c r="AS2212">
        <v>1995</v>
      </c>
      <c r="AT2212">
        <v>119</v>
      </c>
      <c r="AU2212">
        <v>1</v>
      </c>
      <c r="AZ2212">
        <v>9</v>
      </c>
      <c r="BA2212">
        <v>15</v>
      </c>
      <c r="BC2212" t="s">
        <v>27256</v>
      </c>
      <c r="BK2212" t="s">
        <v>27257</v>
      </c>
      <c r="BQ2212" t="s">
        <v>296</v>
      </c>
      <c r="BR2212" t="s">
        <v>12074</v>
      </c>
      <c r="BS2212" t="s">
        <v>12074</v>
      </c>
    </row>
    <row r="2213" spans="1:71" hidden="1">
      <c r="A2213" t="s">
        <v>76</v>
      </c>
      <c r="B2213" t="s">
        <v>27258</v>
      </c>
      <c r="F2213" t="s">
        <v>27259</v>
      </c>
      <c r="I2213" t="s">
        <v>27260</v>
      </c>
      <c r="J2213" t="s">
        <v>145</v>
      </c>
      <c r="V2213" t="s">
        <v>27261</v>
      </c>
      <c r="Z2213" t="s">
        <v>27262</v>
      </c>
      <c r="AA2213" t="s">
        <v>27263</v>
      </c>
      <c r="AM2213" t="s">
        <v>147</v>
      </c>
      <c r="AR2213" t="s">
        <v>185</v>
      </c>
      <c r="AS2213">
        <v>2010</v>
      </c>
      <c r="AT2213">
        <v>56</v>
      </c>
      <c r="AU2213">
        <v>9</v>
      </c>
      <c r="AZ2213">
        <v>1269</v>
      </c>
      <c r="BA2213">
        <v>1274</v>
      </c>
      <c r="BC2213" t="s">
        <v>27264</v>
      </c>
      <c r="BK2213" t="s">
        <v>27265</v>
      </c>
      <c r="BL2213">
        <v>20417214</v>
      </c>
      <c r="BQ2213" t="s">
        <v>296</v>
      </c>
      <c r="BR2213" t="s">
        <v>12074</v>
      </c>
      <c r="BS2213" t="s">
        <v>12074</v>
      </c>
    </row>
    <row r="2214" spans="1:71" hidden="1">
      <c r="A2214" t="s">
        <v>76</v>
      </c>
      <c r="B2214" t="s">
        <v>27266</v>
      </c>
      <c r="F2214" t="s">
        <v>27266</v>
      </c>
      <c r="I2214" t="s">
        <v>27267</v>
      </c>
      <c r="J2214" t="s">
        <v>4289</v>
      </c>
      <c r="V2214" t="s">
        <v>27268</v>
      </c>
      <c r="AM2214" t="s">
        <v>4291</v>
      </c>
      <c r="AR2214" t="s">
        <v>168</v>
      </c>
      <c r="AS2214">
        <v>2001</v>
      </c>
      <c r="AT2214">
        <v>22</v>
      </c>
      <c r="AU2214">
        <v>2</v>
      </c>
      <c r="AZ2214">
        <v>139</v>
      </c>
      <c r="BA2214">
        <v>148</v>
      </c>
      <c r="BC2214" t="s">
        <v>27269</v>
      </c>
      <c r="BK2214" t="s">
        <v>27270</v>
      </c>
      <c r="BQ2214" t="s">
        <v>296</v>
      </c>
      <c r="BR2214" t="s">
        <v>12074</v>
      </c>
      <c r="BS2214" t="s">
        <v>12074</v>
      </c>
    </row>
    <row r="2215" spans="1:71" hidden="1">
      <c r="A2215" t="s">
        <v>76</v>
      </c>
      <c r="B2215" t="s">
        <v>27271</v>
      </c>
      <c r="F2215" t="s">
        <v>27271</v>
      </c>
      <c r="I2215" t="s">
        <v>27272</v>
      </c>
      <c r="J2215" t="s">
        <v>12732</v>
      </c>
      <c r="V2215" t="s">
        <v>27273</v>
      </c>
      <c r="Z2215" t="s">
        <v>27274</v>
      </c>
      <c r="AA2215" t="s">
        <v>27275</v>
      </c>
      <c r="AM2215" t="s">
        <v>12734</v>
      </c>
      <c r="AR2215" t="s">
        <v>600</v>
      </c>
      <c r="AS2215">
        <v>2006</v>
      </c>
      <c r="AT2215">
        <v>129</v>
      </c>
      <c r="AU2215">
        <v>1</v>
      </c>
      <c r="AZ2215">
        <v>24</v>
      </c>
      <c r="BA2215">
        <v>30</v>
      </c>
      <c r="BC2215" t="s">
        <v>27276</v>
      </c>
      <c r="BK2215" t="s">
        <v>27277</v>
      </c>
      <c r="BQ2215" t="s">
        <v>296</v>
      </c>
      <c r="BR2215" t="s">
        <v>12074</v>
      </c>
      <c r="BS2215" t="s">
        <v>12074</v>
      </c>
    </row>
    <row r="2216" spans="1:71" hidden="1">
      <c r="A2216" t="s">
        <v>76</v>
      </c>
      <c r="B2216" t="s">
        <v>27278</v>
      </c>
      <c r="F2216" t="s">
        <v>27278</v>
      </c>
      <c r="I2216" t="s">
        <v>27279</v>
      </c>
      <c r="J2216" t="s">
        <v>6636</v>
      </c>
      <c r="V2216" t="s">
        <v>27280</v>
      </c>
      <c r="AM2216" t="s">
        <v>6638</v>
      </c>
      <c r="AR2216" t="s">
        <v>600</v>
      </c>
      <c r="AS2216">
        <v>1997</v>
      </c>
      <c r="AT2216">
        <v>137</v>
      </c>
      <c r="AU2216">
        <v>2</v>
      </c>
      <c r="AZ2216">
        <v>408</v>
      </c>
      <c r="BA2216">
        <v>411</v>
      </c>
      <c r="BK2216" t="s">
        <v>27281</v>
      </c>
      <c r="BQ2216" t="s">
        <v>296</v>
      </c>
      <c r="BR2216" t="s">
        <v>12074</v>
      </c>
      <c r="BS2216" t="s">
        <v>12074</v>
      </c>
    </row>
    <row r="2217" spans="1:71" hidden="1">
      <c r="A2217" t="s">
        <v>76</v>
      </c>
      <c r="B2217" t="s">
        <v>27282</v>
      </c>
      <c r="F2217" t="s">
        <v>27283</v>
      </c>
      <c r="I2217" t="s">
        <v>27284</v>
      </c>
      <c r="J2217" t="s">
        <v>713</v>
      </c>
      <c r="V2217" t="s">
        <v>27285</v>
      </c>
      <c r="Z2217" t="s">
        <v>27286</v>
      </c>
      <c r="AA2217" t="s">
        <v>27287</v>
      </c>
      <c r="AM2217" t="s">
        <v>717</v>
      </c>
      <c r="AN2217" t="s">
        <v>1676</v>
      </c>
      <c r="AR2217" t="s">
        <v>204</v>
      </c>
      <c r="AS2217">
        <v>2013</v>
      </c>
      <c r="AT2217">
        <v>289</v>
      </c>
      <c r="AU2217">
        <v>2</v>
      </c>
      <c r="AZ2217">
        <v>119</v>
      </c>
      <c r="BA2217">
        <v>126</v>
      </c>
      <c r="BC2217" t="s">
        <v>27288</v>
      </c>
      <c r="BK2217" t="s">
        <v>27289</v>
      </c>
      <c r="BQ2217" t="s">
        <v>296</v>
      </c>
      <c r="BR2217" t="s">
        <v>12074</v>
      </c>
      <c r="BS2217" t="s">
        <v>12074</v>
      </c>
    </row>
    <row r="2218" spans="1:71" hidden="1">
      <c r="A2218" t="s">
        <v>76</v>
      </c>
      <c r="B2218" t="s">
        <v>27290</v>
      </c>
      <c r="F2218" t="s">
        <v>27291</v>
      </c>
      <c r="I2218" t="s">
        <v>27292</v>
      </c>
      <c r="J2218" t="s">
        <v>12408</v>
      </c>
      <c r="V2218" t="s">
        <v>27293</v>
      </c>
      <c r="Z2218" t="s">
        <v>27294</v>
      </c>
      <c r="AA2218" t="s">
        <v>27295</v>
      </c>
      <c r="AM2218" t="s">
        <v>12411</v>
      </c>
      <c r="AR2218" t="s">
        <v>26834</v>
      </c>
      <c r="AS2218">
        <v>2017</v>
      </c>
      <c r="AT2218">
        <v>10</v>
      </c>
      <c r="BB2218">
        <v>162</v>
      </c>
      <c r="BC2218" t="s">
        <v>27296</v>
      </c>
      <c r="BK2218" t="s">
        <v>27297</v>
      </c>
      <c r="BL2218">
        <v>28347327</v>
      </c>
      <c r="BQ2218" t="s">
        <v>296</v>
      </c>
      <c r="BR2218" t="s">
        <v>12074</v>
      </c>
      <c r="BS2218" t="s">
        <v>12074</v>
      </c>
    </row>
    <row r="2219" spans="1:71" hidden="1">
      <c r="A2219" t="s">
        <v>76</v>
      </c>
      <c r="B2219" t="s">
        <v>27298</v>
      </c>
      <c r="F2219" t="s">
        <v>27298</v>
      </c>
      <c r="I2219" t="s">
        <v>27299</v>
      </c>
      <c r="J2219" t="s">
        <v>153</v>
      </c>
      <c r="V2219" t="s">
        <v>27300</v>
      </c>
      <c r="Z2219" t="s">
        <v>11931</v>
      </c>
      <c r="AA2219" t="s">
        <v>11932</v>
      </c>
      <c r="AM2219" t="s">
        <v>155</v>
      </c>
      <c r="AR2219" t="s">
        <v>94</v>
      </c>
      <c r="AS2219">
        <v>2002</v>
      </c>
      <c r="AT2219">
        <v>73</v>
      </c>
      <c r="AU2219" s="2">
        <v>43161</v>
      </c>
      <c r="AZ2219">
        <v>95</v>
      </c>
      <c r="BA2219">
        <v>105</v>
      </c>
      <c r="BC2219" t="s">
        <v>27301</v>
      </c>
      <c r="BK2219" t="s">
        <v>27302</v>
      </c>
      <c r="BQ2219" t="s">
        <v>296</v>
      </c>
      <c r="BR2219" t="s">
        <v>12074</v>
      </c>
      <c r="BS2219" t="s">
        <v>12074</v>
      </c>
    </row>
    <row r="2220" spans="1:71" hidden="1">
      <c r="A2220" t="s">
        <v>76</v>
      </c>
      <c r="B2220" t="s">
        <v>27303</v>
      </c>
      <c r="F2220" t="s">
        <v>27304</v>
      </c>
      <c r="I2220" t="s">
        <v>27305</v>
      </c>
      <c r="J2220" t="s">
        <v>1516</v>
      </c>
      <c r="V2220" t="s">
        <v>27306</v>
      </c>
      <c r="Z2220" t="s">
        <v>27307</v>
      </c>
      <c r="AA2220" t="s">
        <v>27308</v>
      </c>
      <c r="AM2220" t="s">
        <v>1518</v>
      </c>
      <c r="AR2220" s="3">
        <v>37438</v>
      </c>
      <c r="AS2220">
        <v>2009</v>
      </c>
      <c r="AT2220">
        <v>9</v>
      </c>
      <c r="BB2220">
        <v>152</v>
      </c>
      <c r="BC2220" t="s">
        <v>27309</v>
      </c>
      <c r="BK2220" t="s">
        <v>27310</v>
      </c>
      <c r="BL2220">
        <v>19573223</v>
      </c>
      <c r="BQ2220" t="s">
        <v>296</v>
      </c>
      <c r="BR2220" t="s">
        <v>12074</v>
      </c>
      <c r="BS2220" t="s">
        <v>12074</v>
      </c>
    </row>
    <row r="2221" spans="1:71" hidden="1">
      <c r="A2221" t="s">
        <v>76</v>
      </c>
      <c r="B2221" t="s">
        <v>27311</v>
      </c>
      <c r="F2221" t="s">
        <v>27312</v>
      </c>
      <c r="I2221" t="s">
        <v>27313</v>
      </c>
      <c r="J2221" t="s">
        <v>15536</v>
      </c>
      <c r="V2221" t="s">
        <v>27314</v>
      </c>
      <c r="Z2221" t="s">
        <v>27315</v>
      </c>
      <c r="AA2221" t="s">
        <v>27316</v>
      </c>
      <c r="AM2221" t="s">
        <v>15540</v>
      </c>
      <c r="AR2221" t="s">
        <v>128</v>
      </c>
      <c r="AS2221">
        <v>2014</v>
      </c>
      <c r="AT2221">
        <v>5</v>
      </c>
      <c r="AU2221">
        <v>12</v>
      </c>
      <c r="BB2221">
        <v>156</v>
      </c>
      <c r="BC2221" t="s">
        <v>27317</v>
      </c>
      <c r="BK2221" t="s">
        <v>27318</v>
      </c>
      <c r="BQ2221" t="s">
        <v>296</v>
      </c>
      <c r="BR2221" t="s">
        <v>12074</v>
      </c>
      <c r="BS2221" t="s">
        <v>12074</v>
      </c>
    </row>
    <row r="2222" spans="1:71" hidden="1">
      <c r="A2222" t="s">
        <v>76</v>
      </c>
      <c r="B2222" t="s">
        <v>27319</v>
      </c>
      <c r="F2222" t="s">
        <v>27320</v>
      </c>
      <c r="I2222" t="s">
        <v>27321</v>
      </c>
      <c r="J2222" t="s">
        <v>588</v>
      </c>
      <c r="V2222" t="s">
        <v>27322</v>
      </c>
      <c r="AM2222" t="s">
        <v>591</v>
      </c>
      <c r="AR2222" t="s">
        <v>413</v>
      </c>
      <c r="AS2222">
        <v>2012</v>
      </c>
      <c r="AT2222">
        <v>2</v>
      </c>
      <c r="AU2222">
        <v>11</v>
      </c>
      <c r="AZ2222">
        <v>2659</v>
      </c>
      <c r="BA2222">
        <v>2668</v>
      </c>
      <c r="BC2222" t="s">
        <v>27323</v>
      </c>
      <c r="BK2222" t="s">
        <v>27324</v>
      </c>
      <c r="BL2222">
        <v>23170203</v>
      </c>
      <c r="BQ2222" t="s">
        <v>296</v>
      </c>
      <c r="BR2222" t="s">
        <v>12074</v>
      </c>
      <c r="BS2222" t="s">
        <v>12074</v>
      </c>
    </row>
    <row r="2223" spans="1:71" hidden="1">
      <c r="A2223" t="s">
        <v>76</v>
      </c>
      <c r="B2223" t="s">
        <v>27325</v>
      </c>
      <c r="F2223" t="s">
        <v>27325</v>
      </c>
      <c r="I2223" t="s">
        <v>27326</v>
      </c>
      <c r="J2223" t="s">
        <v>27327</v>
      </c>
      <c r="V2223" t="s">
        <v>27328</v>
      </c>
      <c r="AM2223" t="s">
        <v>27329</v>
      </c>
      <c r="AR2223" t="s">
        <v>1372</v>
      </c>
      <c r="AS2223">
        <v>2002</v>
      </c>
      <c r="AT2223">
        <v>113</v>
      </c>
      <c r="AU2223">
        <v>4</v>
      </c>
      <c r="AZ2223">
        <v>253</v>
      </c>
      <c r="BA2223">
        <v>266</v>
      </c>
      <c r="BK2223" t="s">
        <v>27330</v>
      </c>
      <c r="BQ2223" t="s">
        <v>296</v>
      </c>
      <c r="BR2223" t="s">
        <v>12074</v>
      </c>
      <c r="BS2223" t="s">
        <v>12074</v>
      </c>
    </row>
    <row r="2224" spans="1:71" hidden="1">
      <c r="A2224" t="s">
        <v>76</v>
      </c>
      <c r="B2224" t="s">
        <v>27331</v>
      </c>
      <c r="F2224" t="s">
        <v>27332</v>
      </c>
      <c r="I2224" t="s">
        <v>27333</v>
      </c>
      <c r="J2224" t="s">
        <v>3879</v>
      </c>
      <c r="V2224" t="s">
        <v>27334</v>
      </c>
      <c r="AM2224" t="s">
        <v>3882</v>
      </c>
      <c r="AN2224" t="s">
        <v>3883</v>
      </c>
      <c r="AR2224" t="s">
        <v>128</v>
      </c>
      <c r="AS2224">
        <v>2017</v>
      </c>
      <c r="AT2224">
        <v>187</v>
      </c>
      <c r="AU2224">
        <v>8</v>
      </c>
      <c r="AZ2224">
        <v>1163</v>
      </c>
      <c r="BA2224">
        <v>1172</v>
      </c>
      <c r="BC2224" t="s">
        <v>27335</v>
      </c>
      <c r="BK2224" t="s">
        <v>27336</v>
      </c>
      <c r="BL2224">
        <v>28409226</v>
      </c>
      <c r="BQ2224" t="s">
        <v>296</v>
      </c>
      <c r="BR2224" t="s">
        <v>12074</v>
      </c>
      <c r="BS2224" t="s">
        <v>12074</v>
      </c>
    </row>
    <row r="2225" spans="1:71" hidden="1">
      <c r="A2225" t="s">
        <v>76</v>
      </c>
      <c r="B2225" t="s">
        <v>27337</v>
      </c>
      <c r="F2225" t="s">
        <v>27338</v>
      </c>
      <c r="I2225" t="s">
        <v>27339</v>
      </c>
      <c r="J2225" t="s">
        <v>17385</v>
      </c>
      <c r="V2225" t="s">
        <v>27340</v>
      </c>
      <c r="Z2225" t="s">
        <v>27341</v>
      </c>
      <c r="AA2225" t="s">
        <v>27342</v>
      </c>
      <c r="AM2225" t="s">
        <v>17387</v>
      </c>
      <c r="AN2225" t="s">
        <v>27343</v>
      </c>
      <c r="AR2225" t="s">
        <v>204</v>
      </c>
      <c r="AS2225">
        <v>2008</v>
      </c>
      <c r="AT2225">
        <v>78</v>
      </c>
      <c r="AU2225">
        <v>1</v>
      </c>
      <c r="AZ2225">
        <v>87</v>
      </c>
      <c r="BA2225">
        <v>103</v>
      </c>
      <c r="BC2225" t="s">
        <v>27344</v>
      </c>
      <c r="BK2225" t="s">
        <v>27345</v>
      </c>
      <c r="BQ2225" t="s">
        <v>296</v>
      </c>
      <c r="BR2225" t="s">
        <v>12074</v>
      </c>
      <c r="BS2225" t="s">
        <v>12074</v>
      </c>
    </row>
    <row r="2226" spans="1:71" hidden="1">
      <c r="A2226" t="s">
        <v>76</v>
      </c>
      <c r="B2226" t="s">
        <v>27346</v>
      </c>
      <c r="F2226" t="s">
        <v>27347</v>
      </c>
      <c r="I2226" t="s">
        <v>27348</v>
      </c>
      <c r="J2226" t="s">
        <v>12452</v>
      </c>
      <c r="V2226" t="s">
        <v>27349</v>
      </c>
      <c r="Z2226" t="s">
        <v>27350</v>
      </c>
      <c r="AA2226" t="s">
        <v>27351</v>
      </c>
      <c r="AM2226" t="s">
        <v>12454</v>
      </c>
      <c r="AR2226" s="3">
        <v>41306</v>
      </c>
      <c r="AS2226">
        <v>2009</v>
      </c>
      <c r="AT2226">
        <v>323</v>
      </c>
      <c r="AU2226">
        <v>5916</v>
      </c>
      <c r="AZ2226">
        <v>930</v>
      </c>
      <c r="BA2226">
        <v>934</v>
      </c>
      <c r="BC2226" t="s">
        <v>27352</v>
      </c>
      <c r="BK2226" t="s">
        <v>27353</v>
      </c>
      <c r="BL2226">
        <v>19150810</v>
      </c>
      <c r="BQ2226" t="s">
        <v>296</v>
      </c>
      <c r="BR2226" t="s">
        <v>12074</v>
      </c>
      <c r="BS2226" t="s">
        <v>12074</v>
      </c>
    </row>
    <row r="2227" spans="1:71" hidden="1">
      <c r="A2227" t="s">
        <v>76</v>
      </c>
      <c r="B2227" t="s">
        <v>27354</v>
      </c>
      <c r="F2227" t="s">
        <v>27355</v>
      </c>
      <c r="I2227" t="s">
        <v>27356</v>
      </c>
      <c r="J2227" t="s">
        <v>472</v>
      </c>
      <c r="V2227" t="s">
        <v>27357</v>
      </c>
      <c r="AM2227" t="s">
        <v>474</v>
      </c>
      <c r="AR2227" t="s">
        <v>185</v>
      </c>
      <c r="AS2227">
        <v>2013</v>
      </c>
      <c r="AT2227">
        <v>126</v>
      </c>
      <c r="AU2227">
        <v>9</v>
      </c>
      <c r="AZ2227">
        <v>2233</v>
      </c>
      <c r="BA2227">
        <v>2243</v>
      </c>
      <c r="BC2227" t="s">
        <v>27358</v>
      </c>
      <c r="BK2227" t="s">
        <v>27359</v>
      </c>
      <c r="BL2227">
        <v>23722594</v>
      </c>
      <c r="BQ2227" t="s">
        <v>296</v>
      </c>
      <c r="BR2227" t="s">
        <v>12074</v>
      </c>
      <c r="BS2227" t="s">
        <v>12074</v>
      </c>
    </row>
    <row r="2228" spans="1:71" hidden="1">
      <c r="A2228" t="s">
        <v>76</v>
      </c>
      <c r="B2228" t="s">
        <v>27360</v>
      </c>
      <c r="F2228" t="s">
        <v>27360</v>
      </c>
      <c r="I2228" t="s">
        <v>27361</v>
      </c>
      <c r="J2228" t="s">
        <v>20286</v>
      </c>
      <c r="V2228" t="s">
        <v>27362</v>
      </c>
      <c r="AM2228" t="s">
        <v>20289</v>
      </c>
      <c r="AS2228">
        <v>1998</v>
      </c>
      <c r="AT2228">
        <v>25</v>
      </c>
      <c r="AU2228">
        <v>3</v>
      </c>
      <c r="AZ2228">
        <v>219</v>
      </c>
      <c r="BA2228">
        <v>232</v>
      </c>
      <c r="BC2228" t="s">
        <v>27363</v>
      </c>
      <c r="BK2228" t="s">
        <v>27364</v>
      </c>
      <c r="BQ2228" t="s">
        <v>296</v>
      </c>
      <c r="BR2228" t="s">
        <v>12074</v>
      </c>
      <c r="BS2228" t="s">
        <v>12074</v>
      </c>
    </row>
    <row r="2229" spans="1:71" hidden="1">
      <c r="A2229" t="s">
        <v>76</v>
      </c>
      <c r="B2229" t="s">
        <v>27365</v>
      </c>
      <c r="F2229" t="s">
        <v>27366</v>
      </c>
      <c r="I2229" t="s">
        <v>27367</v>
      </c>
      <c r="J2229" t="s">
        <v>1257</v>
      </c>
      <c r="V2229" t="s">
        <v>27368</v>
      </c>
      <c r="Z2229" t="s">
        <v>24831</v>
      </c>
      <c r="AA2229" t="s">
        <v>24832</v>
      </c>
      <c r="AM2229" t="s">
        <v>1259</v>
      </c>
      <c r="AR2229" t="s">
        <v>128</v>
      </c>
      <c r="AS2229">
        <v>2009</v>
      </c>
      <c r="AT2229">
        <v>36</v>
      </c>
      <c r="AU2229">
        <v>12</v>
      </c>
      <c r="AZ2229">
        <v>2300</v>
      </c>
      <c r="BA2229">
        <v>2312</v>
      </c>
      <c r="BC2229" t="s">
        <v>27369</v>
      </c>
      <c r="BK2229" t="s">
        <v>27370</v>
      </c>
      <c r="BQ2229" t="s">
        <v>296</v>
      </c>
      <c r="BR2229" t="s">
        <v>12074</v>
      </c>
      <c r="BS2229" t="s">
        <v>12074</v>
      </c>
    </row>
    <row r="2230" spans="1:71" hidden="1">
      <c r="A2230" t="s">
        <v>76</v>
      </c>
      <c r="B2230" t="s">
        <v>27371</v>
      </c>
      <c r="F2230" t="s">
        <v>27371</v>
      </c>
      <c r="I2230" t="s">
        <v>27372</v>
      </c>
      <c r="J2230" t="s">
        <v>27373</v>
      </c>
      <c r="O2230" t="s">
        <v>27374</v>
      </c>
      <c r="P2230" t="s">
        <v>27375</v>
      </c>
      <c r="Q2230" t="s">
        <v>27376</v>
      </c>
      <c r="R2230" t="s">
        <v>27377</v>
      </c>
      <c r="S2230" t="s">
        <v>27378</v>
      </c>
      <c r="V2230" t="s">
        <v>27379</v>
      </c>
      <c r="AM2230" t="s">
        <v>27380</v>
      </c>
      <c r="AR2230" t="s">
        <v>509</v>
      </c>
      <c r="AS2230">
        <v>1998</v>
      </c>
      <c r="AT2230">
        <v>126</v>
      </c>
      <c r="AU2230" s="2">
        <v>43132</v>
      </c>
      <c r="AZ2230">
        <v>83</v>
      </c>
      <c r="BA2230">
        <v>93</v>
      </c>
      <c r="BC2230" t="s">
        <v>27381</v>
      </c>
      <c r="BK2230" t="s">
        <v>27382</v>
      </c>
      <c r="BQ2230" t="s">
        <v>296</v>
      </c>
      <c r="BR2230" t="s">
        <v>12074</v>
      </c>
      <c r="BS2230" t="s">
        <v>12074</v>
      </c>
    </row>
    <row r="2231" spans="1:71" hidden="1">
      <c r="A2231" t="s">
        <v>76</v>
      </c>
      <c r="B2231" t="s">
        <v>27383</v>
      </c>
      <c r="F2231" t="s">
        <v>27384</v>
      </c>
      <c r="I2231" t="s">
        <v>27385</v>
      </c>
      <c r="J2231" t="s">
        <v>11552</v>
      </c>
      <c r="V2231" t="s">
        <v>27386</v>
      </c>
      <c r="AM2231" t="s">
        <v>11554</v>
      </c>
      <c r="AR2231" t="s">
        <v>5365</v>
      </c>
      <c r="AS2231">
        <v>2009</v>
      </c>
      <c r="AT2231">
        <v>19</v>
      </c>
      <c r="AU2231">
        <v>3</v>
      </c>
      <c r="AZ2231">
        <v>633</v>
      </c>
      <c r="BA2231">
        <v>637</v>
      </c>
      <c r="BK2231" t="s">
        <v>27387</v>
      </c>
      <c r="BQ2231" t="s">
        <v>296</v>
      </c>
      <c r="BR2231" t="s">
        <v>12074</v>
      </c>
      <c r="BS2231" t="s">
        <v>12074</v>
      </c>
    </row>
    <row r="2232" spans="1:71" hidden="1">
      <c r="A2232" t="s">
        <v>76</v>
      </c>
      <c r="B2232" t="s">
        <v>27388</v>
      </c>
      <c r="F2232" t="s">
        <v>27389</v>
      </c>
      <c r="I2232" t="s">
        <v>27390</v>
      </c>
      <c r="J2232" t="s">
        <v>1578</v>
      </c>
      <c r="V2232" t="s">
        <v>27391</v>
      </c>
      <c r="AA2232" t="s">
        <v>27392</v>
      </c>
      <c r="AM2232" t="s">
        <v>1580</v>
      </c>
      <c r="AN2232" t="s">
        <v>8019</v>
      </c>
      <c r="AR2232" t="s">
        <v>600</v>
      </c>
      <c r="AS2232">
        <v>2015</v>
      </c>
      <c r="AT2232">
        <v>29</v>
      </c>
      <c r="AU2232">
        <v>4</v>
      </c>
      <c r="AZ2232">
        <v>549</v>
      </c>
      <c r="BA2232">
        <v>561</v>
      </c>
      <c r="BC2232" t="s">
        <v>27393</v>
      </c>
      <c r="BK2232" t="s">
        <v>27394</v>
      </c>
      <c r="BQ2232" t="s">
        <v>296</v>
      </c>
      <c r="BR2232" t="s">
        <v>12074</v>
      </c>
      <c r="BS2232" t="s">
        <v>12074</v>
      </c>
    </row>
    <row r="2233" spans="1:71" hidden="1">
      <c r="A2233" t="s">
        <v>76</v>
      </c>
      <c r="B2233" t="s">
        <v>27395</v>
      </c>
      <c r="F2233" t="s">
        <v>27396</v>
      </c>
      <c r="I2233" t="s">
        <v>27397</v>
      </c>
      <c r="J2233" t="s">
        <v>3500</v>
      </c>
      <c r="V2233" t="s">
        <v>27398</v>
      </c>
      <c r="Z2233" t="s">
        <v>27399</v>
      </c>
      <c r="AA2233" t="s">
        <v>27400</v>
      </c>
      <c r="AM2233" t="s">
        <v>3504</v>
      </c>
      <c r="AS2233">
        <v>2012</v>
      </c>
      <c r="AT2233">
        <v>53</v>
      </c>
      <c r="AU2233">
        <v>2</v>
      </c>
      <c r="AZ2233">
        <v>119</v>
      </c>
      <c r="BA2233">
        <v>130</v>
      </c>
      <c r="BC2233" t="s">
        <v>27401</v>
      </c>
      <c r="BK2233" t="s">
        <v>27402</v>
      </c>
      <c r="BQ2233" t="s">
        <v>296</v>
      </c>
      <c r="BR2233" t="s">
        <v>12074</v>
      </c>
      <c r="BS2233" t="s">
        <v>12074</v>
      </c>
    </row>
    <row r="2234" spans="1:71" hidden="1">
      <c r="A2234" t="s">
        <v>76</v>
      </c>
      <c r="B2234" t="s">
        <v>27403</v>
      </c>
      <c r="F2234" t="s">
        <v>27404</v>
      </c>
      <c r="I2234" t="s">
        <v>27405</v>
      </c>
      <c r="J2234" t="s">
        <v>100</v>
      </c>
      <c r="V2234" t="s">
        <v>27406</v>
      </c>
      <c r="Z2234" t="s">
        <v>27407</v>
      </c>
      <c r="AA2234" t="s">
        <v>27408</v>
      </c>
      <c r="AM2234" t="s">
        <v>103</v>
      </c>
      <c r="AR2234" t="s">
        <v>226</v>
      </c>
      <c r="AS2234">
        <v>2012</v>
      </c>
      <c r="AT2234">
        <v>7</v>
      </c>
      <c r="AU2234">
        <v>3</v>
      </c>
      <c r="BB2234" t="s">
        <v>27409</v>
      </c>
      <c r="BC2234" t="s">
        <v>27410</v>
      </c>
      <c r="BK2234" t="s">
        <v>27411</v>
      </c>
      <c r="BL2234">
        <v>22479634</v>
      </c>
      <c r="BQ2234" t="s">
        <v>296</v>
      </c>
      <c r="BR2234" t="s">
        <v>12074</v>
      </c>
      <c r="BS2234" t="s">
        <v>12074</v>
      </c>
    </row>
    <row r="2235" spans="1:71" hidden="1">
      <c r="A2235" t="s">
        <v>76</v>
      </c>
      <c r="B2235" t="s">
        <v>27412</v>
      </c>
      <c r="F2235" t="s">
        <v>27413</v>
      </c>
      <c r="I2235" t="s">
        <v>27414</v>
      </c>
      <c r="J2235" t="s">
        <v>13018</v>
      </c>
      <c r="V2235" t="s">
        <v>27415</v>
      </c>
      <c r="AA2235" t="s">
        <v>27416</v>
      </c>
      <c r="AM2235" t="s">
        <v>3882</v>
      </c>
      <c r="AN2235" t="s">
        <v>3883</v>
      </c>
      <c r="AR2235" t="s">
        <v>128</v>
      </c>
      <c r="AS2235">
        <v>2011</v>
      </c>
      <c r="AT2235">
        <v>181</v>
      </c>
      <c r="AU2235">
        <v>8</v>
      </c>
      <c r="AZ2235">
        <v>1101</v>
      </c>
      <c r="BA2235">
        <v>1109</v>
      </c>
      <c r="BC2235" t="s">
        <v>27417</v>
      </c>
      <c r="BK2235" t="s">
        <v>27418</v>
      </c>
      <c r="BL2235">
        <v>21691770</v>
      </c>
      <c r="BQ2235" t="s">
        <v>296</v>
      </c>
      <c r="BR2235" t="s">
        <v>12074</v>
      </c>
      <c r="BS2235" t="s">
        <v>12074</v>
      </c>
    </row>
    <row r="2236" spans="1:71" hidden="1">
      <c r="A2236" t="s">
        <v>867</v>
      </c>
      <c r="B2236" t="s">
        <v>27419</v>
      </c>
      <c r="D2236" t="s">
        <v>3233</v>
      </c>
      <c r="F2236" t="s">
        <v>27419</v>
      </c>
      <c r="I2236" t="s">
        <v>27420</v>
      </c>
      <c r="J2236" t="s">
        <v>3235</v>
      </c>
      <c r="K2236" t="s">
        <v>3236</v>
      </c>
      <c r="O2236" t="s">
        <v>3237</v>
      </c>
      <c r="P2236" t="s">
        <v>3238</v>
      </c>
      <c r="Q2236" t="s">
        <v>3239</v>
      </c>
      <c r="R2236" t="s">
        <v>3240</v>
      </c>
      <c r="V2236" t="s">
        <v>27421</v>
      </c>
      <c r="AM2236" t="s">
        <v>3244</v>
      </c>
      <c r="AO2236" t="s">
        <v>3245</v>
      </c>
      <c r="AS2236">
        <v>1998</v>
      </c>
      <c r="AT2236">
        <v>52</v>
      </c>
      <c r="AZ2236">
        <v>109</v>
      </c>
      <c r="BA2236">
        <v>124</v>
      </c>
      <c r="BK2236" t="s">
        <v>27422</v>
      </c>
      <c r="BQ2236" t="s">
        <v>131</v>
      </c>
      <c r="BR2236" t="s">
        <v>12074</v>
      </c>
      <c r="BS2236" t="s">
        <v>296</v>
      </c>
    </row>
    <row r="2237" spans="1:71" hidden="1">
      <c r="A2237" t="s">
        <v>76</v>
      </c>
      <c r="B2237" t="s">
        <v>27423</v>
      </c>
      <c r="F2237" t="s">
        <v>27424</v>
      </c>
      <c r="I2237" t="s">
        <v>27425</v>
      </c>
      <c r="J2237" t="s">
        <v>113</v>
      </c>
      <c r="V2237" t="s">
        <v>27426</v>
      </c>
      <c r="Z2237" t="s">
        <v>27427</v>
      </c>
      <c r="AM2237" t="s">
        <v>115</v>
      </c>
      <c r="AR2237" s="3">
        <v>46388</v>
      </c>
      <c r="AS2237">
        <v>2009</v>
      </c>
      <c r="AT2237">
        <v>19</v>
      </c>
      <c r="AU2237">
        <v>2</v>
      </c>
      <c r="AZ2237" t="s">
        <v>27428</v>
      </c>
      <c r="BA2237" t="s">
        <v>27429</v>
      </c>
      <c r="BC2237" t="s">
        <v>27430</v>
      </c>
      <c r="BK2237" t="s">
        <v>27431</v>
      </c>
      <c r="BL2237">
        <v>19174139</v>
      </c>
      <c r="BQ2237" t="s">
        <v>296</v>
      </c>
      <c r="BR2237" t="s">
        <v>12074</v>
      </c>
      <c r="BS2237" t="s">
        <v>12074</v>
      </c>
    </row>
    <row r="2238" spans="1:71" hidden="1">
      <c r="A2238" t="s">
        <v>76</v>
      </c>
      <c r="B2238" t="s">
        <v>27432</v>
      </c>
      <c r="F2238" t="s">
        <v>27433</v>
      </c>
      <c r="I2238" t="s">
        <v>27434</v>
      </c>
      <c r="J2238" t="s">
        <v>12810</v>
      </c>
      <c r="V2238" t="s">
        <v>27435</v>
      </c>
      <c r="AM2238" t="s">
        <v>12812</v>
      </c>
      <c r="AN2238" t="s">
        <v>12813</v>
      </c>
      <c r="AR2238" t="s">
        <v>168</v>
      </c>
      <c r="AS2238">
        <v>2014</v>
      </c>
      <c r="AT2238">
        <v>9</v>
      </c>
      <c r="AU2238">
        <v>2</v>
      </c>
      <c r="AZ2238">
        <v>246</v>
      </c>
      <c r="BA2238">
        <v>256</v>
      </c>
      <c r="BK2238" t="s">
        <v>27436</v>
      </c>
      <c r="BQ2238" t="s">
        <v>296</v>
      </c>
      <c r="BR2238" t="s">
        <v>12074</v>
      </c>
      <c r="BS2238" t="s">
        <v>12074</v>
      </c>
    </row>
    <row r="2239" spans="1:71" hidden="1">
      <c r="A2239" t="s">
        <v>76</v>
      </c>
      <c r="B2239" t="s">
        <v>27432</v>
      </c>
      <c r="F2239" t="s">
        <v>27433</v>
      </c>
      <c r="I2239" t="s">
        <v>27437</v>
      </c>
      <c r="J2239" t="s">
        <v>9447</v>
      </c>
      <c r="V2239" t="s">
        <v>27438</v>
      </c>
      <c r="AM2239" t="s">
        <v>9451</v>
      </c>
      <c r="AN2239" t="s">
        <v>13110</v>
      </c>
      <c r="AR2239" t="s">
        <v>887</v>
      </c>
      <c r="AS2239">
        <v>2015</v>
      </c>
      <c r="AT2239">
        <v>49</v>
      </c>
      <c r="AU2239">
        <v>2</v>
      </c>
      <c r="AZ2239">
        <v>207</v>
      </c>
      <c r="BA2239">
        <v>216</v>
      </c>
      <c r="BC2239" t="s">
        <v>27439</v>
      </c>
      <c r="BK2239" t="s">
        <v>27440</v>
      </c>
      <c r="BQ2239" t="s">
        <v>296</v>
      </c>
      <c r="BR2239" t="s">
        <v>12074</v>
      </c>
      <c r="BS2239" t="s">
        <v>12074</v>
      </c>
    </row>
    <row r="2240" spans="1:71" hidden="1">
      <c r="A2240" t="s">
        <v>76</v>
      </c>
      <c r="B2240" t="s">
        <v>27441</v>
      </c>
      <c r="F2240" t="s">
        <v>27441</v>
      </c>
      <c r="I2240" t="s">
        <v>27442</v>
      </c>
      <c r="J2240" t="s">
        <v>1196</v>
      </c>
      <c r="V2240" t="s">
        <v>27443</v>
      </c>
      <c r="AM2240" t="s">
        <v>1198</v>
      </c>
      <c r="AR2240" t="s">
        <v>413</v>
      </c>
      <c r="AS2240">
        <v>2003</v>
      </c>
      <c r="AT2240">
        <v>96</v>
      </c>
      <c r="AU2240">
        <v>6</v>
      </c>
      <c r="AZ2240">
        <v>834</v>
      </c>
      <c r="BA2240">
        <v>846</v>
      </c>
      <c r="BC2240" t="s">
        <v>27444</v>
      </c>
      <c r="BK2240" t="s">
        <v>27445</v>
      </c>
      <c r="BQ2240" t="s">
        <v>296</v>
      </c>
      <c r="BR2240" t="s">
        <v>12074</v>
      </c>
      <c r="BS2240" t="s">
        <v>296</v>
      </c>
    </row>
    <row r="2241" spans="1:72" hidden="1">
      <c r="A2241" t="s">
        <v>76</v>
      </c>
      <c r="B2241" t="s">
        <v>27446</v>
      </c>
      <c r="F2241" t="s">
        <v>27447</v>
      </c>
      <c r="I2241" t="s">
        <v>27448</v>
      </c>
      <c r="J2241" t="s">
        <v>3996</v>
      </c>
      <c r="V2241" t="s">
        <v>27449</v>
      </c>
      <c r="Z2241" t="s">
        <v>27450</v>
      </c>
      <c r="AA2241" t="s">
        <v>27451</v>
      </c>
      <c r="AM2241" t="s">
        <v>4000</v>
      </c>
      <c r="AR2241" t="s">
        <v>769</v>
      </c>
      <c r="AS2241">
        <v>2008</v>
      </c>
      <c r="AT2241">
        <v>155</v>
      </c>
      <c r="AU2241">
        <v>3</v>
      </c>
      <c r="AZ2241">
        <v>571</v>
      </c>
      <c r="BA2241">
        <v>582</v>
      </c>
      <c r="BC2241" t="s">
        <v>27452</v>
      </c>
      <c r="BK2241" t="s">
        <v>27453</v>
      </c>
      <c r="BL2241">
        <v>18188604</v>
      </c>
      <c r="BQ2241" t="s">
        <v>296</v>
      </c>
      <c r="BR2241" t="s">
        <v>12074</v>
      </c>
      <c r="BS2241" t="s">
        <v>12074</v>
      </c>
    </row>
    <row r="2242" spans="1:72" hidden="1">
      <c r="A2242" t="s">
        <v>76</v>
      </c>
      <c r="B2242" t="s">
        <v>27454</v>
      </c>
      <c r="F2242" t="s">
        <v>27454</v>
      </c>
      <c r="I2242" t="s">
        <v>27455</v>
      </c>
      <c r="J2242" t="s">
        <v>638</v>
      </c>
      <c r="V2242" t="s">
        <v>27456</v>
      </c>
      <c r="AM2242" t="s">
        <v>640</v>
      </c>
      <c r="AN2242" t="s">
        <v>10069</v>
      </c>
      <c r="AR2242" t="s">
        <v>94</v>
      </c>
      <c r="AS2242">
        <v>1999</v>
      </c>
      <c r="AT2242">
        <v>26</v>
      </c>
      <c r="AU2242">
        <v>1</v>
      </c>
      <c r="AZ2242">
        <v>43</v>
      </c>
      <c r="BA2242">
        <v>49</v>
      </c>
      <c r="BC2242" t="s">
        <v>27457</v>
      </c>
      <c r="BK2242" t="s">
        <v>27458</v>
      </c>
      <c r="BL2242">
        <v>10102759</v>
      </c>
      <c r="BQ2242" t="s">
        <v>296</v>
      </c>
      <c r="BR2242" t="s">
        <v>12074</v>
      </c>
      <c r="BS2242" t="s">
        <v>12074</v>
      </c>
    </row>
    <row r="2243" spans="1:72" hidden="1">
      <c r="A2243" t="s">
        <v>76</v>
      </c>
      <c r="B2243" t="s">
        <v>27459</v>
      </c>
      <c r="F2243" t="s">
        <v>27459</v>
      </c>
      <c r="I2243" t="s">
        <v>27460</v>
      </c>
      <c r="J2243" t="s">
        <v>1125</v>
      </c>
      <c r="V2243" t="s">
        <v>27461</v>
      </c>
      <c r="Z2243" t="s">
        <v>27462</v>
      </c>
      <c r="AM2243" t="s">
        <v>1128</v>
      </c>
      <c r="AR2243" t="s">
        <v>204</v>
      </c>
      <c r="AS2243">
        <v>2005</v>
      </c>
      <c r="AT2243">
        <v>30</v>
      </c>
      <c r="AU2243">
        <v>1</v>
      </c>
      <c r="AZ2243">
        <v>79</v>
      </c>
      <c r="BA2243">
        <v>90</v>
      </c>
      <c r="BC2243" t="s">
        <v>27463</v>
      </c>
      <c r="BK2243" t="s">
        <v>27464</v>
      </c>
      <c r="BQ2243" t="s">
        <v>296</v>
      </c>
      <c r="BR2243" t="s">
        <v>12074</v>
      </c>
      <c r="BS2243" t="s">
        <v>12074</v>
      </c>
    </row>
    <row r="2244" spans="1:72" hidden="1">
      <c r="A2244" t="s">
        <v>76</v>
      </c>
      <c r="B2244" t="s">
        <v>27465</v>
      </c>
      <c r="F2244" t="s">
        <v>27466</v>
      </c>
      <c r="I2244" t="s">
        <v>27467</v>
      </c>
      <c r="J2244" t="s">
        <v>14014</v>
      </c>
      <c r="V2244" t="s">
        <v>27468</v>
      </c>
      <c r="AM2244" t="s">
        <v>14018</v>
      </c>
      <c r="AN2244" t="s">
        <v>14019</v>
      </c>
      <c r="AR2244" t="s">
        <v>600</v>
      </c>
      <c r="AS2244">
        <v>2011</v>
      </c>
      <c r="AT2244">
        <v>158</v>
      </c>
      <c r="AU2244">
        <v>4</v>
      </c>
      <c r="AZ2244">
        <v>477</v>
      </c>
      <c r="BA2244">
        <v>484</v>
      </c>
      <c r="BC2244" t="s">
        <v>27469</v>
      </c>
      <c r="BK2244" t="s">
        <v>27470</v>
      </c>
      <c r="BL2244">
        <v>21147242</v>
      </c>
      <c r="BQ2244" t="s">
        <v>296</v>
      </c>
      <c r="BR2244" t="s">
        <v>12074</v>
      </c>
      <c r="BS2244" t="s">
        <v>12074</v>
      </c>
    </row>
    <row r="2245" spans="1:72" hidden="1">
      <c r="A2245" t="s">
        <v>76</v>
      </c>
      <c r="B2245" t="s">
        <v>27471</v>
      </c>
      <c r="F2245" t="s">
        <v>27472</v>
      </c>
      <c r="I2245" t="s">
        <v>27473</v>
      </c>
      <c r="J2245" t="s">
        <v>4389</v>
      </c>
      <c r="V2245" t="s">
        <v>27474</v>
      </c>
      <c r="AM2245" t="s">
        <v>4394</v>
      </c>
      <c r="AN2245" t="s">
        <v>5235</v>
      </c>
      <c r="AR2245" t="s">
        <v>168</v>
      </c>
      <c r="AS2245">
        <v>2015</v>
      </c>
      <c r="AT2245">
        <v>55</v>
      </c>
      <c r="AU2245">
        <v>4</v>
      </c>
      <c r="AZ2245">
        <v>631</v>
      </c>
      <c r="BA2245">
        <v>641</v>
      </c>
      <c r="BC2245" t="s">
        <v>27475</v>
      </c>
      <c r="BK2245" t="s">
        <v>27476</v>
      </c>
      <c r="BL2245">
        <v>26307096</v>
      </c>
      <c r="BQ2245" t="s">
        <v>296</v>
      </c>
      <c r="BR2245" t="s">
        <v>12074</v>
      </c>
      <c r="BS2245" t="s">
        <v>12074</v>
      </c>
    </row>
    <row r="2246" spans="1:72" hidden="1">
      <c r="A2246" t="s">
        <v>76</v>
      </c>
      <c r="B2246" t="s">
        <v>27477</v>
      </c>
      <c r="F2246" t="s">
        <v>27477</v>
      </c>
      <c r="I2246" t="s">
        <v>27478</v>
      </c>
      <c r="J2246" t="s">
        <v>3879</v>
      </c>
      <c r="V2246" t="s">
        <v>27479</v>
      </c>
      <c r="Z2246" t="s">
        <v>27480</v>
      </c>
      <c r="AA2246" t="s">
        <v>15034</v>
      </c>
      <c r="AM2246" t="s">
        <v>3882</v>
      </c>
      <c r="AR2246" t="s">
        <v>397</v>
      </c>
      <c r="AS2246">
        <v>2003</v>
      </c>
      <c r="AT2246">
        <v>173</v>
      </c>
      <c r="AU2246">
        <v>5</v>
      </c>
      <c r="AZ2246">
        <v>379</v>
      </c>
      <c r="BA2246">
        <v>389</v>
      </c>
      <c r="BC2246" t="s">
        <v>27481</v>
      </c>
      <c r="BK2246" t="s">
        <v>27482</v>
      </c>
      <c r="BL2246">
        <v>12764630</v>
      </c>
      <c r="BQ2246" t="s">
        <v>296</v>
      </c>
      <c r="BR2246" t="s">
        <v>12074</v>
      </c>
      <c r="BS2246" t="s">
        <v>12074</v>
      </c>
    </row>
    <row r="2247" spans="1:72" hidden="1">
      <c r="A2247" t="s">
        <v>76</v>
      </c>
      <c r="B2247" t="s">
        <v>27483</v>
      </c>
      <c r="F2247" t="s">
        <v>27483</v>
      </c>
      <c r="I2247" t="s">
        <v>27484</v>
      </c>
      <c r="J2247" t="s">
        <v>2128</v>
      </c>
      <c r="V2247" t="s">
        <v>27485</v>
      </c>
      <c r="Z2247" t="s">
        <v>27486</v>
      </c>
      <c r="AA2247" t="s">
        <v>27487</v>
      </c>
      <c r="AM2247" t="s">
        <v>2130</v>
      </c>
      <c r="AR2247" t="s">
        <v>600</v>
      </c>
      <c r="AS2247">
        <v>1995</v>
      </c>
      <c r="AT2247">
        <v>24</v>
      </c>
      <c r="AU2247">
        <v>2</v>
      </c>
      <c r="AZ2247">
        <v>332</v>
      </c>
      <c r="BA2247">
        <v>340</v>
      </c>
      <c r="BC2247" t="s">
        <v>27488</v>
      </c>
      <c r="BK2247" t="s">
        <v>27489</v>
      </c>
      <c r="BQ2247" t="s">
        <v>296</v>
      </c>
      <c r="BR2247" t="s">
        <v>12074</v>
      </c>
      <c r="BS2247" t="s">
        <v>12074</v>
      </c>
    </row>
    <row r="2248" spans="1:72" hidden="1">
      <c r="A2248" t="s">
        <v>76</v>
      </c>
      <c r="B2248" t="s">
        <v>27490</v>
      </c>
      <c r="F2248" t="s">
        <v>27491</v>
      </c>
      <c r="I2248" t="s">
        <v>27492</v>
      </c>
      <c r="J2248" t="s">
        <v>9434</v>
      </c>
      <c r="V2248" t="s">
        <v>27493</v>
      </c>
      <c r="AM2248" t="s">
        <v>9436</v>
      </c>
      <c r="AR2248" t="s">
        <v>185</v>
      </c>
      <c r="AS2248">
        <v>2011</v>
      </c>
      <c r="AT2248">
        <v>92</v>
      </c>
      <c r="AU2248">
        <v>1</v>
      </c>
      <c r="AZ2248">
        <v>53</v>
      </c>
      <c r="BA2248">
        <v>63</v>
      </c>
      <c r="BC2248" t="s">
        <v>27494</v>
      </c>
      <c r="BK2248" t="s">
        <v>27495</v>
      </c>
      <c r="BQ2248" t="s">
        <v>296</v>
      </c>
      <c r="BR2248" t="s">
        <v>12074</v>
      </c>
      <c r="BS2248" t="s">
        <v>12074</v>
      </c>
    </row>
    <row r="2249" spans="1:72" hidden="1">
      <c r="A2249" t="s">
        <v>76</v>
      </c>
      <c r="B2249" t="s">
        <v>27496</v>
      </c>
      <c r="F2249" t="s">
        <v>27497</v>
      </c>
      <c r="I2249" t="s">
        <v>27498</v>
      </c>
      <c r="J2249" t="s">
        <v>122</v>
      </c>
      <c r="V2249" t="s">
        <v>27499</v>
      </c>
      <c r="Z2249" t="s">
        <v>27500</v>
      </c>
      <c r="AA2249" t="s">
        <v>27501</v>
      </c>
      <c r="AM2249" t="s">
        <v>126</v>
      </c>
      <c r="AN2249" t="s">
        <v>127</v>
      </c>
      <c r="AR2249" t="s">
        <v>168</v>
      </c>
      <c r="AS2249">
        <v>2016</v>
      </c>
      <c r="AT2249">
        <v>22</v>
      </c>
      <c r="AU2249">
        <v>10</v>
      </c>
      <c r="AZ2249">
        <v>3332</v>
      </c>
      <c r="BA2249">
        <v>3340</v>
      </c>
      <c r="BC2249" t="s">
        <v>27502</v>
      </c>
      <c r="BK2249" t="s">
        <v>27503</v>
      </c>
      <c r="BL2249">
        <v>26990351</v>
      </c>
      <c r="BQ2249" t="s">
        <v>296</v>
      </c>
      <c r="BR2249" t="s">
        <v>12074</v>
      </c>
      <c r="BS2249" t="s">
        <v>12074</v>
      </c>
    </row>
    <row r="2250" spans="1:72" hidden="1">
      <c r="A2250" t="s">
        <v>76</v>
      </c>
      <c r="B2250" t="s">
        <v>27504</v>
      </c>
      <c r="F2250" t="s">
        <v>27505</v>
      </c>
      <c r="I2250" t="s">
        <v>27506</v>
      </c>
      <c r="J2250" t="s">
        <v>699</v>
      </c>
      <c r="V2250" t="s">
        <v>27507</v>
      </c>
      <c r="Z2250" t="s">
        <v>27508</v>
      </c>
      <c r="AA2250" t="s">
        <v>27509</v>
      </c>
      <c r="AM2250" t="s">
        <v>701</v>
      </c>
      <c r="AR2250" s="3">
        <v>47423</v>
      </c>
      <c r="AS2250">
        <v>2007</v>
      </c>
      <c r="AT2250">
        <v>362</v>
      </c>
      <c r="AU2250">
        <v>1487</v>
      </c>
      <c r="AZ2250">
        <v>2131</v>
      </c>
      <c r="BA2250">
        <v>2139</v>
      </c>
      <c r="BC2250" t="s">
        <v>27510</v>
      </c>
      <c r="BK2250" t="s">
        <v>27511</v>
      </c>
      <c r="BL2250">
        <v>17472933</v>
      </c>
      <c r="BQ2250" t="s">
        <v>296</v>
      </c>
      <c r="BR2250" t="s">
        <v>12074</v>
      </c>
      <c r="BS2250" t="s">
        <v>12074</v>
      </c>
    </row>
    <row r="2251" spans="1:72" hidden="1">
      <c r="A2251" t="s">
        <v>76</v>
      </c>
      <c r="B2251" t="s">
        <v>27512</v>
      </c>
      <c r="F2251" t="s">
        <v>27512</v>
      </c>
      <c r="I2251" t="s">
        <v>27513</v>
      </c>
      <c r="J2251" t="s">
        <v>766</v>
      </c>
      <c r="AM2251" t="s">
        <v>768</v>
      </c>
      <c r="AS2251">
        <v>1985</v>
      </c>
      <c r="AT2251">
        <v>22</v>
      </c>
      <c r="AU2251">
        <v>5</v>
      </c>
      <c r="AZ2251">
        <v>524</v>
      </c>
      <c r="BA2251">
        <v>528</v>
      </c>
      <c r="BC2251" t="s">
        <v>27514</v>
      </c>
      <c r="BK2251" t="s">
        <v>27515</v>
      </c>
      <c r="BL2251">
        <v>4045946</v>
      </c>
      <c r="BQ2251" t="s">
        <v>131</v>
      </c>
      <c r="BR2251" t="s">
        <v>12074</v>
      </c>
      <c r="BS2251" t="s">
        <v>296</v>
      </c>
      <c r="BT2251">
        <v>2</v>
      </c>
    </row>
    <row r="2252" spans="1:72" hidden="1">
      <c r="A2252" t="s">
        <v>76</v>
      </c>
      <c r="B2252" t="s">
        <v>27516</v>
      </c>
      <c r="F2252" t="s">
        <v>27517</v>
      </c>
      <c r="I2252" t="s">
        <v>27518</v>
      </c>
      <c r="J2252" t="s">
        <v>3184</v>
      </c>
      <c r="V2252" t="s">
        <v>27519</v>
      </c>
      <c r="Z2252" t="s">
        <v>24831</v>
      </c>
      <c r="AA2252" t="s">
        <v>24832</v>
      </c>
      <c r="AM2252" t="s">
        <v>3186</v>
      </c>
      <c r="AN2252" t="s">
        <v>18226</v>
      </c>
      <c r="AR2252" t="s">
        <v>148</v>
      </c>
      <c r="AS2252">
        <v>2017</v>
      </c>
      <c r="AT2252">
        <v>38</v>
      </c>
      <c r="AU2252">
        <v>2</v>
      </c>
      <c r="AZ2252">
        <v>151</v>
      </c>
      <c r="BA2252">
        <v>171</v>
      </c>
      <c r="BC2252" t="s">
        <v>27520</v>
      </c>
      <c r="BK2252" t="s">
        <v>27521</v>
      </c>
      <c r="BQ2252" t="s">
        <v>296</v>
      </c>
      <c r="BR2252" t="s">
        <v>12074</v>
      </c>
      <c r="BS2252" t="s">
        <v>12074</v>
      </c>
    </row>
    <row r="2253" spans="1:72" hidden="1">
      <c r="A2253" t="s">
        <v>76</v>
      </c>
      <c r="B2253" t="s">
        <v>27522</v>
      </c>
      <c r="F2253" t="s">
        <v>27523</v>
      </c>
      <c r="I2253" t="s">
        <v>27524</v>
      </c>
      <c r="J2253" t="s">
        <v>605</v>
      </c>
      <c r="V2253" t="s">
        <v>27525</v>
      </c>
      <c r="AA2253" t="s">
        <v>15530</v>
      </c>
      <c r="AM2253" t="s">
        <v>607</v>
      </c>
      <c r="AR2253" t="s">
        <v>397</v>
      </c>
      <c r="AS2253">
        <v>2007</v>
      </c>
      <c r="AT2253">
        <v>61</v>
      </c>
      <c r="AU2253">
        <v>7</v>
      </c>
      <c r="AZ2253">
        <v>1520</v>
      </c>
      <c r="BA2253">
        <v>1531</v>
      </c>
      <c r="BC2253" t="s">
        <v>27526</v>
      </c>
      <c r="BK2253" t="s">
        <v>27527</v>
      </c>
      <c r="BL2253">
        <v>17598737</v>
      </c>
      <c r="BQ2253" t="s">
        <v>131</v>
      </c>
      <c r="BR2253" t="s">
        <v>12074</v>
      </c>
      <c r="BS2253" t="s">
        <v>296</v>
      </c>
    </row>
    <row r="2254" spans="1:72" hidden="1">
      <c r="A2254" t="s">
        <v>76</v>
      </c>
      <c r="B2254" t="s">
        <v>6015</v>
      </c>
      <c r="F2254" t="s">
        <v>6015</v>
      </c>
      <c r="I2254" t="s">
        <v>27528</v>
      </c>
      <c r="J2254" t="s">
        <v>3996</v>
      </c>
      <c r="AM2254" t="s">
        <v>4000</v>
      </c>
      <c r="AS2254">
        <v>1988</v>
      </c>
      <c r="AT2254">
        <v>77</v>
      </c>
      <c r="AU2254">
        <v>4</v>
      </c>
      <c r="AZ2254">
        <v>557</v>
      </c>
      <c r="BA2254">
        <v>564</v>
      </c>
      <c r="BC2254" t="s">
        <v>27529</v>
      </c>
      <c r="BK2254" t="s">
        <v>27530</v>
      </c>
      <c r="BL2254">
        <v>28311278</v>
      </c>
      <c r="BQ2254" t="s">
        <v>131</v>
      </c>
      <c r="BR2254">
        <v>8</v>
      </c>
      <c r="BS2254" t="s">
        <v>594</v>
      </c>
      <c r="BT2254">
        <v>5</v>
      </c>
    </row>
    <row r="2255" spans="1:72" hidden="1">
      <c r="A2255" t="s">
        <v>76</v>
      </c>
      <c r="B2255" t="s">
        <v>27531</v>
      </c>
      <c r="F2255" t="s">
        <v>27531</v>
      </c>
      <c r="I2255" t="s">
        <v>27532</v>
      </c>
      <c r="J2255" t="s">
        <v>3265</v>
      </c>
      <c r="V2255" t="s">
        <v>27533</v>
      </c>
      <c r="AM2255" t="s">
        <v>3266</v>
      </c>
      <c r="AR2255" t="s">
        <v>509</v>
      </c>
      <c r="AS2255">
        <v>2004</v>
      </c>
      <c r="AT2255">
        <v>136</v>
      </c>
      <c r="AU2255">
        <v>1</v>
      </c>
      <c r="AZ2255">
        <v>77</v>
      </c>
      <c r="BA2255">
        <v>90</v>
      </c>
      <c r="BK2255" t="s">
        <v>27534</v>
      </c>
      <c r="BQ2255" t="s">
        <v>131</v>
      </c>
      <c r="BR2255" t="s">
        <v>12074</v>
      </c>
      <c r="BS2255" t="s">
        <v>296</v>
      </c>
    </row>
    <row r="2256" spans="1:72" hidden="1">
      <c r="A2256" t="s">
        <v>76</v>
      </c>
      <c r="B2256" t="s">
        <v>27535</v>
      </c>
      <c r="F2256" t="s">
        <v>27535</v>
      </c>
      <c r="I2256" t="s">
        <v>27536</v>
      </c>
      <c r="J2256" t="s">
        <v>4289</v>
      </c>
      <c r="V2256" t="s">
        <v>27537</v>
      </c>
      <c r="AM2256" t="s">
        <v>4291</v>
      </c>
      <c r="AR2256" t="s">
        <v>94</v>
      </c>
      <c r="AS2256">
        <v>2002</v>
      </c>
      <c r="AT2256">
        <v>23</v>
      </c>
      <c r="AU2256">
        <v>1</v>
      </c>
      <c r="AZ2256">
        <v>56</v>
      </c>
      <c r="BA2256">
        <v>63</v>
      </c>
      <c r="BC2256" t="s">
        <v>27538</v>
      </c>
      <c r="BK2256" t="s">
        <v>27539</v>
      </c>
      <c r="BQ2256" t="s">
        <v>131</v>
      </c>
      <c r="BR2256" t="s">
        <v>12074</v>
      </c>
      <c r="BS2256" t="s">
        <v>296</v>
      </c>
    </row>
    <row r="2257" spans="1:71" hidden="1">
      <c r="A2257" t="s">
        <v>76</v>
      </c>
      <c r="B2257" t="s">
        <v>27540</v>
      </c>
      <c r="F2257" t="s">
        <v>27540</v>
      </c>
      <c r="I2257" t="s">
        <v>27541</v>
      </c>
      <c r="J2257" t="s">
        <v>7752</v>
      </c>
      <c r="V2257" t="s">
        <v>27542</v>
      </c>
      <c r="AM2257" t="s">
        <v>2716</v>
      </c>
      <c r="AR2257" t="s">
        <v>168</v>
      </c>
      <c r="AS2257">
        <v>1996</v>
      </c>
      <c r="AT2257">
        <v>20</v>
      </c>
      <c r="AU2257">
        <v>10</v>
      </c>
      <c r="AZ2257">
        <v>545</v>
      </c>
      <c r="BA2257">
        <v>561</v>
      </c>
      <c r="BC2257" t="s">
        <v>27543</v>
      </c>
      <c r="BK2257" t="s">
        <v>27544</v>
      </c>
      <c r="BQ2257" t="s">
        <v>131</v>
      </c>
      <c r="BR2257" t="s">
        <v>12074</v>
      </c>
      <c r="BS2257" t="s">
        <v>296</v>
      </c>
    </row>
    <row r="2258" spans="1:71" hidden="1">
      <c r="A2258" t="s">
        <v>76</v>
      </c>
      <c r="B2258" t="s">
        <v>27545</v>
      </c>
      <c r="F2258" t="s">
        <v>27545</v>
      </c>
      <c r="I2258" t="s">
        <v>27546</v>
      </c>
      <c r="J2258" t="s">
        <v>2382</v>
      </c>
      <c r="V2258" t="s">
        <v>27547</v>
      </c>
      <c r="AM2258" t="s">
        <v>2387</v>
      </c>
      <c r="AR2258" t="s">
        <v>5365</v>
      </c>
      <c r="AS2258">
        <v>1992</v>
      </c>
      <c r="AT2258">
        <v>17</v>
      </c>
      <c r="AU2258" s="2">
        <v>43224</v>
      </c>
      <c r="AZ2258">
        <v>271</v>
      </c>
      <c r="BA2258">
        <v>275</v>
      </c>
      <c r="BC2258" t="s">
        <v>27548</v>
      </c>
      <c r="BK2258" t="s">
        <v>27549</v>
      </c>
      <c r="BQ2258" t="s">
        <v>131</v>
      </c>
      <c r="BR2258" t="s">
        <v>12074</v>
      </c>
      <c r="BS2258" t="s">
        <v>296</v>
      </c>
    </row>
    <row r="2259" spans="1:71" hidden="1">
      <c r="A2259" t="s">
        <v>76</v>
      </c>
      <c r="B2259" t="s">
        <v>27550</v>
      </c>
      <c r="F2259" t="s">
        <v>27551</v>
      </c>
      <c r="I2259" t="s">
        <v>27552</v>
      </c>
      <c r="J2259" t="s">
        <v>24978</v>
      </c>
      <c r="V2259" t="s">
        <v>27553</v>
      </c>
      <c r="AA2259" t="s">
        <v>27554</v>
      </c>
      <c r="AM2259" t="s">
        <v>24981</v>
      </c>
      <c r="AN2259" t="s">
        <v>24982</v>
      </c>
      <c r="AR2259" t="s">
        <v>216</v>
      </c>
      <c r="AS2259">
        <v>2013</v>
      </c>
      <c r="AT2259">
        <v>296</v>
      </c>
      <c r="AU2259">
        <v>8</v>
      </c>
      <c r="AZ2259">
        <v>1148</v>
      </c>
      <c r="BA2259">
        <v>1153</v>
      </c>
      <c r="BC2259" t="s">
        <v>27555</v>
      </c>
      <c r="BK2259" t="s">
        <v>27556</v>
      </c>
      <c r="BL2259">
        <v>23728917</v>
      </c>
      <c r="BQ2259" t="s">
        <v>296</v>
      </c>
      <c r="BR2259" t="s">
        <v>12074</v>
      </c>
      <c r="BS2259" t="s">
        <v>12074</v>
      </c>
    </row>
    <row r="2260" spans="1:71" hidden="1">
      <c r="A2260" t="s">
        <v>76</v>
      </c>
      <c r="B2260" t="s">
        <v>27557</v>
      </c>
      <c r="F2260" t="s">
        <v>27558</v>
      </c>
      <c r="I2260" t="s">
        <v>27559</v>
      </c>
      <c r="J2260" t="s">
        <v>3806</v>
      </c>
      <c r="V2260" t="s">
        <v>27560</v>
      </c>
      <c r="AA2260" t="s">
        <v>27561</v>
      </c>
      <c r="AM2260" t="s">
        <v>3809</v>
      </c>
      <c r="AN2260" t="s">
        <v>4105</v>
      </c>
      <c r="AR2260" t="s">
        <v>887</v>
      </c>
      <c r="AS2260">
        <v>2017</v>
      </c>
      <c r="AT2260">
        <v>95</v>
      </c>
      <c r="AZ2260">
        <v>96</v>
      </c>
      <c r="BA2260">
        <v>104</v>
      </c>
      <c r="BC2260" t="s">
        <v>27562</v>
      </c>
      <c r="BK2260" t="s">
        <v>27563</v>
      </c>
      <c r="BL2260">
        <v>28460687</v>
      </c>
      <c r="BQ2260" t="s">
        <v>296</v>
      </c>
      <c r="BR2260" t="s">
        <v>12074</v>
      </c>
      <c r="BS2260" t="s">
        <v>12074</v>
      </c>
    </row>
    <row r="2261" spans="1:71" hidden="1">
      <c r="A2261" t="s">
        <v>76</v>
      </c>
      <c r="B2261" t="s">
        <v>27564</v>
      </c>
      <c r="F2261" t="s">
        <v>27565</v>
      </c>
      <c r="I2261" t="s">
        <v>27566</v>
      </c>
      <c r="J2261" t="s">
        <v>79</v>
      </c>
      <c r="V2261" t="s">
        <v>27567</v>
      </c>
      <c r="AM2261" t="s">
        <v>81</v>
      </c>
      <c r="AN2261" t="s">
        <v>5121</v>
      </c>
      <c r="AR2261" t="s">
        <v>128</v>
      </c>
      <c r="AS2261">
        <v>2013</v>
      </c>
      <c r="AT2261">
        <v>28</v>
      </c>
      <c r="AU2261">
        <v>6</v>
      </c>
      <c r="AZ2261">
        <v>390</v>
      </c>
      <c r="BA2261">
        <v>402</v>
      </c>
      <c r="BC2261" t="s">
        <v>27568</v>
      </c>
      <c r="BK2261" t="s">
        <v>27569</v>
      </c>
      <c r="BL2261">
        <v>24336417</v>
      </c>
      <c r="BQ2261" t="s">
        <v>296</v>
      </c>
      <c r="BR2261" t="s">
        <v>12074</v>
      </c>
      <c r="BS2261" t="s">
        <v>12074</v>
      </c>
    </row>
    <row r="2262" spans="1:71" hidden="1">
      <c r="A2262" t="s">
        <v>76</v>
      </c>
      <c r="B2262" t="s">
        <v>27570</v>
      </c>
      <c r="F2262" t="s">
        <v>27571</v>
      </c>
      <c r="I2262" t="s">
        <v>27572</v>
      </c>
      <c r="J2262" t="s">
        <v>10657</v>
      </c>
      <c r="V2262" t="s">
        <v>27573</v>
      </c>
      <c r="AA2262" t="s">
        <v>27574</v>
      </c>
      <c r="AM2262" t="s">
        <v>10659</v>
      </c>
      <c r="AN2262" t="s">
        <v>10660</v>
      </c>
      <c r="AR2262" t="s">
        <v>128</v>
      </c>
      <c r="AS2262">
        <v>2015</v>
      </c>
      <c r="AT2262">
        <v>134</v>
      </c>
      <c r="AU2262">
        <v>4</v>
      </c>
      <c r="AZ2262">
        <v>303</v>
      </c>
      <c r="BA2262">
        <v>317</v>
      </c>
      <c r="BC2262" t="s">
        <v>27575</v>
      </c>
      <c r="BK2262" t="s">
        <v>27576</v>
      </c>
      <c r="BQ2262" t="s">
        <v>131</v>
      </c>
      <c r="BR2262" t="s">
        <v>12074</v>
      </c>
      <c r="BS2262" t="s">
        <v>296</v>
      </c>
    </row>
    <row r="2263" spans="1:71" hidden="1">
      <c r="A2263" t="s">
        <v>76</v>
      </c>
      <c r="B2263" t="s">
        <v>27577</v>
      </c>
      <c r="F2263" t="s">
        <v>27578</v>
      </c>
      <c r="I2263" t="s">
        <v>27579</v>
      </c>
      <c r="J2263" t="s">
        <v>145</v>
      </c>
      <c r="V2263" t="s">
        <v>27580</v>
      </c>
      <c r="AM2263" t="s">
        <v>147</v>
      </c>
      <c r="AN2263" t="s">
        <v>1557</v>
      </c>
      <c r="AR2263" t="s">
        <v>94</v>
      </c>
      <c r="AS2263">
        <v>2017</v>
      </c>
      <c r="AT2263">
        <v>96</v>
      </c>
      <c r="AZ2263">
        <v>9</v>
      </c>
      <c r="BA2263">
        <v>13</v>
      </c>
      <c r="BC2263" t="s">
        <v>27581</v>
      </c>
      <c r="BK2263" t="s">
        <v>27582</v>
      </c>
      <c r="BL2263">
        <v>27742224</v>
      </c>
      <c r="BQ2263" t="s">
        <v>296</v>
      </c>
      <c r="BR2263" t="s">
        <v>12074</v>
      </c>
      <c r="BS2263" t="s">
        <v>12074</v>
      </c>
    </row>
    <row r="2264" spans="1:71" hidden="1">
      <c r="A2264" t="s">
        <v>76</v>
      </c>
      <c r="B2264" t="s">
        <v>27583</v>
      </c>
      <c r="F2264" t="s">
        <v>27583</v>
      </c>
      <c r="I2264" t="s">
        <v>27584</v>
      </c>
      <c r="J2264" t="s">
        <v>15925</v>
      </c>
      <c r="V2264" t="s">
        <v>27585</v>
      </c>
      <c r="AM2264" t="s">
        <v>15927</v>
      </c>
      <c r="AR2264" t="s">
        <v>148</v>
      </c>
      <c r="AS2264">
        <v>1998</v>
      </c>
      <c r="AT2264">
        <v>58</v>
      </c>
      <c r="AU2264">
        <v>5</v>
      </c>
      <c r="AZ2264">
        <v>587</v>
      </c>
      <c r="BA2264">
        <v>588</v>
      </c>
      <c r="BC2264" t="s">
        <v>27586</v>
      </c>
      <c r="BK2264" t="s">
        <v>27587</v>
      </c>
      <c r="BL2264">
        <v>9598445</v>
      </c>
      <c r="BQ2264" t="s">
        <v>131</v>
      </c>
      <c r="BR2264" t="s">
        <v>12074</v>
      </c>
      <c r="BS2264" t="s">
        <v>296</v>
      </c>
    </row>
    <row r="2265" spans="1:71" hidden="1">
      <c r="A2265" t="s">
        <v>76</v>
      </c>
      <c r="B2265" t="s">
        <v>27588</v>
      </c>
      <c r="F2265" t="s">
        <v>27589</v>
      </c>
      <c r="I2265" t="s">
        <v>27590</v>
      </c>
      <c r="J2265" t="s">
        <v>100</v>
      </c>
      <c r="V2265" t="s">
        <v>27591</v>
      </c>
      <c r="AM2265" t="s">
        <v>103</v>
      </c>
      <c r="AR2265" s="3">
        <v>37834</v>
      </c>
      <c r="AS2265">
        <v>2011</v>
      </c>
      <c r="AT2265">
        <v>6</v>
      </c>
      <c r="AU2265">
        <v>8</v>
      </c>
      <c r="BB2265" t="s">
        <v>27592</v>
      </c>
      <c r="BC2265" t="s">
        <v>27593</v>
      </c>
      <c r="BK2265" t="s">
        <v>27594</v>
      </c>
      <c r="BL2265">
        <v>21826250</v>
      </c>
      <c r="BQ2265" t="s">
        <v>296</v>
      </c>
      <c r="BR2265" t="s">
        <v>12074</v>
      </c>
      <c r="BS2265" t="s">
        <v>12074</v>
      </c>
    </row>
    <row r="2266" spans="1:71" hidden="1">
      <c r="A2266" t="s">
        <v>76</v>
      </c>
      <c r="B2266" t="s">
        <v>27595</v>
      </c>
      <c r="F2266" t="s">
        <v>27596</v>
      </c>
      <c r="I2266" t="s">
        <v>27597</v>
      </c>
      <c r="J2266" t="s">
        <v>5746</v>
      </c>
      <c r="V2266" t="s">
        <v>27598</v>
      </c>
      <c r="AM2266" t="s">
        <v>5749</v>
      </c>
      <c r="AR2266" t="s">
        <v>5864</v>
      </c>
      <c r="AS2266">
        <v>2008</v>
      </c>
      <c r="AT2266">
        <v>122</v>
      </c>
      <c r="AU2266">
        <v>2</v>
      </c>
      <c r="AZ2266">
        <v>138</v>
      </c>
      <c r="BA2266">
        <v>141</v>
      </c>
      <c r="BC2266" t="s">
        <v>27599</v>
      </c>
      <c r="BK2266" t="s">
        <v>27600</v>
      </c>
      <c r="BQ2266" t="s">
        <v>296</v>
      </c>
      <c r="BR2266" t="s">
        <v>12074</v>
      </c>
      <c r="BS2266" t="s">
        <v>12074</v>
      </c>
    </row>
    <row r="2267" spans="1:71" hidden="1">
      <c r="A2267" t="s">
        <v>76</v>
      </c>
      <c r="B2267" t="s">
        <v>27601</v>
      </c>
      <c r="F2267" t="s">
        <v>27602</v>
      </c>
      <c r="I2267" t="s">
        <v>27603</v>
      </c>
      <c r="J2267" t="s">
        <v>221</v>
      </c>
      <c r="V2267" t="s">
        <v>27604</v>
      </c>
      <c r="AM2267" t="s">
        <v>225</v>
      </c>
      <c r="AR2267" s="3">
        <v>37500</v>
      </c>
      <c r="AS2267">
        <v>2008</v>
      </c>
      <c r="AT2267">
        <v>105</v>
      </c>
      <c r="AU2267">
        <v>35</v>
      </c>
      <c r="AZ2267">
        <v>12915</v>
      </c>
      <c r="BA2267">
        <v>12920</v>
      </c>
      <c r="BC2267" t="s">
        <v>27605</v>
      </c>
      <c r="BK2267" t="s">
        <v>27606</v>
      </c>
      <c r="BL2267">
        <v>18725639</v>
      </c>
      <c r="BQ2267" t="s">
        <v>296</v>
      </c>
      <c r="BR2267" t="s">
        <v>12074</v>
      </c>
      <c r="BS2267" t="s">
        <v>12074</v>
      </c>
    </row>
    <row r="2268" spans="1:71" hidden="1">
      <c r="A2268" t="s">
        <v>76</v>
      </c>
      <c r="B2268" t="s">
        <v>27607</v>
      </c>
      <c r="F2268" t="s">
        <v>27608</v>
      </c>
      <c r="I2268" t="s">
        <v>27609</v>
      </c>
      <c r="J2268" t="s">
        <v>17027</v>
      </c>
      <c r="V2268" t="s">
        <v>27610</v>
      </c>
      <c r="AA2268" t="s">
        <v>27611</v>
      </c>
      <c r="AM2268" t="s">
        <v>17031</v>
      </c>
      <c r="AN2268" t="s">
        <v>17032</v>
      </c>
      <c r="AR2268" t="s">
        <v>887</v>
      </c>
      <c r="AS2268">
        <v>2018</v>
      </c>
      <c r="AT2268">
        <v>74</v>
      </c>
      <c r="AU2268">
        <v>6</v>
      </c>
      <c r="AZ2268">
        <v>1513</v>
      </c>
      <c r="BA2268">
        <v>1523</v>
      </c>
      <c r="BC2268" t="s">
        <v>27612</v>
      </c>
      <c r="BK2268" t="s">
        <v>27613</v>
      </c>
      <c r="BL2268">
        <v>29280336</v>
      </c>
      <c r="BQ2268" t="s">
        <v>296</v>
      </c>
      <c r="BR2268" t="s">
        <v>12074</v>
      </c>
      <c r="BS2268" t="s">
        <v>12074</v>
      </c>
    </row>
    <row r="2269" spans="1:71" hidden="1">
      <c r="A2269" t="s">
        <v>76</v>
      </c>
      <c r="B2269" t="s">
        <v>27614</v>
      </c>
      <c r="F2269" t="s">
        <v>27615</v>
      </c>
      <c r="I2269" t="s">
        <v>27616</v>
      </c>
      <c r="J2269" t="s">
        <v>27617</v>
      </c>
      <c r="V2269" t="s">
        <v>27618</v>
      </c>
      <c r="AM2269" t="s">
        <v>27619</v>
      </c>
      <c r="AN2269" t="s">
        <v>27620</v>
      </c>
      <c r="AR2269" t="s">
        <v>168</v>
      </c>
      <c r="AS2269">
        <v>2015</v>
      </c>
      <c r="AT2269">
        <v>33</v>
      </c>
      <c r="AU2269">
        <v>5</v>
      </c>
      <c r="AZ2269">
        <v>1181</v>
      </c>
      <c r="BA2269">
        <v>1191</v>
      </c>
      <c r="BC2269" t="s">
        <v>27621</v>
      </c>
      <c r="BK2269" t="s">
        <v>27622</v>
      </c>
      <c r="BQ2269" t="s">
        <v>296</v>
      </c>
      <c r="BR2269" t="s">
        <v>12074</v>
      </c>
      <c r="BS2269" t="s">
        <v>12074</v>
      </c>
    </row>
    <row r="2270" spans="1:71" hidden="1">
      <c r="A2270" t="s">
        <v>76</v>
      </c>
      <c r="B2270" t="s">
        <v>27623</v>
      </c>
      <c r="F2270" t="s">
        <v>27624</v>
      </c>
      <c r="I2270" t="s">
        <v>27625</v>
      </c>
      <c r="J2270" t="s">
        <v>100</v>
      </c>
      <c r="V2270" t="s">
        <v>27626</v>
      </c>
      <c r="AM2270" t="s">
        <v>103</v>
      </c>
      <c r="AR2270" t="s">
        <v>12412</v>
      </c>
      <c r="AS2270">
        <v>2017</v>
      </c>
      <c r="AT2270">
        <v>12</v>
      </c>
      <c r="AU2270">
        <v>5</v>
      </c>
      <c r="BB2270" t="s">
        <v>27627</v>
      </c>
      <c r="BC2270" t="s">
        <v>27628</v>
      </c>
      <c r="BK2270" t="s">
        <v>27629</v>
      </c>
      <c r="BL2270">
        <v>28562613</v>
      </c>
      <c r="BQ2270" t="s">
        <v>296</v>
      </c>
      <c r="BR2270" t="s">
        <v>12074</v>
      </c>
      <c r="BS2270" t="s">
        <v>12074</v>
      </c>
    </row>
    <row r="2271" spans="1:71" hidden="1">
      <c r="A2271" t="s">
        <v>76</v>
      </c>
      <c r="B2271" t="s">
        <v>27630</v>
      </c>
      <c r="F2271" t="s">
        <v>27631</v>
      </c>
      <c r="I2271" t="s">
        <v>27632</v>
      </c>
      <c r="J2271" t="s">
        <v>2016</v>
      </c>
      <c r="V2271" t="s">
        <v>27633</v>
      </c>
      <c r="AM2271" t="s">
        <v>2018</v>
      </c>
      <c r="AS2271">
        <v>2007</v>
      </c>
      <c r="AT2271">
        <v>14</v>
      </c>
      <c r="AU2271">
        <v>3</v>
      </c>
      <c r="AZ2271">
        <v>343</v>
      </c>
      <c r="BA2271">
        <v>360</v>
      </c>
      <c r="BC2271" t="s">
        <v>27634</v>
      </c>
      <c r="BK2271" t="s">
        <v>27635</v>
      </c>
      <c r="BQ2271" t="s">
        <v>296</v>
      </c>
      <c r="BR2271" t="s">
        <v>12074</v>
      </c>
      <c r="BS2271" t="s">
        <v>12074</v>
      </c>
    </row>
    <row r="2272" spans="1:71" hidden="1">
      <c r="A2272" t="s">
        <v>76</v>
      </c>
      <c r="B2272" t="s">
        <v>27636</v>
      </c>
      <c r="F2272" t="s">
        <v>27637</v>
      </c>
      <c r="I2272" t="s">
        <v>27638</v>
      </c>
      <c r="J2272" t="s">
        <v>27639</v>
      </c>
      <c r="V2272" t="s">
        <v>27640</v>
      </c>
      <c r="AA2272" t="s">
        <v>27641</v>
      </c>
      <c r="AM2272" t="s">
        <v>27642</v>
      </c>
      <c r="AR2272" s="3">
        <v>47300</v>
      </c>
      <c r="AS2272">
        <v>2015</v>
      </c>
      <c r="AT2272">
        <v>16</v>
      </c>
      <c r="BB2272">
        <v>96</v>
      </c>
      <c r="BC2272" t="s">
        <v>27643</v>
      </c>
      <c r="BK2272" t="s">
        <v>27644</v>
      </c>
      <c r="BL2272">
        <v>26219856</v>
      </c>
      <c r="BQ2272" t="s">
        <v>296</v>
      </c>
      <c r="BR2272" t="s">
        <v>12074</v>
      </c>
      <c r="BS2272" t="s">
        <v>12074</v>
      </c>
    </row>
    <row r="2273" spans="1:71" hidden="1">
      <c r="A2273" t="s">
        <v>76</v>
      </c>
      <c r="B2273" t="s">
        <v>27645</v>
      </c>
      <c r="F2273" t="s">
        <v>27645</v>
      </c>
      <c r="I2273" t="s">
        <v>27646</v>
      </c>
      <c r="J2273" t="s">
        <v>6337</v>
      </c>
      <c r="V2273" t="s">
        <v>27647</v>
      </c>
      <c r="AM2273" t="s">
        <v>6340</v>
      </c>
      <c r="AR2273" t="s">
        <v>600</v>
      </c>
      <c r="AS2273">
        <v>1991</v>
      </c>
      <c r="AT2273">
        <v>25</v>
      </c>
      <c r="AU2273">
        <v>2</v>
      </c>
      <c r="AZ2273">
        <v>219</v>
      </c>
      <c r="BA2273">
        <v>232</v>
      </c>
      <c r="BC2273" t="s">
        <v>27648</v>
      </c>
      <c r="BK2273" t="s">
        <v>27649</v>
      </c>
      <c r="BQ2273" t="s">
        <v>296</v>
      </c>
      <c r="BR2273" t="s">
        <v>12074</v>
      </c>
      <c r="BS2273" t="s">
        <v>12074</v>
      </c>
    </row>
    <row r="2274" spans="1:71" hidden="1">
      <c r="A2274" t="s">
        <v>76</v>
      </c>
      <c r="B2274" t="s">
        <v>27650</v>
      </c>
      <c r="F2274" t="s">
        <v>27651</v>
      </c>
      <c r="I2274" t="s">
        <v>27652</v>
      </c>
      <c r="J2274" t="s">
        <v>8800</v>
      </c>
      <c r="V2274" t="s">
        <v>27653</v>
      </c>
      <c r="AA2274" t="s">
        <v>27654</v>
      </c>
      <c r="AM2274" t="s">
        <v>8802</v>
      </c>
      <c r="AN2274" t="s">
        <v>8803</v>
      </c>
      <c r="AR2274" t="s">
        <v>887</v>
      </c>
      <c r="AS2274">
        <v>2014</v>
      </c>
      <c r="AT2274">
        <v>74</v>
      </c>
      <c r="AU2274">
        <v>1</v>
      </c>
      <c r="AZ2274">
        <v>1</v>
      </c>
      <c r="BA2274">
        <v>17</v>
      </c>
      <c r="BK2274" t="s">
        <v>27655</v>
      </c>
      <c r="BQ2274" t="s">
        <v>296</v>
      </c>
      <c r="BR2274" t="s">
        <v>12074</v>
      </c>
      <c r="BS2274" t="s">
        <v>12074</v>
      </c>
    </row>
    <row r="2275" spans="1:71" hidden="1">
      <c r="A2275" t="s">
        <v>76</v>
      </c>
      <c r="B2275" t="s">
        <v>27656</v>
      </c>
      <c r="F2275" t="s">
        <v>27657</v>
      </c>
      <c r="I2275" t="s">
        <v>27658</v>
      </c>
      <c r="J2275" t="s">
        <v>1097</v>
      </c>
      <c r="V2275" t="s">
        <v>27659</v>
      </c>
      <c r="Z2275" t="s">
        <v>6668</v>
      </c>
      <c r="AA2275" t="s">
        <v>6669</v>
      </c>
      <c r="AM2275" t="s">
        <v>1099</v>
      </c>
      <c r="AN2275" t="s">
        <v>2847</v>
      </c>
      <c r="AR2275" t="s">
        <v>769</v>
      </c>
      <c r="AS2275">
        <v>2016</v>
      </c>
      <c r="AT2275">
        <v>125</v>
      </c>
      <c r="AU2275">
        <v>3</v>
      </c>
      <c r="AZ2275">
        <v>386</v>
      </c>
      <c r="BA2275">
        <v>394</v>
      </c>
      <c r="BC2275" t="s">
        <v>27660</v>
      </c>
      <c r="BK2275" t="s">
        <v>27661</v>
      </c>
      <c r="BQ2275" t="s">
        <v>296</v>
      </c>
      <c r="BR2275" t="s">
        <v>12074</v>
      </c>
      <c r="BS2275" t="s">
        <v>12074</v>
      </c>
    </row>
    <row r="2276" spans="1:71" hidden="1">
      <c r="A2276" t="s">
        <v>76</v>
      </c>
      <c r="B2276" t="s">
        <v>27662</v>
      </c>
      <c r="F2276" t="s">
        <v>27663</v>
      </c>
      <c r="I2276" t="s">
        <v>27664</v>
      </c>
      <c r="J2276" t="s">
        <v>666</v>
      </c>
      <c r="V2276" t="s">
        <v>27665</v>
      </c>
      <c r="Z2276" t="s">
        <v>27666</v>
      </c>
      <c r="AA2276" t="s">
        <v>27667</v>
      </c>
      <c r="AM2276" t="s">
        <v>670</v>
      </c>
      <c r="AR2276" t="s">
        <v>397</v>
      </c>
      <c r="AS2276">
        <v>2011</v>
      </c>
      <c r="AT2276">
        <v>20</v>
      </c>
      <c r="AU2276">
        <v>14</v>
      </c>
      <c r="AZ2276">
        <v>3027</v>
      </c>
      <c r="BA2276">
        <v>3044</v>
      </c>
      <c r="BC2276" t="s">
        <v>27668</v>
      </c>
      <c r="BK2276" t="s">
        <v>27669</v>
      </c>
      <c r="BL2276">
        <v>21672065</v>
      </c>
      <c r="BQ2276" t="s">
        <v>296</v>
      </c>
      <c r="BR2276" t="s">
        <v>12074</v>
      </c>
      <c r="BS2276" t="s">
        <v>12074</v>
      </c>
    </row>
    <row r="2277" spans="1:71" hidden="1">
      <c r="A2277" t="s">
        <v>76</v>
      </c>
      <c r="B2277" t="s">
        <v>27670</v>
      </c>
      <c r="F2277" t="s">
        <v>27671</v>
      </c>
      <c r="I2277" t="s">
        <v>27672</v>
      </c>
      <c r="J2277" t="s">
        <v>11873</v>
      </c>
      <c r="V2277" t="s">
        <v>27673</v>
      </c>
      <c r="AA2277" t="s">
        <v>27674</v>
      </c>
      <c r="AM2277" t="s">
        <v>11875</v>
      </c>
      <c r="AR2277" s="3">
        <v>45292</v>
      </c>
      <c r="AS2277">
        <v>2017</v>
      </c>
      <c r="AT2277">
        <v>5</v>
      </c>
      <c r="BB2277" t="s">
        <v>27675</v>
      </c>
      <c r="BC2277" t="s">
        <v>27676</v>
      </c>
      <c r="BK2277" t="s">
        <v>27677</v>
      </c>
      <c r="BL2277">
        <v>28149681</v>
      </c>
      <c r="BQ2277" t="s">
        <v>296</v>
      </c>
      <c r="BR2277" t="s">
        <v>12074</v>
      </c>
      <c r="BS2277" t="s">
        <v>12074</v>
      </c>
    </row>
    <row r="2278" spans="1:71" hidden="1">
      <c r="A2278" t="s">
        <v>76</v>
      </c>
      <c r="B2278" t="s">
        <v>27678</v>
      </c>
      <c r="F2278" t="s">
        <v>27679</v>
      </c>
      <c r="I2278" t="s">
        <v>27680</v>
      </c>
      <c r="J2278" t="s">
        <v>588</v>
      </c>
      <c r="V2278" t="s">
        <v>27681</v>
      </c>
      <c r="AM2278" t="s">
        <v>591</v>
      </c>
      <c r="AR2278" t="s">
        <v>216</v>
      </c>
      <c r="AS2278">
        <v>2016</v>
      </c>
      <c r="AT2278">
        <v>6</v>
      </c>
      <c r="AU2278">
        <v>15</v>
      </c>
      <c r="AZ2278">
        <v>5129</v>
      </c>
      <c r="BA2278">
        <v>5143</v>
      </c>
      <c r="BC2278" t="s">
        <v>27682</v>
      </c>
      <c r="BK2278" t="s">
        <v>27683</v>
      </c>
      <c r="BL2278">
        <v>27551371</v>
      </c>
      <c r="BQ2278" t="s">
        <v>131</v>
      </c>
      <c r="BR2278" t="s">
        <v>12074</v>
      </c>
      <c r="BS2278" t="s">
        <v>296</v>
      </c>
    </row>
    <row r="2279" spans="1:71" hidden="1">
      <c r="A2279" t="s">
        <v>76</v>
      </c>
      <c r="B2279" t="s">
        <v>27684</v>
      </c>
      <c r="F2279" t="s">
        <v>27685</v>
      </c>
      <c r="I2279" t="s">
        <v>27686</v>
      </c>
      <c r="J2279" t="s">
        <v>2704</v>
      </c>
      <c r="V2279" t="s">
        <v>27687</v>
      </c>
      <c r="AM2279" t="s">
        <v>2706</v>
      </c>
      <c r="AN2279" t="s">
        <v>2707</v>
      </c>
      <c r="AR2279" t="s">
        <v>216</v>
      </c>
      <c r="AS2279">
        <v>2015</v>
      </c>
      <c r="AT2279">
        <v>22</v>
      </c>
      <c r="AU2279">
        <v>4</v>
      </c>
      <c r="AZ2279">
        <v>578</v>
      </c>
      <c r="BA2279">
        <v>586</v>
      </c>
      <c r="BC2279" t="s">
        <v>27688</v>
      </c>
      <c r="BK2279" t="s">
        <v>27689</v>
      </c>
      <c r="BL2279">
        <v>24802514</v>
      </c>
      <c r="BQ2279" t="s">
        <v>131</v>
      </c>
      <c r="BR2279" t="s">
        <v>12074</v>
      </c>
      <c r="BS2279" t="s">
        <v>296</v>
      </c>
    </row>
    <row r="2280" spans="1:71" hidden="1">
      <c r="A2280" t="s">
        <v>76</v>
      </c>
      <c r="B2280" t="s">
        <v>27690</v>
      </c>
      <c r="F2280" t="s">
        <v>27691</v>
      </c>
      <c r="I2280" t="s">
        <v>27692</v>
      </c>
      <c r="J2280" t="s">
        <v>605</v>
      </c>
      <c r="V2280" t="s">
        <v>27693</v>
      </c>
      <c r="Z2280" t="s">
        <v>27694</v>
      </c>
      <c r="AM2280" t="s">
        <v>607</v>
      </c>
      <c r="AR2280" t="s">
        <v>148</v>
      </c>
      <c r="AS2280">
        <v>2007</v>
      </c>
      <c r="AT2280">
        <v>61</v>
      </c>
      <c r="AU2280">
        <v>5</v>
      </c>
      <c r="AZ2280">
        <v>1091</v>
      </c>
      <c r="BA2280">
        <v>1105</v>
      </c>
      <c r="BC2280" t="s">
        <v>27695</v>
      </c>
      <c r="BK2280" t="s">
        <v>27696</v>
      </c>
      <c r="BL2280">
        <v>17492964</v>
      </c>
      <c r="BQ2280" t="s">
        <v>131</v>
      </c>
      <c r="BR2280" t="s">
        <v>12074</v>
      </c>
      <c r="BS2280" t="s">
        <v>296</v>
      </c>
    </row>
    <row r="2281" spans="1:71" hidden="1">
      <c r="A2281" t="s">
        <v>76</v>
      </c>
      <c r="B2281" t="s">
        <v>27697</v>
      </c>
      <c r="F2281" t="s">
        <v>27698</v>
      </c>
      <c r="I2281" t="s">
        <v>27699</v>
      </c>
      <c r="J2281" t="s">
        <v>27700</v>
      </c>
      <c r="V2281" t="s">
        <v>27701</v>
      </c>
      <c r="AA2281" t="s">
        <v>27702</v>
      </c>
      <c r="AM2281" t="s">
        <v>27703</v>
      </c>
      <c r="AN2281" t="s">
        <v>27704</v>
      </c>
      <c r="AR2281" t="s">
        <v>94</v>
      </c>
      <c r="AS2281">
        <v>2015</v>
      </c>
      <c r="AT2281">
        <v>30</v>
      </c>
      <c r="AU2281">
        <v>1</v>
      </c>
      <c r="AZ2281">
        <v>109</v>
      </c>
      <c r="BA2281">
        <v>123</v>
      </c>
      <c r="BC2281" t="s">
        <v>27705</v>
      </c>
      <c r="BK2281" t="s">
        <v>27706</v>
      </c>
      <c r="BQ2281" t="s">
        <v>296</v>
      </c>
      <c r="BR2281" t="s">
        <v>12074</v>
      </c>
      <c r="BS2281" t="s">
        <v>12074</v>
      </c>
    </row>
    <row r="2282" spans="1:71" hidden="1">
      <c r="A2282" t="s">
        <v>76</v>
      </c>
      <c r="B2282" t="s">
        <v>27707</v>
      </c>
      <c r="F2282" t="s">
        <v>27707</v>
      </c>
      <c r="I2282" t="s">
        <v>27708</v>
      </c>
      <c r="J2282" t="s">
        <v>17817</v>
      </c>
      <c r="V2282" t="s">
        <v>27709</v>
      </c>
      <c r="Z2282" t="s">
        <v>27710</v>
      </c>
      <c r="AA2282" t="s">
        <v>27711</v>
      </c>
      <c r="AM2282" t="s">
        <v>17819</v>
      </c>
      <c r="AR2282" s="3">
        <v>37104</v>
      </c>
      <c r="AS2282">
        <v>2001</v>
      </c>
      <c r="AT2282">
        <v>15</v>
      </c>
      <c r="AU2282">
        <v>15</v>
      </c>
      <c r="AZ2282">
        <v>1971</v>
      </c>
      <c r="BA2282">
        <v>1984</v>
      </c>
      <c r="BC2282" t="s">
        <v>27712</v>
      </c>
      <c r="BK2282" t="s">
        <v>27713</v>
      </c>
      <c r="BL2282">
        <v>11485991</v>
      </c>
      <c r="BQ2282" t="s">
        <v>296</v>
      </c>
      <c r="BR2282" t="s">
        <v>12074</v>
      </c>
      <c r="BS2282" t="s">
        <v>12074</v>
      </c>
    </row>
    <row r="2283" spans="1:71" hidden="1">
      <c r="A2283" t="s">
        <v>76</v>
      </c>
      <c r="B2283" t="s">
        <v>27714</v>
      </c>
      <c r="F2283" t="s">
        <v>27715</v>
      </c>
      <c r="I2283" t="s">
        <v>27716</v>
      </c>
      <c r="J2283" t="s">
        <v>24993</v>
      </c>
      <c r="V2283" t="s">
        <v>27717</v>
      </c>
      <c r="AM2283" t="s">
        <v>24995</v>
      </c>
      <c r="AN2283" t="s">
        <v>27718</v>
      </c>
      <c r="AR2283" t="s">
        <v>94</v>
      </c>
      <c r="AS2283">
        <v>2017</v>
      </c>
      <c r="AT2283">
        <v>98</v>
      </c>
      <c r="AZ2283">
        <v>114</v>
      </c>
      <c r="BA2283">
        <v>122</v>
      </c>
      <c r="BC2283" t="s">
        <v>27719</v>
      </c>
      <c r="BK2283" t="s">
        <v>27720</v>
      </c>
      <c r="BQ2283" t="s">
        <v>296</v>
      </c>
      <c r="BR2283" t="s">
        <v>12074</v>
      </c>
      <c r="BS2283" t="s">
        <v>12074</v>
      </c>
    </row>
    <row r="2284" spans="1:71" hidden="1">
      <c r="A2284" t="s">
        <v>76</v>
      </c>
      <c r="B2284" t="s">
        <v>27721</v>
      </c>
      <c r="F2284" t="s">
        <v>27722</v>
      </c>
      <c r="I2284" t="s">
        <v>27723</v>
      </c>
      <c r="J2284" t="s">
        <v>100</v>
      </c>
      <c r="V2284" t="s">
        <v>27724</v>
      </c>
      <c r="AM2284" t="s">
        <v>103</v>
      </c>
      <c r="AR2284" s="3">
        <v>46174</v>
      </c>
      <c r="AS2284">
        <v>2017</v>
      </c>
      <c r="AT2284">
        <v>12</v>
      </c>
      <c r="AU2284">
        <v>6</v>
      </c>
      <c r="BB2284" t="s">
        <v>27725</v>
      </c>
      <c r="BC2284" t="s">
        <v>27726</v>
      </c>
      <c r="BK2284" t="s">
        <v>27727</v>
      </c>
      <c r="BL2284">
        <v>28650988</v>
      </c>
      <c r="BQ2284" t="s">
        <v>296</v>
      </c>
      <c r="BR2284" t="s">
        <v>12074</v>
      </c>
      <c r="BS2284" t="s">
        <v>12074</v>
      </c>
    </row>
    <row r="2285" spans="1:71" hidden="1">
      <c r="A2285" t="s">
        <v>76</v>
      </c>
      <c r="B2285" t="s">
        <v>27728</v>
      </c>
      <c r="F2285" t="s">
        <v>27729</v>
      </c>
      <c r="I2285" t="s">
        <v>27730</v>
      </c>
      <c r="J2285" t="s">
        <v>27731</v>
      </c>
      <c r="V2285" t="s">
        <v>27732</v>
      </c>
      <c r="AM2285" t="s">
        <v>27733</v>
      </c>
      <c r="AN2285" t="s">
        <v>27734</v>
      </c>
      <c r="AR2285" t="s">
        <v>128</v>
      </c>
      <c r="AS2285">
        <v>2017</v>
      </c>
      <c r="AT2285">
        <v>58</v>
      </c>
      <c r="AU2285">
        <v>4</v>
      </c>
      <c r="AZ2285">
        <v>571</v>
      </c>
      <c r="BA2285">
        <v>584</v>
      </c>
      <c r="BC2285" t="s">
        <v>27735</v>
      </c>
      <c r="BK2285" t="s">
        <v>27736</v>
      </c>
      <c r="BQ2285" t="s">
        <v>296</v>
      </c>
      <c r="BR2285" t="s">
        <v>12074</v>
      </c>
      <c r="BS2285" t="s">
        <v>12074</v>
      </c>
    </row>
    <row r="2286" spans="1:71" hidden="1">
      <c r="A2286" t="s">
        <v>76</v>
      </c>
      <c r="B2286" t="s">
        <v>27737</v>
      </c>
      <c r="F2286" t="s">
        <v>27738</v>
      </c>
      <c r="I2286" t="s">
        <v>27739</v>
      </c>
      <c r="J2286" t="s">
        <v>2704</v>
      </c>
      <c r="V2286" t="s">
        <v>27740</v>
      </c>
      <c r="AA2286" t="s">
        <v>27741</v>
      </c>
      <c r="AM2286" t="s">
        <v>2706</v>
      </c>
      <c r="AN2286" t="s">
        <v>2707</v>
      </c>
      <c r="AR2286" t="s">
        <v>216</v>
      </c>
      <c r="AS2286">
        <v>2015</v>
      </c>
      <c r="AT2286">
        <v>22</v>
      </c>
      <c r="AU2286">
        <v>4</v>
      </c>
      <c r="AZ2286">
        <v>569</v>
      </c>
      <c r="BA2286">
        <v>577</v>
      </c>
      <c r="BC2286" t="s">
        <v>27742</v>
      </c>
      <c r="BK2286" t="s">
        <v>27743</v>
      </c>
      <c r="BL2286">
        <v>24668961</v>
      </c>
      <c r="BQ2286" t="s">
        <v>296</v>
      </c>
      <c r="BR2286" t="s">
        <v>12074</v>
      </c>
      <c r="BS2286" t="s">
        <v>12074</v>
      </c>
    </row>
    <row r="2287" spans="1:71" hidden="1">
      <c r="A2287" t="s">
        <v>76</v>
      </c>
      <c r="B2287" t="s">
        <v>27744</v>
      </c>
      <c r="F2287" t="s">
        <v>27745</v>
      </c>
      <c r="I2287" t="s">
        <v>27746</v>
      </c>
      <c r="J2287" t="s">
        <v>323</v>
      </c>
      <c r="V2287" t="s">
        <v>27747</v>
      </c>
      <c r="AM2287" t="s">
        <v>326</v>
      </c>
      <c r="AR2287" t="s">
        <v>887</v>
      </c>
      <c r="AS2287">
        <v>2009</v>
      </c>
      <c r="AT2287">
        <v>150</v>
      </c>
      <c r="AU2287">
        <v>2</v>
      </c>
      <c r="AZ2287">
        <v>844</v>
      </c>
      <c r="BA2287">
        <v>857</v>
      </c>
      <c r="BC2287" t="s">
        <v>27748</v>
      </c>
      <c r="BK2287" t="s">
        <v>27749</v>
      </c>
      <c r="BL2287">
        <v>19339503</v>
      </c>
      <c r="BQ2287" t="s">
        <v>296</v>
      </c>
      <c r="BR2287" t="s">
        <v>12074</v>
      </c>
      <c r="BS2287" t="s">
        <v>12074</v>
      </c>
    </row>
    <row r="2288" spans="1:71" hidden="1">
      <c r="A2288" t="s">
        <v>76</v>
      </c>
      <c r="B2288" t="s">
        <v>27750</v>
      </c>
      <c r="F2288" t="s">
        <v>27750</v>
      </c>
      <c r="I2288" t="s">
        <v>27751</v>
      </c>
      <c r="J2288" t="s">
        <v>1845</v>
      </c>
      <c r="V2288" t="s">
        <v>27752</v>
      </c>
      <c r="AM2288" t="s">
        <v>1849</v>
      </c>
      <c r="AR2288" t="s">
        <v>204</v>
      </c>
      <c r="AS2288">
        <v>2000</v>
      </c>
      <c r="AT2288">
        <v>154</v>
      </c>
      <c r="AU2288">
        <v>2</v>
      </c>
      <c r="AZ2288">
        <v>885</v>
      </c>
      <c r="BA2288">
        <v>891</v>
      </c>
      <c r="BK2288" t="s">
        <v>27753</v>
      </c>
      <c r="BL2288">
        <v>10655238</v>
      </c>
      <c r="BQ2288" t="s">
        <v>296</v>
      </c>
      <c r="BR2288" t="s">
        <v>12074</v>
      </c>
      <c r="BS2288" t="s">
        <v>12074</v>
      </c>
    </row>
    <row r="2289" spans="1:72" hidden="1">
      <c r="A2289" t="s">
        <v>76</v>
      </c>
      <c r="B2289" t="s">
        <v>27754</v>
      </c>
      <c r="F2289" t="s">
        <v>27754</v>
      </c>
      <c r="I2289" t="s">
        <v>27755</v>
      </c>
      <c r="J2289" t="s">
        <v>472</v>
      </c>
      <c r="V2289" t="s">
        <v>27756</v>
      </c>
      <c r="AM2289" t="s">
        <v>474</v>
      </c>
      <c r="AR2289" t="s">
        <v>204</v>
      </c>
      <c r="AS2289">
        <v>2005</v>
      </c>
      <c r="AT2289">
        <v>110</v>
      </c>
      <c r="AU2289">
        <v>4</v>
      </c>
      <c r="AZ2289">
        <v>634</v>
      </c>
      <c r="BA2289">
        <v>639</v>
      </c>
      <c r="BC2289" t="s">
        <v>27757</v>
      </c>
      <c r="BK2289" t="s">
        <v>27758</v>
      </c>
      <c r="BL2289">
        <v>15657740</v>
      </c>
      <c r="BQ2289" t="s">
        <v>296</v>
      </c>
      <c r="BR2289" t="s">
        <v>12074</v>
      </c>
      <c r="BS2289" t="s">
        <v>12074</v>
      </c>
    </row>
    <row r="2290" spans="1:72" hidden="1">
      <c r="A2290" t="s">
        <v>76</v>
      </c>
      <c r="B2290" t="s">
        <v>27759</v>
      </c>
      <c r="F2290" t="s">
        <v>27759</v>
      </c>
      <c r="I2290" t="s">
        <v>27760</v>
      </c>
      <c r="J2290" t="s">
        <v>452</v>
      </c>
      <c r="V2290" t="s">
        <v>27761</v>
      </c>
      <c r="AM2290" t="s">
        <v>454</v>
      </c>
      <c r="AR2290" t="s">
        <v>413</v>
      </c>
      <c r="AS2290">
        <v>2005</v>
      </c>
      <c r="AT2290">
        <v>40</v>
      </c>
      <c r="AU2290">
        <v>4</v>
      </c>
      <c r="AZ2290">
        <v>621</v>
      </c>
      <c r="BA2290">
        <v>624</v>
      </c>
      <c r="BC2290" t="s">
        <v>27762</v>
      </c>
      <c r="BK2290" t="s">
        <v>27763</v>
      </c>
      <c r="BQ2290" t="s">
        <v>296</v>
      </c>
      <c r="BR2290" t="s">
        <v>12074</v>
      </c>
      <c r="BS2290" t="s">
        <v>12074</v>
      </c>
    </row>
    <row r="2291" spans="1:72">
      <c r="A2291" t="s">
        <v>76</v>
      </c>
      <c r="B2291" t="s">
        <v>27764</v>
      </c>
      <c r="F2291" t="s">
        <v>27765</v>
      </c>
      <c r="I2291" t="s">
        <v>27766</v>
      </c>
      <c r="J2291" t="s">
        <v>588</v>
      </c>
      <c r="V2291" t="s">
        <v>27767</v>
      </c>
      <c r="AM2291" t="s">
        <v>591</v>
      </c>
      <c r="AR2291" t="s">
        <v>128</v>
      </c>
      <c r="AS2291">
        <v>2017</v>
      </c>
      <c r="AT2291">
        <v>7</v>
      </c>
      <c r="AU2291">
        <v>24</v>
      </c>
      <c r="AZ2291">
        <v>10592</v>
      </c>
      <c r="BA2291">
        <v>10603</v>
      </c>
      <c r="BC2291" t="s">
        <v>27768</v>
      </c>
      <c r="BK2291" t="s">
        <v>27769</v>
      </c>
      <c r="BL2291">
        <v>29299241</v>
      </c>
      <c r="BQ2291" t="s">
        <v>296</v>
      </c>
      <c r="BR2291" t="s">
        <v>12074</v>
      </c>
      <c r="BS2291" t="s">
        <v>12074</v>
      </c>
    </row>
    <row r="2292" spans="1:72" hidden="1">
      <c r="A2292" t="s">
        <v>76</v>
      </c>
      <c r="B2292" t="s">
        <v>27770</v>
      </c>
      <c r="F2292" t="s">
        <v>27771</v>
      </c>
      <c r="I2292" t="s">
        <v>27772</v>
      </c>
      <c r="J2292" t="s">
        <v>100</v>
      </c>
      <c r="V2292" t="s">
        <v>27773</v>
      </c>
      <c r="AM2292" t="s">
        <v>103</v>
      </c>
      <c r="AR2292" s="3">
        <v>44927</v>
      </c>
      <c r="AS2292">
        <v>2008</v>
      </c>
      <c r="AT2292">
        <v>3</v>
      </c>
      <c r="AU2292">
        <v>1</v>
      </c>
      <c r="BB2292" t="s">
        <v>27774</v>
      </c>
      <c r="BC2292" t="s">
        <v>27775</v>
      </c>
      <c r="BK2292" t="s">
        <v>27776</v>
      </c>
      <c r="BL2292">
        <v>18213380</v>
      </c>
      <c r="BQ2292" t="s">
        <v>296</v>
      </c>
      <c r="BR2292" t="s">
        <v>12074</v>
      </c>
      <c r="BS2292" t="s">
        <v>12074</v>
      </c>
    </row>
    <row r="2293" spans="1:72" hidden="1">
      <c r="A2293" t="s">
        <v>76</v>
      </c>
      <c r="B2293" t="s">
        <v>27777</v>
      </c>
      <c r="F2293" t="s">
        <v>27778</v>
      </c>
      <c r="I2293" t="s">
        <v>27779</v>
      </c>
      <c r="J2293" t="s">
        <v>1249</v>
      </c>
      <c r="V2293" t="s">
        <v>27780</v>
      </c>
      <c r="AM2293" t="s">
        <v>1251</v>
      </c>
      <c r="AN2293" t="s">
        <v>1252</v>
      </c>
      <c r="AR2293" t="s">
        <v>185</v>
      </c>
      <c r="AS2293">
        <v>2016</v>
      </c>
      <c r="AT2293">
        <v>51</v>
      </c>
      <c r="AU2293">
        <v>9</v>
      </c>
      <c r="AZ2293">
        <v>1197</v>
      </c>
      <c r="BA2293">
        <v>1201</v>
      </c>
      <c r="BC2293" t="s">
        <v>27781</v>
      </c>
      <c r="BK2293" t="s">
        <v>27782</v>
      </c>
      <c r="BQ2293" t="s">
        <v>296</v>
      </c>
      <c r="BR2293" t="s">
        <v>12074</v>
      </c>
      <c r="BS2293" t="s">
        <v>12074</v>
      </c>
    </row>
    <row r="2294" spans="1:72" hidden="1">
      <c r="A2294" t="s">
        <v>76</v>
      </c>
      <c r="B2294" t="s">
        <v>27783</v>
      </c>
      <c r="F2294" t="s">
        <v>27784</v>
      </c>
      <c r="I2294" t="s">
        <v>27785</v>
      </c>
      <c r="J2294" t="s">
        <v>12114</v>
      </c>
      <c r="V2294" t="s">
        <v>27786</v>
      </c>
      <c r="AM2294" t="s">
        <v>12116</v>
      </c>
      <c r="AN2294" t="s">
        <v>27787</v>
      </c>
      <c r="AR2294" t="s">
        <v>148</v>
      </c>
      <c r="AS2294">
        <v>2015</v>
      </c>
      <c r="AT2294">
        <v>60</v>
      </c>
      <c r="AZ2294">
        <v>13</v>
      </c>
      <c r="BA2294">
        <v>23</v>
      </c>
      <c r="BC2294" t="s">
        <v>27788</v>
      </c>
      <c r="BK2294" t="s">
        <v>27789</v>
      </c>
      <c r="BL2294">
        <v>25747529</v>
      </c>
      <c r="BQ2294" t="s">
        <v>296</v>
      </c>
      <c r="BR2294" t="s">
        <v>12074</v>
      </c>
      <c r="BS2294" t="s">
        <v>12074</v>
      </c>
    </row>
    <row r="2295" spans="1:72" hidden="1">
      <c r="A2295" t="s">
        <v>76</v>
      </c>
      <c r="B2295" t="s">
        <v>27790</v>
      </c>
      <c r="F2295" t="s">
        <v>27790</v>
      </c>
      <c r="I2295" t="s">
        <v>27791</v>
      </c>
      <c r="J2295" t="s">
        <v>2712</v>
      </c>
      <c r="V2295" t="s">
        <v>27792</v>
      </c>
      <c r="AM2295" t="s">
        <v>2716</v>
      </c>
      <c r="AS2295">
        <v>2002</v>
      </c>
      <c r="AT2295">
        <v>27</v>
      </c>
      <c r="AU2295" s="2">
        <v>43132</v>
      </c>
      <c r="AZ2295">
        <v>1</v>
      </c>
      <c r="BA2295">
        <v>10</v>
      </c>
      <c r="BC2295" t="s">
        <v>27793</v>
      </c>
      <c r="BK2295" t="s">
        <v>27794</v>
      </c>
      <c r="BL2295">
        <v>12593508</v>
      </c>
      <c r="BQ2295" t="s">
        <v>296</v>
      </c>
      <c r="BR2295" t="s">
        <v>12074</v>
      </c>
      <c r="BS2295" t="s">
        <v>12074</v>
      </c>
    </row>
    <row r="2296" spans="1:72" hidden="1">
      <c r="A2296" t="s">
        <v>76</v>
      </c>
      <c r="B2296" t="s">
        <v>27795</v>
      </c>
      <c r="F2296" t="s">
        <v>27796</v>
      </c>
      <c r="I2296" t="s">
        <v>27797</v>
      </c>
      <c r="J2296" t="s">
        <v>1196</v>
      </c>
      <c r="V2296" t="s">
        <v>27798</v>
      </c>
      <c r="AA2296" t="s">
        <v>21058</v>
      </c>
      <c r="AM2296" t="s">
        <v>1198</v>
      </c>
      <c r="AN2296" t="s">
        <v>5152</v>
      </c>
      <c r="AR2296" t="s">
        <v>397</v>
      </c>
      <c r="AS2296">
        <v>2016</v>
      </c>
      <c r="AT2296">
        <v>109</v>
      </c>
      <c r="AU2296">
        <v>4</v>
      </c>
      <c r="AZ2296">
        <v>629</v>
      </c>
      <c r="BA2296">
        <v>638</v>
      </c>
      <c r="BC2296" t="s">
        <v>27799</v>
      </c>
      <c r="BK2296" t="s">
        <v>27800</v>
      </c>
      <c r="BQ2296" t="s">
        <v>296</v>
      </c>
      <c r="BR2296" t="s">
        <v>12074</v>
      </c>
      <c r="BS2296" t="s">
        <v>12074</v>
      </c>
    </row>
    <row r="2297" spans="1:72" hidden="1">
      <c r="A2297" t="s">
        <v>76</v>
      </c>
      <c r="B2297" t="s">
        <v>27801</v>
      </c>
      <c r="F2297" t="s">
        <v>27802</v>
      </c>
      <c r="I2297" t="s">
        <v>27803</v>
      </c>
      <c r="J2297" t="s">
        <v>145</v>
      </c>
      <c r="V2297" t="s">
        <v>27804</v>
      </c>
      <c r="AA2297" t="s">
        <v>18426</v>
      </c>
      <c r="AM2297" t="s">
        <v>147</v>
      </c>
      <c r="AN2297" t="s">
        <v>1557</v>
      </c>
      <c r="AR2297" t="s">
        <v>216</v>
      </c>
      <c r="AS2297">
        <v>2012</v>
      </c>
      <c r="AT2297">
        <v>58</v>
      </c>
      <c r="AU2297">
        <v>8</v>
      </c>
      <c r="AZ2297">
        <v>1050</v>
      </c>
      <c r="BA2297">
        <v>1059</v>
      </c>
      <c r="BC2297" t="s">
        <v>27805</v>
      </c>
      <c r="BK2297" t="s">
        <v>27806</v>
      </c>
      <c r="BL2297">
        <v>22609421</v>
      </c>
      <c r="BQ2297" t="s">
        <v>296</v>
      </c>
      <c r="BR2297" t="s">
        <v>12074</v>
      </c>
      <c r="BS2297" t="s">
        <v>12074</v>
      </c>
    </row>
    <row r="2298" spans="1:72" hidden="1">
      <c r="A2298" t="s">
        <v>76</v>
      </c>
      <c r="B2298" t="s">
        <v>27807</v>
      </c>
      <c r="F2298" t="s">
        <v>27808</v>
      </c>
      <c r="I2298" t="s">
        <v>27809</v>
      </c>
      <c r="J2298" t="s">
        <v>1533</v>
      </c>
      <c r="V2298" t="s">
        <v>27810</v>
      </c>
      <c r="Z2298" t="s">
        <v>27811</v>
      </c>
      <c r="AA2298" t="s">
        <v>27812</v>
      </c>
      <c r="AM2298" t="s">
        <v>1535</v>
      </c>
      <c r="AR2298" t="s">
        <v>148</v>
      </c>
      <c r="AS2298">
        <v>2011</v>
      </c>
      <c r="AT2298">
        <v>34</v>
      </c>
      <c r="AU2298">
        <v>5</v>
      </c>
      <c r="AZ2298">
        <v>345</v>
      </c>
      <c r="BA2298">
        <v>354</v>
      </c>
      <c r="BC2298" t="s">
        <v>27813</v>
      </c>
      <c r="BK2298" t="s">
        <v>27814</v>
      </c>
      <c r="BL2298">
        <v>21488904</v>
      </c>
      <c r="BQ2298" t="s">
        <v>296</v>
      </c>
      <c r="BR2298" t="s">
        <v>12074</v>
      </c>
      <c r="BS2298" t="s">
        <v>12074</v>
      </c>
    </row>
    <row r="2299" spans="1:72" hidden="1">
      <c r="A2299" t="s">
        <v>76</v>
      </c>
      <c r="B2299" t="s">
        <v>27815</v>
      </c>
      <c r="F2299" t="s">
        <v>27816</v>
      </c>
      <c r="I2299" t="s">
        <v>27817</v>
      </c>
      <c r="J2299" t="s">
        <v>1097</v>
      </c>
      <c r="V2299" t="s">
        <v>27818</v>
      </c>
      <c r="AM2299" t="s">
        <v>1099</v>
      </c>
      <c r="AN2299" t="s">
        <v>2847</v>
      </c>
      <c r="AR2299" t="s">
        <v>94</v>
      </c>
      <c r="AS2299">
        <v>2017</v>
      </c>
      <c r="AT2299">
        <v>126</v>
      </c>
      <c r="AU2299">
        <v>1</v>
      </c>
      <c r="AZ2299">
        <v>40</v>
      </c>
      <c r="BA2299">
        <v>51</v>
      </c>
      <c r="BC2299" t="s">
        <v>27819</v>
      </c>
      <c r="BK2299" t="s">
        <v>27820</v>
      </c>
      <c r="BQ2299" t="s">
        <v>131</v>
      </c>
      <c r="BR2299" t="s">
        <v>12074</v>
      </c>
      <c r="BS2299" t="s">
        <v>296</v>
      </c>
      <c r="BT2299">
        <v>2</v>
      </c>
    </row>
    <row r="2300" spans="1:72" hidden="1">
      <c r="A2300" t="s">
        <v>76</v>
      </c>
      <c r="B2300" t="s">
        <v>27821</v>
      </c>
      <c r="F2300" t="s">
        <v>27822</v>
      </c>
      <c r="I2300" t="s">
        <v>27823</v>
      </c>
      <c r="J2300" t="s">
        <v>1516</v>
      </c>
      <c r="V2300" t="s">
        <v>27824</v>
      </c>
      <c r="Z2300" t="s">
        <v>27825</v>
      </c>
      <c r="AA2300" t="s">
        <v>27826</v>
      </c>
      <c r="AM2300" t="s">
        <v>1518</v>
      </c>
      <c r="AR2300" s="3">
        <v>37865</v>
      </c>
      <c r="AS2300">
        <v>2018</v>
      </c>
      <c r="AT2300">
        <v>18</v>
      </c>
      <c r="BB2300">
        <v>130</v>
      </c>
      <c r="BC2300" t="s">
        <v>27827</v>
      </c>
      <c r="BK2300" t="s">
        <v>27828</v>
      </c>
      <c r="BL2300">
        <v>30176793</v>
      </c>
      <c r="BQ2300" t="s">
        <v>296</v>
      </c>
      <c r="BR2300" t="s">
        <v>12074</v>
      </c>
      <c r="BS2300" t="s">
        <v>12074</v>
      </c>
    </row>
    <row r="2301" spans="1:72" hidden="1">
      <c r="A2301" t="s">
        <v>76</v>
      </c>
      <c r="B2301" t="s">
        <v>27829</v>
      </c>
      <c r="F2301" t="s">
        <v>27830</v>
      </c>
      <c r="I2301" t="s">
        <v>27831</v>
      </c>
      <c r="J2301" t="s">
        <v>27832</v>
      </c>
      <c r="V2301" t="s">
        <v>27833</v>
      </c>
      <c r="AA2301" t="s">
        <v>27834</v>
      </c>
      <c r="AM2301" t="s">
        <v>27835</v>
      </c>
      <c r="AN2301" t="s">
        <v>27836</v>
      </c>
      <c r="AR2301" t="s">
        <v>148</v>
      </c>
      <c r="AS2301">
        <v>2018</v>
      </c>
      <c r="AT2301">
        <v>46</v>
      </c>
      <c r="AU2301">
        <v>5</v>
      </c>
      <c r="AZ2301">
        <v>387</v>
      </c>
      <c r="BA2301">
        <v>390</v>
      </c>
      <c r="BC2301" t="s">
        <v>27837</v>
      </c>
      <c r="BK2301" t="s">
        <v>27838</v>
      </c>
      <c r="BQ2301" t="s">
        <v>296</v>
      </c>
      <c r="BR2301" t="s">
        <v>12074</v>
      </c>
      <c r="BS2301" t="s">
        <v>12074</v>
      </c>
    </row>
    <row r="2302" spans="1:72" hidden="1">
      <c r="A2302" t="s">
        <v>76</v>
      </c>
      <c r="B2302" t="s">
        <v>27839</v>
      </c>
      <c r="F2302" t="s">
        <v>27839</v>
      </c>
      <c r="I2302" t="s">
        <v>27840</v>
      </c>
      <c r="J2302" t="s">
        <v>2792</v>
      </c>
      <c r="V2302" t="s">
        <v>27841</v>
      </c>
      <c r="AM2302" t="s">
        <v>2794</v>
      </c>
      <c r="AS2302">
        <v>1995</v>
      </c>
      <c r="AT2302">
        <v>28</v>
      </c>
      <c r="AU2302">
        <v>4</v>
      </c>
      <c r="AZ2302">
        <v>377</v>
      </c>
      <c r="BA2302">
        <v>385</v>
      </c>
      <c r="BC2302" t="s">
        <v>27842</v>
      </c>
      <c r="BK2302" t="s">
        <v>27843</v>
      </c>
      <c r="BQ2302" t="s">
        <v>296</v>
      </c>
      <c r="BR2302" t="s">
        <v>12074</v>
      </c>
      <c r="BS2302" t="s">
        <v>12074</v>
      </c>
    </row>
    <row r="2303" spans="1:72" hidden="1">
      <c r="A2303" t="s">
        <v>76</v>
      </c>
      <c r="B2303" t="s">
        <v>27844</v>
      </c>
      <c r="F2303" t="s">
        <v>27844</v>
      </c>
      <c r="I2303" t="s">
        <v>27845</v>
      </c>
      <c r="J2303" t="s">
        <v>182</v>
      </c>
      <c r="V2303" t="s">
        <v>27846</v>
      </c>
      <c r="AM2303" t="s">
        <v>184</v>
      </c>
      <c r="AR2303" t="s">
        <v>185</v>
      </c>
      <c r="AS2303">
        <v>1991</v>
      </c>
      <c r="AT2303">
        <v>16</v>
      </c>
      <c r="AU2303">
        <v>3</v>
      </c>
      <c r="AZ2303">
        <v>375</v>
      </c>
      <c r="BA2303">
        <v>380</v>
      </c>
      <c r="BC2303" t="s">
        <v>27847</v>
      </c>
      <c r="BK2303" t="s">
        <v>27848</v>
      </c>
      <c r="BQ2303" t="s">
        <v>296</v>
      </c>
      <c r="BR2303" t="s">
        <v>12074</v>
      </c>
      <c r="BS2303" t="s">
        <v>12074</v>
      </c>
    </row>
    <row r="2304" spans="1:72" hidden="1">
      <c r="A2304" t="s">
        <v>76</v>
      </c>
      <c r="B2304" t="s">
        <v>27849</v>
      </c>
      <c r="F2304" t="s">
        <v>27850</v>
      </c>
      <c r="I2304" t="s">
        <v>27851</v>
      </c>
      <c r="J2304" t="s">
        <v>100</v>
      </c>
      <c r="V2304" t="s">
        <v>27852</v>
      </c>
      <c r="AA2304" t="s">
        <v>27853</v>
      </c>
      <c r="AM2304" t="s">
        <v>103</v>
      </c>
      <c r="AR2304" t="s">
        <v>27854</v>
      </c>
      <c r="AS2304">
        <v>2012</v>
      </c>
      <c r="AT2304">
        <v>7</v>
      </c>
      <c r="AU2304">
        <v>12</v>
      </c>
      <c r="BB2304" t="s">
        <v>27855</v>
      </c>
      <c r="BC2304" t="s">
        <v>27856</v>
      </c>
      <c r="BK2304" t="s">
        <v>27857</v>
      </c>
      <c r="BL2304">
        <v>23227226</v>
      </c>
      <c r="BQ2304" t="s">
        <v>296</v>
      </c>
      <c r="BR2304" t="s">
        <v>12074</v>
      </c>
      <c r="BS2304" t="s">
        <v>12074</v>
      </c>
    </row>
    <row r="2305" spans="1:71" hidden="1">
      <c r="A2305" t="s">
        <v>76</v>
      </c>
      <c r="B2305" t="s">
        <v>27858</v>
      </c>
      <c r="F2305" t="s">
        <v>27858</v>
      </c>
      <c r="I2305" t="s">
        <v>27859</v>
      </c>
      <c r="J2305" t="s">
        <v>3996</v>
      </c>
      <c r="V2305" t="s">
        <v>27860</v>
      </c>
      <c r="AM2305" t="s">
        <v>4000</v>
      </c>
      <c r="AR2305" t="s">
        <v>769</v>
      </c>
      <c r="AS2305">
        <v>1993</v>
      </c>
      <c r="AT2305">
        <v>93</v>
      </c>
      <c r="AU2305">
        <v>2</v>
      </c>
      <c r="AZ2305">
        <v>256</v>
      </c>
      <c r="BA2305">
        <v>262</v>
      </c>
      <c r="BC2305" t="s">
        <v>27861</v>
      </c>
      <c r="BK2305" t="s">
        <v>27862</v>
      </c>
      <c r="BL2305">
        <v>28313615</v>
      </c>
      <c r="BQ2305" t="s">
        <v>296</v>
      </c>
      <c r="BR2305" t="s">
        <v>12074</v>
      </c>
      <c r="BS2305" t="s">
        <v>12074</v>
      </c>
    </row>
    <row r="2306" spans="1:71" hidden="1">
      <c r="A2306" t="s">
        <v>76</v>
      </c>
      <c r="B2306" t="s">
        <v>27863</v>
      </c>
      <c r="F2306" t="s">
        <v>27863</v>
      </c>
      <c r="I2306" t="s">
        <v>27864</v>
      </c>
      <c r="J2306" t="s">
        <v>12169</v>
      </c>
      <c r="V2306" t="s">
        <v>27865</v>
      </c>
      <c r="AM2306" t="s">
        <v>12172</v>
      </c>
      <c r="AR2306" t="s">
        <v>397</v>
      </c>
      <c r="AS2306">
        <v>1993</v>
      </c>
      <c r="AT2306">
        <v>46</v>
      </c>
      <c r="AU2306">
        <v>4</v>
      </c>
      <c r="AZ2306">
        <v>325</v>
      </c>
      <c r="BA2306">
        <v>330</v>
      </c>
      <c r="BC2306" t="s">
        <v>27866</v>
      </c>
      <c r="BK2306" t="s">
        <v>27867</v>
      </c>
      <c r="BQ2306" t="s">
        <v>296</v>
      </c>
      <c r="BR2306" t="s">
        <v>12074</v>
      </c>
      <c r="BS2306" t="s">
        <v>12074</v>
      </c>
    </row>
    <row r="2307" spans="1:71" hidden="1">
      <c r="A2307" t="s">
        <v>76</v>
      </c>
      <c r="B2307" t="s">
        <v>27868</v>
      </c>
      <c r="F2307" t="s">
        <v>27869</v>
      </c>
      <c r="I2307" t="s">
        <v>27870</v>
      </c>
      <c r="J2307" t="s">
        <v>22196</v>
      </c>
      <c r="V2307" t="s">
        <v>27871</v>
      </c>
      <c r="Z2307" t="s">
        <v>27872</v>
      </c>
      <c r="AA2307" t="s">
        <v>27873</v>
      </c>
      <c r="AM2307" t="s">
        <v>22199</v>
      </c>
      <c r="AN2307" t="s">
        <v>22200</v>
      </c>
      <c r="AR2307" t="s">
        <v>204</v>
      </c>
      <c r="AS2307">
        <v>2013</v>
      </c>
      <c r="AT2307">
        <v>274</v>
      </c>
      <c r="AU2307">
        <v>2</v>
      </c>
      <c r="AZ2307">
        <v>165</v>
      </c>
      <c r="BA2307">
        <v>174</v>
      </c>
      <c r="BC2307" t="s">
        <v>27874</v>
      </c>
      <c r="BK2307" t="s">
        <v>27875</v>
      </c>
      <c r="BL2307">
        <v>22996762</v>
      </c>
      <c r="BQ2307" t="s">
        <v>296</v>
      </c>
      <c r="BR2307" t="s">
        <v>12074</v>
      </c>
      <c r="BS2307" t="s">
        <v>12074</v>
      </c>
    </row>
    <row r="2308" spans="1:71" hidden="1">
      <c r="A2308" t="s">
        <v>76</v>
      </c>
      <c r="B2308" t="s">
        <v>27876</v>
      </c>
      <c r="F2308" t="s">
        <v>27877</v>
      </c>
      <c r="I2308" t="s">
        <v>27878</v>
      </c>
      <c r="J2308" t="s">
        <v>2067</v>
      </c>
      <c r="V2308" t="s">
        <v>27879</v>
      </c>
      <c r="AM2308" t="s">
        <v>2069</v>
      </c>
      <c r="AR2308" t="s">
        <v>204</v>
      </c>
      <c r="AS2308">
        <v>2007</v>
      </c>
      <c r="AT2308">
        <v>9</v>
      </c>
      <c r="AU2308">
        <v>2</v>
      </c>
      <c r="AZ2308">
        <v>325</v>
      </c>
      <c r="BA2308">
        <v>340</v>
      </c>
      <c r="BK2308" t="s">
        <v>27880</v>
      </c>
      <c r="BQ2308" t="s">
        <v>296</v>
      </c>
      <c r="BR2308" t="s">
        <v>12074</v>
      </c>
      <c r="BS2308" t="s">
        <v>12074</v>
      </c>
    </row>
    <row r="2309" spans="1:71" hidden="1">
      <c r="A2309" t="s">
        <v>76</v>
      </c>
      <c r="B2309" t="s">
        <v>27881</v>
      </c>
      <c r="F2309" t="s">
        <v>27882</v>
      </c>
      <c r="I2309" t="s">
        <v>27883</v>
      </c>
      <c r="J2309" t="s">
        <v>452</v>
      </c>
      <c r="V2309" t="s">
        <v>27884</v>
      </c>
      <c r="Z2309" t="s">
        <v>9547</v>
      </c>
      <c r="AM2309" t="s">
        <v>454</v>
      </c>
      <c r="AN2309" t="s">
        <v>5026</v>
      </c>
      <c r="AR2309" t="s">
        <v>204</v>
      </c>
      <c r="AS2309">
        <v>2016</v>
      </c>
      <c r="AT2309">
        <v>51</v>
      </c>
      <c r="AU2309">
        <v>1</v>
      </c>
      <c r="AZ2309">
        <v>71</v>
      </c>
      <c r="BA2309">
        <v>80</v>
      </c>
      <c r="BC2309" t="s">
        <v>27885</v>
      </c>
      <c r="BK2309" t="s">
        <v>27886</v>
      </c>
      <c r="BQ2309" t="s">
        <v>296</v>
      </c>
      <c r="BR2309" t="s">
        <v>12074</v>
      </c>
      <c r="BS2309" t="s">
        <v>12074</v>
      </c>
    </row>
    <row r="2310" spans="1:71" hidden="1">
      <c r="A2310" t="s">
        <v>76</v>
      </c>
      <c r="B2310" t="s">
        <v>27887</v>
      </c>
      <c r="F2310" t="s">
        <v>27888</v>
      </c>
      <c r="I2310" t="s">
        <v>27889</v>
      </c>
      <c r="J2310" t="s">
        <v>452</v>
      </c>
      <c r="V2310" t="s">
        <v>27890</v>
      </c>
      <c r="Z2310" t="s">
        <v>9547</v>
      </c>
      <c r="AM2310" t="s">
        <v>454</v>
      </c>
      <c r="AR2310" t="s">
        <v>148</v>
      </c>
      <c r="AS2310">
        <v>2007</v>
      </c>
      <c r="AT2310">
        <v>42</v>
      </c>
      <c r="AU2310">
        <v>2</v>
      </c>
      <c r="AZ2310">
        <v>205</v>
      </c>
      <c r="BA2310">
        <v>215</v>
      </c>
      <c r="BC2310" t="s">
        <v>27891</v>
      </c>
      <c r="BK2310" t="s">
        <v>27892</v>
      </c>
      <c r="BQ2310" t="s">
        <v>296</v>
      </c>
      <c r="BR2310" t="s">
        <v>12074</v>
      </c>
      <c r="BS2310" t="s">
        <v>12074</v>
      </c>
    </row>
    <row r="2311" spans="1:71" hidden="1">
      <c r="A2311" t="s">
        <v>76</v>
      </c>
      <c r="B2311" t="s">
        <v>27893</v>
      </c>
      <c r="F2311" t="s">
        <v>27894</v>
      </c>
      <c r="I2311" t="s">
        <v>27895</v>
      </c>
      <c r="J2311" t="s">
        <v>5017</v>
      </c>
      <c r="V2311" t="s">
        <v>27896</v>
      </c>
      <c r="AA2311" t="s">
        <v>27897</v>
      </c>
      <c r="AM2311" t="s">
        <v>5019</v>
      </c>
      <c r="AN2311" t="s">
        <v>9084</v>
      </c>
      <c r="AR2311" t="s">
        <v>397</v>
      </c>
      <c r="AS2311">
        <v>2016</v>
      </c>
      <c r="AT2311">
        <v>19</v>
      </c>
      <c r="AU2311">
        <v>3</v>
      </c>
      <c r="AZ2311">
        <v>275</v>
      </c>
      <c r="BA2311">
        <v>289</v>
      </c>
      <c r="BC2311" t="s">
        <v>27898</v>
      </c>
      <c r="BK2311" t="s">
        <v>27899</v>
      </c>
      <c r="BQ2311" t="s">
        <v>131</v>
      </c>
      <c r="BR2311" t="s">
        <v>12074</v>
      </c>
      <c r="BS2311" t="s">
        <v>296</v>
      </c>
    </row>
    <row r="2312" spans="1:71" hidden="1">
      <c r="A2312" t="s">
        <v>76</v>
      </c>
      <c r="B2312" t="s">
        <v>27900</v>
      </c>
      <c r="F2312" t="s">
        <v>27900</v>
      </c>
      <c r="I2312" t="s">
        <v>27901</v>
      </c>
      <c r="J2312" t="s">
        <v>11727</v>
      </c>
      <c r="V2312" t="s">
        <v>27902</v>
      </c>
      <c r="Z2312" t="s">
        <v>27903</v>
      </c>
      <c r="AM2312" t="s">
        <v>11729</v>
      </c>
      <c r="AR2312" t="s">
        <v>2821</v>
      </c>
      <c r="AS2312">
        <v>1996</v>
      </c>
      <c r="AT2312">
        <v>57</v>
      </c>
      <c r="AU2312">
        <v>3</v>
      </c>
      <c r="AZ2312">
        <v>360</v>
      </c>
      <c r="BA2312">
        <v>367</v>
      </c>
      <c r="BK2312" t="s">
        <v>27904</v>
      </c>
      <c r="BQ2312" t="s">
        <v>296</v>
      </c>
      <c r="BR2312" t="s">
        <v>12074</v>
      </c>
      <c r="BS2312" t="s">
        <v>12074</v>
      </c>
    </row>
    <row r="2313" spans="1:71" hidden="1">
      <c r="A2313" t="s">
        <v>76</v>
      </c>
      <c r="B2313" t="s">
        <v>27905</v>
      </c>
      <c r="F2313" t="s">
        <v>27906</v>
      </c>
      <c r="I2313" t="s">
        <v>27907</v>
      </c>
      <c r="J2313" t="s">
        <v>27908</v>
      </c>
      <c r="V2313" t="s">
        <v>27909</v>
      </c>
      <c r="Z2313" t="s">
        <v>27910</v>
      </c>
      <c r="AA2313" t="s">
        <v>27911</v>
      </c>
      <c r="AM2313" t="s">
        <v>27912</v>
      </c>
      <c r="AN2313" t="s">
        <v>27913</v>
      </c>
      <c r="AR2313" t="s">
        <v>600</v>
      </c>
      <c r="AS2313">
        <v>2018</v>
      </c>
      <c r="AT2313">
        <v>65</v>
      </c>
      <c r="AU2313">
        <v>2</v>
      </c>
      <c r="AZ2313">
        <v>303</v>
      </c>
      <c r="BA2313">
        <v>308</v>
      </c>
      <c r="BC2313" t="s">
        <v>27914</v>
      </c>
      <c r="BK2313" t="s">
        <v>27915</v>
      </c>
      <c r="BL2313">
        <v>29181887</v>
      </c>
      <c r="BQ2313" t="s">
        <v>296</v>
      </c>
      <c r="BR2313" t="s">
        <v>12074</v>
      </c>
      <c r="BS2313" t="s">
        <v>12074</v>
      </c>
    </row>
    <row r="2314" spans="1:71" hidden="1">
      <c r="A2314" t="s">
        <v>76</v>
      </c>
      <c r="B2314" t="s">
        <v>27916</v>
      </c>
      <c r="F2314" t="s">
        <v>27916</v>
      </c>
      <c r="I2314" t="s">
        <v>27917</v>
      </c>
      <c r="J2314" t="s">
        <v>10872</v>
      </c>
      <c r="V2314" t="s">
        <v>27918</v>
      </c>
      <c r="AM2314" t="s">
        <v>10873</v>
      </c>
      <c r="AN2314" t="s">
        <v>18734</v>
      </c>
      <c r="AR2314" s="3">
        <v>45078</v>
      </c>
      <c r="AS2314">
        <v>2003</v>
      </c>
      <c r="AU2314">
        <v>2</v>
      </c>
      <c r="AZ2314">
        <v>231</v>
      </c>
      <c r="BA2314">
        <v>240</v>
      </c>
      <c r="BC2314" t="s">
        <v>27919</v>
      </c>
      <c r="BK2314" t="s">
        <v>27920</v>
      </c>
      <c r="BQ2314" t="s">
        <v>296</v>
      </c>
      <c r="BR2314" t="s">
        <v>12074</v>
      </c>
      <c r="BS2314" t="s">
        <v>12074</v>
      </c>
    </row>
    <row r="2315" spans="1:71" hidden="1">
      <c r="A2315" t="s">
        <v>76</v>
      </c>
      <c r="B2315" t="s">
        <v>27921</v>
      </c>
      <c r="F2315" t="s">
        <v>27922</v>
      </c>
      <c r="I2315" t="s">
        <v>27923</v>
      </c>
      <c r="J2315" t="s">
        <v>221</v>
      </c>
      <c r="V2315" t="s">
        <v>27924</v>
      </c>
      <c r="Z2315" t="s">
        <v>27925</v>
      </c>
      <c r="AA2315" t="s">
        <v>27926</v>
      </c>
      <c r="AM2315" t="s">
        <v>225</v>
      </c>
      <c r="AR2315" t="s">
        <v>3505</v>
      </c>
      <c r="AS2315">
        <v>2012</v>
      </c>
      <c r="AT2315">
        <v>109</v>
      </c>
      <c r="AU2315">
        <v>11</v>
      </c>
      <c r="AZ2315">
        <v>4326</v>
      </c>
      <c r="BA2315">
        <v>4331</v>
      </c>
      <c r="BC2315" t="s">
        <v>27927</v>
      </c>
      <c r="BK2315" t="s">
        <v>27928</v>
      </c>
      <c r="BL2315">
        <v>22371569</v>
      </c>
      <c r="BQ2315" t="s">
        <v>296</v>
      </c>
      <c r="BR2315" t="s">
        <v>12074</v>
      </c>
      <c r="BS2315" t="s">
        <v>12074</v>
      </c>
    </row>
    <row r="2316" spans="1:71" hidden="1">
      <c r="A2316" t="s">
        <v>76</v>
      </c>
      <c r="B2316" t="s">
        <v>27929</v>
      </c>
      <c r="F2316" t="s">
        <v>27930</v>
      </c>
      <c r="I2316" t="s">
        <v>27931</v>
      </c>
      <c r="J2316" t="s">
        <v>13237</v>
      </c>
      <c r="V2316" t="s">
        <v>27932</v>
      </c>
      <c r="AA2316" t="s">
        <v>27933</v>
      </c>
      <c r="AM2316" t="s">
        <v>13239</v>
      </c>
      <c r="AR2316" t="s">
        <v>148</v>
      </c>
      <c r="AS2316">
        <v>2008</v>
      </c>
      <c r="AT2316">
        <v>40</v>
      </c>
      <c r="AU2316">
        <v>3</v>
      </c>
      <c r="AZ2316">
        <v>295</v>
      </c>
      <c r="BA2316">
        <v>304</v>
      </c>
      <c r="BC2316" t="s">
        <v>27934</v>
      </c>
      <c r="BK2316" t="s">
        <v>27935</v>
      </c>
      <c r="BQ2316" t="s">
        <v>296</v>
      </c>
      <c r="BR2316" t="s">
        <v>12074</v>
      </c>
      <c r="BS2316" t="s">
        <v>12074</v>
      </c>
    </row>
    <row r="2317" spans="1:71" hidden="1">
      <c r="A2317" t="s">
        <v>752</v>
      </c>
      <c r="B2317" t="s">
        <v>27936</v>
      </c>
      <c r="E2317" t="s">
        <v>27937</v>
      </c>
      <c r="F2317" t="s">
        <v>27936</v>
      </c>
      <c r="I2317" t="s">
        <v>27938</v>
      </c>
      <c r="J2317" t="s">
        <v>27939</v>
      </c>
      <c r="K2317" t="s">
        <v>16656</v>
      </c>
      <c r="O2317" t="s">
        <v>27940</v>
      </c>
      <c r="P2317" t="s">
        <v>27941</v>
      </c>
      <c r="Q2317" t="s">
        <v>27942</v>
      </c>
      <c r="S2317" t="s">
        <v>27943</v>
      </c>
      <c r="V2317" t="s">
        <v>27944</v>
      </c>
      <c r="AS2317">
        <v>2000</v>
      </c>
      <c r="AU2317">
        <v>21</v>
      </c>
      <c r="AZ2317">
        <v>302</v>
      </c>
      <c r="BA2317">
        <v>305</v>
      </c>
      <c r="BK2317" t="s">
        <v>27945</v>
      </c>
      <c r="BQ2317" t="s">
        <v>296</v>
      </c>
      <c r="BR2317" t="s">
        <v>12074</v>
      </c>
      <c r="BS2317" t="s">
        <v>12074</v>
      </c>
    </row>
    <row r="2318" spans="1:71" hidden="1">
      <c r="A2318" t="s">
        <v>76</v>
      </c>
      <c r="B2318" t="s">
        <v>27946</v>
      </c>
      <c r="F2318" t="s">
        <v>27947</v>
      </c>
      <c r="I2318" t="s">
        <v>27948</v>
      </c>
      <c r="J2318" t="s">
        <v>20970</v>
      </c>
      <c r="V2318" t="s">
        <v>27949</v>
      </c>
      <c r="AM2318" t="s">
        <v>20973</v>
      </c>
      <c r="AR2318" t="s">
        <v>769</v>
      </c>
      <c r="AS2318">
        <v>2013</v>
      </c>
      <c r="AT2318">
        <v>51</v>
      </c>
      <c r="AZ2318">
        <v>465</v>
      </c>
      <c r="BA2318">
        <v>473</v>
      </c>
      <c r="BC2318" t="s">
        <v>27950</v>
      </c>
      <c r="BK2318" t="s">
        <v>27951</v>
      </c>
      <c r="BQ2318" t="s">
        <v>296</v>
      </c>
      <c r="BR2318" t="s">
        <v>12074</v>
      </c>
      <c r="BS2318" t="s">
        <v>12074</v>
      </c>
    </row>
    <row r="2319" spans="1:71" hidden="1">
      <c r="A2319" t="s">
        <v>76</v>
      </c>
      <c r="B2319" t="s">
        <v>27952</v>
      </c>
      <c r="F2319" t="s">
        <v>27953</v>
      </c>
      <c r="I2319" t="s">
        <v>27954</v>
      </c>
      <c r="J2319" t="s">
        <v>13494</v>
      </c>
      <c r="V2319" t="s">
        <v>27955</v>
      </c>
      <c r="AM2319" t="s">
        <v>13496</v>
      </c>
      <c r="AN2319" t="s">
        <v>13497</v>
      </c>
      <c r="AR2319" t="s">
        <v>769</v>
      </c>
      <c r="AS2319">
        <v>2015</v>
      </c>
      <c r="AT2319">
        <v>71</v>
      </c>
      <c r="AU2319">
        <v>1</v>
      </c>
      <c r="AZ2319">
        <v>26</v>
      </c>
      <c r="BA2319">
        <v>36</v>
      </c>
      <c r="BC2319" t="s">
        <v>27956</v>
      </c>
      <c r="BK2319" t="s">
        <v>27957</v>
      </c>
      <c r="BQ2319" t="s">
        <v>296</v>
      </c>
      <c r="BR2319" t="s">
        <v>12074</v>
      </c>
      <c r="BS2319" t="s">
        <v>12074</v>
      </c>
    </row>
    <row r="2320" spans="1:71" hidden="1">
      <c r="A2320" t="s">
        <v>76</v>
      </c>
      <c r="B2320" t="s">
        <v>27958</v>
      </c>
      <c r="F2320" t="s">
        <v>27958</v>
      </c>
      <c r="I2320" t="s">
        <v>27959</v>
      </c>
      <c r="J2320" t="s">
        <v>16003</v>
      </c>
      <c r="V2320" t="s">
        <v>27960</v>
      </c>
      <c r="AM2320" t="s">
        <v>16008</v>
      </c>
      <c r="AR2320" t="s">
        <v>148</v>
      </c>
      <c r="AS2320">
        <v>2004</v>
      </c>
      <c r="AT2320">
        <v>24</v>
      </c>
      <c r="AU2320">
        <v>2</v>
      </c>
      <c r="AZ2320">
        <v>225</v>
      </c>
      <c r="BA2320">
        <v>231</v>
      </c>
      <c r="BC2320" t="s">
        <v>27961</v>
      </c>
      <c r="BK2320" t="s">
        <v>27962</v>
      </c>
      <c r="BQ2320" t="s">
        <v>296</v>
      </c>
      <c r="BR2320" t="s">
        <v>12074</v>
      </c>
      <c r="BS2320" t="s">
        <v>12074</v>
      </c>
    </row>
    <row r="2321" spans="1:72" hidden="1">
      <c r="A2321" t="s">
        <v>76</v>
      </c>
      <c r="B2321" t="s">
        <v>27963</v>
      </c>
      <c r="F2321" t="s">
        <v>27963</v>
      </c>
      <c r="I2321" t="s">
        <v>27964</v>
      </c>
      <c r="J2321" t="s">
        <v>27965</v>
      </c>
      <c r="V2321" t="s">
        <v>27966</v>
      </c>
      <c r="Z2321" t="s">
        <v>27967</v>
      </c>
      <c r="AM2321" t="s">
        <v>27968</v>
      </c>
      <c r="AR2321" t="s">
        <v>600</v>
      </c>
      <c r="AS2321">
        <v>1998</v>
      </c>
      <c r="AT2321">
        <v>274</v>
      </c>
      <c r="AU2321">
        <v>4</v>
      </c>
      <c r="AZ2321" t="s">
        <v>27969</v>
      </c>
      <c r="BA2321" t="s">
        <v>27970</v>
      </c>
      <c r="BK2321" t="s">
        <v>27971</v>
      </c>
      <c r="BL2321">
        <v>9575820</v>
      </c>
      <c r="BQ2321" t="s">
        <v>296</v>
      </c>
      <c r="BR2321" t="s">
        <v>12074</v>
      </c>
      <c r="BS2321" t="s">
        <v>12074</v>
      </c>
    </row>
    <row r="2322" spans="1:72" hidden="1">
      <c r="A2322" t="s">
        <v>76</v>
      </c>
      <c r="B2322" t="s">
        <v>27972</v>
      </c>
      <c r="F2322" t="s">
        <v>27972</v>
      </c>
      <c r="I2322" t="s">
        <v>27973</v>
      </c>
      <c r="J2322" t="s">
        <v>2233</v>
      </c>
      <c r="V2322" t="s">
        <v>27974</v>
      </c>
      <c r="Z2322" t="s">
        <v>27967</v>
      </c>
      <c r="AA2322" t="s">
        <v>27975</v>
      </c>
      <c r="AM2322" t="s">
        <v>2235</v>
      </c>
      <c r="AS2322">
        <v>1997</v>
      </c>
      <c r="AT2322">
        <v>37</v>
      </c>
      <c r="AU2322">
        <v>1</v>
      </c>
      <c r="AZ2322">
        <v>105</v>
      </c>
      <c r="BA2322">
        <v>112</v>
      </c>
      <c r="BC2322" t="s">
        <v>27976</v>
      </c>
      <c r="BK2322" t="s">
        <v>27977</v>
      </c>
      <c r="BL2322">
        <v>9115589</v>
      </c>
      <c r="BQ2322" t="s">
        <v>296</v>
      </c>
      <c r="BR2322" t="s">
        <v>12074</v>
      </c>
      <c r="BS2322" t="s">
        <v>12074</v>
      </c>
    </row>
    <row r="2323" spans="1:72" hidden="1">
      <c r="A2323" t="s">
        <v>76</v>
      </c>
      <c r="B2323" t="s">
        <v>27978</v>
      </c>
      <c r="F2323" t="s">
        <v>27979</v>
      </c>
      <c r="I2323" t="s">
        <v>27980</v>
      </c>
      <c r="J2323" t="s">
        <v>12961</v>
      </c>
      <c r="V2323" t="s">
        <v>27981</v>
      </c>
      <c r="Z2323" t="s">
        <v>27982</v>
      </c>
      <c r="AA2323" t="s">
        <v>27983</v>
      </c>
      <c r="AM2323" t="s">
        <v>12965</v>
      </c>
      <c r="AN2323" t="s">
        <v>12966</v>
      </c>
      <c r="AR2323" t="s">
        <v>600</v>
      </c>
      <c r="AS2323">
        <v>2016</v>
      </c>
      <c r="AT2323">
        <v>7</v>
      </c>
      <c r="AU2323">
        <v>4</v>
      </c>
      <c r="AZ2323">
        <v>483</v>
      </c>
      <c r="BA2323">
        <v>492</v>
      </c>
      <c r="BC2323" t="s">
        <v>27984</v>
      </c>
      <c r="BK2323" t="s">
        <v>27985</v>
      </c>
      <c r="BQ2323" t="s">
        <v>296</v>
      </c>
      <c r="BR2323" t="s">
        <v>12074</v>
      </c>
      <c r="BS2323" t="s">
        <v>12074</v>
      </c>
    </row>
    <row r="2324" spans="1:72" hidden="1">
      <c r="A2324" t="s">
        <v>76</v>
      </c>
      <c r="B2324" t="s">
        <v>27986</v>
      </c>
      <c r="F2324" t="s">
        <v>27986</v>
      </c>
      <c r="I2324" t="s">
        <v>27987</v>
      </c>
      <c r="J2324" t="s">
        <v>7998</v>
      </c>
      <c r="V2324" t="s">
        <v>27988</v>
      </c>
      <c r="Z2324" t="s">
        <v>27989</v>
      </c>
      <c r="AA2324" t="s">
        <v>27990</v>
      </c>
      <c r="AM2324" t="s">
        <v>8000</v>
      </c>
      <c r="AR2324" t="s">
        <v>94</v>
      </c>
      <c r="AS2324">
        <v>2006</v>
      </c>
      <c r="AT2324">
        <v>51</v>
      </c>
      <c r="AU2324">
        <v>1</v>
      </c>
      <c r="AZ2324">
        <v>117</v>
      </c>
      <c r="BA2324">
        <v>124</v>
      </c>
      <c r="BC2324" t="s">
        <v>27991</v>
      </c>
      <c r="BK2324" t="s">
        <v>27992</v>
      </c>
      <c r="BQ2324" t="s">
        <v>296</v>
      </c>
      <c r="BR2324" t="s">
        <v>12074</v>
      </c>
      <c r="BS2324" t="s">
        <v>12074</v>
      </c>
    </row>
    <row r="2325" spans="1:72" hidden="1">
      <c r="A2325" t="s">
        <v>76</v>
      </c>
      <c r="B2325" t="s">
        <v>27993</v>
      </c>
      <c r="F2325" t="s">
        <v>27994</v>
      </c>
      <c r="I2325" t="s">
        <v>27995</v>
      </c>
      <c r="J2325" t="s">
        <v>16706</v>
      </c>
      <c r="V2325" t="s">
        <v>27996</v>
      </c>
      <c r="AM2325" t="s">
        <v>16709</v>
      </c>
      <c r="AN2325" t="s">
        <v>16710</v>
      </c>
      <c r="AR2325" t="s">
        <v>216</v>
      </c>
      <c r="AS2325">
        <v>2016</v>
      </c>
      <c r="AT2325">
        <v>181</v>
      </c>
      <c r="AZ2325">
        <v>237</v>
      </c>
      <c r="BA2325">
        <v>250</v>
      </c>
      <c r="BC2325" t="s">
        <v>27997</v>
      </c>
      <c r="BK2325" t="s">
        <v>27998</v>
      </c>
      <c r="BQ2325" t="s">
        <v>296</v>
      </c>
      <c r="BR2325" t="s">
        <v>12074</v>
      </c>
      <c r="BS2325" t="s">
        <v>12074</v>
      </c>
    </row>
    <row r="2326" spans="1:72" hidden="1">
      <c r="A2326" t="s">
        <v>76</v>
      </c>
      <c r="B2326" t="s">
        <v>27999</v>
      </c>
      <c r="F2326" t="s">
        <v>27999</v>
      </c>
      <c r="I2326" t="s">
        <v>28000</v>
      </c>
      <c r="J2326" t="s">
        <v>2818</v>
      </c>
      <c r="V2326" t="s">
        <v>28001</v>
      </c>
      <c r="AM2326" t="s">
        <v>2820</v>
      </c>
      <c r="AR2326" t="s">
        <v>2821</v>
      </c>
      <c r="AS2326">
        <v>2004</v>
      </c>
      <c r="AT2326">
        <v>77</v>
      </c>
      <c r="AU2326">
        <v>3</v>
      </c>
      <c r="AZ2326">
        <v>378</v>
      </c>
      <c r="BA2326">
        <v>389</v>
      </c>
      <c r="BC2326" t="s">
        <v>28002</v>
      </c>
      <c r="BK2326" t="s">
        <v>28003</v>
      </c>
      <c r="BL2326">
        <v>15286912</v>
      </c>
      <c r="BQ2326" t="s">
        <v>296</v>
      </c>
      <c r="BR2326" t="s">
        <v>12074</v>
      </c>
      <c r="BS2326" t="s">
        <v>12074</v>
      </c>
    </row>
    <row r="2327" spans="1:72" hidden="1">
      <c r="A2327" t="s">
        <v>76</v>
      </c>
      <c r="B2327" t="s">
        <v>28004</v>
      </c>
      <c r="F2327" t="s">
        <v>28005</v>
      </c>
      <c r="I2327" t="s">
        <v>28006</v>
      </c>
      <c r="J2327" t="s">
        <v>27029</v>
      </c>
      <c r="V2327" t="s">
        <v>28007</v>
      </c>
      <c r="AM2327" t="s">
        <v>27031</v>
      </c>
      <c r="AN2327" t="s">
        <v>28008</v>
      </c>
      <c r="AR2327" t="s">
        <v>397</v>
      </c>
      <c r="AS2327">
        <v>2016</v>
      </c>
      <c r="AT2327">
        <v>89</v>
      </c>
      <c r="AU2327">
        <v>3</v>
      </c>
      <c r="AX2327" t="s">
        <v>49</v>
      </c>
      <c r="AZ2327">
        <v>679</v>
      </c>
      <c r="BA2327">
        <v>688</v>
      </c>
      <c r="BC2327" t="s">
        <v>28009</v>
      </c>
      <c r="BK2327" t="s">
        <v>28010</v>
      </c>
      <c r="BQ2327" t="s">
        <v>131</v>
      </c>
      <c r="BR2327" t="s">
        <v>12074</v>
      </c>
      <c r="BS2327" t="s">
        <v>296</v>
      </c>
      <c r="BT2327">
        <v>1</v>
      </c>
    </row>
    <row r="2328" spans="1:72" hidden="1">
      <c r="A2328" t="s">
        <v>76</v>
      </c>
      <c r="B2328" t="s">
        <v>28011</v>
      </c>
      <c r="F2328" t="s">
        <v>28012</v>
      </c>
      <c r="I2328" t="s">
        <v>28013</v>
      </c>
      <c r="J2328" t="s">
        <v>145</v>
      </c>
      <c r="O2328" t="s">
        <v>28014</v>
      </c>
      <c r="P2328" t="s">
        <v>28015</v>
      </c>
      <c r="Q2328" t="s">
        <v>28016</v>
      </c>
      <c r="V2328" t="s">
        <v>28017</v>
      </c>
      <c r="AM2328" t="s">
        <v>147</v>
      </c>
      <c r="AN2328" t="s">
        <v>1557</v>
      </c>
      <c r="AR2328" t="s">
        <v>600</v>
      </c>
      <c r="AS2328">
        <v>2018</v>
      </c>
      <c r="AT2328">
        <v>106</v>
      </c>
      <c r="AV2328">
        <v>2</v>
      </c>
      <c r="AX2328" t="s">
        <v>49</v>
      </c>
      <c r="AZ2328">
        <v>106</v>
      </c>
      <c r="BA2328">
        <v>113</v>
      </c>
      <c r="BC2328" t="s">
        <v>28018</v>
      </c>
      <c r="BK2328" t="s">
        <v>28019</v>
      </c>
      <c r="BL2328">
        <v>28433751</v>
      </c>
      <c r="BQ2328" t="s">
        <v>296</v>
      </c>
      <c r="BR2328" t="s">
        <v>12074</v>
      </c>
      <c r="BS2328" t="s">
        <v>12074</v>
      </c>
    </row>
    <row r="2329" spans="1:72" hidden="1">
      <c r="A2329" t="s">
        <v>76</v>
      </c>
      <c r="B2329" t="s">
        <v>28020</v>
      </c>
      <c r="F2329" t="s">
        <v>28021</v>
      </c>
      <c r="I2329" t="s">
        <v>28022</v>
      </c>
      <c r="J2329" t="s">
        <v>122</v>
      </c>
      <c r="V2329" t="s">
        <v>28023</v>
      </c>
      <c r="AA2329" t="s">
        <v>28024</v>
      </c>
      <c r="AM2329" t="s">
        <v>126</v>
      </c>
      <c r="AN2329" t="s">
        <v>127</v>
      </c>
      <c r="AR2329" t="s">
        <v>148</v>
      </c>
      <c r="AS2329">
        <v>2018</v>
      </c>
      <c r="AT2329">
        <v>24</v>
      </c>
      <c r="AU2329">
        <v>5</v>
      </c>
      <c r="AZ2329">
        <v>2066</v>
      </c>
      <c r="BA2329">
        <v>2078</v>
      </c>
      <c r="BC2329" t="s">
        <v>28025</v>
      </c>
      <c r="BK2329" t="s">
        <v>28026</v>
      </c>
      <c r="BL2329">
        <v>29197142</v>
      </c>
      <c r="BQ2329" t="s">
        <v>296</v>
      </c>
      <c r="BR2329" t="s">
        <v>12074</v>
      </c>
      <c r="BS2329" t="s">
        <v>12074</v>
      </c>
    </row>
    <row r="2330" spans="1:72" hidden="1">
      <c r="A2330" t="s">
        <v>76</v>
      </c>
      <c r="B2330" t="s">
        <v>28027</v>
      </c>
      <c r="F2330" t="s">
        <v>28028</v>
      </c>
      <c r="I2330" t="s">
        <v>28029</v>
      </c>
      <c r="J2330" t="s">
        <v>11873</v>
      </c>
      <c r="V2330" t="s">
        <v>28030</v>
      </c>
      <c r="AM2330" t="s">
        <v>11875</v>
      </c>
      <c r="AR2330" s="3">
        <v>40909</v>
      </c>
      <c r="AS2330">
        <v>2018</v>
      </c>
      <c r="AT2330">
        <v>6</v>
      </c>
      <c r="BB2330" t="s">
        <v>28031</v>
      </c>
      <c r="BC2330" t="s">
        <v>28032</v>
      </c>
      <c r="BK2330" t="s">
        <v>28033</v>
      </c>
      <c r="BL2330">
        <v>29340253</v>
      </c>
      <c r="BQ2330" t="s">
        <v>296</v>
      </c>
      <c r="BR2330" t="s">
        <v>12074</v>
      </c>
      <c r="BS2330" t="s">
        <v>12074</v>
      </c>
    </row>
    <row r="2331" spans="1:72" hidden="1">
      <c r="A2331" t="s">
        <v>76</v>
      </c>
      <c r="B2331" t="s">
        <v>28034</v>
      </c>
      <c r="F2331" t="s">
        <v>28035</v>
      </c>
      <c r="I2331" t="s">
        <v>28036</v>
      </c>
      <c r="J2331" t="s">
        <v>1135</v>
      </c>
      <c r="V2331" t="s">
        <v>28037</v>
      </c>
      <c r="AM2331" t="s">
        <v>1138</v>
      </c>
      <c r="AN2331" t="s">
        <v>1139</v>
      </c>
      <c r="AR2331" t="s">
        <v>600</v>
      </c>
      <c r="AS2331">
        <v>2017</v>
      </c>
      <c r="AT2331">
        <v>110</v>
      </c>
      <c r="AU2331">
        <v>2</v>
      </c>
      <c r="AZ2331">
        <v>386</v>
      </c>
      <c r="BA2331">
        <v>391</v>
      </c>
      <c r="BC2331" t="s">
        <v>28038</v>
      </c>
      <c r="BK2331" t="s">
        <v>28039</v>
      </c>
      <c r="BL2331">
        <v>28334137</v>
      </c>
      <c r="BQ2331" t="s">
        <v>131</v>
      </c>
      <c r="BR2331" t="s">
        <v>12074</v>
      </c>
      <c r="BS2331" t="s">
        <v>296</v>
      </c>
    </row>
    <row r="2332" spans="1:72" hidden="1">
      <c r="A2332" t="s">
        <v>76</v>
      </c>
      <c r="B2332" t="s">
        <v>28040</v>
      </c>
      <c r="F2332" t="s">
        <v>28040</v>
      </c>
      <c r="I2332" t="s">
        <v>28041</v>
      </c>
      <c r="J2332" t="s">
        <v>792</v>
      </c>
      <c r="V2332" t="s">
        <v>28042</v>
      </c>
      <c r="AM2332" t="s">
        <v>794</v>
      </c>
      <c r="AR2332" t="s">
        <v>94</v>
      </c>
      <c r="AS2332">
        <v>2005</v>
      </c>
      <c r="AT2332">
        <v>105</v>
      </c>
      <c r="AU2332" s="2">
        <v>43132</v>
      </c>
      <c r="AZ2332">
        <v>41</v>
      </c>
      <c r="BA2332">
        <v>58</v>
      </c>
      <c r="BC2332" t="s">
        <v>28043</v>
      </c>
      <c r="BK2332" t="s">
        <v>28044</v>
      </c>
      <c r="BQ2332" t="s">
        <v>296</v>
      </c>
      <c r="BR2332" t="s">
        <v>12074</v>
      </c>
      <c r="BS2332" t="s">
        <v>12074</v>
      </c>
    </row>
    <row r="2333" spans="1:72" hidden="1">
      <c r="A2333" t="s">
        <v>76</v>
      </c>
      <c r="B2333" t="s">
        <v>28045</v>
      </c>
      <c r="F2333" t="s">
        <v>28046</v>
      </c>
      <c r="I2333" t="s">
        <v>28047</v>
      </c>
      <c r="J2333" t="s">
        <v>22034</v>
      </c>
      <c r="O2333" t="s">
        <v>28048</v>
      </c>
      <c r="P2333">
        <v>2007</v>
      </c>
      <c r="Q2333" t="s">
        <v>28049</v>
      </c>
      <c r="V2333" t="s">
        <v>28050</v>
      </c>
      <c r="Z2333" t="s">
        <v>28051</v>
      </c>
      <c r="AA2333" t="s">
        <v>28052</v>
      </c>
      <c r="AM2333" t="s">
        <v>22036</v>
      </c>
      <c r="AN2333" t="s">
        <v>22037</v>
      </c>
      <c r="AR2333" t="s">
        <v>204</v>
      </c>
      <c r="AS2333">
        <v>2008</v>
      </c>
      <c r="AT2333">
        <v>29</v>
      </c>
      <c r="AU2333">
        <v>2</v>
      </c>
      <c r="AZ2333">
        <v>196</v>
      </c>
      <c r="BA2333">
        <v>205</v>
      </c>
      <c r="BC2333" t="s">
        <v>28053</v>
      </c>
      <c r="BK2333" t="s">
        <v>28054</v>
      </c>
      <c r="BL2333">
        <v>18206265</v>
      </c>
      <c r="BQ2333" t="s">
        <v>296</v>
      </c>
      <c r="BR2333" t="s">
        <v>12074</v>
      </c>
      <c r="BS2333" t="s">
        <v>12074</v>
      </c>
    </row>
    <row r="2334" spans="1:72" hidden="1">
      <c r="A2334" t="s">
        <v>76</v>
      </c>
      <c r="B2334" t="s">
        <v>28055</v>
      </c>
      <c r="F2334" t="s">
        <v>28056</v>
      </c>
      <c r="I2334" t="s">
        <v>28057</v>
      </c>
      <c r="J2334" t="s">
        <v>22034</v>
      </c>
      <c r="V2334" t="s">
        <v>28058</v>
      </c>
      <c r="Z2334" t="s">
        <v>28051</v>
      </c>
      <c r="AA2334" t="s">
        <v>28052</v>
      </c>
      <c r="AM2334" t="s">
        <v>22036</v>
      </c>
      <c r="AR2334" t="s">
        <v>769</v>
      </c>
      <c r="AS2334">
        <v>2009</v>
      </c>
      <c r="AT2334">
        <v>30</v>
      </c>
      <c r="AU2334">
        <v>3</v>
      </c>
      <c r="AZ2334">
        <v>596</v>
      </c>
      <c r="BA2334">
        <v>602</v>
      </c>
      <c r="BC2334" t="s">
        <v>28059</v>
      </c>
      <c r="BK2334" t="s">
        <v>28060</v>
      </c>
      <c r="BL2334">
        <v>18691622</v>
      </c>
      <c r="BQ2334" t="s">
        <v>296</v>
      </c>
      <c r="BR2334" t="s">
        <v>12074</v>
      </c>
      <c r="BS2334" t="s">
        <v>12074</v>
      </c>
    </row>
    <row r="2335" spans="1:72" hidden="1">
      <c r="A2335" t="s">
        <v>76</v>
      </c>
      <c r="B2335" t="s">
        <v>28061</v>
      </c>
      <c r="F2335" t="s">
        <v>28062</v>
      </c>
      <c r="I2335" t="s">
        <v>28063</v>
      </c>
      <c r="J2335" t="s">
        <v>28064</v>
      </c>
      <c r="V2335" t="s">
        <v>28065</v>
      </c>
      <c r="Z2335" t="s">
        <v>28066</v>
      </c>
      <c r="AA2335" t="s">
        <v>28067</v>
      </c>
      <c r="AM2335" t="s">
        <v>28068</v>
      </c>
      <c r="AN2335" t="s">
        <v>28069</v>
      </c>
      <c r="AR2335" t="s">
        <v>16170</v>
      </c>
      <c r="AS2335">
        <v>2006</v>
      </c>
      <c r="AT2335">
        <v>111</v>
      </c>
      <c r="AU2335" t="s">
        <v>28070</v>
      </c>
      <c r="BB2335" t="s">
        <v>28071</v>
      </c>
      <c r="BC2335" t="s">
        <v>28072</v>
      </c>
      <c r="BK2335" t="s">
        <v>28073</v>
      </c>
      <c r="BQ2335" t="s">
        <v>296</v>
      </c>
      <c r="BR2335" t="s">
        <v>12074</v>
      </c>
      <c r="BS2335" t="s">
        <v>12074</v>
      </c>
    </row>
    <row r="2336" spans="1:72" hidden="1">
      <c r="A2336" t="s">
        <v>76</v>
      </c>
      <c r="B2336" t="s">
        <v>28074</v>
      </c>
      <c r="F2336" t="s">
        <v>28074</v>
      </c>
      <c r="I2336" t="s">
        <v>28075</v>
      </c>
      <c r="J2336" t="s">
        <v>122</v>
      </c>
      <c r="V2336" t="s">
        <v>28076</v>
      </c>
      <c r="Z2336" t="s">
        <v>28066</v>
      </c>
      <c r="AA2336" t="s">
        <v>28067</v>
      </c>
      <c r="AM2336" t="s">
        <v>126</v>
      </c>
      <c r="AN2336" t="s">
        <v>127</v>
      </c>
      <c r="AR2336" t="s">
        <v>397</v>
      </c>
      <c r="AS2336">
        <v>2004</v>
      </c>
      <c r="AT2336">
        <v>10</v>
      </c>
      <c r="AU2336">
        <v>7</v>
      </c>
      <c r="AZ2336">
        <v>1133</v>
      </c>
      <c r="BA2336">
        <v>1145</v>
      </c>
      <c r="BC2336" t="s">
        <v>28077</v>
      </c>
      <c r="BK2336" t="s">
        <v>28078</v>
      </c>
      <c r="BQ2336" t="s">
        <v>296</v>
      </c>
      <c r="BR2336" t="s">
        <v>12074</v>
      </c>
      <c r="BS2336" t="s">
        <v>12074</v>
      </c>
    </row>
    <row r="2337" spans="1:72" hidden="1">
      <c r="A2337" t="s">
        <v>76</v>
      </c>
      <c r="B2337" t="s">
        <v>28079</v>
      </c>
      <c r="F2337" t="s">
        <v>28080</v>
      </c>
      <c r="I2337" t="s">
        <v>28081</v>
      </c>
      <c r="J2337" t="s">
        <v>28082</v>
      </c>
      <c r="V2337" t="s">
        <v>28083</v>
      </c>
      <c r="AM2337" t="s">
        <v>28084</v>
      </c>
      <c r="AR2337" t="s">
        <v>185</v>
      </c>
      <c r="AS2337">
        <v>2008</v>
      </c>
      <c r="AT2337">
        <v>55</v>
      </c>
      <c r="AU2337">
        <v>6</v>
      </c>
      <c r="AZ2337">
        <v>1195</v>
      </c>
      <c r="BA2337">
        <v>1206</v>
      </c>
      <c r="BC2337" t="s">
        <v>28085</v>
      </c>
      <c r="BK2337" t="s">
        <v>28086</v>
      </c>
      <c r="BQ2337" t="s">
        <v>296</v>
      </c>
      <c r="BR2337" t="s">
        <v>12074</v>
      </c>
      <c r="BS2337" t="s">
        <v>12074</v>
      </c>
    </row>
    <row r="2338" spans="1:72" hidden="1">
      <c r="A2338" t="s">
        <v>76</v>
      </c>
      <c r="B2338" t="s">
        <v>28087</v>
      </c>
      <c r="F2338" t="s">
        <v>28088</v>
      </c>
      <c r="I2338" t="s">
        <v>28089</v>
      </c>
      <c r="J2338" t="s">
        <v>27327</v>
      </c>
      <c r="V2338" t="s">
        <v>28090</v>
      </c>
      <c r="AM2338" t="s">
        <v>27329</v>
      </c>
      <c r="AR2338" t="s">
        <v>2821</v>
      </c>
      <c r="AS2338">
        <v>2010</v>
      </c>
      <c r="AT2338">
        <v>121</v>
      </c>
      <c r="AU2338">
        <v>3</v>
      </c>
      <c r="AZ2338">
        <v>236</v>
      </c>
      <c r="BA2338">
        <v>242</v>
      </c>
      <c r="BK2338" t="s">
        <v>28091</v>
      </c>
      <c r="BQ2338" t="s">
        <v>131</v>
      </c>
      <c r="BR2338" t="s">
        <v>12074</v>
      </c>
      <c r="BS2338" t="s">
        <v>296</v>
      </c>
    </row>
    <row r="2339" spans="1:72" hidden="1">
      <c r="A2339" t="s">
        <v>76</v>
      </c>
      <c r="B2339" t="s">
        <v>28092</v>
      </c>
      <c r="F2339" t="s">
        <v>28093</v>
      </c>
      <c r="I2339" t="s">
        <v>28094</v>
      </c>
      <c r="J2339" t="s">
        <v>28095</v>
      </c>
      <c r="V2339" t="s">
        <v>28096</v>
      </c>
      <c r="Z2339" t="s">
        <v>28097</v>
      </c>
      <c r="AM2339" t="s">
        <v>28098</v>
      </c>
      <c r="AR2339" t="s">
        <v>94</v>
      </c>
      <c r="AS2339">
        <v>2011</v>
      </c>
      <c r="AT2339">
        <v>16</v>
      </c>
      <c r="AU2339">
        <v>1</v>
      </c>
      <c r="AZ2339">
        <v>455</v>
      </c>
      <c r="BA2339">
        <v>462</v>
      </c>
      <c r="BC2339" t="s">
        <v>28099</v>
      </c>
      <c r="BK2339" t="s">
        <v>28100</v>
      </c>
      <c r="BQ2339" t="s">
        <v>296</v>
      </c>
      <c r="BR2339" t="s">
        <v>12074</v>
      </c>
      <c r="BS2339" t="s">
        <v>12074</v>
      </c>
    </row>
    <row r="2340" spans="1:72" hidden="1">
      <c r="A2340" t="s">
        <v>76</v>
      </c>
      <c r="B2340" t="s">
        <v>28101</v>
      </c>
      <c r="F2340" t="s">
        <v>28102</v>
      </c>
      <c r="I2340" t="s">
        <v>28103</v>
      </c>
      <c r="J2340" t="s">
        <v>100</v>
      </c>
      <c r="V2340" t="s">
        <v>28104</v>
      </c>
      <c r="AM2340" t="s">
        <v>103</v>
      </c>
      <c r="AR2340" s="3">
        <v>44197</v>
      </c>
      <c r="AS2340">
        <v>2014</v>
      </c>
      <c r="AT2340">
        <v>9</v>
      </c>
      <c r="AU2340">
        <v>1</v>
      </c>
      <c r="BB2340" t="s">
        <v>28105</v>
      </c>
      <c r="BC2340" t="s">
        <v>28106</v>
      </c>
      <c r="BK2340" t="s">
        <v>28107</v>
      </c>
      <c r="BL2340">
        <v>24465815</v>
      </c>
      <c r="BQ2340" t="s">
        <v>296</v>
      </c>
      <c r="BR2340" t="s">
        <v>12074</v>
      </c>
      <c r="BS2340" t="s">
        <v>12074</v>
      </c>
    </row>
    <row r="2341" spans="1:72" hidden="1">
      <c r="A2341" t="s">
        <v>76</v>
      </c>
      <c r="B2341" t="s">
        <v>28108</v>
      </c>
      <c r="F2341" t="s">
        <v>28108</v>
      </c>
      <c r="I2341" t="s">
        <v>28109</v>
      </c>
      <c r="J2341" t="s">
        <v>9515</v>
      </c>
      <c r="V2341" t="s">
        <v>28110</v>
      </c>
      <c r="AM2341" t="s">
        <v>9517</v>
      </c>
      <c r="AR2341" t="s">
        <v>185</v>
      </c>
      <c r="AS2341">
        <v>1994</v>
      </c>
      <c r="AT2341">
        <v>10</v>
      </c>
      <c r="AU2341">
        <v>3</v>
      </c>
      <c r="AZ2341">
        <v>443</v>
      </c>
      <c r="BA2341">
        <v>446</v>
      </c>
      <c r="BK2341" t="s">
        <v>28111</v>
      </c>
      <c r="BL2341">
        <v>7807093</v>
      </c>
      <c r="BQ2341" t="s">
        <v>296</v>
      </c>
      <c r="BR2341" t="s">
        <v>12074</v>
      </c>
      <c r="BS2341" t="s">
        <v>12074</v>
      </c>
    </row>
    <row r="2342" spans="1:72" hidden="1">
      <c r="A2342" t="s">
        <v>76</v>
      </c>
      <c r="B2342" t="s">
        <v>28112</v>
      </c>
      <c r="F2342" t="s">
        <v>28113</v>
      </c>
      <c r="I2342" t="s">
        <v>28114</v>
      </c>
      <c r="J2342" t="s">
        <v>2662</v>
      </c>
      <c r="V2342" t="s">
        <v>28115</v>
      </c>
      <c r="AM2342" t="s">
        <v>2664</v>
      </c>
      <c r="AN2342" t="s">
        <v>3478</v>
      </c>
      <c r="AR2342" t="s">
        <v>216</v>
      </c>
      <c r="AS2342">
        <v>2015</v>
      </c>
      <c r="AT2342">
        <v>156</v>
      </c>
      <c r="AU2342">
        <v>2</v>
      </c>
      <c r="AZ2342">
        <v>117</v>
      </c>
      <c r="BA2342">
        <v>127</v>
      </c>
      <c r="BC2342" t="s">
        <v>28116</v>
      </c>
      <c r="BK2342" t="s">
        <v>28117</v>
      </c>
      <c r="BQ2342" t="s">
        <v>296</v>
      </c>
      <c r="BR2342" t="s">
        <v>12074</v>
      </c>
      <c r="BS2342" t="s">
        <v>12074</v>
      </c>
    </row>
    <row r="2343" spans="1:72" hidden="1">
      <c r="A2343" t="s">
        <v>76</v>
      </c>
      <c r="B2343" t="s">
        <v>28118</v>
      </c>
      <c r="F2343" t="s">
        <v>28118</v>
      </c>
      <c r="I2343" t="s">
        <v>28119</v>
      </c>
      <c r="J2343" t="s">
        <v>12114</v>
      </c>
      <c r="V2343" t="s">
        <v>28120</v>
      </c>
      <c r="AM2343" t="s">
        <v>12116</v>
      </c>
      <c r="AR2343" t="s">
        <v>128</v>
      </c>
      <c r="AS2343">
        <v>2002</v>
      </c>
      <c r="AT2343">
        <v>32</v>
      </c>
      <c r="AU2343">
        <v>12</v>
      </c>
      <c r="AZ2343">
        <v>1813</v>
      </c>
      <c r="BA2343">
        <v>1823</v>
      </c>
      <c r="BB2343" t="s">
        <v>28121</v>
      </c>
      <c r="BC2343" t="s">
        <v>28122</v>
      </c>
      <c r="BK2343" t="s">
        <v>28123</v>
      </c>
      <c r="BL2343">
        <v>12429133</v>
      </c>
      <c r="BQ2343" t="s">
        <v>296</v>
      </c>
      <c r="BR2343" t="s">
        <v>12074</v>
      </c>
      <c r="BS2343" t="s">
        <v>12074</v>
      </c>
    </row>
    <row r="2344" spans="1:72" hidden="1">
      <c r="A2344" t="s">
        <v>76</v>
      </c>
      <c r="B2344" t="s">
        <v>28124</v>
      </c>
      <c r="F2344" t="s">
        <v>28124</v>
      </c>
      <c r="I2344" t="s">
        <v>28125</v>
      </c>
      <c r="J2344" t="s">
        <v>2128</v>
      </c>
      <c r="V2344" t="s">
        <v>28126</v>
      </c>
      <c r="AM2344" t="s">
        <v>2130</v>
      </c>
      <c r="AR2344" t="s">
        <v>216</v>
      </c>
      <c r="AS2344">
        <v>2001</v>
      </c>
      <c r="AT2344">
        <v>30</v>
      </c>
      <c r="AU2344">
        <v>4</v>
      </c>
      <c r="AZ2344">
        <v>686</v>
      </c>
      <c r="BA2344">
        <v>691</v>
      </c>
      <c r="BC2344" t="s">
        <v>28127</v>
      </c>
      <c r="BK2344" t="s">
        <v>28128</v>
      </c>
      <c r="BQ2344" t="s">
        <v>131</v>
      </c>
      <c r="BR2344" t="s">
        <v>12074</v>
      </c>
      <c r="BS2344" t="s">
        <v>296</v>
      </c>
      <c r="BT2344">
        <v>2</v>
      </c>
    </row>
    <row r="2345" spans="1:72" hidden="1">
      <c r="A2345" t="s">
        <v>76</v>
      </c>
      <c r="B2345" t="s">
        <v>28129</v>
      </c>
      <c r="F2345" t="s">
        <v>28130</v>
      </c>
      <c r="I2345" t="s">
        <v>28131</v>
      </c>
      <c r="J2345" t="s">
        <v>2128</v>
      </c>
      <c r="V2345" t="s">
        <v>28132</v>
      </c>
      <c r="AM2345" t="s">
        <v>2130</v>
      </c>
      <c r="AN2345" t="s">
        <v>4637</v>
      </c>
      <c r="AR2345" t="s">
        <v>216</v>
      </c>
      <c r="AS2345">
        <v>2016</v>
      </c>
      <c r="AT2345">
        <v>45</v>
      </c>
      <c r="AU2345">
        <v>4</v>
      </c>
      <c r="AZ2345">
        <v>1076</v>
      </c>
      <c r="BA2345">
        <v>1080</v>
      </c>
      <c r="BC2345" t="s">
        <v>28133</v>
      </c>
      <c r="BK2345" t="s">
        <v>28134</v>
      </c>
      <c r="BL2345">
        <v>27330147</v>
      </c>
      <c r="BQ2345" t="s">
        <v>296</v>
      </c>
      <c r="BR2345" t="s">
        <v>12074</v>
      </c>
      <c r="BS2345" t="s">
        <v>12074</v>
      </c>
    </row>
    <row r="2346" spans="1:72" hidden="1">
      <c r="A2346" t="s">
        <v>76</v>
      </c>
      <c r="B2346" t="s">
        <v>28135</v>
      </c>
      <c r="F2346" t="s">
        <v>28136</v>
      </c>
      <c r="I2346" t="s">
        <v>28137</v>
      </c>
      <c r="J2346" t="s">
        <v>861</v>
      </c>
      <c r="V2346" t="s">
        <v>28138</v>
      </c>
      <c r="Z2346" t="s">
        <v>28139</v>
      </c>
      <c r="AA2346" t="s">
        <v>28140</v>
      </c>
      <c r="AM2346" t="s">
        <v>863</v>
      </c>
      <c r="AN2346" t="s">
        <v>864</v>
      </c>
      <c r="AR2346" s="3">
        <v>46174</v>
      </c>
      <c r="AS2346">
        <v>2014</v>
      </c>
      <c r="AT2346">
        <v>95</v>
      </c>
      <c r="AU2346">
        <v>3</v>
      </c>
      <c r="AZ2346">
        <v>534</v>
      </c>
      <c r="BA2346">
        <v>542</v>
      </c>
      <c r="BC2346" t="s">
        <v>28141</v>
      </c>
      <c r="BK2346" t="s">
        <v>28142</v>
      </c>
      <c r="BQ2346" t="s">
        <v>296</v>
      </c>
      <c r="BR2346" t="s">
        <v>12074</v>
      </c>
      <c r="BS2346" t="s">
        <v>12074</v>
      </c>
    </row>
    <row r="2347" spans="1:72" hidden="1">
      <c r="A2347" t="s">
        <v>76</v>
      </c>
      <c r="B2347" t="s">
        <v>28143</v>
      </c>
      <c r="F2347" t="s">
        <v>28143</v>
      </c>
      <c r="I2347" t="s">
        <v>28144</v>
      </c>
      <c r="J2347" t="s">
        <v>1424</v>
      </c>
      <c r="V2347" t="s">
        <v>28145</v>
      </c>
      <c r="AM2347" t="s">
        <v>1426</v>
      </c>
      <c r="AR2347" t="s">
        <v>204</v>
      </c>
      <c r="AS2347">
        <v>2006</v>
      </c>
      <c r="AT2347">
        <v>11</v>
      </c>
      <c r="AU2347">
        <v>1</v>
      </c>
      <c r="AZ2347">
        <v>35</v>
      </c>
      <c r="BA2347">
        <v>40</v>
      </c>
      <c r="BC2347" t="s">
        <v>28146</v>
      </c>
      <c r="BK2347" t="s">
        <v>28147</v>
      </c>
      <c r="BQ2347" t="s">
        <v>296</v>
      </c>
      <c r="BR2347" t="s">
        <v>12074</v>
      </c>
      <c r="BS2347" t="s">
        <v>12074</v>
      </c>
    </row>
    <row r="2348" spans="1:72" hidden="1">
      <c r="A2348" t="s">
        <v>76</v>
      </c>
      <c r="B2348" t="s">
        <v>28148</v>
      </c>
      <c r="F2348" t="s">
        <v>28149</v>
      </c>
      <c r="I2348" t="s">
        <v>28150</v>
      </c>
      <c r="J2348" t="s">
        <v>15094</v>
      </c>
      <c r="V2348" t="s">
        <v>28151</v>
      </c>
      <c r="AM2348" t="s">
        <v>15097</v>
      </c>
      <c r="AN2348" t="s">
        <v>28152</v>
      </c>
      <c r="AR2348" t="s">
        <v>27854</v>
      </c>
      <c r="AS2348">
        <v>2016</v>
      </c>
      <c r="AT2348">
        <v>594</v>
      </c>
      <c r="AU2348">
        <v>1</v>
      </c>
      <c r="AZ2348">
        <v>82</v>
      </c>
      <c r="BA2348">
        <v>88</v>
      </c>
      <c r="BC2348" t="s">
        <v>28153</v>
      </c>
      <c r="BK2348" t="s">
        <v>28154</v>
      </c>
      <c r="BL2348">
        <v>27601256</v>
      </c>
      <c r="BQ2348" t="s">
        <v>296</v>
      </c>
      <c r="BR2348" t="s">
        <v>12074</v>
      </c>
      <c r="BS2348" t="s">
        <v>12074</v>
      </c>
    </row>
    <row r="2349" spans="1:72" hidden="1">
      <c r="A2349" t="s">
        <v>76</v>
      </c>
      <c r="B2349" t="s">
        <v>28155</v>
      </c>
      <c r="F2349" t="s">
        <v>28156</v>
      </c>
      <c r="I2349" t="s">
        <v>28157</v>
      </c>
      <c r="J2349" t="s">
        <v>2662</v>
      </c>
      <c r="V2349" t="s">
        <v>28158</v>
      </c>
      <c r="AM2349" t="s">
        <v>2664</v>
      </c>
      <c r="AN2349" t="s">
        <v>3478</v>
      </c>
      <c r="AR2349" t="s">
        <v>168</v>
      </c>
      <c r="AS2349">
        <v>2009</v>
      </c>
      <c r="AT2349">
        <v>133</v>
      </c>
      <c r="AU2349">
        <v>1</v>
      </c>
      <c r="AZ2349">
        <v>1</v>
      </c>
      <c r="BA2349">
        <v>8</v>
      </c>
      <c r="BC2349" t="s">
        <v>28159</v>
      </c>
      <c r="BK2349" t="s">
        <v>28160</v>
      </c>
      <c r="BQ2349" t="s">
        <v>296</v>
      </c>
      <c r="BR2349" t="s">
        <v>12074</v>
      </c>
      <c r="BS2349" t="s">
        <v>12074</v>
      </c>
    </row>
    <row r="2350" spans="1:72" hidden="1">
      <c r="A2350" t="s">
        <v>76</v>
      </c>
      <c r="B2350" t="s">
        <v>28161</v>
      </c>
      <c r="F2350" t="s">
        <v>28162</v>
      </c>
      <c r="I2350" t="s">
        <v>28163</v>
      </c>
      <c r="J2350" t="s">
        <v>15016</v>
      </c>
      <c r="V2350" t="s">
        <v>28164</v>
      </c>
      <c r="Z2350" t="s">
        <v>28165</v>
      </c>
      <c r="AA2350" t="s">
        <v>28166</v>
      </c>
      <c r="AM2350" t="s">
        <v>15020</v>
      </c>
      <c r="AR2350" t="s">
        <v>28167</v>
      </c>
      <c r="AS2350">
        <v>2009</v>
      </c>
      <c r="AT2350">
        <v>7</v>
      </c>
      <c r="BB2350">
        <v>14</v>
      </c>
      <c r="BC2350" t="s">
        <v>28168</v>
      </c>
      <c r="BK2350" t="s">
        <v>28169</v>
      </c>
      <c r="BL2350">
        <v>19335876</v>
      </c>
      <c r="BQ2350" t="s">
        <v>296</v>
      </c>
      <c r="BR2350" t="s">
        <v>12074</v>
      </c>
      <c r="BS2350" t="s">
        <v>12074</v>
      </c>
    </row>
    <row r="2351" spans="1:72" hidden="1">
      <c r="A2351" t="s">
        <v>76</v>
      </c>
      <c r="B2351" t="s">
        <v>28170</v>
      </c>
      <c r="F2351" t="s">
        <v>28171</v>
      </c>
      <c r="I2351" t="s">
        <v>28172</v>
      </c>
      <c r="J2351" t="s">
        <v>3732</v>
      </c>
      <c r="V2351" t="s">
        <v>28173</v>
      </c>
      <c r="AM2351" t="s">
        <v>3734</v>
      </c>
      <c r="AN2351" t="s">
        <v>5064</v>
      </c>
      <c r="AR2351" s="3">
        <v>41821</v>
      </c>
      <c r="AS2351">
        <v>2017</v>
      </c>
      <c r="AT2351">
        <v>17</v>
      </c>
      <c r="BB2351">
        <v>85</v>
      </c>
      <c r="BC2351" t="s">
        <v>28174</v>
      </c>
      <c r="BK2351" t="s">
        <v>28175</v>
      </c>
      <c r="BQ2351" t="s">
        <v>296</v>
      </c>
      <c r="BR2351" t="s">
        <v>12074</v>
      </c>
      <c r="BS2351" t="s">
        <v>12074</v>
      </c>
    </row>
    <row r="2352" spans="1:72" hidden="1">
      <c r="A2352" t="s">
        <v>76</v>
      </c>
      <c r="B2352" t="s">
        <v>28176</v>
      </c>
      <c r="F2352" t="s">
        <v>28177</v>
      </c>
      <c r="I2352" t="s">
        <v>28178</v>
      </c>
      <c r="J2352" t="s">
        <v>1810</v>
      </c>
      <c r="V2352" t="s">
        <v>28179</v>
      </c>
      <c r="Z2352" t="s">
        <v>28180</v>
      </c>
      <c r="AA2352" t="s">
        <v>28181</v>
      </c>
      <c r="AM2352" t="s">
        <v>1814</v>
      </c>
      <c r="AN2352" t="s">
        <v>28182</v>
      </c>
      <c r="AR2352" t="s">
        <v>204</v>
      </c>
      <c r="AS2352">
        <v>2012</v>
      </c>
      <c r="AT2352">
        <v>21</v>
      </c>
      <c r="AU2352">
        <v>2</v>
      </c>
      <c r="AZ2352">
        <v>260</v>
      </c>
      <c r="BA2352">
        <v>271</v>
      </c>
      <c r="BC2352" t="s">
        <v>28183</v>
      </c>
      <c r="BK2352" t="s">
        <v>28184</v>
      </c>
      <c r="BQ2352" t="s">
        <v>296</v>
      </c>
      <c r="BR2352" t="s">
        <v>12074</v>
      </c>
      <c r="BS2352" t="s">
        <v>12074</v>
      </c>
    </row>
    <row r="2353" spans="1:71" hidden="1">
      <c r="A2353" t="s">
        <v>76</v>
      </c>
      <c r="B2353" t="s">
        <v>28185</v>
      </c>
      <c r="F2353" t="s">
        <v>28185</v>
      </c>
      <c r="I2353" t="s">
        <v>28186</v>
      </c>
      <c r="J2353" t="s">
        <v>12796</v>
      </c>
      <c r="V2353" t="s">
        <v>28187</v>
      </c>
      <c r="Z2353" t="s">
        <v>28188</v>
      </c>
      <c r="AA2353" t="s">
        <v>28189</v>
      </c>
      <c r="AM2353" t="s">
        <v>12798</v>
      </c>
      <c r="AR2353" t="s">
        <v>887</v>
      </c>
      <c r="AS2353">
        <v>2003</v>
      </c>
      <c r="AT2353">
        <v>48</v>
      </c>
      <c r="AU2353">
        <v>3</v>
      </c>
      <c r="AZ2353">
        <v>293</v>
      </c>
      <c r="BA2353">
        <v>306</v>
      </c>
      <c r="BC2353" t="s">
        <v>28190</v>
      </c>
      <c r="BK2353" t="s">
        <v>28191</v>
      </c>
      <c r="BQ2353" t="s">
        <v>296</v>
      </c>
      <c r="BR2353" t="s">
        <v>12074</v>
      </c>
      <c r="BS2353" t="s">
        <v>12074</v>
      </c>
    </row>
    <row r="2354" spans="1:71" hidden="1">
      <c r="A2354" t="s">
        <v>76</v>
      </c>
      <c r="B2354" t="s">
        <v>28192</v>
      </c>
      <c r="F2354" t="s">
        <v>28193</v>
      </c>
      <c r="I2354" t="s">
        <v>28194</v>
      </c>
      <c r="J2354" t="s">
        <v>4614</v>
      </c>
      <c r="V2354" t="s">
        <v>28195</v>
      </c>
      <c r="AM2354" t="s">
        <v>4621</v>
      </c>
      <c r="AN2354" t="s">
        <v>4676</v>
      </c>
      <c r="AR2354" t="s">
        <v>128</v>
      </c>
      <c r="AS2354">
        <v>2017</v>
      </c>
      <c r="AT2354">
        <v>61</v>
      </c>
      <c r="AU2354">
        <v>12</v>
      </c>
      <c r="AZ2354">
        <v>2213</v>
      </c>
      <c r="BA2354">
        <v>2216</v>
      </c>
      <c r="BC2354" t="s">
        <v>28196</v>
      </c>
      <c r="BK2354" t="s">
        <v>28197</v>
      </c>
      <c r="BL2354">
        <v>28828598</v>
      </c>
      <c r="BQ2354" t="s">
        <v>296</v>
      </c>
      <c r="BR2354" t="s">
        <v>12074</v>
      </c>
      <c r="BS2354" t="s">
        <v>12074</v>
      </c>
    </row>
    <row r="2355" spans="1:71" hidden="1">
      <c r="A2355" t="s">
        <v>76</v>
      </c>
      <c r="B2355" t="s">
        <v>28198</v>
      </c>
      <c r="F2355" t="s">
        <v>28199</v>
      </c>
      <c r="I2355" t="s">
        <v>28200</v>
      </c>
      <c r="J2355" t="s">
        <v>18957</v>
      </c>
      <c r="V2355" t="s">
        <v>28201</v>
      </c>
      <c r="AM2355" t="s">
        <v>18961</v>
      </c>
      <c r="AN2355" t="s">
        <v>18962</v>
      </c>
      <c r="AR2355" t="s">
        <v>128</v>
      </c>
      <c r="AS2355">
        <v>2013</v>
      </c>
      <c r="AT2355">
        <v>62</v>
      </c>
      <c r="AU2355">
        <v>4</v>
      </c>
      <c r="AZ2355">
        <v>290</v>
      </c>
      <c r="BA2355">
        <v>296</v>
      </c>
      <c r="BK2355" t="s">
        <v>28202</v>
      </c>
      <c r="BQ2355" t="s">
        <v>296</v>
      </c>
      <c r="BR2355" t="s">
        <v>12074</v>
      </c>
      <c r="BS2355" t="s">
        <v>12074</v>
      </c>
    </row>
    <row r="2356" spans="1:71" hidden="1">
      <c r="A2356" t="s">
        <v>76</v>
      </c>
      <c r="B2356" t="s">
        <v>28203</v>
      </c>
      <c r="F2356" t="s">
        <v>28204</v>
      </c>
      <c r="I2356" t="s">
        <v>28205</v>
      </c>
      <c r="J2356" t="s">
        <v>100</v>
      </c>
      <c r="V2356" t="s">
        <v>28206</v>
      </c>
      <c r="AA2356" t="s">
        <v>28207</v>
      </c>
      <c r="AM2356" t="s">
        <v>103</v>
      </c>
      <c r="AR2356" s="3">
        <v>38961</v>
      </c>
      <c r="AS2356">
        <v>2016</v>
      </c>
      <c r="AT2356">
        <v>11</v>
      </c>
      <c r="AU2356">
        <v>9</v>
      </c>
      <c r="BB2356" t="s">
        <v>28208</v>
      </c>
      <c r="BC2356" t="s">
        <v>28209</v>
      </c>
      <c r="BK2356" t="s">
        <v>28210</v>
      </c>
      <c r="BL2356">
        <v>27598401</v>
      </c>
      <c r="BQ2356" t="s">
        <v>296</v>
      </c>
      <c r="BR2356" t="s">
        <v>12074</v>
      </c>
      <c r="BS2356" t="s">
        <v>12074</v>
      </c>
    </row>
    <row r="2357" spans="1:71" hidden="1">
      <c r="A2357" t="s">
        <v>76</v>
      </c>
      <c r="B2357" t="s">
        <v>28211</v>
      </c>
      <c r="F2357" t="s">
        <v>28211</v>
      </c>
      <c r="I2357" t="s">
        <v>28212</v>
      </c>
      <c r="J2357" t="s">
        <v>18297</v>
      </c>
      <c r="V2357" t="s">
        <v>28213</v>
      </c>
      <c r="AM2357" t="s">
        <v>18299</v>
      </c>
      <c r="AS2357">
        <v>1993</v>
      </c>
      <c r="AT2357">
        <v>38</v>
      </c>
      <c r="AU2357">
        <v>2</v>
      </c>
      <c r="AZ2357">
        <v>267</v>
      </c>
      <c r="BA2357">
        <v>272</v>
      </c>
      <c r="BC2357" t="s">
        <v>28214</v>
      </c>
      <c r="BK2357" t="s">
        <v>28215</v>
      </c>
      <c r="BQ2357" t="s">
        <v>296</v>
      </c>
      <c r="BR2357" t="s">
        <v>12074</v>
      </c>
      <c r="BS2357" t="s">
        <v>12074</v>
      </c>
    </row>
    <row r="2358" spans="1:71" hidden="1">
      <c r="A2358" t="s">
        <v>76</v>
      </c>
      <c r="B2358" t="s">
        <v>28216</v>
      </c>
      <c r="F2358" t="s">
        <v>28216</v>
      </c>
      <c r="I2358" t="s">
        <v>28217</v>
      </c>
      <c r="J2358" t="s">
        <v>28218</v>
      </c>
      <c r="V2358" t="s">
        <v>28219</v>
      </c>
      <c r="AM2358" t="s">
        <v>28220</v>
      </c>
      <c r="AR2358" t="s">
        <v>168</v>
      </c>
      <c r="AS2358">
        <v>2003</v>
      </c>
      <c r="AT2358">
        <v>241</v>
      </c>
      <c r="AU2358" s="2">
        <v>43132</v>
      </c>
      <c r="AZ2358">
        <v>89</v>
      </c>
      <c r="BA2358">
        <v>102</v>
      </c>
      <c r="BC2358" t="s">
        <v>28221</v>
      </c>
      <c r="BK2358" t="s">
        <v>28222</v>
      </c>
      <c r="BQ2358" t="s">
        <v>296</v>
      </c>
      <c r="BR2358" t="s">
        <v>12074</v>
      </c>
      <c r="BS2358" t="s">
        <v>12074</v>
      </c>
    </row>
    <row r="2359" spans="1:71" hidden="1">
      <c r="A2359" t="s">
        <v>76</v>
      </c>
      <c r="B2359" t="s">
        <v>28223</v>
      </c>
      <c r="F2359" t="s">
        <v>28224</v>
      </c>
      <c r="I2359" t="s">
        <v>28225</v>
      </c>
      <c r="J2359" t="s">
        <v>1880</v>
      </c>
      <c r="V2359" t="s">
        <v>28226</v>
      </c>
      <c r="Z2359" t="s">
        <v>28227</v>
      </c>
      <c r="AA2359" t="s">
        <v>28228</v>
      </c>
      <c r="AM2359" t="s">
        <v>1884</v>
      </c>
      <c r="AR2359" s="3">
        <v>47119</v>
      </c>
      <c r="AS2359">
        <v>2016</v>
      </c>
      <c r="AT2359">
        <v>6</v>
      </c>
      <c r="BB2359">
        <v>19829</v>
      </c>
      <c r="BC2359" t="s">
        <v>28229</v>
      </c>
      <c r="BK2359" t="s">
        <v>28230</v>
      </c>
      <c r="BL2359">
        <v>26821755</v>
      </c>
      <c r="BQ2359" t="s">
        <v>296</v>
      </c>
      <c r="BR2359" t="s">
        <v>12074</v>
      </c>
      <c r="BS2359" t="s">
        <v>12074</v>
      </c>
    </row>
    <row r="2360" spans="1:71" hidden="1">
      <c r="A2360" t="s">
        <v>76</v>
      </c>
      <c r="B2360" t="s">
        <v>28231</v>
      </c>
      <c r="F2360" t="s">
        <v>28231</v>
      </c>
      <c r="I2360" t="s">
        <v>28232</v>
      </c>
      <c r="J2360" t="s">
        <v>28233</v>
      </c>
      <c r="V2360" t="s">
        <v>28234</v>
      </c>
      <c r="Z2360" t="s">
        <v>28235</v>
      </c>
      <c r="AM2360" t="s">
        <v>28236</v>
      </c>
      <c r="AS2360">
        <v>1993</v>
      </c>
      <c r="AT2360">
        <v>60</v>
      </c>
      <c r="AU2360">
        <v>3</v>
      </c>
      <c r="AZ2360">
        <v>317</v>
      </c>
      <c r="BA2360">
        <v>322</v>
      </c>
      <c r="BC2360" t="s">
        <v>28237</v>
      </c>
      <c r="BK2360" t="s">
        <v>28238</v>
      </c>
      <c r="BQ2360" t="s">
        <v>296</v>
      </c>
      <c r="BR2360" t="s">
        <v>12074</v>
      </c>
      <c r="BS2360" t="s">
        <v>12074</v>
      </c>
    </row>
    <row r="2361" spans="1:71" hidden="1">
      <c r="A2361" t="s">
        <v>76</v>
      </c>
      <c r="B2361" t="s">
        <v>11745</v>
      </c>
      <c r="F2361" t="s">
        <v>11745</v>
      </c>
      <c r="I2361" t="s">
        <v>28239</v>
      </c>
      <c r="J2361" t="s">
        <v>28240</v>
      </c>
      <c r="V2361" t="s">
        <v>28241</v>
      </c>
      <c r="AM2361" t="s">
        <v>28242</v>
      </c>
      <c r="AS2361">
        <v>1996</v>
      </c>
      <c r="AT2361">
        <v>32</v>
      </c>
      <c r="AU2361">
        <v>3</v>
      </c>
      <c r="AZ2361">
        <v>147</v>
      </c>
      <c r="BA2361">
        <v>160</v>
      </c>
      <c r="BC2361" t="s">
        <v>28243</v>
      </c>
      <c r="BK2361" t="s">
        <v>28244</v>
      </c>
      <c r="BQ2361" t="s">
        <v>296</v>
      </c>
      <c r="BR2361" t="s">
        <v>12074</v>
      </c>
      <c r="BS2361" t="s">
        <v>12074</v>
      </c>
    </row>
    <row r="2362" spans="1:71" hidden="1">
      <c r="A2362" t="s">
        <v>76</v>
      </c>
      <c r="B2362" t="s">
        <v>28245</v>
      </c>
      <c r="F2362" t="s">
        <v>28246</v>
      </c>
      <c r="I2362" t="s">
        <v>28247</v>
      </c>
      <c r="J2362" t="s">
        <v>20970</v>
      </c>
      <c r="V2362" t="s">
        <v>28248</v>
      </c>
      <c r="AM2362" t="s">
        <v>20973</v>
      </c>
      <c r="AR2362" t="s">
        <v>185</v>
      </c>
      <c r="AS2362">
        <v>2014</v>
      </c>
      <c r="AT2362">
        <v>69</v>
      </c>
      <c r="AZ2362">
        <v>82</v>
      </c>
      <c r="BA2362">
        <v>88</v>
      </c>
      <c r="BC2362" t="s">
        <v>28249</v>
      </c>
      <c r="BK2362" t="s">
        <v>28250</v>
      </c>
      <c r="BQ2362" t="s">
        <v>296</v>
      </c>
      <c r="BR2362" t="s">
        <v>12074</v>
      </c>
      <c r="BS2362" t="s">
        <v>12074</v>
      </c>
    </row>
    <row r="2363" spans="1:71" hidden="1">
      <c r="A2363" t="s">
        <v>76</v>
      </c>
      <c r="B2363" t="s">
        <v>28251</v>
      </c>
      <c r="F2363" t="s">
        <v>28252</v>
      </c>
      <c r="I2363" t="s">
        <v>28253</v>
      </c>
      <c r="J2363" t="s">
        <v>3996</v>
      </c>
      <c r="V2363" t="s">
        <v>28254</v>
      </c>
      <c r="AA2363" t="s">
        <v>28255</v>
      </c>
      <c r="AM2363" t="s">
        <v>4000</v>
      </c>
      <c r="AR2363" t="s">
        <v>887</v>
      </c>
      <c r="AS2363">
        <v>2013</v>
      </c>
      <c r="AT2363">
        <v>172</v>
      </c>
      <c r="AU2363">
        <v>2</v>
      </c>
      <c r="AZ2363">
        <v>461</v>
      </c>
      <c r="BA2363">
        <v>467</v>
      </c>
      <c r="BC2363" t="s">
        <v>28256</v>
      </c>
      <c r="BK2363" t="s">
        <v>28257</v>
      </c>
      <c r="BL2363">
        <v>23080304</v>
      </c>
      <c r="BQ2363" t="s">
        <v>296</v>
      </c>
      <c r="BR2363" t="s">
        <v>12074</v>
      </c>
      <c r="BS2363" t="s">
        <v>12074</v>
      </c>
    </row>
  </sheetData>
  <autoFilter ref="A1:BU2363" xr:uid="{F41A6FDD-389D-491F-AA03-A67BA1F82669}">
    <filterColumn colId="1">
      <filters>
        <filter val="Hiragaki, S; Suzuki, T; Mohamed, AAM; Takeda, M"/>
        <filter val="SHINKAWA, Y; TAKEDA, SI; TOMIOKA, K; MATSUMOTO, A; ODA, T; CHIBA, Y"/>
        <filter val="Takeda, K; Musolin, DL; Fujisaki, K"/>
        <filter val="Takeda, M; Nagata, T"/>
        <filter val="TAKEDA, M; SKOPIK, SD"/>
        <filter val="UCHIDOI, T; NAITO, T; TAKEDA, M"/>
        <filter val="Yang, F; Kawabata, E; Tufail, M; Brown, JJ; Takeda, M"/>
      </filters>
    </filterColumn>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F4B6-BF87-4527-8E87-2DA95A5E56EB}">
  <sheetPr filterMode="1"/>
  <dimension ref="A1:BY1096"/>
  <sheetViews>
    <sheetView workbookViewId="0">
      <selection activeCell="BV740" sqref="BV740"/>
    </sheetView>
  </sheetViews>
  <sheetFormatPr defaultColWidth="9.109375" defaultRowHeight="14.4"/>
  <cols>
    <col min="1" max="2" width="8.88671875" customWidth="1"/>
    <col min="3" max="3" width="36.33203125" customWidth="1"/>
    <col min="4" max="9" width="8.88671875" customWidth="1"/>
    <col min="10" max="10" width="67.44140625" customWidth="1"/>
    <col min="11" max="70" width="8.88671875" customWidth="1"/>
  </cols>
  <sheetData>
    <row r="1" spans="1:77">
      <c r="A1" t="s">
        <v>33094</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9</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33095</v>
      </c>
      <c r="BS1" t="s">
        <v>12064</v>
      </c>
      <c r="BT1" s="1" t="s">
        <v>72</v>
      </c>
      <c r="BU1" s="1" t="s">
        <v>73</v>
      </c>
      <c r="BV1" s="1" t="s">
        <v>74</v>
      </c>
      <c r="BW1" s="1" t="s">
        <v>75</v>
      </c>
      <c r="BX1" s="1"/>
      <c r="BY1" s="1"/>
    </row>
    <row r="2" spans="1:77" hidden="1">
      <c r="A2">
        <v>948</v>
      </c>
      <c r="B2" t="s">
        <v>76</v>
      </c>
      <c r="C2" t="s">
        <v>32642</v>
      </c>
      <c r="G2" t="s">
        <v>32642</v>
      </c>
      <c r="J2" t="s">
        <v>32643</v>
      </c>
      <c r="K2" t="s">
        <v>153</v>
      </c>
      <c r="O2" t="s">
        <v>28261</v>
      </c>
      <c r="W2" t="s">
        <v>32644</v>
      </c>
      <c r="AG2">
        <v>144</v>
      </c>
      <c r="AH2">
        <v>175</v>
      </c>
      <c r="AN2" t="s">
        <v>155</v>
      </c>
      <c r="AS2" s="3">
        <v>42005</v>
      </c>
      <c r="AT2">
        <v>1993</v>
      </c>
      <c r="AU2">
        <v>31</v>
      </c>
      <c r="AV2" s="2">
        <v>43193</v>
      </c>
      <c r="BA2">
        <v>233</v>
      </c>
      <c r="BB2">
        <v>252</v>
      </c>
      <c r="BD2" t="s">
        <v>32645</v>
      </c>
      <c r="BL2" t="s">
        <v>32646</v>
      </c>
      <c r="BR2" t="s">
        <v>33094</v>
      </c>
      <c r="BS2" t="s">
        <v>296</v>
      </c>
    </row>
    <row r="3" spans="1:77">
      <c r="A3">
        <v>1029</v>
      </c>
      <c r="B3" t="s">
        <v>76</v>
      </c>
      <c r="C3" t="s">
        <v>32896</v>
      </c>
      <c r="G3" t="s">
        <v>32896</v>
      </c>
      <c r="J3" t="s">
        <v>32897</v>
      </c>
      <c r="K3" t="s">
        <v>145</v>
      </c>
      <c r="O3" t="s">
        <v>28261</v>
      </c>
      <c r="AG3">
        <v>9</v>
      </c>
      <c r="AH3">
        <v>9</v>
      </c>
      <c r="AN3" t="s">
        <v>147</v>
      </c>
      <c r="AO3" t="s">
        <v>1557</v>
      </c>
      <c r="AT3">
        <v>1986</v>
      </c>
      <c r="AU3">
        <v>32</v>
      </c>
      <c r="AV3">
        <v>6</v>
      </c>
      <c r="BA3">
        <v>557</v>
      </c>
      <c r="BB3">
        <v>560</v>
      </c>
      <c r="BD3" t="s">
        <v>32898</v>
      </c>
      <c r="BL3" t="s">
        <v>32899</v>
      </c>
      <c r="BR3" t="s">
        <v>33094</v>
      </c>
      <c r="BS3" t="s">
        <v>594</v>
      </c>
      <c r="BT3">
        <v>1</v>
      </c>
    </row>
    <row r="4" spans="1:77" hidden="1">
      <c r="A4">
        <v>200</v>
      </c>
      <c r="B4" t="s">
        <v>76</v>
      </c>
      <c r="C4" t="s">
        <v>29266</v>
      </c>
      <c r="G4" t="s">
        <v>29267</v>
      </c>
      <c r="J4" t="s">
        <v>29268</v>
      </c>
      <c r="K4" t="s">
        <v>8189</v>
      </c>
      <c r="O4" t="s">
        <v>28261</v>
      </c>
      <c r="W4" t="s">
        <v>29269</v>
      </c>
      <c r="AB4" t="s">
        <v>14078</v>
      </c>
      <c r="AG4">
        <v>5</v>
      </c>
      <c r="AH4">
        <v>5</v>
      </c>
      <c r="AN4" t="s">
        <v>8190</v>
      </c>
      <c r="AO4" t="s">
        <v>8191</v>
      </c>
      <c r="AS4" t="s">
        <v>94</v>
      </c>
      <c r="AT4">
        <v>2016</v>
      </c>
      <c r="AU4">
        <v>103</v>
      </c>
      <c r="AV4">
        <v>1</v>
      </c>
      <c r="BA4">
        <v>47</v>
      </c>
      <c r="BB4">
        <v>59</v>
      </c>
      <c r="BD4" t="s">
        <v>29270</v>
      </c>
      <c r="BL4" t="s">
        <v>29271</v>
      </c>
      <c r="BM4">
        <v>26744481</v>
      </c>
      <c r="BR4" t="s">
        <v>33094</v>
      </c>
      <c r="BS4" t="s">
        <v>296</v>
      </c>
    </row>
    <row r="5" spans="1:77" hidden="1">
      <c r="A5">
        <v>123</v>
      </c>
      <c r="B5" t="s">
        <v>76</v>
      </c>
      <c r="C5" t="s">
        <v>28910</v>
      </c>
      <c r="G5" t="s">
        <v>28911</v>
      </c>
      <c r="J5" t="s">
        <v>28912</v>
      </c>
      <c r="K5" t="s">
        <v>666</v>
      </c>
      <c r="O5" t="s">
        <v>28261</v>
      </c>
      <c r="W5" t="s">
        <v>28913</v>
      </c>
      <c r="AB5" t="s">
        <v>28914</v>
      </c>
      <c r="AG5">
        <v>3</v>
      </c>
      <c r="AH5">
        <v>3</v>
      </c>
      <c r="AN5" t="s">
        <v>670</v>
      </c>
      <c r="AO5" t="s">
        <v>671</v>
      </c>
      <c r="AS5" t="s">
        <v>600</v>
      </c>
      <c r="AT5">
        <v>2017</v>
      </c>
      <c r="AU5">
        <v>26</v>
      </c>
      <c r="AV5">
        <v>8</v>
      </c>
      <c r="BA5">
        <v>2331</v>
      </c>
      <c r="BB5">
        <v>2347</v>
      </c>
      <c r="BD5" t="s">
        <v>28915</v>
      </c>
      <c r="BL5" t="s">
        <v>28916</v>
      </c>
      <c r="BM5">
        <v>28141898</v>
      </c>
      <c r="BR5" t="s">
        <v>33094</v>
      </c>
      <c r="BS5" t="s">
        <v>296</v>
      </c>
    </row>
    <row r="6" spans="1:77" hidden="1">
      <c r="A6">
        <v>416</v>
      </c>
      <c r="B6" t="s">
        <v>76</v>
      </c>
      <c r="C6" t="s">
        <v>17304</v>
      </c>
      <c r="G6" t="s">
        <v>17305</v>
      </c>
      <c r="J6" t="s">
        <v>17306</v>
      </c>
      <c r="K6" t="s">
        <v>2128</v>
      </c>
      <c r="O6" t="s">
        <v>28261</v>
      </c>
      <c r="W6" t="s">
        <v>17307</v>
      </c>
      <c r="AG6">
        <v>5</v>
      </c>
      <c r="AH6">
        <v>7</v>
      </c>
      <c r="AN6" t="s">
        <v>2130</v>
      </c>
      <c r="AS6" t="s">
        <v>887</v>
      </c>
      <c r="AT6">
        <v>2012</v>
      </c>
      <c r="AU6">
        <v>41</v>
      </c>
      <c r="AV6">
        <v>3</v>
      </c>
      <c r="BA6">
        <v>448</v>
      </c>
      <c r="BB6">
        <v>454</v>
      </c>
      <c r="BD6" t="s">
        <v>17308</v>
      </c>
      <c r="BL6" t="s">
        <v>17309</v>
      </c>
      <c r="BM6">
        <v>22732601</v>
      </c>
      <c r="BR6" t="s">
        <v>33176</v>
      </c>
    </row>
    <row r="7" spans="1:77" hidden="1">
      <c r="A7">
        <v>436</v>
      </c>
      <c r="B7" t="s">
        <v>76</v>
      </c>
      <c r="C7" t="s">
        <v>30482</v>
      </c>
      <c r="G7" t="s">
        <v>30483</v>
      </c>
      <c r="J7" t="s">
        <v>30484</v>
      </c>
      <c r="K7" t="s">
        <v>16405</v>
      </c>
      <c r="O7" t="s">
        <v>28261</v>
      </c>
      <c r="W7" t="s">
        <v>30485</v>
      </c>
      <c r="AA7" t="s">
        <v>30486</v>
      </c>
      <c r="AB7" t="s">
        <v>27392</v>
      </c>
      <c r="AG7">
        <v>12</v>
      </c>
      <c r="AH7">
        <v>12</v>
      </c>
      <c r="AN7" t="s">
        <v>16407</v>
      </c>
      <c r="AO7" t="s">
        <v>16408</v>
      </c>
      <c r="AS7" t="s">
        <v>204</v>
      </c>
      <c r="AT7">
        <v>2012</v>
      </c>
      <c r="AU7">
        <v>21</v>
      </c>
      <c r="AV7">
        <v>1</v>
      </c>
      <c r="BA7">
        <v>31</v>
      </c>
      <c r="BB7">
        <v>39</v>
      </c>
      <c r="BD7" t="s">
        <v>30487</v>
      </c>
      <c r="BL7" t="s">
        <v>30488</v>
      </c>
      <c r="BM7">
        <v>21955087</v>
      </c>
      <c r="BR7" t="s">
        <v>33094</v>
      </c>
      <c r="BS7" t="s">
        <v>296</v>
      </c>
    </row>
    <row r="8" spans="1:77" hidden="1">
      <c r="A8">
        <v>367</v>
      </c>
      <c r="B8" t="s">
        <v>76</v>
      </c>
      <c r="C8" t="s">
        <v>30143</v>
      </c>
      <c r="G8" t="s">
        <v>30144</v>
      </c>
      <c r="J8" t="s">
        <v>30145</v>
      </c>
      <c r="K8" t="s">
        <v>452</v>
      </c>
      <c r="O8" t="s">
        <v>28261</v>
      </c>
      <c r="W8" t="s">
        <v>30146</v>
      </c>
      <c r="AG8">
        <v>6</v>
      </c>
      <c r="AH8">
        <v>8</v>
      </c>
      <c r="AN8" t="s">
        <v>454</v>
      </c>
      <c r="AS8" t="s">
        <v>148</v>
      </c>
      <c r="AT8">
        <v>2013</v>
      </c>
      <c r="AU8">
        <v>48</v>
      </c>
      <c r="AV8">
        <v>2</v>
      </c>
      <c r="BA8">
        <v>147</v>
      </c>
      <c r="BB8">
        <v>153</v>
      </c>
      <c r="BD8" t="s">
        <v>30147</v>
      </c>
      <c r="BL8" t="s">
        <v>30148</v>
      </c>
      <c r="BR8" t="s">
        <v>33094</v>
      </c>
      <c r="BS8" t="s">
        <v>594</v>
      </c>
      <c r="BT8">
        <v>2</v>
      </c>
    </row>
    <row r="9" spans="1:77" hidden="1">
      <c r="A9">
        <v>966</v>
      </c>
      <c r="B9" t="s">
        <v>76</v>
      </c>
      <c r="C9" t="s">
        <v>32692</v>
      </c>
      <c r="G9" t="s">
        <v>32692</v>
      </c>
      <c r="J9" t="s">
        <v>32693</v>
      </c>
      <c r="K9" t="s">
        <v>7231</v>
      </c>
      <c r="O9" t="s">
        <v>28261</v>
      </c>
      <c r="AG9">
        <v>11</v>
      </c>
      <c r="AH9">
        <v>11</v>
      </c>
      <c r="AN9" t="s">
        <v>7234</v>
      </c>
      <c r="AS9" t="s">
        <v>104</v>
      </c>
      <c r="AT9">
        <v>1991</v>
      </c>
      <c r="AU9">
        <v>152</v>
      </c>
      <c r="AV9">
        <v>3</v>
      </c>
      <c r="BA9">
        <v>299</v>
      </c>
      <c r="BB9">
        <v>317</v>
      </c>
      <c r="BL9" t="s">
        <v>32694</v>
      </c>
      <c r="BR9" t="s">
        <v>33094</v>
      </c>
      <c r="BS9" t="s">
        <v>296</v>
      </c>
    </row>
    <row r="10" spans="1:77" hidden="1">
      <c r="A10">
        <v>953</v>
      </c>
      <c r="B10" t="s">
        <v>76</v>
      </c>
      <c r="C10" t="s">
        <v>32657</v>
      </c>
      <c r="G10" t="s">
        <v>32657</v>
      </c>
      <c r="J10" t="s">
        <v>32658</v>
      </c>
      <c r="K10" t="s">
        <v>32659</v>
      </c>
      <c r="O10" t="s">
        <v>28261</v>
      </c>
      <c r="W10" t="s">
        <v>32660</v>
      </c>
      <c r="AG10">
        <v>8</v>
      </c>
      <c r="AH10">
        <v>9</v>
      </c>
      <c r="AN10" t="s">
        <v>32661</v>
      </c>
      <c r="AS10" t="s">
        <v>185</v>
      </c>
      <c r="AT10">
        <v>1992</v>
      </c>
      <c r="AU10">
        <v>67</v>
      </c>
      <c r="AV10">
        <v>5</v>
      </c>
      <c r="BA10">
        <v>451</v>
      </c>
      <c r="BB10">
        <v>459</v>
      </c>
      <c r="BD10" t="s">
        <v>32662</v>
      </c>
      <c r="BL10" t="s">
        <v>32663</v>
      </c>
      <c r="BM10">
        <v>1391117</v>
      </c>
      <c r="BR10" t="s">
        <v>33094</v>
      </c>
      <c r="BS10" t="s">
        <v>296</v>
      </c>
    </row>
    <row r="11" spans="1:77" hidden="1">
      <c r="A11">
        <v>242</v>
      </c>
      <c r="B11" t="s">
        <v>76</v>
      </c>
      <c r="C11" t="s">
        <v>27388</v>
      </c>
      <c r="G11" t="s">
        <v>27389</v>
      </c>
      <c r="J11" t="s">
        <v>27390</v>
      </c>
      <c r="K11" t="s">
        <v>1578</v>
      </c>
      <c r="O11" t="s">
        <v>28261</v>
      </c>
      <c r="W11" t="s">
        <v>27391</v>
      </c>
      <c r="AB11" t="s">
        <v>27392</v>
      </c>
      <c r="AG11">
        <v>9</v>
      </c>
      <c r="AH11">
        <v>10</v>
      </c>
      <c r="AN11" t="s">
        <v>1580</v>
      </c>
      <c r="AO11" t="s">
        <v>8019</v>
      </c>
      <c r="AS11" t="s">
        <v>600</v>
      </c>
      <c r="AT11">
        <v>2015</v>
      </c>
      <c r="AU11">
        <v>29</v>
      </c>
      <c r="AV11">
        <v>4</v>
      </c>
      <c r="BA11">
        <v>549</v>
      </c>
      <c r="BB11">
        <v>561</v>
      </c>
      <c r="BD11" t="s">
        <v>27393</v>
      </c>
      <c r="BL11" t="s">
        <v>27394</v>
      </c>
      <c r="BR11" t="s">
        <v>33176</v>
      </c>
    </row>
    <row r="12" spans="1:77" hidden="1">
      <c r="A12">
        <v>7</v>
      </c>
      <c r="B12" t="s">
        <v>76</v>
      </c>
      <c r="C12" t="s">
        <v>28290</v>
      </c>
      <c r="G12" t="s">
        <v>28291</v>
      </c>
      <c r="J12" t="s">
        <v>28292</v>
      </c>
      <c r="K12" t="s">
        <v>17027</v>
      </c>
      <c r="O12" t="s">
        <v>28261</v>
      </c>
      <c r="W12" t="s">
        <v>28293</v>
      </c>
      <c r="AA12" t="s">
        <v>28294</v>
      </c>
      <c r="AB12" t="s">
        <v>28295</v>
      </c>
      <c r="AG12">
        <v>0</v>
      </c>
      <c r="AH12">
        <v>0</v>
      </c>
      <c r="AN12" t="s">
        <v>17031</v>
      </c>
      <c r="AO12" t="s">
        <v>17032</v>
      </c>
      <c r="AS12" t="s">
        <v>413</v>
      </c>
      <c r="AT12">
        <v>2018</v>
      </c>
      <c r="AU12">
        <v>74</v>
      </c>
      <c r="AV12">
        <v>11</v>
      </c>
      <c r="BA12">
        <v>2618</v>
      </c>
      <c r="BB12">
        <v>2625</v>
      </c>
      <c r="BD12" t="s">
        <v>28296</v>
      </c>
      <c r="BL12" t="s">
        <v>28297</v>
      </c>
      <c r="BM12">
        <v>29704294</v>
      </c>
      <c r="BR12" t="s">
        <v>33094</v>
      </c>
      <c r="BS12" t="s">
        <v>594</v>
      </c>
      <c r="BT12">
        <v>1</v>
      </c>
    </row>
    <row r="13" spans="1:77" hidden="1">
      <c r="A13">
        <v>1004</v>
      </c>
      <c r="B13" t="s">
        <v>76</v>
      </c>
      <c r="C13" t="s">
        <v>32814</v>
      </c>
      <c r="G13" t="s">
        <v>32814</v>
      </c>
      <c r="J13" t="s">
        <v>32815</v>
      </c>
      <c r="K13" t="s">
        <v>7231</v>
      </c>
      <c r="O13" t="s">
        <v>28261</v>
      </c>
      <c r="AG13">
        <v>71</v>
      </c>
      <c r="AH13">
        <v>73</v>
      </c>
      <c r="AN13" t="s">
        <v>7234</v>
      </c>
      <c r="AS13" s="3">
        <v>39326</v>
      </c>
      <c r="AT13">
        <v>1987</v>
      </c>
      <c r="AU13">
        <v>128</v>
      </c>
      <c r="AV13">
        <v>1</v>
      </c>
      <c r="BA13">
        <v>47</v>
      </c>
      <c r="BB13">
        <v>59</v>
      </c>
      <c r="BD13" t="s">
        <v>32816</v>
      </c>
      <c r="BL13" t="s">
        <v>32817</v>
      </c>
      <c r="BR13" t="s">
        <v>33094</v>
      </c>
      <c r="BS13" t="s">
        <v>296</v>
      </c>
    </row>
    <row r="14" spans="1:77" hidden="1">
      <c r="A14">
        <v>1005</v>
      </c>
      <c r="B14" t="s">
        <v>76</v>
      </c>
      <c r="C14" t="s">
        <v>32793</v>
      </c>
      <c r="G14" t="s">
        <v>32793</v>
      </c>
      <c r="J14" t="s">
        <v>32818</v>
      </c>
      <c r="K14" t="s">
        <v>7231</v>
      </c>
      <c r="O14" t="s">
        <v>28261</v>
      </c>
      <c r="AG14">
        <v>43</v>
      </c>
      <c r="AH14">
        <v>44</v>
      </c>
      <c r="AN14" t="s">
        <v>7234</v>
      </c>
      <c r="AS14" s="3">
        <v>39326</v>
      </c>
      <c r="AT14">
        <v>1987</v>
      </c>
      <c r="AU14">
        <v>128</v>
      </c>
      <c r="AV14">
        <v>1</v>
      </c>
      <c r="BA14">
        <v>61</v>
      </c>
      <c r="BB14">
        <v>71</v>
      </c>
      <c r="BD14" t="s">
        <v>32819</v>
      </c>
      <c r="BL14" t="s">
        <v>32820</v>
      </c>
      <c r="BR14" t="s">
        <v>33094</v>
      </c>
      <c r="BS14" t="s">
        <v>296</v>
      </c>
    </row>
    <row r="15" spans="1:77" hidden="1">
      <c r="A15">
        <v>1006</v>
      </c>
      <c r="B15" t="s">
        <v>76</v>
      </c>
      <c r="C15" t="s">
        <v>32793</v>
      </c>
      <c r="G15" t="s">
        <v>32793</v>
      </c>
      <c r="J15" t="s">
        <v>32821</v>
      </c>
      <c r="K15" t="s">
        <v>7231</v>
      </c>
      <c r="O15" t="s">
        <v>28261</v>
      </c>
      <c r="AG15">
        <v>46</v>
      </c>
      <c r="AH15">
        <v>47</v>
      </c>
      <c r="AN15" t="s">
        <v>7234</v>
      </c>
      <c r="AO15" t="s">
        <v>7235</v>
      </c>
      <c r="AS15" s="3">
        <v>39326</v>
      </c>
      <c r="AT15">
        <v>1987</v>
      </c>
      <c r="AU15">
        <v>128</v>
      </c>
      <c r="AV15">
        <v>1</v>
      </c>
      <c r="BA15">
        <v>73</v>
      </c>
      <c r="BB15">
        <v>85</v>
      </c>
      <c r="BD15" t="s">
        <v>32822</v>
      </c>
      <c r="BL15" t="s">
        <v>32823</v>
      </c>
      <c r="BR15" t="s">
        <v>33094</v>
      </c>
      <c r="BS15" t="s">
        <v>296</v>
      </c>
    </row>
    <row r="16" spans="1:77" hidden="1">
      <c r="A16">
        <v>103</v>
      </c>
      <c r="B16" t="s">
        <v>76</v>
      </c>
      <c r="C16" t="s">
        <v>28791</v>
      </c>
      <c r="G16" t="s">
        <v>28792</v>
      </c>
      <c r="J16" t="s">
        <v>28793</v>
      </c>
      <c r="K16" t="s">
        <v>969</v>
      </c>
      <c r="O16" t="s">
        <v>28261</v>
      </c>
      <c r="W16" t="s">
        <v>28794</v>
      </c>
      <c r="AG16">
        <v>3</v>
      </c>
      <c r="AH16">
        <v>3</v>
      </c>
      <c r="AN16" t="s">
        <v>972</v>
      </c>
      <c r="AS16" t="s">
        <v>887</v>
      </c>
      <c r="AT16">
        <v>2017</v>
      </c>
      <c r="AU16">
        <v>42</v>
      </c>
      <c r="AV16">
        <v>1</v>
      </c>
      <c r="BA16">
        <v>3</v>
      </c>
      <c r="BB16">
        <v>12</v>
      </c>
      <c r="BD16" t="s">
        <v>28795</v>
      </c>
      <c r="BL16" t="s">
        <v>28796</v>
      </c>
      <c r="BM16">
        <v>28504449</v>
      </c>
      <c r="BR16" t="s">
        <v>33094</v>
      </c>
      <c r="BS16" t="s">
        <v>296</v>
      </c>
    </row>
    <row r="17" spans="1:72" hidden="1">
      <c r="A17">
        <v>1045</v>
      </c>
      <c r="B17" t="s">
        <v>76</v>
      </c>
      <c r="C17" t="s">
        <v>32828</v>
      </c>
      <c r="G17" t="s">
        <v>32828</v>
      </c>
      <c r="J17" t="s">
        <v>32950</v>
      </c>
      <c r="K17" t="s">
        <v>145</v>
      </c>
      <c r="O17" t="s">
        <v>28261</v>
      </c>
      <c r="AG17">
        <v>57</v>
      </c>
      <c r="AH17">
        <v>63</v>
      </c>
      <c r="AN17" t="s">
        <v>147</v>
      </c>
      <c r="AT17">
        <v>1983</v>
      </c>
      <c r="AU17">
        <v>29</v>
      </c>
      <c r="AV17">
        <v>5</v>
      </c>
      <c r="BA17">
        <v>399</v>
      </c>
      <c r="BB17">
        <v>405</v>
      </c>
      <c r="BD17" t="s">
        <v>32951</v>
      </c>
      <c r="BL17" t="s">
        <v>32952</v>
      </c>
      <c r="BR17" t="s">
        <v>33094</v>
      </c>
      <c r="BS17" t="s">
        <v>594</v>
      </c>
      <c r="BT17">
        <v>1</v>
      </c>
    </row>
    <row r="18" spans="1:72" hidden="1">
      <c r="A18">
        <v>833</v>
      </c>
      <c r="B18" t="s">
        <v>76</v>
      </c>
      <c r="C18" t="s">
        <v>32277</v>
      </c>
      <c r="G18" t="s">
        <v>32277</v>
      </c>
      <c r="J18" t="s">
        <v>32278</v>
      </c>
      <c r="K18" t="s">
        <v>7231</v>
      </c>
      <c r="O18" t="s">
        <v>28261</v>
      </c>
      <c r="W18" t="s">
        <v>32279</v>
      </c>
      <c r="AG18">
        <v>22</v>
      </c>
      <c r="AH18">
        <v>22</v>
      </c>
      <c r="AN18" t="s">
        <v>7234</v>
      </c>
      <c r="AS18" s="3">
        <v>44440</v>
      </c>
      <c r="AT18">
        <v>1998</v>
      </c>
      <c r="AU18">
        <v>194</v>
      </c>
      <c r="AV18">
        <v>2</v>
      </c>
      <c r="BA18">
        <v>299</v>
      </c>
      <c r="BB18">
        <v>311</v>
      </c>
      <c r="BD18" t="s">
        <v>32280</v>
      </c>
      <c r="BL18" t="s">
        <v>32281</v>
      </c>
      <c r="BR18" t="s">
        <v>33094</v>
      </c>
      <c r="BS18" t="s">
        <v>296</v>
      </c>
    </row>
    <row r="19" spans="1:72" hidden="1">
      <c r="A19">
        <v>1031</v>
      </c>
      <c r="B19" t="s">
        <v>76</v>
      </c>
      <c r="C19" t="s">
        <v>32844</v>
      </c>
      <c r="G19" t="s">
        <v>32844</v>
      </c>
      <c r="J19" t="s">
        <v>32904</v>
      </c>
      <c r="K19" t="s">
        <v>145</v>
      </c>
      <c r="O19" t="s">
        <v>28261</v>
      </c>
      <c r="AG19">
        <v>22</v>
      </c>
      <c r="AH19">
        <v>22</v>
      </c>
      <c r="AN19" t="s">
        <v>147</v>
      </c>
      <c r="AO19" t="s">
        <v>1557</v>
      </c>
      <c r="AT19">
        <v>1986</v>
      </c>
      <c r="AU19">
        <v>32</v>
      </c>
      <c r="AV19">
        <v>7</v>
      </c>
      <c r="BA19">
        <v>605</v>
      </c>
      <c r="BB19">
        <v>614</v>
      </c>
      <c r="BL19" t="s">
        <v>32905</v>
      </c>
      <c r="BR19" t="s">
        <v>33094</v>
      </c>
      <c r="BS19" t="s">
        <v>296</v>
      </c>
    </row>
    <row r="20" spans="1:72" hidden="1">
      <c r="A20">
        <v>281</v>
      </c>
      <c r="B20" t="s">
        <v>76</v>
      </c>
      <c r="C20" t="s">
        <v>171</v>
      </c>
      <c r="G20" t="s">
        <v>172</v>
      </c>
      <c r="J20" t="s">
        <v>173</v>
      </c>
      <c r="K20" t="s">
        <v>174</v>
      </c>
      <c r="O20" t="s">
        <v>28261</v>
      </c>
      <c r="W20" t="s">
        <v>175</v>
      </c>
      <c r="AG20">
        <v>6</v>
      </c>
      <c r="AH20">
        <v>6</v>
      </c>
      <c r="AN20" t="s">
        <v>176</v>
      </c>
      <c r="AO20" t="s">
        <v>177</v>
      </c>
      <c r="AS20" t="s">
        <v>168</v>
      </c>
      <c r="AT20">
        <v>2014</v>
      </c>
      <c r="AU20">
        <v>104</v>
      </c>
      <c r="AV20">
        <v>5</v>
      </c>
      <c r="BA20">
        <v>586</v>
      </c>
      <c r="BB20">
        <v>591</v>
      </c>
      <c r="BD20" t="s">
        <v>178</v>
      </c>
      <c r="BL20" t="s">
        <v>179</v>
      </c>
      <c r="BM20">
        <v>24818998</v>
      </c>
      <c r="BR20" t="s">
        <v>33176</v>
      </c>
    </row>
    <row r="21" spans="1:72" hidden="1">
      <c r="A21">
        <v>507</v>
      </c>
      <c r="B21" t="s">
        <v>76</v>
      </c>
      <c r="C21" t="s">
        <v>28785</v>
      </c>
      <c r="G21" t="s">
        <v>28786</v>
      </c>
      <c r="J21" t="s">
        <v>30848</v>
      </c>
      <c r="K21" t="s">
        <v>14110</v>
      </c>
      <c r="O21" t="s">
        <v>28366</v>
      </c>
      <c r="W21" t="s">
        <v>30849</v>
      </c>
      <c r="AA21" t="s">
        <v>9229</v>
      </c>
      <c r="AG21">
        <v>15</v>
      </c>
      <c r="AH21">
        <v>15</v>
      </c>
      <c r="AN21" t="s">
        <v>14112</v>
      </c>
      <c r="AO21" t="s">
        <v>19096</v>
      </c>
      <c r="AT21">
        <v>2010</v>
      </c>
      <c r="AU21">
        <v>49</v>
      </c>
      <c r="AW21">
        <v>2</v>
      </c>
      <c r="BA21">
        <v>93</v>
      </c>
      <c r="BB21">
        <v>103</v>
      </c>
      <c r="BD21" t="s">
        <v>30850</v>
      </c>
      <c r="BL21" t="s">
        <v>30851</v>
      </c>
      <c r="BR21" t="s">
        <v>33094</v>
      </c>
    </row>
    <row r="22" spans="1:72" hidden="1">
      <c r="A22">
        <v>900</v>
      </c>
      <c r="B22" t="s">
        <v>76</v>
      </c>
      <c r="C22" t="s">
        <v>180</v>
      </c>
      <c r="G22" t="s">
        <v>180</v>
      </c>
      <c r="J22" t="s">
        <v>181</v>
      </c>
      <c r="K22" t="s">
        <v>182</v>
      </c>
      <c r="O22" t="s">
        <v>28261</v>
      </c>
      <c r="W22" t="s">
        <v>183</v>
      </c>
      <c r="AG22">
        <v>16</v>
      </c>
      <c r="AH22">
        <v>16</v>
      </c>
      <c r="AN22" t="s">
        <v>184</v>
      </c>
      <c r="AS22" t="s">
        <v>185</v>
      </c>
      <c r="AT22">
        <v>1995</v>
      </c>
      <c r="AU22">
        <v>20</v>
      </c>
      <c r="AV22">
        <v>3</v>
      </c>
      <c r="BA22">
        <v>253</v>
      </c>
      <c r="BB22">
        <v>256</v>
      </c>
      <c r="BD22" t="s">
        <v>186</v>
      </c>
      <c r="BL22" t="s">
        <v>187</v>
      </c>
      <c r="BR22" t="s">
        <v>33176</v>
      </c>
    </row>
    <row r="23" spans="1:72" hidden="1">
      <c r="A23">
        <v>109</v>
      </c>
      <c r="B23" t="s">
        <v>76</v>
      </c>
      <c r="C23" t="s">
        <v>28825</v>
      </c>
      <c r="G23" t="s">
        <v>28826</v>
      </c>
      <c r="J23" t="s">
        <v>28827</v>
      </c>
      <c r="K23" t="s">
        <v>1810</v>
      </c>
      <c r="O23" t="s">
        <v>28261</v>
      </c>
      <c r="W23" t="s">
        <v>28828</v>
      </c>
      <c r="AA23" t="s">
        <v>28829</v>
      </c>
      <c r="AB23" t="s">
        <v>28830</v>
      </c>
      <c r="AG23">
        <v>11</v>
      </c>
      <c r="AH23">
        <v>11</v>
      </c>
      <c r="AN23" t="s">
        <v>1814</v>
      </c>
      <c r="AO23" t="s">
        <v>28182</v>
      </c>
      <c r="AS23" t="s">
        <v>887</v>
      </c>
      <c r="AT23">
        <v>2017</v>
      </c>
      <c r="AU23">
        <v>26</v>
      </c>
      <c r="AV23">
        <v>6</v>
      </c>
      <c r="BA23">
        <v>679</v>
      </c>
      <c r="BB23">
        <v>689</v>
      </c>
      <c r="BD23" t="s">
        <v>28831</v>
      </c>
      <c r="BL23" t="s">
        <v>28832</v>
      </c>
      <c r="BR23" t="s">
        <v>33094</v>
      </c>
      <c r="BS23" t="s">
        <v>296</v>
      </c>
    </row>
    <row r="24" spans="1:72" hidden="1">
      <c r="A24">
        <v>1009</v>
      </c>
      <c r="B24" t="s">
        <v>76</v>
      </c>
      <c r="C24" t="s">
        <v>23954</v>
      </c>
      <c r="G24" t="s">
        <v>23954</v>
      </c>
      <c r="J24" t="s">
        <v>23955</v>
      </c>
      <c r="K24" t="s">
        <v>6636</v>
      </c>
      <c r="O24" t="s">
        <v>28261</v>
      </c>
      <c r="AG24">
        <v>18</v>
      </c>
      <c r="AH24">
        <v>18</v>
      </c>
      <c r="AN24" t="s">
        <v>6638</v>
      </c>
      <c r="AS24" t="s">
        <v>397</v>
      </c>
      <c r="AT24">
        <v>1987</v>
      </c>
      <c r="AU24">
        <v>118</v>
      </c>
      <c r="AV24">
        <v>1</v>
      </c>
      <c r="BA24">
        <v>162</v>
      </c>
      <c r="BB24">
        <v>168</v>
      </c>
      <c r="BD24" t="s">
        <v>23956</v>
      </c>
      <c r="BL24" t="s">
        <v>23957</v>
      </c>
      <c r="BR24" t="s">
        <v>33176</v>
      </c>
    </row>
    <row r="25" spans="1:72" hidden="1">
      <c r="A25">
        <v>472</v>
      </c>
      <c r="B25" t="s">
        <v>76</v>
      </c>
      <c r="C25" t="s">
        <v>30650</v>
      </c>
      <c r="G25" t="s">
        <v>30651</v>
      </c>
      <c r="J25" t="s">
        <v>30652</v>
      </c>
      <c r="K25" t="s">
        <v>646</v>
      </c>
      <c r="O25" t="s">
        <v>28261</v>
      </c>
      <c r="W25" t="s">
        <v>30653</v>
      </c>
      <c r="AG25">
        <v>7</v>
      </c>
      <c r="AH25">
        <v>7</v>
      </c>
      <c r="AN25" t="s">
        <v>648</v>
      </c>
      <c r="AS25" t="s">
        <v>204</v>
      </c>
      <c r="AT25">
        <v>2011</v>
      </c>
      <c r="AU25">
        <v>214</v>
      </c>
      <c r="AV25">
        <v>3</v>
      </c>
      <c r="BA25">
        <v>501</v>
      </c>
      <c r="BB25">
        <v>508</v>
      </c>
      <c r="BD25" t="s">
        <v>30654</v>
      </c>
      <c r="BL25" t="s">
        <v>30655</v>
      </c>
      <c r="BM25">
        <v>21228209</v>
      </c>
      <c r="BR25" t="s">
        <v>33094</v>
      </c>
      <c r="BS25" t="s">
        <v>296</v>
      </c>
    </row>
    <row r="26" spans="1:72" hidden="1">
      <c r="A26">
        <v>885</v>
      </c>
      <c r="B26" t="s">
        <v>76</v>
      </c>
      <c r="C26" t="s">
        <v>4972</v>
      </c>
      <c r="G26" t="s">
        <v>4972</v>
      </c>
      <c r="J26" t="s">
        <v>32427</v>
      </c>
      <c r="K26" t="s">
        <v>452</v>
      </c>
      <c r="O26" t="s">
        <v>28261</v>
      </c>
      <c r="W26" t="s">
        <v>32428</v>
      </c>
      <c r="AG26">
        <v>13</v>
      </c>
      <c r="AH26">
        <v>17</v>
      </c>
      <c r="AN26" t="s">
        <v>454</v>
      </c>
      <c r="AS26" t="s">
        <v>148</v>
      </c>
      <c r="AT26">
        <v>1996</v>
      </c>
      <c r="AU26">
        <v>31</v>
      </c>
      <c r="AV26">
        <v>2</v>
      </c>
      <c r="BA26">
        <v>217</v>
      </c>
      <c r="BB26">
        <v>223</v>
      </c>
      <c r="BD26" t="s">
        <v>32429</v>
      </c>
      <c r="BL26" t="s">
        <v>32430</v>
      </c>
      <c r="BR26" t="s">
        <v>33094</v>
      </c>
      <c r="BS26" t="s">
        <v>594</v>
      </c>
      <c r="BT26">
        <v>2</v>
      </c>
    </row>
    <row r="27" spans="1:72" hidden="1">
      <c r="A27">
        <v>62</v>
      </c>
      <c r="B27" t="s">
        <v>76</v>
      </c>
      <c r="C27" t="s">
        <v>28592</v>
      </c>
      <c r="G27" t="s">
        <v>28593</v>
      </c>
      <c r="J27" t="s">
        <v>28594</v>
      </c>
      <c r="K27" t="s">
        <v>1880</v>
      </c>
      <c r="O27" t="s">
        <v>28261</v>
      </c>
      <c r="W27" t="s">
        <v>28595</v>
      </c>
      <c r="AA27" t="s">
        <v>28596</v>
      </c>
      <c r="AB27" t="s">
        <v>28597</v>
      </c>
      <c r="AG27">
        <v>5</v>
      </c>
      <c r="AH27">
        <v>5</v>
      </c>
      <c r="AN27" t="s">
        <v>1884</v>
      </c>
      <c r="AS27" s="3">
        <v>11324</v>
      </c>
      <c r="AT27">
        <v>2018</v>
      </c>
      <c r="AU27">
        <v>8</v>
      </c>
      <c r="BC27">
        <v>1931</v>
      </c>
      <c r="BD27" t="s">
        <v>28598</v>
      </c>
      <c r="BL27" t="s">
        <v>28599</v>
      </c>
      <c r="BM27">
        <v>29386578</v>
      </c>
      <c r="BR27" t="s">
        <v>33094</v>
      </c>
      <c r="BS27" t="s">
        <v>296</v>
      </c>
    </row>
    <row r="28" spans="1:72" hidden="1">
      <c r="A28">
        <v>88</v>
      </c>
      <c r="B28" t="s">
        <v>76</v>
      </c>
      <c r="C28" t="s">
        <v>289</v>
      </c>
      <c r="G28" t="s">
        <v>290</v>
      </c>
      <c r="J28" t="s">
        <v>291</v>
      </c>
      <c r="K28" t="s">
        <v>182</v>
      </c>
      <c r="O28" t="s">
        <v>28366</v>
      </c>
      <c r="W28" t="s">
        <v>292</v>
      </c>
      <c r="AG28">
        <v>0</v>
      </c>
      <c r="AH28">
        <v>0</v>
      </c>
      <c r="AN28" t="s">
        <v>184</v>
      </c>
      <c r="AO28" t="s">
        <v>293</v>
      </c>
      <c r="AS28" t="s">
        <v>185</v>
      </c>
      <c r="AT28">
        <v>2017</v>
      </c>
      <c r="AU28">
        <v>42</v>
      </c>
      <c r="AV28">
        <v>3</v>
      </c>
      <c r="BA28">
        <v>211</v>
      </c>
      <c r="BB28">
        <v>224</v>
      </c>
      <c r="BD28" t="s">
        <v>294</v>
      </c>
      <c r="BL28" t="s">
        <v>295</v>
      </c>
      <c r="BR28" t="s">
        <v>33176</v>
      </c>
    </row>
    <row r="29" spans="1:72" hidden="1">
      <c r="A29">
        <v>541</v>
      </c>
      <c r="B29" t="s">
        <v>867</v>
      </c>
      <c r="C29" t="s">
        <v>30988</v>
      </c>
      <c r="F29" t="s">
        <v>18745</v>
      </c>
      <c r="G29" t="s">
        <v>30989</v>
      </c>
      <c r="J29" t="s">
        <v>30990</v>
      </c>
      <c r="K29" t="s">
        <v>30991</v>
      </c>
      <c r="L29" t="s">
        <v>30992</v>
      </c>
      <c r="O29" t="s">
        <v>30993</v>
      </c>
      <c r="P29" t="s">
        <v>30994</v>
      </c>
      <c r="Q29" t="s">
        <v>30995</v>
      </c>
      <c r="R29" t="s">
        <v>30996</v>
      </c>
      <c r="W29" t="s">
        <v>30997</v>
      </c>
      <c r="AG29">
        <v>0</v>
      </c>
      <c r="AH29">
        <v>0</v>
      </c>
      <c r="AN29" t="s">
        <v>30998</v>
      </c>
      <c r="AP29" t="s">
        <v>30999</v>
      </c>
      <c r="AT29">
        <v>2009</v>
      </c>
      <c r="BA29">
        <v>572</v>
      </c>
      <c r="BB29" t="s">
        <v>1367</v>
      </c>
      <c r="BL29" t="s">
        <v>31000</v>
      </c>
      <c r="BR29" t="s">
        <v>33094</v>
      </c>
    </row>
    <row r="30" spans="1:72" hidden="1">
      <c r="A30">
        <v>622</v>
      </c>
      <c r="B30" t="s">
        <v>76</v>
      </c>
      <c r="C30" t="s">
        <v>31395</v>
      </c>
      <c r="G30" t="s">
        <v>31396</v>
      </c>
      <c r="J30" t="s">
        <v>31397</v>
      </c>
      <c r="K30" t="s">
        <v>145</v>
      </c>
      <c r="O30" t="s">
        <v>28261</v>
      </c>
      <c r="W30" t="s">
        <v>31398</v>
      </c>
      <c r="AA30" t="s">
        <v>8853</v>
      </c>
      <c r="AB30" t="s">
        <v>15096</v>
      </c>
      <c r="AG30">
        <v>36</v>
      </c>
      <c r="AH30">
        <v>38</v>
      </c>
      <c r="AN30" t="s">
        <v>147</v>
      </c>
      <c r="AS30" t="s">
        <v>317</v>
      </c>
      <c r="AT30">
        <v>2006</v>
      </c>
      <c r="AU30">
        <v>52</v>
      </c>
      <c r="AV30" s="2">
        <v>43445</v>
      </c>
      <c r="BA30">
        <v>1213</v>
      </c>
      <c r="BB30">
        <v>1218</v>
      </c>
      <c r="BD30" t="s">
        <v>31399</v>
      </c>
      <c r="BL30" t="s">
        <v>31400</v>
      </c>
      <c r="BM30">
        <v>17054977</v>
      </c>
      <c r="BR30" t="s">
        <v>33094</v>
      </c>
      <c r="BS30" t="s">
        <v>296</v>
      </c>
    </row>
    <row r="31" spans="1:72" hidden="1">
      <c r="A31">
        <v>140</v>
      </c>
      <c r="B31" t="s">
        <v>76</v>
      </c>
      <c r="C31" t="s">
        <v>334</v>
      </c>
      <c r="G31" t="s">
        <v>335</v>
      </c>
      <c r="J31" t="s">
        <v>336</v>
      </c>
      <c r="K31" t="s">
        <v>337</v>
      </c>
      <c r="O31" t="s">
        <v>28261</v>
      </c>
      <c r="W31" t="s">
        <v>338</v>
      </c>
      <c r="AA31" t="s">
        <v>339</v>
      </c>
      <c r="AB31" t="s">
        <v>340</v>
      </c>
      <c r="AG31">
        <v>5</v>
      </c>
      <c r="AH31">
        <v>5</v>
      </c>
      <c r="AN31" t="s">
        <v>341</v>
      </c>
      <c r="AO31" t="s">
        <v>342</v>
      </c>
      <c r="AS31" t="s">
        <v>128</v>
      </c>
      <c r="AT31">
        <v>2016</v>
      </c>
      <c r="AU31">
        <v>33</v>
      </c>
      <c r="AV31">
        <v>12</v>
      </c>
      <c r="BA31">
        <v>3194</v>
      </c>
      <c r="BB31">
        <v>3204</v>
      </c>
      <c r="BD31" t="s">
        <v>343</v>
      </c>
      <c r="BL31" t="s">
        <v>344</v>
      </c>
      <c r="BM31">
        <v>27660296</v>
      </c>
      <c r="BR31" t="s">
        <v>33176</v>
      </c>
    </row>
    <row r="32" spans="1:72" hidden="1">
      <c r="A32">
        <v>354</v>
      </c>
      <c r="B32" t="s">
        <v>76</v>
      </c>
      <c r="C32" t="s">
        <v>30078</v>
      </c>
      <c r="G32" t="s">
        <v>30079</v>
      </c>
      <c r="J32" t="s">
        <v>30080</v>
      </c>
      <c r="K32" t="s">
        <v>1810</v>
      </c>
      <c r="O32" t="s">
        <v>28261</v>
      </c>
      <c r="W32" t="s">
        <v>30081</v>
      </c>
      <c r="AA32" t="s">
        <v>30082</v>
      </c>
      <c r="AB32" t="s">
        <v>30083</v>
      </c>
      <c r="AG32">
        <v>48</v>
      </c>
      <c r="AH32">
        <v>50</v>
      </c>
      <c r="AN32" t="s">
        <v>1814</v>
      </c>
      <c r="AO32" t="s">
        <v>28182</v>
      </c>
      <c r="AS32" t="s">
        <v>216</v>
      </c>
      <c r="AT32">
        <v>2013</v>
      </c>
      <c r="AU32">
        <v>22</v>
      </c>
      <c r="AV32">
        <v>8</v>
      </c>
      <c r="BA32">
        <v>942</v>
      </c>
      <c r="BB32">
        <v>951</v>
      </c>
      <c r="BD32" t="s">
        <v>30084</v>
      </c>
      <c r="BL32" t="s">
        <v>30085</v>
      </c>
      <c r="BR32" t="s">
        <v>33094</v>
      </c>
      <c r="BS32" t="s">
        <v>296</v>
      </c>
    </row>
    <row r="33" spans="1:75" hidden="1">
      <c r="A33">
        <v>441</v>
      </c>
      <c r="B33" t="s">
        <v>76</v>
      </c>
      <c r="C33" t="s">
        <v>30493</v>
      </c>
      <c r="G33" t="s">
        <v>30494</v>
      </c>
      <c r="J33" t="s">
        <v>30495</v>
      </c>
      <c r="K33" t="s">
        <v>4614</v>
      </c>
      <c r="O33" t="s">
        <v>30095</v>
      </c>
      <c r="P33" t="s">
        <v>4615</v>
      </c>
      <c r="Q33" t="s">
        <v>4616</v>
      </c>
      <c r="R33" t="s">
        <v>4617</v>
      </c>
      <c r="T33" t="s">
        <v>4618</v>
      </c>
      <c r="W33" t="s">
        <v>30496</v>
      </c>
      <c r="AG33">
        <v>57</v>
      </c>
      <c r="AH33">
        <v>57</v>
      </c>
      <c r="AN33" t="s">
        <v>4621</v>
      </c>
      <c r="AS33" t="s">
        <v>413</v>
      </c>
      <c r="AT33">
        <v>2011</v>
      </c>
      <c r="AU33">
        <v>55</v>
      </c>
      <c r="AV33">
        <v>6</v>
      </c>
      <c r="BA33">
        <v>805</v>
      </c>
      <c r="BB33">
        <v>817</v>
      </c>
      <c r="BD33" t="s">
        <v>30497</v>
      </c>
      <c r="BL33" t="s">
        <v>30498</v>
      </c>
      <c r="BM33">
        <v>21509461</v>
      </c>
      <c r="BR33" t="s">
        <v>33094</v>
      </c>
      <c r="BS33" t="s">
        <v>296</v>
      </c>
    </row>
    <row r="34" spans="1:75" hidden="1">
      <c r="A34">
        <v>446</v>
      </c>
      <c r="B34" t="s">
        <v>76</v>
      </c>
      <c r="C34" t="s">
        <v>30515</v>
      </c>
      <c r="G34" t="s">
        <v>30516</v>
      </c>
      <c r="J34" t="s">
        <v>30517</v>
      </c>
      <c r="K34" t="s">
        <v>30518</v>
      </c>
      <c r="O34" t="s">
        <v>28366</v>
      </c>
      <c r="W34" t="s">
        <v>30519</v>
      </c>
      <c r="AG34">
        <v>7</v>
      </c>
      <c r="AH34">
        <v>10</v>
      </c>
      <c r="AN34" t="s">
        <v>30520</v>
      </c>
      <c r="AO34" t="s">
        <v>30521</v>
      </c>
      <c r="AS34" t="s">
        <v>25087</v>
      </c>
      <c r="AT34">
        <v>2011</v>
      </c>
      <c r="AU34">
        <v>47</v>
      </c>
      <c r="AV34" s="2">
        <v>43193</v>
      </c>
      <c r="BA34">
        <v>303</v>
      </c>
      <c r="BB34">
        <v>329</v>
      </c>
      <c r="BD34" t="s">
        <v>30522</v>
      </c>
      <c r="BL34" t="s">
        <v>30523</v>
      </c>
      <c r="BR34" t="s">
        <v>33094</v>
      </c>
    </row>
    <row r="35" spans="1:75" hidden="1">
      <c r="A35">
        <v>593</v>
      </c>
      <c r="B35" t="s">
        <v>76</v>
      </c>
      <c r="C35" t="s">
        <v>31244</v>
      </c>
      <c r="G35" t="s">
        <v>31245</v>
      </c>
      <c r="J35" t="s">
        <v>31246</v>
      </c>
      <c r="K35" t="s">
        <v>14992</v>
      </c>
      <c r="O35" t="s">
        <v>28366</v>
      </c>
      <c r="W35" t="s">
        <v>31247</v>
      </c>
      <c r="AG35">
        <v>19</v>
      </c>
      <c r="AH35">
        <v>21</v>
      </c>
      <c r="AN35" t="s">
        <v>14995</v>
      </c>
      <c r="AS35" t="s">
        <v>216</v>
      </c>
      <c r="AT35">
        <v>2007</v>
      </c>
      <c r="AU35">
        <v>26</v>
      </c>
      <c r="AV35">
        <v>8</v>
      </c>
      <c r="BA35">
        <v>1089</v>
      </c>
      <c r="BB35">
        <v>1098</v>
      </c>
      <c r="BD35" t="s">
        <v>31248</v>
      </c>
      <c r="BL35" t="s">
        <v>31249</v>
      </c>
      <c r="BR35" t="s">
        <v>33094</v>
      </c>
    </row>
    <row r="36" spans="1:75" hidden="1">
      <c r="A36">
        <v>967</v>
      </c>
      <c r="B36" t="s">
        <v>76</v>
      </c>
      <c r="C36" t="s">
        <v>14088</v>
      </c>
      <c r="G36" t="s">
        <v>14088</v>
      </c>
      <c r="J36" t="s">
        <v>14089</v>
      </c>
      <c r="K36" t="s">
        <v>14090</v>
      </c>
      <c r="O36" t="s">
        <v>28261</v>
      </c>
      <c r="W36" t="s">
        <v>14091</v>
      </c>
      <c r="AG36">
        <v>3</v>
      </c>
      <c r="AH36">
        <v>6</v>
      </c>
      <c r="AN36" t="s">
        <v>14092</v>
      </c>
      <c r="AS36" t="s">
        <v>185</v>
      </c>
      <c r="AT36">
        <v>1991</v>
      </c>
      <c r="AU36">
        <v>29</v>
      </c>
      <c r="AV36">
        <v>3</v>
      </c>
      <c r="BA36">
        <v>176</v>
      </c>
      <c r="BB36">
        <v>200</v>
      </c>
      <c r="BL36" t="s">
        <v>14093</v>
      </c>
      <c r="BR36" t="s">
        <v>33176</v>
      </c>
    </row>
    <row r="37" spans="1:75" hidden="1">
      <c r="A37">
        <v>39</v>
      </c>
      <c r="B37" t="s">
        <v>76</v>
      </c>
      <c r="C37" t="s">
        <v>28452</v>
      </c>
      <c r="G37" t="s">
        <v>28453</v>
      </c>
      <c r="J37" t="s">
        <v>28454</v>
      </c>
      <c r="K37" t="s">
        <v>79</v>
      </c>
      <c r="O37" t="s">
        <v>28261</v>
      </c>
      <c r="W37" t="s">
        <v>28455</v>
      </c>
      <c r="AB37" t="s">
        <v>28456</v>
      </c>
      <c r="AG37">
        <v>0</v>
      </c>
      <c r="AH37">
        <v>0</v>
      </c>
      <c r="AN37" t="s">
        <v>81</v>
      </c>
      <c r="AO37" t="s">
        <v>5121</v>
      </c>
      <c r="AS37" t="s">
        <v>600</v>
      </c>
      <c r="AT37">
        <v>2018</v>
      </c>
      <c r="AU37">
        <v>33</v>
      </c>
      <c r="AV37">
        <v>2</v>
      </c>
      <c r="BA37">
        <v>117</v>
      </c>
      <c r="BB37">
        <v>125</v>
      </c>
      <c r="BD37" t="s">
        <v>28457</v>
      </c>
      <c r="BL37" t="s">
        <v>28458</v>
      </c>
      <c r="BM37">
        <v>29415605</v>
      </c>
      <c r="BR37" t="s">
        <v>33094</v>
      </c>
      <c r="BS37" t="s">
        <v>594</v>
      </c>
      <c r="BW37" t="s">
        <v>296</v>
      </c>
    </row>
    <row r="38" spans="1:75" hidden="1">
      <c r="A38">
        <v>80</v>
      </c>
      <c r="B38" t="s">
        <v>76</v>
      </c>
      <c r="C38" t="s">
        <v>28679</v>
      </c>
      <c r="G38" t="s">
        <v>28680</v>
      </c>
      <c r="J38" t="s">
        <v>28681</v>
      </c>
      <c r="K38" t="s">
        <v>28682</v>
      </c>
      <c r="O38" t="s">
        <v>28261</v>
      </c>
      <c r="W38" t="s">
        <v>28683</v>
      </c>
      <c r="AG38">
        <v>1</v>
      </c>
      <c r="AH38">
        <v>1</v>
      </c>
      <c r="AN38" t="s">
        <v>28684</v>
      </c>
      <c r="AO38" t="s">
        <v>28685</v>
      </c>
      <c r="AS38" t="s">
        <v>168</v>
      </c>
      <c r="AT38">
        <v>2017</v>
      </c>
      <c r="AU38">
        <v>292</v>
      </c>
      <c r="BA38">
        <v>57</v>
      </c>
      <c r="BB38">
        <v>66</v>
      </c>
      <c r="BD38" t="s">
        <v>28686</v>
      </c>
      <c r="BL38" t="s">
        <v>28687</v>
      </c>
      <c r="BM38">
        <v>28735086</v>
      </c>
      <c r="BR38" t="s">
        <v>33094</v>
      </c>
      <c r="BS38" t="s">
        <v>296</v>
      </c>
    </row>
    <row r="39" spans="1:75" hidden="1">
      <c r="A39">
        <v>584</v>
      </c>
      <c r="B39" t="s">
        <v>76</v>
      </c>
      <c r="C39" t="s">
        <v>30942</v>
      </c>
      <c r="G39" t="s">
        <v>31216</v>
      </c>
      <c r="J39" t="s">
        <v>31217</v>
      </c>
      <c r="K39" t="s">
        <v>452</v>
      </c>
      <c r="O39" t="s">
        <v>28261</v>
      </c>
      <c r="W39" t="s">
        <v>31218</v>
      </c>
      <c r="AG39">
        <v>7</v>
      </c>
      <c r="AH39">
        <v>8</v>
      </c>
      <c r="AN39" t="s">
        <v>454</v>
      </c>
      <c r="AS39" t="s">
        <v>413</v>
      </c>
      <c r="AT39">
        <v>2007</v>
      </c>
      <c r="AU39">
        <v>42</v>
      </c>
      <c r="AV39">
        <v>4</v>
      </c>
      <c r="BA39">
        <v>573</v>
      </c>
      <c r="BB39">
        <v>577</v>
      </c>
      <c r="BD39" t="s">
        <v>31219</v>
      </c>
      <c r="BL39" t="s">
        <v>31220</v>
      </c>
      <c r="BR39" t="s">
        <v>33094</v>
      </c>
      <c r="BS39" t="s">
        <v>296</v>
      </c>
    </row>
    <row r="40" spans="1:75" hidden="1">
      <c r="A40">
        <v>840</v>
      </c>
      <c r="B40" t="s">
        <v>76</v>
      </c>
      <c r="C40" t="s">
        <v>32297</v>
      </c>
      <c r="G40" t="s">
        <v>32297</v>
      </c>
      <c r="J40" t="s">
        <v>32298</v>
      </c>
      <c r="K40" t="s">
        <v>452</v>
      </c>
      <c r="O40" t="s">
        <v>28261</v>
      </c>
      <c r="W40" t="s">
        <v>32299</v>
      </c>
      <c r="AG40">
        <v>83</v>
      </c>
      <c r="AH40">
        <v>98</v>
      </c>
      <c r="AN40" t="s">
        <v>454</v>
      </c>
      <c r="AS40" t="s">
        <v>148</v>
      </c>
      <c r="AT40">
        <v>1998</v>
      </c>
      <c r="AU40">
        <v>33</v>
      </c>
      <c r="AV40">
        <v>2</v>
      </c>
      <c r="BA40">
        <v>289</v>
      </c>
      <c r="BB40">
        <v>298</v>
      </c>
      <c r="BD40" t="s">
        <v>32300</v>
      </c>
      <c r="BL40" t="s">
        <v>32301</v>
      </c>
      <c r="BR40" t="s">
        <v>33094</v>
      </c>
      <c r="BS40" t="s">
        <v>296</v>
      </c>
    </row>
    <row r="41" spans="1:75" hidden="1">
      <c r="A41">
        <v>290</v>
      </c>
      <c r="B41" t="s">
        <v>76</v>
      </c>
      <c r="C41" t="s">
        <v>29715</v>
      </c>
      <c r="G41" t="s">
        <v>29716</v>
      </c>
      <c r="J41" t="s">
        <v>29717</v>
      </c>
      <c r="K41" t="s">
        <v>29718</v>
      </c>
      <c r="O41" t="s">
        <v>28261</v>
      </c>
      <c r="W41" t="s">
        <v>29719</v>
      </c>
      <c r="AB41" t="s">
        <v>29720</v>
      </c>
      <c r="AG41">
        <v>8</v>
      </c>
      <c r="AH41">
        <v>8</v>
      </c>
      <c r="AN41" t="s">
        <v>29721</v>
      </c>
      <c r="AO41" t="s">
        <v>29722</v>
      </c>
      <c r="AS41" t="s">
        <v>185</v>
      </c>
      <c r="AT41">
        <v>2014</v>
      </c>
      <c r="AU41">
        <v>108</v>
      </c>
      <c r="BA41">
        <v>53</v>
      </c>
      <c r="BB41">
        <v>60</v>
      </c>
      <c r="BD41" t="s">
        <v>29723</v>
      </c>
      <c r="BL41" t="s">
        <v>29724</v>
      </c>
      <c r="BR41" t="s">
        <v>33094</v>
      </c>
      <c r="BS41" t="s">
        <v>296</v>
      </c>
    </row>
    <row r="42" spans="1:75" hidden="1">
      <c r="A42">
        <v>27</v>
      </c>
      <c r="B42" t="s">
        <v>76</v>
      </c>
      <c r="C42" t="s">
        <v>28384</v>
      </c>
      <c r="G42" t="s">
        <v>28385</v>
      </c>
      <c r="J42" t="s">
        <v>28386</v>
      </c>
      <c r="K42" t="s">
        <v>12796</v>
      </c>
      <c r="O42" t="s">
        <v>28366</v>
      </c>
      <c r="W42" t="s">
        <v>28387</v>
      </c>
      <c r="AG42">
        <v>1</v>
      </c>
      <c r="AH42">
        <v>1</v>
      </c>
      <c r="AN42" t="s">
        <v>12798</v>
      </c>
      <c r="AO42" t="s">
        <v>13619</v>
      </c>
      <c r="AS42" t="s">
        <v>887</v>
      </c>
      <c r="AT42">
        <v>2018</v>
      </c>
      <c r="AU42">
        <v>63</v>
      </c>
      <c r="AV42">
        <v>3</v>
      </c>
      <c r="AY42" t="s">
        <v>49</v>
      </c>
      <c r="BA42">
        <v>361</v>
      </c>
      <c r="BB42">
        <v>376</v>
      </c>
      <c r="BD42" t="s">
        <v>28388</v>
      </c>
      <c r="BL42" t="s">
        <v>28389</v>
      </c>
      <c r="BR42" t="s">
        <v>33094</v>
      </c>
    </row>
    <row r="43" spans="1:75" hidden="1">
      <c r="A43">
        <v>94</v>
      </c>
      <c r="B43" t="s">
        <v>76</v>
      </c>
      <c r="C43" t="s">
        <v>28732</v>
      </c>
      <c r="G43" t="s">
        <v>28733</v>
      </c>
      <c r="J43" t="s">
        <v>28734</v>
      </c>
      <c r="K43" t="s">
        <v>666</v>
      </c>
      <c r="O43" t="s">
        <v>28261</v>
      </c>
      <c r="W43" t="s">
        <v>28735</v>
      </c>
      <c r="AG43">
        <v>5</v>
      </c>
      <c r="AH43">
        <v>5</v>
      </c>
      <c r="AN43" t="s">
        <v>670</v>
      </c>
      <c r="AO43" t="s">
        <v>671</v>
      </c>
      <c r="AS43" t="s">
        <v>216</v>
      </c>
      <c r="AT43">
        <v>2017</v>
      </c>
      <c r="AU43">
        <v>26</v>
      </c>
      <c r="AV43">
        <v>15</v>
      </c>
      <c r="BA43">
        <v>3926</v>
      </c>
      <c r="BB43">
        <v>3942</v>
      </c>
      <c r="BD43" t="s">
        <v>28736</v>
      </c>
      <c r="BL43" t="s">
        <v>28737</v>
      </c>
      <c r="BM43">
        <v>28500772</v>
      </c>
      <c r="BR43" t="s">
        <v>33094</v>
      </c>
      <c r="BS43" t="s">
        <v>296</v>
      </c>
    </row>
    <row r="44" spans="1:75" hidden="1">
      <c r="A44">
        <v>626</v>
      </c>
      <c r="B44" t="s">
        <v>76</v>
      </c>
      <c r="C44" t="s">
        <v>31419</v>
      </c>
      <c r="G44" t="s">
        <v>31420</v>
      </c>
      <c r="J44" t="s">
        <v>31421</v>
      </c>
      <c r="K44" t="s">
        <v>145</v>
      </c>
      <c r="O44" t="s">
        <v>28261</v>
      </c>
      <c r="W44" t="s">
        <v>31422</v>
      </c>
      <c r="AB44" t="s">
        <v>31423</v>
      </c>
      <c r="AG44">
        <v>19</v>
      </c>
      <c r="AH44">
        <v>23</v>
      </c>
      <c r="AN44" t="s">
        <v>147</v>
      </c>
      <c r="AS44" t="s">
        <v>168</v>
      </c>
      <c r="AT44">
        <v>2006</v>
      </c>
      <c r="AU44">
        <v>52</v>
      </c>
      <c r="AV44">
        <v>10</v>
      </c>
      <c r="BA44">
        <v>1012</v>
      </c>
      <c r="BB44">
        <v>1020</v>
      </c>
      <c r="BD44" t="s">
        <v>31424</v>
      </c>
      <c r="BL44" t="s">
        <v>31425</v>
      </c>
      <c r="BM44">
        <v>16979652</v>
      </c>
      <c r="BR44" t="s">
        <v>33094</v>
      </c>
      <c r="BS44" t="s">
        <v>296</v>
      </c>
    </row>
    <row r="45" spans="1:75" hidden="1">
      <c r="A45">
        <v>288</v>
      </c>
      <c r="B45" t="s">
        <v>76</v>
      </c>
      <c r="C45" t="s">
        <v>29699</v>
      </c>
      <c r="G45" t="s">
        <v>29700</v>
      </c>
      <c r="J45" t="s">
        <v>29701</v>
      </c>
      <c r="K45" t="s">
        <v>766</v>
      </c>
      <c r="O45" t="s">
        <v>28261</v>
      </c>
      <c r="W45" t="s">
        <v>29702</v>
      </c>
      <c r="AA45" t="s">
        <v>21978</v>
      </c>
      <c r="AB45" t="s">
        <v>21979</v>
      </c>
      <c r="AG45">
        <v>11</v>
      </c>
      <c r="AH45">
        <v>11</v>
      </c>
      <c r="AN45" t="s">
        <v>768</v>
      </c>
      <c r="AO45" t="s">
        <v>2527</v>
      </c>
      <c r="AS45" t="s">
        <v>185</v>
      </c>
      <c r="AT45">
        <v>2014</v>
      </c>
      <c r="AU45">
        <v>51</v>
      </c>
      <c r="AV45">
        <v>5</v>
      </c>
      <c r="BA45">
        <v>948</v>
      </c>
      <c r="BB45">
        <v>957</v>
      </c>
      <c r="BD45" t="s">
        <v>29703</v>
      </c>
      <c r="BL45" t="s">
        <v>29704</v>
      </c>
      <c r="BM45">
        <v>25276922</v>
      </c>
      <c r="BR45" t="s">
        <v>33094</v>
      </c>
      <c r="BS45" t="s">
        <v>594</v>
      </c>
      <c r="BU45">
        <v>0</v>
      </c>
    </row>
    <row r="46" spans="1:75" hidden="1">
      <c r="A46">
        <v>116</v>
      </c>
      <c r="B46" t="s">
        <v>76</v>
      </c>
      <c r="C46" t="s">
        <v>28861</v>
      </c>
      <c r="G46" t="s">
        <v>28862</v>
      </c>
      <c r="J46" t="s">
        <v>28863</v>
      </c>
      <c r="K46" t="s">
        <v>26057</v>
      </c>
      <c r="O46" t="s">
        <v>28261</v>
      </c>
      <c r="W46" t="s">
        <v>28864</v>
      </c>
      <c r="AG46">
        <v>0</v>
      </c>
      <c r="AH46">
        <v>0</v>
      </c>
      <c r="AN46" t="s">
        <v>26059</v>
      </c>
      <c r="AO46" t="s">
        <v>26060</v>
      </c>
      <c r="AS46" t="s">
        <v>148</v>
      </c>
      <c r="AT46">
        <v>2017</v>
      </c>
      <c r="AU46">
        <v>47</v>
      </c>
      <c r="AV46">
        <v>3</v>
      </c>
      <c r="BA46">
        <v>160</v>
      </c>
      <c r="BB46">
        <v>166</v>
      </c>
      <c r="BD46" t="s">
        <v>28865</v>
      </c>
      <c r="BL46" t="s">
        <v>28866</v>
      </c>
      <c r="BR46" t="s">
        <v>33094</v>
      </c>
      <c r="BS46" t="s">
        <v>296</v>
      </c>
    </row>
    <row r="47" spans="1:75" hidden="1">
      <c r="A47">
        <v>569</v>
      </c>
      <c r="B47" t="s">
        <v>76</v>
      </c>
      <c r="C47" t="s">
        <v>31139</v>
      </c>
      <c r="G47" t="s">
        <v>31140</v>
      </c>
      <c r="J47" t="s">
        <v>31141</v>
      </c>
      <c r="K47" t="s">
        <v>3996</v>
      </c>
      <c r="O47" t="s">
        <v>28261</v>
      </c>
      <c r="W47" t="s">
        <v>31142</v>
      </c>
      <c r="AA47" t="s">
        <v>31143</v>
      </c>
      <c r="AB47" t="s">
        <v>31144</v>
      </c>
      <c r="AG47">
        <v>116</v>
      </c>
      <c r="AH47">
        <v>123</v>
      </c>
      <c r="AN47" t="s">
        <v>4000</v>
      </c>
      <c r="AS47" t="s">
        <v>204</v>
      </c>
      <c r="AT47">
        <v>2008</v>
      </c>
      <c r="AU47">
        <v>155</v>
      </c>
      <c r="AV47">
        <v>1</v>
      </c>
      <c r="BA47">
        <v>123</v>
      </c>
      <c r="BB47">
        <v>132</v>
      </c>
      <c r="BD47" t="s">
        <v>31145</v>
      </c>
      <c r="BL47" t="s">
        <v>31146</v>
      </c>
      <c r="BM47">
        <v>17968592</v>
      </c>
      <c r="BR47" t="s">
        <v>33094</v>
      </c>
      <c r="BS47" t="s">
        <v>296</v>
      </c>
    </row>
    <row r="48" spans="1:75" hidden="1">
      <c r="A48">
        <v>371</v>
      </c>
      <c r="B48" t="s">
        <v>76</v>
      </c>
      <c r="C48" t="s">
        <v>30172</v>
      </c>
      <c r="G48" t="s">
        <v>30173</v>
      </c>
      <c r="J48" t="s">
        <v>30174</v>
      </c>
      <c r="K48" t="s">
        <v>100</v>
      </c>
      <c r="O48" t="s">
        <v>28261</v>
      </c>
      <c r="W48" t="s">
        <v>30175</v>
      </c>
      <c r="AA48" t="s">
        <v>30176</v>
      </c>
      <c r="AB48" t="s">
        <v>30177</v>
      </c>
      <c r="AG48">
        <v>12</v>
      </c>
      <c r="AH48">
        <v>12</v>
      </c>
      <c r="AN48" t="s">
        <v>103</v>
      </c>
      <c r="AS48" s="3">
        <v>37347</v>
      </c>
      <c r="AT48">
        <v>2013</v>
      </c>
      <c r="AU48">
        <v>8</v>
      </c>
      <c r="AV48">
        <v>4</v>
      </c>
      <c r="BC48" t="s">
        <v>30178</v>
      </c>
      <c r="BD48" t="s">
        <v>30179</v>
      </c>
      <c r="BL48" t="s">
        <v>30180</v>
      </c>
      <c r="BM48">
        <v>23637750</v>
      </c>
      <c r="BR48" t="s">
        <v>33094</v>
      </c>
      <c r="BS48" t="s">
        <v>296</v>
      </c>
    </row>
    <row r="49" spans="1:75" hidden="1">
      <c r="A49">
        <v>1011</v>
      </c>
      <c r="B49" t="s">
        <v>76</v>
      </c>
      <c r="C49" t="s">
        <v>32836</v>
      </c>
      <c r="G49" t="s">
        <v>32836</v>
      </c>
      <c r="J49" t="s">
        <v>32837</v>
      </c>
      <c r="K49" t="s">
        <v>6636</v>
      </c>
      <c r="O49" t="s">
        <v>28261</v>
      </c>
      <c r="AG49">
        <v>0</v>
      </c>
      <c r="AH49">
        <v>0</v>
      </c>
      <c r="AN49" t="s">
        <v>6638</v>
      </c>
      <c r="AS49" t="s">
        <v>600</v>
      </c>
      <c r="AT49">
        <v>1987</v>
      </c>
      <c r="AU49">
        <v>117</v>
      </c>
      <c r="AV49">
        <v>2</v>
      </c>
      <c r="BA49">
        <v>346</v>
      </c>
      <c r="BB49">
        <v>352</v>
      </c>
      <c r="BD49" t="s">
        <v>32838</v>
      </c>
      <c r="BL49" t="s">
        <v>32839</v>
      </c>
      <c r="BR49" t="s">
        <v>33094</v>
      </c>
      <c r="BS49" t="s">
        <v>594</v>
      </c>
      <c r="BT49">
        <v>1</v>
      </c>
    </row>
    <row r="50" spans="1:75" hidden="1">
      <c r="A50">
        <v>396</v>
      </c>
      <c r="B50" t="s">
        <v>76</v>
      </c>
      <c r="C50" t="s">
        <v>30284</v>
      </c>
      <c r="G50" t="s">
        <v>30285</v>
      </c>
      <c r="J50" t="s">
        <v>30286</v>
      </c>
      <c r="K50" t="s">
        <v>902</v>
      </c>
      <c r="O50" t="s">
        <v>28261</v>
      </c>
      <c r="W50" t="s">
        <v>30287</v>
      </c>
      <c r="AG50">
        <v>14</v>
      </c>
      <c r="AH50">
        <v>14</v>
      </c>
      <c r="AN50" t="s">
        <v>908</v>
      </c>
      <c r="AO50" t="s">
        <v>2280</v>
      </c>
      <c r="AS50" t="s">
        <v>30288</v>
      </c>
      <c r="AT50">
        <v>2012</v>
      </c>
      <c r="AU50">
        <v>109</v>
      </c>
      <c r="AV50">
        <v>4</v>
      </c>
      <c r="BA50">
        <v>517</v>
      </c>
      <c r="BB50">
        <v>526</v>
      </c>
      <c r="BD50" t="s">
        <v>30289</v>
      </c>
      <c r="BL50" t="s">
        <v>30290</v>
      </c>
      <c r="BR50" t="s">
        <v>33094</v>
      </c>
      <c r="BS50" t="s">
        <v>296</v>
      </c>
    </row>
    <row r="51" spans="1:75" hidden="1">
      <c r="A51">
        <v>444</v>
      </c>
      <c r="B51" t="s">
        <v>76</v>
      </c>
      <c r="C51" t="s">
        <v>30508</v>
      </c>
      <c r="G51" t="s">
        <v>30509</v>
      </c>
      <c r="J51" t="s">
        <v>30510</v>
      </c>
      <c r="K51" t="s">
        <v>1097</v>
      </c>
      <c r="O51" t="s">
        <v>28261</v>
      </c>
      <c r="W51" t="s">
        <v>30511</v>
      </c>
      <c r="AG51">
        <v>8</v>
      </c>
      <c r="AH51">
        <v>8</v>
      </c>
      <c r="AN51" t="s">
        <v>1099</v>
      </c>
      <c r="AS51" t="s">
        <v>168</v>
      </c>
      <c r="AT51">
        <v>2011</v>
      </c>
      <c r="AU51">
        <v>120</v>
      </c>
      <c r="AV51">
        <v>10</v>
      </c>
      <c r="BA51">
        <v>1509</v>
      </c>
      <c r="BB51">
        <v>1518</v>
      </c>
      <c r="BD51" t="s">
        <v>30512</v>
      </c>
      <c r="BL51" t="s">
        <v>30513</v>
      </c>
      <c r="BR51" t="s">
        <v>33094</v>
      </c>
      <c r="BS51" t="s">
        <v>296</v>
      </c>
    </row>
    <row r="52" spans="1:75" hidden="1">
      <c r="A52">
        <v>780</v>
      </c>
      <c r="B52" t="s">
        <v>76</v>
      </c>
      <c r="C52" t="s">
        <v>32083</v>
      </c>
      <c r="G52" t="s">
        <v>32083</v>
      </c>
      <c r="J52" t="s">
        <v>32084</v>
      </c>
      <c r="K52" t="s">
        <v>12443</v>
      </c>
      <c r="O52" t="s">
        <v>28261</v>
      </c>
      <c r="W52" t="s">
        <v>32085</v>
      </c>
      <c r="AG52">
        <v>61</v>
      </c>
      <c r="AH52">
        <v>67</v>
      </c>
      <c r="AN52" t="s">
        <v>12445</v>
      </c>
      <c r="AS52" t="s">
        <v>413</v>
      </c>
      <c r="AT52">
        <v>2000</v>
      </c>
      <c r="AU52">
        <v>3</v>
      </c>
      <c r="AV52">
        <v>6</v>
      </c>
      <c r="BA52">
        <v>523</v>
      </c>
      <c r="BB52">
        <v>529</v>
      </c>
      <c r="BD52" t="s">
        <v>32086</v>
      </c>
      <c r="BL52" t="s">
        <v>32087</v>
      </c>
      <c r="BR52" t="s">
        <v>33094</v>
      </c>
      <c r="BS52" t="s">
        <v>296</v>
      </c>
    </row>
    <row r="53" spans="1:75" hidden="1">
      <c r="A53">
        <v>166</v>
      </c>
      <c r="B53" t="s">
        <v>76</v>
      </c>
      <c r="C53" t="s">
        <v>29121</v>
      </c>
      <c r="G53" t="s">
        <v>29122</v>
      </c>
      <c r="J53" t="s">
        <v>29123</v>
      </c>
      <c r="K53" t="s">
        <v>27029</v>
      </c>
      <c r="O53" t="s">
        <v>28366</v>
      </c>
      <c r="W53" t="s">
        <v>29124</v>
      </c>
      <c r="AG53">
        <v>9</v>
      </c>
      <c r="AH53">
        <v>9</v>
      </c>
      <c r="AN53" t="s">
        <v>27031</v>
      </c>
      <c r="AO53" t="s">
        <v>28008</v>
      </c>
      <c r="AS53" t="s">
        <v>397</v>
      </c>
      <c r="AT53">
        <v>2016</v>
      </c>
      <c r="AU53">
        <v>89</v>
      </c>
      <c r="AV53">
        <v>3</v>
      </c>
      <c r="AY53" t="s">
        <v>49</v>
      </c>
      <c r="BA53">
        <v>631</v>
      </c>
      <c r="BB53">
        <v>641</v>
      </c>
      <c r="BD53" t="s">
        <v>29125</v>
      </c>
      <c r="BL53" t="s">
        <v>29126</v>
      </c>
      <c r="BR53" t="s">
        <v>33094</v>
      </c>
    </row>
    <row r="54" spans="1:75" hidden="1">
      <c r="A54">
        <v>773</v>
      </c>
      <c r="B54" t="s">
        <v>76</v>
      </c>
      <c r="C54" t="s">
        <v>32043</v>
      </c>
      <c r="G54" t="s">
        <v>32043</v>
      </c>
      <c r="J54" t="s">
        <v>32044</v>
      </c>
      <c r="K54" t="s">
        <v>4512</v>
      </c>
      <c r="O54" t="s">
        <v>28261</v>
      </c>
      <c r="W54" t="s">
        <v>32045</v>
      </c>
      <c r="AB54" t="s">
        <v>32046</v>
      </c>
      <c r="AG54">
        <v>74</v>
      </c>
      <c r="AH54">
        <v>122</v>
      </c>
      <c r="AN54" t="s">
        <v>4514</v>
      </c>
      <c r="AO54" t="s">
        <v>6024</v>
      </c>
      <c r="AS54" t="s">
        <v>600</v>
      </c>
      <c r="AT54">
        <v>2001</v>
      </c>
      <c r="AU54">
        <v>45</v>
      </c>
      <c r="AV54">
        <v>2</v>
      </c>
      <c r="BA54">
        <v>165</v>
      </c>
      <c r="BB54">
        <v>178</v>
      </c>
      <c r="BD54" t="s">
        <v>32047</v>
      </c>
      <c r="BL54" t="s">
        <v>32048</v>
      </c>
      <c r="BR54" t="s">
        <v>33094</v>
      </c>
      <c r="BS54" t="s">
        <v>296</v>
      </c>
    </row>
    <row r="55" spans="1:75" hidden="1">
      <c r="A55">
        <v>918</v>
      </c>
      <c r="B55" t="s">
        <v>76</v>
      </c>
      <c r="C55" t="s">
        <v>477</v>
      </c>
      <c r="G55" t="s">
        <v>477</v>
      </c>
      <c r="J55" t="s">
        <v>478</v>
      </c>
      <c r="K55" t="s">
        <v>145</v>
      </c>
      <c r="O55" t="s">
        <v>28261</v>
      </c>
      <c r="W55" t="s">
        <v>479</v>
      </c>
      <c r="AG55">
        <v>10</v>
      </c>
      <c r="AH55">
        <v>11</v>
      </c>
      <c r="AN55" t="s">
        <v>147</v>
      </c>
      <c r="AS55" t="s">
        <v>216</v>
      </c>
      <c r="AT55">
        <v>1994</v>
      </c>
      <c r="AU55">
        <v>40</v>
      </c>
      <c r="AV55">
        <v>8</v>
      </c>
      <c r="BA55">
        <v>701</v>
      </c>
      <c r="BB55">
        <v>707</v>
      </c>
      <c r="BD55" t="s">
        <v>480</v>
      </c>
      <c r="BL55" t="s">
        <v>481</v>
      </c>
      <c r="BR55" t="s">
        <v>33176</v>
      </c>
    </row>
    <row r="56" spans="1:75" hidden="1">
      <c r="A56">
        <v>777</v>
      </c>
      <c r="B56" t="s">
        <v>76</v>
      </c>
      <c r="C56" t="s">
        <v>32065</v>
      </c>
      <c r="G56" t="s">
        <v>32065</v>
      </c>
      <c r="J56" t="s">
        <v>32066</v>
      </c>
      <c r="K56" t="s">
        <v>5339</v>
      </c>
      <c r="O56" t="s">
        <v>28261</v>
      </c>
      <c r="W56" t="s">
        <v>32067</v>
      </c>
      <c r="AG56">
        <v>19</v>
      </c>
      <c r="AH56">
        <v>20</v>
      </c>
      <c r="AN56" t="s">
        <v>5341</v>
      </c>
      <c r="AS56" t="s">
        <v>94</v>
      </c>
      <c r="AT56">
        <v>2001</v>
      </c>
      <c r="AU56">
        <v>138</v>
      </c>
      <c r="AV56">
        <v>1</v>
      </c>
      <c r="BA56">
        <v>187</v>
      </c>
      <c r="BB56">
        <v>197</v>
      </c>
      <c r="BD56" t="s">
        <v>32068</v>
      </c>
      <c r="BL56" t="s">
        <v>32069</v>
      </c>
      <c r="BR56" t="s">
        <v>33094</v>
      </c>
      <c r="BS56" t="s">
        <v>296</v>
      </c>
    </row>
    <row r="57" spans="1:75" hidden="1">
      <c r="A57">
        <v>59</v>
      </c>
      <c r="B57" t="s">
        <v>76</v>
      </c>
      <c r="C57" t="s">
        <v>28573</v>
      </c>
      <c r="G57" t="s">
        <v>28574</v>
      </c>
      <c r="J57" t="s">
        <v>28575</v>
      </c>
      <c r="K57" t="s">
        <v>2877</v>
      </c>
      <c r="O57" t="s">
        <v>28261</v>
      </c>
      <c r="W57" t="s">
        <v>28576</v>
      </c>
      <c r="AB57" t="s">
        <v>28577</v>
      </c>
      <c r="AG57">
        <v>1</v>
      </c>
      <c r="AH57">
        <v>1</v>
      </c>
      <c r="AN57" t="s">
        <v>2880</v>
      </c>
      <c r="AO57" t="s">
        <v>2881</v>
      </c>
      <c r="AS57" t="s">
        <v>204</v>
      </c>
      <c r="AT57">
        <v>2018</v>
      </c>
      <c r="AU57">
        <v>123</v>
      </c>
      <c r="AV57">
        <v>2</v>
      </c>
      <c r="BA57">
        <v>279</v>
      </c>
      <c r="BB57">
        <v>289</v>
      </c>
      <c r="BD57" t="s">
        <v>28578</v>
      </c>
      <c r="BL57" t="s">
        <v>28579</v>
      </c>
      <c r="BR57" t="s">
        <v>33094</v>
      </c>
      <c r="BS57" t="s">
        <v>594</v>
      </c>
      <c r="BT57">
        <v>1</v>
      </c>
    </row>
    <row r="58" spans="1:75" hidden="1">
      <c r="A58">
        <v>717</v>
      </c>
      <c r="B58" t="s">
        <v>76</v>
      </c>
      <c r="C58" t="s">
        <v>31791</v>
      </c>
      <c r="G58" t="s">
        <v>31791</v>
      </c>
      <c r="J58" t="s">
        <v>31792</v>
      </c>
      <c r="K58" t="s">
        <v>2382</v>
      </c>
      <c r="O58" t="s">
        <v>28366</v>
      </c>
      <c r="W58" t="s">
        <v>31793</v>
      </c>
      <c r="AA58" t="s">
        <v>31794</v>
      </c>
      <c r="AB58" t="s">
        <v>31795</v>
      </c>
      <c r="AG58">
        <v>598</v>
      </c>
      <c r="AH58">
        <v>639</v>
      </c>
      <c r="AN58" t="s">
        <v>2387</v>
      </c>
      <c r="AS58" t="s">
        <v>600</v>
      </c>
      <c r="AT58">
        <v>2003</v>
      </c>
      <c r="AU58">
        <v>28</v>
      </c>
      <c r="AV58">
        <v>3</v>
      </c>
      <c r="BA58">
        <v>175</v>
      </c>
      <c r="BB58">
        <v>216</v>
      </c>
      <c r="BD58" t="s">
        <v>31796</v>
      </c>
      <c r="BL58" t="s">
        <v>31797</v>
      </c>
      <c r="BR58" t="s">
        <v>33094</v>
      </c>
    </row>
    <row r="59" spans="1:75" hidden="1">
      <c r="A59">
        <v>445</v>
      </c>
      <c r="B59" t="s">
        <v>76</v>
      </c>
      <c r="C59" t="s">
        <v>585</v>
      </c>
      <c r="G59" t="s">
        <v>586</v>
      </c>
      <c r="J59" t="s">
        <v>587</v>
      </c>
      <c r="K59" t="s">
        <v>588</v>
      </c>
      <c r="O59" t="s">
        <v>28261</v>
      </c>
      <c r="W59" t="s">
        <v>589</v>
      </c>
      <c r="AB59" t="s">
        <v>30514</v>
      </c>
      <c r="AG59">
        <v>27</v>
      </c>
      <c r="AH59">
        <v>27</v>
      </c>
      <c r="AN59" t="s">
        <v>591</v>
      </c>
      <c r="AS59" t="s">
        <v>168</v>
      </c>
      <c r="AT59">
        <v>2011</v>
      </c>
      <c r="AU59">
        <v>1</v>
      </c>
      <c r="AV59">
        <v>2</v>
      </c>
      <c r="BA59">
        <v>160</v>
      </c>
      <c r="BB59">
        <v>168</v>
      </c>
      <c r="BD59" t="s">
        <v>592</v>
      </c>
      <c r="BL59" t="s">
        <v>593</v>
      </c>
      <c r="BM59">
        <v>22393492</v>
      </c>
      <c r="BR59" t="s">
        <v>33176</v>
      </c>
    </row>
    <row r="60" spans="1:75" hidden="1">
      <c r="A60">
        <v>684</v>
      </c>
      <c r="B60" t="s">
        <v>76</v>
      </c>
      <c r="C60" t="s">
        <v>603</v>
      </c>
      <c r="G60" t="s">
        <v>603</v>
      </c>
      <c r="J60" t="s">
        <v>604</v>
      </c>
      <c r="K60" t="s">
        <v>605</v>
      </c>
      <c r="O60" t="s">
        <v>28261</v>
      </c>
      <c r="W60" t="s">
        <v>606</v>
      </c>
      <c r="AG60">
        <v>95</v>
      </c>
      <c r="AH60">
        <v>101</v>
      </c>
      <c r="AN60" t="s">
        <v>607</v>
      </c>
      <c r="AO60" t="s">
        <v>608</v>
      </c>
      <c r="AS60" t="s">
        <v>216</v>
      </c>
      <c r="AT60">
        <v>2004</v>
      </c>
      <c r="AU60">
        <v>58</v>
      </c>
      <c r="AV60">
        <v>8</v>
      </c>
      <c r="BA60">
        <v>1748</v>
      </c>
      <c r="BB60">
        <v>1762</v>
      </c>
      <c r="BL60" t="s">
        <v>609</v>
      </c>
      <c r="BM60">
        <v>15446427</v>
      </c>
      <c r="BR60" t="s">
        <v>33176</v>
      </c>
    </row>
    <row r="61" spans="1:75" hidden="1">
      <c r="A61">
        <v>559</v>
      </c>
      <c r="B61" t="s">
        <v>76</v>
      </c>
      <c r="C61" t="s">
        <v>620</v>
      </c>
      <c r="G61" t="s">
        <v>621</v>
      </c>
      <c r="J61" t="s">
        <v>622</v>
      </c>
      <c r="K61" t="s">
        <v>623</v>
      </c>
      <c r="O61" t="s">
        <v>28261</v>
      </c>
      <c r="W61" t="s">
        <v>624</v>
      </c>
      <c r="AB61" t="s">
        <v>625</v>
      </c>
      <c r="AG61">
        <v>16</v>
      </c>
      <c r="AH61">
        <v>21</v>
      </c>
      <c r="AN61" t="s">
        <v>626</v>
      </c>
      <c r="AS61" t="s">
        <v>148</v>
      </c>
      <c r="AT61">
        <v>2008</v>
      </c>
      <c r="AU61">
        <v>77</v>
      </c>
      <c r="AV61">
        <v>3</v>
      </c>
      <c r="BA61">
        <v>585</v>
      </c>
      <c r="BB61">
        <v>596</v>
      </c>
      <c r="BD61" t="s">
        <v>627</v>
      </c>
      <c r="BL61" t="s">
        <v>628</v>
      </c>
      <c r="BM61">
        <v>18266693</v>
      </c>
      <c r="BR61" t="s">
        <v>33176</v>
      </c>
    </row>
    <row r="62" spans="1:75" hidden="1">
      <c r="A62">
        <v>790</v>
      </c>
      <c r="B62" t="s">
        <v>76</v>
      </c>
      <c r="C62" t="s">
        <v>629</v>
      </c>
      <c r="G62" t="s">
        <v>629</v>
      </c>
      <c r="J62" t="s">
        <v>630</v>
      </c>
      <c r="K62" t="s">
        <v>631</v>
      </c>
      <c r="O62" t="s">
        <v>28261</v>
      </c>
      <c r="W62" t="s">
        <v>632</v>
      </c>
      <c r="AG62">
        <v>31</v>
      </c>
      <c r="AH62">
        <v>34</v>
      </c>
      <c r="AN62" t="s">
        <v>633</v>
      </c>
      <c r="AS62" t="s">
        <v>148</v>
      </c>
      <c r="AT62">
        <v>2000</v>
      </c>
      <c r="AU62">
        <v>81</v>
      </c>
      <c r="AV62">
        <v>5</v>
      </c>
      <c r="BA62">
        <v>1262</v>
      </c>
      <c r="BB62">
        <v>1272</v>
      </c>
      <c r="BL62" t="s">
        <v>634</v>
      </c>
      <c r="BR62" t="s">
        <v>33176</v>
      </c>
    </row>
    <row r="63" spans="1:75" hidden="1">
      <c r="A63">
        <v>848</v>
      </c>
      <c r="B63" t="s">
        <v>76</v>
      </c>
      <c r="C63" t="s">
        <v>32334</v>
      </c>
      <c r="G63" t="s">
        <v>32334</v>
      </c>
      <c r="J63" t="s">
        <v>32335</v>
      </c>
      <c r="K63" t="s">
        <v>3664</v>
      </c>
      <c r="O63" t="s">
        <v>28261</v>
      </c>
      <c r="W63" t="s">
        <v>32336</v>
      </c>
      <c r="AG63">
        <v>11</v>
      </c>
      <c r="AH63">
        <v>12</v>
      </c>
      <c r="AN63" t="s">
        <v>3668</v>
      </c>
      <c r="AO63" t="s">
        <v>3669</v>
      </c>
      <c r="AT63">
        <v>1998</v>
      </c>
      <c r="AU63">
        <v>65</v>
      </c>
      <c r="AX63" t="s">
        <v>867</v>
      </c>
      <c r="BA63">
        <v>405</v>
      </c>
      <c r="BB63">
        <v>409</v>
      </c>
      <c r="BD63" t="s">
        <v>32337</v>
      </c>
      <c r="BL63" t="s">
        <v>32338</v>
      </c>
      <c r="BR63" t="s">
        <v>33094</v>
      </c>
      <c r="BS63" t="s">
        <v>296</v>
      </c>
    </row>
    <row r="64" spans="1:75" hidden="1">
      <c r="A64">
        <v>995</v>
      </c>
      <c r="B64" t="s">
        <v>76</v>
      </c>
      <c r="C64" t="s">
        <v>19412</v>
      </c>
      <c r="G64" t="s">
        <v>19412</v>
      </c>
      <c r="J64" t="s">
        <v>32787</v>
      </c>
      <c r="K64" t="s">
        <v>605</v>
      </c>
      <c r="O64" t="s">
        <v>28261</v>
      </c>
      <c r="AG64">
        <v>90</v>
      </c>
      <c r="AH64">
        <v>95</v>
      </c>
      <c r="AN64" t="s">
        <v>607</v>
      </c>
      <c r="AS64" t="s">
        <v>413</v>
      </c>
      <c r="AT64">
        <v>1988</v>
      </c>
      <c r="AU64">
        <v>42</v>
      </c>
      <c r="AV64">
        <v>6</v>
      </c>
      <c r="BA64">
        <v>1288</v>
      </c>
      <c r="BB64">
        <v>1297</v>
      </c>
      <c r="BD64" t="s">
        <v>32788</v>
      </c>
      <c r="BL64" t="s">
        <v>32789</v>
      </c>
      <c r="BM64">
        <v>28581072</v>
      </c>
      <c r="BR64" t="s">
        <v>33094</v>
      </c>
      <c r="BS64" t="s">
        <v>594</v>
      </c>
      <c r="BT64">
        <v>16</v>
      </c>
      <c r="BU64">
        <v>5</v>
      </c>
      <c r="BV64" t="s">
        <v>33096</v>
      </c>
      <c r="BW64" t="s">
        <v>594</v>
      </c>
    </row>
    <row r="65" spans="1:72" hidden="1">
      <c r="A65">
        <v>1050</v>
      </c>
      <c r="B65" t="s">
        <v>76</v>
      </c>
      <c r="C65" t="s">
        <v>32961</v>
      </c>
      <c r="G65" t="s">
        <v>32961</v>
      </c>
      <c r="J65" t="s">
        <v>32962</v>
      </c>
      <c r="K65" t="s">
        <v>210</v>
      </c>
      <c r="O65" t="s">
        <v>28261</v>
      </c>
      <c r="AG65">
        <v>22</v>
      </c>
      <c r="AH65">
        <v>23</v>
      </c>
      <c r="AN65" t="s">
        <v>214</v>
      </c>
      <c r="AT65">
        <v>1982</v>
      </c>
      <c r="AU65">
        <v>7</v>
      </c>
      <c r="AV65">
        <v>3</v>
      </c>
      <c r="BA65">
        <v>239</v>
      </c>
      <c r="BB65">
        <v>247</v>
      </c>
      <c r="BD65" t="s">
        <v>32963</v>
      </c>
      <c r="BL65" t="s">
        <v>32964</v>
      </c>
      <c r="BR65" t="s">
        <v>33094</v>
      </c>
      <c r="BS65" t="s">
        <v>296</v>
      </c>
    </row>
    <row r="66" spans="1:72" hidden="1">
      <c r="A66">
        <v>86</v>
      </c>
      <c r="B66" t="s">
        <v>76</v>
      </c>
      <c r="C66" t="s">
        <v>28708</v>
      </c>
      <c r="G66" t="s">
        <v>28709</v>
      </c>
      <c r="J66" t="s">
        <v>28710</v>
      </c>
      <c r="K66" t="s">
        <v>2877</v>
      </c>
      <c r="O66" t="s">
        <v>28261</v>
      </c>
      <c r="W66" t="s">
        <v>28711</v>
      </c>
      <c r="AB66" t="s">
        <v>19483</v>
      </c>
      <c r="AG66">
        <v>0</v>
      </c>
      <c r="AH66">
        <v>0</v>
      </c>
      <c r="AN66" t="s">
        <v>2880</v>
      </c>
      <c r="AO66" t="s">
        <v>2881</v>
      </c>
      <c r="AS66" t="s">
        <v>185</v>
      </c>
      <c r="AT66">
        <v>2017</v>
      </c>
      <c r="AU66">
        <v>122</v>
      </c>
      <c r="AV66">
        <v>1</v>
      </c>
      <c r="BA66">
        <v>46</v>
      </c>
      <c r="BB66">
        <v>57</v>
      </c>
      <c r="BD66" t="s">
        <v>28712</v>
      </c>
      <c r="BL66" t="s">
        <v>28713</v>
      </c>
      <c r="BR66" t="s">
        <v>33094</v>
      </c>
      <c r="BS66" t="s">
        <v>296</v>
      </c>
    </row>
    <row r="67" spans="1:72" hidden="1">
      <c r="A67">
        <v>565</v>
      </c>
      <c r="B67" t="s">
        <v>76</v>
      </c>
      <c r="C67" t="s">
        <v>17143</v>
      </c>
      <c r="G67" t="s">
        <v>31116</v>
      </c>
      <c r="J67" t="s">
        <v>31117</v>
      </c>
      <c r="K67" t="s">
        <v>13908</v>
      </c>
      <c r="O67" t="s">
        <v>28261</v>
      </c>
      <c r="W67" t="s">
        <v>31118</v>
      </c>
      <c r="AA67" t="s">
        <v>12071</v>
      </c>
      <c r="AB67" t="s">
        <v>17783</v>
      </c>
      <c r="AG67">
        <v>58</v>
      </c>
      <c r="AH67">
        <v>59</v>
      </c>
      <c r="AN67" t="s">
        <v>13912</v>
      </c>
      <c r="AS67" t="s">
        <v>769</v>
      </c>
      <c r="AT67">
        <v>2008</v>
      </c>
      <c r="AU67">
        <v>58</v>
      </c>
      <c r="AV67">
        <v>3</v>
      </c>
      <c r="BA67">
        <v>222</v>
      </c>
      <c r="BB67">
        <v>230</v>
      </c>
      <c r="BD67" t="s">
        <v>31119</v>
      </c>
      <c r="BL67" t="s">
        <v>31120</v>
      </c>
      <c r="BR67" t="s">
        <v>33094</v>
      </c>
      <c r="BS67" t="s">
        <v>296</v>
      </c>
    </row>
    <row r="68" spans="1:72" hidden="1">
      <c r="A68">
        <v>374</v>
      </c>
      <c r="B68" t="s">
        <v>76</v>
      </c>
      <c r="C68" t="s">
        <v>674</v>
      </c>
      <c r="G68" t="s">
        <v>675</v>
      </c>
      <c r="J68" t="s">
        <v>676</v>
      </c>
      <c r="K68" t="s">
        <v>677</v>
      </c>
      <c r="O68" t="s">
        <v>28261</v>
      </c>
      <c r="W68" t="s">
        <v>678</v>
      </c>
      <c r="AG68">
        <v>18</v>
      </c>
      <c r="AH68">
        <v>20</v>
      </c>
      <c r="AN68" t="s">
        <v>679</v>
      </c>
      <c r="AS68" t="s">
        <v>600</v>
      </c>
      <c r="AT68">
        <v>2013</v>
      </c>
      <c r="AU68">
        <v>26</v>
      </c>
      <c r="AV68">
        <v>4</v>
      </c>
      <c r="BA68">
        <v>705</v>
      </c>
      <c r="BB68">
        <v>718</v>
      </c>
      <c r="BD68" t="s">
        <v>680</v>
      </c>
      <c r="BL68" t="s">
        <v>681</v>
      </c>
      <c r="BM68">
        <v>23496837</v>
      </c>
      <c r="BR68" t="s">
        <v>33176</v>
      </c>
    </row>
    <row r="69" spans="1:72" hidden="1">
      <c r="A69">
        <v>897</v>
      </c>
      <c r="B69" t="s">
        <v>76</v>
      </c>
      <c r="C69" t="s">
        <v>32465</v>
      </c>
      <c r="G69" t="s">
        <v>32465</v>
      </c>
      <c r="J69" t="s">
        <v>32466</v>
      </c>
      <c r="K69" t="s">
        <v>1097</v>
      </c>
      <c r="O69" t="s">
        <v>28366</v>
      </c>
      <c r="W69" t="s">
        <v>32467</v>
      </c>
      <c r="AA69" t="s">
        <v>32239</v>
      </c>
      <c r="AB69" t="s">
        <v>32240</v>
      </c>
      <c r="AG69">
        <v>327</v>
      </c>
      <c r="AH69">
        <v>343</v>
      </c>
      <c r="AN69" t="s">
        <v>1099</v>
      </c>
      <c r="AO69" t="s">
        <v>2847</v>
      </c>
      <c r="AS69" t="s">
        <v>168</v>
      </c>
      <c r="AT69">
        <v>1995</v>
      </c>
      <c r="AU69">
        <v>74</v>
      </c>
      <c r="AV69">
        <v>1</v>
      </c>
      <c r="BA69">
        <v>3</v>
      </c>
      <c r="BB69">
        <v>17</v>
      </c>
      <c r="BD69" t="s">
        <v>32468</v>
      </c>
      <c r="BL69" t="s">
        <v>32469</v>
      </c>
      <c r="BR69" t="s">
        <v>33094</v>
      </c>
    </row>
    <row r="70" spans="1:72" hidden="1">
      <c r="A70">
        <v>721</v>
      </c>
      <c r="B70" t="s">
        <v>76</v>
      </c>
      <c r="C70" t="s">
        <v>31812</v>
      </c>
      <c r="G70" t="s">
        <v>31812</v>
      </c>
      <c r="J70" t="s">
        <v>31813</v>
      </c>
      <c r="K70" t="s">
        <v>247</v>
      </c>
      <c r="O70" t="s">
        <v>28366</v>
      </c>
      <c r="W70" t="s">
        <v>31814</v>
      </c>
      <c r="AG70">
        <v>95</v>
      </c>
      <c r="AH70">
        <v>99</v>
      </c>
      <c r="AN70" t="s">
        <v>250</v>
      </c>
      <c r="AO70" t="s">
        <v>251</v>
      </c>
      <c r="AT70">
        <v>2003</v>
      </c>
      <c r="AU70">
        <v>20</v>
      </c>
      <c r="AV70">
        <v>6</v>
      </c>
      <c r="BA70">
        <v>901</v>
      </c>
      <c r="BB70">
        <v>919</v>
      </c>
      <c r="BD70" t="s">
        <v>31815</v>
      </c>
      <c r="BL70" t="s">
        <v>31816</v>
      </c>
      <c r="BM70">
        <v>14680135</v>
      </c>
      <c r="BR70" t="s">
        <v>33094</v>
      </c>
    </row>
    <row r="71" spans="1:72" hidden="1">
      <c r="A71">
        <v>631</v>
      </c>
      <c r="B71" t="s">
        <v>76</v>
      </c>
      <c r="C71" t="s">
        <v>31446</v>
      </c>
      <c r="G71" t="s">
        <v>31447</v>
      </c>
      <c r="J71" t="s">
        <v>31448</v>
      </c>
      <c r="K71" t="s">
        <v>2067</v>
      </c>
      <c r="O71" t="s">
        <v>28261</v>
      </c>
      <c r="W71" t="s">
        <v>31449</v>
      </c>
      <c r="AG71">
        <v>9</v>
      </c>
      <c r="AH71">
        <v>9</v>
      </c>
      <c r="AN71" t="s">
        <v>2069</v>
      </c>
      <c r="AS71" t="s">
        <v>397</v>
      </c>
      <c r="AT71">
        <v>2006</v>
      </c>
      <c r="AU71">
        <v>8</v>
      </c>
      <c r="AV71">
        <v>5</v>
      </c>
      <c r="BA71">
        <v>803</v>
      </c>
      <c r="BB71">
        <v>811</v>
      </c>
      <c r="BL71" t="s">
        <v>31450</v>
      </c>
      <c r="BR71" t="s">
        <v>33094</v>
      </c>
      <c r="BS71" t="s">
        <v>296</v>
      </c>
    </row>
    <row r="72" spans="1:72" hidden="1">
      <c r="A72">
        <v>1092</v>
      </c>
      <c r="B72" t="s">
        <v>76</v>
      </c>
      <c r="C72" t="s">
        <v>33082</v>
      </c>
      <c r="G72" t="s">
        <v>33082</v>
      </c>
      <c r="J72" t="s">
        <v>33083</v>
      </c>
      <c r="K72" t="s">
        <v>145</v>
      </c>
      <c r="O72" t="s">
        <v>28261</v>
      </c>
      <c r="AG72">
        <v>12</v>
      </c>
      <c r="AH72">
        <v>13</v>
      </c>
      <c r="AN72" t="s">
        <v>147</v>
      </c>
      <c r="AO72" t="s">
        <v>1557</v>
      </c>
      <c r="AT72">
        <v>1971</v>
      </c>
      <c r="AU72">
        <v>17</v>
      </c>
      <c r="AV72">
        <v>7</v>
      </c>
      <c r="BA72">
        <v>1211</v>
      </c>
      <c r="BB72" t="s">
        <v>1367</v>
      </c>
      <c r="BD72" t="s">
        <v>33084</v>
      </c>
      <c r="BL72" t="s">
        <v>33085</v>
      </c>
      <c r="BR72" t="s">
        <v>33094</v>
      </c>
      <c r="BS72" t="s">
        <v>594</v>
      </c>
      <c r="BT72">
        <v>1</v>
      </c>
    </row>
    <row r="73" spans="1:72" hidden="1">
      <c r="A73">
        <v>938</v>
      </c>
      <c r="B73" t="s">
        <v>76</v>
      </c>
      <c r="C73" t="s">
        <v>32606</v>
      </c>
      <c r="G73" t="s">
        <v>32606</v>
      </c>
      <c r="J73" t="s">
        <v>32607</v>
      </c>
      <c r="K73" t="s">
        <v>766</v>
      </c>
      <c r="O73" t="s">
        <v>32481</v>
      </c>
      <c r="W73" t="s">
        <v>32608</v>
      </c>
      <c r="AG73">
        <v>6</v>
      </c>
      <c r="AH73">
        <v>6</v>
      </c>
      <c r="AN73" t="s">
        <v>768</v>
      </c>
      <c r="AS73" t="s">
        <v>397</v>
      </c>
      <c r="AT73">
        <v>1993</v>
      </c>
      <c r="AU73">
        <v>30</v>
      </c>
      <c r="AV73">
        <v>4</v>
      </c>
      <c r="BA73">
        <v>816</v>
      </c>
      <c r="BB73">
        <v>819</v>
      </c>
      <c r="BD73" t="s">
        <v>32609</v>
      </c>
      <c r="BL73" t="s">
        <v>32610</v>
      </c>
      <c r="BM73">
        <v>8360910</v>
      </c>
      <c r="BR73" t="s">
        <v>33094</v>
      </c>
      <c r="BS73" t="s">
        <v>296</v>
      </c>
    </row>
    <row r="74" spans="1:72" hidden="1">
      <c r="A74">
        <v>1012</v>
      </c>
      <c r="B74" t="s">
        <v>76</v>
      </c>
      <c r="C74" t="s">
        <v>32840</v>
      </c>
      <c r="G74" t="s">
        <v>32840</v>
      </c>
      <c r="J74" t="s">
        <v>32841</v>
      </c>
      <c r="K74" t="s">
        <v>8486</v>
      </c>
      <c r="O74" t="s">
        <v>28366</v>
      </c>
      <c r="AG74">
        <v>46</v>
      </c>
      <c r="AH74">
        <v>48</v>
      </c>
      <c r="AN74" t="s">
        <v>7386</v>
      </c>
      <c r="AO74" t="s">
        <v>8488</v>
      </c>
      <c r="AT74">
        <v>1987</v>
      </c>
      <c r="AU74">
        <v>32</v>
      </c>
      <c r="BA74">
        <v>479</v>
      </c>
      <c r="BB74">
        <v>505</v>
      </c>
      <c r="BD74" t="s">
        <v>32842</v>
      </c>
      <c r="BL74" t="s">
        <v>32843</v>
      </c>
      <c r="BM74">
        <v>2880554</v>
      </c>
      <c r="BR74" t="s">
        <v>33094</v>
      </c>
    </row>
    <row r="75" spans="1:72" hidden="1">
      <c r="A75">
        <v>922</v>
      </c>
      <c r="B75" t="s">
        <v>76</v>
      </c>
      <c r="C75" t="s">
        <v>764</v>
      </c>
      <c r="G75" t="s">
        <v>764</v>
      </c>
      <c r="J75" t="s">
        <v>765</v>
      </c>
      <c r="K75" t="s">
        <v>766</v>
      </c>
      <c r="O75" t="s">
        <v>28261</v>
      </c>
      <c r="W75" t="s">
        <v>767</v>
      </c>
      <c r="AG75">
        <v>35</v>
      </c>
      <c r="AH75">
        <v>37</v>
      </c>
      <c r="AN75" t="s">
        <v>768</v>
      </c>
      <c r="AS75" t="s">
        <v>769</v>
      </c>
      <c r="AT75">
        <v>1994</v>
      </c>
      <c r="AU75">
        <v>31</v>
      </c>
      <c r="AV75">
        <v>2</v>
      </c>
      <c r="BA75">
        <v>278</v>
      </c>
      <c r="BB75">
        <v>286</v>
      </c>
      <c r="BD75" t="s">
        <v>770</v>
      </c>
      <c r="BL75" t="s">
        <v>771</v>
      </c>
      <c r="BM75">
        <v>8189418</v>
      </c>
      <c r="BR75" t="s">
        <v>33176</v>
      </c>
    </row>
    <row r="76" spans="1:72" hidden="1">
      <c r="A76">
        <v>899</v>
      </c>
      <c r="B76" t="s">
        <v>76</v>
      </c>
      <c r="C76" t="s">
        <v>17671</v>
      </c>
      <c r="G76" t="s">
        <v>17671</v>
      </c>
      <c r="J76" t="s">
        <v>32477</v>
      </c>
      <c r="K76" t="s">
        <v>766</v>
      </c>
      <c r="O76" t="s">
        <v>28261</v>
      </c>
      <c r="W76" t="s">
        <v>32478</v>
      </c>
      <c r="AG76">
        <v>44</v>
      </c>
      <c r="AH76">
        <v>49</v>
      </c>
      <c r="AN76" t="s">
        <v>768</v>
      </c>
      <c r="AS76" t="s">
        <v>185</v>
      </c>
      <c r="AT76">
        <v>1995</v>
      </c>
      <c r="AU76">
        <v>32</v>
      </c>
      <c r="AV76">
        <v>5</v>
      </c>
      <c r="BA76">
        <v>599</v>
      </c>
      <c r="BB76">
        <v>604</v>
      </c>
      <c r="BD76" t="s">
        <v>32479</v>
      </c>
      <c r="BL76" t="s">
        <v>32480</v>
      </c>
      <c r="BM76">
        <v>7473614</v>
      </c>
      <c r="BR76" t="s">
        <v>33094</v>
      </c>
      <c r="BS76" t="s">
        <v>296</v>
      </c>
    </row>
    <row r="77" spans="1:72" hidden="1">
      <c r="A77">
        <v>972</v>
      </c>
      <c r="B77" t="s">
        <v>76</v>
      </c>
      <c r="C77" t="s">
        <v>32713</v>
      </c>
      <c r="G77" t="s">
        <v>32713</v>
      </c>
      <c r="J77" t="s">
        <v>32714</v>
      </c>
      <c r="K77" t="s">
        <v>8486</v>
      </c>
      <c r="O77" t="s">
        <v>28366</v>
      </c>
      <c r="AG77">
        <v>93</v>
      </c>
      <c r="AH77">
        <v>99</v>
      </c>
      <c r="AN77" t="s">
        <v>7386</v>
      </c>
      <c r="AT77">
        <v>1991</v>
      </c>
      <c r="AU77">
        <v>36</v>
      </c>
      <c r="BA77">
        <v>459</v>
      </c>
      <c r="BB77">
        <v>484</v>
      </c>
      <c r="BD77" t="s">
        <v>32715</v>
      </c>
      <c r="BL77" t="s">
        <v>32716</v>
      </c>
      <c r="BM77">
        <v>2006869</v>
      </c>
      <c r="BR77" t="s">
        <v>33094</v>
      </c>
    </row>
    <row r="78" spans="1:72" hidden="1">
      <c r="A78">
        <v>894</v>
      </c>
      <c r="B78" t="s">
        <v>76</v>
      </c>
      <c r="C78" t="s">
        <v>17035</v>
      </c>
      <c r="G78" t="s">
        <v>17035</v>
      </c>
      <c r="J78" t="s">
        <v>17040</v>
      </c>
      <c r="K78" t="s">
        <v>452</v>
      </c>
      <c r="O78" t="s">
        <v>28261</v>
      </c>
      <c r="W78" t="s">
        <v>17041</v>
      </c>
      <c r="AG78">
        <v>16</v>
      </c>
      <c r="AH78">
        <v>17</v>
      </c>
      <c r="AN78" t="s">
        <v>454</v>
      </c>
      <c r="AS78" t="s">
        <v>413</v>
      </c>
      <c r="AT78">
        <v>1995</v>
      </c>
      <c r="AU78">
        <v>30</v>
      </c>
      <c r="AV78">
        <v>4</v>
      </c>
      <c r="BA78">
        <v>567</v>
      </c>
      <c r="BB78">
        <v>579</v>
      </c>
      <c r="BD78" t="s">
        <v>17042</v>
      </c>
      <c r="BL78" t="s">
        <v>17043</v>
      </c>
      <c r="BR78" t="s">
        <v>33176</v>
      </c>
    </row>
    <row r="79" spans="1:72" hidden="1">
      <c r="A79">
        <v>703</v>
      </c>
      <c r="B79" t="s">
        <v>76</v>
      </c>
      <c r="C79" t="s">
        <v>31726</v>
      </c>
      <c r="G79" t="s">
        <v>31726</v>
      </c>
      <c r="J79" t="s">
        <v>31727</v>
      </c>
      <c r="K79" t="s">
        <v>2266</v>
      </c>
      <c r="O79" t="s">
        <v>28261</v>
      </c>
      <c r="W79" t="s">
        <v>31728</v>
      </c>
      <c r="AA79" t="s">
        <v>20821</v>
      </c>
      <c r="AB79" t="s">
        <v>31729</v>
      </c>
      <c r="AG79">
        <v>108</v>
      </c>
      <c r="AH79">
        <v>123</v>
      </c>
      <c r="AN79" t="s">
        <v>2269</v>
      </c>
      <c r="AO79" t="s">
        <v>2270</v>
      </c>
      <c r="AS79" t="s">
        <v>216</v>
      </c>
      <c r="AT79">
        <v>2003</v>
      </c>
      <c r="AU79">
        <v>26</v>
      </c>
      <c r="AV79">
        <v>4</v>
      </c>
      <c r="BA79">
        <v>445</v>
      </c>
      <c r="BB79">
        <v>455</v>
      </c>
      <c r="BD79" t="s">
        <v>31730</v>
      </c>
      <c r="BL79" t="s">
        <v>31731</v>
      </c>
      <c r="BR79" t="s">
        <v>33094</v>
      </c>
      <c r="BS79" t="s">
        <v>296</v>
      </c>
    </row>
    <row r="80" spans="1:72" hidden="1">
      <c r="A80">
        <v>844</v>
      </c>
      <c r="B80" t="s">
        <v>76</v>
      </c>
      <c r="C80" t="s">
        <v>13450</v>
      </c>
      <c r="G80" t="s">
        <v>13450</v>
      </c>
      <c r="J80" t="s">
        <v>13451</v>
      </c>
      <c r="K80" t="s">
        <v>210</v>
      </c>
      <c r="O80" t="s">
        <v>28261</v>
      </c>
      <c r="W80" t="s">
        <v>13452</v>
      </c>
      <c r="AG80">
        <v>22</v>
      </c>
      <c r="AH80">
        <v>23</v>
      </c>
      <c r="AN80" t="s">
        <v>214</v>
      </c>
      <c r="AS80" t="s">
        <v>204</v>
      </c>
      <c r="AT80">
        <v>1998</v>
      </c>
      <c r="AU80">
        <v>23</v>
      </c>
      <c r="AV80">
        <v>1</v>
      </c>
      <c r="BA80">
        <v>1</v>
      </c>
      <c r="BB80">
        <v>8</v>
      </c>
      <c r="BD80" t="s">
        <v>13453</v>
      </c>
      <c r="BL80" t="s">
        <v>13454</v>
      </c>
      <c r="BR80" t="s">
        <v>33176</v>
      </c>
    </row>
    <row r="81" spans="1:72" hidden="1">
      <c r="A81">
        <v>220</v>
      </c>
      <c r="B81" t="s">
        <v>76</v>
      </c>
      <c r="C81" t="s">
        <v>29380</v>
      </c>
      <c r="G81" t="s">
        <v>29381</v>
      </c>
      <c r="J81" t="s">
        <v>29382</v>
      </c>
      <c r="K81" t="s">
        <v>1819</v>
      </c>
      <c r="O81" t="s">
        <v>28261</v>
      </c>
      <c r="W81" t="s">
        <v>29383</v>
      </c>
      <c r="AG81">
        <v>2</v>
      </c>
      <c r="AH81">
        <v>2</v>
      </c>
      <c r="AN81" t="s">
        <v>1821</v>
      </c>
      <c r="AO81" t="s">
        <v>20936</v>
      </c>
      <c r="AS81" s="3">
        <v>46204</v>
      </c>
      <c r="AT81">
        <v>2015</v>
      </c>
      <c r="AU81">
        <v>49</v>
      </c>
      <c r="AV81" t="s">
        <v>29384</v>
      </c>
      <c r="BA81">
        <v>1627</v>
      </c>
      <c r="BB81">
        <v>1639</v>
      </c>
      <c r="BD81" t="s">
        <v>29385</v>
      </c>
      <c r="BL81" t="s">
        <v>29386</v>
      </c>
      <c r="BR81" t="s">
        <v>33094</v>
      </c>
      <c r="BS81" t="s">
        <v>296</v>
      </c>
    </row>
    <row r="82" spans="1:72" hidden="1">
      <c r="A82">
        <v>668</v>
      </c>
      <c r="B82" t="s">
        <v>76</v>
      </c>
      <c r="C82" t="s">
        <v>31591</v>
      </c>
      <c r="G82" t="s">
        <v>31591</v>
      </c>
      <c r="J82" t="s">
        <v>31592</v>
      </c>
      <c r="K82" t="s">
        <v>247</v>
      </c>
      <c r="O82" t="s">
        <v>28261</v>
      </c>
      <c r="W82" t="s">
        <v>31593</v>
      </c>
      <c r="AG82">
        <v>8</v>
      </c>
      <c r="AH82">
        <v>8</v>
      </c>
      <c r="AN82" t="s">
        <v>250</v>
      </c>
      <c r="AT82">
        <v>2005</v>
      </c>
      <c r="AU82">
        <v>22</v>
      </c>
      <c r="AV82">
        <v>1</v>
      </c>
      <c r="BA82">
        <v>45</v>
      </c>
      <c r="BB82">
        <v>57</v>
      </c>
      <c r="BD82" t="s">
        <v>31594</v>
      </c>
      <c r="BL82" t="s">
        <v>31595</v>
      </c>
      <c r="BM82">
        <v>15865320</v>
      </c>
      <c r="BR82" t="s">
        <v>33094</v>
      </c>
      <c r="BS82" t="s">
        <v>296</v>
      </c>
    </row>
    <row r="83" spans="1:72" hidden="1">
      <c r="A83">
        <v>865</v>
      </c>
      <c r="B83" t="s">
        <v>76</v>
      </c>
      <c r="C83" t="s">
        <v>13781</v>
      </c>
      <c r="G83" t="s">
        <v>13781</v>
      </c>
      <c r="J83" t="s">
        <v>13782</v>
      </c>
      <c r="K83" t="s">
        <v>631</v>
      </c>
      <c r="O83" t="s">
        <v>28261</v>
      </c>
      <c r="W83" t="s">
        <v>13783</v>
      </c>
      <c r="AG83">
        <v>30</v>
      </c>
      <c r="AH83">
        <v>31</v>
      </c>
      <c r="AN83" t="s">
        <v>633</v>
      </c>
      <c r="AO83" t="s">
        <v>12577</v>
      </c>
      <c r="AS83" t="s">
        <v>769</v>
      </c>
      <c r="AT83">
        <v>1997</v>
      </c>
      <c r="AU83">
        <v>78</v>
      </c>
      <c r="AV83">
        <v>2</v>
      </c>
      <c r="BA83">
        <v>442</v>
      </c>
      <c r="BB83">
        <v>451</v>
      </c>
      <c r="BL83" t="s">
        <v>13784</v>
      </c>
      <c r="BR83" t="s">
        <v>33176</v>
      </c>
    </row>
    <row r="84" spans="1:72" hidden="1">
      <c r="A84">
        <v>274</v>
      </c>
      <c r="B84" t="s">
        <v>76</v>
      </c>
      <c r="C84" t="s">
        <v>29618</v>
      </c>
      <c r="G84" t="s">
        <v>29619</v>
      </c>
      <c r="J84" t="s">
        <v>29620</v>
      </c>
      <c r="K84" t="s">
        <v>22756</v>
      </c>
      <c r="O84" t="s">
        <v>28261</v>
      </c>
      <c r="W84" t="s">
        <v>29621</v>
      </c>
      <c r="AB84" t="s">
        <v>29622</v>
      </c>
      <c r="AG84">
        <v>1</v>
      </c>
      <c r="AH84">
        <v>2</v>
      </c>
      <c r="AN84" t="s">
        <v>22760</v>
      </c>
      <c r="AS84" t="s">
        <v>413</v>
      </c>
      <c r="AT84">
        <v>2014</v>
      </c>
      <c r="AV84">
        <v>93</v>
      </c>
      <c r="BC84" t="s">
        <v>29623</v>
      </c>
      <c r="BD84" t="s">
        <v>29624</v>
      </c>
      <c r="BL84" t="s">
        <v>29625</v>
      </c>
      <c r="BM84">
        <v>25490084</v>
      </c>
      <c r="BR84" t="s">
        <v>33094</v>
      </c>
      <c r="BS84" t="s">
        <v>296</v>
      </c>
    </row>
    <row r="85" spans="1:72">
      <c r="A85">
        <v>451</v>
      </c>
      <c r="B85" t="s">
        <v>76</v>
      </c>
      <c r="C85" t="s">
        <v>30546</v>
      </c>
      <c r="G85" t="s">
        <v>30547</v>
      </c>
      <c r="J85" t="s">
        <v>30548</v>
      </c>
      <c r="K85" t="s">
        <v>452</v>
      </c>
      <c r="O85" t="s">
        <v>28261</v>
      </c>
      <c r="W85" t="s">
        <v>30549</v>
      </c>
      <c r="AA85" t="s">
        <v>30550</v>
      </c>
      <c r="AB85" t="s">
        <v>30551</v>
      </c>
      <c r="AG85">
        <v>4</v>
      </c>
      <c r="AH85">
        <v>5</v>
      </c>
      <c r="AN85" t="s">
        <v>454</v>
      </c>
      <c r="AS85" t="s">
        <v>216</v>
      </c>
      <c r="AT85">
        <v>2011</v>
      </c>
      <c r="AU85">
        <v>46</v>
      </c>
      <c r="AV85">
        <v>3</v>
      </c>
      <c r="BA85">
        <v>449</v>
      </c>
      <c r="BB85">
        <v>454</v>
      </c>
      <c r="BD85" t="s">
        <v>30552</v>
      </c>
      <c r="BL85" t="s">
        <v>30553</v>
      </c>
      <c r="BR85" t="s">
        <v>33094</v>
      </c>
      <c r="BS85" t="s">
        <v>296</v>
      </c>
    </row>
    <row r="86" spans="1:72" hidden="1">
      <c r="A86">
        <v>1016</v>
      </c>
      <c r="B86" t="s">
        <v>76</v>
      </c>
      <c r="C86" t="s">
        <v>32775</v>
      </c>
      <c r="G86" t="s">
        <v>32775</v>
      </c>
      <c r="J86" t="s">
        <v>32851</v>
      </c>
      <c r="K86" t="s">
        <v>145</v>
      </c>
      <c r="O86" t="s">
        <v>28261</v>
      </c>
      <c r="AG86">
        <v>16</v>
      </c>
      <c r="AH86">
        <v>16</v>
      </c>
      <c r="AN86" t="s">
        <v>147</v>
      </c>
      <c r="AT86">
        <v>1987</v>
      </c>
      <c r="AU86">
        <v>33</v>
      </c>
      <c r="AV86">
        <v>11</v>
      </c>
      <c r="BA86">
        <v>831</v>
      </c>
      <c r="BB86">
        <v>841</v>
      </c>
      <c r="BD86" t="s">
        <v>32852</v>
      </c>
      <c r="BL86" t="s">
        <v>32853</v>
      </c>
      <c r="BR86" t="s">
        <v>33094</v>
      </c>
      <c r="BS86" t="s">
        <v>296</v>
      </c>
    </row>
    <row r="87" spans="1:72" hidden="1">
      <c r="A87">
        <v>390</v>
      </c>
      <c r="B87" t="s">
        <v>76</v>
      </c>
      <c r="C87" t="s">
        <v>30248</v>
      </c>
      <c r="G87" t="s">
        <v>30249</v>
      </c>
      <c r="J87" t="s">
        <v>30250</v>
      </c>
      <c r="K87" t="s">
        <v>766</v>
      </c>
      <c r="O87" t="s">
        <v>28261</v>
      </c>
      <c r="W87" t="s">
        <v>30251</v>
      </c>
      <c r="AA87" t="s">
        <v>30252</v>
      </c>
      <c r="AB87" t="s">
        <v>2526</v>
      </c>
      <c r="AG87">
        <v>10</v>
      </c>
      <c r="AH87">
        <v>10</v>
      </c>
      <c r="AN87" t="s">
        <v>768</v>
      </c>
      <c r="AO87" t="s">
        <v>2527</v>
      </c>
      <c r="AS87" t="s">
        <v>413</v>
      </c>
      <c r="AT87">
        <v>2012</v>
      </c>
      <c r="AU87">
        <v>49</v>
      </c>
      <c r="AV87">
        <v>6</v>
      </c>
      <c r="BA87">
        <v>1233</v>
      </c>
      <c r="BB87">
        <v>1243</v>
      </c>
      <c r="BD87" t="s">
        <v>30253</v>
      </c>
      <c r="BL87" t="s">
        <v>30254</v>
      </c>
      <c r="BM87">
        <v>23270150</v>
      </c>
      <c r="BR87" t="s">
        <v>33094</v>
      </c>
      <c r="BS87" t="s">
        <v>296</v>
      </c>
    </row>
    <row r="88" spans="1:72" hidden="1">
      <c r="A88">
        <v>172</v>
      </c>
      <c r="B88" t="s">
        <v>76</v>
      </c>
      <c r="C88" t="s">
        <v>29157</v>
      </c>
      <c r="G88" t="s">
        <v>29158</v>
      </c>
      <c r="J88" t="s">
        <v>29159</v>
      </c>
      <c r="K88" t="s">
        <v>29160</v>
      </c>
      <c r="O88" t="s">
        <v>28261</v>
      </c>
      <c r="W88" t="s">
        <v>29161</v>
      </c>
      <c r="AG88">
        <v>0</v>
      </c>
      <c r="AH88">
        <v>0</v>
      </c>
      <c r="AN88" t="s">
        <v>29162</v>
      </c>
      <c r="AS88" t="s">
        <v>887</v>
      </c>
      <c r="AT88">
        <v>2016</v>
      </c>
      <c r="AU88">
        <v>44</v>
      </c>
      <c r="AV88">
        <v>174</v>
      </c>
      <c r="BA88">
        <v>211</v>
      </c>
      <c r="BB88">
        <v>236</v>
      </c>
      <c r="BL88" t="s">
        <v>29163</v>
      </c>
      <c r="BR88" t="s">
        <v>33094</v>
      </c>
      <c r="BS88" t="s">
        <v>296</v>
      </c>
    </row>
    <row r="89" spans="1:72" hidden="1">
      <c r="A89">
        <v>414</v>
      </c>
      <c r="B89" t="s">
        <v>76</v>
      </c>
      <c r="C89" t="s">
        <v>30379</v>
      </c>
      <c r="G89" t="s">
        <v>30380</v>
      </c>
      <c r="J89" t="s">
        <v>30381</v>
      </c>
      <c r="K89" t="s">
        <v>100</v>
      </c>
      <c r="O89" t="s">
        <v>28261</v>
      </c>
      <c r="W89" t="s">
        <v>30382</v>
      </c>
      <c r="AA89" t="s">
        <v>30383</v>
      </c>
      <c r="AB89" t="s">
        <v>30384</v>
      </c>
      <c r="AG89">
        <v>19</v>
      </c>
      <c r="AH89">
        <v>19</v>
      </c>
      <c r="AN89" t="s">
        <v>103</v>
      </c>
      <c r="AS89" s="3">
        <v>46539</v>
      </c>
      <c r="AT89">
        <v>2012</v>
      </c>
      <c r="AU89">
        <v>7</v>
      </c>
      <c r="AV89">
        <v>6</v>
      </c>
      <c r="BC89" t="s">
        <v>30385</v>
      </c>
      <c r="BD89" t="s">
        <v>30386</v>
      </c>
      <c r="BL89" t="s">
        <v>30387</v>
      </c>
      <c r="BM89">
        <v>22761680</v>
      </c>
      <c r="BR89" t="s">
        <v>33094</v>
      </c>
      <c r="BS89" t="s">
        <v>296</v>
      </c>
    </row>
    <row r="90" spans="1:72" hidden="1">
      <c r="A90">
        <v>1021</v>
      </c>
      <c r="B90" t="s">
        <v>76</v>
      </c>
      <c r="C90" t="s">
        <v>32872</v>
      </c>
      <c r="G90" t="s">
        <v>32872</v>
      </c>
      <c r="J90" t="s">
        <v>32873</v>
      </c>
      <c r="K90" t="s">
        <v>452</v>
      </c>
      <c r="O90" t="s">
        <v>28261</v>
      </c>
      <c r="AG90">
        <v>12</v>
      </c>
      <c r="AH90">
        <v>14</v>
      </c>
      <c r="AN90" t="s">
        <v>454</v>
      </c>
      <c r="AS90" t="s">
        <v>216</v>
      </c>
      <c r="AT90">
        <v>1986</v>
      </c>
      <c r="AU90">
        <v>21</v>
      </c>
      <c r="AV90">
        <v>3</v>
      </c>
      <c r="BA90">
        <v>454</v>
      </c>
      <c r="BB90">
        <v>460</v>
      </c>
      <c r="BD90" t="s">
        <v>32874</v>
      </c>
      <c r="BL90" t="s">
        <v>32875</v>
      </c>
      <c r="BR90" t="s">
        <v>33094</v>
      </c>
      <c r="BS90" t="s">
        <v>594</v>
      </c>
      <c r="BT90">
        <v>1</v>
      </c>
    </row>
    <row r="91" spans="1:72" hidden="1">
      <c r="A91">
        <v>570</v>
      </c>
      <c r="B91" t="s">
        <v>76</v>
      </c>
      <c r="C91" t="s">
        <v>31147</v>
      </c>
      <c r="G91" t="s">
        <v>31148</v>
      </c>
      <c r="J91" t="s">
        <v>31149</v>
      </c>
      <c r="K91" t="s">
        <v>8486</v>
      </c>
      <c r="L91" t="s">
        <v>7384</v>
      </c>
      <c r="O91" t="s">
        <v>28968</v>
      </c>
      <c r="W91" t="s">
        <v>31150</v>
      </c>
      <c r="AG91">
        <v>91</v>
      </c>
      <c r="AH91">
        <v>102</v>
      </c>
      <c r="AN91" t="s">
        <v>7386</v>
      </c>
      <c r="AO91" t="s">
        <v>8488</v>
      </c>
      <c r="AT91">
        <v>2008</v>
      </c>
      <c r="AU91">
        <v>53</v>
      </c>
      <c r="BA91">
        <v>103</v>
      </c>
      <c r="BB91">
        <v>120</v>
      </c>
      <c r="BD91" t="s">
        <v>31151</v>
      </c>
      <c r="BL91" t="s">
        <v>31152</v>
      </c>
      <c r="BM91">
        <v>17685848</v>
      </c>
      <c r="BR91" t="s">
        <v>33094</v>
      </c>
    </row>
    <row r="92" spans="1:72" hidden="1">
      <c r="A92">
        <v>439</v>
      </c>
      <c r="B92" t="s">
        <v>76</v>
      </c>
      <c r="C92" t="s">
        <v>24420</v>
      </c>
      <c r="G92" t="s">
        <v>24421</v>
      </c>
      <c r="J92" t="s">
        <v>24422</v>
      </c>
      <c r="K92" t="s">
        <v>3321</v>
      </c>
      <c r="O92" t="s">
        <v>28261</v>
      </c>
      <c r="W92" t="s">
        <v>24423</v>
      </c>
      <c r="AG92">
        <v>10</v>
      </c>
      <c r="AH92">
        <v>12</v>
      </c>
      <c r="AN92" t="s">
        <v>3323</v>
      </c>
      <c r="AS92" t="s">
        <v>128</v>
      </c>
      <c r="AT92">
        <v>2011</v>
      </c>
      <c r="AU92">
        <v>94</v>
      </c>
      <c r="AV92">
        <v>4</v>
      </c>
      <c r="BA92">
        <v>1036</v>
      </c>
      <c r="BB92">
        <v>1041</v>
      </c>
      <c r="BD92" t="s">
        <v>24424</v>
      </c>
      <c r="BL92" t="s">
        <v>24425</v>
      </c>
      <c r="BR92" t="s">
        <v>33176</v>
      </c>
    </row>
    <row r="93" spans="1:72" hidden="1">
      <c r="A93">
        <v>134</v>
      </c>
      <c r="B93" t="s">
        <v>76</v>
      </c>
      <c r="C93" t="s">
        <v>28973</v>
      </c>
      <c r="G93" t="s">
        <v>28974</v>
      </c>
      <c r="J93" t="s">
        <v>28975</v>
      </c>
      <c r="K93" t="s">
        <v>3996</v>
      </c>
      <c r="O93" t="s">
        <v>28261</v>
      </c>
      <c r="W93" t="s">
        <v>28976</v>
      </c>
      <c r="AB93" t="s">
        <v>2879</v>
      </c>
      <c r="AG93">
        <v>3</v>
      </c>
      <c r="AH93">
        <v>3</v>
      </c>
      <c r="AN93" t="s">
        <v>4000</v>
      </c>
      <c r="AO93" t="s">
        <v>5562</v>
      </c>
      <c r="AT93">
        <v>2017</v>
      </c>
      <c r="AU93">
        <v>183</v>
      </c>
      <c r="AV93">
        <v>3</v>
      </c>
      <c r="BA93">
        <v>619</v>
      </c>
      <c r="BB93">
        <v>629</v>
      </c>
      <c r="BD93" t="s">
        <v>28977</v>
      </c>
      <c r="BL93" t="s">
        <v>28978</v>
      </c>
      <c r="BM93">
        <v>27868159</v>
      </c>
      <c r="BR93" t="s">
        <v>33094</v>
      </c>
      <c r="BS93" t="s">
        <v>594</v>
      </c>
      <c r="BT93">
        <v>1</v>
      </c>
    </row>
    <row r="94" spans="1:72" hidden="1">
      <c r="A94">
        <v>1017</v>
      </c>
      <c r="B94" t="s">
        <v>76</v>
      </c>
      <c r="C94" t="s">
        <v>32854</v>
      </c>
      <c r="G94" t="s">
        <v>32854</v>
      </c>
      <c r="J94" t="s">
        <v>32855</v>
      </c>
      <c r="K94" t="s">
        <v>3996</v>
      </c>
      <c r="O94" t="s">
        <v>28261</v>
      </c>
      <c r="AG94">
        <v>42</v>
      </c>
      <c r="AH94">
        <v>46</v>
      </c>
      <c r="AN94" t="s">
        <v>4000</v>
      </c>
      <c r="AT94">
        <v>1987</v>
      </c>
      <c r="AU94">
        <v>72</v>
      </c>
      <c r="AV94">
        <v>2</v>
      </c>
      <c r="BA94">
        <v>170</v>
      </c>
      <c r="BB94">
        <v>177</v>
      </c>
      <c r="BD94" t="s">
        <v>32856</v>
      </c>
      <c r="BL94" t="s">
        <v>32857</v>
      </c>
      <c r="BM94">
        <v>28311535</v>
      </c>
      <c r="BR94" t="s">
        <v>33094</v>
      </c>
      <c r="BS94" t="s">
        <v>296</v>
      </c>
    </row>
    <row r="95" spans="1:72" hidden="1">
      <c r="A95">
        <v>673</v>
      </c>
      <c r="B95" t="s">
        <v>76</v>
      </c>
      <c r="C95" t="s">
        <v>31619</v>
      </c>
      <c r="G95" t="s">
        <v>31619</v>
      </c>
      <c r="J95" t="s">
        <v>31620</v>
      </c>
      <c r="K95" t="s">
        <v>31621</v>
      </c>
      <c r="O95" t="s">
        <v>28261</v>
      </c>
      <c r="W95" t="s">
        <v>31622</v>
      </c>
      <c r="AG95">
        <v>40</v>
      </c>
      <c r="AH95">
        <v>43</v>
      </c>
      <c r="AN95" t="s">
        <v>31623</v>
      </c>
      <c r="AO95" t="s">
        <v>31624</v>
      </c>
      <c r="AT95">
        <v>2005</v>
      </c>
      <c r="AU95">
        <v>5</v>
      </c>
      <c r="AV95">
        <v>4</v>
      </c>
      <c r="BA95">
        <v>297</v>
      </c>
      <c r="BB95">
        <v>307</v>
      </c>
      <c r="BD95" t="s">
        <v>31625</v>
      </c>
      <c r="BL95" t="s">
        <v>31626</v>
      </c>
      <c r="BR95" t="s">
        <v>33094</v>
      </c>
      <c r="BS95" t="s">
        <v>296</v>
      </c>
    </row>
    <row r="96" spans="1:72" hidden="1">
      <c r="A96">
        <v>314</v>
      </c>
      <c r="B96" t="s">
        <v>76</v>
      </c>
      <c r="C96" t="s">
        <v>29888</v>
      </c>
      <c r="G96" t="s">
        <v>29889</v>
      </c>
      <c r="J96" t="s">
        <v>29890</v>
      </c>
      <c r="K96" t="s">
        <v>2382</v>
      </c>
      <c r="O96" t="s">
        <v>28261</v>
      </c>
      <c r="W96" t="s">
        <v>29891</v>
      </c>
      <c r="AG96">
        <v>3</v>
      </c>
      <c r="AH96">
        <v>5</v>
      </c>
      <c r="AN96" t="s">
        <v>2387</v>
      </c>
      <c r="AS96" t="s">
        <v>204</v>
      </c>
      <c r="AT96">
        <v>2014</v>
      </c>
      <c r="AU96">
        <v>40</v>
      </c>
      <c r="BA96">
        <v>1</v>
      </c>
      <c r="BB96">
        <v>8</v>
      </c>
      <c r="BD96" t="s">
        <v>29892</v>
      </c>
      <c r="BL96" t="s">
        <v>29893</v>
      </c>
      <c r="BM96">
        <v>24556254</v>
      </c>
      <c r="BR96" t="s">
        <v>33094</v>
      </c>
      <c r="BS96" t="s">
        <v>296</v>
      </c>
    </row>
    <row r="97" spans="1:72" hidden="1">
      <c r="A97">
        <v>332</v>
      </c>
      <c r="B97" t="s">
        <v>76</v>
      </c>
      <c r="C97" t="s">
        <v>29964</v>
      </c>
      <c r="G97" t="s">
        <v>29965</v>
      </c>
      <c r="J97" t="s">
        <v>29966</v>
      </c>
      <c r="K97" t="s">
        <v>17027</v>
      </c>
      <c r="O97" t="s">
        <v>28261</v>
      </c>
      <c r="W97" t="s">
        <v>29967</v>
      </c>
      <c r="AA97" t="s">
        <v>13026</v>
      </c>
      <c r="AB97" t="s">
        <v>2526</v>
      </c>
      <c r="AG97">
        <v>65</v>
      </c>
      <c r="AH97">
        <v>66</v>
      </c>
      <c r="AN97" t="s">
        <v>17031</v>
      </c>
      <c r="AO97" t="s">
        <v>17032</v>
      </c>
      <c r="AS97" t="s">
        <v>128</v>
      </c>
      <c r="AT97">
        <v>2013</v>
      </c>
      <c r="AU97">
        <v>69</v>
      </c>
      <c r="AV97">
        <v>12</v>
      </c>
      <c r="BA97">
        <v>1351</v>
      </c>
      <c r="BB97">
        <v>1361</v>
      </c>
      <c r="BD97" t="s">
        <v>29968</v>
      </c>
      <c r="BL97" t="s">
        <v>29969</v>
      </c>
      <c r="BM97">
        <v>23649950</v>
      </c>
      <c r="BR97" t="s">
        <v>33094</v>
      </c>
      <c r="BS97" t="s">
        <v>296</v>
      </c>
    </row>
    <row r="98" spans="1:72" hidden="1">
      <c r="A98">
        <v>573</v>
      </c>
      <c r="B98" t="s">
        <v>76</v>
      </c>
      <c r="C98" t="s">
        <v>31169</v>
      </c>
      <c r="G98" t="s">
        <v>31170</v>
      </c>
      <c r="J98" t="s">
        <v>31171</v>
      </c>
      <c r="K98" t="s">
        <v>902</v>
      </c>
      <c r="O98" t="s">
        <v>28261</v>
      </c>
      <c r="W98" t="s">
        <v>31172</v>
      </c>
      <c r="AA98" t="s">
        <v>26758</v>
      </c>
      <c r="AB98" t="s">
        <v>2026</v>
      </c>
      <c r="AG98">
        <v>5</v>
      </c>
      <c r="AH98">
        <v>7</v>
      </c>
      <c r="AN98" t="s">
        <v>908</v>
      </c>
      <c r="AT98">
        <v>2008</v>
      </c>
      <c r="AU98">
        <v>105</v>
      </c>
      <c r="AV98">
        <v>1</v>
      </c>
      <c r="BA98">
        <v>81</v>
      </c>
      <c r="BB98">
        <v>85</v>
      </c>
      <c r="BD98" t="s">
        <v>31173</v>
      </c>
      <c r="BL98" t="s">
        <v>31174</v>
      </c>
      <c r="BR98" t="s">
        <v>33094</v>
      </c>
      <c r="BS98" t="s">
        <v>296</v>
      </c>
    </row>
    <row r="99" spans="1:72" hidden="1">
      <c r="A99">
        <v>523</v>
      </c>
      <c r="B99" t="s">
        <v>76</v>
      </c>
      <c r="C99" t="s">
        <v>30907</v>
      </c>
      <c r="G99" t="s">
        <v>30908</v>
      </c>
      <c r="J99" t="s">
        <v>30909</v>
      </c>
      <c r="K99" t="s">
        <v>145</v>
      </c>
      <c r="O99" t="s">
        <v>28261</v>
      </c>
      <c r="W99" t="s">
        <v>30910</v>
      </c>
      <c r="AG99">
        <v>3</v>
      </c>
      <c r="AH99">
        <v>5</v>
      </c>
      <c r="AN99" t="s">
        <v>147</v>
      </c>
      <c r="AS99" t="s">
        <v>185</v>
      </c>
      <c r="AT99">
        <v>2009</v>
      </c>
      <c r="AU99">
        <v>55</v>
      </c>
      <c r="AV99">
        <v>9</v>
      </c>
      <c r="BA99">
        <v>818</v>
      </c>
      <c r="BB99">
        <v>824</v>
      </c>
      <c r="BD99" t="s">
        <v>30911</v>
      </c>
      <c r="BL99" t="s">
        <v>30912</v>
      </c>
      <c r="BM99">
        <v>19482029</v>
      </c>
      <c r="BR99" t="s">
        <v>33094</v>
      </c>
      <c r="BS99" t="s">
        <v>594</v>
      </c>
      <c r="BT99">
        <v>1</v>
      </c>
    </row>
    <row r="100" spans="1:72" hidden="1">
      <c r="A100">
        <v>740</v>
      </c>
      <c r="B100" t="s">
        <v>76</v>
      </c>
      <c r="C100" t="s">
        <v>31904</v>
      </c>
      <c r="G100" t="s">
        <v>31904</v>
      </c>
      <c r="J100" t="s">
        <v>31905</v>
      </c>
      <c r="K100" t="s">
        <v>677</v>
      </c>
      <c r="O100" t="s">
        <v>28261</v>
      </c>
      <c r="W100" t="s">
        <v>31906</v>
      </c>
      <c r="AG100">
        <v>21</v>
      </c>
      <c r="AH100">
        <v>21</v>
      </c>
      <c r="AN100" t="s">
        <v>679</v>
      </c>
      <c r="AS100" t="s">
        <v>769</v>
      </c>
      <c r="AT100">
        <v>2002</v>
      </c>
      <c r="AU100">
        <v>15</v>
      </c>
      <c r="AV100">
        <v>2</v>
      </c>
      <c r="BA100">
        <v>290</v>
      </c>
      <c r="BB100">
        <v>300</v>
      </c>
      <c r="BD100" t="s">
        <v>31907</v>
      </c>
      <c r="BL100" t="s">
        <v>31908</v>
      </c>
      <c r="BR100" t="s">
        <v>33094</v>
      </c>
      <c r="BS100" t="s">
        <v>296</v>
      </c>
    </row>
    <row r="101" spans="1:72" hidden="1">
      <c r="A101">
        <v>165</v>
      </c>
      <c r="B101" t="s">
        <v>76</v>
      </c>
      <c r="C101" t="s">
        <v>23576</v>
      </c>
      <c r="G101" t="s">
        <v>23577</v>
      </c>
      <c r="J101" t="s">
        <v>23578</v>
      </c>
      <c r="K101" t="s">
        <v>3265</v>
      </c>
      <c r="O101" t="s">
        <v>28261</v>
      </c>
      <c r="W101" t="s">
        <v>23579</v>
      </c>
      <c r="AG101">
        <v>1</v>
      </c>
      <c r="AH101">
        <v>1</v>
      </c>
      <c r="AN101" t="s">
        <v>3266</v>
      </c>
      <c r="AO101" t="s">
        <v>15157</v>
      </c>
      <c r="AS101" t="s">
        <v>216</v>
      </c>
      <c r="AT101">
        <v>2016</v>
      </c>
      <c r="AU101">
        <v>148</v>
      </c>
      <c r="AV101">
        <v>4</v>
      </c>
      <c r="BA101">
        <v>482</v>
      </c>
      <c r="BB101">
        <v>492</v>
      </c>
      <c r="BD101" t="s">
        <v>23580</v>
      </c>
      <c r="BL101" t="s">
        <v>23581</v>
      </c>
      <c r="BR101" t="s">
        <v>33176</v>
      </c>
    </row>
    <row r="102" spans="1:72" hidden="1">
      <c r="A102">
        <v>287</v>
      </c>
      <c r="B102" t="s">
        <v>76</v>
      </c>
      <c r="C102" t="s">
        <v>29689</v>
      </c>
      <c r="G102" t="s">
        <v>29690</v>
      </c>
      <c r="J102" t="s">
        <v>29691</v>
      </c>
      <c r="K102" t="s">
        <v>29692</v>
      </c>
      <c r="O102" t="s">
        <v>28261</v>
      </c>
      <c r="W102" t="s">
        <v>29693</v>
      </c>
      <c r="AA102" t="s">
        <v>29694</v>
      </c>
      <c r="AB102" t="s">
        <v>29695</v>
      </c>
      <c r="AG102">
        <v>12</v>
      </c>
      <c r="AH102">
        <v>12</v>
      </c>
      <c r="AN102" t="s">
        <v>29696</v>
      </c>
      <c r="AS102" t="s">
        <v>185</v>
      </c>
      <c r="AT102">
        <v>2014</v>
      </c>
      <c r="AU102">
        <v>6</v>
      </c>
      <c r="AV102">
        <v>9</v>
      </c>
      <c r="BA102">
        <v>8718</v>
      </c>
      <c r="BB102">
        <v>8738</v>
      </c>
      <c r="BD102" t="s">
        <v>29697</v>
      </c>
      <c r="BL102" t="s">
        <v>29698</v>
      </c>
      <c r="BR102" t="s">
        <v>33094</v>
      </c>
      <c r="BS102" t="s">
        <v>296</v>
      </c>
    </row>
    <row r="103" spans="1:72" hidden="1">
      <c r="A103">
        <v>814</v>
      </c>
      <c r="B103" t="s">
        <v>76</v>
      </c>
      <c r="C103" t="s">
        <v>32224</v>
      </c>
      <c r="G103" t="s">
        <v>32224</v>
      </c>
      <c r="J103" t="s">
        <v>32225</v>
      </c>
      <c r="K103" t="s">
        <v>2128</v>
      </c>
      <c r="O103" t="s">
        <v>28261</v>
      </c>
      <c r="W103" t="s">
        <v>32226</v>
      </c>
      <c r="AG103">
        <v>14</v>
      </c>
      <c r="AH103">
        <v>15</v>
      </c>
      <c r="AN103" t="s">
        <v>2130</v>
      </c>
      <c r="AS103" t="s">
        <v>887</v>
      </c>
      <c r="AT103">
        <v>1999</v>
      </c>
      <c r="AU103">
        <v>28</v>
      </c>
      <c r="AV103">
        <v>3</v>
      </c>
      <c r="BA103">
        <v>445</v>
      </c>
      <c r="BB103">
        <v>455</v>
      </c>
      <c r="BD103" t="s">
        <v>32227</v>
      </c>
      <c r="BL103" t="s">
        <v>32228</v>
      </c>
      <c r="BR103" t="s">
        <v>33094</v>
      </c>
      <c r="BS103" t="s">
        <v>296</v>
      </c>
    </row>
    <row r="104" spans="1:72" hidden="1">
      <c r="A104">
        <v>438</v>
      </c>
      <c r="B104" t="s">
        <v>76</v>
      </c>
      <c r="C104" t="s">
        <v>1142</v>
      </c>
      <c r="G104" t="s">
        <v>1143</v>
      </c>
      <c r="J104" t="s">
        <v>1144</v>
      </c>
      <c r="K104" t="s">
        <v>100</v>
      </c>
      <c r="O104" t="s">
        <v>28261</v>
      </c>
      <c r="W104" t="s">
        <v>1145</v>
      </c>
      <c r="AG104">
        <v>26</v>
      </c>
      <c r="AH104">
        <v>28</v>
      </c>
      <c r="AN104" t="s">
        <v>103</v>
      </c>
      <c r="AS104" t="s">
        <v>1146</v>
      </c>
      <c r="AT104">
        <v>2011</v>
      </c>
      <c r="AU104">
        <v>6</v>
      </c>
      <c r="AV104">
        <v>12</v>
      </c>
      <c r="BC104" t="s">
        <v>1147</v>
      </c>
      <c r="BD104" t="s">
        <v>1148</v>
      </c>
      <c r="BL104" t="s">
        <v>1149</v>
      </c>
      <c r="BM104">
        <v>22164210</v>
      </c>
      <c r="BR104" t="s">
        <v>33176</v>
      </c>
    </row>
    <row r="105" spans="1:72" hidden="1">
      <c r="A105">
        <v>961</v>
      </c>
      <c r="B105" t="s">
        <v>76</v>
      </c>
      <c r="C105" t="s">
        <v>17357</v>
      </c>
      <c r="G105" t="s">
        <v>17357</v>
      </c>
      <c r="J105" t="s">
        <v>17358</v>
      </c>
      <c r="K105" t="s">
        <v>605</v>
      </c>
      <c r="O105" t="s">
        <v>28261</v>
      </c>
      <c r="W105" t="s">
        <v>17359</v>
      </c>
      <c r="AG105">
        <v>21</v>
      </c>
      <c r="AH105">
        <v>21</v>
      </c>
      <c r="AN105" t="s">
        <v>607</v>
      </c>
      <c r="AO105" t="s">
        <v>608</v>
      </c>
      <c r="AS105" t="s">
        <v>204</v>
      </c>
      <c r="AT105">
        <v>1992</v>
      </c>
      <c r="AU105">
        <v>46</v>
      </c>
      <c r="AV105">
        <v>1</v>
      </c>
      <c r="BA105">
        <v>245</v>
      </c>
      <c r="BB105">
        <v>257</v>
      </c>
      <c r="BD105" t="s">
        <v>32682</v>
      </c>
      <c r="BL105" t="s">
        <v>17361</v>
      </c>
      <c r="BM105">
        <v>28564964</v>
      </c>
      <c r="BR105" t="s">
        <v>33176</v>
      </c>
    </row>
    <row r="106" spans="1:72" hidden="1">
      <c r="A106">
        <v>707</v>
      </c>
      <c r="B106" t="s">
        <v>76</v>
      </c>
      <c r="C106" t="s">
        <v>1194</v>
      </c>
      <c r="G106" t="s">
        <v>1194</v>
      </c>
      <c r="J106" t="s">
        <v>1195</v>
      </c>
      <c r="K106" t="s">
        <v>1196</v>
      </c>
      <c r="O106" t="s">
        <v>28261</v>
      </c>
      <c r="W106" t="s">
        <v>1197</v>
      </c>
      <c r="AG106">
        <v>68</v>
      </c>
      <c r="AH106">
        <v>70</v>
      </c>
      <c r="AN106" t="s">
        <v>1198</v>
      </c>
      <c r="AS106" t="s">
        <v>397</v>
      </c>
      <c r="AT106">
        <v>2003</v>
      </c>
      <c r="AU106">
        <v>96</v>
      </c>
      <c r="AV106">
        <v>4</v>
      </c>
      <c r="BA106">
        <v>512</v>
      </c>
      <c r="BB106">
        <v>518</v>
      </c>
      <c r="BD106" t="s">
        <v>1199</v>
      </c>
      <c r="BL106" t="s">
        <v>1200</v>
      </c>
      <c r="BR106" t="s">
        <v>33176</v>
      </c>
    </row>
    <row r="107" spans="1:72" hidden="1">
      <c r="A107">
        <v>599</v>
      </c>
      <c r="B107" t="s">
        <v>76</v>
      </c>
      <c r="C107" t="s">
        <v>31275</v>
      </c>
      <c r="G107" t="s">
        <v>31276</v>
      </c>
      <c r="J107" t="s">
        <v>31277</v>
      </c>
      <c r="K107" t="s">
        <v>452</v>
      </c>
      <c r="O107" t="s">
        <v>28261</v>
      </c>
      <c r="W107" t="s">
        <v>31278</v>
      </c>
      <c r="AG107">
        <v>4</v>
      </c>
      <c r="AH107">
        <v>6</v>
      </c>
      <c r="AN107" t="s">
        <v>454</v>
      </c>
      <c r="AS107" t="s">
        <v>148</v>
      </c>
      <c r="AT107">
        <v>2007</v>
      </c>
      <c r="AU107">
        <v>42</v>
      </c>
      <c r="AV107">
        <v>2</v>
      </c>
      <c r="BA107">
        <v>291</v>
      </c>
      <c r="BB107">
        <v>296</v>
      </c>
      <c r="BD107" t="s">
        <v>31279</v>
      </c>
      <c r="BL107" t="s">
        <v>31280</v>
      </c>
      <c r="BR107" t="s">
        <v>33094</v>
      </c>
      <c r="BS107" t="s">
        <v>296</v>
      </c>
    </row>
    <row r="108" spans="1:72" hidden="1">
      <c r="A108">
        <v>112</v>
      </c>
      <c r="B108" t="s">
        <v>76</v>
      </c>
      <c r="C108" t="s">
        <v>28846</v>
      </c>
      <c r="G108" t="s">
        <v>28847</v>
      </c>
      <c r="J108" t="s">
        <v>28848</v>
      </c>
      <c r="K108" t="s">
        <v>1516</v>
      </c>
      <c r="O108" t="s">
        <v>28261</v>
      </c>
      <c r="W108" t="s">
        <v>28849</v>
      </c>
      <c r="AA108" t="s">
        <v>28850</v>
      </c>
      <c r="AB108" t="s">
        <v>28851</v>
      </c>
      <c r="AG108">
        <v>2</v>
      </c>
      <c r="AH108">
        <v>2</v>
      </c>
      <c r="AN108" t="s">
        <v>1518</v>
      </c>
      <c r="AS108" t="s">
        <v>2479</v>
      </c>
      <c r="AT108">
        <v>2017</v>
      </c>
      <c r="AU108">
        <v>17</v>
      </c>
      <c r="BC108">
        <v>114</v>
      </c>
      <c r="BD108" t="s">
        <v>28852</v>
      </c>
      <c r="BL108" t="s">
        <v>28853</v>
      </c>
      <c r="BM108">
        <v>28532466</v>
      </c>
      <c r="BR108" t="s">
        <v>33094</v>
      </c>
      <c r="BS108" t="s">
        <v>296</v>
      </c>
    </row>
    <row r="109" spans="1:72" hidden="1">
      <c r="A109">
        <v>653</v>
      </c>
      <c r="B109" t="s">
        <v>76</v>
      </c>
      <c r="C109" t="s">
        <v>30816</v>
      </c>
      <c r="G109" t="s">
        <v>30816</v>
      </c>
      <c r="J109" t="s">
        <v>31519</v>
      </c>
      <c r="K109" t="s">
        <v>4577</v>
      </c>
      <c r="O109" t="s">
        <v>28366</v>
      </c>
      <c r="W109" t="s">
        <v>31520</v>
      </c>
      <c r="AA109" t="s">
        <v>31521</v>
      </c>
      <c r="AB109" t="s">
        <v>23274</v>
      </c>
      <c r="AG109">
        <v>8</v>
      </c>
      <c r="AH109">
        <v>9</v>
      </c>
      <c r="AN109" t="s">
        <v>4579</v>
      </c>
      <c r="AS109" t="s">
        <v>216</v>
      </c>
      <c r="AT109">
        <v>2005</v>
      </c>
      <c r="AU109">
        <v>84</v>
      </c>
      <c r="AV109">
        <v>2</v>
      </c>
      <c r="BA109">
        <v>195</v>
      </c>
      <c r="BB109">
        <v>216</v>
      </c>
      <c r="BD109" t="s">
        <v>31522</v>
      </c>
      <c r="BL109" t="s">
        <v>31523</v>
      </c>
      <c r="BM109">
        <v>16131720</v>
      </c>
      <c r="BR109" t="s">
        <v>33094</v>
      </c>
    </row>
    <row r="110" spans="1:72" hidden="1">
      <c r="A110">
        <v>117</v>
      </c>
      <c r="B110" t="s">
        <v>76</v>
      </c>
      <c r="C110" t="s">
        <v>28867</v>
      </c>
      <c r="G110" t="s">
        <v>28868</v>
      </c>
      <c r="J110" t="s">
        <v>28869</v>
      </c>
      <c r="K110" t="s">
        <v>1578</v>
      </c>
      <c r="O110" t="s">
        <v>28261</v>
      </c>
      <c r="W110" t="s">
        <v>28870</v>
      </c>
      <c r="AA110" t="s">
        <v>28871</v>
      </c>
      <c r="AB110" t="s">
        <v>28872</v>
      </c>
      <c r="AG110">
        <v>9</v>
      </c>
      <c r="AH110">
        <v>9</v>
      </c>
      <c r="AN110" t="s">
        <v>1580</v>
      </c>
      <c r="AO110" t="s">
        <v>8019</v>
      </c>
      <c r="AS110" t="s">
        <v>148</v>
      </c>
      <c r="AT110">
        <v>2017</v>
      </c>
      <c r="AU110">
        <v>31</v>
      </c>
      <c r="AV110">
        <v>5</v>
      </c>
      <c r="BA110">
        <v>1091</v>
      </c>
      <c r="BB110">
        <v>1100</v>
      </c>
      <c r="BD110" t="s">
        <v>28873</v>
      </c>
      <c r="BL110" t="s">
        <v>28874</v>
      </c>
      <c r="BR110" t="s">
        <v>33094</v>
      </c>
      <c r="BS110" t="s">
        <v>296</v>
      </c>
    </row>
    <row r="111" spans="1:72" hidden="1">
      <c r="A111">
        <v>405</v>
      </c>
      <c r="B111" t="s">
        <v>76</v>
      </c>
      <c r="C111" t="s">
        <v>30332</v>
      </c>
      <c r="G111" t="s">
        <v>30333</v>
      </c>
      <c r="J111" t="s">
        <v>30334</v>
      </c>
      <c r="K111" t="s">
        <v>14014</v>
      </c>
      <c r="O111" t="s">
        <v>28261</v>
      </c>
      <c r="W111" t="s">
        <v>30335</v>
      </c>
      <c r="AA111" t="s">
        <v>30336</v>
      </c>
      <c r="AB111" t="s">
        <v>30337</v>
      </c>
      <c r="AG111">
        <v>7</v>
      </c>
      <c r="AH111">
        <v>10</v>
      </c>
      <c r="AN111" t="s">
        <v>14018</v>
      </c>
      <c r="AO111" t="s">
        <v>14019</v>
      </c>
      <c r="AS111" t="s">
        <v>216</v>
      </c>
      <c r="AT111">
        <v>2012</v>
      </c>
      <c r="AU111">
        <v>162</v>
      </c>
      <c r="AV111">
        <v>4</v>
      </c>
      <c r="BA111">
        <v>391</v>
      </c>
      <c r="BB111">
        <v>396</v>
      </c>
      <c r="BD111" t="s">
        <v>30338</v>
      </c>
      <c r="BL111" t="s">
        <v>30339</v>
      </c>
      <c r="BM111">
        <v>22561660</v>
      </c>
      <c r="BR111" t="s">
        <v>33094</v>
      </c>
      <c r="BS111" t="s">
        <v>296</v>
      </c>
    </row>
    <row r="112" spans="1:72" hidden="1">
      <c r="A112">
        <v>313</v>
      </c>
      <c r="B112" t="s">
        <v>76</v>
      </c>
      <c r="C112" t="s">
        <v>29877</v>
      </c>
      <c r="G112" t="s">
        <v>29878</v>
      </c>
      <c r="J112" t="s">
        <v>29879</v>
      </c>
      <c r="K112" t="s">
        <v>29880</v>
      </c>
      <c r="O112" t="s">
        <v>28261</v>
      </c>
      <c r="W112" t="s">
        <v>29881</v>
      </c>
      <c r="AA112" t="s">
        <v>29882</v>
      </c>
      <c r="AB112" t="s">
        <v>29883</v>
      </c>
      <c r="AG112">
        <v>0</v>
      </c>
      <c r="AH112">
        <v>0</v>
      </c>
      <c r="AN112" t="s">
        <v>29884</v>
      </c>
      <c r="AO112" t="s">
        <v>29885</v>
      </c>
      <c r="AS112" t="s">
        <v>204</v>
      </c>
      <c r="AT112">
        <v>2014</v>
      </c>
      <c r="AU112">
        <v>74</v>
      </c>
      <c r="AV112">
        <v>1</v>
      </c>
      <c r="BA112">
        <v>205</v>
      </c>
      <c r="BB112">
        <v>211</v>
      </c>
      <c r="BD112" t="s">
        <v>29886</v>
      </c>
      <c r="BL112" t="s">
        <v>29887</v>
      </c>
      <c r="BM112">
        <v>25055103</v>
      </c>
      <c r="BR112" t="s">
        <v>33094</v>
      </c>
      <c r="BS112" t="s">
        <v>296</v>
      </c>
    </row>
    <row r="113" spans="1:75" hidden="1">
      <c r="A113">
        <v>267</v>
      </c>
      <c r="B113" t="s">
        <v>76</v>
      </c>
      <c r="C113" t="s">
        <v>29580</v>
      </c>
      <c r="G113" t="s">
        <v>29581</v>
      </c>
      <c r="J113" t="s">
        <v>29582</v>
      </c>
      <c r="K113" t="s">
        <v>1170</v>
      </c>
      <c r="O113" t="s">
        <v>28366</v>
      </c>
      <c r="W113" t="s">
        <v>29583</v>
      </c>
      <c r="AG113">
        <v>27</v>
      </c>
      <c r="AH113">
        <v>30</v>
      </c>
      <c r="AN113" t="s">
        <v>1174</v>
      </c>
      <c r="AO113" t="s">
        <v>1175</v>
      </c>
      <c r="AS113" t="s">
        <v>94</v>
      </c>
      <c r="AT113">
        <v>2015</v>
      </c>
      <c r="AU113">
        <v>205</v>
      </c>
      <c r="AV113">
        <v>2</v>
      </c>
      <c r="BA113">
        <v>490</v>
      </c>
      <c r="BB113">
        <v>502</v>
      </c>
      <c r="BD113" t="s">
        <v>29584</v>
      </c>
      <c r="BL113" t="s">
        <v>29585</v>
      </c>
      <c r="BM113">
        <v>25303317</v>
      </c>
      <c r="BR113" t="s">
        <v>33094</v>
      </c>
    </row>
    <row r="114" spans="1:75" hidden="1">
      <c r="A114">
        <v>1093</v>
      </c>
      <c r="B114" t="s">
        <v>76</v>
      </c>
      <c r="C114" t="s">
        <v>33086</v>
      </c>
      <c r="G114" t="s">
        <v>33086</v>
      </c>
      <c r="J114" t="s">
        <v>33087</v>
      </c>
      <c r="K114" t="s">
        <v>8486</v>
      </c>
      <c r="O114" t="s">
        <v>28366</v>
      </c>
      <c r="AG114">
        <v>176</v>
      </c>
      <c r="AH114">
        <v>179</v>
      </c>
      <c r="AN114" t="s">
        <v>7386</v>
      </c>
      <c r="AO114" t="s">
        <v>8488</v>
      </c>
      <c r="AT114">
        <v>1970</v>
      </c>
      <c r="AU114">
        <v>15</v>
      </c>
      <c r="BA114">
        <v>201</v>
      </c>
      <c r="BB114" t="s">
        <v>1367</v>
      </c>
      <c r="BD114" t="s">
        <v>33088</v>
      </c>
      <c r="BL114" t="s">
        <v>33089</v>
      </c>
      <c r="BR114" t="s">
        <v>33094</v>
      </c>
    </row>
    <row r="115" spans="1:75" hidden="1">
      <c r="A115">
        <v>130</v>
      </c>
      <c r="B115" t="s">
        <v>76</v>
      </c>
      <c r="C115" t="s">
        <v>28951</v>
      </c>
      <c r="G115" t="s">
        <v>28952</v>
      </c>
      <c r="J115" t="s">
        <v>28953</v>
      </c>
      <c r="K115" t="s">
        <v>24657</v>
      </c>
      <c r="O115" t="s">
        <v>28261</v>
      </c>
      <c r="W115" t="s">
        <v>28954</v>
      </c>
      <c r="AG115">
        <v>0</v>
      </c>
      <c r="AH115">
        <v>0</v>
      </c>
      <c r="AN115" t="s">
        <v>24659</v>
      </c>
      <c r="AS115" t="s">
        <v>94</v>
      </c>
      <c r="AT115">
        <v>2017</v>
      </c>
      <c r="AU115">
        <v>8</v>
      </c>
      <c r="AV115">
        <v>1</v>
      </c>
      <c r="BC115" t="s">
        <v>2991</v>
      </c>
      <c r="BD115" t="s">
        <v>28955</v>
      </c>
      <c r="BL115" t="s">
        <v>28956</v>
      </c>
      <c r="BR115" t="s">
        <v>33094</v>
      </c>
      <c r="BS115" t="s">
        <v>594</v>
      </c>
      <c r="BT115">
        <v>0</v>
      </c>
      <c r="BW115" t="s">
        <v>296</v>
      </c>
    </row>
    <row r="116" spans="1:75" hidden="1">
      <c r="A116">
        <v>474</v>
      </c>
      <c r="B116" t="s">
        <v>76</v>
      </c>
      <c r="C116" t="s">
        <v>30662</v>
      </c>
      <c r="G116" t="s">
        <v>30663</v>
      </c>
      <c r="J116" t="s">
        <v>30664</v>
      </c>
      <c r="K116" t="s">
        <v>1510</v>
      </c>
      <c r="O116" t="s">
        <v>28261</v>
      </c>
      <c r="W116" t="s">
        <v>30665</v>
      </c>
      <c r="AG116">
        <v>12</v>
      </c>
      <c r="AH116">
        <v>14</v>
      </c>
      <c r="AN116" t="s">
        <v>1512</v>
      </c>
      <c r="AS116" t="s">
        <v>94</v>
      </c>
      <c r="AT116">
        <v>2011</v>
      </c>
      <c r="AU116">
        <v>99</v>
      </c>
      <c r="AV116">
        <v>1</v>
      </c>
      <c r="BA116">
        <v>288</v>
      </c>
      <c r="BB116">
        <v>299</v>
      </c>
      <c r="BD116" t="s">
        <v>30666</v>
      </c>
      <c r="BL116" t="s">
        <v>30667</v>
      </c>
      <c r="BR116" t="s">
        <v>33094</v>
      </c>
      <c r="BS116" t="s">
        <v>296</v>
      </c>
    </row>
    <row r="117" spans="1:75" hidden="1">
      <c r="A117">
        <v>992</v>
      </c>
      <c r="B117" t="s">
        <v>76</v>
      </c>
      <c r="C117" t="s">
        <v>32775</v>
      </c>
      <c r="G117" t="s">
        <v>32775</v>
      </c>
      <c r="J117" t="s">
        <v>32776</v>
      </c>
      <c r="K117" t="s">
        <v>182</v>
      </c>
      <c r="O117" t="s">
        <v>28261</v>
      </c>
      <c r="AG117">
        <v>7</v>
      </c>
      <c r="AH117">
        <v>7</v>
      </c>
      <c r="AN117" t="s">
        <v>184</v>
      </c>
      <c r="AO117" t="s">
        <v>293</v>
      </c>
      <c r="AS117" t="s">
        <v>769</v>
      </c>
      <c r="AT117">
        <v>1989</v>
      </c>
      <c r="AU117">
        <v>14</v>
      </c>
      <c r="AV117">
        <v>1</v>
      </c>
      <c r="BA117">
        <v>107</v>
      </c>
      <c r="BB117">
        <v>113</v>
      </c>
      <c r="BD117" t="s">
        <v>32777</v>
      </c>
      <c r="BL117" t="s">
        <v>32778</v>
      </c>
      <c r="BR117" t="s">
        <v>33094</v>
      </c>
      <c r="BS117" t="s">
        <v>594</v>
      </c>
      <c r="BU117">
        <v>0</v>
      </c>
    </row>
    <row r="118" spans="1:75" hidden="1">
      <c r="A118">
        <v>358</v>
      </c>
      <c r="B118" t="s">
        <v>76</v>
      </c>
      <c r="C118" t="s">
        <v>30108</v>
      </c>
      <c r="G118" t="s">
        <v>30109</v>
      </c>
      <c r="J118" t="s">
        <v>30110</v>
      </c>
      <c r="K118" t="s">
        <v>2128</v>
      </c>
      <c r="O118" t="s">
        <v>28261</v>
      </c>
      <c r="W118" t="s">
        <v>30111</v>
      </c>
      <c r="AG118">
        <v>1</v>
      </c>
      <c r="AH118">
        <v>2</v>
      </c>
      <c r="AN118" t="s">
        <v>2130</v>
      </c>
      <c r="AS118" t="s">
        <v>887</v>
      </c>
      <c r="AT118">
        <v>2013</v>
      </c>
      <c r="AU118">
        <v>42</v>
      </c>
      <c r="AV118">
        <v>3</v>
      </c>
      <c r="BA118">
        <v>558</v>
      </c>
      <c r="BB118">
        <v>563</v>
      </c>
      <c r="BD118" t="s">
        <v>30112</v>
      </c>
      <c r="BL118" t="s">
        <v>30113</v>
      </c>
      <c r="BM118">
        <v>23726065</v>
      </c>
      <c r="BR118" t="s">
        <v>33094</v>
      </c>
      <c r="BS118" t="s">
        <v>296</v>
      </c>
    </row>
    <row r="119" spans="1:75" hidden="1">
      <c r="A119">
        <v>204</v>
      </c>
      <c r="B119" t="s">
        <v>76</v>
      </c>
      <c r="C119" t="s">
        <v>29284</v>
      </c>
      <c r="G119" t="s">
        <v>29285</v>
      </c>
      <c r="J119" t="s">
        <v>29286</v>
      </c>
      <c r="K119" t="s">
        <v>100</v>
      </c>
      <c r="O119" t="s">
        <v>28261</v>
      </c>
      <c r="W119" t="s">
        <v>29287</v>
      </c>
      <c r="AA119" t="s">
        <v>29288</v>
      </c>
      <c r="AB119" t="s">
        <v>29289</v>
      </c>
      <c r="AG119">
        <v>6</v>
      </c>
      <c r="AH119">
        <v>6</v>
      </c>
      <c r="AN119" t="s">
        <v>103</v>
      </c>
      <c r="AS119" t="s">
        <v>15171</v>
      </c>
      <c r="AT119">
        <v>2015</v>
      </c>
      <c r="AU119">
        <v>10</v>
      </c>
      <c r="AV119">
        <v>12</v>
      </c>
      <c r="BC119" t="s">
        <v>29290</v>
      </c>
      <c r="BD119" t="s">
        <v>29291</v>
      </c>
      <c r="BL119" t="s">
        <v>29292</v>
      </c>
      <c r="BM119">
        <v>26684616</v>
      </c>
      <c r="BR119" t="s">
        <v>33094</v>
      </c>
      <c r="BS119" t="s">
        <v>296</v>
      </c>
    </row>
    <row r="120" spans="1:75" hidden="1">
      <c r="A120">
        <v>187</v>
      </c>
      <c r="B120" t="s">
        <v>76</v>
      </c>
      <c r="C120" t="s">
        <v>27656</v>
      </c>
      <c r="G120" t="s">
        <v>27657</v>
      </c>
      <c r="J120" t="s">
        <v>27658</v>
      </c>
      <c r="K120" t="s">
        <v>1097</v>
      </c>
      <c r="O120" t="s">
        <v>28261</v>
      </c>
      <c r="W120" t="s">
        <v>27659</v>
      </c>
      <c r="AA120" t="s">
        <v>6668</v>
      </c>
      <c r="AB120" t="s">
        <v>6669</v>
      </c>
      <c r="AG120">
        <v>8</v>
      </c>
      <c r="AH120">
        <v>9</v>
      </c>
      <c r="AN120" t="s">
        <v>1099</v>
      </c>
      <c r="AO120" t="s">
        <v>2847</v>
      </c>
      <c r="AS120" t="s">
        <v>769</v>
      </c>
      <c r="AT120">
        <v>2016</v>
      </c>
      <c r="AU120">
        <v>125</v>
      </c>
      <c r="AV120">
        <v>3</v>
      </c>
      <c r="BA120">
        <v>386</v>
      </c>
      <c r="BB120">
        <v>394</v>
      </c>
      <c r="BD120" t="s">
        <v>27660</v>
      </c>
      <c r="BL120" t="s">
        <v>27661</v>
      </c>
      <c r="BR120" t="s">
        <v>33176</v>
      </c>
    </row>
    <row r="121" spans="1:75" hidden="1">
      <c r="A121">
        <v>179</v>
      </c>
      <c r="B121" t="s">
        <v>76</v>
      </c>
      <c r="C121" t="s">
        <v>29178</v>
      </c>
      <c r="G121" t="s">
        <v>29179</v>
      </c>
      <c r="J121" t="s">
        <v>29180</v>
      </c>
      <c r="K121" t="s">
        <v>29181</v>
      </c>
      <c r="O121" t="s">
        <v>28261</v>
      </c>
      <c r="W121" t="s">
        <v>29182</v>
      </c>
      <c r="AA121" t="s">
        <v>29183</v>
      </c>
      <c r="AB121" t="s">
        <v>29184</v>
      </c>
      <c r="AG121">
        <v>10</v>
      </c>
      <c r="AH121">
        <v>10</v>
      </c>
      <c r="AN121" t="s">
        <v>29185</v>
      </c>
      <c r="AO121" t="s">
        <v>29186</v>
      </c>
      <c r="AS121" t="s">
        <v>148</v>
      </c>
      <c r="AT121">
        <v>2016</v>
      </c>
      <c r="AU121">
        <v>65</v>
      </c>
      <c r="AV121">
        <v>3</v>
      </c>
      <c r="BA121">
        <v>417</v>
      </c>
      <c r="BB121">
        <v>431</v>
      </c>
      <c r="BD121" t="s">
        <v>29187</v>
      </c>
      <c r="BL121" t="s">
        <v>29188</v>
      </c>
      <c r="BM121">
        <v>26911152</v>
      </c>
      <c r="BR121" t="s">
        <v>33094</v>
      </c>
      <c r="BS121" t="s">
        <v>296</v>
      </c>
    </row>
    <row r="122" spans="1:75" hidden="1">
      <c r="A122">
        <v>734</v>
      </c>
      <c r="B122" t="s">
        <v>76</v>
      </c>
      <c r="C122" t="s">
        <v>31870</v>
      </c>
      <c r="G122" t="s">
        <v>31870</v>
      </c>
      <c r="J122" t="s">
        <v>31871</v>
      </c>
      <c r="K122" t="s">
        <v>4026</v>
      </c>
      <c r="O122" t="s">
        <v>28261</v>
      </c>
      <c r="W122" t="s">
        <v>31872</v>
      </c>
      <c r="AA122" t="s">
        <v>31873</v>
      </c>
      <c r="AG122">
        <v>42</v>
      </c>
      <c r="AH122">
        <v>46</v>
      </c>
      <c r="AN122" t="s">
        <v>4028</v>
      </c>
      <c r="AS122" s="3">
        <v>37135</v>
      </c>
      <c r="AT122">
        <v>2002</v>
      </c>
      <c r="AU122">
        <v>185</v>
      </c>
      <c r="AV122" s="2">
        <v>43132</v>
      </c>
      <c r="BA122">
        <v>77</v>
      </c>
      <c r="BB122">
        <v>94</v>
      </c>
      <c r="BC122" t="s">
        <v>31874</v>
      </c>
      <c r="BD122" t="s">
        <v>31875</v>
      </c>
      <c r="BL122" t="s">
        <v>31876</v>
      </c>
      <c r="BR122" t="s">
        <v>33094</v>
      </c>
      <c r="BS122" t="s">
        <v>296</v>
      </c>
    </row>
    <row r="123" spans="1:75" hidden="1">
      <c r="A123">
        <v>694</v>
      </c>
      <c r="B123" t="s">
        <v>76</v>
      </c>
      <c r="C123" t="s">
        <v>31693</v>
      </c>
      <c r="G123" t="s">
        <v>31693</v>
      </c>
      <c r="J123" t="s">
        <v>31694</v>
      </c>
      <c r="K123" t="s">
        <v>2662</v>
      </c>
      <c r="O123" t="s">
        <v>28261</v>
      </c>
      <c r="W123" t="s">
        <v>31695</v>
      </c>
      <c r="AA123" t="s">
        <v>9547</v>
      </c>
      <c r="AG123">
        <v>7</v>
      </c>
      <c r="AH123">
        <v>9</v>
      </c>
      <c r="AN123" t="s">
        <v>2664</v>
      </c>
      <c r="AS123" t="s">
        <v>94</v>
      </c>
      <c r="AT123">
        <v>2004</v>
      </c>
      <c r="AU123">
        <v>110</v>
      </c>
      <c r="AV123">
        <v>1</v>
      </c>
      <c r="BA123">
        <v>73</v>
      </c>
      <c r="BB123">
        <v>77</v>
      </c>
      <c r="BD123" t="s">
        <v>31696</v>
      </c>
      <c r="BL123" t="s">
        <v>31697</v>
      </c>
      <c r="BR123" t="s">
        <v>33094</v>
      </c>
      <c r="BS123" t="s">
        <v>296</v>
      </c>
    </row>
    <row r="124" spans="1:75" hidden="1">
      <c r="A124">
        <v>124</v>
      </c>
      <c r="B124" t="s">
        <v>76</v>
      </c>
      <c r="C124" t="s">
        <v>28917</v>
      </c>
      <c r="G124" t="s">
        <v>28918</v>
      </c>
      <c r="J124" t="s">
        <v>28919</v>
      </c>
      <c r="K124" t="s">
        <v>15110</v>
      </c>
      <c r="O124" t="s">
        <v>28261</v>
      </c>
      <c r="W124" t="s">
        <v>28920</v>
      </c>
      <c r="AG124">
        <v>2</v>
      </c>
      <c r="AH124">
        <v>2</v>
      </c>
      <c r="AN124" t="s">
        <v>15112</v>
      </c>
      <c r="AS124" t="s">
        <v>6522</v>
      </c>
      <c r="AT124">
        <v>2017</v>
      </c>
      <c r="AU124">
        <v>5</v>
      </c>
      <c r="BC124" t="s">
        <v>28921</v>
      </c>
      <c r="BD124" t="s">
        <v>28922</v>
      </c>
      <c r="BL124" t="s">
        <v>28923</v>
      </c>
      <c r="BM124">
        <v>28852513</v>
      </c>
      <c r="BR124" t="s">
        <v>33094</v>
      </c>
      <c r="BS124" t="s">
        <v>296</v>
      </c>
    </row>
    <row r="125" spans="1:75" hidden="1">
      <c r="A125">
        <v>257</v>
      </c>
      <c r="B125" t="s">
        <v>76</v>
      </c>
      <c r="C125" t="s">
        <v>29526</v>
      </c>
      <c r="G125" t="s">
        <v>29527</v>
      </c>
      <c r="J125" t="s">
        <v>29528</v>
      </c>
      <c r="K125" t="s">
        <v>3940</v>
      </c>
      <c r="O125" t="s">
        <v>28261</v>
      </c>
      <c r="W125" t="s">
        <v>29529</v>
      </c>
      <c r="AG125">
        <v>25</v>
      </c>
      <c r="AH125">
        <v>27</v>
      </c>
      <c r="AN125" t="s">
        <v>3944</v>
      </c>
      <c r="AO125" t="s">
        <v>3945</v>
      </c>
      <c r="AS125" t="s">
        <v>204</v>
      </c>
      <c r="AT125">
        <v>2015</v>
      </c>
      <c r="AU125">
        <v>139</v>
      </c>
      <c r="AV125" s="2">
        <v>43132</v>
      </c>
      <c r="BA125">
        <v>105</v>
      </c>
      <c r="BB125">
        <v>113</v>
      </c>
      <c r="BD125" t="s">
        <v>29530</v>
      </c>
      <c r="BL125" t="s">
        <v>29531</v>
      </c>
      <c r="BR125" t="s">
        <v>33094</v>
      </c>
      <c r="BS125" t="s">
        <v>296</v>
      </c>
    </row>
    <row r="126" spans="1:75" hidden="1">
      <c r="A126">
        <v>325</v>
      </c>
      <c r="B126" t="s">
        <v>76</v>
      </c>
      <c r="C126" t="s">
        <v>29917</v>
      </c>
      <c r="G126" t="s">
        <v>29918</v>
      </c>
      <c r="J126" t="s">
        <v>29919</v>
      </c>
      <c r="K126" t="s">
        <v>191</v>
      </c>
      <c r="O126" t="s">
        <v>28261</v>
      </c>
      <c r="W126" t="s">
        <v>29920</v>
      </c>
      <c r="AA126" t="s">
        <v>29921</v>
      </c>
      <c r="AB126" t="s">
        <v>29922</v>
      </c>
      <c r="AG126">
        <v>61</v>
      </c>
      <c r="AH126">
        <v>63</v>
      </c>
      <c r="AN126" t="s">
        <v>195</v>
      </c>
      <c r="AO126" t="s">
        <v>196</v>
      </c>
      <c r="AS126" t="s">
        <v>2601</v>
      </c>
      <c r="AT126">
        <v>2013</v>
      </c>
      <c r="AU126">
        <v>182</v>
      </c>
      <c r="AY126" t="s">
        <v>49</v>
      </c>
      <c r="BA126">
        <v>225</v>
      </c>
      <c r="BB126">
        <v>238</v>
      </c>
      <c r="BD126" t="s">
        <v>29923</v>
      </c>
      <c r="BL126" t="s">
        <v>29924</v>
      </c>
      <c r="BR126" t="s">
        <v>33094</v>
      </c>
      <c r="BS126" t="s">
        <v>296</v>
      </c>
    </row>
    <row r="127" spans="1:75" hidden="1">
      <c r="A127">
        <v>307</v>
      </c>
      <c r="B127" t="s">
        <v>76</v>
      </c>
      <c r="C127" t="s">
        <v>29830</v>
      </c>
      <c r="G127" t="s">
        <v>29831</v>
      </c>
      <c r="J127" t="s">
        <v>29832</v>
      </c>
      <c r="K127" t="s">
        <v>29833</v>
      </c>
      <c r="O127" t="s">
        <v>28261</v>
      </c>
      <c r="W127" t="s">
        <v>29834</v>
      </c>
      <c r="AA127" t="s">
        <v>29835</v>
      </c>
      <c r="AB127" t="s">
        <v>29836</v>
      </c>
      <c r="AG127">
        <v>17</v>
      </c>
      <c r="AH127">
        <v>17</v>
      </c>
      <c r="AN127" t="s">
        <v>29837</v>
      </c>
      <c r="AO127" t="s">
        <v>29838</v>
      </c>
      <c r="AS127" t="s">
        <v>769</v>
      </c>
      <c r="AT127">
        <v>2014</v>
      </c>
      <c r="AU127">
        <v>37</v>
      </c>
      <c r="AV127">
        <v>2</v>
      </c>
      <c r="BA127">
        <v>381</v>
      </c>
      <c r="BB127">
        <v>398</v>
      </c>
      <c r="BD127" t="s">
        <v>29839</v>
      </c>
      <c r="BL127" t="s">
        <v>29840</v>
      </c>
      <c r="BR127" t="s">
        <v>33094</v>
      </c>
      <c r="BS127" t="s">
        <v>296</v>
      </c>
    </row>
    <row r="128" spans="1:75" hidden="1">
      <c r="A128">
        <v>702</v>
      </c>
      <c r="B128" t="s">
        <v>76</v>
      </c>
      <c r="C128" t="s">
        <v>1554</v>
      </c>
      <c r="G128" t="s">
        <v>1554</v>
      </c>
      <c r="J128" t="s">
        <v>1555</v>
      </c>
      <c r="K128" t="s">
        <v>145</v>
      </c>
      <c r="O128" t="s">
        <v>28261</v>
      </c>
      <c r="W128" t="s">
        <v>1556</v>
      </c>
      <c r="AG128">
        <v>22</v>
      </c>
      <c r="AH128">
        <v>23</v>
      </c>
      <c r="AN128" t="s">
        <v>147</v>
      </c>
      <c r="AO128" t="s">
        <v>1557</v>
      </c>
      <c r="AS128" t="s">
        <v>168</v>
      </c>
      <c r="AT128">
        <v>2003</v>
      </c>
      <c r="AU128">
        <v>49</v>
      </c>
      <c r="AV128">
        <v>10</v>
      </c>
      <c r="BA128">
        <v>975</v>
      </c>
      <c r="BB128">
        <v>981</v>
      </c>
      <c r="BD128" t="s">
        <v>1558</v>
      </c>
      <c r="BL128" t="s">
        <v>1559</v>
      </c>
      <c r="BM128">
        <v>14511830</v>
      </c>
      <c r="BR128" t="s">
        <v>33176</v>
      </c>
    </row>
    <row r="129" spans="1:75">
      <c r="A129">
        <v>883</v>
      </c>
      <c r="B129" t="s">
        <v>76</v>
      </c>
      <c r="C129" t="s">
        <v>1576</v>
      </c>
      <c r="G129" t="s">
        <v>1576</v>
      </c>
      <c r="J129" t="s">
        <v>1577</v>
      </c>
      <c r="K129" t="s">
        <v>1578</v>
      </c>
      <c r="O129" t="s">
        <v>28261</v>
      </c>
      <c r="W129" t="s">
        <v>1579</v>
      </c>
      <c r="AG129">
        <v>38</v>
      </c>
      <c r="AH129">
        <v>41</v>
      </c>
      <c r="AN129" t="s">
        <v>1580</v>
      </c>
      <c r="AS129" t="s">
        <v>887</v>
      </c>
      <c r="AT129">
        <v>1996</v>
      </c>
      <c r="AU129">
        <v>10</v>
      </c>
      <c r="AV129">
        <v>3</v>
      </c>
      <c r="BA129">
        <v>384</v>
      </c>
      <c r="BB129">
        <v>389</v>
      </c>
      <c r="BD129" t="s">
        <v>1581</v>
      </c>
      <c r="BL129" t="s">
        <v>1582</v>
      </c>
      <c r="BR129" t="s">
        <v>33176</v>
      </c>
    </row>
    <row r="130" spans="1:75" hidden="1">
      <c r="A130">
        <v>720</v>
      </c>
      <c r="B130" t="s">
        <v>76</v>
      </c>
      <c r="C130" t="s">
        <v>31807</v>
      </c>
      <c r="G130" t="s">
        <v>31807</v>
      </c>
      <c r="J130" t="s">
        <v>31808</v>
      </c>
      <c r="K130" t="s">
        <v>1036</v>
      </c>
      <c r="O130" t="s">
        <v>28261</v>
      </c>
      <c r="W130" t="s">
        <v>31809</v>
      </c>
      <c r="AG130">
        <v>43</v>
      </c>
      <c r="AH130">
        <v>43</v>
      </c>
      <c r="AN130" t="s">
        <v>1040</v>
      </c>
      <c r="AS130" s="3">
        <v>42036</v>
      </c>
      <c r="AT130">
        <v>2003</v>
      </c>
      <c r="AU130">
        <v>130</v>
      </c>
      <c r="AV130">
        <v>3</v>
      </c>
      <c r="BA130">
        <v>222</v>
      </c>
      <c r="BB130">
        <v>231</v>
      </c>
      <c r="BD130" t="s">
        <v>31810</v>
      </c>
      <c r="BL130" t="s">
        <v>31811</v>
      </c>
      <c r="BM130">
        <v>12606265</v>
      </c>
      <c r="BR130" t="s">
        <v>33094</v>
      </c>
      <c r="BS130" t="s">
        <v>296</v>
      </c>
    </row>
    <row r="131" spans="1:75" hidden="1">
      <c r="A131">
        <v>450</v>
      </c>
      <c r="B131" t="s">
        <v>76</v>
      </c>
      <c r="C131" t="s">
        <v>30540</v>
      </c>
      <c r="G131" t="s">
        <v>30541</v>
      </c>
      <c r="J131" t="s">
        <v>30542</v>
      </c>
      <c r="K131" t="s">
        <v>452</v>
      </c>
      <c r="O131" t="s">
        <v>28261</v>
      </c>
      <c r="W131" t="s">
        <v>30543</v>
      </c>
      <c r="AB131" t="s">
        <v>30302</v>
      </c>
      <c r="AG131">
        <v>3</v>
      </c>
      <c r="AH131">
        <v>4</v>
      </c>
      <c r="AN131" t="s">
        <v>454</v>
      </c>
      <c r="AS131" t="s">
        <v>216</v>
      </c>
      <c r="AT131">
        <v>2011</v>
      </c>
      <c r="AU131">
        <v>46</v>
      </c>
      <c r="AV131">
        <v>3</v>
      </c>
      <c r="BA131">
        <v>319</v>
      </c>
      <c r="BB131">
        <v>325</v>
      </c>
      <c r="BD131" t="s">
        <v>30544</v>
      </c>
      <c r="BL131" t="s">
        <v>30545</v>
      </c>
      <c r="BR131" t="s">
        <v>33094</v>
      </c>
      <c r="BS131" t="s">
        <v>594</v>
      </c>
      <c r="BT131">
        <v>1</v>
      </c>
    </row>
    <row r="132" spans="1:75" hidden="1">
      <c r="A132">
        <v>420</v>
      </c>
      <c r="B132" t="s">
        <v>76</v>
      </c>
      <c r="C132" t="s">
        <v>30411</v>
      </c>
      <c r="G132" t="s">
        <v>30412</v>
      </c>
      <c r="J132" t="s">
        <v>30413</v>
      </c>
      <c r="K132" t="s">
        <v>30414</v>
      </c>
      <c r="O132" t="s">
        <v>28366</v>
      </c>
      <c r="W132" t="s">
        <v>30415</v>
      </c>
      <c r="AA132" t="s">
        <v>30416</v>
      </c>
      <c r="AB132" t="s">
        <v>30417</v>
      </c>
      <c r="AG132">
        <v>72</v>
      </c>
      <c r="AH132">
        <v>74</v>
      </c>
      <c r="AN132" t="s">
        <v>30418</v>
      </c>
      <c r="AS132" t="s">
        <v>30419</v>
      </c>
      <c r="AT132">
        <v>2012</v>
      </c>
      <c r="AU132">
        <v>97</v>
      </c>
      <c r="AY132" t="s">
        <v>49</v>
      </c>
      <c r="BA132">
        <v>31</v>
      </c>
      <c r="BB132">
        <v>62</v>
      </c>
      <c r="BD132" t="s">
        <v>30420</v>
      </c>
      <c r="BL132" t="s">
        <v>30421</v>
      </c>
      <c r="BR132" t="s">
        <v>33094</v>
      </c>
    </row>
    <row r="133" spans="1:75" hidden="1">
      <c r="A133">
        <v>1077</v>
      </c>
      <c r="B133" t="s">
        <v>76</v>
      </c>
      <c r="C133" t="s">
        <v>33039</v>
      </c>
      <c r="G133" t="s">
        <v>33039</v>
      </c>
      <c r="J133" t="s">
        <v>33040</v>
      </c>
      <c r="K133" t="s">
        <v>33041</v>
      </c>
      <c r="O133" t="s">
        <v>28366</v>
      </c>
      <c r="AG133">
        <v>0</v>
      </c>
      <c r="AH133">
        <v>0</v>
      </c>
      <c r="AN133" t="s">
        <v>33042</v>
      </c>
      <c r="AT133">
        <v>1979</v>
      </c>
      <c r="AV133">
        <v>108</v>
      </c>
      <c r="BA133">
        <v>548</v>
      </c>
      <c r="BB133">
        <v>566</v>
      </c>
      <c r="BL133" t="s">
        <v>33043</v>
      </c>
      <c r="BR133" t="s">
        <v>33094</v>
      </c>
    </row>
    <row r="134" spans="1:75" hidden="1">
      <c r="A134">
        <v>1039</v>
      </c>
      <c r="B134" t="s">
        <v>76</v>
      </c>
      <c r="C134" t="s">
        <v>32927</v>
      </c>
      <c r="G134" t="s">
        <v>32927</v>
      </c>
      <c r="J134" t="s">
        <v>32928</v>
      </c>
      <c r="K134" t="s">
        <v>145</v>
      </c>
      <c r="O134" t="s">
        <v>28261</v>
      </c>
      <c r="AG134">
        <v>9</v>
      </c>
      <c r="AH134">
        <v>10</v>
      </c>
      <c r="AN134" t="s">
        <v>147</v>
      </c>
      <c r="AT134">
        <v>1984</v>
      </c>
      <c r="AU134">
        <v>30</v>
      </c>
      <c r="AV134">
        <v>10</v>
      </c>
      <c r="BA134">
        <v>787</v>
      </c>
      <c r="BB134" t="s">
        <v>921</v>
      </c>
      <c r="BD134" t="s">
        <v>32929</v>
      </c>
      <c r="BL134" t="s">
        <v>32930</v>
      </c>
      <c r="BR134" t="s">
        <v>33094</v>
      </c>
      <c r="BS134" t="s">
        <v>594</v>
      </c>
      <c r="BT134">
        <v>2</v>
      </c>
    </row>
    <row r="135" spans="1:75" hidden="1">
      <c r="A135">
        <v>403</v>
      </c>
      <c r="B135" t="s">
        <v>76</v>
      </c>
      <c r="C135" t="s">
        <v>30318</v>
      </c>
      <c r="G135" t="s">
        <v>30319</v>
      </c>
      <c r="J135" t="s">
        <v>30320</v>
      </c>
      <c r="K135" t="s">
        <v>174</v>
      </c>
      <c r="O135" t="s">
        <v>28261</v>
      </c>
      <c r="W135" t="s">
        <v>30321</v>
      </c>
      <c r="AG135">
        <v>1</v>
      </c>
      <c r="AH135">
        <v>2</v>
      </c>
      <c r="AN135" t="s">
        <v>176</v>
      </c>
      <c r="AS135" t="s">
        <v>216</v>
      </c>
      <c r="AT135">
        <v>2012</v>
      </c>
      <c r="AU135">
        <v>102</v>
      </c>
      <c r="AV135">
        <v>4</v>
      </c>
      <c r="BA135">
        <v>477</v>
      </c>
      <c r="BB135">
        <v>488</v>
      </c>
      <c r="BD135" t="s">
        <v>30322</v>
      </c>
      <c r="BL135" t="s">
        <v>30323</v>
      </c>
      <c r="BM135">
        <v>22314051</v>
      </c>
      <c r="BR135" t="s">
        <v>33094</v>
      </c>
      <c r="BS135" t="s">
        <v>296</v>
      </c>
    </row>
    <row r="136" spans="1:75" hidden="1">
      <c r="A136">
        <v>937</v>
      </c>
      <c r="B136" t="s">
        <v>76</v>
      </c>
      <c r="C136" t="s">
        <v>5156</v>
      </c>
      <c r="G136" t="s">
        <v>5156</v>
      </c>
      <c r="J136" t="s">
        <v>32602</v>
      </c>
      <c r="K136" t="s">
        <v>23784</v>
      </c>
      <c r="O136" t="s">
        <v>28261</v>
      </c>
      <c r="W136" t="s">
        <v>32603</v>
      </c>
      <c r="AG136">
        <v>18</v>
      </c>
      <c r="AH136">
        <v>18</v>
      </c>
      <c r="AN136" t="s">
        <v>23786</v>
      </c>
      <c r="AS136" t="s">
        <v>397</v>
      </c>
      <c r="AT136">
        <v>1993</v>
      </c>
      <c r="AU136">
        <v>23</v>
      </c>
      <c r="AV136">
        <v>4</v>
      </c>
      <c r="BA136">
        <v>359</v>
      </c>
      <c r="BB136">
        <v>367</v>
      </c>
      <c r="BD136" t="s">
        <v>32604</v>
      </c>
      <c r="BL136" t="s">
        <v>32605</v>
      </c>
      <c r="BM136">
        <v>7993394</v>
      </c>
      <c r="BR136" t="s">
        <v>33094</v>
      </c>
      <c r="BS136" t="s">
        <v>296</v>
      </c>
    </row>
    <row r="137" spans="1:75" hidden="1">
      <c r="A137">
        <v>533</v>
      </c>
      <c r="B137" t="s">
        <v>76</v>
      </c>
      <c r="C137" t="s">
        <v>30948</v>
      </c>
      <c r="G137" t="s">
        <v>30949</v>
      </c>
      <c r="J137" t="s">
        <v>30950</v>
      </c>
      <c r="K137" t="s">
        <v>29789</v>
      </c>
      <c r="O137" t="s">
        <v>28261</v>
      </c>
      <c r="W137" t="s">
        <v>30951</v>
      </c>
      <c r="AG137">
        <v>1</v>
      </c>
      <c r="AH137">
        <v>1</v>
      </c>
      <c r="AN137" t="s">
        <v>29793</v>
      </c>
      <c r="AS137" t="s">
        <v>769</v>
      </c>
      <c r="AT137">
        <v>2009</v>
      </c>
      <c r="AU137">
        <v>9</v>
      </c>
      <c r="AV137">
        <v>2</v>
      </c>
      <c r="BA137">
        <v>645</v>
      </c>
      <c r="BB137">
        <v>647</v>
      </c>
      <c r="BD137" t="s">
        <v>30952</v>
      </c>
      <c r="BL137" t="s">
        <v>30953</v>
      </c>
      <c r="BM137">
        <v>21564716</v>
      </c>
      <c r="BR137" t="s">
        <v>33094</v>
      </c>
      <c r="BS137" t="s">
        <v>296</v>
      </c>
    </row>
    <row r="138" spans="1:75" hidden="1">
      <c r="A138">
        <v>598</v>
      </c>
      <c r="B138" t="s">
        <v>76</v>
      </c>
      <c r="C138" t="s">
        <v>31270</v>
      </c>
      <c r="G138" t="s">
        <v>31271</v>
      </c>
      <c r="J138" t="s">
        <v>31272</v>
      </c>
      <c r="K138" t="s">
        <v>9734</v>
      </c>
      <c r="O138" t="s">
        <v>28366</v>
      </c>
      <c r="W138" t="s">
        <v>31273</v>
      </c>
      <c r="AG138">
        <v>4</v>
      </c>
      <c r="AH138">
        <v>5</v>
      </c>
      <c r="AN138" t="s">
        <v>9736</v>
      </c>
      <c r="AO138" t="s">
        <v>9737</v>
      </c>
      <c r="AS138" t="s">
        <v>12412</v>
      </c>
      <c r="AT138">
        <v>2007</v>
      </c>
      <c r="AV138">
        <v>1486</v>
      </c>
      <c r="BA138">
        <v>1</v>
      </c>
      <c r="BB138">
        <v>84</v>
      </c>
      <c r="BL138" t="s">
        <v>31274</v>
      </c>
      <c r="BR138" t="s">
        <v>33094</v>
      </c>
    </row>
    <row r="139" spans="1:75" hidden="1">
      <c r="A139">
        <v>174</v>
      </c>
      <c r="B139" t="s">
        <v>76</v>
      </c>
      <c r="C139" t="s">
        <v>1646</v>
      </c>
      <c r="G139" t="s">
        <v>1647</v>
      </c>
      <c r="J139" t="s">
        <v>1648</v>
      </c>
      <c r="K139" t="s">
        <v>145</v>
      </c>
      <c r="O139" t="s">
        <v>28261</v>
      </c>
      <c r="W139" t="s">
        <v>1649</v>
      </c>
      <c r="AG139">
        <v>7</v>
      </c>
      <c r="AH139">
        <v>7</v>
      </c>
      <c r="AN139" t="s">
        <v>147</v>
      </c>
      <c r="AO139" t="s">
        <v>1557</v>
      </c>
      <c r="AS139" t="s">
        <v>887</v>
      </c>
      <c r="AT139">
        <v>2016</v>
      </c>
      <c r="AU139">
        <v>89</v>
      </c>
      <c r="BA139">
        <v>9</v>
      </c>
      <c r="BB139">
        <v>18</v>
      </c>
      <c r="BD139" t="s">
        <v>1650</v>
      </c>
      <c r="BL139" t="s">
        <v>1651</v>
      </c>
      <c r="BM139">
        <v>26993661</v>
      </c>
      <c r="BR139" t="s">
        <v>33176</v>
      </c>
    </row>
    <row r="140" spans="1:75" hidden="1">
      <c r="A140">
        <v>712</v>
      </c>
      <c r="B140" t="s">
        <v>76</v>
      </c>
      <c r="C140" t="s">
        <v>1695</v>
      </c>
      <c r="G140" t="s">
        <v>1695</v>
      </c>
      <c r="J140" t="s">
        <v>1696</v>
      </c>
      <c r="K140" t="s">
        <v>1697</v>
      </c>
      <c r="O140" t="s">
        <v>28261</v>
      </c>
      <c r="W140" t="s">
        <v>1698</v>
      </c>
      <c r="AG140">
        <v>47</v>
      </c>
      <c r="AH140">
        <v>51</v>
      </c>
      <c r="AN140" t="s">
        <v>1699</v>
      </c>
      <c r="AO140" t="s">
        <v>1700</v>
      </c>
      <c r="AS140" t="s">
        <v>148</v>
      </c>
      <c r="AT140">
        <v>2003</v>
      </c>
      <c r="AU140">
        <v>161</v>
      </c>
      <c r="AV140">
        <v>5</v>
      </c>
      <c r="BA140">
        <v>735</v>
      </c>
      <c r="BB140">
        <v>748</v>
      </c>
      <c r="BD140" t="s">
        <v>1701</v>
      </c>
      <c r="BL140" t="s">
        <v>1702</v>
      </c>
      <c r="BM140">
        <v>12858281</v>
      </c>
      <c r="BR140" t="s">
        <v>33176</v>
      </c>
    </row>
    <row r="141" spans="1:75" hidden="1">
      <c r="A141">
        <v>635</v>
      </c>
      <c r="B141" t="s">
        <v>76</v>
      </c>
      <c r="C141" t="s">
        <v>31460</v>
      </c>
      <c r="G141" t="s">
        <v>31460</v>
      </c>
      <c r="J141" t="s">
        <v>31461</v>
      </c>
      <c r="K141" t="s">
        <v>1697</v>
      </c>
      <c r="O141" t="s">
        <v>28261</v>
      </c>
      <c r="W141" t="s">
        <v>31462</v>
      </c>
      <c r="AG141">
        <v>21</v>
      </c>
      <c r="AH141">
        <v>21</v>
      </c>
      <c r="AN141" t="s">
        <v>1699</v>
      </c>
      <c r="AO141" t="s">
        <v>1700</v>
      </c>
      <c r="AS141" t="s">
        <v>600</v>
      </c>
      <c r="AT141">
        <v>2006</v>
      </c>
      <c r="AU141">
        <v>167</v>
      </c>
      <c r="AV141">
        <v>4</v>
      </c>
      <c r="BA141">
        <v>601</v>
      </c>
      <c r="BB141">
        <v>605</v>
      </c>
      <c r="BD141" t="s">
        <v>31463</v>
      </c>
      <c r="BL141" t="s">
        <v>31464</v>
      </c>
      <c r="BM141">
        <v>16671002</v>
      </c>
      <c r="BR141" t="s">
        <v>33094</v>
      </c>
      <c r="BS141" t="s">
        <v>594</v>
      </c>
      <c r="BV141" t="s">
        <v>33097</v>
      </c>
      <c r="BW141" t="s">
        <v>296</v>
      </c>
    </row>
    <row r="142" spans="1:75" hidden="1">
      <c r="A142">
        <v>513</v>
      </c>
      <c r="B142" t="s">
        <v>76</v>
      </c>
      <c r="C142" t="s">
        <v>1712</v>
      </c>
      <c r="G142" t="s">
        <v>1713</v>
      </c>
      <c r="J142" t="s">
        <v>1714</v>
      </c>
      <c r="K142" t="s">
        <v>182</v>
      </c>
      <c r="O142" t="s">
        <v>28261</v>
      </c>
      <c r="W142" t="s">
        <v>1715</v>
      </c>
      <c r="AG142">
        <v>7</v>
      </c>
      <c r="AH142">
        <v>8</v>
      </c>
      <c r="AN142" t="s">
        <v>184</v>
      </c>
      <c r="AS142" t="s">
        <v>128</v>
      </c>
      <c r="AT142">
        <v>2009</v>
      </c>
      <c r="AU142">
        <v>34</v>
      </c>
      <c r="AV142">
        <v>4</v>
      </c>
      <c r="BA142">
        <v>301</v>
      </c>
      <c r="BB142">
        <v>308</v>
      </c>
      <c r="BD142" t="s">
        <v>1716</v>
      </c>
      <c r="BL142" t="s">
        <v>1717</v>
      </c>
      <c r="BR142" t="s">
        <v>33176</v>
      </c>
    </row>
    <row r="143" spans="1:75" hidden="1">
      <c r="A143">
        <v>708</v>
      </c>
      <c r="B143" t="s">
        <v>76</v>
      </c>
      <c r="C143" t="s">
        <v>31749</v>
      </c>
      <c r="G143" t="s">
        <v>31749</v>
      </c>
      <c r="J143" t="s">
        <v>31750</v>
      </c>
      <c r="K143" t="s">
        <v>15316</v>
      </c>
      <c r="O143" t="s">
        <v>28366</v>
      </c>
      <c r="W143" t="s">
        <v>31751</v>
      </c>
      <c r="AG143">
        <v>10</v>
      </c>
      <c r="AH143">
        <v>11</v>
      </c>
      <c r="AN143" t="s">
        <v>15318</v>
      </c>
      <c r="AO143" t="s">
        <v>15319</v>
      </c>
      <c r="AS143" t="s">
        <v>5365</v>
      </c>
      <c r="AT143">
        <v>2003</v>
      </c>
      <c r="AU143">
        <v>49</v>
      </c>
      <c r="AV143">
        <v>3</v>
      </c>
      <c r="BA143">
        <v>205</v>
      </c>
      <c r="BB143">
        <v>214</v>
      </c>
      <c r="BD143" t="s">
        <v>31752</v>
      </c>
      <c r="BL143" t="s">
        <v>31753</v>
      </c>
      <c r="BR143" t="s">
        <v>33094</v>
      </c>
    </row>
    <row r="144" spans="1:75" hidden="1">
      <c r="A144">
        <v>476</v>
      </c>
      <c r="B144" t="s">
        <v>867</v>
      </c>
      <c r="C144" t="s">
        <v>30678</v>
      </c>
      <c r="E144" t="s">
        <v>30679</v>
      </c>
      <c r="G144" t="s">
        <v>30680</v>
      </c>
      <c r="J144" t="s">
        <v>30681</v>
      </c>
      <c r="K144" t="s">
        <v>30682</v>
      </c>
      <c r="L144" t="s">
        <v>7384</v>
      </c>
      <c r="O144" t="s">
        <v>28968</v>
      </c>
      <c r="W144" t="s">
        <v>30683</v>
      </c>
      <c r="AA144" t="s">
        <v>30684</v>
      </c>
      <c r="AB144" t="s">
        <v>30685</v>
      </c>
      <c r="AG144">
        <v>137</v>
      </c>
      <c r="AH144">
        <v>142</v>
      </c>
      <c r="AN144" t="s">
        <v>7386</v>
      </c>
      <c r="AP144" t="s">
        <v>30686</v>
      </c>
      <c r="AT144">
        <v>2011</v>
      </c>
      <c r="AU144">
        <v>56</v>
      </c>
      <c r="BA144">
        <v>143</v>
      </c>
      <c r="BB144">
        <v>159</v>
      </c>
      <c r="BD144" t="s">
        <v>30687</v>
      </c>
      <c r="BL144" t="s">
        <v>30688</v>
      </c>
      <c r="BM144">
        <v>20809802</v>
      </c>
      <c r="BR144" t="s">
        <v>33094</v>
      </c>
    </row>
    <row r="145" spans="1:72" hidden="1">
      <c r="A145">
        <v>427</v>
      </c>
      <c r="B145" t="s">
        <v>76</v>
      </c>
      <c r="C145" t="s">
        <v>1791</v>
      </c>
      <c r="G145" t="s">
        <v>1792</v>
      </c>
      <c r="J145" t="s">
        <v>1793</v>
      </c>
      <c r="K145" t="s">
        <v>1794</v>
      </c>
      <c r="O145" t="s">
        <v>28261</v>
      </c>
      <c r="W145" t="s">
        <v>1795</v>
      </c>
      <c r="AB145" t="s">
        <v>1796</v>
      </c>
      <c r="AG145">
        <v>53</v>
      </c>
      <c r="AH145">
        <v>53</v>
      </c>
      <c r="AN145" t="s">
        <v>1797</v>
      </c>
      <c r="AS145" t="s">
        <v>600</v>
      </c>
      <c r="AT145">
        <v>2012</v>
      </c>
      <c r="AU145">
        <v>2</v>
      </c>
      <c r="AV145">
        <v>4</v>
      </c>
      <c r="BA145">
        <v>239</v>
      </c>
      <c r="BB145">
        <v>242</v>
      </c>
      <c r="BD145" t="s">
        <v>1798</v>
      </c>
      <c r="BL145" t="s">
        <v>1799</v>
      </c>
      <c r="BR145" t="s">
        <v>33176</v>
      </c>
    </row>
    <row r="146" spans="1:72" hidden="1">
      <c r="A146">
        <v>452</v>
      </c>
      <c r="B146" t="s">
        <v>76</v>
      </c>
      <c r="C146" t="s">
        <v>30554</v>
      </c>
      <c r="G146" t="s">
        <v>30555</v>
      </c>
      <c r="J146" t="s">
        <v>30556</v>
      </c>
      <c r="K146" t="s">
        <v>2532</v>
      </c>
      <c r="O146" t="s">
        <v>28261</v>
      </c>
      <c r="W146" t="s">
        <v>30557</v>
      </c>
      <c r="AG146">
        <v>25</v>
      </c>
      <c r="AH146">
        <v>27</v>
      </c>
      <c r="AN146" t="s">
        <v>2534</v>
      </c>
      <c r="AS146" s="3">
        <v>42186</v>
      </c>
      <c r="AT146">
        <v>2011</v>
      </c>
      <c r="AU146">
        <v>262</v>
      </c>
      <c r="AV146">
        <v>2</v>
      </c>
      <c r="BA146">
        <v>115</v>
      </c>
      <c r="BB146">
        <v>123</v>
      </c>
      <c r="BD146" t="s">
        <v>30558</v>
      </c>
      <c r="BL146" t="s">
        <v>30559</v>
      </c>
      <c r="BR146" t="s">
        <v>33094</v>
      </c>
      <c r="BS146" t="s">
        <v>296</v>
      </c>
    </row>
    <row r="147" spans="1:72" hidden="1">
      <c r="A147">
        <v>47</v>
      </c>
      <c r="B147" t="s">
        <v>76</v>
      </c>
      <c r="C147" t="s">
        <v>28497</v>
      </c>
      <c r="G147" t="s">
        <v>28498</v>
      </c>
      <c r="J147" t="s">
        <v>28499</v>
      </c>
      <c r="K147" t="s">
        <v>221</v>
      </c>
      <c r="O147" t="s">
        <v>28261</v>
      </c>
      <c r="W147" t="s">
        <v>28500</v>
      </c>
      <c r="AB147" t="s">
        <v>28501</v>
      </c>
      <c r="AG147">
        <v>3</v>
      </c>
      <c r="AH147">
        <v>3</v>
      </c>
      <c r="AN147" t="s">
        <v>225</v>
      </c>
      <c r="AS147" t="s">
        <v>28502</v>
      </c>
      <c r="AT147">
        <v>2018</v>
      </c>
      <c r="AU147">
        <v>115</v>
      </c>
      <c r="AV147">
        <v>10</v>
      </c>
      <c r="BA147" t="s">
        <v>28503</v>
      </c>
      <c r="BB147" t="s">
        <v>28504</v>
      </c>
      <c r="BD147" t="s">
        <v>28505</v>
      </c>
      <c r="BL147" t="s">
        <v>28506</v>
      </c>
      <c r="BM147">
        <v>29463695</v>
      </c>
      <c r="BR147" t="s">
        <v>33094</v>
      </c>
      <c r="BS147" t="s">
        <v>296</v>
      </c>
    </row>
    <row r="148" spans="1:72" hidden="1">
      <c r="A148">
        <v>923</v>
      </c>
      <c r="B148" t="s">
        <v>76</v>
      </c>
      <c r="C148" t="s">
        <v>1817</v>
      </c>
      <c r="G148" t="s">
        <v>1817</v>
      </c>
      <c r="J148" t="s">
        <v>1818</v>
      </c>
      <c r="K148" t="s">
        <v>1819</v>
      </c>
      <c r="O148" t="s">
        <v>28261</v>
      </c>
      <c r="W148" t="s">
        <v>1820</v>
      </c>
      <c r="AG148">
        <v>46</v>
      </c>
      <c r="AH148">
        <v>49</v>
      </c>
      <c r="AN148" t="s">
        <v>1821</v>
      </c>
      <c r="AS148" t="s">
        <v>269</v>
      </c>
      <c r="AT148">
        <v>1994</v>
      </c>
      <c r="AU148">
        <v>28</v>
      </c>
      <c r="AV148">
        <v>2</v>
      </c>
      <c r="BA148">
        <v>401</v>
      </c>
      <c r="BB148">
        <v>409</v>
      </c>
      <c r="BD148" t="s">
        <v>1822</v>
      </c>
      <c r="BL148" t="s">
        <v>1823</v>
      </c>
      <c r="BR148" t="s">
        <v>33176</v>
      </c>
    </row>
    <row r="149" spans="1:72" hidden="1">
      <c r="A149">
        <v>557</v>
      </c>
      <c r="B149" t="s">
        <v>76</v>
      </c>
      <c r="C149" t="s">
        <v>31071</v>
      </c>
      <c r="G149" t="s">
        <v>31072</v>
      </c>
      <c r="J149" t="s">
        <v>31073</v>
      </c>
      <c r="K149" t="s">
        <v>31074</v>
      </c>
      <c r="O149" t="s">
        <v>28261</v>
      </c>
      <c r="W149" t="s">
        <v>31075</v>
      </c>
      <c r="AB149" t="s">
        <v>31076</v>
      </c>
      <c r="AG149">
        <v>25</v>
      </c>
      <c r="AH149">
        <v>27</v>
      </c>
      <c r="AN149" t="s">
        <v>31077</v>
      </c>
      <c r="AS149" t="s">
        <v>2821</v>
      </c>
      <c r="AT149">
        <v>2008</v>
      </c>
      <c r="AU149">
        <v>2</v>
      </c>
      <c r="AV149">
        <v>3</v>
      </c>
      <c r="BA149">
        <v>111</v>
      </c>
      <c r="BB149">
        <v>117</v>
      </c>
      <c r="BD149" t="s">
        <v>31078</v>
      </c>
      <c r="BL149" t="s">
        <v>31079</v>
      </c>
      <c r="BM149">
        <v>18820467</v>
      </c>
      <c r="BR149" t="s">
        <v>33094</v>
      </c>
      <c r="BS149" t="s">
        <v>296</v>
      </c>
    </row>
    <row r="150" spans="1:72" hidden="1">
      <c r="A150">
        <v>499</v>
      </c>
      <c r="B150" t="s">
        <v>76</v>
      </c>
      <c r="C150" t="s">
        <v>30809</v>
      </c>
      <c r="G150" t="s">
        <v>30810</v>
      </c>
      <c r="J150" t="s">
        <v>30811</v>
      </c>
      <c r="K150" t="s">
        <v>232</v>
      </c>
      <c r="O150" t="s">
        <v>28261</v>
      </c>
      <c r="W150" t="s">
        <v>30812</v>
      </c>
      <c r="AB150" t="s">
        <v>30813</v>
      </c>
      <c r="AG150">
        <v>119</v>
      </c>
      <c r="AH150">
        <v>124</v>
      </c>
      <c r="AN150" t="s">
        <v>234</v>
      </c>
      <c r="AS150" s="3">
        <v>44652</v>
      </c>
      <c r="AT150">
        <v>2010</v>
      </c>
      <c r="AU150">
        <v>277</v>
      </c>
      <c r="AV150">
        <v>1685</v>
      </c>
      <c r="BA150">
        <v>1281</v>
      </c>
      <c r="BB150">
        <v>1287</v>
      </c>
      <c r="BD150" t="s">
        <v>30814</v>
      </c>
      <c r="BL150" t="s">
        <v>30815</v>
      </c>
      <c r="BM150">
        <v>20031988</v>
      </c>
      <c r="BR150" t="s">
        <v>33094</v>
      </c>
      <c r="BS150" t="s">
        <v>296</v>
      </c>
    </row>
    <row r="151" spans="1:72" hidden="1">
      <c r="A151">
        <v>823</v>
      </c>
      <c r="B151" t="s">
        <v>76</v>
      </c>
      <c r="C151" t="s">
        <v>18443</v>
      </c>
      <c r="G151" t="s">
        <v>18443</v>
      </c>
      <c r="J151" t="s">
        <v>18444</v>
      </c>
      <c r="K151" t="s">
        <v>902</v>
      </c>
      <c r="O151" t="s">
        <v>28261</v>
      </c>
      <c r="W151" t="s">
        <v>18445</v>
      </c>
      <c r="AA151" t="s">
        <v>18446</v>
      </c>
      <c r="AG151">
        <v>17</v>
      </c>
      <c r="AH151">
        <v>18</v>
      </c>
      <c r="AN151" t="s">
        <v>908</v>
      </c>
      <c r="AT151">
        <v>1999</v>
      </c>
      <c r="AU151">
        <v>96</v>
      </c>
      <c r="AV151">
        <v>2</v>
      </c>
      <c r="BA151">
        <v>125</v>
      </c>
      <c r="BB151">
        <v>134</v>
      </c>
      <c r="BL151" t="s">
        <v>18447</v>
      </c>
      <c r="BR151" t="s">
        <v>33176</v>
      </c>
    </row>
    <row r="152" spans="1:72" hidden="1">
      <c r="A152">
        <v>285</v>
      </c>
      <c r="B152" t="s">
        <v>76</v>
      </c>
      <c r="C152" t="s">
        <v>29680</v>
      </c>
      <c r="G152" t="s">
        <v>29681</v>
      </c>
      <c r="J152" t="s">
        <v>29682</v>
      </c>
      <c r="K152" t="s">
        <v>29683</v>
      </c>
      <c r="O152" t="s">
        <v>28261</v>
      </c>
      <c r="W152" t="s">
        <v>29684</v>
      </c>
      <c r="AB152" t="s">
        <v>29685</v>
      </c>
      <c r="AG152">
        <v>4</v>
      </c>
      <c r="AH152">
        <v>4</v>
      </c>
      <c r="AN152" t="s">
        <v>29686</v>
      </c>
      <c r="AS152" s="3">
        <v>43344</v>
      </c>
      <c r="AT152">
        <v>2014</v>
      </c>
      <c r="AU152">
        <v>3</v>
      </c>
      <c r="BC152">
        <v>539</v>
      </c>
      <c r="BD152" t="s">
        <v>29687</v>
      </c>
      <c r="BL152" t="s">
        <v>29688</v>
      </c>
      <c r="BM152">
        <v>25279330</v>
      </c>
      <c r="BR152" t="s">
        <v>33094</v>
      </c>
      <c r="BS152" t="s">
        <v>296</v>
      </c>
    </row>
    <row r="153" spans="1:72" hidden="1">
      <c r="A153">
        <v>697</v>
      </c>
      <c r="B153" t="s">
        <v>76</v>
      </c>
      <c r="C153" t="s">
        <v>31701</v>
      </c>
      <c r="G153" t="s">
        <v>31701</v>
      </c>
      <c r="J153" t="s">
        <v>31702</v>
      </c>
      <c r="K153" t="s">
        <v>31703</v>
      </c>
      <c r="O153" t="s">
        <v>30095</v>
      </c>
      <c r="P153" t="s">
        <v>31704</v>
      </c>
      <c r="Q153" t="s">
        <v>31705</v>
      </c>
      <c r="R153" t="s">
        <v>31706</v>
      </c>
      <c r="W153" t="s">
        <v>31707</v>
      </c>
      <c r="AA153" t="s">
        <v>31708</v>
      </c>
      <c r="AB153" t="s">
        <v>31709</v>
      </c>
      <c r="AG153">
        <v>29</v>
      </c>
      <c r="AH153">
        <v>34</v>
      </c>
      <c r="AN153" t="s">
        <v>31710</v>
      </c>
      <c r="AT153">
        <v>2004</v>
      </c>
      <c r="AU153">
        <v>50</v>
      </c>
      <c r="AX153">
        <v>1</v>
      </c>
      <c r="BA153">
        <v>127</v>
      </c>
      <c r="BB153">
        <v>144</v>
      </c>
      <c r="BD153" t="s">
        <v>31711</v>
      </c>
      <c r="BL153" t="s">
        <v>31712</v>
      </c>
      <c r="BR153" t="s">
        <v>33094</v>
      </c>
      <c r="BS153" t="s">
        <v>296</v>
      </c>
    </row>
    <row r="154" spans="1:72" hidden="1">
      <c r="A154">
        <v>683</v>
      </c>
      <c r="B154" t="s">
        <v>76</v>
      </c>
      <c r="C154" t="s">
        <v>31653</v>
      </c>
      <c r="G154" t="s">
        <v>31653</v>
      </c>
      <c r="J154" t="s">
        <v>31654</v>
      </c>
      <c r="K154" t="s">
        <v>1097</v>
      </c>
      <c r="O154" t="s">
        <v>28261</v>
      </c>
      <c r="W154" t="s">
        <v>31655</v>
      </c>
      <c r="AG154">
        <v>38</v>
      </c>
      <c r="AH154">
        <v>39</v>
      </c>
      <c r="AN154" t="s">
        <v>1099</v>
      </c>
      <c r="AS154" t="s">
        <v>185</v>
      </c>
      <c r="AT154">
        <v>2004</v>
      </c>
      <c r="AU154">
        <v>106</v>
      </c>
      <c r="AV154">
        <v>3</v>
      </c>
      <c r="BA154">
        <v>469</v>
      </c>
      <c r="BB154">
        <v>478</v>
      </c>
      <c r="BL154" t="s">
        <v>31656</v>
      </c>
      <c r="BR154" t="s">
        <v>33094</v>
      </c>
      <c r="BS154" t="s">
        <v>296</v>
      </c>
    </row>
    <row r="155" spans="1:72" hidden="1">
      <c r="A155">
        <v>975</v>
      </c>
      <c r="B155" t="s">
        <v>76</v>
      </c>
      <c r="C155" t="s">
        <v>6787</v>
      </c>
      <c r="G155" t="s">
        <v>6787</v>
      </c>
      <c r="J155" t="s">
        <v>32721</v>
      </c>
      <c r="K155" t="s">
        <v>3996</v>
      </c>
      <c r="O155" t="s">
        <v>28261</v>
      </c>
      <c r="W155" t="s">
        <v>32722</v>
      </c>
      <c r="AG155">
        <v>12</v>
      </c>
      <c r="AH155">
        <v>13</v>
      </c>
      <c r="AN155" t="s">
        <v>4000</v>
      </c>
      <c r="AT155">
        <v>1991</v>
      </c>
      <c r="AU155">
        <v>87</v>
      </c>
      <c r="AV155">
        <v>1</v>
      </c>
      <c r="BA155">
        <v>146</v>
      </c>
      <c r="BB155">
        <v>151</v>
      </c>
      <c r="BD155" t="s">
        <v>32723</v>
      </c>
      <c r="BL155" t="s">
        <v>32724</v>
      </c>
      <c r="BM155">
        <v>28313364</v>
      </c>
      <c r="BR155" t="s">
        <v>33094</v>
      </c>
      <c r="BS155" t="s">
        <v>594</v>
      </c>
      <c r="BT155">
        <v>2</v>
      </c>
    </row>
    <row r="156" spans="1:72" hidden="1">
      <c r="A156">
        <v>800</v>
      </c>
      <c r="B156" t="s">
        <v>76</v>
      </c>
      <c r="C156" t="s">
        <v>32165</v>
      </c>
      <c r="G156" t="s">
        <v>32165</v>
      </c>
      <c r="J156" t="s">
        <v>32166</v>
      </c>
      <c r="K156" t="s">
        <v>15646</v>
      </c>
      <c r="O156" t="s">
        <v>31883</v>
      </c>
      <c r="AA156" t="s">
        <v>12402</v>
      </c>
      <c r="AG156">
        <v>2</v>
      </c>
      <c r="AH156">
        <v>2</v>
      </c>
      <c r="AN156" t="s">
        <v>15649</v>
      </c>
      <c r="AS156" t="s">
        <v>600</v>
      </c>
      <c r="AT156">
        <v>2000</v>
      </c>
      <c r="AU156">
        <v>15</v>
      </c>
      <c r="AV156">
        <v>4</v>
      </c>
      <c r="BA156">
        <v>161</v>
      </c>
      <c r="BB156">
        <v>162</v>
      </c>
      <c r="BD156" t="s">
        <v>32167</v>
      </c>
      <c r="BL156" t="s">
        <v>32168</v>
      </c>
      <c r="BR156" t="s">
        <v>33094</v>
      </c>
      <c r="BS156" t="s">
        <v>296</v>
      </c>
    </row>
    <row r="157" spans="1:72" hidden="1">
      <c r="A157">
        <v>947</v>
      </c>
      <c r="B157" t="s">
        <v>76</v>
      </c>
      <c r="C157" t="s">
        <v>32638</v>
      </c>
      <c r="G157" t="s">
        <v>32638</v>
      </c>
      <c r="J157" t="s">
        <v>32639</v>
      </c>
      <c r="K157" t="s">
        <v>19019</v>
      </c>
      <c r="O157" t="s">
        <v>28261</v>
      </c>
      <c r="W157" t="s">
        <v>32640</v>
      </c>
      <c r="AG157">
        <v>65</v>
      </c>
      <c r="AH157">
        <v>65</v>
      </c>
      <c r="AN157" t="s">
        <v>19022</v>
      </c>
      <c r="AS157" s="3">
        <v>45658</v>
      </c>
      <c r="AT157">
        <v>1993</v>
      </c>
      <c r="AU157">
        <v>268</v>
      </c>
      <c r="AV157">
        <v>3</v>
      </c>
      <c r="BA157">
        <v>1830</v>
      </c>
      <c r="BB157">
        <v>1834</v>
      </c>
      <c r="BL157" t="s">
        <v>32641</v>
      </c>
      <c r="BM157">
        <v>8420958</v>
      </c>
      <c r="BR157" t="s">
        <v>33094</v>
      </c>
      <c r="BS157" t="s">
        <v>296</v>
      </c>
    </row>
    <row r="158" spans="1:72" hidden="1">
      <c r="A158">
        <v>686</v>
      </c>
      <c r="B158" t="s">
        <v>76</v>
      </c>
      <c r="C158" t="s">
        <v>19419</v>
      </c>
      <c r="G158" t="s">
        <v>19419</v>
      </c>
      <c r="J158" t="s">
        <v>19425</v>
      </c>
      <c r="K158" t="s">
        <v>3996</v>
      </c>
      <c r="O158" t="s">
        <v>28261</v>
      </c>
      <c r="W158" t="s">
        <v>19426</v>
      </c>
      <c r="AG158">
        <v>138</v>
      </c>
      <c r="AH158">
        <v>141</v>
      </c>
      <c r="AN158" t="s">
        <v>4000</v>
      </c>
      <c r="AS158" t="s">
        <v>216</v>
      </c>
      <c r="AT158">
        <v>2004</v>
      </c>
      <c r="AU158">
        <v>140</v>
      </c>
      <c r="AV158">
        <v>3</v>
      </c>
      <c r="BA158">
        <v>442</v>
      </c>
      <c r="BB158">
        <v>449</v>
      </c>
      <c r="BD158" t="s">
        <v>19427</v>
      </c>
      <c r="BL158" t="s">
        <v>19428</v>
      </c>
      <c r="BM158">
        <v>15221433</v>
      </c>
      <c r="BR158" t="s">
        <v>33176</v>
      </c>
    </row>
    <row r="159" spans="1:72" hidden="1">
      <c r="A159">
        <v>551</v>
      </c>
      <c r="B159" t="s">
        <v>76</v>
      </c>
      <c r="C159" t="s">
        <v>31036</v>
      </c>
      <c r="G159" t="s">
        <v>31037</v>
      </c>
      <c r="J159" t="s">
        <v>31038</v>
      </c>
      <c r="K159" t="s">
        <v>182</v>
      </c>
      <c r="O159" t="s">
        <v>28261</v>
      </c>
      <c r="W159" t="s">
        <v>31039</v>
      </c>
      <c r="AG159">
        <v>1</v>
      </c>
      <c r="AH159">
        <v>1</v>
      </c>
      <c r="AN159" t="s">
        <v>184</v>
      </c>
      <c r="AS159" t="s">
        <v>185</v>
      </c>
      <c r="AT159">
        <v>2008</v>
      </c>
      <c r="AU159">
        <v>33</v>
      </c>
      <c r="AV159">
        <v>3</v>
      </c>
      <c r="BA159">
        <v>251</v>
      </c>
      <c r="BB159">
        <v>256</v>
      </c>
      <c r="BD159" t="s">
        <v>31040</v>
      </c>
      <c r="BL159" t="s">
        <v>31041</v>
      </c>
      <c r="BR159" t="s">
        <v>33094</v>
      </c>
      <c r="BS159" t="s">
        <v>296</v>
      </c>
    </row>
    <row r="160" spans="1:72" hidden="1">
      <c r="A160">
        <v>978</v>
      </c>
      <c r="B160" t="s">
        <v>76</v>
      </c>
      <c r="C160" t="s">
        <v>32733</v>
      </c>
      <c r="G160" t="s">
        <v>32733</v>
      </c>
      <c r="J160" t="s">
        <v>32734</v>
      </c>
      <c r="K160" t="s">
        <v>5100</v>
      </c>
      <c r="O160" t="s">
        <v>28261</v>
      </c>
      <c r="AG160">
        <v>11</v>
      </c>
      <c r="AH160">
        <v>11</v>
      </c>
      <c r="AN160" t="s">
        <v>3970</v>
      </c>
      <c r="AS160" t="s">
        <v>887</v>
      </c>
      <c r="AT160">
        <v>1990</v>
      </c>
      <c r="AU160">
        <v>68</v>
      </c>
      <c r="AV160">
        <v>6</v>
      </c>
      <c r="BA160">
        <v>1307</v>
      </c>
      <c r="BB160">
        <v>1314</v>
      </c>
      <c r="BD160" t="s">
        <v>32735</v>
      </c>
      <c r="BL160" t="s">
        <v>32736</v>
      </c>
      <c r="BR160" t="s">
        <v>33094</v>
      </c>
      <c r="BS160" t="s">
        <v>296</v>
      </c>
    </row>
    <row r="161" spans="1:73" hidden="1">
      <c r="A161">
        <v>114</v>
      </c>
      <c r="B161" t="s">
        <v>76</v>
      </c>
      <c r="C161" t="s">
        <v>19774</v>
      </c>
      <c r="G161" t="s">
        <v>19775</v>
      </c>
      <c r="J161" t="s">
        <v>19776</v>
      </c>
      <c r="K161" t="s">
        <v>145</v>
      </c>
      <c r="O161" t="s">
        <v>28261</v>
      </c>
      <c r="W161" t="s">
        <v>19777</v>
      </c>
      <c r="AA161" t="s">
        <v>19778</v>
      </c>
      <c r="AB161" t="s">
        <v>19779</v>
      </c>
      <c r="AG161">
        <v>4</v>
      </c>
      <c r="AH161">
        <v>4</v>
      </c>
      <c r="AN161" t="s">
        <v>147</v>
      </c>
      <c r="AO161" t="s">
        <v>1557</v>
      </c>
      <c r="AS161" t="s">
        <v>2821</v>
      </c>
      <c r="AT161">
        <v>2017</v>
      </c>
      <c r="AU161">
        <v>99</v>
      </c>
      <c r="BA161">
        <v>113</v>
      </c>
      <c r="BB161">
        <v>121</v>
      </c>
      <c r="BD161" t="s">
        <v>19780</v>
      </c>
      <c r="BL161" t="s">
        <v>19781</v>
      </c>
      <c r="BM161">
        <v>28396211</v>
      </c>
      <c r="BR161" t="s">
        <v>33176</v>
      </c>
    </row>
    <row r="162" spans="1:73" hidden="1">
      <c r="A162">
        <v>498</v>
      </c>
      <c r="B162" t="s">
        <v>76</v>
      </c>
      <c r="C162" t="s">
        <v>30800</v>
      </c>
      <c r="G162" t="s">
        <v>30801</v>
      </c>
      <c r="J162" t="s">
        <v>30802</v>
      </c>
      <c r="K162" t="s">
        <v>30803</v>
      </c>
      <c r="O162" t="s">
        <v>28261</v>
      </c>
      <c r="W162" t="s">
        <v>30804</v>
      </c>
      <c r="AB162" t="s">
        <v>30805</v>
      </c>
      <c r="AG162">
        <v>10</v>
      </c>
      <c r="AH162">
        <v>12</v>
      </c>
      <c r="AN162" t="s">
        <v>30806</v>
      </c>
      <c r="AS162" t="s">
        <v>887</v>
      </c>
      <c r="AT162">
        <v>2010</v>
      </c>
      <c r="AU162">
        <v>48</v>
      </c>
      <c r="AV162">
        <v>2</v>
      </c>
      <c r="BA162">
        <v>173</v>
      </c>
      <c r="BB162">
        <v>188</v>
      </c>
      <c r="BD162" t="s">
        <v>30807</v>
      </c>
      <c r="BL162" t="s">
        <v>30808</v>
      </c>
      <c r="BR162" t="s">
        <v>33094</v>
      </c>
      <c r="BS162" t="s">
        <v>296</v>
      </c>
    </row>
    <row r="163" spans="1:73" hidden="1">
      <c r="A163">
        <v>90</v>
      </c>
      <c r="B163" t="s">
        <v>76</v>
      </c>
      <c r="C163" t="s">
        <v>28720</v>
      </c>
      <c r="G163" t="s">
        <v>28721</v>
      </c>
      <c r="J163" t="s">
        <v>28722</v>
      </c>
      <c r="K163" t="s">
        <v>182</v>
      </c>
      <c r="O163" t="s">
        <v>28261</v>
      </c>
      <c r="W163" t="s">
        <v>28723</v>
      </c>
      <c r="AG163">
        <v>5</v>
      </c>
      <c r="AH163">
        <v>5</v>
      </c>
      <c r="AN163" t="s">
        <v>184</v>
      </c>
      <c r="AO163" t="s">
        <v>293</v>
      </c>
      <c r="AS163" t="s">
        <v>185</v>
      </c>
      <c r="AT163">
        <v>2017</v>
      </c>
      <c r="AU163">
        <v>42</v>
      </c>
      <c r="AV163">
        <v>3</v>
      </c>
      <c r="BA163">
        <v>246</v>
      </c>
      <c r="BB163">
        <v>256</v>
      </c>
      <c r="BD163" t="s">
        <v>28724</v>
      </c>
      <c r="BL163" t="s">
        <v>28725</v>
      </c>
      <c r="BR163" t="s">
        <v>33094</v>
      </c>
      <c r="BS163" t="s">
        <v>296</v>
      </c>
    </row>
    <row r="164" spans="1:73" hidden="1">
      <c r="A164">
        <v>421</v>
      </c>
      <c r="B164" t="s">
        <v>76</v>
      </c>
      <c r="C164" t="s">
        <v>30422</v>
      </c>
      <c r="G164" t="s">
        <v>30423</v>
      </c>
      <c r="J164" t="s">
        <v>30424</v>
      </c>
      <c r="K164" t="s">
        <v>30414</v>
      </c>
      <c r="O164" t="s">
        <v>28366</v>
      </c>
      <c r="W164" t="s">
        <v>30425</v>
      </c>
      <c r="AA164" t="s">
        <v>30426</v>
      </c>
      <c r="AB164" t="s">
        <v>30427</v>
      </c>
      <c r="AG164">
        <v>9</v>
      </c>
      <c r="AH164">
        <v>11</v>
      </c>
      <c r="AN164" t="s">
        <v>30418</v>
      </c>
      <c r="AS164" t="s">
        <v>30419</v>
      </c>
      <c r="AT164">
        <v>2012</v>
      </c>
      <c r="AU164">
        <v>97</v>
      </c>
      <c r="AY164" t="s">
        <v>49</v>
      </c>
      <c r="BA164">
        <v>108</v>
      </c>
      <c r="BB164">
        <v>119</v>
      </c>
      <c r="BD164" t="s">
        <v>30428</v>
      </c>
      <c r="BL164" t="s">
        <v>30429</v>
      </c>
      <c r="BR164" t="s">
        <v>33094</v>
      </c>
    </row>
    <row r="165" spans="1:73" hidden="1">
      <c r="A165">
        <v>663</v>
      </c>
      <c r="B165" t="s">
        <v>76</v>
      </c>
      <c r="C165" t="s">
        <v>31554</v>
      </c>
      <c r="G165" t="s">
        <v>31554</v>
      </c>
      <c r="J165" t="s">
        <v>31555</v>
      </c>
      <c r="K165" t="s">
        <v>182</v>
      </c>
      <c r="O165" t="s">
        <v>28261</v>
      </c>
      <c r="W165" t="s">
        <v>31556</v>
      </c>
      <c r="AG165">
        <v>16</v>
      </c>
      <c r="AH165">
        <v>21</v>
      </c>
      <c r="AN165" t="s">
        <v>184</v>
      </c>
      <c r="AS165" t="s">
        <v>769</v>
      </c>
      <c r="AT165">
        <v>2005</v>
      </c>
      <c r="AU165">
        <v>30</v>
      </c>
      <c r="AV165">
        <v>1</v>
      </c>
      <c r="BA165">
        <v>36</v>
      </c>
      <c r="BB165">
        <v>41</v>
      </c>
      <c r="BD165" t="s">
        <v>31557</v>
      </c>
      <c r="BL165" t="s">
        <v>31558</v>
      </c>
      <c r="BR165" t="s">
        <v>33094</v>
      </c>
      <c r="BS165" t="s">
        <v>296</v>
      </c>
    </row>
    <row r="166" spans="1:73" hidden="1">
      <c r="A166">
        <v>68</v>
      </c>
      <c r="B166" t="s">
        <v>76</v>
      </c>
      <c r="C166" t="s">
        <v>28621</v>
      </c>
      <c r="G166" t="s">
        <v>28622</v>
      </c>
      <c r="J166" t="s">
        <v>28623</v>
      </c>
      <c r="K166" t="s">
        <v>12904</v>
      </c>
      <c r="O166" t="s">
        <v>28261</v>
      </c>
      <c r="W166" t="s">
        <v>28624</v>
      </c>
      <c r="AG166">
        <v>0</v>
      </c>
      <c r="AH166">
        <v>0</v>
      </c>
      <c r="AN166" t="s">
        <v>12906</v>
      </c>
      <c r="AO166" t="s">
        <v>12907</v>
      </c>
      <c r="AS166" t="s">
        <v>128</v>
      </c>
      <c r="AT166">
        <v>2017</v>
      </c>
      <c r="AU166">
        <v>20</v>
      </c>
      <c r="AV166">
        <v>4</v>
      </c>
      <c r="BA166">
        <v>1301</v>
      </c>
      <c r="BB166">
        <v>1306</v>
      </c>
      <c r="BD166" t="s">
        <v>28625</v>
      </c>
      <c r="BL166" t="s">
        <v>28626</v>
      </c>
      <c r="BR166" t="s">
        <v>33094</v>
      </c>
      <c r="BS166" t="s">
        <v>296</v>
      </c>
    </row>
    <row r="167" spans="1:73" hidden="1">
      <c r="A167">
        <v>619</v>
      </c>
      <c r="B167" t="s">
        <v>76</v>
      </c>
      <c r="C167" t="s">
        <v>31376</v>
      </c>
      <c r="G167" t="s">
        <v>31377</v>
      </c>
      <c r="J167" t="s">
        <v>31378</v>
      </c>
      <c r="K167" t="s">
        <v>5017</v>
      </c>
      <c r="O167" t="s">
        <v>28261</v>
      </c>
      <c r="W167" t="s">
        <v>31379</v>
      </c>
      <c r="AG167">
        <v>3</v>
      </c>
      <c r="AH167">
        <v>3</v>
      </c>
      <c r="AN167" t="s">
        <v>5019</v>
      </c>
      <c r="AS167" t="s">
        <v>128</v>
      </c>
      <c r="AT167">
        <v>2006</v>
      </c>
      <c r="AU167">
        <v>9</v>
      </c>
      <c r="AV167">
        <v>4</v>
      </c>
      <c r="BA167">
        <v>347</v>
      </c>
      <c r="BB167">
        <v>354</v>
      </c>
      <c r="BD167" t="s">
        <v>31380</v>
      </c>
      <c r="BL167" t="s">
        <v>31381</v>
      </c>
      <c r="BR167" t="s">
        <v>33094</v>
      </c>
      <c r="BS167" t="s">
        <v>296</v>
      </c>
    </row>
    <row r="168" spans="1:73" hidden="1">
      <c r="A168">
        <v>835</v>
      </c>
      <c r="B168" t="s">
        <v>76</v>
      </c>
      <c r="C168" t="s">
        <v>32287</v>
      </c>
      <c r="G168" t="s">
        <v>32287</v>
      </c>
      <c r="J168" t="s">
        <v>32288</v>
      </c>
      <c r="K168" t="s">
        <v>153</v>
      </c>
      <c r="O168" t="s">
        <v>28261</v>
      </c>
      <c r="W168" t="s">
        <v>32289</v>
      </c>
      <c r="AG168">
        <v>18</v>
      </c>
      <c r="AH168">
        <v>20</v>
      </c>
      <c r="AN168" t="s">
        <v>155</v>
      </c>
      <c r="AS168" t="s">
        <v>397</v>
      </c>
      <c r="AT168">
        <v>1998</v>
      </c>
      <c r="AU168">
        <v>58</v>
      </c>
      <c r="AV168">
        <v>1</v>
      </c>
      <c r="BA168">
        <v>15</v>
      </c>
      <c r="BB168">
        <v>23</v>
      </c>
      <c r="BD168" t="s">
        <v>32290</v>
      </c>
      <c r="BL168" t="s">
        <v>32291</v>
      </c>
      <c r="BR168" t="s">
        <v>33094</v>
      </c>
      <c r="BS168" t="s">
        <v>296</v>
      </c>
    </row>
    <row r="169" spans="1:73" hidden="1">
      <c r="A169">
        <v>748</v>
      </c>
      <c r="B169" t="s">
        <v>76</v>
      </c>
      <c r="C169" t="s">
        <v>31614</v>
      </c>
      <c r="G169" t="s">
        <v>31614</v>
      </c>
      <c r="J169" t="s">
        <v>31938</v>
      </c>
      <c r="K169" t="s">
        <v>145</v>
      </c>
      <c r="O169" t="s">
        <v>28261</v>
      </c>
      <c r="W169" t="s">
        <v>31939</v>
      </c>
      <c r="AG169">
        <v>16</v>
      </c>
      <c r="AH169">
        <v>18</v>
      </c>
      <c r="AN169" t="s">
        <v>147</v>
      </c>
      <c r="AS169" t="s">
        <v>94</v>
      </c>
      <c r="AT169">
        <v>2002</v>
      </c>
      <c r="AU169">
        <v>48</v>
      </c>
      <c r="AV169">
        <v>1</v>
      </c>
      <c r="BA169">
        <v>83</v>
      </c>
      <c r="BB169">
        <v>89</v>
      </c>
      <c r="BD169" t="s">
        <v>31940</v>
      </c>
      <c r="BL169" t="s">
        <v>31941</v>
      </c>
      <c r="BR169" t="s">
        <v>33094</v>
      </c>
      <c r="BS169" t="s">
        <v>296</v>
      </c>
    </row>
    <row r="170" spans="1:73" hidden="1">
      <c r="A170">
        <v>672</v>
      </c>
      <c r="B170" t="s">
        <v>76</v>
      </c>
      <c r="C170" t="s">
        <v>31614</v>
      </c>
      <c r="G170" t="s">
        <v>31614</v>
      </c>
      <c r="J170" t="s">
        <v>31615</v>
      </c>
      <c r="K170" t="s">
        <v>145</v>
      </c>
      <c r="O170" t="s">
        <v>28261</v>
      </c>
      <c r="W170" t="s">
        <v>31616</v>
      </c>
      <c r="AG170">
        <v>12</v>
      </c>
      <c r="AH170">
        <v>12</v>
      </c>
      <c r="AN170" t="s">
        <v>147</v>
      </c>
      <c r="AS170" t="s">
        <v>94</v>
      </c>
      <c r="AT170">
        <v>2005</v>
      </c>
      <c r="AU170">
        <v>51</v>
      </c>
      <c r="AV170">
        <v>1</v>
      </c>
      <c r="BA170">
        <v>11</v>
      </c>
      <c r="BB170">
        <v>16</v>
      </c>
      <c r="BD170" t="s">
        <v>31617</v>
      </c>
      <c r="BL170" t="s">
        <v>31618</v>
      </c>
      <c r="BM170">
        <v>15686641</v>
      </c>
      <c r="BR170" t="s">
        <v>33094</v>
      </c>
      <c r="BS170" t="s">
        <v>296</v>
      </c>
    </row>
    <row r="171" spans="1:73" hidden="1">
      <c r="A171">
        <v>659</v>
      </c>
      <c r="B171" t="s">
        <v>76</v>
      </c>
      <c r="C171" t="s">
        <v>31539</v>
      </c>
      <c r="G171" t="s">
        <v>31539</v>
      </c>
      <c r="J171" t="s">
        <v>31540</v>
      </c>
      <c r="K171" t="s">
        <v>452</v>
      </c>
      <c r="O171" t="s">
        <v>28261</v>
      </c>
      <c r="W171" t="s">
        <v>31541</v>
      </c>
      <c r="AG171">
        <v>12</v>
      </c>
      <c r="AH171">
        <v>20</v>
      </c>
      <c r="AN171" t="s">
        <v>454</v>
      </c>
      <c r="AS171" t="s">
        <v>148</v>
      </c>
      <c r="AT171">
        <v>2005</v>
      </c>
      <c r="AU171">
        <v>40</v>
      </c>
      <c r="AV171">
        <v>2</v>
      </c>
      <c r="BA171">
        <v>247</v>
      </c>
      <c r="BB171">
        <v>255</v>
      </c>
      <c r="BD171" t="s">
        <v>31542</v>
      </c>
      <c r="BL171" t="s">
        <v>31543</v>
      </c>
      <c r="BR171" t="s">
        <v>33094</v>
      </c>
      <c r="BS171" t="s">
        <v>594</v>
      </c>
      <c r="BT171">
        <v>1</v>
      </c>
    </row>
    <row r="172" spans="1:73" hidden="1">
      <c r="A172">
        <v>582</v>
      </c>
      <c r="B172" t="s">
        <v>76</v>
      </c>
      <c r="C172" t="s">
        <v>31202</v>
      </c>
      <c r="G172" t="s">
        <v>31203</v>
      </c>
      <c r="J172" t="s">
        <v>31204</v>
      </c>
      <c r="K172" t="s">
        <v>3940</v>
      </c>
      <c r="O172" t="s">
        <v>28261</v>
      </c>
      <c r="W172" t="s">
        <v>31205</v>
      </c>
      <c r="AG172">
        <v>2</v>
      </c>
      <c r="AH172">
        <v>2</v>
      </c>
      <c r="AN172" t="s">
        <v>3944</v>
      </c>
      <c r="AS172" t="s">
        <v>128</v>
      </c>
      <c r="AT172">
        <v>2007</v>
      </c>
      <c r="AU172">
        <v>131</v>
      </c>
      <c r="AV172" s="2">
        <v>43382</v>
      </c>
      <c r="BA172">
        <v>684</v>
      </c>
      <c r="BB172">
        <v>689</v>
      </c>
      <c r="BD172" t="s">
        <v>31206</v>
      </c>
      <c r="BL172" t="s">
        <v>31207</v>
      </c>
      <c r="BR172" t="s">
        <v>33094</v>
      </c>
      <c r="BS172" t="s">
        <v>594</v>
      </c>
      <c r="BU172">
        <v>0</v>
      </c>
    </row>
    <row r="173" spans="1:73" hidden="1">
      <c r="A173">
        <v>810</v>
      </c>
      <c r="B173" t="s">
        <v>76</v>
      </c>
      <c r="C173" t="s">
        <v>32214</v>
      </c>
      <c r="G173" t="s">
        <v>32214</v>
      </c>
      <c r="J173" t="s">
        <v>32215</v>
      </c>
      <c r="K173" t="s">
        <v>452</v>
      </c>
      <c r="O173" t="s">
        <v>28261</v>
      </c>
      <c r="W173" t="s">
        <v>32216</v>
      </c>
      <c r="AG173">
        <v>2</v>
      </c>
      <c r="AH173">
        <v>3</v>
      </c>
      <c r="AN173" t="s">
        <v>454</v>
      </c>
      <c r="AS173" t="s">
        <v>216</v>
      </c>
      <c r="AT173">
        <v>1999</v>
      </c>
      <c r="AU173">
        <v>34</v>
      </c>
      <c r="AV173">
        <v>3</v>
      </c>
      <c r="BA173">
        <v>303</v>
      </c>
      <c r="BB173">
        <v>308</v>
      </c>
      <c r="BD173" t="s">
        <v>32217</v>
      </c>
      <c r="BL173" t="s">
        <v>32218</v>
      </c>
      <c r="BR173" t="s">
        <v>33094</v>
      </c>
      <c r="BS173" t="s">
        <v>296</v>
      </c>
    </row>
    <row r="174" spans="1:73" hidden="1">
      <c r="A174">
        <v>152</v>
      </c>
      <c r="B174" t="s">
        <v>76</v>
      </c>
      <c r="C174" t="s">
        <v>29067</v>
      </c>
      <c r="G174" t="s">
        <v>29068</v>
      </c>
      <c r="J174" t="s">
        <v>29069</v>
      </c>
      <c r="K174" t="s">
        <v>28445</v>
      </c>
      <c r="O174" t="s">
        <v>28261</v>
      </c>
      <c r="W174" t="s">
        <v>29070</v>
      </c>
      <c r="AB174" t="s">
        <v>29071</v>
      </c>
      <c r="AG174">
        <v>20</v>
      </c>
      <c r="AH174">
        <v>20</v>
      </c>
      <c r="AN174" t="s">
        <v>28448</v>
      </c>
      <c r="AO174" t="s">
        <v>28449</v>
      </c>
      <c r="AS174" t="s">
        <v>168</v>
      </c>
      <c r="AT174">
        <v>2016</v>
      </c>
      <c r="AU174">
        <v>17</v>
      </c>
      <c r="BA174">
        <v>49</v>
      </c>
      <c r="BB174">
        <v>54</v>
      </c>
      <c r="BD174" t="s">
        <v>29072</v>
      </c>
      <c r="BL174" t="s">
        <v>29073</v>
      </c>
      <c r="BM174">
        <v>27720073</v>
      </c>
      <c r="BR174" t="s">
        <v>33094</v>
      </c>
      <c r="BS174" t="s">
        <v>296</v>
      </c>
    </row>
    <row r="175" spans="1:73" hidden="1">
      <c r="A175">
        <v>645</v>
      </c>
      <c r="B175" t="s">
        <v>76</v>
      </c>
      <c r="C175" t="s">
        <v>31491</v>
      </c>
      <c r="G175" t="s">
        <v>31491</v>
      </c>
      <c r="J175" t="s">
        <v>31492</v>
      </c>
      <c r="K175" t="s">
        <v>145</v>
      </c>
      <c r="O175" t="s">
        <v>28261</v>
      </c>
      <c r="W175" t="s">
        <v>31493</v>
      </c>
      <c r="AA175" t="s">
        <v>9229</v>
      </c>
      <c r="AG175">
        <v>119</v>
      </c>
      <c r="AH175">
        <v>127</v>
      </c>
      <c r="AN175" t="s">
        <v>147</v>
      </c>
      <c r="AS175" t="s">
        <v>94</v>
      </c>
      <c r="AT175">
        <v>2006</v>
      </c>
      <c r="AU175">
        <v>52</v>
      </c>
      <c r="AV175">
        <v>1</v>
      </c>
      <c r="BA175">
        <v>94</v>
      </c>
      <c r="BB175">
        <v>104</v>
      </c>
      <c r="BD175" t="s">
        <v>31494</v>
      </c>
      <c r="BL175" t="s">
        <v>31495</v>
      </c>
      <c r="BM175">
        <v>16257412</v>
      </c>
      <c r="BR175" t="s">
        <v>33094</v>
      </c>
      <c r="BS175" t="s">
        <v>296</v>
      </c>
    </row>
    <row r="176" spans="1:73" hidden="1">
      <c r="A176">
        <v>674</v>
      </c>
      <c r="B176" t="s">
        <v>76</v>
      </c>
      <c r="C176" t="s">
        <v>31627</v>
      </c>
      <c r="G176" t="s">
        <v>31627</v>
      </c>
      <c r="J176" t="s">
        <v>31628</v>
      </c>
      <c r="K176" t="s">
        <v>12443</v>
      </c>
      <c r="O176" t="s">
        <v>28366</v>
      </c>
      <c r="W176" t="s">
        <v>31629</v>
      </c>
      <c r="AA176" t="s">
        <v>31630</v>
      </c>
      <c r="AB176" t="s">
        <v>31631</v>
      </c>
      <c r="AG176">
        <v>1603</v>
      </c>
      <c r="AH176">
        <v>1622</v>
      </c>
      <c r="AN176" t="s">
        <v>12445</v>
      </c>
      <c r="AO176" t="s">
        <v>12446</v>
      </c>
      <c r="AS176" t="s">
        <v>128</v>
      </c>
      <c r="AT176">
        <v>2004</v>
      </c>
      <c r="AU176">
        <v>7</v>
      </c>
      <c r="AV176">
        <v>12</v>
      </c>
      <c r="BA176">
        <v>1225</v>
      </c>
      <c r="BB176">
        <v>1241</v>
      </c>
      <c r="BD176" t="s">
        <v>31632</v>
      </c>
      <c r="BL176" t="s">
        <v>31633</v>
      </c>
      <c r="BR176" t="s">
        <v>33094</v>
      </c>
    </row>
    <row r="177" spans="1:72" hidden="1">
      <c r="A177">
        <v>17</v>
      </c>
      <c r="B177" t="s">
        <v>76</v>
      </c>
      <c r="C177" t="s">
        <v>28342</v>
      </c>
      <c r="G177" t="s">
        <v>28343</v>
      </c>
      <c r="J177" t="s">
        <v>28344</v>
      </c>
      <c r="K177" t="s">
        <v>182</v>
      </c>
      <c r="O177" t="s">
        <v>28261</v>
      </c>
      <c r="W177" t="s">
        <v>28345</v>
      </c>
      <c r="AG177">
        <v>0</v>
      </c>
      <c r="AH177">
        <v>0</v>
      </c>
      <c r="AN177" t="s">
        <v>184</v>
      </c>
      <c r="AO177" t="s">
        <v>293</v>
      </c>
      <c r="AS177" t="s">
        <v>185</v>
      </c>
      <c r="AT177">
        <v>2018</v>
      </c>
      <c r="AU177">
        <v>43</v>
      </c>
      <c r="AV177">
        <v>3</v>
      </c>
      <c r="BA177">
        <v>196</v>
      </c>
      <c r="BB177">
        <v>206</v>
      </c>
      <c r="BD177" t="s">
        <v>28346</v>
      </c>
      <c r="BL177" t="s">
        <v>28347</v>
      </c>
      <c r="BR177" t="s">
        <v>33094</v>
      </c>
      <c r="BS177" t="s">
        <v>296</v>
      </c>
    </row>
    <row r="178" spans="1:72" hidden="1">
      <c r="A178">
        <v>170</v>
      </c>
      <c r="B178" t="s">
        <v>76</v>
      </c>
      <c r="C178" t="s">
        <v>29142</v>
      </c>
      <c r="G178" t="s">
        <v>29143</v>
      </c>
      <c r="J178" t="s">
        <v>29144</v>
      </c>
      <c r="K178" t="s">
        <v>646</v>
      </c>
      <c r="O178" t="s">
        <v>28261</v>
      </c>
      <c r="W178" t="s">
        <v>29145</v>
      </c>
      <c r="AB178" t="s">
        <v>29146</v>
      </c>
      <c r="AG178">
        <v>4</v>
      </c>
      <c r="AH178">
        <v>4</v>
      </c>
      <c r="AN178" t="s">
        <v>648</v>
      </c>
      <c r="AO178" t="s">
        <v>649</v>
      </c>
      <c r="AS178" t="s">
        <v>397</v>
      </c>
      <c r="AT178">
        <v>2016</v>
      </c>
      <c r="AU178">
        <v>219</v>
      </c>
      <c r="AV178">
        <v>13</v>
      </c>
      <c r="BA178">
        <v>2003</v>
      </c>
      <c r="BB178">
        <v>2014</v>
      </c>
      <c r="BD178" t="s">
        <v>29147</v>
      </c>
      <c r="BL178" t="s">
        <v>29148</v>
      </c>
      <c r="BM178">
        <v>27091862</v>
      </c>
      <c r="BR178" t="s">
        <v>33094</v>
      </c>
      <c r="BS178" t="s">
        <v>296</v>
      </c>
    </row>
    <row r="179" spans="1:72" hidden="1">
      <c r="A179">
        <v>483</v>
      </c>
      <c r="B179" t="s">
        <v>76</v>
      </c>
      <c r="C179" t="s">
        <v>4060</v>
      </c>
      <c r="G179" t="s">
        <v>30218</v>
      </c>
      <c r="J179" t="s">
        <v>30722</v>
      </c>
      <c r="K179" t="s">
        <v>145</v>
      </c>
      <c r="O179" t="s">
        <v>28366</v>
      </c>
      <c r="W179" t="s">
        <v>30723</v>
      </c>
      <c r="AG179">
        <v>25</v>
      </c>
      <c r="AH179">
        <v>25</v>
      </c>
      <c r="AN179" t="s">
        <v>147</v>
      </c>
      <c r="AO179" t="s">
        <v>1557</v>
      </c>
      <c r="AS179" t="s">
        <v>413</v>
      </c>
      <c r="AT179">
        <v>2010</v>
      </c>
      <c r="AU179">
        <v>56</v>
      </c>
      <c r="AV179">
        <v>11</v>
      </c>
      <c r="BA179">
        <v>1491</v>
      </c>
      <c r="BB179">
        <v>1502</v>
      </c>
      <c r="BD179" t="s">
        <v>30724</v>
      </c>
      <c r="BL179" t="s">
        <v>30725</v>
      </c>
      <c r="BM179">
        <v>20471388</v>
      </c>
      <c r="BR179" t="s">
        <v>33094</v>
      </c>
    </row>
    <row r="180" spans="1:72" hidden="1">
      <c r="A180">
        <v>417</v>
      </c>
      <c r="B180" t="s">
        <v>76</v>
      </c>
      <c r="C180" t="s">
        <v>30396</v>
      </c>
      <c r="G180" t="s">
        <v>30397</v>
      </c>
      <c r="J180" t="s">
        <v>30398</v>
      </c>
      <c r="K180" t="s">
        <v>15216</v>
      </c>
      <c r="O180" t="s">
        <v>28261</v>
      </c>
      <c r="W180" t="s">
        <v>30399</v>
      </c>
      <c r="AG180">
        <v>17</v>
      </c>
      <c r="AH180">
        <v>17</v>
      </c>
      <c r="AN180" t="s">
        <v>15220</v>
      </c>
      <c r="AS180" t="s">
        <v>887</v>
      </c>
      <c r="AT180">
        <v>2012</v>
      </c>
      <c r="AU180">
        <v>66</v>
      </c>
      <c r="AV180">
        <v>6</v>
      </c>
      <c r="BA180">
        <v>845</v>
      </c>
      <c r="BB180">
        <v>853</v>
      </c>
      <c r="BD180" t="s">
        <v>30400</v>
      </c>
      <c r="BL180" t="s">
        <v>30401</v>
      </c>
      <c r="BR180" t="s">
        <v>33094</v>
      </c>
      <c r="BS180" t="s">
        <v>296</v>
      </c>
    </row>
    <row r="181" spans="1:72" hidden="1">
      <c r="A181">
        <v>222</v>
      </c>
      <c r="B181" t="s">
        <v>76</v>
      </c>
      <c r="C181" t="s">
        <v>29395</v>
      </c>
      <c r="G181" t="s">
        <v>29396</v>
      </c>
      <c r="J181" t="s">
        <v>29397</v>
      </c>
      <c r="K181" t="s">
        <v>1827</v>
      </c>
      <c r="O181" t="s">
        <v>28261</v>
      </c>
      <c r="W181" t="s">
        <v>29398</v>
      </c>
      <c r="AA181" t="s">
        <v>29399</v>
      </c>
      <c r="AB181" t="s">
        <v>29400</v>
      </c>
      <c r="AG181">
        <v>5</v>
      </c>
      <c r="AH181">
        <v>5</v>
      </c>
      <c r="AN181" t="s">
        <v>1829</v>
      </c>
      <c r="AO181" t="s">
        <v>11075</v>
      </c>
      <c r="AS181" t="s">
        <v>397</v>
      </c>
      <c r="AT181">
        <v>2015</v>
      </c>
      <c r="AU181">
        <v>35</v>
      </c>
      <c r="AV181">
        <v>7</v>
      </c>
      <c r="BA181">
        <v>732</v>
      </c>
      <c r="BB181">
        <v>743</v>
      </c>
      <c r="BD181" t="s">
        <v>29401</v>
      </c>
      <c r="BL181" t="s">
        <v>29402</v>
      </c>
      <c r="BM181">
        <v>26023059</v>
      </c>
      <c r="BR181" t="s">
        <v>33094</v>
      </c>
      <c r="BS181" t="s">
        <v>296</v>
      </c>
    </row>
    <row r="182" spans="1:72" hidden="1">
      <c r="A182">
        <v>431</v>
      </c>
      <c r="B182" t="s">
        <v>76</v>
      </c>
      <c r="C182" t="s">
        <v>30453</v>
      </c>
      <c r="G182" t="s">
        <v>30454</v>
      </c>
      <c r="J182" t="s">
        <v>30455</v>
      </c>
      <c r="K182" t="s">
        <v>100</v>
      </c>
      <c r="O182" t="s">
        <v>28261</v>
      </c>
      <c r="W182" t="s">
        <v>30456</v>
      </c>
      <c r="AA182" t="s">
        <v>30457</v>
      </c>
      <c r="AB182" t="s">
        <v>30458</v>
      </c>
      <c r="AG182">
        <v>17</v>
      </c>
      <c r="AH182">
        <v>17</v>
      </c>
      <c r="AN182" t="s">
        <v>103</v>
      </c>
      <c r="AS182" t="s">
        <v>30459</v>
      </c>
      <c r="AT182">
        <v>2012</v>
      </c>
      <c r="AU182">
        <v>7</v>
      </c>
      <c r="AV182">
        <v>3</v>
      </c>
      <c r="BC182" t="s">
        <v>30460</v>
      </c>
      <c r="BD182" t="s">
        <v>30461</v>
      </c>
      <c r="BL182" t="s">
        <v>30462</v>
      </c>
      <c r="BM182">
        <v>22427799</v>
      </c>
      <c r="BR182" t="s">
        <v>33094</v>
      </c>
      <c r="BS182" t="s">
        <v>296</v>
      </c>
    </row>
    <row r="183" spans="1:72" hidden="1">
      <c r="A183">
        <v>613</v>
      </c>
      <c r="B183" t="s">
        <v>76</v>
      </c>
      <c r="C183" t="s">
        <v>31341</v>
      </c>
      <c r="G183" t="s">
        <v>31342</v>
      </c>
      <c r="J183" t="s">
        <v>31343</v>
      </c>
      <c r="K183" t="s">
        <v>677</v>
      </c>
      <c r="O183" t="s">
        <v>28261</v>
      </c>
      <c r="W183" t="s">
        <v>31344</v>
      </c>
      <c r="AB183" t="s">
        <v>31345</v>
      </c>
      <c r="AG183">
        <v>49</v>
      </c>
      <c r="AH183">
        <v>51</v>
      </c>
      <c r="AN183" t="s">
        <v>679</v>
      </c>
      <c r="AO183" t="s">
        <v>4283</v>
      </c>
      <c r="AS183" t="s">
        <v>94</v>
      </c>
      <c r="AT183">
        <v>2007</v>
      </c>
      <c r="AU183">
        <v>20</v>
      </c>
      <c r="AV183">
        <v>1</v>
      </c>
      <c r="BA183">
        <v>87</v>
      </c>
      <c r="BB183">
        <v>103</v>
      </c>
      <c r="BD183" t="s">
        <v>31346</v>
      </c>
      <c r="BL183" t="s">
        <v>31347</v>
      </c>
      <c r="BM183">
        <v>17210003</v>
      </c>
      <c r="BR183" t="s">
        <v>33094</v>
      </c>
      <c r="BS183" t="s">
        <v>296</v>
      </c>
    </row>
    <row r="184" spans="1:72" hidden="1">
      <c r="A184">
        <v>29</v>
      </c>
      <c r="B184" t="s">
        <v>76</v>
      </c>
      <c r="C184" t="s">
        <v>28396</v>
      </c>
      <c r="G184" t="s">
        <v>28397</v>
      </c>
      <c r="J184" t="s">
        <v>28398</v>
      </c>
      <c r="K184" t="s">
        <v>1810</v>
      </c>
      <c r="O184" t="s">
        <v>28261</v>
      </c>
      <c r="W184" t="s">
        <v>28399</v>
      </c>
      <c r="AG184">
        <v>0</v>
      </c>
      <c r="AH184">
        <v>0</v>
      </c>
      <c r="AN184" t="s">
        <v>1814</v>
      </c>
      <c r="AO184" t="s">
        <v>28182</v>
      </c>
      <c r="AS184" t="s">
        <v>887</v>
      </c>
      <c r="AT184">
        <v>2018</v>
      </c>
      <c r="AU184">
        <v>27</v>
      </c>
      <c r="AV184">
        <v>6</v>
      </c>
      <c r="BA184">
        <v>734</v>
      </c>
      <c r="BB184">
        <v>743</v>
      </c>
      <c r="BD184" t="s">
        <v>28400</v>
      </c>
      <c r="BL184" t="s">
        <v>28401</v>
      </c>
      <c r="BR184" t="s">
        <v>33094</v>
      </c>
      <c r="BS184" t="s">
        <v>296</v>
      </c>
    </row>
    <row r="185" spans="1:72" hidden="1">
      <c r="A185">
        <v>802</v>
      </c>
      <c r="B185" t="s">
        <v>76</v>
      </c>
      <c r="C185" t="s">
        <v>32177</v>
      </c>
      <c r="G185" t="s">
        <v>32177</v>
      </c>
      <c r="J185" t="s">
        <v>32178</v>
      </c>
      <c r="K185" t="s">
        <v>1170</v>
      </c>
      <c r="O185" t="s">
        <v>28261</v>
      </c>
      <c r="W185" t="s">
        <v>32179</v>
      </c>
      <c r="AB185" t="s">
        <v>32180</v>
      </c>
      <c r="AG185">
        <v>27</v>
      </c>
      <c r="AH185">
        <v>28</v>
      </c>
      <c r="AN185" t="s">
        <v>1174</v>
      </c>
      <c r="AS185" t="s">
        <v>769</v>
      </c>
      <c r="AT185">
        <v>2000</v>
      </c>
      <c r="AU185">
        <v>145</v>
      </c>
      <c r="AV185">
        <v>3</v>
      </c>
      <c r="BA185">
        <v>483</v>
      </c>
      <c r="BB185">
        <v>500</v>
      </c>
      <c r="BD185" t="s">
        <v>32181</v>
      </c>
      <c r="BL185" t="s">
        <v>32182</v>
      </c>
      <c r="BR185" t="s">
        <v>33094</v>
      </c>
      <c r="BS185" t="s">
        <v>296</v>
      </c>
    </row>
    <row r="186" spans="1:72" hidden="1">
      <c r="A186">
        <v>422</v>
      </c>
      <c r="B186" t="s">
        <v>76</v>
      </c>
      <c r="C186" t="s">
        <v>9103</v>
      </c>
      <c r="G186" t="s">
        <v>30430</v>
      </c>
      <c r="J186" t="s">
        <v>30431</v>
      </c>
      <c r="K186" t="s">
        <v>1196</v>
      </c>
      <c r="O186" t="s">
        <v>28261</v>
      </c>
      <c r="W186" t="s">
        <v>30432</v>
      </c>
      <c r="AG186">
        <v>2</v>
      </c>
      <c r="AH186">
        <v>2</v>
      </c>
      <c r="AN186" t="s">
        <v>1198</v>
      </c>
      <c r="AO186" t="s">
        <v>5152</v>
      </c>
      <c r="AS186" t="s">
        <v>148</v>
      </c>
      <c r="AT186">
        <v>2012</v>
      </c>
      <c r="AU186">
        <v>105</v>
      </c>
      <c r="AV186">
        <v>3</v>
      </c>
      <c r="BA186">
        <v>422</v>
      </c>
      <c r="BB186">
        <v>426</v>
      </c>
      <c r="BD186" t="s">
        <v>30433</v>
      </c>
      <c r="BL186" t="s">
        <v>30434</v>
      </c>
      <c r="BR186" t="s">
        <v>33094</v>
      </c>
      <c r="BS186" t="s">
        <v>594</v>
      </c>
      <c r="BT186">
        <v>1</v>
      </c>
    </row>
    <row r="187" spans="1:72" hidden="1">
      <c r="A187">
        <v>429</v>
      </c>
      <c r="B187" t="s">
        <v>76</v>
      </c>
      <c r="C187" t="s">
        <v>9103</v>
      </c>
      <c r="G187" t="s">
        <v>9104</v>
      </c>
      <c r="J187" t="s">
        <v>30449</v>
      </c>
      <c r="K187" t="s">
        <v>2662</v>
      </c>
      <c r="O187" t="s">
        <v>28261</v>
      </c>
      <c r="W187" t="s">
        <v>30450</v>
      </c>
      <c r="AG187">
        <v>3</v>
      </c>
      <c r="AH187">
        <v>3</v>
      </c>
      <c r="AN187" t="s">
        <v>2664</v>
      </c>
      <c r="AS187" t="s">
        <v>600</v>
      </c>
      <c r="AT187">
        <v>2012</v>
      </c>
      <c r="AU187">
        <v>143</v>
      </c>
      <c r="AV187">
        <v>1</v>
      </c>
      <c r="BA187">
        <v>42</v>
      </c>
      <c r="BB187">
        <v>46</v>
      </c>
      <c r="BD187" t="s">
        <v>30451</v>
      </c>
      <c r="BL187" t="s">
        <v>30452</v>
      </c>
      <c r="BR187" t="s">
        <v>33094</v>
      </c>
      <c r="BS187" t="s">
        <v>296</v>
      </c>
    </row>
    <row r="188" spans="1:72" hidden="1">
      <c r="A188">
        <v>951</v>
      </c>
      <c r="B188" t="s">
        <v>76</v>
      </c>
      <c r="C188" t="s">
        <v>32652</v>
      </c>
      <c r="G188" t="s">
        <v>32652</v>
      </c>
      <c r="J188" t="s">
        <v>32653</v>
      </c>
      <c r="K188" t="s">
        <v>766</v>
      </c>
      <c r="O188" t="s">
        <v>28261</v>
      </c>
      <c r="W188" t="s">
        <v>32654</v>
      </c>
      <c r="AG188">
        <v>24</v>
      </c>
      <c r="AH188">
        <v>24</v>
      </c>
      <c r="AN188" t="s">
        <v>768</v>
      </c>
      <c r="AS188" t="s">
        <v>413</v>
      </c>
      <c r="AT188">
        <v>1992</v>
      </c>
      <c r="AU188">
        <v>29</v>
      </c>
      <c r="AV188">
        <v>6</v>
      </c>
      <c r="BA188">
        <v>995</v>
      </c>
      <c r="BB188">
        <v>1005</v>
      </c>
      <c r="BD188" t="s">
        <v>32655</v>
      </c>
      <c r="BL188" t="s">
        <v>32656</v>
      </c>
      <c r="BM188">
        <v>1460642</v>
      </c>
      <c r="BR188" t="s">
        <v>33094</v>
      </c>
      <c r="BS188" t="s">
        <v>296</v>
      </c>
    </row>
    <row r="189" spans="1:72" hidden="1">
      <c r="A189">
        <v>496</v>
      </c>
      <c r="B189" t="s">
        <v>76</v>
      </c>
      <c r="C189" t="s">
        <v>2316</v>
      </c>
      <c r="G189" t="s">
        <v>2317</v>
      </c>
      <c r="J189" t="s">
        <v>2318</v>
      </c>
      <c r="K189" t="s">
        <v>677</v>
      </c>
      <c r="O189" t="s">
        <v>28261</v>
      </c>
      <c r="W189" t="s">
        <v>2319</v>
      </c>
      <c r="AG189">
        <v>14</v>
      </c>
      <c r="AH189">
        <v>15</v>
      </c>
      <c r="AN189" t="s">
        <v>679</v>
      </c>
      <c r="AS189" t="s">
        <v>887</v>
      </c>
      <c r="AT189">
        <v>2010</v>
      </c>
      <c r="AU189">
        <v>23</v>
      </c>
      <c r="AV189">
        <v>6</v>
      </c>
      <c r="BA189">
        <v>1278</v>
      </c>
      <c r="BB189">
        <v>1285</v>
      </c>
      <c r="BD189" t="s">
        <v>2320</v>
      </c>
      <c r="BL189" t="s">
        <v>2321</v>
      </c>
      <c r="BM189">
        <v>20456566</v>
      </c>
      <c r="BR189" t="s">
        <v>33176</v>
      </c>
    </row>
    <row r="190" spans="1:72" hidden="1">
      <c r="A190">
        <v>105</v>
      </c>
      <c r="B190" t="s">
        <v>76</v>
      </c>
      <c r="C190" t="s">
        <v>27129</v>
      </c>
      <c r="G190" t="s">
        <v>27130</v>
      </c>
      <c r="J190" t="s">
        <v>27131</v>
      </c>
      <c r="K190" t="s">
        <v>14679</v>
      </c>
      <c r="O190" t="s">
        <v>28261</v>
      </c>
      <c r="W190" t="s">
        <v>27132</v>
      </c>
      <c r="AG190">
        <v>0</v>
      </c>
      <c r="AH190">
        <v>0</v>
      </c>
      <c r="AN190" t="s">
        <v>14682</v>
      </c>
      <c r="AO190" t="s">
        <v>14683</v>
      </c>
      <c r="AS190" t="s">
        <v>887</v>
      </c>
      <c r="AT190">
        <v>2017</v>
      </c>
      <c r="AU190">
        <v>13</v>
      </c>
      <c r="AV190">
        <v>1</v>
      </c>
      <c r="BA190">
        <v>12</v>
      </c>
      <c r="BB190">
        <v>17</v>
      </c>
      <c r="BC190" t="s">
        <v>27133</v>
      </c>
      <c r="BL190" t="s">
        <v>27134</v>
      </c>
      <c r="BR190" t="s">
        <v>33176</v>
      </c>
    </row>
    <row r="191" spans="1:72" hidden="1">
      <c r="A191">
        <v>176</v>
      </c>
      <c r="B191" t="s">
        <v>76</v>
      </c>
      <c r="C191" t="s">
        <v>22261</v>
      </c>
      <c r="G191" t="s">
        <v>22262</v>
      </c>
      <c r="J191" t="s">
        <v>22263</v>
      </c>
      <c r="K191" t="s">
        <v>10972</v>
      </c>
      <c r="O191" t="s">
        <v>28261</v>
      </c>
      <c r="W191" t="s">
        <v>22264</v>
      </c>
      <c r="AG191">
        <v>15</v>
      </c>
      <c r="AH191">
        <v>15</v>
      </c>
      <c r="AN191" t="s">
        <v>10976</v>
      </c>
      <c r="AS191" t="s">
        <v>8025</v>
      </c>
      <c r="AT191">
        <v>2016</v>
      </c>
      <c r="AU191">
        <v>7</v>
      </c>
      <c r="BC191">
        <v>165</v>
      </c>
      <c r="BD191" t="s">
        <v>22265</v>
      </c>
      <c r="BL191" t="s">
        <v>22266</v>
      </c>
      <c r="BM191">
        <v>27242539</v>
      </c>
      <c r="BR191" t="s">
        <v>33176</v>
      </c>
    </row>
    <row r="192" spans="1:72" hidden="1">
      <c r="A192">
        <v>1034</v>
      </c>
      <c r="B192" t="s">
        <v>76</v>
      </c>
      <c r="C192" t="s">
        <v>32913</v>
      </c>
      <c r="G192" t="s">
        <v>32913</v>
      </c>
      <c r="J192" t="s">
        <v>32914</v>
      </c>
      <c r="K192" t="s">
        <v>32574</v>
      </c>
      <c r="O192" t="s">
        <v>28261</v>
      </c>
      <c r="AG192">
        <v>7</v>
      </c>
      <c r="AH192">
        <v>7</v>
      </c>
      <c r="AN192" t="s">
        <v>32576</v>
      </c>
      <c r="AT192">
        <v>1985</v>
      </c>
      <c r="AU192">
        <v>35</v>
      </c>
      <c r="AV192">
        <v>4</v>
      </c>
      <c r="BA192">
        <v>707</v>
      </c>
      <c r="BB192">
        <v>715</v>
      </c>
      <c r="BL192" t="s">
        <v>32915</v>
      </c>
      <c r="BR192" t="s">
        <v>33094</v>
      </c>
      <c r="BS192" t="s">
        <v>594</v>
      </c>
      <c r="BT192">
        <v>1</v>
      </c>
    </row>
    <row r="193" spans="1:71" hidden="1">
      <c r="A193">
        <v>167</v>
      </c>
      <c r="B193" t="s">
        <v>76</v>
      </c>
      <c r="C193" t="s">
        <v>29127</v>
      </c>
      <c r="G193" t="s">
        <v>29128</v>
      </c>
      <c r="J193" t="s">
        <v>29129</v>
      </c>
      <c r="K193" t="s">
        <v>27029</v>
      </c>
      <c r="O193" t="s">
        <v>28366</v>
      </c>
      <c r="W193" t="s">
        <v>29130</v>
      </c>
      <c r="AB193" t="s">
        <v>29131</v>
      </c>
      <c r="AG193">
        <v>61</v>
      </c>
      <c r="AH193">
        <v>63</v>
      </c>
      <c r="AN193" t="s">
        <v>27031</v>
      </c>
      <c r="AO193" t="s">
        <v>28008</v>
      </c>
      <c r="AS193" t="s">
        <v>397</v>
      </c>
      <c r="AT193">
        <v>2016</v>
      </c>
      <c r="AU193">
        <v>89</v>
      </c>
      <c r="AV193">
        <v>3</v>
      </c>
      <c r="AY193" t="s">
        <v>49</v>
      </c>
      <c r="BA193">
        <v>643</v>
      </c>
      <c r="BB193">
        <v>651</v>
      </c>
      <c r="BD193" t="s">
        <v>29132</v>
      </c>
      <c r="BL193" t="s">
        <v>29133</v>
      </c>
      <c r="BR193" t="s">
        <v>33094</v>
      </c>
    </row>
    <row r="194" spans="1:71" hidden="1">
      <c r="A194">
        <v>26</v>
      </c>
      <c r="B194" t="s">
        <v>76</v>
      </c>
      <c r="C194" t="s">
        <v>28377</v>
      </c>
      <c r="G194" t="s">
        <v>28378</v>
      </c>
      <c r="J194" t="s">
        <v>28379</v>
      </c>
      <c r="K194" t="s">
        <v>22513</v>
      </c>
      <c r="O194" t="s">
        <v>28366</v>
      </c>
      <c r="W194" t="s">
        <v>28380</v>
      </c>
      <c r="AB194" t="s">
        <v>28381</v>
      </c>
      <c r="AG194">
        <v>0</v>
      </c>
      <c r="AH194">
        <v>0</v>
      </c>
      <c r="AN194" t="s">
        <v>22515</v>
      </c>
      <c r="AS194" t="s">
        <v>887</v>
      </c>
      <c r="AT194">
        <v>2018</v>
      </c>
      <c r="AU194">
        <v>9</v>
      </c>
      <c r="AV194">
        <v>2</v>
      </c>
      <c r="BC194">
        <v>51</v>
      </c>
      <c r="BD194" t="s">
        <v>28382</v>
      </c>
      <c r="BL194" t="s">
        <v>28383</v>
      </c>
      <c r="BM194">
        <v>29751568</v>
      </c>
      <c r="BR194" t="s">
        <v>33094</v>
      </c>
    </row>
    <row r="195" spans="1:71" hidden="1">
      <c r="A195">
        <v>494</v>
      </c>
      <c r="B195" t="s">
        <v>76</v>
      </c>
      <c r="C195" t="s">
        <v>30787</v>
      </c>
      <c r="G195" t="s">
        <v>30788</v>
      </c>
      <c r="J195" t="s">
        <v>30789</v>
      </c>
      <c r="K195" t="s">
        <v>30790</v>
      </c>
      <c r="O195" t="s">
        <v>28261</v>
      </c>
      <c r="W195" t="s">
        <v>30791</v>
      </c>
      <c r="AG195">
        <v>0</v>
      </c>
      <c r="AH195">
        <v>0</v>
      </c>
      <c r="AN195" t="s">
        <v>30792</v>
      </c>
      <c r="AS195" t="s">
        <v>887</v>
      </c>
      <c r="AT195">
        <v>2010</v>
      </c>
      <c r="AU195">
        <v>75</v>
      </c>
      <c r="AV195">
        <v>2</v>
      </c>
      <c r="BA195">
        <v>149</v>
      </c>
      <c r="BB195">
        <v>155</v>
      </c>
      <c r="BD195" t="s">
        <v>30793</v>
      </c>
      <c r="BL195" t="s">
        <v>30794</v>
      </c>
      <c r="BR195" t="s">
        <v>33094</v>
      </c>
      <c r="BS195" t="s">
        <v>296</v>
      </c>
    </row>
    <row r="196" spans="1:71" hidden="1">
      <c r="A196">
        <v>93</v>
      </c>
      <c r="B196" t="s">
        <v>76</v>
      </c>
      <c r="C196" t="s">
        <v>13125</v>
      </c>
      <c r="G196" t="s">
        <v>13126</v>
      </c>
      <c r="J196" t="s">
        <v>13127</v>
      </c>
      <c r="K196" t="s">
        <v>7402</v>
      </c>
      <c r="O196" t="s">
        <v>28261</v>
      </c>
      <c r="W196" t="s">
        <v>13128</v>
      </c>
      <c r="AA196" t="s">
        <v>13129</v>
      </c>
      <c r="AB196" t="s">
        <v>6265</v>
      </c>
      <c r="AG196">
        <v>1</v>
      </c>
      <c r="AH196">
        <v>1</v>
      </c>
      <c r="AN196" t="s">
        <v>7404</v>
      </c>
      <c r="AS196" t="s">
        <v>216</v>
      </c>
      <c r="AT196">
        <v>2017</v>
      </c>
      <c r="AU196">
        <v>7</v>
      </c>
      <c r="AV196">
        <v>8</v>
      </c>
      <c r="BA196">
        <v>2637</v>
      </c>
      <c r="BB196">
        <v>2649</v>
      </c>
      <c r="BD196" t="s">
        <v>13130</v>
      </c>
      <c r="BL196" t="s">
        <v>13131</v>
      </c>
      <c r="BM196">
        <v>28620087</v>
      </c>
      <c r="BR196" t="s">
        <v>33176</v>
      </c>
    </row>
    <row r="197" spans="1:71" hidden="1">
      <c r="A197">
        <v>1010</v>
      </c>
      <c r="B197" t="s">
        <v>76</v>
      </c>
      <c r="C197" t="s">
        <v>32832</v>
      </c>
      <c r="G197" t="s">
        <v>32832</v>
      </c>
      <c r="J197" t="s">
        <v>32833</v>
      </c>
      <c r="K197" t="s">
        <v>182</v>
      </c>
      <c r="O197" t="s">
        <v>28261</v>
      </c>
      <c r="AG197">
        <v>33</v>
      </c>
      <c r="AH197">
        <v>33</v>
      </c>
      <c r="AN197" t="s">
        <v>184</v>
      </c>
      <c r="AS197" t="s">
        <v>887</v>
      </c>
      <c r="AT197">
        <v>1987</v>
      </c>
      <c r="AU197">
        <v>12</v>
      </c>
      <c r="AV197">
        <v>2</v>
      </c>
      <c r="BA197">
        <v>213</v>
      </c>
      <c r="BB197">
        <v>224</v>
      </c>
      <c r="BD197" t="s">
        <v>32834</v>
      </c>
      <c r="BL197" t="s">
        <v>32835</v>
      </c>
      <c r="BR197" t="s">
        <v>33094</v>
      </c>
      <c r="BS197" t="s">
        <v>296</v>
      </c>
    </row>
    <row r="198" spans="1:71" hidden="1">
      <c r="A198">
        <v>466</v>
      </c>
      <c r="B198" t="s">
        <v>76</v>
      </c>
      <c r="C198" t="s">
        <v>30611</v>
      </c>
      <c r="G198" t="s">
        <v>30612</v>
      </c>
      <c r="J198" t="s">
        <v>30613</v>
      </c>
      <c r="K198" t="s">
        <v>145</v>
      </c>
      <c r="O198" t="s">
        <v>28366</v>
      </c>
      <c r="W198" t="s">
        <v>30614</v>
      </c>
      <c r="AG198">
        <v>42</v>
      </c>
      <c r="AH198">
        <v>43</v>
      </c>
      <c r="AN198" t="s">
        <v>147</v>
      </c>
      <c r="AS198" t="s">
        <v>148</v>
      </c>
      <c r="AT198">
        <v>2011</v>
      </c>
      <c r="AU198">
        <v>57</v>
      </c>
      <c r="AV198">
        <v>5</v>
      </c>
      <c r="AY198" t="s">
        <v>49</v>
      </c>
      <c r="BA198">
        <v>557</v>
      </c>
      <c r="BB198">
        <v>566</v>
      </c>
      <c r="BD198" t="s">
        <v>30615</v>
      </c>
      <c r="BL198" t="s">
        <v>30616</v>
      </c>
      <c r="BM198">
        <v>21295039</v>
      </c>
      <c r="BR198" t="s">
        <v>33094</v>
      </c>
    </row>
    <row r="199" spans="1:71" hidden="1">
      <c r="A199">
        <v>366</v>
      </c>
      <c r="B199" t="s">
        <v>76</v>
      </c>
      <c r="C199" t="s">
        <v>2472</v>
      </c>
      <c r="G199" t="s">
        <v>2473</v>
      </c>
      <c r="J199" t="s">
        <v>2474</v>
      </c>
      <c r="K199" t="s">
        <v>232</v>
      </c>
      <c r="O199" t="s">
        <v>28261</v>
      </c>
      <c r="W199" t="s">
        <v>2475</v>
      </c>
      <c r="AA199" t="s">
        <v>2476</v>
      </c>
      <c r="AB199" t="s">
        <v>2477</v>
      </c>
      <c r="AG199">
        <v>48</v>
      </c>
      <c r="AH199">
        <v>51</v>
      </c>
      <c r="AN199" t="s">
        <v>234</v>
      </c>
      <c r="AO199" t="s">
        <v>2478</v>
      </c>
      <c r="AS199" t="s">
        <v>2479</v>
      </c>
      <c r="AT199">
        <v>2013</v>
      </c>
      <c r="AU199">
        <v>280</v>
      </c>
      <c r="AV199">
        <v>1759</v>
      </c>
      <c r="BC199">
        <v>20130143</v>
      </c>
      <c r="BD199" t="s">
        <v>2480</v>
      </c>
      <c r="BL199" t="s">
        <v>2481</v>
      </c>
      <c r="BM199">
        <v>23516243</v>
      </c>
      <c r="BR199" t="s">
        <v>33176</v>
      </c>
    </row>
    <row r="200" spans="1:71" hidden="1">
      <c r="A200">
        <v>272</v>
      </c>
      <c r="B200" t="s">
        <v>76</v>
      </c>
      <c r="C200" t="s">
        <v>2501</v>
      </c>
      <c r="G200" t="s">
        <v>2502</v>
      </c>
      <c r="J200" t="s">
        <v>2503</v>
      </c>
      <c r="K200" t="s">
        <v>2504</v>
      </c>
      <c r="O200" t="s">
        <v>28366</v>
      </c>
      <c r="W200" t="s">
        <v>2505</v>
      </c>
      <c r="AB200" t="s">
        <v>2506</v>
      </c>
      <c r="AG200">
        <v>25</v>
      </c>
      <c r="AH200">
        <v>25</v>
      </c>
      <c r="AN200" t="s">
        <v>2507</v>
      </c>
      <c r="AO200" t="s">
        <v>2508</v>
      </c>
      <c r="AS200" t="s">
        <v>128</v>
      </c>
      <c r="AT200">
        <v>2014</v>
      </c>
      <c r="AU200">
        <v>22</v>
      </c>
      <c r="AV200">
        <v>4</v>
      </c>
      <c r="BA200">
        <v>323</v>
      </c>
      <c r="BB200">
        <v>330</v>
      </c>
      <c r="BD200" t="s">
        <v>2509</v>
      </c>
      <c r="BL200" t="s">
        <v>2510</v>
      </c>
      <c r="BR200" t="s">
        <v>33176</v>
      </c>
    </row>
    <row r="201" spans="1:71" hidden="1">
      <c r="A201">
        <v>266</v>
      </c>
      <c r="B201" t="s">
        <v>76</v>
      </c>
      <c r="C201" t="s">
        <v>29572</v>
      </c>
      <c r="G201" t="s">
        <v>29573</v>
      </c>
      <c r="J201" t="s">
        <v>29574</v>
      </c>
      <c r="K201" t="s">
        <v>1097</v>
      </c>
      <c r="O201" t="s">
        <v>28261</v>
      </c>
      <c r="W201" t="s">
        <v>29575</v>
      </c>
      <c r="AA201" t="s">
        <v>29576</v>
      </c>
      <c r="AB201" t="s">
        <v>29577</v>
      </c>
      <c r="AG201">
        <v>6</v>
      </c>
      <c r="AH201">
        <v>8</v>
      </c>
      <c r="AN201" t="s">
        <v>1099</v>
      </c>
      <c r="AO201" t="s">
        <v>2847</v>
      </c>
      <c r="AS201" t="s">
        <v>94</v>
      </c>
      <c r="AT201">
        <v>2015</v>
      </c>
      <c r="AU201">
        <v>124</v>
      </c>
      <c r="AV201">
        <v>1</v>
      </c>
      <c r="BA201">
        <v>81</v>
      </c>
      <c r="BB201">
        <v>91</v>
      </c>
      <c r="BD201" t="s">
        <v>29578</v>
      </c>
      <c r="BL201" t="s">
        <v>29579</v>
      </c>
      <c r="BR201" t="s">
        <v>33094</v>
      </c>
      <c r="BS201" t="s">
        <v>296</v>
      </c>
    </row>
    <row r="202" spans="1:71" hidden="1">
      <c r="A202">
        <v>224</v>
      </c>
      <c r="B202" t="s">
        <v>76</v>
      </c>
      <c r="C202" t="s">
        <v>2522</v>
      </c>
      <c r="G202" t="s">
        <v>2523</v>
      </c>
      <c r="J202" t="s">
        <v>2524</v>
      </c>
      <c r="K202" t="s">
        <v>766</v>
      </c>
      <c r="O202" t="s">
        <v>28261</v>
      </c>
      <c r="W202" t="s">
        <v>2525</v>
      </c>
      <c r="AB202" t="s">
        <v>2526</v>
      </c>
      <c r="AG202">
        <v>12</v>
      </c>
      <c r="AH202">
        <v>12</v>
      </c>
      <c r="AN202" t="s">
        <v>768</v>
      </c>
      <c r="AO202" t="s">
        <v>2527</v>
      </c>
      <c r="AS202" t="s">
        <v>397</v>
      </c>
      <c r="AT202">
        <v>2015</v>
      </c>
      <c r="AU202">
        <v>52</v>
      </c>
      <c r="AV202">
        <v>4</v>
      </c>
      <c r="BA202">
        <v>705</v>
      </c>
      <c r="BB202">
        <v>712</v>
      </c>
      <c r="BD202" t="s">
        <v>2528</v>
      </c>
      <c r="BL202" t="s">
        <v>2529</v>
      </c>
      <c r="BM202">
        <v>26335478</v>
      </c>
      <c r="BR202" t="s">
        <v>33176</v>
      </c>
    </row>
    <row r="203" spans="1:71" hidden="1">
      <c r="A203">
        <v>514</v>
      </c>
      <c r="B203" t="s">
        <v>76</v>
      </c>
      <c r="C203" t="s">
        <v>2564</v>
      </c>
      <c r="G203" t="s">
        <v>2565</v>
      </c>
      <c r="J203" t="s">
        <v>2566</v>
      </c>
      <c r="K203" t="s">
        <v>182</v>
      </c>
      <c r="O203" t="s">
        <v>28261</v>
      </c>
      <c r="W203" t="s">
        <v>2567</v>
      </c>
      <c r="AG203">
        <v>1</v>
      </c>
      <c r="AH203">
        <v>2</v>
      </c>
      <c r="AN203" t="s">
        <v>184</v>
      </c>
      <c r="AO203" t="s">
        <v>293</v>
      </c>
      <c r="AS203" t="s">
        <v>128</v>
      </c>
      <c r="AT203">
        <v>2009</v>
      </c>
      <c r="AU203">
        <v>34</v>
      </c>
      <c r="AV203">
        <v>4</v>
      </c>
      <c r="BA203">
        <v>333</v>
      </c>
      <c r="BB203">
        <v>337</v>
      </c>
      <c r="BD203" t="s">
        <v>2568</v>
      </c>
      <c r="BL203" t="s">
        <v>2569</v>
      </c>
      <c r="BR203" t="s">
        <v>33176</v>
      </c>
    </row>
    <row r="204" spans="1:71" hidden="1">
      <c r="A204">
        <v>19</v>
      </c>
      <c r="B204" t="s">
        <v>76</v>
      </c>
      <c r="C204" t="s">
        <v>16895</v>
      </c>
      <c r="G204" t="s">
        <v>16896</v>
      </c>
      <c r="J204" t="s">
        <v>16897</v>
      </c>
      <c r="K204" t="s">
        <v>2128</v>
      </c>
      <c r="O204" t="s">
        <v>28261</v>
      </c>
      <c r="W204" t="s">
        <v>16898</v>
      </c>
      <c r="AB204" t="s">
        <v>16899</v>
      </c>
      <c r="AG204">
        <v>0</v>
      </c>
      <c r="AH204">
        <v>0</v>
      </c>
      <c r="AN204" t="s">
        <v>2130</v>
      </c>
      <c r="AO204" t="s">
        <v>4637</v>
      </c>
      <c r="AS204" t="s">
        <v>216</v>
      </c>
      <c r="AT204">
        <v>2018</v>
      </c>
      <c r="AU204">
        <v>47</v>
      </c>
      <c r="AV204">
        <v>4</v>
      </c>
      <c r="BA204">
        <v>1005</v>
      </c>
      <c r="BB204">
        <v>1012</v>
      </c>
      <c r="BD204" t="s">
        <v>16900</v>
      </c>
      <c r="BL204" t="s">
        <v>16901</v>
      </c>
      <c r="BM204">
        <v>29767731</v>
      </c>
      <c r="BR204" t="s">
        <v>33176</v>
      </c>
    </row>
    <row r="205" spans="1:71" hidden="1">
      <c r="A205">
        <v>805</v>
      </c>
      <c r="B205" t="s">
        <v>76</v>
      </c>
      <c r="C205" t="s">
        <v>32195</v>
      </c>
      <c r="G205" t="s">
        <v>32195</v>
      </c>
      <c r="J205" t="s">
        <v>32196</v>
      </c>
      <c r="K205" t="s">
        <v>766</v>
      </c>
      <c r="O205" t="s">
        <v>28261</v>
      </c>
      <c r="W205" t="s">
        <v>32197</v>
      </c>
      <c r="AG205">
        <v>103</v>
      </c>
      <c r="AH205">
        <v>107</v>
      </c>
      <c r="AN205" t="s">
        <v>768</v>
      </c>
      <c r="AS205" t="s">
        <v>94</v>
      </c>
      <c r="AT205">
        <v>2000</v>
      </c>
      <c r="AU205">
        <v>37</v>
      </c>
      <c r="AV205">
        <v>1</v>
      </c>
      <c r="BA205">
        <v>40</v>
      </c>
      <c r="BB205">
        <v>52</v>
      </c>
      <c r="BD205" t="s">
        <v>32198</v>
      </c>
      <c r="BL205" t="s">
        <v>32199</v>
      </c>
      <c r="BM205">
        <v>15218906</v>
      </c>
      <c r="BR205" t="s">
        <v>33094</v>
      </c>
      <c r="BS205" t="s">
        <v>296</v>
      </c>
    </row>
    <row r="206" spans="1:71" hidden="1">
      <c r="A206">
        <v>301</v>
      </c>
      <c r="B206" t="s">
        <v>76</v>
      </c>
      <c r="C206" t="s">
        <v>29786</v>
      </c>
      <c r="G206" t="s">
        <v>29787</v>
      </c>
      <c r="J206" t="s">
        <v>29788</v>
      </c>
      <c r="K206" t="s">
        <v>29789</v>
      </c>
      <c r="O206" t="s">
        <v>28261</v>
      </c>
      <c r="W206" t="s">
        <v>29790</v>
      </c>
      <c r="AA206" t="s">
        <v>29791</v>
      </c>
      <c r="AB206" t="s">
        <v>29792</v>
      </c>
      <c r="AG206">
        <v>12</v>
      </c>
      <c r="AH206">
        <v>12</v>
      </c>
      <c r="AN206" t="s">
        <v>29793</v>
      </c>
      <c r="AO206" t="s">
        <v>29794</v>
      </c>
      <c r="AS206" t="s">
        <v>148</v>
      </c>
      <c r="AT206">
        <v>2014</v>
      </c>
      <c r="AU206">
        <v>14</v>
      </c>
      <c r="AV206">
        <v>3</v>
      </c>
      <c r="BA206">
        <v>578</v>
      </c>
      <c r="BB206">
        <v>587</v>
      </c>
      <c r="BD206" t="s">
        <v>29795</v>
      </c>
      <c r="BL206" t="s">
        <v>29796</v>
      </c>
      <c r="BM206">
        <v>24215457</v>
      </c>
      <c r="BR206" t="s">
        <v>33094</v>
      </c>
      <c r="BS206" t="s">
        <v>296</v>
      </c>
    </row>
    <row r="207" spans="1:71" hidden="1">
      <c r="A207">
        <v>108</v>
      </c>
      <c r="B207" t="s">
        <v>76</v>
      </c>
      <c r="C207" t="s">
        <v>28816</v>
      </c>
      <c r="G207" t="s">
        <v>28817</v>
      </c>
      <c r="J207" t="s">
        <v>28818</v>
      </c>
      <c r="K207" t="s">
        <v>28819</v>
      </c>
      <c r="O207" t="s">
        <v>28261</v>
      </c>
      <c r="W207" t="s">
        <v>28820</v>
      </c>
      <c r="AG207">
        <v>1</v>
      </c>
      <c r="AH207">
        <v>1</v>
      </c>
      <c r="AN207" t="s">
        <v>28821</v>
      </c>
      <c r="AO207" t="s">
        <v>28822</v>
      </c>
      <c r="AS207" t="s">
        <v>887</v>
      </c>
      <c r="AT207">
        <v>2017</v>
      </c>
      <c r="AU207">
        <v>11</v>
      </c>
      <c r="AV207">
        <v>2</v>
      </c>
      <c r="BA207">
        <v>321</v>
      </c>
      <c r="BB207">
        <v>331</v>
      </c>
      <c r="BD207" t="s">
        <v>28823</v>
      </c>
      <c r="BL207" t="s">
        <v>28824</v>
      </c>
      <c r="BR207" t="s">
        <v>33094</v>
      </c>
      <c r="BS207" t="s">
        <v>296</v>
      </c>
    </row>
    <row r="208" spans="1:71" hidden="1">
      <c r="A208">
        <v>392</v>
      </c>
      <c r="B208" t="s">
        <v>76</v>
      </c>
      <c r="C208" t="s">
        <v>30261</v>
      </c>
      <c r="G208" t="s">
        <v>30262</v>
      </c>
      <c r="J208" t="s">
        <v>30263</v>
      </c>
      <c r="K208" t="s">
        <v>452</v>
      </c>
      <c r="O208" t="s">
        <v>28261</v>
      </c>
      <c r="W208" t="s">
        <v>30264</v>
      </c>
      <c r="AG208">
        <v>5</v>
      </c>
      <c r="AH208">
        <v>6</v>
      </c>
      <c r="AN208" t="s">
        <v>454</v>
      </c>
      <c r="AO208" t="s">
        <v>5026</v>
      </c>
      <c r="AS208" t="s">
        <v>413</v>
      </c>
      <c r="AT208">
        <v>2012</v>
      </c>
      <c r="AU208">
        <v>47</v>
      </c>
      <c r="AV208">
        <v>4</v>
      </c>
      <c r="BA208">
        <v>365</v>
      </c>
      <c r="BB208">
        <v>372</v>
      </c>
      <c r="BD208" t="s">
        <v>30265</v>
      </c>
      <c r="BL208" t="s">
        <v>30266</v>
      </c>
      <c r="BR208" t="s">
        <v>33094</v>
      </c>
      <c r="BS208" t="s">
        <v>296</v>
      </c>
    </row>
    <row r="209" spans="1:73" hidden="1">
      <c r="A209">
        <v>516</v>
      </c>
      <c r="B209" t="s">
        <v>76</v>
      </c>
      <c r="C209" t="s">
        <v>30874</v>
      </c>
      <c r="G209" t="s">
        <v>30875</v>
      </c>
      <c r="J209" t="s">
        <v>30876</v>
      </c>
      <c r="K209" t="s">
        <v>452</v>
      </c>
      <c r="O209" t="s">
        <v>28261</v>
      </c>
      <c r="W209" t="s">
        <v>30877</v>
      </c>
      <c r="AB209" t="s">
        <v>22308</v>
      </c>
      <c r="AG209">
        <v>2</v>
      </c>
      <c r="AH209">
        <v>2</v>
      </c>
      <c r="AN209" t="s">
        <v>454</v>
      </c>
      <c r="AS209" t="s">
        <v>413</v>
      </c>
      <c r="AT209">
        <v>2009</v>
      </c>
      <c r="AU209">
        <v>44</v>
      </c>
      <c r="AV209">
        <v>4</v>
      </c>
      <c r="BA209">
        <v>635</v>
      </c>
      <c r="BB209">
        <v>642</v>
      </c>
      <c r="BD209" t="s">
        <v>30878</v>
      </c>
      <c r="BL209" t="s">
        <v>30879</v>
      </c>
      <c r="BR209" t="s">
        <v>33094</v>
      </c>
      <c r="BS209" t="s">
        <v>296</v>
      </c>
    </row>
    <row r="210" spans="1:73" hidden="1">
      <c r="A210">
        <v>347</v>
      </c>
      <c r="B210" t="s">
        <v>76</v>
      </c>
      <c r="C210" t="s">
        <v>30046</v>
      </c>
      <c r="G210" t="s">
        <v>30047</v>
      </c>
      <c r="J210" t="s">
        <v>30048</v>
      </c>
      <c r="K210" t="s">
        <v>182</v>
      </c>
      <c r="O210" t="s">
        <v>28261</v>
      </c>
      <c r="W210" t="s">
        <v>30049</v>
      </c>
      <c r="AG210">
        <v>2</v>
      </c>
      <c r="AH210">
        <v>2</v>
      </c>
      <c r="AN210" t="s">
        <v>184</v>
      </c>
      <c r="AS210" t="s">
        <v>185</v>
      </c>
      <c r="AT210">
        <v>2013</v>
      </c>
      <c r="AU210">
        <v>38</v>
      </c>
      <c r="AV210">
        <v>3</v>
      </c>
      <c r="BA210">
        <v>211</v>
      </c>
      <c r="BB210">
        <v>218</v>
      </c>
      <c r="BD210" t="s">
        <v>30050</v>
      </c>
      <c r="BL210" t="s">
        <v>30051</v>
      </c>
      <c r="BR210" t="s">
        <v>33094</v>
      </c>
      <c r="BS210" t="s">
        <v>594</v>
      </c>
      <c r="BU210">
        <v>2</v>
      </c>
    </row>
    <row r="211" spans="1:73" hidden="1">
      <c r="A211">
        <v>87</v>
      </c>
      <c r="B211" t="s">
        <v>76</v>
      </c>
      <c r="C211" t="s">
        <v>28714</v>
      </c>
      <c r="G211" t="s">
        <v>28715</v>
      </c>
      <c r="J211" t="s">
        <v>28716</v>
      </c>
      <c r="K211" t="s">
        <v>182</v>
      </c>
      <c r="O211" t="s">
        <v>28366</v>
      </c>
      <c r="W211" t="s">
        <v>28717</v>
      </c>
      <c r="AG211">
        <v>4</v>
      </c>
      <c r="AH211">
        <v>4</v>
      </c>
      <c r="AN211" t="s">
        <v>184</v>
      </c>
      <c r="AO211" t="s">
        <v>293</v>
      </c>
      <c r="AS211" t="s">
        <v>185</v>
      </c>
      <c r="AT211">
        <v>2017</v>
      </c>
      <c r="AU211">
        <v>42</v>
      </c>
      <c r="AV211">
        <v>3</v>
      </c>
      <c r="BA211">
        <v>200</v>
      </c>
      <c r="BB211">
        <v>210</v>
      </c>
      <c r="BD211" t="s">
        <v>28718</v>
      </c>
      <c r="BL211" t="s">
        <v>28719</v>
      </c>
      <c r="BM211">
        <v>28979060</v>
      </c>
      <c r="BR211" t="s">
        <v>33094</v>
      </c>
    </row>
    <row r="212" spans="1:73" hidden="1">
      <c r="A212">
        <v>101</v>
      </c>
      <c r="B212" t="s">
        <v>76</v>
      </c>
      <c r="C212" t="s">
        <v>28779</v>
      </c>
      <c r="G212" t="s">
        <v>28780</v>
      </c>
      <c r="J212" t="s">
        <v>28781</v>
      </c>
      <c r="K212" t="s">
        <v>12408</v>
      </c>
      <c r="O212" t="s">
        <v>28366</v>
      </c>
      <c r="W212" t="s">
        <v>28782</v>
      </c>
      <c r="AG212">
        <v>4</v>
      </c>
      <c r="AH212">
        <v>4</v>
      </c>
      <c r="AN212" t="s">
        <v>12411</v>
      </c>
      <c r="AS212" s="3">
        <v>46174</v>
      </c>
      <c r="AT212">
        <v>2017</v>
      </c>
      <c r="AU212">
        <v>10</v>
      </c>
      <c r="BC212">
        <v>310</v>
      </c>
      <c r="BD212" t="s">
        <v>28783</v>
      </c>
      <c r="BL212" t="s">
        <v>28784</v>
      </c>
      <c r="BM212">
        <v>28651558</v>
      </c>
      <c r="BR212" t="s">
        <v>33094</v>
      </c>
    </row>
    <row r="213" spans="1:73" hidden="1">
      <c r="A213">
        <v>153</v>
      </c>
      <c r="B213" t="s">
        <v>76</v>
      </c>
      <c r="C213" t="s">
        <v>13614</v>
      </c>
      <c r="G213" t="s">
        <v>13615</v>
      </c>
      <c r="J213" t="s">
        <v>13616</v>
      </c>
      <c r="K213" t="s">
        <v>12796</v>
      </c>
      <c r="O213" t="s">
        <v>28261</v>
      </c>
      <c r="W213" t="s">
        <v>13617</v>
      </c>
      <c r="AA213" t="s">
        <v>5056</v>
      </c>
      <c r="AB213" t="s">
        <v>13618</v>
      </c>
      <c r="AG213">
        <v>1</v>
      </c>
      <c r="AH213">
        <v>1</v>
      </c>
      <c r="AN213" t="s">
        <v>12798</v>
      </c>
      <c r="AO213" t="s">
        <v>13619</v>
      </c>
      <c r="AS213" t="s">
        <v>168</v>
      </c>
      <c r="AT213">
        <v>2016</v>
      </c>
      <c r="AU213">
        <v>61</v>
      </c>
      <c r="AV213">
        <v>5</v>
      </c>
      <c r="BA213">
        <v>519</v>
      </c>
      <c r="BB213">
        <v>532</v>
      </c>
      <c r="BD213" t="s">
        <v>13620</v>
      </c>
      <c r="BL213" t="s">
        <v>13621</v>
      </c>
      <c r="BR213" t="s">
        <v>33176</v>
      </c>
    </row>
    <row r="214" spans="1:73" hidden="1">
      <c r="A214">
        <v>854</v>
      </c>
      <c r="B214" t="s">
        <v>76</v>
      </c>
      <c r="C214" t="s">
        <v>2660</v>
      </c>
      <c r="G214" t="s">
        <v>2660</v>
      </c>
      <c r="J214" t="s">
        <v>2661</v>
      </c>
      <c r="K214" t="s">
        <v>2662</v>
      </c>
      <c r="O214" t="s">
        <v>28261</v>
      </c>
      <c r="W214" t="s">
        <v>2663</v>
      </c>
      <c r="AG214">
        <v>6</v>
      </c>
      <c r="AH214">
        <v>6</v>
      </c>
      <c r="AN214" t="s">
        <v>2664</v>
      </c>
      <c r="AS214" t="s">
        <v>168</v>
      </c>
      <c r="AT214">
        <v>1997</v>
      </c>
      <c r="AU214">
        <v>85</v>
      </c>
      <c r="AV214">
        <v>1</v>
      </c>
      <c r="BA214">
        <v>11</v>
      </c>
      <c r="BB214">
        <v>15</v>
      </c>
      <c r="BD214" t="s">
        <v>2665</v>
      </c>
      <c r="BL214" t="s">
        <v>2666</v>
      </c>
      <c r="BR214" t="s">
        <v>33176</v>
      </c>
    </row>
    <row r="215" spans="1:73" hidden="1">
      <c r="A215">
        <v>1094</v>
      </c>
      <c r="B215" t="s">
        <v>76</v>
      </c>
      <c r="C215" t="s">
        <v>23517</v>
      </c>
      <c r="G215" t="s">
        <v>23517</v>
      </c>
      <c r="J215" t="s">
        <v>23518</v>
      </c>
      <c r="K215" t="s">
        <v>1196</v>
      </c>
      <c r="O215" t="s">
        <v>28261</v>
      </c>
      <c r="AG215">
        <v>14</v>
      </c>
      <c r="AH215">
        <v>14</v>
      </c>
      <c r="AN215" t="s">
        <v>1198</v>
      </c>
      <c r="AT215">
        <v>1969</v>
      </c>
      <c r="AU215">
        <v>62</v>
      </c>
      <c r="AV215">
        <v>6</v>
      </c>
      <c r="BA215">
        <v>1252</v>
      </c>
      <c r="BB215" t="s">
        <v>921</v>
      </c>
      <c r="BD215" t="s">
        <v>23519</v>
      </c>
      <c r="BL215" t="s">
        <v>23520</v>
      </c>
      <c r="BR215" t="s">
        <v>33176</v>
      </c>
    </row>
    <row r="216" spans="1:73" hidden="1">
      <c r="A216">
        <v>630</v>
      </c>
      <c r="B216" t="s">
        <v>76</v>
      </c>
      <c r="C216" t="s">
        <v>2667</v>
      </c>
      <c r="G216" t="s">
        <v>2668</v>
      </c>
      <c r="J216" t="s">
        <v>2669</v>
      </c>
      <c r="K216" t="s">
        <v>902</v>
      </c>
      <c r="O216" t="s">
        <v>28261</v>
      </c>
      <c r="W216" t="s">
        <v>2670</v>
      </c>
      <c r="AB216" t="s">
        <v>2671</v>
      </c>
      <c r="AG216">
        <v>5</v>
      </c>
      <c r="AH216">
        <v>7</v>
      </c>
      <c r="AN216" t="s">
        <v>908</v>
      </c>
      <c r="AS216" s="3">
        <v>37803</v>
      </c>
      <c r="AT216">
        <v>2006</v>
      </c>
      <c r="AU216">
        <v>103</v>
      </c>
      <c r="AV216">
        <v>3</v>
      </c>
      <c r="BA216">
        <v>541</v>
      </c>
      <c r="BB216">
        <v>545</v>
      </c>
      <c r="BD216" t="s">
        <v>2672</v>
      </c>
      <c r="BL216" t="s">
        <v>2673</v>
      </c>
      <c r="BR216" t="s">
        <v>33176</v>
      </c>
    </row>
    <row r="217" spans="1:73" hidden="1">
      <c r="A217">
        <v>596</v>
      </c>
      <c r="B217" t="s">
        <v>76</v>
      </c>
      <c r="C217" t="s">
        <v>2674</v>
      </c>
      <c r="G217" t="s">
        <v>2675</v>
      </c>
      <c r="J217" t="s">
        <v>2676</v>
      </c>
      <c r="K217" t="s">
        <v>2662</v>
      </c>
      <c r="O217" t="s">
        <v>28261</v>
      </c>
      <c r="W217" t="s">
        <v>2677</v>
      </c>
      <c r="AG217">
        <v>4</v>
      </c>
      <c r="AH217">
        <v>4</v>
      </c>
      <c r="AN217" t="s">
        <v>2664</v>
      </c>
      <c r="AS217" t="s">
        <v>887</v>
      </c>
      <c r="AT217">
        <v>2007</v>
      </c>
      <c r="AU217">
        <v>123</v>
      </c>
      <c r="AV217">
        <v>3</v>
      </c>
      <c r="BA217">
        <v>239</v>
      </c>
      <c r="BB217">
        <v>245</v>
      </c>
      <c r="BD217" t="s">
        <v>2678</v>
      </c>
      <c r="BL217" t="s">
        <v>2679</v>
      </c>
      <c r="BR217" t="s">
        <v>33176</v>
      </c>
    </row>
    <row r="218" spans="1:73" hidden="1">
      <c r="A218">
        <v>1074</v>
      </c>
      <c r="B218" t="s">
        <v>76</v>
      </c>
      <c r="C218" t="s">
        <v>33029</v>
      </c>
      <c r="G218" t="s">
        <v>33029</v>
      </c>
      <c r="J218" t="s">
        <v>33030</v>
      </c>
      <c r="K218" t="s">
        <v>210</v>
      </c>
      <c r="O218" t="s">
        <v>28261</v>
      </c>
      <c r="AG218">
        <v>21</v>
      </c>
      <c r="AH218">
        <v>22</v>
      </c>
      <c r="AN218" t="s">
        <v>214</v>
      </c>
      <c r="AT218">
        <v>1979</v>
      </c>
      <c r="AU218">
        <v>4</v>
      </c>
      <c r="AV218">
        <v>3</v>
      </c>
      <c r="BA218">
        <v>193</v>
      </c>
      <c r="BB218">
        <v>197</v>
      </c>
      <c r="BD218" t="s">
        <v>33031</v>
      </c>
      <c r="BL218" t="s">
        <v>33032</v>
      </c>
      <c r="BR218" t="s">
        <v>33094</v>
      </c>
      <c r="BS218" t="s">
        <v>594</v>
      </c>
      <c r="BU218">
        <v>3</v>
      </c>
    </row>
    <row r="219" spans="1:73" hidden="1">
      <c r="A219">
        <v>1069</v>
      </c>
      <c r="B219" t="s">
        <v>76</v>
      </c>
      <c r="C219" t="s">
        <v>33014</v>
      </c>
      <c r="G219" t="s">
        <v>33014</v>
      </c>
      <c r="J219" t="s">
        <v>33015</v>
      </c>
      <c r="K219" t="s">
        <v>3996</v>
      </c>
      <c r="O219" t="s">
        <v>28261</v>
      </c>
      <c r="AG219">
        <v>26</v>
      </c>
      <c r="AH219">
        <v>28</v>
      </c>
      <c r="AN219" t="s">
        <v>4000</v>
      </c>
      <c r="AT219">
        <v>1980</v>
      </c>
      <c r="AU219">
        <v>45</v>
      </c>
      <c r="AV219">
        <v>1</v>
      </c>
      <c r="BA219">
        <v>32</v>
      </c>
      <c r="BB219">
        <v>34</v>
      </c>
      <c r="BD219" t="s">
        <v>33016</v>
      </c>
      <c r="BL219" t="s">
        <v>33017</v>
      </c>
      <c r="BM219">
        <v>28310933</v>
      </c>
      <c r="BR219" t="s">
        <v>33094</v>
      </c>
      <c r="BS219" t="s">
        <v>594</v>
      </c>
      <c r="BT219">
        <v>1</v>
      </c>
    </row>
    <row r="220" spans="1:73" hidden="1">
      <c r="A220">
        <v>1088</v>
      </c>
      <c r="B220" t="s">
        <v>76</v>
      </c>
      <c r="C220" t="s">
        <v>33070</v>
      </c>
      <c r="G220" t="s">
        <v>33070</v>
      </c>
      <c r="J220" t="s">
        <v>33071</v>
      </c>
      <c r="K220" t="s">
        <v>1196</v>
      </c>
      <c r="O220" t="s">
        <v>28261</v>
      </c>
      <c r="AG220">
        <v>5</v>
      </c>
      <c r="AH220">
        <v>6</v>
      </c>
      <c r="AN220" t="s">
        <v>1198</v>
      </c>
      <c r="AT220">
        <v>1974</v>
      </c>
      <c r="AU220">
        <v>67</v>
      </c>
      <c r="AV220">
        <v>6</v>
      </c>
      <c r="BA220">
        <v>828</v>
      </c>
      <c r="BB220">
        <v>830</v>
      </c>
      <c r="BD220" t="s">
        <v>33072</v>
      </c>
      <c r="BL220" t="s">
        <v>33073</v>
      </c>
      <c r="BR220" t="s">
        <v>33094</v>
      </c>
      <c r="BS220" t="s">
        <v>594</v>
      </c>
      <c r="BT220">
        <v>1</v>
      </c>
    </row>
    <row r="221" spans="1:73" hidden="1">
      <c r="A221">
        <v>55</v>
      </c>
      <c r="B221" t="s">
        <v>76</v>
      </c>
      <c r="C221" t="s">
        <v>28555</v>
      </c>
      <c r="G221" t="s">
        <v>28556</v>
      </c>
      <c r="J221" t="s">
        <v>28557</v>
      </c>
      <c r="K221" t="s">
        <v>145</v>
      </c>
      <c r="O221" t="s">
        <v>28261</v>
      </c>
      <c r="W221" t="s">
        <v>28558</v>
      </c>
      <c r="AB221" t="s">
        <v>28559</v>
      </c>
      <c r="AG221">
        <v>3</v>
      </c>
      <c r="AH221">
        <v>3</v>
      </c>
      <c r="AN221" t="s">
        <v>147</v>
      </c>
      <c r="AO221" t="s">
        <v>1557</v>
      </c>
      <c r="AS221" t="s">
        <v>18705</v>
      </c>
      <c r="AT221">
        <v>2018</v>
      </c>
      <c r="AU221">
        <v>105</v>
      </c>
      <c r="BA221">
        <v>46</v>
      </c>
      <c r="BB221">
        <v>53</v>
      </c>
      <c r="BD221" t="s">
        <v>28560</v>
      </c>
      <c r="BL221" t="s">
        <v>28561</v>
      </c>
      <c r="BM221">
        <v>29339232</v>
      </c>
      <c r="BR221" t="s">
        <v>33094</v>
      </c>
      <c r="BS221" t="s">
        <v>594</v>
      </c>
      <c r="BU221">
        <v>2</v>
      </c>
    </row>
    <row r="222" spans="1:73" hidden="1">
      <c r="A222">
        <v>934</v>
      </c>
      <c r="B222" t="s">
        <v>76</v>
      </c>
      <c r="C222" t="s">
        <v>32593</v>
      </c>
      <c r="G222" t="s">
        <v>32593</v>
      </c>
      <c r="J222" t="s">
        <v>32594</v>
      </c>
      <c r="K222" t="s">
        <v>2514</v>
      </c>
      <c r="O222" t="s">
        <v>28261</v>
      </c>
      <c r="W222" t="s">
        <v>32595</v>
      </c>
      <c r="AA222" t="s">
        <v>27427</v>
      </c>
      <c r="AG222">
        <v>39</v>
      </c>
      <c r="AH222">
        <v>40</v>
      </c>
      <c r="AN222" t="s">
        <v>2518</v>
      </c>
      <c r="AS222" t="s">
        <v>185</v>
      </c>
      <c r="AT222">
        <v>1993</v>
      </c>
      <c r="AU222">
        <v>71</v>
      </c>
      <c r="AW222">
        <v>3</v>
      </c>
      <c r="BA222">
        <v>312</v>
      </c>
      <c r="BB222">
        <v>317</v>
      </c>
      <c r="BD222" t="s">
        <v>32596</v>
      </c>
      <c r="BL222" t="s">
        <v>32597</v>
      </c>
      <c r="BM222">
        <v>8407357</v>
      </c>
      <c r="BR222" t="s">
        <v>33094</v>
      </c>
      <c r="BS222" t="s">
        <v>296</v>
      </c>
    </row>
    <row r="223" spans="1:73" hidden="1">
      <c r="A223">
        <v>670</v>
      </c>
      <c r="B223" t="s">
        <v>76</v>
      </c>
      <c r="C223" t="s">
        <v>31604</v>
      </c>
      <c r="G223" t="s">
        <v>31604</v>
      </c>
      <c r="J223" t="s">
        <v>31605</v>
      </c>
      <c r="K223" t="s">
        <v>2712</v>
      </c>
      <c r="O223" t="s">
        <v>28261</v>
      </c>
      <c r="W223" t="s">
        <v>31606</v>
      </c>
      <c r="AG223">
        <v>7</v>
      </c>
      <c r="AH223">
        <v>8</v>
      </c>
      <c r="AN223" t="s">
        <v>2716</v>
      </c>
      <c r="AT223">
        <v>2005</v>
      </c>
      <c r="AU223">
        <v>35</v>
      </c>
      <c r="AV223" s="2">
        <v>43132</v>
      </c>
      <c r="BA223">
        <v>73</v>
      </c>
      <c r="BB223">
        <v>81</v>
      </c>
      <c r="BD223" t="s">
        <v>31607</v>
      </c>
      <c r="BL223" t="s">
        <v>31608</v>
      </c>
      <c r="BM223">
        <v>15777002</v>
      </c>
      <c r="BR223" t="s">
        <v>33094</v>
      </c>
      <c r="BS223" t="s">
        <v>296</v>
      </c>
    </row>
    <row r="224" spans="1:73" hidden="1">
      <c r="A224">
        <v>690</v>
      </c>
      <c r="B224" t="s">
        <v>76</v>
      </c>
      <c r="C224" t="s">
        <v>31681</v>
      </c>
      <c r="G224" t="s">
        <v>31681</v>
      </c>
      <c r="J224" t="s">
        <v>31682</v>
      </c>
      <c r="K224" t="s">
        <v>145</v>
      </c>
      <c r="O224" t="s">
        <v>28261</v>
      </c>
      <c r="W224" t="s">
        <v>31683</v>
      </c>
      <c r="AG224">
        <v>27</v>
      </c>
      <c r="AH224">
        <v>36</v>
      </c>
      <c r="AN224" t="s">
        <v>147</v>
      </c>
      <c r="AO224" t="s">
        <v>1557</v>
      </c>
      <c r="AS224" t="s">
        <v>148</v>
      </c>
      <c r="AT224">
        <v>2004</v>
      </c>
      <c r="AU224">
        <v>50</v>
      </c>
      <c r="AV224">
        <v>5</v>
      </c>
      <c r="BA224">
        <v>373</v>
      </c>
      <c r="BB224">
        <v>381</v>
      </c>
      <c r="BD224" t="s">
        <v>31684</v>
      </c>
      <c r="BL224" t="s">
        <v>31685</v>
      </c>
      <c r="BM224">
        <v>15121450</v>
      </c>
      <c r="BR224" t="s">
        <v>33094</v>
      </c>
      <c r="BS224" t="s">
        <v>594</v>
      </c>
      <c r="BT224">
        <v>1</v>
      </c>
    </row>
    <row r="225" spans="1:73" hidden="1">
      <c r="A225">
        <v>249</v>
      </c>
      <c r="B225" t="s">
        <v>76</v>
      </c>
      <c r="C225" t="s">
        <v>17779</v>
      </c>
      <c r="G225" t="s">
        <v>17780</v>
      </c>
      <c r="J225" t="s">
        <v>17781</v>
      </c>
      <c r="K225" t="s">
        <v>623</v>
      </c>
      <c r="O225" t="s">
        <v>28261</v>
      </c>
      <c r="W225" t="s">
        <v>17782</v>
      </c>
      <c r="AA225" t="s">
        <v>12071</v>
      </c>
      <c r="AB225" t="s">
        <v>17783</v>
      </c>
      <c r="AG225">
        <v>10</v>
      </c>
      <c r="AH225">
        <v>11</v>
      </c>
      <c r="AN225" t="s">
        <v>626</v>
      </c>
      <c r="AO225" t="s">
        <v>1607</v>
      </c>
      <c r="AS225" t="s">
        <v>769</v>
      </c>
      <c r="AT225">
        <v>2015</v>
      </c>
      <c r="AU225">
        <v>84</v>
      </c>
      <c r="AV225">
        <v>2</v>
      </c>
      <c r="BA225">
        <v>464</v>
      </c>
      <c r="BB225">
        <v>472</v>
      </c>
      <c r="BD225" t="s">
        <v>17784</v>
      </c>
      <c r="BL225" t="s">
        <v>17785</v>
      </c>
      <c r="BM225">
        <v>25267557</v>
      </c>
      <c r="BR225" t="s">
        <v>33176</v>
      </c>
    </row>
    <row r="226" spans="1:73" hidden="1">
      <c r="A226">
        <v>449</v>
      </c>
      <c r="B226" t="s">
        <v>76</v>
      </c>
      <c r="C226" t="s">
        <v>2701</v>
      </c>
      <c r="G226" t="s">
        <v>2702</v>
      </c>
      <c r="J226" t="s">
        <v>2703</v>
      </c>
      <c r="K226" t="s">
        <v>2704</v>
      </c>
      <c r="O226" t="s">
        <v>28261</v>
      </c>
      <c r="W226" t="s">
        <v>2705</v>
      </c>
      <c r="AG226">
        <v>11</v>
      </c>
      <c r="AH226">
        <v>11</v>
      </c>
      <c r="AN226" t="s">
        <v>2706</v>
      </c>
      <c r="AO226" t="s">
        <v>2707</v>
      </c>
      <c r="AS226" t="s">
        <v>216</v>
      </c>
      <c r="AT226">
        <v>2011</v>
      </c>
      <c r="AU226">
        <v>18</v>
      </c>
      <c r="AV226">
        <v>4</v>
      </c>
      <c r="BA226">
        <v>443</v>
      </c>
      <c r="BB226">
        <v>450</v>
      </c>
      <c r="BD226" t="s">
        <v>2708</v>
      </c>
      <c r="BL226" t="s">
        <v>2709</v>
      </c>
      <c r="BR226" t="s">
        <v>33176</v>
      </c>
    </row>
    <row r="227" spans="1:73" hidden="1">
      <c r="A227">
        <v>812</v>
      </c>
      <c r="B227" t="s">
        <v>76</v>
      </c>
      <c r="C227" t="s">
        <v>2710</v>
      </c>
      <c r="G227" t="s">
        <v>2710</v>
      </c>
      <c r="J227" t="s">
        <v>2711</v>
      </c>
      <c r="K227" t="s">
        <v>2712</v>
      </c>
      <c r="O227" t="s">
        <v>28261</v>
      </c>
      <c r="W227" t="s">
        <v>2713</v>
      </c>
      <c r="AA227" t="s">
        <v>2714</v>
      </c>
      <c r="AB227" t="s">
        <v>2715</v>
      </c>
      <c r="AG227">
        <v>4</v>
      </c>
      <c r="AH227">
        <v>4</v>
      </c>
      <c r="AN227" t="s">
        <v>2716</v>
      </c>
      <c r="AO227" t="s">
        <v>2717</v>
      </c>
      <c r="AS227" t="s">
        <v>216</v>
      </c>
      <c r="AT227">
        <v>1999</v>
      </c>
      <c r="AU227">
        <v>23</v>
      </c>
      <c r="AV227">
        <v>8</v>
      </c>
      <c r="BA227">
        <v>669</v>
      </c>
      <c r="BB227">
        <v>679</v>
      </c>
      <c r="BD227" t="s">
        <v>2718</v>
      </c>
      <c r="BL227" t="s">
        <v>2719</v>
      </c>
      <c r="BR227" t="s">
        <v>33176</v>
      </c>
    </row>
    <row r="228" spans="1:73" hidden="1">
      <c r="A228">
        <v>298</v>
      </c>
      <c r="B228" t="s">
        <v>76</v>
      </c>
      <c r="C228" t="s">
        <v>2720</v>
      </c>
      <c r="G228" t="s">
        <v>2721</v>
      </c>
      <c r="J228" t="s">
        <v>2722</v>
      </c>
      <c r="K228" t="s">
        <v>100</v>
      </c>
      <c r="O228" t="s">
        <v>28261</v>
      </c>
      <c r="W228" t="s">
        <v>2723</v>
      </c>
      <c r="AG228">
        <v>11</v>
      </c>
      <c r="AH228">
        <v>12</v>
      </c>
      <c r="AN228" t="s">
        <v>103</v>
      </c>
      <c r="AS228" t="s">
        <v>2724</v>
      </c>
      <c r="AT228">
        <v>2014</v>
      </c>
      <c r="AU228">
        <v>9</v>
      </c>
      <c r="AV228">
        <v>5</v>
      </c>
      <c r="BC228" t="s">
        <v>2725</v>
      </c>
      <c r="BD228" t="s">
        <v>2726</v>
      </c>
      <c r="BL228" t="s">
        <v>2727</v>
      </c>
      <c r="BM228">
        <v>24878546</v>
      </c>
      <c r="BR228" t="s">
        <v>33176</v>
      </c>
    </row>
    <row r="229" spans="1:73" hidden="1">
      <c r="A229">
        <v>789</v>
      </c>
      <c r="B229" t="s">
        <v>76</v>
      </c>
      <c r="C229" t="s">
        <v>21581</v>
      </c>
      <c r="G229" t="s">
        <v>21581</v>
      </c>
      <c r="J229" t="s">
        <v>32131</v>
      </c>
      <c r="K229" t="s">
        <v>1196</v>
      </c>
      <c r="O229" t="s">
        <v>28261</v>
      </c>
      <c r="W229" t="s">
        <v>32132</v>
      </c>
      <c r="AB229" t="s">
        <v>2671</v>
      </c>
      <c r="AG229">
        <v>22</v>
      </c>
      <c r="AH229">
        <v>30</v>
      </c>
      <c r="AN229" t="s">
        <v>1198</v>
      </c>
      <c r="AS229" t="s">
        <v>148</v>
      </c>
      <c r="AT229">
        <v>2000</v>
      </c>
      <c r="AU229">
        <v>93</v>
      </c>
      <c r="AV229">
        <v>3</v>
      </c>
      <c r="BA229">
        <v>512</v>
      </c>
      <c r="BB229">
        <v>518</v>
      </c>
      <c r="BD229" t="s">
        <v>32133</v>
      </c>
      <c r="BL229" t="s">
        <v>32134</v>
      </c>
      <c r="BR229" t="s">
        <v>33094</v>
      </c>
      <c r="BS229" t="s">
        <v>594</v>
      </c>
      <c r="BT229">
        <v>1</v>
      </c>
    </row>
    <row r="230" spans="1:73" hidden="1">
      <c r="A230">
        <v>286</v>
      </c>
      <c r="B230" t="s">
        <v>76</v>
      </c>
      <c r="C230" t="s">
        <v>2728</v>
      </c>
      <c r="G230" t="s">
        <v>2729</v>
      </c>
      <c r="J230" t="s">
        <v>2730</v>
      </c>
      <c r="K230" t="s">
        <v>100</v>
      </c>
      <c r="O230" t="s">
        <v>28261</v>
      </c>
      <c r="W230" t="s">
        <v>2731</v>
      </c>
      <c r="AG230">
        <v>7</v>
      </c>
      <c r="AH230">
        <v>8</v>
      </c>
      <c r="AN230" t="s">
        <v>103</v>
      </c>
      <c r="AS230" s="3">
        <v>38231</v>
      </c>
      <c r="AT230">
        <v>2014</v>
      </c>
      <c r="AU230">
        <v>9</v>
      </c>
      <c r="AV230">
        <v>9</v>
      </c>
      <c r="BC230" t="s">
        <v>2732</v>
      </c>
      <c r="BD230" t="s">
        <v>2733</v>
      </c>
      <c r="BL230" t="s">
        <v>2734</v>
      </c>
      <c r="BM230">
        <v>25188306</v>
      </c>
      <c r="BR230" t="s">
        <v>33176</v>
      </c>
    </row>
    <row r="231" spans="1:73" hidden="1">
      <c r="A231">
        <v>144</v>
      </c>
      <c r="B231" t="s">
        <v>76</v>
      </c>
      <c r="C231" t="s">
        <v>29015</v>
      </c>
      <c r="G231" t="s">
        <v>29016</v>
      </c>
      <c r="J231" t="s">
        <v>29017</v>
      </c>
      <c r="K231" t="s">
        <v>182</v>
      </c>
      <c r="O231" t="s">
        <v>28261</v>
      </c>
      <c r="W231" t="s">
        <v>29018</v>
      </c>
      <c r="AA231" t="s">
        <v>29019</v>
      </c>
      <c r="AB231" t="s">
        <v>29020</v>
      </c>
      <c r="AG231">
        <v>4</v>
      </c>
      <c r="AH231">
        <v>4</v>
      </c>
      <c r="AN231" t="s">
        <v>184</v>
      </c>
      <c r="AO231" t="s">
        <v>293</v>
      </c>
      <c r="AS231" t="s">
        <v>128</v>
      </c>
      <c r="AT231">
        <v>2016</v>
      </c>
      <c r="AU231">
        <v>41</v>
      </c>
      <c r="AV231">
        <v>4</v>
      </c>
      <c r="BA231">
        <v>344</v>
      </c>
      <c r="BB231">
        <v>357</v>
      </c>
      <c r="BD231" t="s">
        <v>29021</v>
      </c>
      <c r="BL231" t="s">
        <v>29022</v>
      </c>
      <c r="BR231" t="s">
        <v>33094</v>
      </c>
      <c r="BS231" t="s">
        <v>594</v>
      </c>
      <c r="BT231">
        <v>2</v>
      </c>
    </row>
    <row r="232" spans="1:73" hidden="1">
      <c r="A232">
        <v>384</v>
      </c>
      <c r="B232" t="s">
        <v>76</v>
      </c>
      <c r="C232" t="s">
        <v>2735</v>
      </c>
      <c r="G232" t="s">
        <v>2736</v>
      </c>
      <c r="J232" t="s">
        <v>2737</v>
      </c>
      <c r="K232" t="s">
        <v>2128</v>
      </c>
      <c r="O232" t="s">
        <v>28261</v>
      </c>
      <c r="W232" t="s">
        <v>2738</v>
      </c>
      <c r="AG232">
        <v>5</v>
      </c>
      <c r="AH232">
        <v>10</v>
      </c>
      <c r="AN232" t="s">
        <v>2130</v>
      </c>
      <c r="AS232" t="s">
        <v>128</v>
      </c>
      <c r="AT232">
        <v>2012</v>
      </c>
      <c r="AU232">
        <v>41</v>
      </c>
      <c r="AV232">
        <v>6</v>
      </c>
      <c r="BA232">
        <v>1606</v>
      </c>
      <c r="BB232">
        <v>1611</v>
      </c>
      <c r="BD232" t="s">
        <v>2739</v>
      </c>
      <c r="BL232" t="s">
        <v>2740</v>
      </c>
      <c r="BM232">
        <v>23321109</v>
      </c>
      <c r="BR232" t="s">
        <v>33176</v>
      </c>
    </row>
    <row r="233" spans="1:73" hidden="1">
      <c r="A233">
        <v>649</v>
      </c>
      <c r="B233" t="s">
        <v>76</v>
      </c>
      <c r="C233" t="s">
        <v>2741</v>
      </c>
      <c r="G233" t="s">
        <v>2741</v>
      </c>
      <c r="J233" t="s">
        <v>2742</v>
      </c>
      <c r="K233" t="s">
        <v>2743</v>
      </c>
      <c r="O233" t="s">
        <v>28261</v>
      </c>
      <c r="W233" t="s">
        <v>2744</v>
      </c>
      <c r="AG233">
        <v>13</v>
      </c>
      <c r="AH233">
        <v>15</v>
      </c>
      <c r="AN233" t="s">
        <v>2745</v>
      </c>
      <c r="AS233" t="s">
        <v>185</v>
      </c>
      <c r="AT233">
        <v>2005</v>
      </c>
      <c r="AU233">
        <v>15</v>
      </c>
      <c r="AV233">
        <v>6</v>
      </c>
      <c r="BA233">
        <v>571</v>
      </c>
      <c r="BB233">
        <v>583</v>
      </c>
      <c r="BD233" t="s">
        <v>2746</v>
      </c>
      <c r="BL233" t="s">
        <v>2747</v>
      </c>
      <c r="BR233" t="s">
        <v>33176</v>
      </c>
    </row>
    <row r="234" spans="1:73" hidden="1">
      <c r="A234">
        <v>454</v>
      </c>
      <c r="B234" t="s">
        <v>76</v>
      </c>
      <c r="C234" t="s">
        <v>30570</v>
      </c>
      <c r="G234" t="s">
        <v>30571</v>
      </c>
      <c r="J234" t="s">
        <v>30572</v>
      </c>
      <c r="K234" t="s">
        <v>145</v>
      </c>
      <c r="O234" t="s">
        <v>28261</v>
      </c>
      <c r="W234" t="s">
        <v>30573</v>
      </c>
      <c r="AG234">
        <v>10</v>
      </c>
      <c r="AH234">
        <v>11</v>
      </c>
      <c r="AN234" t="s">
        <v>147</v>
      </c>
      <c r="AS234" t="s">
        <v>397</v>
      </c>
      <c r="AT234">
        <v>2011</v>
      </c>
      <c r="AU234">
        <v>57</v>
      </c>
      <c r="AV234">
        <v>7</v>
      </c>
      <c r="BA234">
        <v>930</v>
      </c>
      <c r="BB234">
        <v>934</v>
      </c>
      <c r="BD234" t="s">
        <v>30574</v>
      </c>
      <c r="BL234" t="s">
        <v>30575</v>
      </c>
      <c r="BM234">
        <v>21507326</v>
      </c>
      <c r="BR234" t="s">
        <v>33094</v>
      </c>
      <c r="BS234" t="s">
        <v>296</v>
      </c>
    </row>
    <row r="235" spans="1:73" hidden="1">
      <c r="A235">
        <v>689</v>
      </c>
      <c r="B235" t="s">
        <v>76</v>
      </c>
      <c r="C235" t="s">
        <v>21581</v>
      </c>
      <c r="G235" t="s">
        <v>21581</v>
      </c>
      <c r="J235" t="s">
        <v>31677</v>
      </c>
      <c r="K235" t="s">
        <v>2128</v>
      </c>
      <c r="O235" t="s">
        <v>28261</v>
      </c>
      <c r="W235" t="s">
        <v>31678</v>
      </c>
      <c r="AB235" t="s">
        <v>2671</v>
      </c>
      <c r="AG235">
        <v>11</v>
      </c>
      <c r="AH235">
        <v>15</v>
      </c>
      <c r="AN235" t="s">
        <v>2130</v>
      </c>
      <c r="AS235" t="s">
        <v>887</v>
      </c>
      <c r="AT235">
        <v>2004</v>
      </c>
      <c r="AU235">
        <v>33</v>
      </c>
      <c r="AV235">
        <v>3</v>
      </c>
      <c r="BA235">
        <v>513</v>
      </c>
      <c r="BB235">
        <v>519</v>
      </c>
      <c r="BD235" t="s">
        <v>31679</v>
      </c>
      <c r="BL235" t="s">
        <v>31680</v>
      </c>
      <c r="BR235" t="s">
        <v>33094</v>
      </c>
      <c r="BS235" t="s">
        <v>296</v>
      </c>
    </row>
    <row r="236" spans="1:73" hidden="1">
      <c r="A236">
        <v>324</v>
      </c>
      <c r="B236" t="s">
        <v>76</v>
      </c>
      <c r="C236" t="s">
        <v>21760</v>
      </c>
      <c r="G236" t="s">
        <v>21768</v>
      </c>
      <c r="J236" t="s">
        <v>21769</v>
      </c>
      <c r="K236" t="s">
        <v>677</v>
      </c>
      <c r="O236" t="s">
        <v>28261</v>
      </c>
      <c r="W236" t="s">
        <v>21770</v>
      </c>
      <c r="AA236" t="s">
        <v>21764</v>
      </c>
      <c r="AB236" t="s">
        <v>21765</v>
      </c>
      <c r="AG236">
        <v>16</v>
      </c>
      <c r="AH236">
        <v>18</v>
      </c>
      <c r="AN236" t="s">
        <v>679</v>
      </c>
      <c r="AO236" t="s">
        <v>4283</v>
      </c>
      <c r="AS236" t="s">
        <v>94</v>
      </c>
      <c r="AT236">
        <v>2014</v>
      </c>
      <c r="AU236">
        <v>27</v>
      </c>
      <c r="AV236">
        <v>1</v>
      </c>
      <c r="BA236">
        <v>43</v>
      </c>
      <c r="BB236">
        <v>54</v>
      </c>
      <c r="BD236" t="s">
        <v>21771</v>
      </c>
      <c r="BL236" t="s">
        <v>21772</v>
      </c>
      <c r="BM236">
        <v>24192292</v>
      </c>
      <c r="BR236" t="s">
        <v>33176</v>
      </c>
    </row>
    <row r="237" spans="1:73" hidden="1">
      <c r="A237">
        <v>333</v>
      </c>
      <c r="B237" t="s">
        <v>76</v>
      </c>
      <c r="C237" t="s">
        <v>20640</v>
      </c>
      <c r="G237" t="s">
        <v>20641</v>
      </c>
      <c r="J237" t="s">
        <v>20642</v>
      </c>
      <c r="K237" t="s">
        <v>1880</v>
      </c>
      <c r="O237" t="s">
        <v>28261</v>
      </c>
      <c r="W237" t="s">
        <v>20643</v>
      </c>
      <c r="AA237" t="s">
        <v>20644</v>
      </c>
      <c r="AB237" t="s">
        <v>20645</v>
      </c>
      <c r="AG237">
        <v>10</v>
      </c>
      <c r="AH237">
        <v>12</v>
      </c>
      <c r="AN237" t="s">
        <v>1884</v>
      </c>
      <c r="AS237" s="3">
        <v>41944</v>
      </c>
      <c r="AT237">
        <v>2013</v>
      </c>
      <c r="AU237">
        <v>3</v>
      </c>
      <c r="BC237">
        <v>3211</v>
      </c>
      <c r="BD237" t="s">
        <v>20646</v>
      </c>
      <c r="BL237" t="s">
        <v>20647</v>
      </c>
      <c r="BM237">
        <v>24226906</v>
      </c>
      <c r="BR237" t="s">
        <v>33176</v>
      </c>
    </row>
    <row r="238" spans="1:73" hidden="1">
      <c r="A238">
        <v>896</v>
      </c>
      <c r="B238" t="s">
        <v>76</v>
      </c>
      <c r="C238" t="s">
        <v>32461</v>
      </c>
      <c r="G238" t="s">
        <v>32461</v>
      </c>
      <c r="J238" t="s">
        <v>32462</v>
      </c>
      <c r="K238" t="s">
        <v>11752</v>
      </c>
      <c r="O238" t="s">
        <v>28261</v>
      </c>
      <c r="W238" t="s">
        <v>32463</v>
      </c>
      <c r="AG238">
        <v>0</v>
      </c>
      <c r="AH238">
        <v>1</v>
      </c>
      <c r="AN238" t="s">
        <v>11754</v>
      </c>
      <c r="AS238" t="s">
        <v>168</v>
      </c>
      <c r="AT238">
        <v>1995</v>
      </c>
      <c r="AU238">
        <v>68</v>
      </c>
      <c r="AV238">
        <v>4</v>
      </c>
      <c r="BA238">
        <v>470</v>
      </c>
      <c r="BB238">
        <v>473</v>
      </c>
      <c r="BL238" t="s">
        <v>32464</v>
      </c>
      <c r="BR238" t="s">
        <v>33094</v>
      </c>
      <c r="BS238" t="s">
        <v>296</v>
      </c>
    </row>
    <row r="239" spans="1:73" hidden="1">
      <c r="A239">
        <v>643</v>
      </c>
      <c r="B239" t="s">
        <v>76</v>
      </c>
      <c r="C239" t="s">
        <v>31480</v>
      </c>
      <c r="G239" t="s">
        <v>31480</v>
      </c>
      <c r="J239" t="s">
        <v>31481</v>
      </c>
      <c r="K239" t="s">
        <v>2621</v>
      </c>
      <c r="O239" t="s">
        <v>28261</v>
      </c>
      <c r="W239" t="s">
        <v>31482</v>
      </c>
      <c r="AG239">
        <v>2</v>
      </c>
      <c r="AH239">
        <v>4</v>
      </c>
      <c r="AN239" t="s">
        <v>2623</v>
      </c>
      <c r="AT239">
        <v>2006</v>
      </c>
      <c r="AU239">
        <v>50</v>
      </c>
      <c r="AV239">
        <v>1</v>
      </c>
      <c r="BA239">
        <v>72</v>
      </c>
      <c r="BB239">
        <v>74</v>
      </c>
      <c r="BD239" t="s">
        <v>31483</v>
      </c>
      <c r="BL239" t="s">
        <v>31484</v>
      </c>
      <c r="BR239" t="s">
        <v>33094</v>
      </c>
      <c r="BS239" t="s">
        <v>594</v>
      </c>
      <c r="BU239">
        <v>0</v>
      </c>
    </row>
    <row r="240" spans="1:73" hidden="1">
      <c r="A240">
        <v>528</v>
      </c>
      <c r="B240" t="s">
        <v>76</v>
      </c>
      <c r="C240" t="s">
        <v>30932</v>
      </c>
      <c r="G240" t="s">
        <v>30933</v>
      </c>
      <c r="J240" t="s">
        <v>30934</v>
      </c>
      <c r="K240" t="s">
        <v>2532</v>
      </c>
      <c r="O240" t="s">
        <v>28261</v>
      </c>
      <c r="W240" t="s">
        <v>30935</v>
      </c>
      <c r="AG240">
        <v>15</v>
      </c>
      <c r="AH240">
        <v>17</v>
      </c>
      <c r="AN240" t="s">
        <v>2534</v>
      </c>
      <c r="AS240" t="s">
        <v>2724</v>
      </c>
      <c r="AT240">
        <v>2009</v>
      </c>
      <c r="AU240">
        <v>258</v>
      </c>
      <c r="AV240">
        <v>1</v>
      </c>
      <c r="BA240">
        <v>35</v>
      </c>
      <c r="BB240">
        <v>42</v>
      </c>
      <c r="BD240" t="s">
        <v>30936</v>
      </c>
      <c r="BL240" t="s">
        <v>30937</v>
      </c>
      <c r="BR240" t="s">
        <v>33094</v>
      </c>
      <c r="BS240" t="s">
        <v>296</v>
      </c>
    </row>
    <row r="241" spans="1:73" hidden="1">
      <c r="A241">
        <v>376</v>
      </c>
      <c r="B241" t="s">
        <v>76</v>
      </c>
      <c r="C241" t="s">
        <v>30198</v>
      </c>
      <c r="G241" t="s">
        <v>30199</v>
      </c>
      <c r="J241" t="s">
        <v>30200</v>
      </c>
      <c r="K241" t="s">
        <v>10872</v>
      </c>
      <c r="O241" t="s">
        <v>28261</v>
      </c>
      <c r="W241" t="s">
        <v>30201</v>
      </c>
      <c r="AG241">
        <v>3</v>
      </c>
      <c r="AH241">
        <v>4</v>
      </c>
      <c r="AN241" t="s">
        <v>10873</v>
      </c>
      <c r="AO241" t="s">
        <v>18734</v>
      </c>
      <c r="AS241" t="s">
        <v>769</v>
      </c>
      <c r="AT241">
        <v>2013</v>
      </c>
      <c r="AV241">
        <v>1</v>
      </c>
      <c r="BA241">
        <v>142</v>
      </c>
      <c r="BB241">
        <v>153</v>
      </c>
      <c r="BD241" t="s">
        <v>30202</v>
      </c>
      <c r="BL241" t="s">
        <v>30203</v>
      </c>
      <c r="BR241" t="s">
        <v>33094</v>
      </c>
      <c r="BS241" t="s">
        <v>296</v>
      </c>
    </row>
    <row r="242" spans="1:73" hidden="1">
      <c r="A242">
        <v>715</v>
      </c>
      <c r="B242" t="s">
        <v>76</v>
      </c>
      <c r="C242" t="s">
        <v>31785</v>
      </c>
      <c r="G242" t="s">
        <v>31785</v>
      </c>
      <c r="J242" t="s">
        <v>31786</v>
      </c>
      <c r="K242" t="s">
        <v>5339</v>
      </c>
      <c r="O242" t="s">
        <v>28261</v>
      </c>
      <c r="W242" t="s">
        <v>31787</v>
      </c>
      <c r="AA242" t="s">
        <v>31745</v>
      </c>
      <c r="AB242" t="s">
        <v>31788</v>
      </c>
      <c r="AG242">
        <v>13</v>
      </c>
      <c r="AH242">
        <v>15</v>
      </c>
      <c r="AN242" t="s">
        <v>5341</v>
      </c>
      <c r="AS242" t="s">
        <v>148</v>
      </c>
      <c r="AT242">
        <v>2003</v>
      </c>
      <c r="AU242">
        <v>142</v>
      </c>
      <c r="AV242">
        <v>5</v>
      </c>
      <c r="BA242">
        <v>877</v>
      </c>
      <c r="BB242">
        <v>893</v>
      </c>
      <c r="BD242" t="s">
        <v>31789</v>
      </c>
      <c r="BL242" t="s">
        <v>31790</v>
      </c>
      <c r="BR242" t="s">
        <v>33094</v>
      </c>
      <c r="BS242" t="s">
        <v>296</v>
      </c>
    </row>
    <row r="243" spans="1:73" hidden="1">
      <c r="A243">
        <v>115</v>
      </c>
      <c r="B243" t="s">
        <v>76</v>
      </c>
      <c r="C243" t="s">
        <v>2780</v>
      </c>
      <c r="G243" t="s">
        <v>2781</v>
      </c>
      <c r="J243" t="s">
        <v>2782</v>
      </c>
      <c r="K243" t="s">
        <v>2783</v>
      </c>
      <c r="O243" t="s">
        <v>28261</v>
      </c>
      <c r="W243" t="s">
        <v>2784</v>
      </c>
      <c r="AG243">
        <v>1</v>
      </c>
      <c r="AH243">
        <v>1</v>
      </c>
      <c r="AN243" t="s">
        <v>2785</v>
      </c>
      <c r="AO243" t="s">
        <v>2786</v>
      </c>
      <c r="AS243" t="s">
        <v>148</v>
      </c>
      <c r="AT243">
        <v>2017</v>
      </c>
      <c r="AU243">
        <v>19</v>
      </c>
      <c r="AV243">
        <v>2</v>
      </c>
      <c r="BA243">
        <v>146</v>
      </c>
      <c r="BB243">
        <v>153</v>
      </c>
      <c r="BD243" t="s">
        <v>2787</v>
      </c>
      <c r="BL243" t="s">
        <v>2788</v>
      </c>
      <c r="BR243" t="s">
        <v>33176</v>
      </c>
    </row>
    <row r="244" spans="1:73" hidden="1">
      <c r="A244">
        <v>2</v>
      </c>
      <c r="B244" t="s">
        <v>76</v>
      </c>
      <c r="C244" t="s">
        <v>28265</v>
      </c>
      <c r="G244" t="s">
        <v>28266</v>
      </c>
      <c r="J244" t="s">
        <v>28267</v>
      </c>
      <c r="K244" t="s">
        <v>23648</v>
      </c>
      <c r="O244" t="s">
        <v>28261</v>
      </c>
      <c r="W244" t="s">
        <v>28268</v>
      </c>
      <c r="AB244" t="s">
        <v>28269</v>
      </c>
      <c r="AG244">
        <v>0</v>
      </c>
      <c r="AH244">
        <v>0</v>
      </c>
      <c r="AN244" t="s">
        <v>23650</v>
      </c>
      <c r="AO244" t="s">
        <v>23651</v>
      </c>
      <c r="AS244" t="s">
        <v>10874</v>
      </c>
      <c r="AT244">
        <v>2018</v>
      </c>
      <c r="AU244">
        <v>644</v>
      </c>
      <c r="BA244">
        <v>1573</v>
      </c>
      <c r="BB244">
        <v>1579</v>
      </c>
      <c r="BD244" t="s">
        <v>28270</v>
      </c>
      <c r="BL244" t="s">
        <v>28271</v>
      </c>
      <c r="BR244" t="s">
        <v>33094</v>
      </c>
      <c r="BS244" t="s">
        <v>296</v>
      </c>
    </row>
    <row r="245" spans="1:73" hidden="1">
      <c r="A245">
        <v>713</v>
      </c>
      <c r="B245" t="s">
        <v>76</v>
      </c>
      <c r="C245" t="s">
        <v>31775</v>
      </c>
      <c r="G245" t="s">
        <v>31775</v>
      </c>
      <c r="J245" t="s">
        <v>31776</v>
      </c>
      <c r="K245" t="s">
        <v>452</v>
      </c>
      <c r="O245" t="s">
        <v>28261</v>
      </c>
      <c r="W245" t="s">
        <v>31777</v>
      </c>
      <c r="AG245">
        <v>11</v>
      </c>
      <c r="AH245">
        <v>13</v>
      </c>
      <c r="AN245" t="s">
        <v>454</v>
      </c>
      <c r="AS245" t="s">
        <v>148</v>
      </c>
      <c r="AT245">
        <v>2003</v>
      </c>
      <c r="AU245">
        <v>38</v>
      </c>
      <c r="AV245">
        <v>2</v>
      </c>
      <c r="BA245">
        <v>267</v>
      </c>
      <c r="BB245" t="s">
        <v>1367</v>
      </c>
      <c r="BL245" t="s">
        <v>31778</v>
      </c>
      <c r="BR245" t="s">
        <v>33094</v>
      </c>
      <c r="BS245" t="s">
        <v>594</v>
      </c>
      <c r="BT245">
        <v>1</v>
      </c>
    </row>
    <row r="246" spans="1:73" hidden="1">
      <c r="A246">
        <v>566</v>
      </c>
      <c r="B246" t="s">
        <v>76</v>
      </c>
      <c r="C246" t="s">
        <v>31121</v>
      </c>
      <c r="G246" t="s">
        <v>31122</v>
      </c>
      <c r="J246" t="s">
        <v>31123</v>
      </c>
      <c r="K246" t="s">
        <v>182</v>
      </c>
      <c r="O246" t="s">
        <v>28261</v>
      </c>
      <c r="W246" t="s">
        <v>31124</v>
      </c>
      <c r="AG246">
        <v>3</v>
      </c>
      <c r="AH246">
        <v>3</v>
      </c>
      <c r="AN246" t="s">
        <v>184</v>
      </c>
      <c r="AS246" t="s">
        <v>769</v>
      </c>
      <c r="AT246">
        <v>2008</v>
      </c>
      <c r="AU246">
        <v>33</v>
      </c>
      <c r="AV246">
        <v>1</v>
      </c>
      <c r="BA246">
        <v>31</v>
      </c>
      <c r="BB246">
        <v>36</v>
      </c>
      <c r="BD246" t="s">
        <v>31125</v>
      </c>
      <c r="BL246" t="s">
        <v>31126</v>
      </c>
      <c r="BR246" t="s">
        <v>33094</v>
      </c>
      <c r="BS246" t="s">
        <v>594</v>
      </c>
      <c r="BU246">
        <v>0</v>
      </c>
    </row>
    <row r="247" spans="1:73" hidden="1">
      <c r="A247">
        <v>35</v>
      </c>
      <c r="B247" t="s">
        <v>76</v>
      </c>
      <c r="C247" t="s">
        <v>28421</v>
      </c>
      <c r="G247" t="s">
        <v>28422</v>
      </c>
      <c r="J247" t="s">
        <v>28423</v>
      </c>
      <c r="K247" t="s">
        <v>28424</v>
      </c>
      <c r="O247" t="s">
        <v>28261</v>
      </c>
      <c r="W247" t="s">
        <v>28425</v>
      </c>
      <c r="AA247" t="s">
        <v>28426</v>
      </c>
      <c r="AG247">
        <v>2</v>
      </c>
      <c r="AH247">
        <v>2</v>
      </c>
      <c r="AN247" t="s">
        <v>28427</v>
      </c>
      <c r="AS247" t="s">
        <v>148</v>
      </c>
      <c r="AT247">
        <v>2018</v>
      </c>
      <c r="AU247">
        <v>119</v>
      </c>
      <c r="BA247">
        <v>72</v>
      </c>
      <c r="BB247">
        <v>79</v>
      </c>
      <c r="BD247" t="s">
        <v>28428</v>
      </c>
      <c r="BL247" t="s">
        <v>28429</v>
      </c>
      <c r="BR247" t="s">
        <v>33094</v>
      </c>
      <c r="BS247" t="s">
        <v>296</v>
      </c>
    </row>
    <row r="248" spans="1:73" hidden="1">
      <c r="A248">
        <v>784</v>
      </c>
      <c r="B248" t="s">
        <v>76</v>
      </c>
      <c r="C248" t="s">
        <v>32110</v>
      </c>
      <c r="G248" t="s">
        <v>32110</v>
      </c>
      <c r="J248" t="s">
        <v>32111</v>
      </c>
      <c r="K248" t="s">
        <v>232</v>
      </c>
      <c r="O248" t="s">
        <v>28261</v>
      </c>
      <c r="W248" t="s">
        <v>32112</v>
      </c>
      <c r="AG248">
        <v>39</v>
      </c>
      <c r="AH248">
        <v>39</v>
      </c>
      <c r="AN248" t="s">
        <v>234</v>
      </c>
      <c r="AS248" s="3">
        <v>44805</v>
      </c>
      <c r="AT248">
        <v>2000</v>
      </c>
      <c r="AU248">
        <v>267</v>
      </c>
      <c r="AV248">
        <v>1455</v>
      </c>
      <c r="BA248">
        <v>1889</v>
      </c>
      <c r="BB248">
        <v>1896</v>
      </c>
      <c r="BD248" t="s">
        <v>32113</v>
      </c>
      <c r="BL248" t="s">
        <v>32114</v>
      </c>
      <c r="BM248">
        <v>11052541</v>
      </c>
      <c r="BR248" t="s">
        <v>33094</v>
      </c>
      <c r="BS248" t="s">
        <v>296</v>
      </c>
    </row>
    <row r="249" spans="1:73">
      <c r="A249">
        <v>656</v>
      </c>
      <c r="B249" t="s">
        <v>76</v>
      </c>
      <c r="C249" t="s">
        <v>3646</v>
      </c>
      <c r="G249" t="s">
        <v>3646</v>
      </c>
      <c r="J249" t="s">
        <v>31535</v>
      </c>
      <c r="K249" t="s">
        <v>5017</v>
      </c>
      <c r="O249" t="s">
        <v>28261</v>
      </c>
      <c r="W249" t="s">
        <v>31536</v>
      </c>
      <c r="AG249">
        <v>7</v>
      </c>
      <c r="AH249">
        <v>10</v>
      </c>
      <c r="AN249" t="s">
        <v>5019</v>
      </c>
      <c r="AS249" t="s">
        <v>887</v>
      </c>
      <c r="AT249">
        <v>2005</v>
      </c>
      <c r="AU249">
        <v>8</v>
      </c>
      <c r="AV249">
        <v>2</v>
      </c>
      <c r="BA249">
        <v>211</v>
      </c>
      <c r="BB249">
        <v>218</v>
      </c>
      <c r="BD249" t="s">
        <v>31537</v>
      </c>
      <c r="BL249" t="s">
        <v>31538</v>
      </c>
      <c r="BR249" t="s">
        <v>33094</v>
      </c>
      <c r="BS249" t="s">
        <v>296</v>
      </c>
    </row>
    <row r="250" spans="1:73" hidden="1">
      <c r="A250">
        <v>235</v>
      </c>
      <c r="B250" t="s">
        <v>76</v>
      </c>
      <c r="C250" t="s">
        <v>29439</v>
      </c>
      <c r="G250" t="s">
        <v>29440</v>
      </c>
      <c r="J250" t="s">
        <v>29441</v>
      </c>
      <c r="K250" t="s">
        <v>1516</v>
      </c>
      <c r="O250" t="s">
        <v>28261</v>
      </c>
      <c r="W250" t="s">
        <v>29442</v>
      </c>
      <c r="AA250" t="s">
        <v>29443</v>
      </c>
      <c r="AB250" t="s">
        <v>29444</v>
      </c>
      <c r="AG250">
        <v>7</v>
      </c>
      <c r="AH250">
        <v>7</v>
      </c>
      <c r="AN250" t="s">
        <v>1518</v>
      </c>
      <c r="AS250" t="s">
        <v>29445</v>
      </c>
      <c r="AT250">
        <v>2015</v>
      </c>
      <c r="AU250">
        <v>15</v>
      </c>
      <c r="BC250">
        <v>84</v>
      </c>
      <c r="BD250" t="s">
        <v>29446</v>
      </c>
      <c r="BL250" t="s">
        <v>29447</v>
      </c>
      <c r="BM250">
        <v>25963738</v>
      </c>
      <c r="BR250" t="s">
        <v>33094</v>
      </c>
      <c r="BS250" t="s">
        <v>296</v>
      </c>
    </row>
    <row r="251" spans="1:73" hidden="1">
      <c r="A251">
        <v>711</v>
      </c>
      <c r="B251" t="s">
        <v>76</v>
      </c>
      <c r="C251" t="s">
        <v>31764</v>
      </c>
      <c r="G251" t="s">
        <v>31764</v>
      </c>
      <c r="J251" t="s">
        <v>31765</v>
      </c>
      <c r="K251" t="s">
        <v>31766</v>
      </c>
      <c r="O251" t="s">
        <v>30095</v>
      </c>
      <c r="P251" t="s">
        <v>31767</v>
      </c>
      <c r="Q251" t="s">
        <v>31768</v>
      </c>
      <c r="R251" t="s">
        <v>31769</v>
      </c>
      <c r="W251" t="s">
        <v>31770</v>
      </c>
      <c r="AB251" t="s">
        <v>31771</v>
      </c>
      <c r="AG251">
        <v>4</v>
      </c>
      <c r="AH251">
        <v>4</v>
      </c>
      <c r="AN251" t="s">
        <v>31772</v>
      </c>
      <c r="AS251" t="s">
        <v>887</v>
      </c>
      <c r="AT251">
        <v>2003</v>
      </c>
      <c r="AU251">
        <v>36</v>
      </c>
      <c r="AW251">
        <v>3</v>
      </c>
      <c r="AY251">
        <v>1</v>
      </c>
      <c r="BA251">
        <v>545</v>
      </c>
      <c r="BB251">
        <v>548</v>
      </c>
      <c r="BD251" t="s">
        <v>31773</v>
      </c>
      <c r="BL251" t="s">
        <v>31774</v>
      </c>
      <c r="BR251" t="s">
        <v>33094</v>
      </c>
      <c r="BS251" t="s">
        <v>296</v>
      </c>
    </row>
    <row r="252" spans="1:73" hidden="1">
      <c r="A252">
        <v>543</v>
      </c>
      <c r="B252" t="s">
        <v>76</v>
      </c>
      <c r="C252" t="s">
        <v>2850</v>
      </c>
      <c r="G252" t="s">
        <v>2851</v>
      </c>
      <c r="J252" t="s">
        <v>2852</v>
      </c>
      <c r="K252" t="s">
        <v>605</v>
      </c>
      <c r="O252" t="s">
        <v>28261</v>
      </c>
      <c r="W252" t="s">
        <v>2853</v>
      </c>
      <c r="AA252" t="s">
        <v>223</v>
      </c>
      <c r="AB252" t="s">
        <v>2854</v>
      </c>
      <c r="AG252">
        <v>44</v>
      </c>
      <c r="AH252">
        <v>44</v>
      </c>
      <c r="AN252" t="s">
        <v>607</v>
      </c>
      <c r="AS252" t="s">
        <v>128</v>
      </c>
      <c r="AT252">
        <v>2008</v>
      </c>
      <c r="AU252">
        <v>62</v>
      </c>
      <c r="AV252">
        <v>12</v>
      </c>
      <c r="BA252">
        <v>2971</v>
      </c>
      <c r="BB252">
        <v>2983</v>
      </c>
      <c r="BD252" t="s">
        <v>2855</v>
      </c>
      <c r="BL252" t="s">
        <v>2856</v>
      </c>
      <c r="BM252">
        <v>18752603</v>
      </c>
      <c r="BR252" t="s">
        <v>33176</v>
      </c>
    </row>
    <row r="253" spans="1:73" hidden="1">
      <c r="A253">
        <v>156</v>
      </c>
      <c r="B253" t="s">
        <v>76</v>
      </c>
      <c r="C253" t="s">
        <v>29084</v>
      </c>
      <c r="G253" t="s">
        <v>29085</v>
      </c>
      <c r="J253" t="s">
        <v>29086</v>
      </c>
      <c r="K253" t="s">
        <v>29087</v>
      </c>
      <c r="O253" t="s">
        <v>28261</v>
      </c>
      <c r="W253" t="s">
        <v>29088</v>
      </c>
      <c r="AA253" t="s">
        <v>29089</v>
      </c>
      <c r="AB253" t="s">
        <v>29090</v>
      </c>
      <c r="AG253">
        <v>5</v>
      </c>
      <c r="AH253">
        <v>5</v>
      </c>
      <c r="AN253" t="s">
        <v>29091</v>
      </c>
      <c r="AS253" s="3">
        <v>45170</v>
      </c>
      <c r="AT253">
        <v>2016</v>
      </c>
      <c r="AU253">
        <v>7</v>
      </c>
      <c r="BC253">
        <v>1478</v>
      </c>
      <c r="BD253" t="s">
        <v>29092</v>
      </c>
      <c r="BL253" t="s">
        <v>29093</v>
      </c>
      <c r="BM253">
        <v>27721807</v>
      </c>
      <c r="BR253" t="s">
        <v>33094</v>
      </c>
      <c r="BS253" t="s">
        <v>296</v>
      </c>
    </row>
    <row r="254" spans="1:73" hidden="1">
      <c r="A254">
        <v>21</v>
      </c>
      <c r="B254" t="s">
        <v>76</v>
      </c>
      <c r="C254" t="s">
        <v>2874</v>
      </c>
      <c r="G254" t="s">
        <v>2875</v>
      </c>
      <c r="J254" t="s">
        <v>2876</v>
      </c>
      <c r="K254" t="s">
        <v>2877</v>
      </c>
      <c r="O254" t="s">
        <v>28261</v>
      </c>
      <c r="W254" t="s">
        <v>2878</v>
      </c>
      <c r="AB254" t="s">
        <v>2879</v>
      </c>
      <c r="AG254">
        <v>0</v>
      </c>
      <c r="AH254">
        <v>0</v>
      </c>
      <c r="AN254" t="s">
        <v>2880</v>
      </c>
      <c r="AO254" t="s">
        <v>2881</v>
      </c>
      <c r="AS254" t="s">
        <v>216</v>
      </c>
      <c r="AT254">
        <v>2018</v>
      </c>
      <c r="AU254">
        <v>124</v>
      </c>
      <c r="AV254">
        <v>4</v>
      </c>
      <c r="BA254">
        <v>756</v>
      </c>
      <c r="BB254">
        <v>764</v>
      </c>
      <c r="BD254" t="s">
        <v>2882</v>
      </c>
      <c r="BL254" t="s">
        <v>2883</v>
      </c>
      <c r="BR254" t="s">
        <v>33176</v>
      </c>
    </row>
    <row r="255" spans="1:73" hidden="1">
      <c r="A255">
        <v>1026</v>
      </c>
      <c r="B255" t="s">
        <v>76</v>
      </c>
      <c r="C255" t="s">
        <v>18505</v>
      </c>
      <c r="G255" t="s">
        <v>18505</v>
      </c>
      <c r="J255" t="s">
        <v>18506</v>
      </c>
      <c r="K255" t="s">
        <v>605</v>
      </c>
      <c r="O255" t="s">
        <v>32481</v>
      </c>
      <c r="AG255">
        <v>11</v>
      </c>
      <c r="AH255">
        <v>11</v>
      </c>
      <c r="AN255" t="s">
        <v>607</v>
      </c>
      <c r="AS255" t="s">
        <v>769</v>
      </c>
      <c r="AT255">
        <v>1986</v>
      </c>
      <c r="AU255">
        <v>40</v>
      </c>
      <c r="AV255">
        <v>2</v>
      </c>
      <c r="BA255">
        <v>418</v>
      </c>
      <c r="BB255">
        <v>421</v>
      </c>
      <c r="BD255" t="s">
        <v>18507</v>
      </c>
      <c r="BL255" t="s">
        <v>18508</v>
      </c>
      <c r="BM255">
        <v>28556044</v>
      </c>
      <c r="BR255" t="s">
        <v>33176</v>
      </c>
    </row>
    <row r="256" spans="1:73" hidden="1">
      <c r="A256">
        <v>398</v>
      </c>
      <c r="B256" t="s">
        <v>76</v>
      </c>
      <c r="C256" t="s">
        <v>30298</v>
      </c>
      <c r="G256" t="s">
        <v>30299</v>
      </c>
      <c r="J256" t="s">
        <v>30300</v>
      </c>
      <c r="K256" t="s">
        <v>2704</v>
      </c>
      <c r="O256" t="s">
        <v>28366</v>
      </c>
      <c r="W256" t="s">
        <v>30301</v>
      </c>
      <c r="AB256" t="s">
        <v>30302</v>
      </c>
      <c r="AG256">
        <v>11</v>
      </c>
      <c r="AH256">
        <v>11</v>
      </c>
      <c r="AN256" t="s">
        <v>2706</v>
      </c>
      <c r="AO256" t="s">
        <v>2707</v>
      </c>
      <c r="AS256" t="s">
        <v>168</v>
      </c>
      <c r="AT256">
        <v>2012</v>
      </c>
      <c r="AU256">
        <v>19</v>
      </c>
      <c r="AV256">
        <v>5</v>
      </c>
      <c r="BA256">
        <v>535</v>
      </c>
      <c r="BB256">
        <v>548</v>
      </c>
      <c r="BD256" t="s">
        <v>30303</v>
      </c>
      <c r="BL256" t="s">
        <v>30304</v>
      </c>
      <c r="BR256" t="s">
        <v>33094</v>
      </c>
    </row>
    <row r="257" spans="1:72" hidden="1">
      <c r="A257">
        <v>685</v>
      </c>
      <c r="B257" t="s">
        <v>76</v>
      </c>
      <c r="C257" t="s">
        <v>31657</v>
      </c>
      <c r="G257" t="s">
        <v>31657</v>
      </c>
      <c r="J257" t="s">
        <v>31658</v>
      </c>
      <c r="K257" t="s">
        <v>145</v>
      </c>
      <c r="O257" t="s">
        <v>28261</v>
      </c>
      <c r="W257" t="s">
        <v>31659</v>
      </c>
      <c r="AA257" t="s">
        <v>31660</v>
      </c>
      <c r="AB257" t="s">
        <v>31661</v>
      </c>
      <c r="AG257">
        <v>42</v>
      </c>
      <c r="AH257">
        <v>42</v>
      </c>
      <c r="AN257" t="s">
        <v>147</v>
      </c>
      <c r="AS257" t="s">
        <v>216</v>
      </c>
      <c r="AT257">
        <v>2004</v>
      </c>
      <c r="AU257">
        <v>50</v>
      </c>
      <c r="AV257">
        <v>8</v>
      </c>
      <c r="BA257">
        <v>695</v>
      </c>
      <c r="BB257">
        <v>700</v>
      </c>
      <c r="BD257" t="s">
        <v>31662</v>
      </c>
      <c r="BL257" t="s">
        <v>31663</v>
      </c>
      <c r="BM257">
        <v>15288203</v>
      </c>
      <c r="BR257" t="s">
        <v>33094</v>
      </c>
      <c r="BS257" t="s">
        <v>296</v>
      </c>
    </row>
    <row r="258" spans="1:72" hidden="1">
      <c r="A258">
        <v>1019</v>
      </c>
      <c r="B258" t="s">
        <v>76</v>
      </c>
      <c r="C258" t="s">
        <v>32862</v>
      </c>
      <c r="G258" t="s">
        <v>32862</v>
      </c>
      <c r="J258" t="s">
        <v>32863</v>
      </c>
      <c r="K258" t="s">
        <v>16690</v>
      </c>
      <c r="O258" t="s">
        <v>28261</v>
      </c>
      <c r="AG258">
        <v>24</v>
      </c>
      <c r="AH258">
        <v>24</v>
      </c>
      <c r="AN258" t="s">
        <v>16692</v>
      </c>
      <c r="AS258" t="s">
        <v>413</v>
      </c>
      <c r="AT258">
        <v>1986</v>
      </c>
      <c r="AU258">
        <v>48</v>
      </c>
      <c r="AV258">
        <v>3</v>
      </c>
      <c r="BA258">
        <v>296</v>
      </c>
      <c r="BB258">
        <v>309</v>
      </c>
      <c r="BD258" t="s">
        <v>32864</v>
      </c>
      <c r="BL258" t="s">
        <v>32865</v>
      </c>
      <c r="BM258">
        <v>2878050</v>
      </c>
      <c r="BR258" t="s">
        <v>33094</v>
      </c>
      <c r="BS258" t="s">
        <v>296</v>
      </c>
    </row>
    <row r="259" spans="1:72" hidden="1">
      <c r="A259">
        <v>1091</v>
      </c>
      <c r="B259" t="s">
        <v>76</v>
      </c>
      <c r="C259" t="s">
        <v>33077</v>
      </c>
      <c r="G259" t="s">
        <v>33077</v>
      </c>
      <c r="J259" t="s">
        <v>33078</v>
      </c>
      <c r="K259" t="s">
        <v>33079</v>
      </c>
      <c r="O259" t="s">
        <v>28261</v>
      </c>
      <c r="AG259">
        <v>4</v>
      </c>
      <c r="AH259">
        <v>4</v>
      </c>
      <c r="AN259" t="s">
        <v>33080</v>
      </c>
      <c r="AT259">
        <v>1972</v>
      </c>
      <c r="AU259">
        <v>38</v>
      </c>
      <c r="AV259">
        <v>2</v>
      </c>
      <c r="BA259">
        <v>95</v>
      </c>
      <c r="BB259" t="s">
        <v>921</v>
      </c>
      <c r="BL259" t="s">
        <v>33081</v>
      </c>
      <c r="BR259" t="s">
        <v>33094</v>
      </c>
      <c r="BS259" t="s">
        <v>296</v>
      </c>
    </row>
    <row r="260" spans="1:72" hidden="1">
      <c r="A260">
        <v>1020</v>
      </c>
      <c r="B260" t="s">
        <v>76</v>
      </c>
      <c r="C260" t="s">
        <v>32866</v>
      </c>
      <c r="G260" t="s">
        <v>32866</v>
      </c>
      <c r="J260" t="s">
        <v>32867</v>
      </c>
      <c r="K260" t="s">
        <v>15932</v>
      </c>
      <c r="O260" t="s">
        <v>28261</v>
      </c>
      <c r="AA260" t="s">
        <v>32868</v>
      </c>
      <c r="AB260" t="s">
        <v>32869</v>
      </c>
      <c r="AG260">
        <v>31</v>
      </c>
      <c r="AH260">
        <v>32</v>
      </c>
      <c r="AN260" t="s">
        <v>15935</v>
      </c>
      <c r="AS260" t="s">
        <v>185</v>
      </c>
      <c r="AT260">
        <v>1986</v>
      </c>
      <c r="AU260">
        <v>11</v>
      </c>
      <c r="AV260">
        <v>3</v>
      </c>
      <c r="BA260">
        <v>269</v>
      </c>
      <c r="BB260">
        <v>278</v>
      </c>
      <c r="BD260" t="s">
        <v>32870</v>
      </c>
      <c r="BL260" t="s">
        <v>32871</v>
      </c>
      <c r="BR260" t="s">
        <v>33094</v>
      </c>
      <c r="BS260" t="s">
        <v>296</v>
      </c>
    </row>
    <row r="261" spans="1:72" hidden="1">
      <c r="A261">
        <v>510</v>
      </c>
      <c r="B261" t="s">
        <v>76</v>
      </c>
      <c r="C261" t="s">
        <v>30852</v>
      </c>
      <c r="G261" t="s">
        <v>30853</v>
      </c>
      <c r="J261" t="s">
        <v>30854</v>
      </c>
      <c r="K261" t="s">
        <v>902</v>
      </c>
      <c r="O261" t="s">
        <v>28261</v>
      </c>
      <c r="W261" t="s">
        <v>30855</v>
      </c>
      <c r="AG261">
        <v>26</v>
      </c>
      <c r="AH261">
        <v>29</v>
      </c>
      <c r="AN261" t="s">
        <v>908</v>
      </c>
      <c r="AT261">
        <v>2010</v>
      </c>
      <c r="AU261">
        <v>107</v>
      </c>
      <c r="AV261">
        <v>4</v>
      </c>
      <c r="BA261">
        <v>535</v>
      </c>
      <c r="BB261">
        <v>540</v>
      </c>
      <c r="BD261" t="s">
        <v>30856</v>
      </c>
      <c r="BL261" t="s">
        <v>30857</v>
      </c>
      <c r="BR261" t="s">
        <v>33094</v>
      </c>
      <c r="BS261" t="s">
        <v>296</v>
      </c>
    </row>
    <row r="262" spans="1:72" hidden="1">
      <c r="A262">
        <v>9</v>
      </c>
      <c r="B262" t="s">
        <v>76</v>
      </c>
      <c r="C262" t="s">
        <v>28298</v>
      </c>
      <c r="G262" t="s">
        <v>28299</v>
      </c>
      <c r="J262" t="s">
        <v>28300</v>
      </c>
      <c r="K262" t="s">
        <v>22215</v>
      </c>
      <c r="O262" t="s">
        <v>28261</v>
      </c>
      <c r="W262" t="s">
        <v>28301</v>
      </c>
      <c r="AB262" t="s">
        <v>28302</v>
      </c>
      <c r="AG262">
        <v>0</v>
      </c>
      <c r="AH262">
        <v>0</v>
      </c>
      <c r="AN262" t="s">
        <v>22219</v>
      </c>
      <c r="AO262" t="s">
        <v>22220</v>
      </c>
      <c r="AS262" t="s">
        <v>168</v>
      </c>
      <c r="AT262">
        <v>2018</v>
      </c>
      <c r="AU262">
        <v>25</v>
      </c>
      <c r="AV262">
        <v>29</v>
      </c>
      <c r="AY262" t="s">
        <v>49</v>
      </c>
      <c r="BA262">
        <v>29715</v>
      </c>
      <c r="BB262">
        <v>29724</v>
      </c>
      <c r="BD262" t="s">
        <v>28303</v>
      </c>
      <c r="BL262" t="s">
        <v>28304</v>
      </c>
      <c r="BM262">
        <v>30145755</v>
      </c>
      <c r="BR262" t="s">
        <v>33094</v>
      </c>
      <c r="BS262" t="s">
        <v>594</v>
      </c>
      <c r="BT262">
        <v>2</v>
      </c>
    </row>
    <row r="263" spans="1:72" hidden="1">
      <c r="A263">
        <v>100</v>
      </c>
      <c r="B263" t="s">
        <v>76</v>
      </c>
      <c r="C263" t="s">
        <v>28771</v>
      </c>
      <c r="G263" t="s">
        <v>28772</v>
      </c>
      <c r="J263" t="s">
        <v>28773</v>
      </c>
      <c r="K263" t="s">
        <v>666</v>
      </c>
      <c r="O263" t="s">
        <v>28261</v>
      </c>
      <c r="W263" t="s">
        <v>28774</v>
      </c>
      <c r="AA263" t="s">
        <v>28775</v>
      </c>
      <c r="AB263" t="s">
        <v>28776</v>
      </c>
      <c r="AG263">
        <v>7</v>
      </c>
      <c r="AH263">
        <v>7</v>
      </c>
      <c r="AN263" t="s">
        <v>670</v>
      </c>
      <c r="AO263" t="s">
        <v>671</v>
      </c>
      <c r="AS263" t="s">
        <v>397</v>
      </c>
      <c r="AT263">
        <v>2017</v>
      </c>
      <c r="AU263">
        <v>26</v>
      </c>
      <c r="AV263">
        <v>13</v>
      </c>
      <c r="BA263">
        <v>3437</v>
      </c>
      <c r="BB263">
        <v>3457</v>
      </c>
      <c r="BD263" t="s">
        <v>28777</v>
      </c>
      <c r="BL263" t="s">
        <v>28778</v>
      </c>
      <c r="BM263">
        <v>28261921</v>
      </c>
      <c r="BR263" t="s">
        <v>33094</v>
      </c>
      <c r="BS263" t="s">
        <v>296</v>
      </c>
    </row>
    <row r="264" spans="1:72" hidden="1">
      <c r="A264">
        <v>547</v>
      </c>
      <c r="B264" t="s">
        <v>76</v>
      </c>
      <c r="C264" t="s">
        <v>26524</v>
      </c>
      <c r="G264" t="s">
        <v>26525</v>
      </c>
      <c r="J264" t="s">
        <v>26526</v>
      </c>
      <c r="K264" t="s">
        <v>677</v>
      </c>
      <c r="O264" t="s">
        <v>28261</v>
      </c>
      <c r="W264" t="s">
        <v>26527</v>
      </c>
      <c r="AA264" t="s">
        <v>19490</v>
      </c>
      <c r="AB264" t="s">
        <v>26528</v>
      </c>
      <c r="AG264">
        <v>20</v>
      </c>
      <c r="AH264">
        <v>20</v>
      </c>
      <c r="AN264" t="s">
        <v>679</v>
      </c>
      <c r="AO264" t="s">
        <v>4283</v>
      </c>
      <c r="AS264" t="s">
        <v>413</v>
      </c>
      <c r="AT264">
        <v>2008</v>
      </c>
      <c r="AU264">
        <v>21</v>
      </c>
      <c r="AV264">
        <v>6</v>
      </c>
      <c r="BA264">
        <v>1711</v>
      </c>
      <c r="BB264">
        <v>1723</v>
      </c>
      <c r="BD264" t="s">
        <v>26529</v>
      </c>
      <c r="BL264" t="s">
        <v>26530</v>
      </c>
      <c r="BM264">
        <v>18717750</v>
      </c>
      <c r="BR264" t="s">
        <v>33176</v>
      </c>
    </row>
    <row r="265" spans="1:72" hidden="1">
      <c r="A265">
        <v>327</v>
      </c>
      <c r="B265" t="s">
        <v>76</v>
      </c>
      <c r="C265" t="s">
        <v>29930</v>
      </c>
      <c r="G265" t="s">
        <v>29931</v>
      </c>
      <c r="J265" t="s">
        <v>29932</v>
      </c>
      <c r="K265" t="s">
        <v>945</v>
      </c>
      <c r="O265" t="s">
        <v>28261</v>
      </c>
      <c r="W265" t="s">
        <v>29933</v>
      </c>
      <c r="AA265" t="s">
        <v>29934</v>
      </c>
      <c r="AB265" t="s">
        <v>29935</v>
      </c>
      <c r="AG265">
        <v>7</v>
      </c>
      <c r="AH265">
        <v>7</v>
      </c>
      <c r="AN265" t="s">
        <v>947</v>
      </c>
      <c r="AO265" t="s">
        <v>948</v>
      </c>
      <c r="AS265" t="s">
        <v>128</v>
      </c>
      <c r="AT265">
        <v>2013</v>
      </c>
      <c r="AU265">
        <v>60</v>
      </c>
      <c r="AV265">
        <v>8</v>
      </c>
      <c r="BA265">
        <v>2343</v>
      </c>
      <c r="BB265">
        <v>2357</v>
      </c>
      <c r="BD265" t="s">
        <v>29936</v>
      </c>
      <c r="BL265" t="s">
        <v>29937</v>
      </c>
      <c r="BR265" t="s">
        <v>33094</v>
      </c>
      <c r="BS265" t="s">
        <v>296</v>
      </c>
    </row>
    <row r="266" spans="1:72" hidden="1">
      <c r="A266">
        <v>33</v>
      </c>
      <c r="B266" t="s">
        <v>76</v>
      </c>
      <c r="C266" t="s">
        <v>28415</v>
      </c>
      <c r="G266" t="s">
        <v>28416</v>
      </c>
      <c r="J266" t="s">
        <v>28417</v>
      </c>
      <c r="K266" t="s">
        <v>145</v>
      </c>
      <c r="O266" t="s">
        <v>28261</v>
      </c>
      <c r="W266" t="s">
        <v>28418</v>
      </c>
      <c r="AG266">
        <v>0</v>
      </c>
      <c r="AH266">
        <v>0</v>
      </c>
      <c r="AN266" t="s">
        <v>147</v>
      </c>
      <c r="AO266" t="s">
        <v>1557</v>
      </c>
      <c r="AS266" t="s">
        <v>2821</v>
      </c>
      <c r="AT266">
        <v>2018</v>
      </c>
      <c r="AU266">
        <v>107</v>
      </c>
      <c r="BA266">
        <v>1</v>
      </c>
      <c r="BB266">
        <v>6</v>
      </c>
      <c r="BD266" t="s">
        <v>28419</v>
      </c>
      <c r="BL266" t="s">
        <v>28420</v>
      </c>
      <c r="BM266">
        <v>29408297</v>
      </c>
      <c r="BR266" t="s">
        <v>33094</v>
      </c>
      <c r="BS266" t="s">
        <v>296</v>
      </c>
    </row>
    <row r="267" spans="1:72" hidden="1">
      <c r="A267">
        <v>470</v>
      </c>
      <c r="B267" t="s">
        <v>76</v>
      </c>
      <c r="C267" t="s">
        <v>30637</v>
      </c>
      <c r="G267" t="s">
        <v>30638</v>
      </c>
      <c r="J267" t="s">
        <v>30639</v>
      </c>
      <c r="K267" t="s">
        <v>14651</v>
      </c>
      <c r="O267" t="s">
        <v>28261</v>
      </c>
      <c r="W267" t="s">
        <v>30640</v>
      </c>
      <c r="AA267" t="s">
        <v>28879</v>
      </c>
      <c r="AB267" t="s">
        <v>30641</v>
      </c>
      <c r="AG267">
        <v>8</v>
      </c>
      <c r="AH267">
        <v>8</v>
      </c>
      <c r="AN267" t="s">
        <v>11397</v>
      </c>
      <c r="AS267" t="s">
        <v>769</v>
      </c>
      <c r="AT267">
        <v>2011</v>
      </c>
      <c r="AU267">
        <v>98</v>
      </c>
      <c r="AV267">
        <v>3</v>
      </c>
      <c r="BA267">
        <v>175</v>
      </c>
      <c r="BB267">
        <v>180</v>
      </c>
      <c r="BD267" t="s">
        <v>30642</v>
      </c>
      <c r="BL267" t="s">
        <v>30643</v>
      </c>
      <c r="BM267">
        <v>21221516</v>
      </c>
      <c r="BR267" t="s">
        <v>33094</v>
      </c>
      <c r="BS267" t="s">
        <v>296</v>
      </c>
    </row>
    <row r="268" spans="1:72" hidden="1">
      <c r="A268">
        <v>531</v>
      </c>
      <c r="B268" t="s">
        <v>76</v>
      </c>
      <c r="C268" t="s">
        <v>30942</v>
      </c>
      <c r="G268" t="s">
        <v>30943</v>
      </c>
      <c r="J268" t="s">
        <v>30944</v>
      </c>
      <c r="K268" t="s">
        <v>2662</v>
      </c>
      <c r="O268" t="s">
        <v>28261</v>
      </c>
      <c r="W268" t="s">
        <v>30945</v>
      </c>
      <c r="AB268" t="s">
        <v>30075</v>
      </c>
      <c r="AG268">
        <v>4</v>
      </c>
      <c r="AH268">
        <v>6</v>
      </c>
      <c r="AN268" t="s">
        <v>2664</v>
      </c>
      <c r="AS268" t="s">
        <v>769</v>
      </c>
      <c r="AT268">
        <v>2009</v>
      </c>
      <c r="AU268">
        <v>130</v>
      </c>
      <c r="AV268">
        <v>3</v>
      </c>
      <c r="BA268">
        <v>266</v>
      </c>
      <c r="BB268">
        <v>274</v>
      </c>
      <c r="BD268" t="s">
        <v>30946</v>
      </c>
      <c r="BL268" t="s">
        <v>30947</v>
      </c>
      <c r="BR268" t="s">
        <v>33094</v>
      </c>
      <c r="BS268" t="s">
        <v>594</v>
      </c>
      <c r="BT268">
        <v>1</v>
      </c>
    </row>
    <row r="269" spans="1:72" hidden="1">
      <c r="A269">
        <v>395</v>
      </c>
      <c r="B269" t="s">
        <v>76</v>
      </c>
      <c r="C269" t="s">
        <v>30279</v>
      </c>
      <c r="G269" t="s">
        <v>30280</v>
      </c>
      <c r="J269" t="s">
        <v>30281</v>
      </c>
      <c r="K269" t="s">
        <v>11424</v>
      </c>
      <c r="O269" t="s">
        <v>28261</v>
      </c>
      <c r="AG269">
        <v>5</v>
      </c>
      <c r="AH269">
        <v>5</v>
      </c>
      <c r="AN269" t="s">
        <v>11426</v>
      </c>
      <c r="AO269" t="s">
        <v>11427</v>
      </c>
      <c r="AS269" t="s">
        <v>413</v>
      </c>
      <c r="AT269">
        <v>2012</v>
      </c>
      <c r="AU269">
        <v>34</v>
      </c>
      <c r="AV269">
        <v>11</v>
      </c>
      <c r="BA269">
        <v>921</v>
      </c>
      <c r="BB269">
        <v>924</v>
      </c>
      <c r="BD269" t="s">
        <v>30282</v>
      </c>
      <c r="BL269" t="s">
        <v>30283</v>
      </c>
      <c r="BM269">
        <v>22933057</v>
      </c>
      <c r="BR269" t="s">
        <v>33094</v>
      </c>
      <c r="BS269" t="s">
        <v>296</v>
      </c>
    </row>
    <row r="270" spans="1:72" hidden="1">
      <c r="A270">
        <v>512</v>
      </c>
      <c r="B270" t="s">
        <v>76</v>
      </c>
      <c r="C270" t="s">
        <v>19131</v>
      </c>
      <c r="G270" t="s">
        <v>19132</v>
      </c>
      <c r="J270" t="s">
        <v>19133</v>
      </c>
      <c r="K270" t="s">
        <v>6973</v>
      </c>
      <c r="O270" t="s">
        <v>28261</v>
      </c>
      <c r="W270" t="s">
        <v>19134</v>
      </c>
      <c r="AA270" t="s">
        <v>8853</v>
      </c>
      <c r="AB270" t="s">
        <v>19135</v>
      </c>
      <c r="AG270">
        <v>14</v>
      </c>
      <c r="AH270">
        <v>15</v>
      </c>
      <c r="AN270" t="s">
        <v>6977</v>
      </c>
      <c r="AS270" t="s">
        <v>509</v>
      </c>
      <c r="AT270">
        <v>2010</v>
      </c>
      <c r="AU270">
        <v>101</v>
      </c>
      <c r="AV270">
        <v>1</v>
      </c>
      <c r="BA270">
        <v>20</v>
      </c>
      <c r="BB270">
        <v>25</v>
      </c>
      <c r="BD270" t="s">
        <v>19136</v>
      </c>
      <c r="BL270" t="s">
        <v>19137</v>
      </c>
      <c r="BM270">
        <v>19846476</v>
      </c>
      <c r="BR270" t="s">
        <v>33176</v>
      </c>
    </row>
    <row r="271" spans="1:72" hidden="1">
      <c r="A271">
        <v>871</v>
      </c>
      <c r="B271" t="s">
        <v>76</v>
      </c>
      <c r="C271" t="s">
        <v>14149</v>
      </c>
      <c r="G271" t="s">
        <v>14149</v>
      </c>
      <c r="J271" t="s">
        <v>32397</v>
      </c>
      <c r="K271" t="s">
        <v>10657</v>
      </c>
      <c r="O271" t="s">
        <v>28366</v>
      </c>
      <c r="W271" t="s">
        <v>32398</v>
      </c>
      <c r="AG271">
        <v>110</v>
      </c>
      <c r="AH271">
        <v>118</v>
      </c>
      <c r="AN271" t="s">
        <v>10659</v>
      </c>
      <c r="AO271" t="s">
        <v>10660</v>
      </c>
      <c r="AT271">
        <v>1997</v>
      </c>
      <c r="AU271">
        <v>116</v>
      </c>
      <c r="AV271">
        <v>4</v>
      </c>
      <c r="BA271">
        <v>371</v>
      </c>
      <c r="BB271">
        <v>383</v>
      </c>
      <c r="BD271" t="s">
        <v>32399</v>
      </c>
      <c r="BL271" t="s">
        <v>32400</v>
      </c>
      <c r="BR271" t="s">
        <v>33094</v>
      </c>
    </row>
    <row r="272" spans="1:72" hidden="1">
      <c r="A272">
        <v>977</v>
      </c>
      <c r="B272" t="s">
        <v>76</v>
      </c>
      <c r="C272" t="s">
        <v>32729</v>
      </c>
      <c r="G272" t="s">
        <v>32729</v>
      </c>
      <c r="J272" t="s">
        <v>32730</v>
      </c>
      <c r="K272" t="s">
        <v>2128</v>
      </c>
      <c r="O272" t="s">
        <v>28261</v>
      </c>
      <c r="AG272">
        <v>3</v>
      </c>
      <c r="AH272">
        <v>3</v>
      </c>
      <c r="AN272" t="s">
        <v>2130</v>
      </c>
      <c r="AS272" t="s">
        <v>216</v>
      </c>
      <c r="AT272">
        <v>1990</v>
      </c>
      <c r="AU272">
        <v>19</v>
      </c>
      <c r="AV272">
        <v>4</v>
      </c>
      <c r="BA272">
        <v>932</v>
      </c>
      <c r="BB272">
        <v>936</v>
      </c>
      <c r="BD272" t="s">
        <v>32731</v>
      </c>
      <c r="BL272" t="s">
        <v>32732</v>
      </c>
      <c r="BR272" t="s">
        <v>33094</v>
      </c>
      <c r="BS272" t="s">
        <v>594</v>
      </c>
      <c r="BT272">
        <v>1</v>
      </c>
    </row>
    <row r="273" spans="1:72" hidden="1">
      <c r="A273">
        <v>1027</v>
      </c>
      <c r="B273" t="s">
        <v>76</v>
      </c>
      <c r="C273" t="s">
        <v>32892</v>
      </c>
      <c r="G273" t="s">
        <v>32892</v>
      </c>
      <c r="J273" t="s">
        <v>32893</v>
      </c>
      <c r="K273" t="s">
        <v>8486</v>
      </c>
      <c r="O273" t="s">
        <v>28366</v>
      </c>
      <c r="AG273">
        <v>191</v>
      </c>
      <c r="AH273">
        <v>211</v>
      </c>
      <c r="AN273" t="s">
        <v>7386</v>
      </c>
      <c r="AT273">
        <v>1986</v>
      </c>
      <c r="AU273">
        <v>31</v>
      </c>
      <c r="BA273">
        <v>239</v>
      </c>
      <c r="BB273">
        <v>264</v>
      </c>
      <c r="BD273" t="s">
        <v>32894</v>
      </c>
      <c r="BL273" t="s">
        <v>32895</v>
      </c>
      <c r="BM273">
        <v>3510585</v>
      </c>
      <c r="BR273" t="s">
        <v>33094</v>
      </c>
    </row>
    <row r="274" spans="1:72" hidden="1">
      <c r="A274">
        <v>213</v>
      </c>
      <c r="B274" t="s">
        <v>76</v>
      </c>
      <c r="C274" t="s">
        <v>3034</v>
      </c>
      <c r="G274" t="s">
        <v>3035</v>
      </c>
      <c r="J274" t="s">
        <v>3036</v>
      </c>
      <c r="K274" t="s">
        <v>100</v>
      </c>
      <c r="O274" t="s">
        <v>28261</v>
      </c>
      <c r="W274" t="s">
        <v>3037</v>
      </c>
      <c r="AA274" t="s">
        <v>29351</v>
      </c>
      <c r="AB274" t="s">
        <v>29352</v>
      </c>
      <c r="AG274">
        <v>2</v>
      </c>
      <c r="AH274">
        <v>2</v>
      </c>
      <c r="AN274" t="s">
        <v>103</v>
      </c>
      <c r="AS274" s="3">
        <v>45170</v>
      </c>
      <c r="AT274">
        <v>2015</v>
      </c>
      <c r="AU274">
        <v>10</v>
      </c>
      <c r="AV274">
        <v>9</v>
      </c>
      <c r="BC274" t="s">
        <v>3040</v>
      </c>
      <c r="BD274" t="s">
        <v>3041</v>
      </c>
      <c r="BL274" t="s">
        <v>3042</v>
      </c>
      <c r="BM274">
        <v>26398836</v>
      </c>
      <c r="BR274" t="s">
        <v>33176</v>
      </c>
    </row>
    <row r="275" spans="1:72" hidden="1">
      <c r="A275">
        <v>182</v>
      </c>
      <c r="B275" t="s">
        <v>76</v>
      </c>
      <c r="C275" t="s">
        <v>29206</v>
      </c>
      <c r="G275" t="s">
        <v>29207</v>
      </c>
      <c r="J275" t="s">
        <v>29208</v>
      </c>
      <c r="K275" t="s">
        <v>13816</v>
      </c>
      <c r="O275" t="s">
        <v>28261</v>
      </c>
      <c r="W275" t="s">
        <v>29209</v>
      </c>
      <c r="AA275" t="s">
        <v>29210</v>
      </c>
      <c r="AB275" t="s">
        <v>29211</v>
      </c>
      <c r="AG275">
        <v>7</v>
      </c>
      <c r="AH275">
        <v>7</v>
      </c>
      <c r="AN275" t="s">
        <v>13818</v>
      </c>
      <c r="AO275" t="s">
        <v>13819</v>
      </c>
      <c r="AS275" t="s">
        <v>600</v>
      </c>
      <c r="AT275">
        <v>2016</v>
      </c>
      <c r="AU275">
        <v>18</v>
      </c>
      <c r="AV275">
        <v>4</v>
      </c>
      <c r="BA275">
        <v>1089</v>
      </c>
      <c r="BB275">
        <v>1103</v>
      </c>
      <c r="BD275" t="s">
        <v>29212</v>
      </c>
      <c r="BL275" t="s">
        <v>29213</v>
      </c>
      <c r="BR275" t="s">
        <v>33094</v>
      </c>
      <c r="BS275" t="s">
        <v>296</v>
      </c>
    </row>
    <row r="276" spans="1:72" hidden="1">
      <c r="A276">
        <v>145</v>
      </c>
      <c r="B276" t="s">
        <v>76</v>
      </c>
      <c r="C276" t="s">
        <v>3052</v>
      </c>
      <c r="G276" t="s">
        <v>3053</v>
      </c>
      <c r="J276" t="s">
        <v>3054</v>
      </c>
      <c r="K276" t="s">
        <v>182</v>
      </c>
      <c r="O276" t="s">
        <v>28261</v>
      </c>
      <c r="W276" t="s">
        <v>3055</v>
      </c>
      <c r="AB276" t="s">
        <v>3056</v>
      </c>
      <c r="AG276">
        <v>3</v>
      </c>
      <c r="AH276">
        <v>3</v>
      </c>
      <c r="AN276" t="s">
        <v>184</v>
      </c>
      <c r="AO276" t="s">
        <v>293</v>
      </c>
      <c r="AS276" t="s">
        <v>128</v>
      </c>
      <c r="AT276">
        <v>2016</v>
      </c>
      <c r="AU276">
        <v>41</v>
      </c>
      <c r="AV276">
        <v>4</v>
      </c>
      <c r="BA276">
        <v>378</v>
      </c>
      <c r="BB276">
        <v>389</v>
      </c>
      <c r="BD276" t="s">
        <v>3057</v>
      </c>
      <c r="BL276" t="s">
        <v>3058</v>
      </c>
      <c r="BM276">
        <v>27867253</v>
      </c>
      <c r="BR276" t="s">
        <v>33176</v>
      </c>
    </row>
    <row r="277" spans="1:72" hidden="1">
      <c r="A277">
        <v>927</v>
      </c>
      <c r="B277" t="s">
        <v>76</v>
      </c>
      <c r="C277" t="s">
        <v>32562</v>
      </c>
      <c r="G277" t="s">
        <v>32562</v>
      </c>
      <c r="J277" t="s">
        <v>32563</v>
      </c>
      <c r="K277" t="s">
        <v>8039</v>
      </c>
      <c r="O277" t="s">
        <v>28261</v>
      </c>
      <c r="W277" t="s">
        <v>32564</v>
      </c>
      <c r="AG277">
        <v>40</v>
      </c>
      <c r="AH277">
        <v>43</v>
      </c>
      <c r="AN277" t="s">
        <v>8041</v>
      </c>
      <c r="AT277">
        <v>1994</v>
      </c>
      <c r="AU277">
        <v>21</v>
      </c>
      <c r="AV277">
        <v>1</v>
      </c>
      <c r="BA277">
        <v>23</v>
      </c>
      <c r="BB277">
        <v>35</v>
      </c>
      <c r="BD277" t="s">
        <v>32565</v>
      </c>
      <c r="BL277" t="s">
        <v>32566</v>
      </c>
      <c r="BR277" t="s">
        <v>33094</v>
      </c>
      <c r="BS277" t="s">
        <v>296</v>
      </c>
    </row>
    <row r="278" spans="1:72" hidden="1">
      <c r="A278">
        <v>714</v>
      </c>
      <c r="B278" t="s">
        <v>76</v>
      </c>
      <c r="C278" t="s">
        <v>31779</v>
      </c>
      <c r="G278" t="s">
        <v>31779</v>
      </c>
      <c r="J278" t="s">
        <v>31780</v>
      </c>
      <c r="K278" t="s">
        <v>31781</v>
      </c>
      <c r="O278" t="s">
        <v>28261</v>
      </c>
      <c r="W278" t="s">
        <v>31782</v>
      </c>
      <c r="AG278">
        <v>3</v>
      </c>
      <c r="AH278">
        <v>3</v>
      </c>
      <c r="AN278" t="s">
        <v>31783</v>
      </c>
      <c r="AS278" t="s">
        <v>148</v>
      </c>
      <c r="AT278">
        <v>2003</v>
      </c>
      <c r="AU278">
        <v>28</v>
      </c>
      <c r="AV278">
        <v>5</v>
      </c>
      <c r="BA278">
        <v>292</v>
      </c>
      <c r="BB278">
        <v>297</v>
      </c>
      <c r="BL278" t="s">
        <v>31784</v>
      </c>
      <c r="BR278" t="s">
        <v>33094</v>
      </c>
      <c r="BS278" t="s">
        <v>296</v>
      </c>
    </row>
    <row r="279" spans="1:72" hidden="1">
      <c r="A279">
        <v>151</v>
      </c>
      <c r="B279" t="s">
        <v>76</v>
      </c>
      <c r="C279" t="s">
        <v>29060</v>
      </c>
      <c r="G279" t="s">
        <v>29061</v>
      </c>
      <c r="J279" t="s">
        <v>29062</v>
      </c>
      <c r="K279" t="s">
        <v>822</v>
      </c>
      <c r="O279" t="s">
        <v>28261</v>
      </c>
      <c r="W279" t="s">
        <v>29063</v>
      </c>
      <c r="AG279">
        <v>6</v>
      </c>
      <c r="AH279">
        <v>6</v>
      </c>
      <c r="AN279" t="s">
        <v>825</v>
      </c>
      <c r="AS279" t="s">
        <v>29064</v>
      </c>
      <c r="AT279">
        <v>2016</v>
      </c>
      <c r="AU279">
        <v>7</v>
      </c>
      <c r="BC279">
        <v>1534</v>
      </c>
      <c r="BD279" t="s">
        <v>29065</v>
      </c>
      <c r="BL279" t="s">
        <v>29066</v>
      </c>
      <c r="BM279">
        <v>27790237</v>
      </c>
      <c r="BR279" t="s">
        <v>33094</v>
      </c>
      <c r="BS279" t="s">
        <v>296</v>
      </c>
    </row>
    <row r="280" spans="1:72" hidden="1">
      <c r="A280">
        <v>984</v>
      </c>
      <c r="B280" t="s">
        <v>76</v>
      </c>
      <c r="C280" t="s">
        <v>32749</v>
      </c>
      <c r="G280" t="s">
        <v>32749</v>
      </c>
      <c r="J280" t="s">
        <v>32750</v>
      </c>
      <c r="K280" t="s">
        <v>145</v>
      </c>
      <c r="O280" t="s">
        <v>28261</v>
      </c>
      <c r="AG280">
        <v>9</v>
      </c>
      <c r="AH280">
        <v>13</v>
      </c>
      <c r="AN280" t="s">
        <v>147</v>
      </c>
      <c r="AT280">
        <v>1990</v>
      </c>
      <c r="AU280">
        <v>36</v>
      </c>
      <c r="AV280">
        <v>8</v>
      </c>
      <c r="BA280">
        <v>585</v>
      </c>
      <c r="BB280">
        <v>591</v>
      </c>
      <c r="BD280" t="s">
        <v>32751</v>
      </c>
      <c r="BL280" t="s">
        <v>32752</v>
      </c>
      <c r="BR280" t="s">
        <v>33094</v>
      </c>
      <c r="BS280" t="s">
        <v>594</v>
      </c>
      <c r="BT280">
        <v>1</v>
      </c>
    </row>
    <row r="281" spans="1:72" hidden="1">
      <c r="A281">
        <v>407</v>
      </c>
      <c r="B281" t="s">
        <v>76</v>
      </c>
      <c r="C281" t="s">
        <v>30347</v>
      </c>
      <c r="G281" t="s">
        <v>30348</v>
      </c>
      <c r="J281" t="s">
        <v>30349</v>
      </c>
      <c r="K281" t="s">
        <v>145</v>
      </c>
      <c r="O281" t="s">
        <v>28261</v>
      </c>
      <c r="W281" t="s">
        <v>30350</v>
      </c>
      <c r="AB281" t="s">
        <v>30351</v>
      </c>
      <c r="AG281">
        <v>16</v>
      </c>
      <c r="AH281">
        <v>16</v>
      </c>
      <c r="AN281" t="s">
        <v>147</v>
      </c>
      <c r="AS281" t="s">
        <v>397</v>
      </c>
      <c r="AT281">
        <v>2012</v>
      </c>
      <c r="AU281">
        <v>58</v>
      </c>
      <c r="AV281">
        <v>7</v>
      </c>
      <c r="BA281">
        <v>924</v>
      </c>
      <c r="BB281">
        <v>933</v>
      </c>
      <c r="BD281" t="s">
        <v>30352</v>
      </c>
      <c r="BL281" t="s">
        <v>30353</v>
      </c>
      <c r="BM281">
        <v>22546562</v>
      </c>
      <c r="BR281" t="s">
        <v>33094</v>
      </c>
      <c r="BS281" t="s">
        <v>296</v>
      </c>
    </row>
    <row r="282" spans="1:72" hidden="1">
      <c r="A282">
        <v>1060</v>
      </c>
      <c r="B282" t="s">
        <v>76</v>
      </c>
      <c r="C282" t="s">
        <v>32988</v>
      </c>
      <c r="G282" t="s">
        <v>32988</v>
      </c>
      <c r="J282" t="s">
        <v>32989</v>
      </c>
      <c r="K282" t="s">
        <v>646</v>
      </c>
      <c r="O282" t="s">
        <v>28261</v>
      </c>
      <c r="AG282">
        <v>24</v>
      </c>
      <c r="AH282">
        <v>27</v>
      </c>
      <c r="AN282" t="s">
        <v>648</v>
      </c>
      <c r="AT282">
        <v>1981</v>
      </c>
      <c r="AU282">
        <v>91</v>
      </c>
      <c r="AV282" t="s">
        <v>600</v>
      </c>
      <c r="BA282">
        <v>331</v>
      </c>
      <c r="BB282">
        <v>337</v>
      </c>
      <c r="BL282" t="s">
        <v>32990</v>
      </c>
      <c r="BR282" t="s">
        <v>33094</v>
      </c>
      <c r="BS282" t="s">
        <v>296</v>
      </c>
    </row>
    <row r="283" spans="1:72" hidden="1">
      <c r="A283">
        <v>687</v>
      </c>
      <c r="B283" t="s">
        <v>76</v>
      </c>
      <c r="C283" t="s">
        <v>31664</v>
      </c>
      <c r="G283" t="s">
        <v>31664</v>
      </c>
      <c r="J283" t="s">
        <v>31665</v>
      </c>
      <c r="K283" t="s">
        <v>1697</v>
      </c>
      <c r="O283" t="s">
        <v>28261</v>
      </c>
      <c r="W283" t="s">
        <v>31666</v>
      </c>
      <c r="AA283" t="s">
        <v>31667</v>
      </c>
      <c r="AG283">
        <v>32</v>
      </c>
      <c r="AH283">
        <v>33</v>
      </c>
      <c r="AN283" t="s">
        <v>1699</v>
      </c>
      <c r="AO283" t="s">
        <v>1700</v>
      </c>
      <c r="AS283" t="s">
        <v>887</v>
      </c>
      <c r="AT283">
        <v>2004</v>
      </c>
      <c r="AU283">
        <v>163</v>
      </c>
      <c r="AV283">
        <v>6</v>
      </c>
      <c r="BA283" t="s">
        <v>31668</v>
      </c>
      <c r="BB283" t="s">
        <v>31669</v>
      </c>
      <c r="BD283" t="s">
        <v>31670</v>
      </c>
      <c r="BL283" t="s">
        <v>31671</v>
      </c>
      <c r="BM283">
        <v>15266391</v>
      </c>
      <c r="BR283" t="s">
        <v>33094</v>
      </c>
      <c r="BS283" t="s">
        <v>296</v>
      </c>
    </row>
    <row r="284" spans="1:72" hidden="1">
      <c r="A284">
        <v>628</v>
      </c>
      <c r="B284" t="s">
        <v>76</v>
      </c>
      <c r="C284" t="s">
        <v>31433</v>
      </c>
      <c r="G284" t="s">
        <v>31434</v>
      </c>
      <c r="J284" t="s">
        <v>31435</v>
      </c>
      <c r="K284" t="s">
        <v>31436</v>
      </c>
      <c r="O284" t="s">
        <v>30095</v>
      </c>
      <c r="P284" t="s">
        <v>31437</v>
      </c>
      <c r="Q284" t="s">
        <v>31438</v>
      </c>
      <c r="R284" t="s">
        <v>31439</v>
      </c>
      <c r="W284" t="s">
        <v>31440</v>
      </c>
      <c r="AA284" t="s">
        <v>31441</v>
      </c>
      <c r="AB284" t="s">
        <v>31442</v>
      </c>
      <c r="AG284">
        <v>45</v>
      </c>
      <c r="AH284">
        <v>45</v>
      </c>
      <c r="AN284" t="s">
        <v>31443</v>
      </c>
      <c r="AS284" t="s">
        <v>216</v>
      </c>
      <c r="AT284">
        <v>2006</v>
      </c>
      <c r="AU284">
        <v>65</v>
      </c>
      <c r="AV284">
        <v>3</v>
      </c>
      <c r="BA284">
        <v>311</v>
      </c>
      <c r="BB284">
        <v>318</v>
      </c>
      <c r="BD284" t="s">
        <v>31444</v>
      </c>
      <c r="BL284" t="s">
        <v>31445</v>
      </c>
      <c r="BM284">
        <v>16923314</v>
      </c>
      <c r="BR284" t="s">
        <v>33094</v>
      </c>
      <c r="BS284" t="s">
        <v>296</v>
      </c>
    </row>
    <row r="285" spans="1:72" hidden="1">
      <c r="A285">
        <v>869</v>
      </c>
      <c r="B285" t="s">
        <v>76</v>
      </c>
      <c r="C285" t="s">
        <v>32391</v>
      </c>
      <c r="G285" t="s">
        <v>32391</v>
      </c>
      <c r="J285" t="s">
        <v>32392</v>
      </c>
      <c r="K285" t="s">
        <v>8786</v>
      </c>
      <c r="O285" t="s">
        <v>28261</v>
      </c>
      <c r="W285" t="s">
        <v>32393</v>
      </c>
      <c r="AB285" t="s">
        <v>32394</v>
      </c>
      <c r="AG285">
        <v>58</v>
      </c>
      <c r="AH285">
        <v>59</v>
      </c>
      <c r="AN285" t="s">
        <v>8788</v>
      </c>
      <c r="AS285" t="s">
        <v>204</v>
      </c>
      <c r="AT285">
        <v>1997</v>
      </c>
      <c r="AU285">
        <v>54</v>
      </c>
      <c r="AV285">
        <v>2</v>
      </c>
      <c r="BA285">
        <v>444</v>
      </c>
      <c r="BB285">
        <v>451</v>
      </c>
      <c r="BD285" t="s">
        <v>32395</v>
      </c>
      <c r="BL285" t="s">
        <v>32396</v>
      </c>
      <c r="BR285" t="s">
        <v>33094</v>
      </c>
      <c r="BS285" t="s">
        <v>296</v>
      </c>
    </row>
    <row r="286" spans="1:72" hidden="1">
      <c r="A286">
        <v>604</v>
      </c>
      <c r="B286" t="s">
        <v>76</v>
      </c>
      <c r="C286" t="s">
        <v>31301</v>
      </c>
      <c r="G286" t="s">
        <v>31302</v>
      </c>
      <c r="J286" t="s">
        <v>31303</v>
      </c>
      <c r="K286" t="s">
        <v>631</v>
      </c>
      <c r="O286" t="s">
        <v>28261</v>
      </c>
      <c r="W286" t="s">
        <v>31304</v>
      </c>
      <c r="AA286" t="s">
        <v>31305</v>
      </c>
      <c r="AB286" t="s">
        <v>31306</v>
      </c>
      <c r="AG286">
        <v>145</v>
      </c>
      <c r="AH286">
        <v>146</v>
      </c>
      <c r="AN286" t="s">
        <v>633</v>
      </c>
      <c r="AS286" t="s">
        <v>204</v>
      </c>
      <c r="AT286">
        <v>2007</v>
      </c>
      <c r="AU286">
        <v>88</v>
      </c>
      <c r="AV286">
        <v>2</v>
      </c>
      <c r="BA286">
        <v>381</v>
      </c>
      <c r="BB286">
        <v>390</v>
      </c>
      <c r="BD286" t="s">
        <v>31307</v>
      </c>
      <c r="BL286" t="s">
        <v>31308</v>
      </c>
      <c r="BM286">
        <v>17479756</v>
      </c>
      <c r="BR286" t="s">
        <v>33094</v>
      </c>
      <c r="BS286" t="s">
        <v>296</v>
      </c>
    </row>
    <row r="287" spans="1:72" hidden="1">
      <c r="A287">
        <v>880</v>
      </c>
      <c r="B287" t="s">
        <v>76</v>
      </c>
      <c r="C287" t="s">
        <v>32411</v>
      </c>
      <c r="G287" t="s">
        <v>32411</v>
      </c>
      <c r="J287" t="s">
        <v>32412</v>
      </c>
      <c r="K287" t="s">
        <v>1929</v>
      </c>
      <c r="O287" t="s">
        <v>28261</v>
      </c>
      <c r="W287" t="s">
        <v>32413</v>
      </c>
      <c r="AA287" t="s">
        <v>32414</v>
      </c>
      <c r="AG287">
        <v>12</v>
      </c>
      <c r="AH287">
        <v>12</v>
      </c>
      <c r="AN287" t="s">
        <v>1931</v>
      </c>
      <c r="AS287" t="s">
        <v>216</v>
      </c>
      <c r="AT287">
        <v>1996</v>
      </c>
      <c r="AU287">
        <v>10</v>
      </c>
      <c r="AV287">
        <v>6</v>
      </c>
      <c r="BA287">
        <v>403</v>
      </c>
      <c r="BB287">
        <v>409</v>
      </c>
      <c r="BD287" t="s">
        <v>32415</v>
      </c>
      <c r="BL287" t="s">
        <v>32416</v>
      </c>
      <c r="BR287" t="s">
        <v>33094</v>
      </c>
      <c r="BS287" t="s">
        <v>296</v>
      </c>
    </row>
    <row r="288" spans="1:72" hidden="1">
      <c r="A288">
        <v>289</v>
      </c>
      <c r="B288" t="s">
        <v>76</v>
      </c>
      <c r="C288" t="s">
        <v>29705</v>
      </c>
      <c r="G288" t="s">
        <v>29706</v>
      </c>
      <c r="J288" t="s">
        <v>29707</v>
      </c>
      <c r="K288" t="s">
        <v>1697</v>
      </c>
      <c r="O288" t="s">
        <v>28261</v>
      </c>
      <c r="W288" t="s">
        <v>29708</v>
      </c>
      <c r="AA288" t="s">
        <v>29709</v>
      </c>
      <c r="AB288" t="s">
        <v>29710</v>
      </c>
      <c r="AG288">
        <v>9</v>
      </c>
      <c r="AH288">
        <v>9</v>
      </c>
      <c r="AN288" t="s">
        <v>1699</v>
      </c>
      <c r="AO288" t="s">
        <v>1700</v>
      </c>
      <c r="AS288" t="s">
        <v>185</v>
      </c>
      <c r="AT288">
        <v>2014</v>
      </c>
      <c r="AU288">
        <v>184</v>
      </c>
      <c r="AV288">
        <v>3</v>
      </c>
      <c r="BA288" t="s">
        <v>29711</v>
      </c>
      <c r="BB288" t="s">
        <v>29712</v>
      </c>
      <c r="BD288" t="s">
        <v>29713</v>
      </c>
      <c r="BL288" t="s">
        <v>29714</v>
      </c>
      <c r="BM288">
        <v>25141151</v>
      </c>
      <c r="BR288" t="s">
        <v>33094</v>
      </c>
      <c r="BS288" t="s">
        <v>296</v>
      </c>
    </row>
    <row r="289" spans="1:71" hidden="1">
      <c r="A289">
        <v>401</v>
      </c>
      <c r="B289" t="s">
        <v>76</v>
      </c>
      <c r="C289" t="s">
        <v>30305</v>
      </c>
      <c r="G289" t="s">
        <v>30306</v>
      </c>
      <c r="J289" t="s">
        <v>30307</v>
      </c>
      <c r="K289" t="s">
        <v>3228</v>
      </c>
      <c r="O289" t="s">
        <v>28261</v>
      </c>
      <c r="W289" t="s">
        <v>30308</v>
      </c>
      <c r="AG289">
        <v>2</v>
      </c>
      <c r="AH289">
        <v>2</v>
      </c>
      <c r="AN289" t="s">
        <v>3230</v>
      </c>
      <c r="AO289" t="s">
        <v>7771</v>
      </c>
      <c r="AS289" t="s">
        <v>185</v>
      </c>
      <c r="AT289">
        <v>2012</v>
      </c>
      <c r="AU289">
        <v>50</v>
      </c>
      <c r="AV289">
        <v>9</v>
      </c>
      <c r="BA289">
        <v>660</v>
      </c>
      <c r="BB289">
        <v>664</v>
      </c>
      <c r="BL289" t="s">
        <v>30309</v>
      </c>
      <c r="BM289">
        <v>23140025</v>
      </c>
      <c r="BR289" t="s">
        <v>33094</v>
      </c>
      <c r="BS289" t="s">
        <v>296</v>
      </c>
    </row>
    <row r="290" spans="1:71" hidden="1">
      <c r="A290">
        <v>586</v>
      </c>
      <c r="B290" t="s">
        <v>76</v>
      </c>
      <c r="C290" t="s">
        <v>31227</v>
      </c>
      <c r="G290" t="s">
        <v>31228</v>
      </c>
      <c r="J290" t="s">
        <v>31229</v>
      </c>
      <c r="K290" t="s">
        <v>15216</v>
      </c>
      <c r="O290" t="s">
        <v>28261</v>
      </c>
      <c r="W290" t="s">
        <v>31230</v>
      </c>
      <c r="AG290">
        <v>55</v>
      </c>
      <c r="AH290">
        <v>55</v>
      </c>
      <c r="AN290" t="s">
        <v>15220</v>
      </c>
      <c r="AS290" t="s">
        <v>413</v>
      </c>
      <c r="AT290">
        <v>2007</v>
      </c>
      <c r="AU290">
        <v>62</v>
      </c>
      <c r="AV290">
        <v>1</v>
      </c>
      <c r="BA290">
        <v>37</v>
      </c>
      <c r="BB290">
        <v>49</v>
      </c>
      <c r="BD290" t="s">
        <v>31231</v>
      </c>
      <c r="BL290" t="s">
        <v>31232</v>
      </c>
      <c r="BM290">
        <v>20336174</v>
      </c>
      <c r="BR290" t="s">
        <v>33094</v>
      </c>
      <c r="BS290" t="s">
        <v>296</v>
      </c>
    </row>
    <row r="291" spans="1:71" hidden="1">
      <c r="A291">
        <v>338</v>
      </c>
      <c r="B291" t="s">
        <v>76</v>
      </c>
      <c r="C291" t="s">
        <v>29990</v>
      </c>
      <c r="G291" t="s">
        <v>29991</v>
      </c>
      <c r="J291" t="s">
        <v>29992</v>
      </c>
      <c r="K291" t="s">
        <v>29993</v>
      </c>
      <c r="O291" t="s">
        <v>28366</v>
      </c>
      <c r="W291" t="s">
        <v>29994</v>
      </c>
      <c r="AA291" t="s">
        <v>6000</v>
      </c>
      <c r="AB291" t="s">
        <v>29995</v>
      </c>
      <c r="AG291">
        <v>323</v>
      </c>
      <c r="AH291">
        <v>327</v>
      </c>
      <c r="AN291" t="s">
        <v>29996</v>
      </c>
      <c r="AO291" t="s">
        <v>29997</v>
      </c>
      <c r="AS291" t="s">
        <v>413</v>
      </c>
      <c r="AT291">
        <v>2013</v>
      </c>
      <c r="AU291">
        <v>14</v>
      </c>
      <c r="AV291">
        <v>11</v>
      </c>
      <c r="BA291">
        <v>807</v>
      </c>
      <c r="BB291">
        <v>820</v>
      </c>
      <c r="BD291" t="s">
        <v>29998</v>
      </c>
      <c r="BL291" t="s">
        <v>29999</v>
      </c>
      <c r="BM291">
        <v>24136507</v>
      </c>
      <c r="BR291" t="s">
        <v>33094</v>
      </c>
    </row>
    <row r="292" spans="1:71" hidden="1">
      <c r="A292">
        <v>264</v>
      </c>
      <c r="B292" t="s">
        <v>76</v>
      </c>
      <c r="C292" t="s">
        <v>29565</v>
      </c>
      <c r="G292" t="s">
        <v>29566</v>
      </c>
      <c r="J292" t="s">
        <v>29567</v>
      </c>
      <c r="K292" t="s">
        <v>13816</v>
      </c>
      <c r="O292" t="s">
        <v>28261</v>
      </c>
      <c r="W292" t="s">
        <v>29568</v>
      </c>
      <c r="AB292" t="s">
        <v>29569</v>
      </c>
      <c r="AG292">
        <v>5</v>
      </c>
      <c r="AH292">
        <v>5</v>
      </c>
      <c r="AN292" t="s">
        <v>13818</v>
      </c>
      <c r="AO292" t="s">
        <v>13819</v>
      </c>
      <c r="AS292" t="s">
        <v>94</v>
      </c>
      <c r="AT292">
        <v>2015</v>
      </c>
      <c r="AU292">
        <v>17</v>
      </c>
      <c r="AV292">
        <v>1</v>
      </c>
      <c r="BA292">
        <v>123</v>
      </c>
      <c r="BB292">
        <v>132</v>
      </c>
      <c r="BD292" t="s">
        <v>29570</v>
      </c>
      <c r="BL292" t="s">
        <v>29571</v>
      </c>
      <c r="BR292" t="s">
        <v>33094</v>
      </c>
      <c r="BS292" t="s">
        <v>296</v>
      </c>
    </row>
    <row r="293" spans="1:71" hidden="1">
      <c r="A293">
        <v>1067</v>
      </c>
      <c r="B293" t="s">
        <v>76</v>
      </c>
      <c r="C293" t="s">
        <v>33007</v>
      </c>
      <c r="G293" t="s">
        <v>33007</v>
      </c>
      <c r="J293" t="s">
        <v>33008</v>
      </c>
      <c r="K293" t="s">
        <v>623</v>
      </c>
      <c r="O293" t="s">
        <v>28261</v>
      </c>
      <c r="AG293">
        <v>58</v>
      </c>
      <c r="AH293">
        <v>58</v>
      </c>
      <c r="AN293" t="s">
        <v>626</v>
      </c>
      <c r="AT293">
        <v>1980</v>
      </c>
      <c r="AU293">
        <v>49</v>
      </c>
      <c r="AV293">
        <v>3</v>
      </c>
      <c r="BA293">
        <v>775</v>
      </c>
      <c r="BB293">
        <v>792</v>
      </c>
      <c r="BD293" t="s">
        <v>33009</v>
      </c>
      <c r="BL293" t="s">
        <v>33010</v>
      </c>
      <c r="BR293" t="s">
        <v>33094</v>
      </c>
      <c r="BS293" t="s">
        <v>296</v>
      </c>
    </row>
    <row r="294" spans="1:71" hidden="1">
      <c r="A294">
        <v>453</v>
      </c>
      <c r="B294" t="s">
        <v>76</v>
      </c>
      <c r="C294" t="s">
        <v>30560</v>
      </c>
      <c r="G294" t="s">
        <v>30561</v>
      </c>
      <c r="J294" t="s">
        <v>30562</v>
      </c>
      <c r="K294" t="s">
        <v>30563</v>
      </c>
      <c r="O294" t="s">
        <v>28261</v>
      </c>
      <c r="W294" t="s">
        <v>30564</v>
      </c>
      <c r="AA294" t="s">
        <v>30565</v>
      </c>
      <c r="AB294" t="s">
        <v>30566</v>
      </c>
      <c r="AG294">
        <v>11</v>
      </c>
      <c r="AH294">
        <v>12</v>
      </c>
      <c r="AN294" t="s">
        <v>30567</v>
      </c>
      <c r="AS294" t="s">
        <v>397</v>
      </c>
      <c r="AT294">
        <v>2011</v>
      </c>
      <c r="AU294">
        <v>24</v>
      </c>
      <c r="AV294">
        <v>3</v>
      </c>
      <c r="BA294">
        <v>303</v>
      </c>
      <c r="BB294">
        <v>315</v>
      </c>
      <c r="BD294" t="s">
        <v>30568</v>
      </c>
      <c r="BL294" t="s">
        <v>30569</v>
      </c>
      <c r="BR294" t="s">
        <v>33094</v>
      </c>
      <c r="BS294" t="s">
        <v>296</v>
      </c>
    </row>
    <row r="295" spans="1:71" hidden="1">
      <c r="A295">
        <v>735</v>
      </c>
      <c r="B295" t="s">
        <v>76</v>
      </c>
      <c r="C295" t="s">
        <v>31877</v>
      </c>
      <c r="G295" t="s">
        <v>31877</v>
      </c>
      <c r="J295" t="s">
        <v>31878</v>
      </c>
      <c r="K295" t="s">
        <v>8602</v>
      </c>
      <c r="O295" t="s">
        <v>28366</v>
      </c>
      <c r="W295" t="s">
        <v>31879</v>
      </c>
      <c r="AG295">
        <v>25</v>
      </c>
      <c r="AH295">
        <v>28</v>
      </c>
      <c r="AN295" t="s">
        <v>8606</v>
      </c>
      <c r="AS295" t="s">
        <v>185</v>
      </c>
      <c r="AT295">
        <v>2002</v>
      </c>
      <c r="AU295">
        <v>75</v>
      </c>
      <c r="AV295">
        <v>3</v>
      </c>
      <c r="BA295">
        <v>625</v>
      </c>
      <c r="BB295">
        <v>637</v>
      </c>
      <c r="BL295" t="s">
        <v>31880</v>
      </c>
      <c r="BR295" t="s">
        <v>33094</v>
      </c>
    </row>
    <row r="296" spans="1:71" hidden="1">
      <c r="A296">
        <v>270</v>
      </c>
      <c r="B296" t="s">
        <v>76</v>
      </c>
      <c r="C296" t="s">
        <v>18414</v>
      </c>
      <c r="G296" t="s">
        <v>18415</v>
      </c>
      <c r="J296" t="s">
        <v>18416</v>
      </c>
      <c r="K296" t="s">
        <v>18417</v>
      </c>
      <c r="O296" t="s">
        <v>28261</v>
      </c>
      <c r="W296" t="s">
        <v>18418</v>
      </c>
      <c r="AG296">
        <v>16</v>
      </c>
      <c r="AH296">
        <v>16</v>
      </c>
      <c r="AN296" t="s">
        <v>18419</v>
      </c>
      <c r="AO296" t="s">
        <v>18420</v>
      </c>
      <c r="AS296" t="s">
        <v>128</v>
      </c>
      <c r="AT296">
        <v>2014</v>
      </c>
      <c r="AU296">
        <v>28</v>
      </c>
      <c r="BA296">
        <v>648</v>
      </c>
      <c r="BB296">
        <v>661</v>
      </c>
      <c r="BD296" t="s">
        <v>18421</v>
      </c>
      <c r="BL296" t="s">
        <v>18422</v>
      </c>
      <c r="BM296">
        <v>24933461</v>
      </c>
      <c r="BR296" t="s">
        <v>33176</v>
      </c>
    </row>
    <row r="297" spans="1:71" hidden="1">
      <c r="A297">
        <v>624</v>
      </c>
      <c r="B297" t="s">
        <v>76</v>
      </c>
      <c r="C297" t="s">
        <v>31407</v>
      </c>
      <c r="G297" t="s">
        <v>31408</v>
      </c>
      <c r="J297" t="s">
        <v>31409</v>
      </c>
      <c r="K297" t="s">
        <v>2128</v>
      </c>
      <c r="O297" t="s">
        <v>28261</v>
      </c>
      <c r="W297" t="s">
        <v>31410</v>
      </c>
      <c r="AA297" t="s">
        <v>22790</v>
      </c>
      <c r="AB297" t="s">
        <v>22791</v>
      </c>
      <c r="AG297">
        <v>13</v>
      </c>
      <c r="AH297">
        <v>15</v>
      </c>
      <c r="AN297" t="s">
        <v>2130</v>
      </c>
      <c r="AS297" t="s">
        <v>168</v>
      </c>
      <c r="AT297">
        <v>2006</v>
      </c>
      <c r="AU297">
        <v>35</v>
      </c>
      <c r="AV297">
        <v>5</v>
      </c>
      <c r="BA297">
        <v>1216</v>
      </c>
      <c r="BB297">
        <v>1221</v>
      </c>
      <c r="BD297" t="s">
        <v>31411</v>
      </c>
      <c r="BL297" t="s">
        <v>31412</v>
      </c>
      <c r="BR297" t="s">
        <v>33094</v>
      </c>
      <c r="BS297" t="s">
        <v>296</v>
      </c>
    </row>
    <row r="298" spans="1:71" hidden="1">
      <c r="A298">
        <v>1024</v>
      </c>
      <c r="B298" t="s">
        <v>76</v>
      </c>
      <c r="C298" t="s">
        <v>32885</v>
      </c>
      <c r="G298" t="s">
        <v>32885</v>
      </c>
      <c r="J298" t="s">
        <v>32886</v>
      </c>
      <c r="K298" t="s">
        <v>4843</v>
      </c>
      <c r="O298" t="s">
        <v>28261</v>
      </c>
      <c r="AG298">
        <v>1</v>
      </c>
      <c r="AH298">
        <v>1</v>
      </c>
      <c r="AN298" t="s">
        <v>4845</v>
      </c>
      <c r="AS298" t="s">
        <v>216</v>
      </c>
      <c r="AT298">
        <v>1986</v>
      </c>
      <c r="AU298">
        <v>3</v>
      </c>
      <c r="AV298">
        <v>4</v>
      </c>
      <c r="BA298">
        <v>691</v>
      </c>
      <c r="BB298">
        <v>697</v>
      </c>
      <c r="BL298" t="s">
        <v>32887</v>
      </c>
      <c r="BR298" t="s">
        <v>33094</v>
      </c>
      <c r="BS298" t="s">
        <v>296</v>
      </c>
    </row>
    <row r="299" spans="1:71" hidden="1">
      <c r="A299">
        <v>306</v>
      </c>
      <c r="B299" t="s">
        <v>76</v>
      </c>
      <c r="C299" t="s">
        <v>29824</v>
      </c>
      <c r="G299" t="s">
        <v>29825</v>
      </c>
      <c r="J299" t="s">
        <v>29826</v>
      </c>
      <c r="K299" t="s">
        <v>1707</v>
      </c>
      <c r="O299" t="s">
        <v>28261</v>
      </c>
      <c r="W299" t="s">
        <v>29827</v>
      </c>
      <c r="AG299">
        <v>1</v>
      </c>
      <c r="AH299">
        <v>2</v>
      </c>
      <c r="AN299" t="s">
        <v>1709</v>
      </c>
      <c r="AO299" t="s">
        <v>6158</v>
      </c>
      <c r="AS299" t="s">
        <v>6282</v>
      </c>
      <c r="AT299">
        <v>2014</v>
      </c>
      <c r="AU299">
        <v>45</v>
      </c>
      <c r="AV299">
        <v>2</v>
      </c>
      <c r="BA299">
        <v>219</v>
      </c>
      <c r="BB299">
        <v>227</v>
      </c>
      <c r="BD299" t="s">
        <v>29828</v>
      </c>
      <c r="BL299" t="s">
        <v>29829</v>
      </c>
      <c r="BR299" t="s">
        <v>33094</v>
      </c>
      <c r="BS299" t="s">
        <v>296</v>
      </c>
    </row>
    <row r="300" spans="1:71" hidden="1">
      <c r="A300">
        <v>809</v>
      </c>
      <c r="B300" t="s">
        <v>76</v>
      </c>
      <c r="C300" t="s">
        <v>32209</v>
      </c>
      <c r="G300" t="s">
        <v>32209</v>
      </c>
      <c r="J300" t="s">
        <v>32210</v>
      </c>
      <c r="K300" t="s">
        <v>1707</v>
      </c>
      <c r="O300" t="s">
        <v>28261</v>
      </c>
      <c r="W300" t="s">
        <v>32211</v>
      </c>
      <c r="AB300" t="s">
        <v>23335</v>
      </c>
      <c r="AG300">
        <v>13</v>
      </c>
      <c r="AH300">
        <v>14</v>
      </c>
      <c r="AN300" t="s">
        <v>1709</v>
      </c>
      <c r="AO300" t="s">
        <v>6158</v>
      </c>
      <c r="AS300" t="s">
        <v>168</v>
      </c>
      <c r="AT300">
        <v>1999</v>
      </c>
      <c r="AU300">
        <v>30</v>
      </c>
      <c r="AV300">
        <v>4</v>
      </c>
      <c r="BA300">
        <v>424</v>
      </c>
      <c r="BB300">
        <v>433</v>
      </c>
      <c r="BD300" t="s">
        <v>32212</v>
      </c>
      <c r="BL300" t="s">
        <v>32213</v>
      </c>
      <c r="BR300" t="s">
        <v>33094</v>
      </c>
      <c r="BS300" t="s">
        <v>296</v>
      </c>
    </row>
    <row r="301" spans="1:71" hidden="1">
      <c r="A301">
        <v>1055</v>
      </c>
      <c r="B301" t="s">
        <v>76</v>
      </c>
      <c r="C301" t="s">
        <v>3247</v>
      </c>
      <c r="G301" t="s">
        <v>3247</v>
      </c>
      <c r="J301" t="s">
        <v>3248</v>
      </c>
      <c r="K301" t="s">
        <v>931</v>
      </c>
      <c r="O301" t="s">
        <v>28261</v>
      </c>
      <c r="AG301">
        <v>81</v>
      </c>
      <c r="AH301">
        <v>82</v>
      </c>
      <c r="AN301" t="s">
        <v>933</v>
      </c>
      <c r="AT301">
        <v>1981</v>
      </c>
      <c r="AU301">
        <v>25</v>
      </c>
      <c r="AV301">
        <v>3</v>
      </c>
      <c r="BA301">
        <v>475</v>
      </c>
      <c r="BB301">
        <v>480</v>
      </c>
      <c r="BD301" t="s">
        <v>3249</v>
      </c>
      <c r="BL301" t="s">
        <v>3250</v>
      </c>
      <c r="BM301">
        <v>7306637</v>
      </c>
      <c r="BR301" t="s">
        <v>33176</v>
      </c>
    </row>
    <row r="302" spans="1:71" hidden="1">
      <c r="A302">
        <v>535</v>
      </c>
      <c r="B302" t="s">
        <v>76</v>
      </c>
      <c r="C302" t="s">
        <v>30960</v>
      </c>
      <c r="G302" t="s">
        <v>30961</v>
      </c>
      <c r="J302" t="s">
        <v>30962</v>
      </c>
      <c r="K302" t="s">
        <v>1196</v>
      </c>
      <c r="O302" t="s">
        <v>28261</v>
      </c>
      <c r="W302" t="s">
        <v>30963</v>
      </c>
      <c r="AG302">
        <v>8</v>
      </c>
      <c r="AH302">
        <v>9</v>
      </c>
      <c r="AN302" t="s">
        <v>1198</v>
      </c>
      <c r="AS302" t="s">
        <v>94</v>
      </c>
      <c r="AT302">
        <v>2009</v>
      </c>
      <c r="AU302">
        <v>102</v>
      </c>
      <c r="AV302">
        <v>1</v>
      </c>
      <c r="BA302">
        <v>76</v>
      </c>
      <c r="BB302">
        <v>84</v>
      </c>
      <c r="BD302" t="s">
        <v>30964</v>
      </c>
      <c r="BL302" t="s">
        <v>30965</v>
      </c>
      <c r="BR302" t="s">
        <v>33094</v>
      </c>
      <c r="BS302" t="s">
        <v>296</v>
      </c>
    </row>
    <row r="303" spans="1:71" hidden="1">
      <c r="A303">
        <v>842</v>
      </c>
      <c r="B303" t="s">
        <v>76</v>
      </c>
      <c r="C303" t="s">
        <v>32306</v>
      </c>
      <c r="G303" t="s">
        <v>32306</v>
      </c>
      <c r="J303" t="s">
        <v>32307</v>
      </c>
      <c r="K303" t="s">
        <v>15925</v>
      </c>
      <c r="O303" t="s">
        <v>28261</v>
      </c>
      <c r="W303" t="s">
        <v>32308</v>
      </c>
      <c r="AG303">
        <v>25</v>
      </c>
      <c r="AH303">
        <v>27</v>
      </c>
      <c r="AN303" t="s">
        <v>15927</v>
      </c>
      <c r="AO303" t="s">
        <v>32309</v>
      </c>
      <c r="AS303" t="s">
        <v>204</v>
      </c>
      <c r="AT303">
        <v>1998</v>
      </c>
      <c r="AU303">
        <v>58</v>
      </c>
      <c r="AV303">
        <v>2</v>
      </c>
      <c r="BA303">
        <v>168</v>
      </c>
      <c r="BB303">
        <v>175</v>
      </c>
      <c r="BD303" t="s">
        <v>32310</v>
      </c>
      <c r="BL303" t="s">
        <v>32311</v>
      </c>
      <c r="BM303">
        <v>9502600</v>
      </c>
      <c r="BR303" t="s">
        <v>33094</v>
      </c>
      <c r="BS303" t="s">
        <v>296</v>
      </c>
    </row>
    <row r="304" spans="1:71" hidden="1">
      <c r="A304">
        <v>611</v>
      </c>
      <c r="B304" t="s">
        <v>76</v>
      </c>
      <c r="C304" t="s">
        <v>24477</v>
      </c>
      <c r="G304" t="s">
        <v>24478</v>
      </c>
      <c r="J304" t="s">
        <v>24479</v>
      </c>
      <c r="K304" t="s">
        <v>247</v>
      </c>
      <c r="O304" t="s">
        <v>28261</v>
      </c>
      <c r="W304" t="s">
        <v>24480</v>
      </c>
      <c r="AG304">
        <v>7</v>
      </c>
      <c r="AH304">
        <v>7</v>
      </c>
      <c r="AN304" t="s">
        <v>250</v>
      </c>
      <c r="AT304">
        <v>2007</v>
      </c>
      <c r="AU304">
        <v>24</v>
      </c>
      <c r="AV304">
        <v>1</v>
      </c>
      <c r="BA304">
        <v>21</v>
      </c>
      <c r="BB304">
        <v>30</v>
      </c>
      <c r="BD304" t="s">
        <v>24481</v>
      </c>
      <c r="BL304" t="s">
        <v>24482</v>
      </c>
      <c r="BM304">
        <v>17364577</v>
      </c>
      <c r="BR304" t="s">
        <v>33176</v>
      </c>
    </row>
    <row r="305" spans="1:75" hidden="1">
      <c r="A305">
        <v>315</v>
      </c>
      <c r="B305" t="s">
        <v>76</v>
      </c>
      <c r="C305" t="s">
        <v>14499</v>
      </c>
      <c r="G305" t="s">
        <v>14500</v>
      </c>
      <c r="J305" t="s">
        <v>14501</v>
      </c>
      <c r="K305" t="s">
        <v>174</v>
      </c>
      <c r="O305" t="s">
        <v>28261</v>
      </c>
      <c r="W305" t="s">
        <v>14502</v>
      </c>
      <c r="AG305">
        <v>9</v>
      </c>
      <c r="AH305">
        <v>11</v>
      </c>
      <c r="AN305" t="s">
        <v>176</v>
      </c>
      <c r="AO305" t="s">
        <v>177</v>
      </c>
      <c r="AS305" t="s">
        <v>204</v>
      </c>
      <c r="AT305">
        <v>2014</v>
      </c>
      <c r="AU305">
        <v>104</v>
      </c>
      <c r="AV305">
        <v>1</v>
      </c>
      <c r="BA305">
        <v>12</v>
      </c>
      <c r="BB305">
        <v>18</v>
      </c>
      <c r="BD305" t="s">
        <v>14503</v>
      </c>
      <c r="BL305" t="s">
        <v>14504</v>
      </c>
      <c r="BM305">
        <v>23651539</v>
      </c>
      <c r="BR305" t="s">
        <v>33176</v>
      </c>
    </row>
    <row r="306" spans="1:75" hidden="1">
      <c r="A306">
        <v>1023</v>
      </c>
      <c r="B306" t="s">
        <v>76</v>
      </c>
      <c r="C306" t="s">
        <v>32880</v>
      </c>
      <c r="G306" t="s">
        <v>32880</v>
      </c>
      <c r="J306" t="s">
        <v>32881</v>
      </c>
      <c r="K306" t="s">
        <v>2662</v>
      </c>
      <c r="O306" t="s">
        <v>28261</v>
      </c>
      <c r="AB306" t="s">
        <v>32882</v>
      </c>
      <c r="AG306">
        <v>24</v>
      </c>
      <c r="AH306">
        <v>28</v>
      </c>
      <c r="AN306" t="s">
        <v>2664</v>
      </c>
      <c r="AS306" t="s">
        <v>216</v>
      </c>
      <c r="AT306">
        <v>1986</v>
      </c>
      <c r="AU306">
        <v>41</v>
      </c>
      <c r="AV306">
        <v>3</v>
      </c>
      <c r="BA306">
        <v>237</v>
      </c>
      <c r="BB306">
        <v>242</v>
      </c>
      <c r="BD306" t="s">
        <v>32883</v>
      </c>
      <c r="BL306" t="s">
        <v>32884</v>
      </c>
      <c r="BR306" t="s">
        <v>33094</v>
      </c>
      <c r="BS306" t="s">
        <v>594</v>
      </c>
      <c r="BT306">
        <v>3</v>
      </c>
      <c r="BU306">
        <v>8</v>
      </c>
      <c r="BW306" t="s">
        <v>594</v>
      </c>
    </row>
    <row r="307" spans="1:75" hidden="1">
      <c r="A307">
        <v>260</v>
      </c>
      <c r="B307" t="s">
        <v>76</v>
      </c>
      <c r="C307" t="s">
        <v>29546</v>
      </c>
      <c r="G307" t="s">
        <v>29547</v>
      </c>
      <c r="J307" t="s">
        <v>29548</v>
      </c>
      <c r="K307" t="s">
        <v>902</v>
      </c>
      <c r="O307" t="s">
        <v>28261</v>
      </c>
      <c r="W307" t="s">
        <v>29549</v>
      </c>
      <c r="AG307">
        <v>2</v>
      </c>
      <c r="AH307">
        <v>7</v>
      </c>
      <c r="AN307" t="s">
        <v>908</v>
      </c>
      <c r="AO307" t="s">
        <v>2280</v>
      </c>
      <c r="AT307">
        <v>2015</v>
      </c>
      <c r="AU307">
        <v>112</v>
      </c>
      <c r="AV307">
        <v>4</v>
      </c>
      <c r="BA307">
        <v>642</v>
      </c>
      <c r="BB307">
        <v>647</v>
      </c>
      <c r="BL307" t="s">
        <v>29550</v>
      </c>
      <c r="BR307" t="s">
        <v>33094</v>
      </c>
      <c r="BS307" t="s">
        <v>296</v>
      </c>
    </row>
    <row r="308" spans="1:75" hidden="1">
      <c r="A308">
        <v>629</v>
      </c>
      <c r="B308" t="s">
        <v>76</v>
      </c>
      <c r="C308" t="s">
        <v>3372</v>
      </c>
      <c r="G308" t="s">
        <v>3373</v>
      </c>
      <c r="J308" t="s">
        <v>3374</v>
      </c>
      <c r="K308" t="s">
        <v>902</v>
      </c>
      <c r="O308" t="s">
        <v>28261</v>
      </c>
      <c r="W308" t="s">
        <v>3375</v>
      </c>
      <c r="AG308">
        <v>11</v>
      </c>
      <c r="AH308">
        <v>15</v>
      </c>
      <c r="AN308" t="s">
        <v>908</v>
      </c>
      <c r="AS308" s="3">
        <v>37803</v>
      </c>
      <c r="AT308">
        <v>2006</v>
      </c>
      <c r="AU308">
        <v>103</v>
      </c>
      <c r="AV308">
        <v>3</v>
      </c>
      <c r="BA308">
        <v>537</v>
      </c>
      <c r="BB308">
        <v>540</v>
      </c>
      <c r="BD308" t="s">
        <v>3376</v>
      </c>
      <c r="BL308" t="s">
        <v>3377</v>
      </c>
      <c r="BR308" t="s">
        <v>33176</v>
      </c>
    </row>
    <row r="309" spans="1:75" hidden="1">
      <c r="A309">
        <v>548</v>
      </c>
      <c r="B309" t="s">
        <v>76</v>
      </c>
      <c r="C309" t="s">
        <v>31020</v>
      </c>
      <c r="G309" t="s">
        <v>31021</v>
      </c>
      <c r="J309" t="s">
        <v>31022</v>
      </c>
      <c r="K309" t="s">
        <v>31023</v>
      </c>
      <c r="O309" t="s">
        <v>28261</v>
      </c>
      <c r="W309" t="s">
        <v>31024</v>
      </c>
      <c r="AG309">
        <v>5</v>
      </c>
      <c r="AH309">
        <v>8</v>
      </c>
      <c r="AN309" t="s">
        <v>31025</v>
      </c>
      <c r="AS309" t="s">
        <v>168</v>
      </c>
      <c r="AT309">
        <v>2008</v>
      </c>
      <c r="AU309">
        <v>82</v>
      </c>
      <c r="AV309">
        <v>2</v>
      </c>
      <c r="BA309">
        <v>149</v>
      </c>
      <c r="BB309">
        <v>160</v>
      </c>
      <c r="BD309" t="s">
        <v>31026</v>
      </c>
      <c r="BL309" t="s">
        <v>31027</v>
      </c>
      <c r="BR309" t="s">
        <v>33094</v>
      </c>
      <c r="BS309" t="s">
        <v>296</v>
      </c>
    </row>
    <row r="310" spans="1:75" hidden="1">
      <c r="A310">
        <v>939</v>
      </c>
      <c r="B310" t="s">
        <v>76</v>
      </c>
      <c r="C310" t="s">
        <v>32611</v>
      </c>
      <c r="G310" t="s">
        <v>32611</v>
      </c>
      <c r="J310" t="s">
        <v>32612</v>
      </c>
      <c r="K310" t="s">
        <v>8521</v>
      </c>
      <c r="O310" t="s">
        <v>28261</v>
      </c>
      <c r="W310" t="s">
        <v>32613</v>
      </c>
      <c r="AG310">
        <v>15</v>
      </c>
      <c r="AH310">
        <v>16</v>
      </c>
      <c r="AN310" t="s">
        <v>8523</v>
      </c>
      <c r="AS310" t="s">
        <v>887</v>
      </c>
      <c r="AT310">
        <v>1993</v>
      </c>
      <c r="AU310">
        <v>19</v>
      </c>
      <c r="AV310">
        <v>6</v>
      </c>
      <c r="BA310">
        <v>1119</v>
      </c>
      <c r="BB310">
        <v>1127</v>
      </c>
      <c r="BD310" t="s">
        <v>32614</v>
      </c>
      <c r="BL310" t="s">
        <v>32615</v>
      </c>
      <c r="BM310">
        <v>24249130</v>
      </c>
      <c r="BR310" t="s">
        <v>33094</v>
      </c>
      <c r="BS310" t="s">
        <v>296</v>
      </c>
    </row>
    <row r="311" spans="1:75" hidden="1">
      <c r="A311">
        <v>756</v>
      </c>
      <c r="B311" t="s">
        <v>76</v>
      </c>
      <c r="C311" t="s">
        <v>31976</v>
      </c>
      <c r="G311" t="s">
        <v>31976</v>
      </c>
      <c r="J311" t="s">
        <v>31977</v>
      </c>
      <c r="K311" t="s">
        <v>452</v>
      </c>
      <c r="O311" t="s">
        <v>28261</v>
      </c>
      <c r="W311" t="s">
        <v>31978</v>
      </c>
      <c r="AG311">
        <v>14</v>
      </c>
      <c r="AH311">
        <v>19</v>
      </c>
      <c r="AN311" t="s">
        <v>454</v>
      </c>
      <c r="AS311" t="s">
        <v>413</v>
      </c>
      <c r="AT311">
        <v>2001</v>
      </c>
      <c r="AU311">
        <v>36</v>
      </c>
      <c r="AV311">
        <v>4</v>
      </c>
      <c r="BA311">
        <v>483</v>
      </c>
      <c r="BB311">
        <v>488</v>
      </c>
      <c r="BL311" t="s">
        <v>31979</v>
      </c>
      <c r="BR311" t="s">
        <v>33094</v>
      </c>
      <c r="BS311" t="s">
        <v>296</v>
      </c>
    </row>
    <row r="312" spans="1:75" hidden="1">
      <c r="A312">
        <v>901</v>
      </c>
      <c r="B312" t="s">
        <v>76</v>
      </c>
      <c r="C312" t="s">
        <v>3463</v>
      </c>
      <c r="G312" t="s">
        <v>3463</v>
      </c>
      <c r="J312" t="s">
        <v>3464</v>
      </c>
      <c r="K312" t="s">
        <v>452</v>
      </c>
      <c r="O312" t="s">
        <v>32481</v>
      </c>
      <c r="W312" t="s">
        <v>3465</v>
      </c>
      <c r="AG312">
        <v>10</v>
      </c>
      <c r="AH312">
        <v>11</v>
      </c>
      <c r="AN312" t="s">
        <v>454</v>
      </c>
      <c r="AS312" t="s">
        <v>216</v>
      </c>
      <c r="AT312">
        <v>1995</v>
      </c>
      <c r="AU312">
        <v>30</v>
      </c>
      <c r="AV312">
        <v>3</v>
      </c>
      <c r="BA312">
        <v>490</v>
      </c>
      <c r="BB312">
        <v>492</v>
      </c>
      <c r="BD312" t="s">
        <v>3466</v>
      </c>
      <c r="BL312" t="s">
        <v>3467</v>
      </c>
      <c r="BR312" t="s">
        <v>33176</v>
      </c>
    </row>
    <row r="313" spans="1:75" hidden="1">
      <c r="A313">
        <v>892</v>
      </c>
      <c r="B313" t="s">
        <v>76</v>
      </c>
      <c r="C313" t="s">
        <v>32447</v>
      </c>
      <c r="G313" t="s">
        <v>32447</v>
      </c>
      <c r="J313" t="s">
        <v>32448</v>
      </c>
      <c r="K313" t="s">
        <v>182</v>
      </c>
      <c r="O313" t="s">
        <v>28261</v>
      </c>
      <c r="W313" t="s">
        <v>32449</v>
      </c>
      <c r="AG313">
        <v>19</v>
      </c>
      <c r="AH313">
        <v>20</v>
      </c>
      <c r="AN313" t="s">
        <v>184</v>
      </c>
      <c r="AS313" t="s">
        <v>128</v>
      </c>
      <c r="AT313">
        <v>1995</v>
      </c>
      <c r="AU313">
        <v>20</v>
      </c>
      <c r="AV313">
        <v>4</v>
      </c>
      <c r="BA313">
        <v>303</v>
      </c>
      <c r="BB313">
        <v>308</v>
      </c>
      <c r="BD313" t="s">
        <v>32450</v>
      </c>
      <c r="BL313" t="s">
        <v>32451</v>
      </c>
      <c r="BR313" t="s">
        <v>33094</v>
      </c>
      <c r="BS313" t="s">
        <v>296</v>
      </c>
    </row>
    <row r="314" spans="1:75" hidden="1">
      <c r="A314">
        <v>373</v>
      </c>
      <c r="B314" t="s">
        <v>76</v>
      </c>
      <c r="C314" t="s">
        <v>30186</v>
      </c>
      <c r="G314" t="s">
        <v>30187</v>
      </c>
      <c r="J314" t="s">
        <v>30188</v>
      </c>
      <c r="K314" t="s">
        <v>145</v>
      </c>
      <c r="O314" t="s">
        <v>28261</v>
      </c>
      <c r="W314" t="s">
        <v>30189</v>
      </c>
      <c r="AB314" t="s">
        <v>29421</v>
      </c>
      <c r="AG314">
        <v>14</v>
      </c>
      <c r="AH314">
        <v>14</v>
      </c>
      <c r="AN314" t="s">
        <v>147</v>
      </c>
      <c r="AO314" t="s">
        <v>1557</v>
      </c>
      <c r="AS314" t="s">
        <v>600</v>
      </c>
      <c r="AT314">
        <v>2013</v>
      </c>
      <c r="AU314">
        <v>59</v>
      </c>
      <c r="AV314">
        <v>4</v>
      </c>
      <c r="BA314">
        <v>450</v>
      </c>
      <c r="BB314">
        <v>457</v>
      </c>
      <c r="BD314" t="s">
        <v>30190</v>
      </c>
      <c r="BL314" t="s">
        <v>30191</v>
      </c>
      <c r="BM314">
        <v>23428942</v>
      </c>
      <c r="BR314" t="s">
        <v>33094</v>
      </c>
      <c r="BS314" t="s">
        <v>296</v>
      </c>
    </row>
    <row r="315" spans="1:75" hidden="1">
      <c r="A315">
        <v>644</v>
      </c>
      <c r="B315" t="s">
        <v>76</v>
      </c>
      <c r="C315" t="s">
        <v>31485</v>
      </c>
      <c r="G315" t="s">
        <v>31486</v>
      </c>
      <c r="J315" t="s">
        <v>31487</v>
      </c>
      <c r="K315" t="s">
        <v>2621</v>
      </c>
      <c r="O315" t="s">
        <v>28261</v>
      </c>
      <c r="W315" t="s">
        <v>31488</v>
      </c>
      <c r="AG315">
        <v>0</v>
      </c>
      <c r="AH315">
        <v>1</v>
      </c>
      <c r="AN315" t="s">
        <v>2623</v>
      </c>
      <c r="AT315">
        <v>2006</v>
      </c>
      <c r="AU315">
        <v>50</v>
      </c>
      <c r="AV315">
        <v>3</v>
      </c>
      <c r="BA315">
        <v>241</v>
      </c>
      <c r="BB315">
        <v>246</v>
      </c>
      <c r="BD315" t="s">
        <v>31489</v>
      </c>
      <c r="BL315" t="s">
        <v>31490</v>
      </c>
      <c r="BR315" t="s">
        <v>33094</v>
      </c>
      <c r="BS315" t="s">
        <v>296</v>
      </c>
    </row>
    <row r="316" spans="1:75" hidden="1">
      <c r="A316">
        <v>788</v>
      </c>
      <c r="B316" t="s">
        <v>76</v>
      </c>
      <c r="C316" t="s">
        <v>3475</v>
      </c>
      <c r="G316" t="s">
        <v>3475</v>
      </c>
      <c r="J316" t="s">
        <v>3476</v>
      </c>
      <c r="K316" t="s">
        <v>2662</v>
      </c>
      <c r="O316" t="s">
        <v>28261</v>
      </c>
      <c r="W316" t="s">
        <v>3477</v>
      </c>
      <c r="AG316">
        <v>16</v>
      </c>
      <c r="AH316">
        <v>18</v>
      </c>
      <c r="AN316" t="s">
        <v>2664</v>
      </c>
      <c r="AO316" t="s">
        <v>3478</v>
      </c>
      <c r="AS316" t="s">
        <v>397</v>
      </c>
      <c r="AT316">
        <v>2000</v>
      </c>
      <c r="AU316">
        <v>96</v>
      </c>
      <c r="AV316">
        <v>1</v>
      </c>
      <c r="BA316">
        <v>27</v>
      </c>
      <c r="BB316">
        <v>32</v>
      </c>
      <c r="BD316" t="s">
        <v>3479</v>
      </c>
      <c r="BL316" t="s">
        <v>3480</v>
      </c>
      <c r="BR316" t="s">
        <v>33176</v>
      </c>
    </row>
    <row r="317" spans="1:75" hidden="1">
      <c r="A317">
        <v>399</v>
      </c>
      <c r="B317" t="s">
        <v>76</v>
      </c>
      <c r="C317" t="s">
        <v>19358</v>
      </c>
      <c r="G317" t="s">
        <v>19359</v>
      </c>
      <c r="J317" t="s">
        <v>19360</v>
      </c>
      <c r="K317" t="s">
        <v>2382</v>
      </c>
      <c r="O317" t="s">
        <v>28261</v>
      </c>
      <c r="W317" t="s">
        <v>19361</v>
      </c>
      <c r="AB317" t="s">
        <v>19362</v>
      </c>
      <c r="AG317">
        <v>12</v>
      </c>
      <c r="AH317">
        <v>13</v>
      </c>
      <c r="AN317" t="s">
        <v>2387</v>
      </c>
      <c r="AS317" t="s">
        <v>168</v>
      </c>
      <c r="AT317">
        <v>2012</v>
      </c>
      <c r="AU317">
        <v>37</v>
      </c>
      <c r="AV317">
        <v>6</v>
      </c>
      <c r="BA317">
        <v>419</v>
      </c>
      <c r="BB317">
        <v>423</v>
      </c>
      <c r="BD317" t="s">
        <v>19363</v>
      </c>
      <c r="BL317" t="s">
        <v>19364</v>
      </c>
      <c r="BR317" t="s">
        <v>33176</v>
      </c>
    </row>
    <row r="318" spans="1:75" hidden="1">
      <c r="A318">
        <v>540</v>
      </c>
      <c r="B318" t="s">
        <v>76</v>
      </c>
      <c r="C318" t="s">
        <v>30980</v>
      </c>
      <c r="G318" t="s">
        <v>30981</v>
      </c>
      <c r="J318" t="s">
        <v>30982</v>
      </c>
      <c r="K318" t="s">
        <v>5286</v>
      </c>
      <c r="O318" t="s">
        <v>28261</v>
      </c>
      <c r="W318" t="s">
        <v>30983</v>
      </c>
      <c r="AA318" t="s">
        <v>10881</v>
      </c>
      <c r="AB318" t="s">
        <v>30984</v>
      </c>
      <c r="AG318">
        <v>6</v>
      </c>
      <c r="AH318">
        <v>7</v>
      </c>
      <c r="AN318" t="s">
        <v>5290</v>
      </c>
      <c r="AO318" t="s">
        <v>30985</v>
      </c>
      <c r="AT318">
        <v>2009</v>
      </c>
      <c r="AU318">
        <v>57</v>
      </c>
      <c r="AV318">
        <v>3</v>
      </c>
      <c r="BA318">
        <v>141</v>
      </c>
      <c r="BB318">
        <v>145</v>
      </c>
      <c r="BD318" t="s">
        <v>30986</v>
      </c>
      <c r="BL318" t="s">
        <v>30987</v>
      </c>
      <c r="BM318">
        <v>19521462</v>
      </c>
      <c r="BR318" t="s">
        <v>33094</v>
      </c>
      <c r="BS318" t="s">
        <v>296</v>
      </c>
    </row>
    <row r="319" spans="1:75" hidden="1">
      <c r="A319">
        <v>430</v>
      </c>
      <c r="B319" t="s">
        <v>76</v>
      </c>
      <c r="C319" t="s">
        <v>3508</v>
      </c>
      <c r="G319" t="s">
        <v>3509</v>
      </c>
      <c r="J319" t="s">
        <v>3510</v>
      </c>
      <c r="K319" t="s">
        <v>174</v>
      </c>
      <c r="O319" t="s">
        <v>28261</v>
      </c>
      <c r="W319" t="s">
        <v>3511</v>
      </c>
      <c r="AG319">
        <v>9</v>
      </c>
      <c r="AH319">
        <v>10</v>
      </c>
      <c r="AN319" t="s">
        <v>176</v>
      </c>
      <c r="AS319" t="s">
        <v>600</v>
      </c>
      <c r="AT319">
        <v>2012</v>
      </c>
      <c r="AU319">
        <v>102</v>
      </c>
      <c r="AV319">
        <v>2</v>
      </c>
      <c r="BA319">
        <v>139</v>
      </c>
      <c r="BB319">
        <v>147</v>
      </c>
      <c r="BD319" t="s">
        <v>3512</v>
      </c>
      <c r="BL319" t="s">
        <v>3513</v>
      </c>
      <c r="BM319">
        <v>21892980</v>
      </c>
      <c r="BR319" t="s">
        <v>33176</v>
      </c>
    </row>
    <row r="320" spans="1:75" hidden="1">
      <c r="A320">
        <v>651</v>
      </c>
      <c r="B320" t="s">
        <v>76</v>
      </c>
      <c r="C320" t="s">
        <v>3538</v>
      </c>
      <c r="G320" t="s">
        <v>3538</v>
      </c>
      <c r="J320" t="s">
        <v>3539</v>
      </c>
      <c r="K320" t="s">
        <v>452</v>
      </c>
      <c r="O320" t="s">
        <v>28261</v>
      </c>
      <c r="W320" t="s">
        <v>3540</v>
      </c>
      <c r="AG320">
        <v>10</v>
      </c>
      <c r="AH320">
        <v>14</v>
      </c>
      <c r="AN320" t="s">
        <v>454</v>
      </c>
      <c r="AS320" t="s">
        <v>216</v>
      </c>
      <c r="AT320">
        <v>2005</v>
      </c>
      <c r="AU320">
        <v>40</v>
      </c>
      <c r="AV320">
        <v>3</v>
      </c>
      <c r="BA320">
        <v>475</v>
      </c>
      <c r="BB320">
        <v>482</v>
      </c>
      <c r="BD320" t="s">
        <v>3541</v>
      </c>
      <c r="BL320" t="s">
        <v>3542</v>
      </c>
      <c r="BR320" t="s">
        <v>33176</v>
      </c>
    </row>
    <row r="321" spans="1:72" hidden="1">
      <c r="A321">
        <v>769</v>
      </c>
      <c r="B321" t="s">
        <v>76</v>
      </c>
      <c r="C321" t="s">
        <v>32023</v>
      </c>
      <c r="G321" t="s">
        <v>32023</v>
      </c>
      <c r="J321" t="s">
        <v>32024</v>
      </c>
      <c r="K321" t="s">
        <v>2087</v>
      </c>
      <c r="O321" t="s">
        <v>28261</v>
      </c>
      <c r="W321" t="s">
        <v>32025</v>
      </c>
      <c r="AG321">
        <v>5</v>
      </c>
      <c r="AH321">
        <v>5</v>
      </c>
      <c r="AN321" t="s">
        <v>2091</v>
      </c>
      <c r="AS321" t="s">
        <v>397</v>
      </c>
      <c r="AT321">
        <v>2001</v>
      </c>
      <c r="AU321">
        <v>14</v>
      </c>
      <c r="AV321">
        <v>4</v>
      </c>
      <c r="BA321">
        <v>303</v>
      </c>
      <c r="BB321">
        <v>314</v>
      </c>
      <c r="BD321" t="s">
        <v>32026</v>
      </c>
      <c r="BL321" t="s">
        <v>32027</v>
      </c>
      <c r="BR321" t="s">
        <v>33094</v>
      </c>
      <c r="BS321" t="s">
        <v>296</v>
      </c>
    </row>
    <row r="322" spans="1:72" hidden="1">
      <c r="A322">
        <v>297</v>
      </c>
      <c r="B322" t="s">
        <v>76</v>
      </c>
      <c r="C322" t="s">
        <v>29764</v>
      </c>
      <c r="G322" t="s">
        <v>29765</v>
      </c>
      <c r="J322" t="s">
        <v>29766</v>
      </c>
      <c r="K322" t="s">
        <v>2712</v>
      </c>
      <c r="O322" t="s">
        <v>28261</v>
      </c>
      <c r="W322" t="s">
        <v>29767</v>
      </c>
      <c r="AG322">
        <v>7</v>
      </c>
      <c r="AH322">
        <v>13</v>
      </c>
      <c r="AN322" t="s">
        <v>2716</v>
      </c>
      <c r="AO322" t="s">
        <v>2717</v>
      </c>
      <c r="AS322" t="s">
        <v>887</v>
      </c>
      <c r="AT322">
        <v>2014</v>
      </c>
      <c r="AU322">
        <v>63</v>
      </c>
      <c r="AV322">
        <v>2</v>
      </c>
      <c r="BA322">
        <v>267</v>
      </c>
      <c r="BB322">
        <v>284</v>
      </c>
      <c r="BD322" t="s">
        <v>29768</v>
      </c>
      <c r="BL322" t="s">
        <v>29769</v>
      </c>
      <c r="BM322">
        <v>24595882</v>
      </c>
      <c r="BR322" t="s">
        <v>33094</v>
      </c>
      <c r="BS322" t="s">
        <v>296</v>
      </c>
    </row>
    <row r="323" spans="1:72" hidden="1">
      <c r="A323">
        <v>621</v>
      </c>
      <c r="B323" t="s">
        <v>76</v>
      </c>
      <c r="C323" t="s">
        <v>31388</v>
      </c>
      <c r="G323" t="s">
        <v>31389</v>
      </c>
      <c r="J323" t="s">
        <v>31390</v>
      </c>
      <c r="K323" t="s">
        <v>2662</v>
      </c>
      <c r="O323" t="s">
        <v>28261</v>
      </c>
      <c r="W323" t="s">
        <v>31391</v>
      </c>
      <c r="AA323" t="s">
        <v>31392</v>
      </c>
      <c r="AB323" t="s">
        <v>30075</v>
      </c>
      <c r="AG323">
        <v>8</v>
      </c>
      <c r="AH323">
        <v>8</v>
      </c>
      <c r="AN323" t="s">
        <v>2664</v>
      </c>
      <c r="AS323" t="s">
        <v>413</v>
      </c>
      <c r="AT323">
        <v>2006</v>
      </c>
      <c r="AU323">
        <v>121</v>
      </c>
      <c r="AV323">
        <v>2</v>
      </c>
      <c r="BA323">
        <v>177</v>
      </c>
      <c r="BB323">
        <v>184</v>
      </c>
      <c r="BD323" t="s">
        <v>31393</v>
      </c>
      <c r="BL323" t="s">
        <v>31394</v>
      </c>
      <c r="BR323" t="s">
        <v>33094</v>
      </c>
      <c r="BS323" t="s">
        <v>296</v>
      </c>
    </row>
    <row r="324" spans="1:72" hidden="1">
      <c r="A324">
        <v>508</v>
      </c>
      <c r="B324" t="s">
        <v>76</v>
      </c>
      <c r="C324" t="s">
        <v>3589</v>
      </c>
      <c r="G324" t="s">
        <v>3590</v>
      </c>
      <c r="J324" t="s">
        <v>3591</v>
      </c>
      <c r="K324" t="s">
        <v>3500</v>
      </c>
      <c r="O324" t="s">
        <v>28261</v>
      </c>
      <c r="W324" t="s">
        <v>3592</v>
      </c>
      <c r="AG324">
        <v>27</v>
      </c>
      <c r="AH324">
        <v>27</v>
      </c>
      <c r="AN324" t="s">
        <v>3504</v>
      </c>
      <c r="AO324" t="s">
        <v>3593</v>
      </c>
      <c r="AT324">
        <v>2010</v>
      </c>
      <c r="AU324">
        <v>43</v>
      </c>
      <c r="AV324" s="2">
        <v>43132</v>
      </c>
      <c r="BA324">
        <v>115</v>
      </c>
      <c r="BB324">
        <v>125</v>
      </c>
      <c r="BD324" t="s">
        <v>3594</v>
      </c>
      <c r="BL324" t="s">
        <v>3595</v>
      </c>
      <c r="BR324" t="s">
        <v>33176</v>
      </c>
    </row>
    <row r="325" spans="1:72" hidden="1">
      <c r="A325">
        <v>862</v>
      </c>
      <c r="B325" t="s">
        <v>76</v>
      </c>
      <c r="C325" t="s">
        <v>2660</v>
      </c>
      <c r="G325" t="s">
        <v>2660</v>
      </c>
      <c r="J325" t="s">
        <v>32377</v>
      </c>
      <c r="K325" t="s">
        <v>182</v>
      </c>
      <c r="O325" t="s">
        <v>28261</v>
      </c>
      <c r="W325" t="s">
        <v>32378</v>
      </c>
      <c r="AG325">
        <v>17</v>
      </c>
      <c r="AH325">
        <v>18</v>
      </c>
      <c r="AN325" t="s">
        <v>184</v>
      </c>
      <c r="AS325" t="s">
        <v>887</v>
      </c>
      <c r="AT325">
        <v>1997</v>
      </c>
      <c r="AU325">
        <v>22</v>
      </c>
      <c r="AV325">
        <v>2</v>
      </c>
      <c r="BA325">
        <v>170</v>
      </c>
      <c r="BB325">
        <v>174</v>
      </c>
      <c r="BD325" t="s">
        <v>32379</v>
      </c>
      <c r="BL325" t="s">
        <v>32380</v>
      </c>
      <c r="BR325" t="s">
        <v>33094</v>
      </c>
      <c r="BS325" t="s">
        <v>296</v>
      </c>
    </row>
    <row r="326" spans="1:72" hidden="1">
      <c r="A326">
        <v>283</v>
      </c>
      <c r="B326" t="s">
        <v>76</v>
      </c>
      <c r="C326" t="s">
        <v>29667</v>
      </c>
      <c r="G326" t="s">
        <v>29668</v>
      </c>
      <c r="J326" t="s">
        <v>29669</v>
      </c>
      <c r="K326" t="s">
        <v>2704</v>
      </c>
      <c r="O326" t="s">
        <v>28261</v>
      </c>
      <c r="W326" t="s">
        <v>29670</v>
      </c>
      <c r="AG326">
        <v>5</v>
      </c>
      <c r="AH326">
        <v>5</v>
      </c>
      <c r="AN326" t="s">
        <v>2706</v>
      </c>
      <c r="AO326" t="s">
        <v>2707</v>
      </c>
      <c r="AS326" t="s">
        <v>168</v>
      </c>
      <c r="AT326">
        <v>2014</v>
      </c>
      <c r="AU326">
        <v>21</v>
      </c>
      <c r="AV326">
        <v>5</v>
      </c>
      <c r="BA326">
        <v>556</v>
      </c>
      <c r="BB326">
        <v>563</v>
      </c>
      <c r="BD326" t="s">
        <v>29671</v>
      </c>
      <c r="BL326" t="s">
        <v>29672</v>
      </c>
      <c r="BM326">
        <v>23956155</v>
      </c>
      <c r="BR326" t="s">
        <v>33094</v>
      </c>
      <c r="BS326" t="s">
        <v>594</v>
      </c>
      <c r="BT326">
        <v>1</v>
      </c>
    </row>
    <row r="327" spans="1:72" hidden="1">
      <c r="A327">
        <v>753</v>
      </c>
      <c r="B327" t="s">
        <v>76</v>
      </c>
      <c r="C327" t="s">
        <v>31962</v>
      </c>
      <c r="G327" t="s">
        <v>31962</v>
      </c>
      <c r="J327" t="s">
        <v>31963</v>
      </c>
      <c r="K327" t="s">
        <v>182</v>
      </c>
      <c r="O327" t="s">
        <v>28261</v>
      </c>
      <c r="W327" t="s">
        <v>31964</v>
      </c>
      <c r="AG327">
        <v>28</v>
      </c>
      <c r="AH327">
        <v>33</v>
      </c>
      <c r="AN327" t="s">
        <v>184</v>
      </c>
      <c r="AO327" t="s">
        <v>293</v>
      </c>
      <c r="AS327" t="s">
        <v>128</v>
      </c>
      <c r="AT327">
        <v>2001</v>
      </c>
      <c r="AU327">
        <v>26</v>
      </c>
      <c r="AV327">
        <v>4</v>
      </c>
      <c r="BA327">
        <v>329</v>
      </c>
      <c r="BB327">
        <v>340</v>
      </c>
      <c r="BD327" t="s">
        <v>31965</v>
      </c>
      <c r="BL327" t="s">
        <v>31966</v>
      </c>
      <c r="BR327" t="s">
        <v>33094</v>
      </c>
      <c r="BS327" t="s">
        <v>594</v>
      </c>
      <c r="BT327">
        <v>1</v>
      </c>
    </row>
    <row r="328" spans="1:72" hidden="1">
      <c r="A328">
        <v>219</v>
      </c>
      <c r="B328" t="s">
        <v>76</v>
      </c>
      <c r="C328" t="s">
        <v>29374</v>
      </c>
      <c r="G328" t="s">
        <v>29375</v>
      </c>
      <c r="J328" t="s">
        <v>29376</v>
      </c>
      <c r="K328" t="s">
        <v>4012</v>
      </c>
      <c r="O328" t="s">
        <v>28261</v>
      </c>
      <c r="W328" t="s">
        <v>29377</v>
      </c>
      <c r="AG328">
        <v>4</v>
      </c>
      <c r="AH328">
        <v>4</v>
      </c>
      <c r="AN328" t="s">
        <v>4014</v>
      </c>
      <c r="AO328" t="s">
        <v>4015</v>
      </c>
      <c r="AS328" t="s">
        <v>216</v>
      </c>
      <c r="AT328">
        <v>2015</v>
      </c>
      <c r="AU328">
        <v>19</v>
      </c>
      <c r="AV328">
        <v>4</v>
      </c>
      <c r="BA328">
        <v>639</v>
      </c>
      <c r="BB328">
        <v>645</v>
      </c>
      <c r="BD328" t="s">
        <v>29378</v>
      </c>
      <c r="BL328" t="s">
        <v>29379</v>
      </c>
      <c r="BR328" t="s">
        <v>33094</v>
      </c>
      <c r="BS328" t="s">
        <v>594</v>
      </c>
      <c r="BT328">
        <v>1</v>
      </c>
    </row>
    <row r="329" spans="1:72" hidden="1">
      <c r="A329">
        <v>138</v>
      </c>
      <c r="B329" t="s">
        <v>76</v>
      </c>
      <c r="C329" t="s">
        <v>3685</v>
      </c>
      <c r="G329" t="s">
        <v>3686</v>
      </c>
      <c r="J329" t="s">
        <v>3687</v>
      </c>
      <c r="K329" t="s">
        <v>3688</v>
      </c>
      <c r="O329" t="s">
        <v>28261</v>
      </c>
      <c r="W329" t="s">
        <v>3689</v>
      </c>
      <c r="AB329" t="s">
        <v>3690</v>
      </c>
      <c r="AG329">
        <v>1</v>
      </c>
      <c r="AH329">
        <v>1</v>
      </c>
      <c r="AN329" t="s">
        <v>3691</v>
      </c>
      <c r="AO329" t="s">
        <v>3692</v>
      </c>
      <c r="AS329" t="s">
        <v>128</v>
      </c>
      <c r="AT329">
        <v>2016</v>
      </c>
      <c r="AU329">
        <v>36</v>
      </c>
      <c r="AV329">
        <v>4</v>
      </c>
      <c r="BA329">
        <v>177</v>
      </c>
      <c r="BB329">
        <v>187</v>
      </c>
      <c r="BD329" t="s">
        <v>3693</v>
      </c>
      <c r="BL329" t="s">
        <v>3694</v>
      </c>
      <c r="BR329" t="s">
        <v>33176</v>
      </c>
    </row>
    <row r="330" spans="1:72" hidden="1">
      <c r="A330">
        <v>1033</v>
      </c>
      <c r="B330" t="s">
        <v>76</v>
      </c>
      <c r="C330" t="s">
        <v>32909</v>
      </c>
      <c r="G330" t="s">
        <v>32909</v>
      </c>
      <c r="J330" t="s">
        <v>32910</v>
      </c>
      <c r="K330" t="s">
        <v>766</v>
      </c>
      <c r="O330" t="s">
        <v>28261</v>
      </c>
      <c r="AG330">
        <v>8</v>
      </c>
      <c r="AH330">
        <v>8</v>
      </c>
      <c r="AN330" t="s">
        <v>768</v>
      </c>
      <c r="AT330">
        <v>1985</v>
      </c>
      <c r="AU330">
        <v>22</v>
      </c>
      <c r="AV330">
        <v>4</v>
      </c>
      <c r="BA330">
        <v>392</v>
      </c>
      <c r="BB330">
        <v>397</v>
      </c>
      <c r="BD330" t="s">
        <v>32911</v>
      </c>
      <c r="BL330" t="s">
        <v>32912</v>
      </c>
      <c r="BM330">
        <v>4045935</v>
      </c>
      <c r="BR330" t="s">
        <v>33094</v>
      </c>
      <c r="BS330" t="s">
        <v>594</v>
      </c>
      <c r="BT330">
        <v>1</v>
      </c>
    </row>
    <row r="331" spans="1:72" hidden="1">
      <c r="A331">
        <v>612</v>
      </c>
      <c r="B331" t="s">
        <v>76</v>
      </c>
      <c r="C331" t="s">
        <v>31335</v>
      </c>
      <c r="G331" t="s">
        <v>31336</v>
      </c>
      <c r="J331" t="s">
        <v>31337</v>
      </c>
      <c r="K331" t="s">
        <v>247</v>
      </c>
      <c r="O331" t="s">
        <v>28261</v>
      </c>
      <c r="W331" t="s">
        <v>31338</v>
      </c>
      <c r="AG331">
        <v>7</v>
      </c>
      <c r="AH331">
        <v>7</v>
      </c>
      <c r="AN331" t="s">
        <v>250</v>
      </c>
      <c r="AT331">
        <v>2007</v>
      </c>
      <c r="AU331">
        <v>24</v>
      </c>
      <c r="AV331">
        <v>3</v>
      </c>
      <c r="BA331">
        <v>389</v>
      </c>
      <c r="BB331">
        <v>405</v>
      </c>
      <c r="BD331" t="s">
        <v>31339</v>
      </c>
      <c r="BL331" t="s">
        <v>31340</v>
      </c>
      <c r="BM331">
        <v>17612939</v>
      </c>
      <c r="BR331" t="s">
        <v>33094</v>
      </c>
      <c r="BS331" t="s">
        <v>296</v>
      </c>
    </row>
    <row r="332" spans="1:72" hidden="1">
      <c r="A332">
        <v>575</v>
      </c>
      <c r="B332" t="s">
        <v>76</v>
      </c>
      <c r="C332" t="s">
        <v>31181</v>
      </c>
      <c r="G332" t="s">
        <v>31182</v>
      </c>
      <c r="J332" t="s">
        <v>31183</v>
      </c>
      <c r="K332" t="s">
        <v>2621</v>
      </c>
      <c r="O332" t="s">
        <v>28261</v>
      </c>
      <c r="W332" t="s">
        <v>31184</v>
      </c>
      <c r="AA332" t="s">
        <v>31185</v>
      </c>
      <c r="AB332" t="s">
        <v>31186</v>
      </c>
      <c r="AG332">
        <v>2</v>
      </c>
      <c r="AH332">
        <v>2</v>
      </c>
      <c r="AN332" t="s">
        <v>2623</v>
      </c>
      <c r="AT332">
        <v>2008</v>
      </c>
      <c r="AU332">
        <v>52</v>
      </c>
      <c r="AV332">
        <v>2</v>
      </c>
      <c r="BA332">
        <v>63</v>
      </c>
      <c r="BB332">
        <v>67</v>
      </c>
      <c r="BD332" t="s">
        <v>31187</v>
      </c>
      <c r="BL332" t="s">
        <v>31188</v>
      </c>
      <c r="BR332" t="s">
        <v>33094</v>
      </c>
      <c r="BS332" t="s">
        <v>296</v>
      </c>
    </row>
    <row r="333" spans="1:72" hidden="1">
      <c r="A333">
        <v>828</v>
      </c>
      <c r="B333" t="s">
        <v>76</v>
      </c>
      <c r="C333" t="s">
        <v>3724</v>
      </c>
      <c r="G333" t="s">
        <v>3724</v>
      </c>
      <c r="J333" t="s">
        <v>3725</v>
      </c>
      <c r="K333" t="s">
        <v>605</v>
      </c>
      <c r="O333" t="s">
        <v>28261</v>
      </c>
      <c r="W333" t="s">
        <v>3726</v>
      </c>
      <c r="AG333">
        <v>62</v>
      </c>
      <c r="AH333">
        <v>63</v>
      </c>
      <c r="AN333" t="s">
        <v>607</v>
      </c>
      <c r="AS333" t="s">
        <v>128</v>
      </c>
      <c r="AT333">
        <v>1998</v>
      </c>
      <c r="AU333">
        <v>52</v>
      </c>
      <c r="AV333">
        <v>6</v>
      </c>
      <c r="BA333">
        <v>1697</v>
      </c>
      <c r="BB333">
        <v>1704</v>
      </c>
      <c r="BD333" t="s">
        <v>3727</v>
      </c>
      <c r="BL333" t="s">
        <v>3728</v>
      </c>
      <c r="BM333">
        <v>28565309</v>
      </c>
      <c r="BR333" t="s">
        <v>33176</v>
      </c>
    </row>
    <row r="334" spans="1:72" hidden="1">
      <c r="A334">
        <v>492</v>
      </c>
      <c r="B334" t="s">
        <v>76</v>
      </c>
      <c r="C334" t="s">
        <v>30775</v>
      </c>
      <c r="G334" t="s">
        <v>30776</v>
      </c>
      <c r="J334" t="s">
        <v>30777</v>
      </c>
      <c r="K334" t="s">
        <v>2662</v>
      </c>
      <c r="O334" t="s">
        <v>28261</v>
      </c>
      <c r="W334" t="s">
        <v>30778</v>
      </c>
      <c r="AG334">
        <v>6</v>
      </c>
      <c r="AH334">
        <v>6</v>
      </c>
      <c r="AN334" t="s">
        <v>2664</v>
      </c>
      <c r="AS334" t="s">
        <v>216</v>
      </c>
      <c r="AT334">
        <v>2010</v>
      </c>
      <c r="AU334">
        <v>136</v>
      </c>
      <c r="AV334">
        <v>2</v>
      </c>
      <c r="BA334">
        <v>199</v>
      </c>
      <c r="BB334">
        <v>205</v>
      </c>
      <c r="BD334" t="s">
        <v>30779</v>
      </c>
      <c r="BL334" t="s">
        <v>30780</v>
      </c>
      <c r="BR334" t="s">
        <v>33094</v>
      </c>
      <c r="BS334" t="s">
        <v>296</v>
      </c>
    </row>
    <row r="335" spans="1:72" hidden="1">
      <c r="A335">
        <v>591</v>
      </c>
      <c r="B335" t="s">
        <v>76</v>
      </c>
      <c r="C335" t="s">
        <v>31239</v>
      </c>
      <c r="G335" t="s">
        <v>31240</v>
      </c>
      <c r="J335" t="s">
        <v>31241</v>
      </c>
      <c r="K335" t="s">
        <v>3732</v>
      </c>
      <c r="O335" t="s">
        <v>28261</v>
      </c>
      <c r="W335" t="s">
        <v>31242</v>
      </c>
      <c r="AG335">
        <v>2</v>
      </c>
      <c r="AH335">
        <v>2</v>
      </c>
      <c r="AN335" t="s">
        <v>3734</v>
      </c>
      <c r="AS335" s="3">
        <v>43344</v>
      </c>
      <c r="AT335">
        <v>2007</v>
      </c>
      <c r="AU335">
        <v>7</v>
      </c>
      <c r="BC335">
        <v>49</v>
      </c>
      <c r="BL335" t="s">
        <v>31243</v>
      </c>
      <c r="BR335" t="s">
        <v>33094</v>
      </c>
      <c r="BS335" t="s">
        <v>296</v>
      </c>
    </row>
    <row r="336" spans="1:72" hidden="1">
      <c r="A336">
        <v>781</v>
      </c>
      <c r="B336" t="s">
        <v>76</v>
      </c>
      <c r="C336" t="s">
        <v>32088</v>
      </c>
      <c r="G336" t="s">
        <v>32088</v>
      </c>
      <c r="J336" t="s">
        <v>32089</v>
      </c>
      <c r="K336" t="s">
        <v>1578</v>
      </c>
      <c r="O336" t="s">
        <v>28261</v>
      </c>
      <c r="W336" t="s">
        <v>32090</v>
      </c>
      <c r="AG336">
        <v>45</v>
      </c>
      <c r="AH336">
        <v>46</v>
      </c>
      <c r="AN336" t="s">
        <v>1580</v>
      </c>
      <c r="AS336" t="s">
        <v>168</v>
      </c>
      <c r="AT336">
        <v>2000</v>
      </c>
      <c r="AU336">
        <v>14</v>
      </c>
      <c r="AV336">
        <v>5</v>
      </c>
      <c r="BA336">
        <v>596</v>
      </c>
      <c r="BB336">
        <v>606</v>
      </c>
      <c r="BD336" t="s">
        <v>32091</v>
      </c>
      <c r="BL336" t="s">
        <v>32092</v>
      </c>
      <c r="BR336" t="s">
        <v>33094</v>
      </c>
      <c r="BS336" t="s">
        <v>296</v>
      </c>
    </row>
    <row r="337" spans="1:73" hidden="1">
      <c r="A337">
        <v>150</v>
      </c>
      <c r="B337" t="s">
        <v>76</v>
      </c>
      <c r="C337" t="s">
        <v>29054</v>
      </c>
      <c r="G337" t="s">
        <v>29055</v>
      </c>
      <c r="J337" t="s">
        <v>29056</v>
      </c>
      <c r="K337" t="s">
        <v>452</v>
      </c>
      <c r="O337" t="s">
        <v>28261</v>
      </c>
      <c r="W337" t="s">
        <v>29057</v>
      </c>
      <c r="AG337">
        <v>1</v>
      </c>
      <c r="AH337">
        <v>1</v>
      </c>
      <c r="AN337" t="s">
        <v>454</v>
      </c>
      <c r="AO337" t="s">
        <v>5026</v>
      </c>
      <c r="AS337" t="s">
        <v>413</v>
      </c>
      <c r="AT337">
        <v>2016</v>
      </c>
      <c r="AU337">
        <v>51</v>
      </c>
      <c r="AV337">
        <v>4</v>
      </c>
      <c r="BA337">
        <v>623</v>
      </c>
      <c r="BB337">
        <v>629</v>
      </c>
      <c r="BD337" t="s">
        <v>29058</v>
      </c>
      <c r="BL337" t="s">
        <v>29059</v>
      </c>
      <c r="BR337" t="s">
        <v>33094</v>
      </c>
      <c r="BS337" t="s">
        <v>296</v>
      </c>
    </row>
    <row r="338" spans="1:73" hidden="1">
      <c r="A338">
        <v>866</v>
      </c>
      <c r="B338" t="s">
        <v>76</v>
      </c>
      <c r="C338" t="s">
        <v>32381</v>
      </c>
      <c r="G338" t="s">
        <v>32381</v>
      </c>
      <c r="J338" t="s">
        <v>32382</v>
      </c>
      <c r="K338" t="s">
        <v>145</v>
      </c>
      <c r="O338" t="s">
        <v>28261</v>
      </c>
      <c r="W338" t="s">
        <v>32383</v>
      </c>
      <c r="AG338">
        <v>25</v>
      </c>
      <c r="AH338">
        <v>27</v>
      </c>
      <c r="AN338" t="s">
        <v>147</v>
      </c>
      <c r="AS338" t="s">
        <v>769</v>
      </c>
      <c r="AT338">
        <v>1997</v>
      </c>
      <c r="AU338">
        <v>43</v>
      </c>
      <c r="AV338">
        <v>3</v>
      </c>
      <c r="BA338">
        <v>251</v>
      </c>
      <c r="BB338">
        <v>260</v>
      </c>
      <c r="BD338" t="s">
        <v>32384</v>
      </c>
      <c r="BL338" t="s">
        <v>32385</v>
      </c>
      <c r="BR338" t="s">
        <v>33094</v>
      </c>
      <c r="BS338" t="s">
        <v>296</v>
      </c>
    </row>
    <row r="339" spans="1:73" hidden="1">
      <c r="A339">
        <v>137</v>
      </c>
      <c r="B339" t="s">
        <v>76</v>
      </c>
      <c r="C339" t="s">
        <v>28988</v>
      </c>
      <c r="G339" t="s">
        <v>28989</v>
      </c>
      <c r="J339" t="s">
        <v>28990</v>
      </c>
      <c r="K339" t="s">
        <v>122</v>
      </c>
      <c r="O339" t="s">
        <v>28261</v>
      </c>
      <c r="W339" t="s">
        <v>28991</v>
      </c>
      <c r="AA339" t="s">
        <v>28992</v>
      </c>
      <c r="AB339" t="s">
        <v>28993</v>
      </c>
      <c r="AG339">
        <v>5</v>
      </c>
      <c r="AH339">
        <v>5</v>
      </c>
      <c r="AN339" t="s">
        <v>126</v>
      </c>
      <c r="AO339" t="s">
        <v>127</v>
      </c>
      <c r="AS339" t="s">
        <v>94</v>
      </c>
      <c r="AT339">
        <v>2017</v>
      </c>
      <c r="AU339">
        <v>23</v>
      </c>
      <c r="AV339">
        <v>1</v>
      </c>
      <c r="BA339">
        <v>56</v>
      </c>
      <c r="BB339">
        <v>67</v>
      </c>
      <c r="BD339" t="s">
        <v>28994</v>
      </c>
      <c r="BL339" t="s">
        <v>28995</v>
      </c>
      <c r="BM339">
        <v>27234703</v>
      </c>
      <c r="BR339" t="s">
        <v>33094</v>
      </c>
      <c r="BS339" t="s">
        <v>296</v>
      </c>
    </row>
    <row r="340" spans="1:73" hidden="1">
      <c r="A340">
        <v>73</v>
      </c>
      <c r="B340" t="s">
        <v>76</v>
      </c>
      <c r="C340" t="s">
        <v>14563</v>
      </c>
      <c r="G340" t="s">
        <v>14564</v>
      </c>
      <c r="J340" t="s">
        <v>14565</v>
      </c>
      <c r="K340" t="s">
        <v>145</v>
      </c>
      <c r="O340" t="s">
        <v>28261</v>
      </c>
      <c r="W340" t="s">
        <v>14566</v>
      </c>
      <c r="AG340">
        <v>1</v>
      </c>
      <c r="AH340">
        <v>1</v>
      </c>
      <c r="AN340" t="s">
        <v>147</v>
      </c>
      <c r="AO340" t="s">
        <v>1557</v>
      </c>
      <c r="AS340" t="s">
        <v>317</v>
      </c>
      <c r="AT340">
        <v>2017</v>
      </c>
      <c r="AU340">
        <v>103</v>
      </c>
      <c r="BA340">
        <v>78</v>
      </c>
      <c r="BB340">
        <v>85</v>
      </c>
      <c r="BD340" t="s">
        <v>14567</v>
      </c>
      <c r="BL340" t="s">
        <v>14568</v>
      </c>
      <c r="BM340">
        <v>28987773</v>
      </c>
      <c r="BR340" t="s">
        <v>33176</v>
      </c>
    </row>
    <row r="341" spans="1:73" hidden="1">
      <c r="A341">
        <v>437</v>
      </c>
      <c r="B341" t="s">
        <v>76</v>
      </c>
      <c r="C341" t="s">
        <v>3508</v>
      </c>
      <c r="G341" t="s">
        <v>3509</v>
      </c>
      <c r="J341" t="s">
        <v>30489</v>
      </c>
      <c r="K341" t="s">
        <v>2662</v>
      </c>
      <c r="O341" t="s">
        <v>28261</v>
      </c>
      <c r="W341" t="s">
        <v>30490</v>
      </c>
      <c r="AG341">
        <v>2</v>
      </c>
      <c r="AH341">
        <v>2</v>
      </c>
      <c r="AN341" t="s">
        <v>2664</v>
      </c>
      <c r="AO341" t="s">
        <v>3478</v>
      </c>
      <c r="AS341" t="s">
        <v>94</v>
      </c>
      <c r="AT341">
        <v>2012</v>
      </c>
      <c r="AU341">
        <v>142</v>
      </c>
      <c r="AV341">
        <v>1</v>
      </c>
      <c r="BA341">
        <v>60</v>
      </c>
      <c r="BB341">
        <v>70</v>
      </c>
      <c r="BD341" t="s">
        <v>30491</v>
      </c>
      <c r="BL341" t="s">
        <v>30492</v>
      </c>
      <c r="BR341" t="s">
        <v>33094</v>
      </c>
      <c r="BS341" t="s">
        <v>296</v>
      </c>
    </row>
    <row r="342" spans="1:73" hidden="1">
      <c r="A342">
        <v>111</v>
      </c>
      <c r="B342" t="s">
        <v>76</v>
      </c>
      <c r="C342" t="s">
        <v>28840</v>
      </c>
      <c r="G342" t="s">
        <v>28841</v>
      </c>
      <c r="J342" t="s">
        <v>28842</v>
      </c>
      <c r="K342" t="s">
        <v>174</v>
      </c>
      <c r="O342" t="s">
        <v>28261</v>
      </c>
      <c r="W342" t="s">
        <v>28843</v>
      </c>
      <c r="AG342">
        <v>3</v>
      </c>
      <c r="AH342">
        <v>3</v>
      </c>
      <c r="AN342" t="s">
        <v>176</v>
      </c>
      <c r="AO342" t="s">
        <v>177</v>
      </c>
      <c r="AS342" t="s">
        <v>887</v>
      </c>
      <c r="AT342">
        <v>2017</v>
      </c>
      <c r="AU342">
        <v>107</v>
      </c>
      <c r="AV342">
        <v>3</v>
      </c>
      <c r="BA342">
        <v>294</v>
      </c>
      <c r="BB342">
        <v>302</v>
      </c>
      <c r="BD342" t="s">
        <v>28844</v>
      </c>
      <c r="BL342" t="s">
        <v>28845</v>
      </c>
      <c r="BM342">
        <v>27829469</v>
      </c>
      <c r="BR342" t="s">
        <v>33094</v>
      </c>
      <c r="BS342" t="s">
        <v>594</v>
      </c>
      <c r="BU342">
        <v>1</v>
      </c>
    </row>
    <row r="343" spans="1:73" hidden="1">
      <c r="A343">
        <v>1047</v>
      </c>
      <c r="B343" t="s">
        <v>76</v>
      </c>
      <c r="C343" t="s">
        <v>32957</v>
      </c>
      <c r="G343" t="s">
        <v>32957</v>
      </c>
      <c r="J343" t="s">
        <v>32958</v>
      </c>
      <c r="K343" t="s">
        <v>766</v>
      </c>
      <c r="O343" t="s">
        <v>28261</v>
      </c>
      <c r="AG343">
        <v>8</v>
      </c>
      <c r="AH343">
        <v>9</v>
      </c>
      <c r="AN343" t="s">
        <v>768</v>
      </c>
      <c r="AO343" t="s">
        <v>2527</v>
      </c>
      <c r="AT343">
        <v>1983</v>
      </c>
      <c r="AU343">
        <v>20</v>
      </c>
      <c r="AV343">
        <v>3</v>
      </c>
      <c r="BA343">
        <v>263</v>
      </c>
      <c r="BB343">
        <v>271</v>
      </c>
      <c r="BD343" t="s">
        <v>32959</v>
      </c>
      <c r="BL343" t="s">
        <v>32960</v>
      </c>
      <c r="BM343">
        <v>6876090</v>
      </c>
      <c r="BR343" t="s">
        <v>33094</v>
      </c>
      <c r="BS343" t="s">
        <v>296</v>
      </c>
    </row>
    <row r="344" spans="1:73" hidden="1">
      <c r="A344">
        <v>1048</v>
      </c>
      <c r="B344" t="s">
        <v>76</v>
      </c>
      <c r="C344" t="s">
        <v>3840</v>
      </c>
      <c r="G344" t="s">
        <v>3840</v>
      </c>
      <c r="J344" t="s">
        <v>3841</v>
      </c>
      <c r="K344" t="s">
        <v>766</v>
      </c>
      <c r="O344" t="s">
        <v>28261</v>
      </c>
      <c r="AG344">
        <v>23</v>
      </c>
      <c r="AH344">
        <v>26</v>
      </c>
      <c r="AN344" t="s">
        <v>768</v>
      </c>
      <c r="AT344">
        <v>1983</v>
      </c>
      <c r="AU344">
        <v>20</v>
      </c>
      <c r="AV344">
        <v>6</v>
      </c>
      <c r="BA344">
        <v>601</v>
      </c>
      <c r="BB344">
        <v>607</v>
      </c>
      <c r="BD344" t="s">
        <v>3842</v>
      </c>
      <c r="BL344" t="s">
        <v>3843</v>
      </c>
      <c r="BM344">
        <v>6644756</v>
      </c>
      <c r="BR344" t="s">
        <v>33176</v>
      </c>
    </row>
    <row r="345" spans="1:73" hidden="1">
      <c r="A345">
        <v>1062</v>
      </c>
      <c r="B345" t="s">
        <v>76</v>
      </c>
      <c r="C345" t="s">
        <v>3840</v>
      </c>
      <c r="G345" t="s">
        <v>3840</v>
      </c>
      <c r="J345" t="s">
        <v>32994</v>
      </c>
      <c r="K345" t="s">
        <v>1196</v>
      </c>
      <c r="O345" t="s">
        <v>28261</v>
      </c>
      <c r="AG345">
        <v>29</v>
      </c>
      <c r="AH345">
        <v>31</v>
      </c>
      <c r="AN345" t="s">
        <v>1198</v>
      </c>
      <c r="AT345">
        <v>1980</v>
      </c>
      <c r="AU345">
        <v>73</v>
      </c>
      <c r="AV345">
        <v>1</v>
      </c>
      <c r="BA345">
        <v>39</v>
      </c>
      <c r="BB345">
        <v>43</v>
      </c>
      <c r="BD345" t="s">
        <v>32995</v>
      </c>
      <c r="BL345" t="s">
        <v>32996</v>
      </c>
      <c r="BR345" t="s">
        <v>33094</v>
      </c>
      <c r="BS345" t="s">
        <v>594</v>
      </c>
      <c r="BT345">
        <v>1</v>
      </c>
    </row>
    <row r="346" spans="1:73" hidden="1">
      <c r="A346">
        <v>1063</v>
      </c>
      <c r="B346" t="s">
        <v>76</v>
      </c>
      <c r="C346" t="s">
        <v>32997</v>
      </c>
      <c r="G346" t="s">
        <v>32997</v>
      </c>
      <c r="J346" t="s">
        <v>32998</v>
      </c>
      <c r="K346" t="s">
        <v>1196</v>
      </c>
      <c r="O346" t="s">
        <v>28261</v>
      </c>
      <c r="AG346">
        <v>9</v>
      </c>
      <c r="AH346">
        <v>11</v>
      </c>
      <c r="AN346" t="s">
        <v>1198</v>
      </c>
      <c r="AT346">
        <v>1980</v>
      </c>
      <c r="AU346">
        <v>73</v>
      </c>
      <c r="AV346">
        <v>4</v>
      </c>
      <c r="BA346">
        <v>357</v>
      </c>
      <c r="BB346">
        <v>359</v>
      </c>
      <c r="BD346" t="s">
        <v>32999</v>
      </c>
      <c r="BL346" t="s">
        <v>33000</v>
      </c>
      <c r="BR346" t="s">
        <v>33094</v>
      </c>
      <c r="BS346" t="s">
        <v>594</v>
      </c>
      <c r="BU346">
        <v>2</v>
      </c>
    </row>
    <row r="347" spans="1:73" hidden="1">
      <c r="A347">
        <v>1081</v>
      </c>
      <c r="B347" t="s">
        <v>76</v>
      </c>
      <c r="C347" t="s">
        <v>15938</v>
      </c>
      <c r="G347" t="s">
        <v>15938</v>
      </c>
      <c r="J347" t="s">
        <v>15939</v>
      </c>
      <c r="K347" t="s">
        <v>182</v>
      </c>
      <c r="O347" t="s">
        <v>28261</v>
      </c>
      <c r="AG347">
        <v>6</v>
      </c>
      <c r="AH347">
        <v>6</v>
      </c>
      <c r="AN347" t="s">
        <v>184</v>
      </c>
      <c r="AT347">
        <v>1978</v>
      </c>
      <c r="AU347">
        <v>3</v>
      </c>
      <c r="AV347">
        <v>3</v>
      </c>
      <c r="BA347">
        <v>197</v>
      </c>
      <c r="BB347">
        <v>206</v>
      </c>
      <c r="BD347" t="s">
        <v>15940</v>
      </c>
      <c r="BL347" t="s">
        <v>15941</v>
      </c>
      <c r="BR347" t="s">
        <v>33176</v>
      </c>
    </row>
    <row r="348" spans="1:73" hidden="1">
      <c r="A348">
        <v>279</v>
      </c>
      <c r="B348" t="s">
        <v>76</v>
      </c>
      <c r="C348" t="s">
        <v>3853</v>
      </c>
      <c r="G348" t="s">
        <v>3854</v>
      </c>
      <c r="J348" t="s">
        <v>3855</v>
      </c>
      <c r="K348" t="s">
        <v>145</v>
      </c>
      <c r="O348" t="s">
        <v>28261</v>
      </c>
      <c r="W348" t="s">
        <v>3856</v>
      </c>
      <c r="AG348">
        <v>1</v>
      </c>
      <c r="AH348">
        <v>2</v>
      </c>
      <c r="AN348" t="s">
        <v>147</v>
      </c>
      <c r="AO348" t="s">
        <v>1557</v>
      </c>
      <c r="AS348" t="s">
        <v>413</v>
      </c>
      <c r="AT348">
        <v>2014</v>
      </c>
      <c r="AU348">
        <v>70</v>
      </c>
      <c r="BA348">
        <v>1</v>
      </c>
      <c r="BB348">
        <v>7</v>
      </c>
      <c r="BD348" t="s">
        <v>3857</v>
      </c>
      <c r="BL348" t="s">
        <v>3858</v>
      </c>
      <c r="BM348">
        <v>25158025</v>
      </c>
      <c r="BR348" t="s">
        <v>33176</v>
      </c>
    </row>
    <row r="349" spans="1:73" hidden="1">
      <c r="A349">
        <v>990</v>
      </c>
      <c r="B349" t="s">
        <v>76</v>
      </c>
      <c r="C349" t="s">
        <v>32695</v>
      </c>
      <c r="G349" t="s">
        <v>32695</v>
      </c>
      <c r="J349" t="s">
        <v>32768</v>
      </c>
      <c r="K349" t="s">
        <v>766</v>
      </c>
      <c r="O349" t="s">
        <v>28261</v>
      </c>
      <c r="AG349">
        <v>22</v>
      </c>
      <c r="AH349">
        <v>22</v>
      </c>
      <c r="AN349" t="s">
        <v>768</v>
      </c>
      <c r="AS349" t="s">
        <v>148</v>
      </c>
      <c r="AT349">
        <v>1989</v>
      </c>
      <c r="AU349">
        <v>26</v>
      </c>
      <c r="AV349">
        <v>3</v>
      </c>
      <c r="BA349">
        <v>173</v>
      </c>
      <c r="BB349">
        <v>182</v>
      </c>
      <c r="BD349" t="s">
        <v>32769</v>
      </c>
      <c r="BL349" t="s">
        <v>32770</v>
      </c>
      <c r="BM349">
        <v>2724315</v>
      </c>
      <c r="BR349" t="s">
        <v>33094</v>
      </c>
      <c r="BS349" t="s">
        <v>296</v>
      </c>
    </row>
    <row r="350" spans="1:73" hidden="1">
      <c r="A350">
        <v>898</v>
      </c>
      <c r="B350" t="s">
        <v>76</v>
      </c>
      <c r="C350" t="s">
        <v>32470</v>
      </c>
      <c r="G350" t="s">
        <v>32470</v>
      </c>
      <c r="J350" t="s">
        <v>32471</v>
      </c>
      <c r="K350" t="s">
        <v>6459</v>
      </c>
      <c r="O350" t="s">
        <v>28261</v>
      </c>
      <c r="W350" t="s">
        <v>32472</v>
      </c>
      <c r="AA350" t="s">
        <v>32473</v>
      </c>
      <c r="AB350" t="s">
        <v>32474</v>
      </c>
      <c r="AG350">
        <v>36</v>
      </c>
      <c r="AH350">
        <v>40</v>
      </c>
      <c r="AN350" t="s">
        <v>6461</v>
      </c>
      <c r="AS350" t="s">
        <v>185</v>
      </c>
      <c r="AT350">
        <v>1995</v>
      </c>
      <c r="AU350">
        <v>9</v>
      </c>
      <c r="AV350">
        <v>5</v>
      </c>
      <c r="BA350">
        <v>467</v>
      </c>
      <c r="BB350">
        <v>477</v>
      </c>
      <c r="BD350" t="s">
        <v>32475</v>
      </c>
      <c r="BL350" t="s">
        <v>32476</v>
      </c>
      <c r="BR350" t="s">
        <v>33094</v>
      </c>
      <c r="BS350" t="s">
        <v>296</v>
      </c>
    </row>
    <row r="351" spans="1:73" hidden="1">
      <c r="A351">
        <v>678</v>
      </c>
      <c r="B351" t="s">
        <v>76</v>
      </c>
      <c r="C351" t="s">
        <v>31644</v>
      </c>
      <c r="G351" t="s">
        <v>31644</v>
      </c>
      <c r="J351" t="s">
        <v>31645</v>
      </c>
      <c r="K351" t="s">
        <v>145</v>
      </c>
      <c r="O351" t="s">
        <v>28261</v>
      </c>
      <c r="W351" t="s">
        <v>31646</v>
      </c>
      <c r="AG351">
        <v>25</v>
      </c>
      <c r="AH351">
        <v>26</v>
      </c>
      <c r="AN351" t="s">
        <v>147</v>
      </c>
      <c r="AS351" t="s">
        <v>413</v>
      </c>
      <c r="AT351">
        <v>2004</v>
      </c>
      <c r="AU351">
        <v>50</v>
      </c>
      <c r="AV351">
        <v>11</v>
      </c>
      <c r="BA351">
        <v>1075</v>
      </c>
      <c r="BB351">
        <v>1081</v>
      </c>
      <c r="BD351" t="s">
        <v>31647</v>
      </c>
      <c r="BL351" t="s">
        <v>31648</v>
      </c>
      <c r="BM351">
        <v>15607510</v>
      </c>
      <c r="BR351" t="s">
        <v>33094</v>
      </c>
      <c r="BS351" t="s">
        <v>296</v>
      </c>
    </row>
    <row r="352" spans="1:73" hidden="1">
      <c r="A352">
        <v>346</v>
      </c>
      <c r="B352" t="s">
        <v>76</v>
      </c>
      <c r="C352" t="s">
        <v>30038</v>
      </c>
      <c r="G352" t="s">
        <v>30039</v>
      </c>
      <c r="J352" t="s">
        <v>30040</v>
      </c>
      <c r="K352" t="s">
        <v>677</v>
      </c>
      <c r="O352" t="s">
        <v>28261</v>
      </c>
      <c r="W352" t="s">
        <v>30041</v>
      </c>
      <c r="AA352" t="s">
        <v>30042</v>
      </c>
      <c r="AB352" t="s">
        <v>30043</v>
      </c>
      <c r="AG352">
        <v>38</v>
      </c>
      <c r="AH352">
        <v>38</v>
      </c>
      <c r="AN352" t="s">
        <v>679</v>
      </c>
      <c r="AO352" t="s">
        <v>4283</v>
      </c>
      <c r="AS352" t="s">
        <v>185</v>
      </c>
      <c r="AT352">
        <v>2013</v>
      </c>
      <c r="AU352">
        <v>26</v>
      </c>
      <c r="AV352">
        <v>9</v>
      </c>
      <c r="BA352">
        <v>1988</v>
      </c>
      <c r="BB352">
        <v>1998</v>
      </c>
      <c r="BD352" t="s">
        <v>30044</v>
      </c>
      <c r="BL352" t="s">
        <v>30045</v>
      </c>
      <c r="BM352">
        <v>23961922</v>
      </c>
      <c r="BR352" t="s">
        <v>33094</v>
      </c>
      <c r="BS352" t="s">
        <v>296</v>
      </c>
    </row>
    <row r="353" spans="1:75" hidden="1">
      <c r="A353">
        <v>460</v>
      </c>
      <c r="B353" t="s">
        <v>76</v>
      </c>
      <c r="C353" t="s">
        <v>23179</v>
      </c>
      <c r="G353" t="s">
        <v>23180</v>
      </c>
      <c r="J353" t="s">
        <v>23181</v>
      </c>
      <c r="K353" t="s">
        <v>1578</v>
      </c>
      <c r="O353" t="s">
        <v>28261</v>
      </c>
      <c r="W353" t="s">
        <v>23182</v>
      </c>
      <c r="AA353" t="s">
        <v>6079</v>
      </c>
      <c r="AB353" t="s">
        <v>23183</v>
      </c>
      <c r="AG353">
        <v>31</v>
      </c>
      <c r="AH353">
        <v>31</v>
      </c>
      <c r="AN353" t="s">
        <v>1580</v>
      </c>
      <c r="AS353" t="s">
        <v>887</v>
      </c>
      <c r="AT353">
        <v>2011</v>
      </c>
      <c r="AU353">
        <v>25</v>
      </c>
      <c r="AV353">
        <v>3</v>
      </c>
      <c r="BA353">
        <v>527</v>
      </c>
      <c r="BB353">
        <v>536</v>
      </c>
      <c r="BD353" t="s">
        <v>23184</v>
      </c>
      <c r="BL353" t="s">
        <v>23185</v>
      </c>
      <c r="BR353" t="s">
        <v>33176</v>
      </c>
    </row>
    <row r="354" spans="1:75" hidden="1">
      <c r="A354">
        <v>959</v>
      </c>
      <c r="B354" t="s">
        <v>76</v>
      </c>
      <c r="C354" t="s">
        <v>22478</v>
      </c>
      <c r="G354" t="s">
        <v>22478</v>
      </c>
      <c r="J354" t="s">
        <v>22479</v>
      </c>
      <c r="K354" t="s">
        <v>3879</v>
      </c>
      <c r="O354" t="s">
        <v>28261</v>
      </c>
      <c r="W354" t="s">
        <v>22480</v>
      </c>
      <c r="AG354">
        <v>53</v>
      </c>
      <c r="AH354">
        <v>55</v>
      </c>
      <c r="AN354" t="s">
        <v>3882</v>
      </c>
      <c r="AS354" t="s">
        <v>600</v>
      </c>
      <c r="AT354">
        <v>1992</v>
      </c>
      <c r="AU354">
        <v>162</v>
      </c>
      <c r="AV354">
        <v>3</v>
      </c>
      <c r="BA354">
        <v>203</v>
      </c>
      <c r="BB354">
        <v>208</v>
      </c>
      <c r="BD354" t="s">
        <v>22481</v>
      </c>
      <c r="BL354" t="s">
        <v>22482</v>
      </c>
      <c r="BM354">
        <v>1613157</v>
      </c>
      <c r="BR354" t="s">
        <v>33176</v>
      </c>
    </row>
    <row r="355" spans="1:75" hidden="1">
      <c r="A355">
        <v>660</v>
      </c>
      <c r="B355" t="s">
        <v>76</v>
      </c>
      <c r="C355" t="s">
        <v>31544</v>
      </c>
      <c r="G355" t="s">
        <v>31544</v>
      </c>
      <c r="J355" t="s">
        <v>31545</v>
      </c>
      <c r="K355" t="s">
        <v>605</v>
      </c>
      <c r="O355" t="s">
        <v>28261</v>
      </c>
      <c r="W355" t="s">
        <v>31546</v>
      </c>
      <c r="AG355">
        <v>108</v>
      </c>
      <c r="AH355">
        <v>113</v>
      </c>
      <c r="AN355" t="s">
        <v>607</v>
      </c>
      <c r="AS355" t="s">
        <v>600</v>
      </c>
      <c r="AT355">
        <v>2005</v>
      </c>
      <c r="AU355">
        <v>59</v>
      </c>
      <c r="AV355">
        <v>4</v>
      </c>
      <c r="BA355">
        <v>740</v>
      </c>
      <c r="BB355">
        <v>757</v>
      </c>
      <c r="BL355" t="s">
        <v>31547</v>
      </c>
      <c r="BM355">
        <v>15926686</v>
      </c>
      <c r="BR355" t="s">
        <v>33094</v>
      </c>
      <c r="BS355" t="s">
        <v>296</v>
      </c>
    </row>
    <row r="356" spans="1:75" hidden="1">
      <c r="A356">
        <v>522</v>
      </c>
      <c r="B356" t="s">
        <v>76</v>
      </c>
      <c r="C356" t="s">
        <v>3956</v>
      </c>
      <c r="G356" t="s">
        <v>3957</v>
      </c>
      <c r="J356" t="s">
        <v>3958</v>
      </c>
      <c r="K356" t="s">
        <v>3959</v>
      </c>
      <c r="O356" t="s">
        <v>28261</v>
      </c>
      <c r="W356" t="s">
        <v>3960</v>
      </c>
      <c r="AB356" t="s">
        <v>3961</v>
      </c>
      <c r="AG356">
        <v>27</v>
      </c>
      <c r="AH356">
        <v>28</v>
      </c>
      <c r="AN356" t="s">
        <v>3962</v>
      </c>
      <c r="AS356" t="s">
        <v>185</v>
      </c>
      <c r="AT356">
        <v>2009</v>
      </c>
      <c r="AU356">
        <v>195</v>
      </c>
      <c r="AV356">
        <v>9</v>
      </c>
      <c r="BA356">
        <v>825</v>
      </c>
      <c r="BB356">
        <v>829</v>
      </c>
      <c r="BD356" t="s">
        <v>3963</v>
      </c>
      <c r="BL356" t="s">
        <v>3964</v>
      </c>
      <c r="BM356">
        <v>19669646</v>
      </c>
      <c r="BR356" t="s">
        <v>33176</v>
      </c>
    </row>
    <row r="357" spans="1:75" hidden="1">
      <c r="A357">
        <v>960</v>
      </c>
      <c r="B357" t="s">
        <v>76</v>
      </c>
      <c r="C357" t="s">
        <v>17035</v>
      </c>
      <c r="G357" t="s">
        <v>17035</v>
      </c>
      <c r="J357" t="s">
        <v>17036</v>
      </c>
      <c r="K357" t="s">
        <v>452</v>
      </c>
      <c r="O357" t="s">
        <v>28261</v>
      </c>
      <c r="W357" t="s">
        <v>17037</v>
      </c>
      <c r="AG357">
        <v>31</v>
      </c>
      <c r="AH357">
        <v>31</v>
      </c>
      <c r="AN357" t="s">
        <v>454</v>
      </c>
      <c r="AS357" t="s">
        <v>204</v>
      </c>
      <c r="AT357">
        <v>1992</v>
      </c>
      <c r="AU357">
        <v>27</v>
      </c>
      <c r="AV357">
        <v>1</v>
      </c>
      <c r="BA357">
        <v>141</v>
      </c>
      <c r="BB357">
        <v>150</v>
      </c>
      <c r="BD357" t="s">
        <v>17038</v>
      </c>
      <c r="BL357" t="s">
        <v>17039</v>
      </c>
      <c r="BR357" t="s">
        <v>33176</v>
      </c>
    </row>
    <row r="358" spans="1:75" hidden="1">
      <c r="A358">
        <v>625</v>
      </c>
      <c r="B358" t="s">
        <v>76</v>
      </c>
      <c r="C358" t="s">
        <v>31413</v>
      </c>
      <c r="G358" t="s">
        <v>31414</v>
      </c>
      <c r="J358" t="s">
        <v>31415</v>
      </c>
      <c r="K358" t="s">
        <v>605</v>
      </c>
      <c r="O358" t="s">
        <v>28366</v>
      </c>
      <c r="W358" t="s">
        <v>31416</v>
      </c>
      <c r="AG358">
        <v>64</v>
      </c>
      <c r="AH358">
        <v>64</v>
      </c>
      <c r="AN358" t="s">
        <v>607</v>
      </c>
      <c r="AO358" t="s">
        <v>608</v>
      </c>
      <c r="AS358" t="s">
        <v>168</v>
      </c>
      <c r="AT358">
        <v>2006</v>
      </c>
      <c r="AU358">
        <v>60</v>
      </c>
      <c r="AV358">
        <v>10</v>
      </c>
      <c r="BA358">
        <v>1981</v>
      </c>
      <c r="BB358">
        <v>1990</v>
      </c>
      <c r="BD358" t="s">
        <v>31417</v>
      </c>
      <c r="BL358" t="s">
        <v>31418</v>
      </c>
      <c r="BM358">
        <v>17133855</v>
      </c>
      <c r="BR358" t="s">
        <v>33094</v>
      </c>
    </row>
    <row r="359" spans="1:75" hidden="1">
      <c r="A359">
        <v>330</v>
      </c>
      <c r="B359" t="s">
        <v>76</v>
      </c>
      <c r="C359" t="s">
        <v>29950</v>
      </c>
      <c r="G359" t="s">
        <v>29951</v>
      </c>
      <c r="J359" t="s">
        <v>29952</v>
      </c>
      <c r="K359" t="s">
        <v>677</v>
      </c>
      <c r="O359" t="s">
        <v>28261</v>
      </c>
      <c r="W359" t="s">
        <v>29953</v>
      </c>
      <c r="AA359" t="s">
        <v>29954</v>
      </c>
      <c r="AB359" t="s">
        <v>29955</v>
      </c>
      <c r="AG359">
        <v>4</v>
      </c>
      <c r="AH359">
        <v>4</v>
      </c>
      <c r="AN359" t="s">
        <v>679</v>
      </c>
      <c r="AO359" t="s">
        <v>4283</v>
      </c>
      <c r="AS359" t="s">
        <v>128</v>
      </c>
      <c r="AT359">
        <v>2013</v>
      </c>
      <c r="AU359">
        <v>26</v>
      </c>
      <c r="AV359">
        <v>12</v>
      </c>
      <c r="BA359">
        <v>2566</v>
      </c>
      <c r="BB359">
        <v>2580</v>
      </c>
      <c r="BD359" t="s">
        <v>29956</v>
      </c>
      <c r="BL359" t="s">
        <v>29957</v>
      </c>
      <c r="BM359">
        <v>24118120</v>
      </c>
      <c r="BR359" t="s">
        <v>33094</v>
      </c>
      <c r="BS359" t="s">
        <v>296</v>
      </c>
    </row>
    <row r="360" spans="1:75" hidden="1">
      <c r="A360">
        <v>956</v>
      </c>
      <c r="B360" t="s">
        <v>76</v>
      </c>
      <c r="C360" t="s">
        <v>4648</v>
      </c>
      <c r="G360" t="s">
        <v>4648</v>
      </c>
      <c r="J360" t="s">
        <v>32674</v>
      </c>
      <c r="K360" t="s">
        <v>1845</v>
      </c>
      <c r="O360" t="s">
        <v>28261</v>
      </c>
      <c r="W360" t="s">
        <v>32675</v>
      </c>
      <c r="AG360">
        <v>55</v>
      </c>
      <c r="AH360">
        <v>55</v>
      </c>
      <c r="AN360" t="s">
        <v>1849</v>
      </c>
      <c r="AS360" t="s">
        <v>887</v>
      </c>
      <c r="AT360">
        <v>1992</v>
      </c>
      <c r="AU360">
        <v>131</v>
      </c>
      <c r="AV360">
        <v>2</v>
      </c>
      <c r="BA360">
        <v>389</v>
      </c>
      <c r="BB360">
        <v>396</v>
      </c>
      <c r="BL360" t="s">
        <v>32676</v>
      </c>
      <c r="BM360">
        <v>1353737</v>
      </c>
      <c r="BR360" t="s">
        <v>33094</v>
      </c>
      <c r="BS360" t="s">
        <v>594</v>
      </c>
      <c r="BW360" t="s">
        <v>296</v>
      </c>
    </row>
    <row r="361" spans="1:75" hidden="1">
      <c r="A361">
        <v>671</v>
      </c>
      <c r="B361" t="s">
        <v>76</v>
      </c>
      <c r="C361" t="s">
        <v>31609</v>
      </c>
      <c r="G361" t="s">
        <v>31609</v>
      </c>
      <c r="J361" t="s">
        <v>31610</v>
      </c>
      <c r="K361" t="s">
        <v>1845</v>
      </c>
      <c r="O361" t="s">
        <v>28261</v>
      </c>
      <c r="W361" t="s">
        <v>31611</v>
      </c>
      <c r="AG361">
        <v>22</v>
      </c>
      <c r="AH361">
        <v>22</v>
      </c>
      <c r="AN361" t="s">
        <v>1849</v>
      </c>
      <c r="AS361" t="s">
        <v>94</v>
      </c>
      <c r="AT361">
        <v>2005</v>
      </c>
      <c r="AU361">
        <v>169</v>
      </c>
      <c r="AV361">
        <v>1</v>
      </c>
      <c r="BA361">
        <v>485</v>
      </c>
      <c r="BB361">
        <v>488</v>
      </c>
      <c r="BD361" t="s">
        <v>31612</v>
      </c>
      <c r="BL361" t="s">
        <v>31613</v>
      </c>
      <c r="BM361">
        <v>15466431</v>
      </c>
      <c r="BR361" t="s">
        <v>33094</v>
      </c>
      <c r="BS361" t="s">
        <v>296</v>
      </c>
    </row>
    <row r="362" spans="1:75" hidden="1">
      <c r="A362">
        <v>477</v>
      </c>
      <c r="B362" t="s">
        <v>76</v>
      </c>
      <c r="C362" t="s">
        <v>30689</v>
      </c>
      <c r="G362" t="s">
        <v>30690</v>
      </c>
      <c r="J362" t="s">
        <v>30691</v>
      </c>
      <c r="K362" t="s">
        <v>30692</v>
      </c>
      <c r="O362" t="s">
        <v>28261</v>
      </c>
      <c r="W362" t="s">
        <v>30693</v>
      </c>
      <c r="AA362" t="s">
        <v>30694</v>
      </c>
      <c r="AB362" t="s">
        <v>30695</v>
      </c>
      <c r="AG362">
        <v>56</v>
      </c>
      <c r="AH362">
        <v>58</v>
      </c>
      <c r="AN362" t="s">
        <v>30696</v>
      </c>
      <c r="AO362" t="s">
        <v>30697</v>
      </c>
      <c r="AT362">
        <v>2011</v>
      </c>
      <c r="AU362">
        <v>11</v>
      </c>
      <c r="AV362">
        <v>2</v>
      </c>
      <c r="BA362">
        <v>829</v>
      </c>
      <c r="BB362">
        <v>839</v>
      </c>
      <c r="BD362" t="s">
        <v>30698</v>
      </c>
      <c r="BL362" t="s">
        <v>30699</v>
      </c>
      <c r="BR362" t="s">
        <v>33094</v>
      </c>
      <c r="BS362" t="s">
        <v>296</v>
      </c>
    </row>
    <row r="363" spans="1:75" hidden="1">
      <c r="A363">
        <v>785</v>
      </c>
      <c r="B363" t="s">
        <v>76</v>
      </c>
      <c r="C363" t="s">
        <v>32115</v>
      </c>
      <c r="G363" t="s">
        <v>32115</v>
      </c>
      <c r="J363" t="s">
        <v>32116</v>
      </c>
      <c r="K363" t="s">
        <v>299</v>
      </c>
      <c r="O363" t="s">
        <v>30095</v>
      </c>
      <c r="P363" t="s">
        <v>32117</v>
      </c>
      <c r="Q363" t="s">
        <v>32118</v>
      </c>
      <c r="R363" t="s">
        <v>32119</v>
      </c>
      <c r="W363" t="s">
        <v>32120</v>
      </c>
      <c r="AG363">
        <v>32</v>
      </c>
      <c r="AH363">
        <v>32</v>
      </c>
      <c r="AN363" t="s">
        <v>303</v>
      </c>
      <c r="AS363" s="3">
        <v>45870</v>
      </c>
      <c r="AT363">
        <v>2000</v>
      </c>
      <c r="AU363">
        <v>133</v>
      </c>
      <c r="AV363" s="2">
        <v>43132</v>
      </c>
      <c r="BA363">
        <v>143</v>
      </c>
      <c r="BB363">
        <v>159</v>
      </c>
      <c r="BD363" t="s">
        <v>32121</v>
      </c>
      <c r="BL363" t="s">
        <v>32122</v>
      </c>
      <c r="BR363" t="s">
        <v>33094</v>
      </c>
      <c r="BS363" t="s">
        <v>296</v>
      </c>
    </row>
    <row r="364" spans="1:75" hidden="1">
      <c r="A364">
        <v>391</v>
      </c>
      <c r="B364" t="s">
        <v>76</v>
      </c>
      <c r="C364" t="s">
        <v>30255</v>
      </c>
      <c r="G364" t="s">
        <v>30256</v>
      </c>
      <c r="J364" t="s">
        <v>30257</v>
      </c>
      <c r="K364" t="s">
        <v>766</v>
      </c>
      <c r="O364" t="s">
        <v>28261</v>
      </c>
      <c r="W364" t="s">
        <v>30258</v>
      </c>
      <c r="AG364">
        <v>10</v>
      </c>
      <c r="AH364">
        <v>10</v>
      </c>
      <c r="AN364" t="s">
        <v>768</v>
      </c>
      <c r="AS364" t="s">
        <v>413</v>
      </c>
      <c r="AT364">
        <v>2012</v>
      </c>
      <c r="AU364">
        <v>49</v>
      </c>
      <c r="AV364">
        <v>6</v>
      </c>
      <c r="BA364">
        <v>1307</v>
      </c>
      <c r="BB364">
        <v>1317</v>
      </c>
      <c r="BD364" t="s">
        <v>30259</v>
      </c>
      <c r="BL364" t="s">
        <v>30260</v>
      </c>
      <c r="BM364">
        <v>23270158</v>
      </c>
      <c r="BR364" t="s">
        <v>33094</v>
      </c>
      <c r="BS364" t="s">
        <v>296</v>
      </c>
    </row>
    <row r="365" spans="1:75" hidden="1">
      <c r="A365">
        <v>276</v>
      </c>
      <c r="B365" t="s">
        <v>76</v>
      </c>
      <c r="C365" t="s">
        <v>29632</v>
      </c>
      <c r="G365" t="s">
        <v>29633</v>
      </c>
      <c r="J365" t="s">
        <v>29634</v>
      </c>
      <c r="K365" t="s">
        <v>16706</v>
      </c>
      <c r="O365" t="s">
        <v>28261</v>
      </c>
      <c r="W365" t="s">
        <v>29635</v>
      </c>
      <c r="AA365" t="s">
        <v>29636</v>
      </c>
      <c r="AB365" t="s">
        <v>29637</v>
      </c>
      <c r="AG365">
        <v>8</v>
      </c>
      <c r="AH365">
        <v>8</v>
      </c>
      <c r="AN365" t="s">
        <v>16709</v>
      </c>
      <c r="AO365" t="s">
        <v>16710</v>
      </c>
      <c r="AS365" t="s">
        <v>413</v>
      </c>
      <c r="AT365">
        <v>2014</v>
      </c>
      <c r="AU365">
        <v>154</v>
      </c>
      <c r="AY365" t="s">
        <v>49</v>
      </c>
      <c r="BA365">
        <v>202</v>
      </c>
      <c r="BB365">
        <v>218</v>
      </c>
      <c r="BD365" t="s">
        <v>29638</v>
      </c>
      <c r="BL365" t="s">
        <v>29639</v>
      </c>
      <c r="BR365" t="s">
        <v>33094</v>
      </c>
      <c r="BS365" t="s">
        <v>296</v>
      </c>
    </row>
    <row r="366" spans="1:75" hidden="1">
      <c r="A366">
        <v>503</v>
      </c>
      <c r="B366" t="s">
        <v>76</v>
      </c>
      <c r="C366" t="s">
        <v>30834</v>
      </c>
      <c r="G366" t="s">
        <v>30835</v>
      </c>
      <c r="J366" t="s">
        <v>30836</v>
      </c>
      <c r="K366" t="s">
        <v>22215</v>
      </c>
      <c r="O366" t="s">
        <v>28261</v>
      </c>
      <c r="W366" t="s">
        <v>30837</v>
      </c>
      <c r="AA366" t="s">
        <v>30838</v>
      </c>
      <c r="AB366" t="s">
        <v>30839</v>
      </c>
      <c r="AG366">
        <v>33</v>
      </c>
      <c r="AH366">
        <v>36</v>
      </c>
      <c r="AN366" t="s">
        <v>22219</v>
      </c>
      <c r="AS366" t="s">
        <v>769</v>
      </c>
      <c r="AT366">
        <v>2010</v>
      </c>
      <c r="AU366">
        <v>17</v>
      </c>
      <c r="AV366">
        <v>3</v>
      </c>
      <c r="BA366">
        <v>703</v>
      </c>
      <c r="BB366">
        <v>716</v>
      </c>
      <c r="BD366" t="s">
        <v>30840</v>
      </c>
      <c r="BL366" t="s">
        <v>30841</v>
      </c>
      <c r="BM366">
        <v>19396484</v>
      </c>
      <c r="BR366" t="s">
        <v>33094</v>
      </c>
      <c r="BS366" t="s">
        <v>296</v>
      </c>
    </row>
    <row r="367" spans="1:75" hidden="1">
      <c r="A367">
        <v>177</v>
      </c>
      <c r="B367" t="s">
        <v>76</v>
      </c>
      <c r="C367" t="s">
        <v>29172</v>
      </c>
      <c r="G367" t="s">
        <v>29173</v>
      </c>
      <c r="J367" t="s">
        <v>29174</v>
      </c>
      <c r="K367" t="s">
        <v>792</v>
      </c>
      <c r="O367" t="s">
        <v>28261</v>
      </c>
      <c r="W367" t="s">
        <v>29175</v>
      </c>
      <c r="AG367">
        <v>4</v>
      </c>
      <c r="AH367">
        <v>4</v>
      </c>
      <c r="AN367" t="s">
        <v>794</v>
      </c>
      <c r="AO367" t="s">
        <v>3990</v>
      </c>
      <c r="AS367" t="s">
        <v>847</v>
      </c>
      <c r="AT367">
        <v>2016</v>
      </c>
      <c r="AU367">
        <v>224</v>
      </c>
      <c r="BA367">
        <v>39</v>
      </c>
      <c r="BB367">
        <v>49</v>
      </c>
      <c r="BD367" t="s">
        <v>29176</v>
      </c>
      <c r="BL367" t="s">
        <v>29177</v>
      </c>
      <c r="BR367" t="s">
        <v>33094</v>
      </c>
      <c r="BS367" t="s">
        <v>296</v>
      </c>
    </row>
    <row r="368" spans="1:75" hidden="1">
      <c r="A368">
        <v>295</v>
      </c>
      <c r="B368" t="s">
        <v>76</v>
      </c>
      <c r="C368" t="s">
        <v>29750</v>
      </c>
      <c r="G368" t="s">
        <v>29751</v>
      </c>
      <c r="J368" t="s">
        <v>29752</v>
      </c>
      <c r="K368" t="s">
        <v>677</v>
      </c>
      <c r="O368" t="s">
        <v>28261</v>
      </c>
      <c r="W368" t="s">
        <v>29753</v>
      </c>
      <c r="AA368" t="s">
        <v>29754</v>
      </c>
      <c r="AG368">
        <v>7</v>
      </c>
      <c r="AH368">
        <v>7</v>
      </c>
      <c r="AN368" t="s">
        <v>679</v>
      </c>
      <c r="AO368" t="s">
        <v>4283</v>
      </c>
      <c r="AS368" t="s">
        <v>887</v>
      </c>
      <c r="AT368">
        <v>2014</v>
      </c>
      <c r="AU368">
        <v>27</v>
      </c>
      <c r="AV368">
        <v>6</v>
      </c>
      <c r="BA368">
        <v>1160</v>
      </c>
      <c r="BB368">
        <v>1171</v>
      </c>
      <c r="BD368" t="s">
        <v>29755</v>
      </c>
      <c r="BL368" t="s">
        <v>29756</v>
      </c>
      <c r="BM368">
        <v>24800647</v>
      </c>
      <c r="BR368" t="s">
        <v>33094</v>
      </c>
      <c r="BS368" t="s">
        <v>296</v>
      </c>
    </row>
    <row r="369" spans="1:75" hidden="1">
      <c r="A369">
        <v>926</v>
      </c>
      <c r="B369" t="s">
        <v>76</v>
      </c>
      <c r="C369" t="s">
        <v>32557</v>
      </c>
      <c r="G369" t="s">
        <v>32557</v>
      </c>
      <c r="J369" t="s">
        <v>32558</v>
      </c>
      <c r="K369" t="s">
        <v>1707</v>
      </c>
      <c r="O369" t="s">
        <v>28261</v>
      </c>
      <c r="W369" t="s">
        <v>32559</v>
      </c>
      <c r="AG369">
        <v>3</v>
      </c>
      <c r="AH369">
        <v>3</v>
      </c>
      <c r="AN369" t="s">
        <v>1709</v>
      </c>
      <c r="AO369" t="s">
        <v>6158</v>
      </c>
      <c r="AS369" t="s">
        <v>204</v>
      </c>
      <c r="AT369">
        <v>1994</v>
      </c>
      <c r="AU369">
        <v>25</v>
      </c>
      <c r="AV369">
        <v>1</v>
      </c>
      <c r="BA369">
        <v>106</v>
      </c>
      <c r="BB369">
        <v>118</v>
      </c>
      <c r="BD369" t="s">
        <v>32560</v>
      </c>
      <c r="BL369" t="s">
        <v>32561</v>
      </c>
      <c r="BR369" t="s">
        <v>33094</v>
      </c>
      <c r="BS369" t="s">
        <v>296</v>
      </c>
    </row>
    <row r="370" spans="1:75" hidden="1">
      <c r="A370">
        <v>326</v>
      </c>
      <c r="B370" t="s">
        <v>76</v>
      </c>
      <c r="C370" t="s">
        <v>29925</v>
      </c>
      <c r="G370" t="s">
        <v>29926</v>
      </c>
      <c r="J370" t="s">
        <v>29927</v>
      </c>
      <c r="K370" t="s">
        <v>21213</v>
      </c>
      <c r="O370" t="s">
        <v>28366</v>
      </c>
      <c r="W370" t="s">
        <v>29928</v>
      </c>
      <c r="AG370">
        <v>44</v>
      </c>
      <c r="AH370">
        <v>45</v>
      </c>
      <c r="AN370" t="s">
        <v>21215</v>
      </c>
      <c r="AO370" t="s">
        <v>24321</v>
      </c>
      <c r="AS370" t="s">
        <v>128</v>
      </c>
      <c r="AT370">
        <v>2013</v>
      </c>
      <c r="AU370">
        <v>53</v>
      </c>
      <c r="AV370">
        <v>4</v>
      </c>
      <c r="BA370">
        <v>383</v>
      </c>
      <c r="BB370">
        <v>415</v>
      </c>
      <c r="BL370" t="s">
        <v>29929</v>
      </c>
      <c r="BR370" t="s">
        <v>33094</v>
      </c>
    </row>
    <row r="371" spans="1:75" hidden="1">
      <c r="A371">
        <v>539</v>
      </c>
      <c r="B371" t="s">
        <v>76</v>
      </c>
      <c r="C371" t="s">
        <v>30972</v>
      </c>
      <c r="G371" t="s">
        <v>30973</v>
      </c>
      <c r="J371" t="s">
        <v>30974</v>
      </c>
      <c r="K371" t="s">
        <v>15976</v>
      </c>
      <c r="O371" t="s">
        <v>28261</v>
      </c>
      <c r="W371" t="s">
        <v>30975</v>
      </c>
      <c r="AG371">
        <v>30</v>
      </c>
      <c r="AH371">
        <v>32</v>
      </c>
      <c r="AN371" t="s">
        <v>15979</v>
      </c>
      <c r="AO371" t="s">
        <v>30976</v>
      </c>
      <c r="AT371">
        <v>2009</v>
      </c>
      <c r="AU371">
        <v>35</v>
      </c>
      <c r="AV371">
        <v>6</v>
      </c>
      <c r="BA371">
        <v>485</v>
      </c>
      <c r="BB371">
        <v>501</v>
      </c>
      <c r="BC371" t="s">
        <v>30977</v>
      </c>
      <c r="BD371" t="s">
        <v>30978</v>
      </c>
      <c r="BL371" t="s">
        <v>30979</v>
      </c>
      <c r="BR371" t="s">
        <v>33094</v>
      </c>
      <c r="BS371" t="s">
        <v>296</v>
      </c>
    </row>
    <row r="372" spans="1:75" hidden="1">
      <c r="A372">
        <v>240</v>
      </c>
      <c r="B372" t="s">
        <v>76</v>
      </c>
      <c r="C372" t="s">
        <v>29462</v>
      </c>
      <c r="G372" t="s">
        <v>29463</v>
      </c>
      <c r="J372" t="s">
        <v>29464</v>
      </c>
      <c r="K372" t="s">
        <v>699</v>
      </c>
      <c r="O372" t="s">
        <v>28261</v>
      </c>
      <c r="W372" t="s">
        <v>29465</v>
      </c>
      <c r="AB372" t="s">
        <v>29466</v>
      </c>
      <c r="AG372">
        <v>9</v>
      </c>
      <c r="AH372">
        <v>9</v>
      </c>
      <c r="AN372" t="s">
        <v>701</v>
      </c>
      <c r="AO372" t="s">
        <v>1788</v>
      </c>
      <c r="AS372" s="3">
        <v>38443</v>
      </c>
      <c r="AT372">
        <v>2015</v>
      </c>
      <c r="AU372">
        <v>370</v>
      </c>
      <c r="AV372">
        <v>1665</v>
      </c>
      <c r="BC372">
        <v>20140136</v>
      </c>
      <c r="BD372" t="s">
        <v>29467</v>
      </c>
      <c r="BL372" t="s">
        <v>29468</v>
      </c>
      <c r="BM372">
        <v>25688024</v>
      </c>
      <c r="BR372" t="s">
        <v>33094</v>
      </c>
      <c r="BS372" t="s">
        <v>296</v>
      </c>
    </row>
    <row r="373" spans="1:75" hidden="1">
      <c r="A373">
        <v>410</v>
      </c>
      <c r="B373" t="s">
        <v>76</v>
      </c>
      <c r="C373" t="s">
        <v>30360</v>
      </c>
      <c r="G373" t="s">
        <v>30361</v>
      </c>
      <c r="J373" t="s">
        <v>30362</v>
      </c>
      <c r="K373" t="s">
        <v>4171</v>
      </c>
      <c r="O373" t="s">
        <v>28924</v>
      </c>
      <c r="AB373" t="s">
        <v>30363</v>
      </c>
      <c r="AG373">
        <v>18</v>
      </c>
      <c r="AH373">
        <v>23</v>
      </c>
      <c r="AN373" t="s">
        <v>4173</v>
      </c>
      <c r="AS373" t="s">
        <v>397</v>
      </c>
      <c r="AT373">
        <v>2012</v>
      </c>
      <c r="AU373">
        <v>5</v>
      </c>
      <c r="AV373">
        <v>5</v>
      </c>
      <c r="AY373" t="s">
        <v>49</v>
      </c>
      <c r="BA373">
        <v>419</v>
      </c>
      <c r="BB373">
        <v>423</v>
      </c>
      <c r="BD373" t="s">
        <v>30364</v>
      </c>
      <c r="BL373" t="s">
        <v>30365</v>
      </c>
      <c r="BM373">
        <v>22949918</v>
      </c>
      <c r="BR373" t="s">
        <v>33094</v>
      </c>
    </row>
    <row r="374" spans="1:75" hidden="1">
      <c r="A374">
        <v>704</v>
      </c>
      <c r="B374" t="s">
        <v>76</v>
      </c>
      <c r="C374" t="s">
        <v>31732</v>
      </c>
      <c r="G374" t="s">
        <v>31732</v>
      </c>
      <c r="J374" t="s">
        <v>31733</v>
      </c>
      <c r="K374" t="s">
        <v>605</v>
      </c>
      <c r="O374" t="s">
        <v>28261</v>
      </c>
      <c r="W374" t="s">
        <v>31734</v>
      </c>
      <c r="AA374" t="s">
        <v>31735</v>
      </c>
      <c r="AB374" t="s">
        <v>31736</v>
      </c>
      <c r="AG374">
        <v>23</v>
      </c>
      <c r="AH374">
        <v>23</v>
      </c>
      <c r="AN374" t="s">
        <v>607</v>
      </c>
      <c r="AS374" t="s">
        <v>216</v>
      </c>
      <c r="AT374">
        <v>2003</v>
      </c>
      <c r="AU374">
        <v>57</v>
      </c>
      <c r="AV374">
        <v>8</v>
      </c>
      <c r="BA374">
        <v>1846</v>
      </c>
      <c r="BB374">
        <v>1851</v>
      </c>
      <c r="BL374" t="s">
        <v>31737</v>
      </c>
      <c r="BM374">
        <v>14503626</v>
      </c>
      <c r="BR374" t="s">
        <v>33094</v>
      </c>
      <c r="BS374" t="s">
        <v>296</v>
      </c>
    </row>
    <row r="375" spans="1:75" hidden="1">
      <c r="A375">
        <v>164</v>
      </c>
      <c r="B375" t="s">
        <v>76</v>
      </c>
      <c r="C375" t="s">
        <v>19474</v>
      </c>
      <c r="G375" t="s">
        <v>19475</v>
      </c>
      <c r="J375" t="s">
        <v>19481</v>
      </c>
      <c r="K375" t="s">
        <v>588</v>
      </c>
      <c r="O375" t="s">
        <v>28261</v>
      </c>
      <c r="W375" t="s">
        <v>19482</v>
      </c>
      <c r="AA375" t="s">
        <v>12071</v>
      </c>
      <c r="AB375" t="s">
        <v>19483</v>
      </c>
      <c r="AG375">
        <v>5</v>
      </c>
      <c r="AH375">
        <v>5</v>
      </c>
      <c r="AN375" t="s">
        <v>591</v>
      </c>
      <c r="AS375" t="s">
        <v>216</v>
      </c>
      <c r="AT375">
        <v>2016</v>
      </c>
      <c r="AU375">
        <v>6</v>
      </c>
      <c r="AV375">
        <v>16</v>
      </c>
      <c r="BA375">
        <v>5596</v>
      </c>
      <c r="BB375">
        <v>5613</v>
      </c>
      <c r="BD375" t="s">
        <v>19484</v>
      </c>
      <c r="BL375" t="s">
        <v>19485</v>
      </c>
      <c r="BM375">
        <v>27547340</v>
      </c>
      <c r="BR375" t="s">
        <v>33176</v>
      </c>
    </row>
    <row r="376" spans="1:75" hidden="1">
      <c r="A376">
        <v>607</v>
      </c>
      <c r="B376" t="s">
        <v>76</v>
      </c>
      <c r="C376" t="s">
        <v>4150</v>
      </c>
      <c r="G376" t="s">
        <v>4151</v>
      </c>
      <c r="J376" t="s">
        <v>4152</v>
      </c>
      <c r="K376" t="s">
        <v>4153</v>
      </c>
      <c r="L376" t="s">
        <v>4154</v>
      </c>
      <c r="O376" t="s">
        <v>28968</v>
      </c>
      <c r="W376" t="s">
        <v>4155</v>
      </c>
      <c r="AG376">
        <v>239</v>
      </c>
      <c r="AH376">
        <v>246</v>
      </c>
      <c r="AN376" t="s">
        <v>4156</v>
      </c>
      <c r="AO376" t="s">
        <v>4157</v>
      </c>
      <c r="AT376">
        <v>2007</v>
      </c>
      <c r="AU376">
        <v>38</v>
      </c>
      <c r="BA376">
        <v>1</v>
      </c>
      <c r="BB376">
        <v>25</v>
      </c>
      <c r="BD376" t="s">
        <v>4158</v>
      </c>
      <c r="BL376" t="s">
        <v>4159</v>
      </c>
      <c r="BR376" t="s">
        <v>33176</v>
      </c>
    </row>
    <row r="377" spans="1:75" hidden="1">
      <c r="A377">
        <v>60</v>
      </c>
      <c r="B377" t="s">
        <v>76</v>
      </c>
      <c r="C377" t="s">
        <v>28580</v>
      </c>
      <c r="G377" t="s">
        <v>28581</v>
      </c>
      <c r="J377" t="s">
        <v>28582</v>
      </c>
      <c r="K377" t="s">
        <v>12796</v>
      </c>
      <c r="O377" t="s">
        <v>28366</v>
      </c>
      <c r="W377" t="s">
        <v>28583</v>
      </c>
      <c r="AG377">
        <v>6</v>
      </c>
      <c r="AH377">
        <v>6</v>
      </c>
      <c r="AN377" t="s">
        <v>12798</v>
      </c>
      <c r="AO377" t="s">
        <v>13619</v>
      </c>
      <c r="AS377" t="s">
        <v>204</v>
      </c>
      <c r="AT377">
        <v>2018</v>
      </c>
      <c r="AU377">
        <v>63</v>
      </c>
      <c r="AV377">
        <v>1</v>
      </c>
      <c r="AY377" t="s">
        <v>49</v>
      </c>
      <c r="BA377">
        <v>105</v>
      </c>
      <c r="BB377">
        <v>116</v>
      </c>
      <c r="BD377" t="s">
        <v>28584</v>
      </c>
      <c r="BL377" t="s">
        <v>28585</v>
      </c>
      <c r="BR377" t="s">
        <v>33094</v>
      </c>
    </row>
    <row r="378" spans="1:75" hidden="1">
      <c r="A378">
        <v>412</v>
      </c>
      <c r="B378" t="s">
        <v>76</v>
      </c>
      <c r="C378" t="s">
        <v>4168</v>
      </c>
      <c r="G378" t="s">
        <v>4169</v>
      </c>
      <c r="J378" t="s">
        <v>4170</v>
      </c>
      <c r="K378" t="s">
        <v>4171</v>
      </c>
      <c r="O378" t="s">
        <v>28261</v>
      </c>
      <c r="W378" t="s">
        <v>4172</v>
      </c>
      <c r="AG378">
        <v>41</v>
      </c>
      <c r="AH378">
        <v>42</v>
      </c>
      <c r="AN378" t="s">
        <v>4173</v>
      </c>
      <c r="AS378" t="s">
        <v>397</v>
      </c>
      <c r="AT378">
        <v>2012</v>
      </c>
      <c r="AU378">
        <v>5</v>
      </c>
      <c r="AV378">
        <v>5</v>
      </c>
      <c r="AY378" t="s">
        <v>49</v>
      </c>
      <c r="BA378">
        <v>511</v>
      </c>
      <c r="BB378">
        <v>523</v>
      </c>
      <c r="BD378" t="s">
        <v>4174</v>
      </c>
      <c r="BL378" t="s">
        <v>4175</v>
      </c>
      <c r="BM378">
        <v>22949926</v>
      </c>
      <c r="BR378" t="s">
        <v>33176</v>
      </c>
    </row>
    <row r="379" spans="1:75" hidden="1">
      <c r="A379">
        <v>1083</v>
      </c>
      <c r="B379" t="s">
        <v>76</v>
      </c>
      <c r="C379" t="s">
        <v>33054</v>
      </c>
      <c r="G379" t="s">
        <v>33054</v>
      </c>
      <c r="J379" t="s">
        <v>33055</v>
      </c>
      <c r="K379" t="s">
        <v>605</v>
      </c>
      <c r="O379" t="s">
        <v>28261</v>
      </c>
      <c r="AG379">
        <v>120</v>
      </c>
      <c r="AH379">
        <v>125</v>
      </c>
      <c r="AN379" t="s">
        <v>607</v>
      </c>
      <c r="AT379">
        <v>1977</v>
      </c>
      <c r="AU379">
        <v>31</v>
      </c>
      <c r="AV379">
        <v>3</v>
      </c>
      <c r="BA379">
        <v>546</v>
      </c>
      <c r="BB379">
        <v>567</v>
      </c>
      <c r="BD379" t="s">
        <v>33056</v>
      </c>
      <c r="BL379" t="s">
        <v>33057</v>
      </c>
      <c r="BM379">
        <v>28563474</v>
      </c>
      <c r="BR379" t="s">
        <v>33094</v>
      </c>
      <c r="BS379" t="s">
        <v>594</v>
      </c>
      <c r="BT379">
        <v>33</v>
      </c>
      <c r="BV379" t="s">
        <v>33175</v>
      </c>
      <c r="BW379" t="s">
        <v>594</v>
      </c>
    </row>
    <row r="380" spans="1:75" hidden="1">
      <c r="A380">
        <v>132</v>
      </c>
      <c r="B380" t="s">
        <v>867</v>
      </c>
      <c r="C380" t="s">
        <v>28963</v>
      </c>
      <c r="E380" t="s">
        <v>28964</v>
      </c>
      <c r="G380" t="s">
        <v>28965</v>
      </c>
      <c r="J380" t="s">
        <v>28966</v>
      </c>
      <c r="K380" t="s">
        <v>28967</v>
      </c>
      <c r="L380" t="s">
        <v>4154</v>
      </c>
      <c r="O380" t="s">
        <v>28968</v>
      </c>
      <c r="W380" t="s">
        <v>28969</v>
      </c>
      <c r="AG380">
        <v>9</v>
      </c>
      <c r="AH380">
        <v>9</v>
      </c>
      <c r="AN380" t="s">
        <v>4156</v>
      </c>
      <c r="AP380" t="s">
        <v>28970</v>
      </c>
      <c r="AT380">
        <v>2017</v>
      </c>
      <c r="AU380">
        <v>48</v>
      </c>
      <c r="BA380">
        <v>183</v>
      </c>
      <c r="BB380">
        <v>206</v>
      </c>
      <c r="BD380" t="s">
        <v>28971</v>
      </c>
      <c r="BL380" t="s">
        <v>28972</v>
      </c>
      <c r="BR380" t="s">
        <v>33094</v>
      </c>
    </row>
    <row r="381" spans="1:75" hidden="1">
      <c r="A381">
        <v>526</v>
      </c>
      <c r="B381" t="s">
        <v>76</v>
      </c>
      <c r="C381" t="s">
        <v>30919</v>
      </c>
      <c r="G381" t="s">
        <v>30920</v>
      </c>
      <c r="J381" t="s">
        <v>30921</v>
      </c>
      <c r="K381" t="s">
        <v>1036</v>
      </c>
      <c r="O381" t="s">
        <v>30095</v>
      </c>
      <c r="P381" t="s">
        <v>9875</v>
      </c>
      <c r="Q381" t="s">
        <v>9876</v>
      </c>
      <c r="R381" t="s">
        <v>9877</v>
      </c>
      <c r="W381" t="s">
        <v>30922</v>
      </c>
      <c r="AA381" t="s">
        <v>537</v>
      </c>
      <c r="AB381" t="s">
        <v>30923</v>
      </c>
      <c r="AG381">
        <v>21</v>
      </c>
      <c r="AH381">
        <v>21</v>
      </c>
      <c r="AN381" t="s">
        <v>1040</v>
      </c>
      <c r="AS381" t="s">
        <v>4925</v>
      </c>
      <c r="AT381">
        <v>2009</v>
      </c>
      <c r="AU381">
        <v>163</v>
      </c>
      <c r="AV381" s="2">
        <v>43132</v>
      </c>
      <c r="BA381">
        <v>193</v>
      </c>
      <c r="BB381">
        <v>200</v>
      </c>
      <c r="BD381" t="s">
        <v>30924</v>
      </c>
      <c r="BL381" t="s">
        <v>30925</v>
      </c>
      <c r="BM381">
        <v>19393653</v>
      </c>
      <c r="BR381" t="s">
        <v>33094</v>
      </c>
      <c r="BS381" t="s">
        <v>296</v>
      </c>
    </row>
    <row r="382" spans="1:75" hidden="1">
      <c r="A382">
        <v>615</v>
      </c>
      <c r="B382" t="s">
        <v>76</v>
      </c>
      <c r="C382" t="s">
        <v>31357</v>
      </c>
      <c r="G382" t="s">
        <v>31358</v>
      </c>
      <c r="J382" t="s">
        <v>31359</v>
      </c>
      <c r="K382" t="s">
        <v>1170</v>
      </c>
      <c r="O382" t="s">
        <v>28261</v>
      </c>
      <c r="W382" t="s">
        <v>31360</v>
      </c>
      <c r="AA382" t="s">
        <v>31361</v>
      </c>
      <c r="AB382" t="s">
        <v>31362</v>
      </c>
      <c r="AG382">
        <v>48</v>
      </c>
      <c r="AH382">
        <v>50</v>
      </c>
      <c r="AN382" t="s">
        <v>1174</v>
      </c>
      <c r="AT382">
        <v>2007</v>
      </c>
      <c r="AU382">
        <v>176</v>
      </c>
      <c r="AV382">
        <v>3</v>
      </c>
      <c r="BA382">
        <v>718</v>
      </c>
      <c r="BB382">
        <v>726</v>
      </c>
      <c r="BD382" t="s">
        <v>31363</v>
      </c>
      <c r="BL382" t="s">
        <v>31364</v>
      </c>
      <c r="BM382">
        <v>17897324</v>
      </c>
      <c r="BR382" t="s">
        <v>33094</v>
      </c>
      <c r="BS382" t="s">
        <v>296</v>
      </c>
    </row>
    <row r="383" spans="1:75" hidden="1">
      <c r="A383">
        <v>807</v>
      </c>
      <c r="B383" t="s">
        <v>76</v>
      </c>
      <c r="C383" t="s">
        <v>32204</v>
      </c>
      <c r="G383" t="s">
        <v>32204</v>
      </c>
      <c r="J383" t="s">
        <v>32205</v>
      </c>
      <c r="K383" t="s">
        <v>2877</v>
      </c>
      <c r="O383" t="s">
        <v>28261</v>
      </c>
      <c r="W383" t="s">
        <v>32206</v>
      </c>
      <c r="AA383" t="s">
        <v>8853</v>
      </c>
      <c r="AB383" t="s">
        <v>15096</v>
      </c>
      <c r="AG383">
        <v>14</v>
      </c>
      <c r="AH383">
        <v>14</v>
      </c>
      <c r="AN383" t="s">
        <v>2880</v>
      </c>
      <c r="AS383" t="s">
        <v>413</v>
      </c>
      <c r="AT383">
        <v>1999</v>
      </c>
      <c r="AU383">
        <v>68</v>
      </c>
      <c r="AV383">
        <v>3</v>
      </c>
      <c r="BA383">
        <v>429</v>
      </c>
      <c r="BB383">
        <v>441</v>
      </c>
      <c r="BD383" t="s">
        <v>32207</v>
      </c>
      <c r="BL383" t="s">
        <v>32208</v>
      </c>
      <c r="BR383" t="s">
        <v>33094</v>
      </c>
      <c r="BS383" t="s">
        <v>594</v>
      </c>
      <c r="BT383">
        <v>1</v>
      </c>
    </row>
    <row r="384" spans="1:75" hidden="1">
      <c r="A384">
        <v>530</v>
      </c>
      <c r="B384" t="s">
        <v>76</v>
      </c>
      <c r="C384" t="s">
        <v>4177</v>
      </c>
      <c r="G384" t="s">
        <v>4178</v>
      </c>
      <c r="J384" t="s">
        <v>4179</v>
      </c>
      <c r="K384" t="s">
        <v>3959</v>
      </c>
      <c r="O384" t="s">
        <v>28261</v>
      </c>
      <c r="W384" t="s">
        <v>4180</v>
      </c>
      <c r="AB384" t="s">
        <v>3961</v>
      </c>
      <c r="AG384">
        <v>14</v>
      </c>
      <c r="AH384">
        <v>14</v>
      </c>
      <c r="AN384" t="s">
        <v>3962</v>
      </c>
      <c r="AO384" t="s">
        <v>4181</v>
      </c>
      <c r="AS384" t="s">
        <v>600</v>
      </c>
      <c r="AT384">
        <v>2009</v>
      </c>
      <c r="AU384">
        <v>195</v>
      </c>
      <c r="AV384">
        <v>4</v>
      </c>
      <c r="BA384">
        <v>385</v>
      </c>
      <c r="BB384">
        <v>391</v>
      </c>
      <c r="BD384" t="s">
        <v>4182</v>
      </c>
      <c r="BL384" t="s">
        <v>4183</v>
      </c>
      <c r="BM384">
        <v>19190920</v>
      </c>
      <c r="BR384" t="s">
        <v>33176</v>
      </c>
    </row>
    <row r="385" spans="1:71" hidden="1">
      <c r="A385">
        <v>864</v>
      </c>
      <c r="B385" t="s">
        <v>76</v>
      </c>
      <c r="C385" t="s">
        <v>3724</v>
      </c>
      <c r="G385" t="s">
        <v>3724</v>
      </c>
      <c r="J385" t="s">
        <v>12580</v>
      </c>
      <c r="K385" t="s">
        <v>605</v>
      </c>
      <c r="O385" t="s">
        <v>28261</v>
      </c>
      <c r="W385" t="s">
        <v>12581</v>
      </c>
      <c r="AG385">
        <v>82</v>
      </c>
      <c r="AH385">
        <v>82</v>
      </c>
      <c r="AN385" t="s">
        <v>607</v>
      </c>
      <c r="AS385" t="s">
        <v>600</v>
      </c>
      <c r="AT385">
        <v>1997</v>
      </c>
      <c r="AU385">
        <v>51</v>
      </c>
      <c r="AV385">
        <v>2</v>
      </c>
      <c r="BA385">
        <v>451</v>
      </c>
      <c r="BB385">
        <v>458</v>
      </c>
      <c r="BD385" t="s">
        <v>12582</v>
      </c>
      <c r="BL385" t="s">
        <v>12583</v>
      </c>
      <c r="BM385">
        <v>28565340</v>
      </c>
      <c r="BR385" t="s">
        <v>33176</v>
      </c>
    </row>
    <row r="386" spans="1:71" hidden="1">
      <c r="A386">
        <v>125</v>
      </c>
      <c r="B386" t="s">
        <v>76</v>
      </c>
      <c r="C386" t="s">
        <v>4204</v>
      </c>
      <c r="G386" t="s">
        <v>4205</v>
      </c>
      <c r="J386" t="s">
        <v>4206</v>
      </c>
      <c r="K386" t="s">
        <v>113</v>
      </c>
      <c r="O386" t="s">
        <v>28924</v>
      </c>
      <c r="W386" t="s">
        <v>4207</v>
      </c>
      <c r="AG386">
        <v>1</v>
      </c>
      <c r="AH386">
        <v>1</v>
      </c>
      <c r="AN386" t="s">
        <v>115</v>
      </c>
      <c r="AO386" t="s">
        <v>550</v>
      </c>
      <c r="AS386" t="s">
        <v>156</v>
      </c>
      <c r="AT386">
        <v>2017</v>
      </c>
      <c r="AU386">
        <v>27</v>
      </c>
      <c r="AV386">
        <v>6</v>
      </c>
      <c r="BA386" t="s">
        <v>4208</v>
      </c>
      <c r="BB386" t="s">
        <v>4209</v>
      </c>
      <c r="BD386" t="s">
        <v>4210</v>
      </c>
      <c r="BL386" t="s">
        <v>4211</v>
      </c>
      <c r="BM386">
        <v>28324740</v>
      </c>
      <c r="BR386" t="s">
        <v>33176</v>
      </c>
    </row>
    <row r="387" spans="1:71" hidden="1">
      <c r="A387">
        <v>320</v>
      </c>
      <c r="B387" t="s">
        <v>76</v>
      </c>
      <c r="C387" t="s">
        <v>4212</v>
      </c>
      <c r="G387" t="s">
        <v>4213</v>
      </c>
      <c r="J387" t="s">
        <v>4214</v>
      </c>
      <c r="K387" t="s">
        <v>4171</v>
      </c>
      <c r="O387" t="s">
        <v>28366</v>
      </c>
      <c r="W387" t="s">
        <v>4215</v>
      </c>
      <c r="AA387" t="s">
        <v>4216</v>
      </c>
      <c r="AB387" t="s">
        <v>4217</v>
      </c>
      <c r="AG387">
        <v>66</v>
      </c>
      <c r="AH387">
        <v>67</v>
      </c>
      <c r="AN387" t="s">
        <v>4173</v>
      </c>
      <c r="AS387" t="s">
        <v>94</v>
      </c>
      <c r="AT387">
        <v>2014</v>
      </c>
      <c r="AU387">
        <v>7</v>
      </c>
      <c r="AV387">
        <v>1</v>
      </c>
      <c r="AY387" t="s">
        <v>49</v>
      </c>
      <c r="BA387">
        <v>42</v>
      </c>
      <c r="BB387">
        <v>55</v>
      </c>
      <c r="BD387" t="s">
        <v>4218</v>
      </c>
      <c r="BL387" t="s">
        <v>4219</v>
      </c>
      <c r="BM387">
        <v>24454547</v>
      </c>
      <c r="BR387" t="s">
        <v>33176</v>
      </c>
    </row>
    <row r="388" spans="1:71" hidden="1">
      <c r="A388">
        <v>148</v>
      </c>
      <c r="B388" t="s">
        <v>76</v>
      </c>
      <c r="C388" t="s">
        <v>29039</v>
      </c>
      <c r="G388" t="s">
        <v>29040</v>
      </c>
      <c r="J388" t="s">
        <v>29041</v>
      </c>
      <c r="K388" t="s">
        <v>605</v>
      </c>
      <c r="O388" t="s">
        <v>28261</v>
      </c>
      <c r="W388" t="s">
        <v>29042</v>
      </c>
      <c r="AA388" t="s">
        <v>29043</v>
      </c>
      <c r="AB388" t="s">
        <v>29044</v>
      </c>
      <c r="AG388">
        <v>3</v>
      </c>
      <c r="AH388">
        <v>3</v>
      </c>
      <c r="AN388" t="s">
        <v>607</v>
      </c>
      <c r="AO388" t="s">
        <v>608</v>
      </c>
      <c r="AS388" t="s">
        <v>413</v>
      </c>
      <c r="AT388">
        <v>2016</v>
      </c>
      <c r="AU388">
        <v>70</v>
      </c>
      <c r="AV388">
        <v>11</v>
      </c>
      <c r="BA388">
        <v>2562</v>
      </c>
      <c r="BB388">
        <v>2572</v>
      </c>
      <c r="BD388" t="s">
        <v>29045</v>
      </c>
      <c r="BL388" t="s">
        <v>29046</v>
      </c>
      <c r="BM388">
        <v>27624666</v>
      </c>
      <c r="BR388" t="s">
        <v>33094</v>
      </c>
      <c r="BS388" t="s">
        <v>296</v>
      </c>
    </row>
    <row r="389" spans="1:71" hidden="1">
      <c r="A389">
        <v>361</v>
      </c>
      <c r="B389" t="s">
        <v>76</v>
      </c>
      <c r="C389" t="s">
        <v>30129</v>
      </c>
      <c r="G389" t="s">
        <v>30130</v>
      </c>
      <c r="J389" t="s">
        <v>30131</v>
      </c>
      <c r="K389" t="s">
        <v>3996</v>
      </c>
      <c r="O389" t="s">
        <v>28261</v>
      </c>
      <c r="W389" t="s">
        <v>30132</v>
      </c>
      <c r="AA389" t="s">
        <v>30133</v>
      </c>
      <c r="AB389" t="s">
        <v>30134</v>
      </c>
      <c r="AG389">
        <v>8</v>
      </c>
      <c r="AH389">
        <v>8</v>
      </c>
      <c r="AN389" t="s">
        <v>4000</v>
      </c>
      <c r="AS389" t="s">
        <v>887</v>
      </c>
      <c r="AT389">
        <v>2013</v>
      </c>
      <c r="AU389">
        <v>172</v>
      </c>
      <c r="AV389">
        <v>2</v>
      </c>
      <c r="BA389">
        <v>585</v>
      </c>
      <c r="BB389">
        <v>594</v>
      </c>
      <c r="BD389" t="s">
        <v>30135</v>
      </c>
      <c r="BL389" t="s">
        <v>30136</v>
      </c>
      <c r="BM389">
        <v>23124273</v>
      </c>
      <c r="BR389" t="s">
        <v>33094</v>
      </c>
      <c r="BS389" t="s">
        <v>296</v>
      </c>
    </row>
    <row r="390" spans="1:71" hidden="1">
      <c r="A390">
        <v>636</v>
      </c>
      <c r="B390" t="s">
        <v>76</v>
      </c>
      <c r="C390" t="s">
        <v>4228</v>
      </c>
      <c r="G390" t="s">
        <v>4228</v>
      </c>
      <c r="J390" t="s">
        <v>4229</v>
      </c>
      <c r="K390" t="s">
        <v>79</v>
      </c>
      <c r="O390" t="s">
        <v>28261</v>
      </c>
      <c r="W390" t="s">
        <v>4230</v>
      </c>
      <c r="AA390" t="s">
        <v>1111</v>
      </c>
      <c r="AG390">
        <v>8</v>
      </c>
      <c r="AH390">
        <v>9</v>
      </c>
      <c r="AN390" t="s">
        <v>81</v>
      </c>
      <c r="AS390" t="s">
        <v>600</v>
      </c>
      <c r="AT390">
        <v>2006</v>
      </c>
      <c r="AU390">
        <v>21</v>
      </c>
      <c r="AV390">
        <v>2</v>
      </c>
      <c r="BA390">
        <v>132</v>
      </c>
      <c r="BB390">
        <v>139</v>
      </c>
      <c r="BD390" t="s">
        <v>4231</v>
      </c>
      <c r="BL390" t="s">
        <v>4232</v>
      </c>
      <c r="BM390">
        <v>16603677</v>
      </c>
      <c r="BR390" t="s">
        <v>33176</v>
      </c>
    </row>
    <row r="391" spans="1:71" hidden="1">
      <c r="A391">
        <v>850</v>
      </c>
      <c r="B391" t="s">
        <v>76</v>
      </c>
      <c r="C391" t="s">
        <v>4241</v>
      </c>
      <c r="G391" t="s">
        <v>4241</v>
      </c>
      <c r="J391" t="s">
        <v>4242</v>
      </c>
      <c r="K391" t="s">
        <v>1845</v>
      </c>
      <c r="O391" t="s">
        <v>28261</v>
      </c>
      <c r="W391" t="s">
        <v>4243</v>
      </c>
      <c r="AG391">
        <v>48</v>
      </c>
      <c r="AH391">
        <v>48</v>
      </c>
      <c r="AN391" t="s">
        <v>1849</v>
      </c>
      <c r="AO391" t="s">
        <v>1850</v>
      </c>
      <c r="AS391" t="s">
        <v>128</v>
      </c>
      <c r="AT391">
        <v>1997</v>
      </c>
      <c r="AU391">
        <v>147</v>
      </c>
      <c r="AV391">
        <v>4</v>
      </c>
      <c r="BA391">
        <v>1873</v>
      </c>
      <c r="BB391">
        <v>1883</v>
      </c>
      <c r="BL391" t="s">
        <v>4244</v>
      </c>
      <c r="BM391">
        <v>9409843</v>
      </c>
      <c r="BR391" t="s">
        <v>33176</v>
      </c>
    </row>
    <row r="392" spans="1:71" hidden="1">
      <c r="A392">
        <v>738</v>
      </c>
      <c r="B392" t="s">
        <v>76</v>
      </c>
      <c r="C392" t="s">
        <v>29272</v>
      </c>
      <c r="G392" t="s">
        <v>29272</v>
      </c>
      <c r="J392" t="s">
        <v>31894</v>
      </c>
      <c r="K392" t="s">
        <v>15646</v>
      </c>
      <c r="O392" t="s">
        <v>28366</v>
      </c>
      <c r="W392" t="s">
        <v>31895</v>
      </c>
      <c r="AG392">
        <v>988</v>
      </c>
      <c r="AH392">
        <v>1044</v>
      </c>
      <c r="AN392" t="s">
        <v>15649</v>
      </c>
      <c r="AS392" t="s">
        <v>216</v>
      </c>
      <c r="AT392">
        <v>2002</v>
      </c>
      <c r="AU392">
        <v>17</v>
      </c>
      <c r="AV392">
        <v>8</v>
      </c>
      <c r="BA392">
        <v>386</v>
      </c>
      <c r="BB392">
        <v>391</v>
      </c>
      <c r="BC392" t="s">
        <v>31896</v>
      </c>
      <c r="BD392" t="s">
        <v>31897</v>
      </c>
      <c r="BL392" t="s">
        <v>31898</v>
      </c>
      <c r="BR392" t="s">
        <v>33094</v>
      </c>
    </row>
    <row r="393" spans="1:71" hidden="1">
      <c r="A393">
        <v>356</v>
      </c>
      <c r="B393" t="s">
        <v>76</v>
      </c>
      <c r="C393" t="s">
        <v>30092</v>
      </c>
      <c r="G393" t="s">
        <v>30093</v>
      </c>
      <c r="J393" t="s">
        <v>30094</v>
      </c>
      <c r="K393" t="s">
        <v>4389</v>
      </c>
      <c r="O393" t="s">
        <v>30095</v>
      </c>
      <c r="P393" t="s">
        <v>30096</v>
      </c>
      <c r="Q393" t="s">
        <v>30097</v>
      </c>
      <c r="R393" t="s">
        <v>30098</v>
      </c>
      <c r="W393" t="s">
        <v>30099</v>
      </c>
      <c r="AG393">
        <v>51</v>
      </c>
      <c r="AH393">
        <v>55</v>
      </c>
      <c r="AN393" t="s">
        <v>4394</v>
      </c>
      <c r="AO393" t="s">
        <v>5235</v>
      </c>
      <c r="AS393" t="s">
        <v>397</v>
      </c>
      <c r="AT393">
        <v>2013</v>
      </c>
      <c r="AU393">
        <v>53</v>
      </c>
      <c r="AV393">
        <v>1</v>
      </c>
      <c r="BA393">
        <v>131</v>
      </c>
      <c r="BB393">
        <v>143</v>
      </c>
      <c r="BD393" t="s">
        <v>30100</v>
      </c>
      <c r="BL393" t="s">
        <v>30101</v>
      </c>
      <c r="BM393">
        <v>23615363</v>
      </c>
      <c r="BR393" t="s">
        <v>33094</v>
      </c>
      <c r="BS393" t="s">
        <v>296</v>
      </c>
    </row>
    <row r="394" spans="1:71" hidden="1">
      <c r="A394">
        <v>201</v>
      </c>
      <c r="B394" t="s">
        <v>76</v>
      </c>
      <c r="C394" t="s">
        <v>29272</v>
      </c>
      <c r="G394" t="s">
        <v>29273</v>
      </c>
      <c r="J394" t="s">
        <v>29274</v>
      </c>
      <c r="K394" t="s">
        <v>4171</v>
      </c>
      <c r="O394" t="s">
        <v>28366</v>
      </c>
      <c r="W394" t="s">
        <v>29275</v>
      </c>
      <c r="AG394">
        <v>11</v>
      </c>
      <c r="AH394">
        <v>11</v>
      </c>
      <c r="AN394" t="s">
        <v>4173</v>
      </c>
      <c r="AS394" t="s">
        <v>94</v>
      </c>
      <c r="AT394">
        <v>2016</v>
      </c>
      <c r="AU394">
        <v>9</v>
      </c>
      <c r="AV394">
        <v>1</v>
      </c>
      <c r="AY394" t="s">
        <v>49</v>
      </c>
      <c r="BA394">
        <v>248</v>
      </c>
      <c r="BB394">
        <v>270</v>
      </c>
      <c r="BD394" t="s">
        <v>29276</v>
      </c>
      <c r="BL394" t="s">
        <v>29277</v>
      </c>
      <c r="BM394">
        <v>27087851</v>
      </c>
      <c r="BR394" t="s">
        <v>33094</v>
      </c>
    </row>
    <row r="395" spans="1:71" hidden="1">
      <c r="A395">
        <v>808</v>
      </c>
      <c r="B395" t="s">
        <v>76</v>
      </c>
      <c r="C395" t="s">
        <v>12584</v>
      </c>
      <c r="G395" t="s">
        <v>12584</v>
      </c>
      <c r="J395" t="s">
        <v>12585</v>
      </c>
      <c r="K395" t="s">
        <v>2514</v>
      </c>
      <c r="O395" t="s">
        <v>28261</v>
      </c>
      <c r="W395" t="s">
        <v>12586</v>
      </c>
      <c r="AG395">
        <v>11</v>
      </c>
      <c r="AH395">
        <v>12</v>
      </c>
      <c r="AN395" t="s">
        <v>2518</v>
      </c>
      <c r="AS395" t="s">
        <v>413</v>
      </c>
      <c r="AT395">
        <v>1999</v>
      </c>
      <c r="AU395">
        <v>83</v>
      </c>
      <c r="AW395">
        <v>5</v>
      </c>
      <c r="BA395">
        <v>509</v>
      </c>
      <c r="BB395">
        <v>519</v>
      </c>
      <c r="BD395" t="s">
        <v>12587</v>
      </c>
      <c r="BL395" t="s">
        <v>12588</v>
      </c>
      <c r="BR395" t="s">
        <v>33176</v>
      </c>
    </row>
    <row r="396" spans="1:71" hidden="1">
      <c r="A396">
        <v>603</v>
      </c>
      <c r="B396" t="s">
        <v>76</v>
      </c>
      <c r="C396" t="s">
        <v>31295</v>
      </c>
      <c r="G396" t="s">
        <v>31296</v>
      </c>
      <c r="J396" t="s">
        <v>31297</v>
      </c>
      <c r="K396" t="s">
        <v>2877</v>
      </c>
      <c r="O396" t="s">
        <v>28261</v>
      </c>
      <c r="W396" t="s">
        <v>31298</v>
      </c>
      <c r="AG396">
        <v>4</v>
      </c>
      <c r="AH396">
        <v>4</v>
      </c>
      <c r="AN396" t="s">
        <v>2880</v>
      </c>
      <c r="AS396" t="s">
        <v>204</v>
      </c>
      <c r="AT396">
        <v>2007</v>
      </c>
      <c r="AU396">
        <v>90</v>
      </c>
      <c r="AV396">
        <v>2</v>
      </c>
      <c r="BA396">
        <v>375</v>
      </c>
      <c r="BB396">
        <v>380</v>
      </c>
      <c r="BD396" t="s">
        <v>31299</v>
      </c>
      <c r="BL396" t="s">
        <v>31300</v>
      </c>
      <c r="BR396" t="s">
        <v>33094</v>
      </c>
      <c r="BS396" t="s">
        <v>296</v>
      </c>
    </row>
    <row r="397" spans="1:71" hidden="1">
      <c r="A397">
        <v>1038</v>
      </c>
      <c r="B397" t="s">
        <v>76</v>
      </c>
      <c r="C397" t="s">
        <v>32922</v>
      </c>
      <c r="G397" t="s">
        <v>32922</v>
      </c>
      <c r="J397" t="s">
        <v>32923</v>
      </c>
      <c r="K397" t="s">
        <v>32924</v>
      </c>
      <c r="O397" t="s">
        <v>28261</v>
      </c>
      <c r="AG397">
        <v>8</v>
      </c>
      <c r="AH397">
        <v>10</v>
      </c>
      <c r="AT397">
        <v>1984</v>
      </c>
      <c r="AU397">
        <v>155</v>
      </c>
      <c r="AV397">
        <v>2</v>
      </c>
      <c r="BA397">
        <v>161</v>
      </c>
      <c r="BB397">
        <v>169</v>
      </c>
      <c r="BD397" t="s">
        <v>32925</v>
      </c>
      <c r="BL397" t="s">
        <v>32926</v>
      </c>
      <c r="BR397" t="s">
        <v>33094</v>
      </c>
      <c r="BS397" t="s">
        <v>296</v>
      </c>
    </row>
    <row r="398" spans="1:71" hidden="1">
      <c r="A398">
        <v>262</v>
      </c>
      <c r="B398" t="s">
        <v>76</v>
      </c>
      <c r="C398" t="s">
        <v>4278</v>
      </c>
      <c r="G398" t="s">
        <v>4279</v>
      </c>
      <c r="J398" t="s">
        <v>4280</v>
      </c>
      <c r="K398" t="s">
        <v>677</v>
      </c>
      <c r="O398" t="s">
        <v>28261</v>
      </c>
      <c r="W398" t="s">
        <v>4281</v>
      </c>
      <c r="AB398" t="s">
        <v>4282</v>
      </c>
      <c r="AG398">
        <v>14</v>
      </c>
      <c r="AH398">
        <v>15</v>
      </c>
      <c r="AN398" t="s">
        <v>679</v>
      </c>
      <c r="AO398" t="s">
        <v>4283</v>
      </c>
      <c r="AS398" t="s">
        <v>94</v>
      </c>
      <c r="AT398">
        <v>2015</v>
      </c>
      <c r="AU398">
        <v>28</v>
      </c>
      <c r="AV398">
        <v>1</v>
      </c>
      <c r="BA398">
        <v>40</v>
      </c>
      <c r="BB398">
        <v>53</v>
      </c>
      <c r="BD398" t="s">
        <v>4284</v>
      </c>
      <c r="BL398" t="s">
        <v>4285</v>
      </c>
      <c r="BM398">
        <v>25430782</v>
      </c>
      <c r="BR398" t="s">
        <v>33176</v>
      </c>
    </row>
    <row r="399" spans="1:71" hidden="1">
      <c r="A399">
        <v>4</v>
      </c>
      <c r="B399" t="s">
        <v>76</v>
      </c>
      <c r="C399" t="s">
        <v>4286</v>
      </c>
      <c r="G399" t="s">
        <v>4287</v>
      </c>
      <c r="J399" t="s">
        <v>4288</v>
      </c>
      <c r="K399" t="s">
        <v>4289</v>
      </c>
      <c r="O399" t="s">
        <v>28261</v>
      </c>
      <c r="W399" t="s">
        <v>4290</v>
      </c>
      <c r="AG399">
        <v>0</v>
      </c>
      <c r="AH399">
        <v>0</v>
      </c>
      <c r="AN399" t="s">
        <v>4291</v>
      </c>
      <c r="AO399" t="s">
        <v>4292</v>
      </c>
      <c r="AS399" t="s">
        <v>128</v>
      </c>
      <c r="AT399">
        <v>2018</v>
      </c>
      <c r="AU399">
        <v>127</v>
      </c>
      <c r="BA399">
        <v>116</v>
      </c>
      <c r="BB399">
        <v>126</v>
      </c>
      <c r="BD399" t="s">
        <v>4293</v>
      </c>
      <c r="BL399" t="s">
        <v>4294</v>
      </c>
      <c r="BR399" t="s">
        <v>33176</v>
      </c>
    </row>
    <row r="400" spans="1:71" hidden="1">
      <c r="A400">
        <v>821</v>
      </c>
      <c r="B400" t="s">
        <v>76</v>
      </c>
      <c r="C400" t="s">
        <v>32243</v>
      </c>
      <c r="G400" t="s">
        <v>32243</v>
      </c>
      <c r="J400" t="s">
        <v>32244</v>
      </c>
      <c r="K400" t="s">
        <v>9415</v>
      </c>
      <c r="O400" t="s">
        <v>28366</v>
      </c>
      <c r="W400" t="s">
        <v>32245</v>
      </c>
      <c r="AA400" t="s">
        <v>20821</v>
      </c>
      <c r="AB400" t="s">
        <v>31729</v>
      </c>
      <c r="AG400">
        <v>259</v>
      </c>
      <c r="AH400">
        <v>269</v>
      </c>
      <c r="AN400" t="s">
        <v>9419</v>
      </c>
      <c r="AO400" t="s">
        <v>9420</v>
      </c>
      <c r="AS400" t="s">
        <v>204</v>
      </c>
      <c r="AT400">
        <v>1999</v>
      </c>
      <c r="AU400">
        <v>74</v>
      </c>
      <c r="AV400">
        <v>1</v>
      </c>
      <c r="BA400">
        <v>87</v>
      </c>
      <c r="BB400">
        <v>120</v>
      </c>
      <c r="BD400" t="s">
        <v>32246</v>
      </c>
      <c r="BL400" t="s">
        <v>32247</v>
      </c>
      <c r="BR400" t="s">
        <v>33094</v>
      </c>
    </row>
    <row r="401" spans="1:71" hidden="1">
      <c r="A401">
        <v>16</v>
      </c>
      <c r="B401" t="s">
        <v>76</v>
      </c>
      <c r="C401" t="s">
        <v>28335</v>
      </c>
      <c r="G401" t="s">
        <v>28336</v>
      </c>
      <c r="J401" t="s">
        <v>28337</v>
      </c>
      <c r="K401" t="s">
        <v>1697</v>
      </c>
      <c r="O401" t="s">
        <v>28261</v>
      </c>
      <c r="W401" t="s">
        <v>28338</v>
      </c>
      <c r="AB401" t="s">
        <v>28339</v>
      </c>
      <c r="AG401">
        <v>0</v>
      </c>
      <c r="AH401">
        <v>0</v>
      </c>
      <c r="AN401" t="s">
        <v>1699</v>
      </c>
      <c r="AO401" t="s">
        <v>1700</v>
      </c>
      <c r="AS401" t="s">
        <v>185</v>
      </c>
      <c r="AT401">
        <v>2018</v>
      </c>
      <c r="AU401">
        <v>192</v>
      </c>
      <c r="AV401">
        <v>3</v>
      </c>
      <c r="BA401">
        <v>347</v>
      </c>
      <c r="BB401">
        <v>359</v>
      </c>
      <c r="BD401" t="s">
        <v>28340</v>
      </c>
      <c r="BL401" t="s">
        <v>28341</v>
      </c>
      <c r="BM401">
        <v>30125235</v>
      </c>
      <c r="BR401" t="s">
        <v>33094</v>
      </c>
      <c r="BS401" t="s">
        <v>296</v>
      </c>
    </row>
    <row r="402" spans="1:71" hidden="1">
      <c r="A402">
        <v>552</v>
      </c>
      <c r="B402" t="s">
        <v>76</v>
      </c>
      <c r="C402" t="s">
        <v>4320</v>
      </c>
      <c r="G402" t="s">
        <v>4321</v>
      </c>
      <c r="J402" t="s">
        <v>4322</v>
      </c>
      <c r="K402" t="s">
        <v>3959</v>
      </c>
      <c r="O402" t="s">
        <v>28261</v>
      </c>
      <c r="W402" t="s">
        <v>4323</v>
      </c>
      <c r="AB402" t="s">
        <v>3961</v>
      </c>
      <c r="AG402">
        <v>9</v>
      </c>
      <c r="AH402">
        <v>10</v>
      </c>
      <c r="AN402" t="s">
        <v>3962</v>
      </c>
      <c r="AO402" t="s">
        <v>4181</v>
      </c>
      <c r="AS402" t="s">
        <v>397</v>
      </c>
      <c r="AT402">
        <v>2008</v>
      </c>
      <c r="AU402">
        <v>194</v>
      </c>
      <c r="AV402">
        <v>7</v>
      </c>
      <c r="BA402">
        <v>611</v>
      </c>
      <c r="BB402">
        <v>615</v>
      </c>
      <c r="BD402" t="s">
        <v>4324</v>
      </c>
      <c r="BL402" t="s">
        <v>4325</v>
      </c>
      <c r="BM402">
        <v>18427810</v>
      </c>
      <c r="BR402" t="s">
        <v>33176</v>
      </c>
    </row>
    <row r="403" spans="1:71" hidden="1">
      <c r="A403">
        <v>127</v>
      </c>
      <c r="B403" t="s">
        <v>76</v>
      </c>
      <c r="C403" t="s">
        <v>28936</v>
      </c>
      <c r="G403" t="s">
        <v>28937</v>
      </c>
      <c r="J403" t="s">
        <v>28938</v>
      </c>
      <c r="K403" t="s">
        <v>182</v>
      </c>
      <c r="O403" t="s">
        <v>28261</v>
      </c>
      <c r="W403" t="s">
        <v>28939</v>
      </c>
      <c r="AA403" t="s">
        <v>28940</v>
      </c>
      <c r="AB403" t="s">
        <v>28941</v>
      </c>
      <c r="AG403">
        <v>0</v>
      </c>
      <c r="AH403">
        <v>0</v>
      </c>
      <c r="AN403" t="s">
        <v>184</v>
      </c>
      <c r="AO403" t="s">
        <v>293</v>
      </c>
      <c r="AS403" t="s">
        <v>769</v>
      </c>
      <c r="AT403">
        <v>2017</v>
      </c>
      <c r="AU403">
        <v>42</v>
      </c>
      <c r="AV403">
        <v>1</v>
      </c>
      <c r="BA403">
        <v>98</v>
      </c>
      <c r="BB403">
        <v>102</v>
      </c>
      <c r="BD403" t="s">
        <v>28942</v>
      </c>
      <c r="BL403" t="s">
        <v>28943</v>
      </c>
      <c r="BR403" t="s">
        <v>33094</v>
      </c>
      <c r="BS403" t="s">
        <v>296</v>
      </c>
    </row>
    <row r="404" spans="1:71" hidden="1">
      <c r="A404">
        <v>505</v>
      </c>
      <c r="B404" t="s">
        <v>76</v>
      </c>
      <c r="C404" t="s">
        <v>30842</v>
      </c>
      <c r="G404" t="s">
        <v>30843</v>
      </c>
      <c r="J404" t="s">
        <v>30844</v>
      </c>
      <c r="K404" t="s">
        <v>4119</v>
      </c>
      <c r="O404" t="s">
        <v>28261</v>
      </c>
      <c r="W404" t="s">
        <v>30845</v>
      </c>
      <c r="AA404" t="s">
        <v>8853</v>
      </c>
      <c r="AB404" t="s">
        <v>15096</v>
      </c>
      <c r="AG404">
        <v>14</v>
      </c>
      <c r="AH404">
        <v>14</v>
      </c>
      <c r="AN404" t="s">
        <v>4121</v>
      </c>
      <c r="AS404" s="3">
        <v>39448</v>
      </c>
      <c r="AT404">
        <v>2010</v>
      </c>
      <c r="AU404">
        <v>391</v>
      </c>
      <c r="AV404">
        <v>2</v>
      </c>
      <c r="BA404">
        <v>1251</v>
      </c>
      <c r="BB404">
        <v>1254</v>
      </c>
      <c r="BD404" t="s">
        <v>30846</v>
      </c>
      <c r="BL404" t="s">
        <v>30847</v>
      </c>
      <c r="BM404">
        <v>20006581</v>
      </c>
      <c r="BR404" t="s">
        <v>33094</v>
      </c>
      <c r="BS404" t="s">
        <v>296</v>
      </c>
    </row>
    <row r="405" spans="1:71" hidden="1">
      <c r="A405">
        <v>44</v>
      </c>
      <c r="B405" t="s">
        <v>76</v>
      </c>
      <c r="C405" t="s">
        <v>28478</v>
      </c>
      <c r="G405" t="s">
        <v>28479</v>
      </c>
      <c r="J405" t="s">
        <v>28480</v>
      </c>
      <c r="K405" t="s">
        <v>12796</v>
      </c>
      <c r="O405" t="s">
        <v>28366</v>
      </c>
      <c r="W405" t="s">
        <v>28481</v>
      </c>
      <c r="AG405">
        <v>1</v>
      </c>
      <c r="AH405">
        <v>1</v>
      </c>
      <c r="AN405" t="s">
        <v>12798</v>
      </c>
      <c r="AO405" t="s">
        <v>13619</v>
      </c>
      <c r="AS405" t="s">
        <v>600</v>
      </c>
      <c r="AT405">
        <v>2018</v>
      </c>
      <c r="AU405">
        <v>63</v>
      </c>
      <c r="AV405">
        <v>2</v>
      </c>
      <c r="BA405">
        <v>169</v>
      </c>
      <c r="BB405">
        <v>184</v>
      </c>
      <c r="BD405" t="s">
        <v>28482</v>
      </c>
      <c r="BL405" t="s">
        <v>28483</v>
      </c>
      <c r="BR405" t="s">
        <v>33094</v>
      </c>
    </row>
    <row r="406" spans="1:71" hidden="1">
      <c r="A406">
        <v>402</v>
      </c>
      <c r="B406" t="s">
        <v>76</v>
      </c>
      <c r="C406" t="s">
        <v>30310</v>
      </c>
      <c r="G406" t="s">
        <v>30311</v>
      </c>
      <c r="J406" t="s">
        <v>30312</v>
      </c>
      <c r="K406" t="s">
        <v>1036</v>
      </c>
      <c r="O406" t="s">
        <v>28261</v>
      </c>
      <c r="W406" t="s">
        <v>30313</v>
      </c>
      <c r="AA406" t="s">
        <v>30314</v>
      </c>
      <c r="AB406" t="s">
        <v>30315</v>
      </c>
      <c r="AG406">
        <v>28</v>
      </c>
      <c r="AH406">
        <v>28</v>
      </c>
      <c r="AN406" t="s">
        <v>1040</v>
      </c>
      <c r="AS406" s="3">
        <v>37135</v>
      </c>
      <c r="AT406">
        <v>2012</v>
      </c>
      <c r="AU406">
        <v>178</v>
      </c>
      <c r="AV406">
        <v>2</v>
      </c>
      <c r="BA406">
        <v>417</v>
      </c>
      <c r="BB406">
        <v>426</v>
      </c>
      <c r="BD406" t="s">
        <v>30316</v>
      </c>
      <c r="BL406" t="s">
        <v>30317</v>
      </c>
      <c r="BM406">
        <v>22732084</v>
      </c>
      <c r="BR406" t="s">
        <v>33094</v>
      </c>
      <c r="BS406" t="s">
        <v>296</v>
      </c>
    </row>
    <row r="407" spans="1:71" hidden="1">
      <c r="A407">
        <v>620</v>
      </c>
      <c r="B407" t="s">
        <v>76</v>
      </c>
      <c r="C407" t="s">
        <v>31382</v>
      </c>
      <c r="G407" t="s">
        <v>31383</v>
      </c>
      <c r="J407" t="s">
        <v>31384</v>
      </c>
      <c r="K407" t="s">
        <v>9515</v>
      </c>
      <c r="O407" t="s">
        <v>28261</v>
      </c>
      <c r="W407" t="s">
        <v>31385</v>
      </c>
      <c r="AG407">
        <v>14</v>
      </c>
      <c r="AH407">
        <v>15</v>
      </c>
      <c r="AN407" t="s">
        <v>9517</v>
      </c>
      <c r="AS407" t="s">
        <v>128</v>
      </c>
      <c r="AT407">
        <v>2006</v>
      </c>
      <c r="AU407">
        <v>22</v>
      </c>
      <c r="AV407">
        <v>4</v>
      </c>
      <c r="BA407">
        <v>609</v>
      </c>
      <c r="BB407">
        <v>614</v>
      </c>
      <c r="BD407" t="s">
        <v>31386</v>
      </c>
      <c r="BL407" t="s">
        <v>31387</v>
      </c>
      <c r="BM407">
        <v>17304925</v>
      </c>
      <c r="BR407" t="s">
        <v>33094</v>
      </c>
      <c r="BS407" t="s">
        <v>296</v>
      </c>
    </row>
    <row r="408" spans="1:71" hidden="1">
      <c r="A408">
        <v>815</v>
      </c>
      <c r="B408" t="s">
        <v>76</v>
      </c>
      <c r="C408" t="s">
        <v>4397</v>
      </c>
      <c r="G408" t="s">
        <v>4397</v>
      </c>
      <c r="J408" t="s">
        <v>4398</v>
      </c>
      <c r="K408" t="s">
        <v>145</v>
      </c>
      <c r="O408" t="s">
        <v>28261</v>
      </c>
      <c r="W408" t="s">
        <v>4399</v>
      </c>
      <c r="AG408">
        <v>16</v>
      </c>
      <c r="AH408">
        <v>21</v>
      </c>
      <c r="AN408" t="s">
        <v>147</v>
      </c>
      <c r="AS408" t="s">
        <v>887</v>
      </c>
      <c r="AT408">
        <v>1999</v>
      </c>
      <c r="AU408">
        <v>45</v>
      </c>
      <c r="AV408">
        <v>6</v>
      </c>
      <c r="BA408">
        <v>587</v>
      </c>
      <c r="BB408">
        <v>598</v>
      </c>
      <c r="BD408" t="s">
        <v>4400</v>
      </c>
      <c r="BL408" t="s">
        <v>4401</v>
      </c>
      <c r="BR408" t="s">
        <v>33176</v>
      </c>
    </row>
    <row r="409" spans="1:71" hidden="1">
      <c r="A409">
        <v>168</v>
      </c>
      <c r="B409" t="s">
        <v>76</v>
      </c>
      <c r="C409" t="s">
        <v>29134</v>
      </c>
      <c r="G409" t="s">
        <v>29135</v>
      </c>
      <c r="J409" t="s">
        <v>29136</v>
      </c>
      <c r="K409" t="s">
        <v>27029</v>
      </c>
      <c r="O409" t="s">
        <v>28261</v>
      </c>
      <c r="W409" t="s">
        <v>29137</v>
      </c>
      <c r="AA409" t="s">
        <v>29138</v>
      </c>
      <c r="AB409" t="s">
        <v>29139</v>
      </c>
      <c r="AG409">
        <v>45</v>
      </c>
      <c r="AH409">
        <v>46</v>
      </c>
      <c r="AN409" t="s">
        <v>27031</v>
      </c>
      <c r="AO409" t="s">
        <v>28008</v>
      </c>
      <c r="AS409" t="s">
        <v>397</v>
      </c>
      <c r="AT409">
        <v>2016</v>
      </c>
      <c r="AU409">
        <v>89</v>
      </c>
      <c r="AV409">
        <v>3</v>
      </c>
      <c r="AY409" t="s">
        <v>49</v>
      </c>
      <c r="BA409">
        <v>823</v>
      </c>
      <c r="BB409">
        <v>835</v>
      </c>
      <c r="BD409" t="s">
        <v>29140</v>
      </c>
      <c r="BL409" t="s">
        <v>29141</v>
      </c>
      <c r="BR409" t="s">
        <v>33094</v>
      </c>
      <c r="BS409" t="s">
        <v>296</v>
      </c>
    </row>
    <row r="410" spans="1:71" hidden="1">
      <c r="A410">
        <v>387</v>
      </c>
      <c r="B410" t="s">
        <v>76</v>
      </c>
      <c r="C410" t="s">
        <v>30233</v>
      </c>
      <c r="G410" t="s">
        <v>30234</v>
      </c>
      <c r="J410" t="s">
        <v>30235</v>
      </c>
      <c r="K410" t="s">
        <v>969</v>
      </c>
      <c r="O410" t="s">
        <v>28261</v>
      </c>
      <c r="AA410" t="s">
        <v>30236</v>
      </c>
      <c r="AB410" t="s">
        <v>30237</v>
      </c>
      <c r="AG410">
        <v>1</v>
      </c>
      <c r="AH410">
        <v>1</v>
      </c>
      <c r="AN410" t="s">
        <v>971</v>
      </c>
      <c r="AS410" t="s">
        <v>128</v>
      </c>
      <c r="AT410">
        <v>2012</v>
      </c>
      <c r="AU410">
        <v>37</v>
      </c>
      <c r="AV410">
        <v>2</v>
      </c>
      <c r="BA410">
        <v>458</v>
      </c>
      <c r="BB410">
        <v>461</v>
      </c>
      <c r="BD410" t="s">
        <v>30238</v>
      </c>
      <c r="BL410" t="s">
        <v>30239</v>
      </c>
      <c r="BM410">
        <v>23181872</v>
      </c>
      <c r="BR410" t="s">
        <v>33094</v>
      </c>
      <c r="BS410" t="s">
        <v>296</v>
      </c>
    </row>
    <row r="411" spans="1:71" hidden="1">
      <c r="A411">
        <v>292</v>
      </c>
      <c r="B411" t="s">
        <v>76</v>
      </c>
      <c r="C411" t="s">
        <v>29725</v>
      </c>
      <c r="G411" t="s">
        <v>29726</v>
      </c>
      <c r="J411" t="s">
        <v>29727</v>
      </c>
      <c r="K411" t="s">
        <v>2128</v>
      </c>
      <c r="O411" t="s">
        <v>28261</v>
      </c>
      <c r="W411" t="s">
        <v>29728</v>
      </c>
      <c r="AG411">
        <v>5</v>
      </c>
      <c r="AH411">
        <v>5</v>
      </c>
      <c r="AN411" t="s">
        <v>2130</v>
      </c>
      <c r="AO411" t="s">
        <v>4637</v>
      </c>
      <c r="AS411" t="s">
        <v>216</v>
      </c>
      <c r="AT411">
        <v>2014</v>
      </c>
      <c r="AU411">
        <v>43</v>
      </c>
      <c r="AV411">
        <v>4</v>
      </c>
      <c r="BA411">
        <v>923</v>
      </c>
      <c r="BB411">
        <v>931</v>
      </c>
      <c r="BD411" t="s">
        <v>29729</v>
      </c>
      <c r="BL411" t="s">
        <v>29730</v>
      </c>
      <c r="BM411">
        <v>25182614</v>
      </c>
      <c r="BR411" t="s">
        <v>33094</v>
      </c>
      <c r="BS411" t="s">
        <v>296</v>
      </c>
    </row>
    <row r="412" spans="1:71" hidden="1">
      <c r="A412">
        <v>397</v>
      </c>
      <c r="B412" t="s">
        <v>76</v>
      </c>
      <c r="C412" t="s">
        <v>30291</v>
      </c>
      <c r="G412" t="s">
        <v>30292</v>
      </c>
      <c r="J412" t="s">
        <v>30293</v>
      </c>
      <c r="K412" t="s">
        <v>79</v>
      </c>
      <c r="O412" t="s">
        <v>28261</v>
      </c>
      <c r="W412" t="s">
        <v>30294</v>
      </c>
      <c r="AA412" t="s">
        <v>548</v>
      </c>
      <c r="AB412" t="s">
        <v>30295</v>
      </c>
      <c r="AG412">
        <v>14</v>
      </c>
      <c r="AH412">
        <v>14</v>
      </c>
      <c r="AN412" t="s">
        <v>81</v>
      </c>
      <c r="AO412" t="s">
        <v>5121</v>
      </c>
      <c r="AS412" t="s">
        <v>168</v>
      </c>
      <c r="AT412">
        <v>2012</v>
      </c>
      <c r="AU412">
        <v>27</v>
      </c>
      <c r="AV412">
        <v>5</v>
      </c>
      <c r="BA412">
        <v>377</v>
      </c>
      <c r="BB412">
        <v>387</v>
      </c>
      <c r="BD412" t="s">
        <v>30296</v>
      </c>
      <c r="BL412" t="s">
        <v>30297</v>
      </c>
      <c r="BM412">
        <v>23010660</v>
      </c>
      <c r="BR412" t="s">
        <v>33094</v>
      </c>
      <c r="BS412" t="s">
        <v>296</v>
      </c>
    </row>
    <row r="413" spans="1:71" hidden="1">
      <c r="A413">
        <v>751</v>
      </c>
      <c r="B413" t="s">
        <v>76</v>
      </c>
      <c r="C413" t="s">
        <v>620</v>
      </c>
      <c r="G413" t="s">
        <v>620</v>
      </c>
      <c r="J413" t="s">
        <v>31953</v>
      </c>
      <c r="K413" t="s">
        <v>2128</v>
      </c>
      <c r="O413" t="s">
        <v>28261</v>
      </c>
      <c r="W413" t="s">
        <v>31954</v>
      </c>
      <c r="AB413" t="s">
        <v>625</v>
      </c>
      <c r="AG413">
        <v>16</v>
      </c>
      <c r="AH413">
        <v>16</v>
      </c>
      <c r="AN413" t="s">
        <v>2130</v>
      </c>
      <c r="AS413" t="s">
        <v>128</v>
      </c>
      <c r="AT413">
        <v>2001</v>
      </c>
      <c r="AU413">
        <v>30</v>
      </c>
      <c r="AV413">
        <v>6</v>
      </c>
      <c r="BA413">
        <v>1150</v>
      </c>
      <c r="BB413">
        <v>1157</v>
      </c>
      <c r="BD413" t="s">
        <v>31955</v>
      </c>
      <c r="BL413" t="s">
        <v>31956</v>
      </c>
      <c r="BR413" t="s">
        <v>33094</v>
      </c>
      <c r="BS413" t="s">
        <v>296</v>
      </c>
    </row>
    <row r="414" spans="1:71" hidden="1">
      <c r="A414">
        <v>458</v>
      </c>
      <c r="B414" t="s">
        <v>76</v>
      </c>
      <c r="C414" t="s">
        <v>30576</v>
      </c>
      <c r="G414" t="s">
        <v>30577</v>
      </c>
      <c r="J414" t="s">
        <v>30578</v>
      </c>
      <c r="K414" t="s">
        <v>30579</v>
      </c>
      <c r="O414" t="s">
        <v>28261</v>
      </c>
      <c r="W414" t="s">
        <v>30580</v>
      </c>
      <c r="AG414">
        <v>28</v>
      </c>
      <c r="AH414">
        <v>28</v>
      </c>
      <c r="AN414" t="s">
        <v>30581</v>
      </c>
      <c r="AS414" t="s">
        <v>1120</v>
      </c>
      <c r="AT414">
        <v>2011</v>
      </c>
      <c r="AU414">
        <v>123</v>
      </c>
      <c r="AV414" s="2">
        <v>43319</v>
      </c>
      <c r="BA414">
        <v>1524</v>
      </c>
      <c r="BB414">
        <v>1538</v>
      </c>
      <c r="BD414" t="s">
        <v>30582</v>
      </c>
      <c r="BL414" t="s">
        <v>30583</v>
      </c>
      <c r="BR414" t="s">
        <v>33094</v>
      </c>
      <c r="BS414" t="s">
        <v>296</v>
      </c>
    </row>
    <row r="415" spans="1:71" hidden="1">
      <c r="A415">
        <v>74</v>
      </c>
      <c r="B415" t="s">
        <v>76</v>
      </c>
      <c r="C415" t="s">
        <v>28639</v>
      </c>
      <c r="G415" t="s">
        <v>28640</v>
      </c>
      <c r="J415" t="s">
        <v>28641</v>
      </c>
      <c r="K415" t="s">
        <v>15916</v>
      </c>
      <c r="O415" t="s">
        <v>28261</v>
      </c>
      <c r="W415" t="s">
        <v>28642</v>
      </c>
      <c r="AB415" t="s">
        <v>28643</v>
      </c>
      <c r="AG415">
        <v>2</v>
      </c>
      <c r="AH415">
        <v>2</v>
      </c>
      <c r="AN415" t="s">
        <v>15918</v>
      </c>
      <c r="AS415" t="s">
        <v>413</v>
      </c>
      <c r="AT415">
        <v>2017</v>
      </c>
      <c r="AU415">
        <v>10</v>
      </c>
      <c r="AV415">
        <v>3</v>
      </c>
      <c r="BD415" t="s">
        <v>28644</v>
      </c>
      <c r="BL415" t="s">
        <v>28645</v>
      </c>
      <c r="BM415">
        <v>29293817</v>
      </c>
      <c r="BR415" t="s">
        <v>33094</v>
      </c>
      <c r="BS415" t="s">
        <v>296</v>
      </c>
    </row>
    <row r="416" spans="1:71" hidden="1">
      <c r="A416">
        <v>389</v>
      </c>
      <c r="B416" t="s">
        <v>76</v>
      </c>
      <c r="C416" t="s">
        <v>30240</v>
      </c>
      <c r="G416" t="s">
        <v>30241</v>
      </c>
      <c r="J416" t="s">
        <v>30242</v>
      </c>
      <c r="K416" t="s">
        <v>232</v>
      </c>
      <c r="O416" t="s">
        <v>28261</v>
      </c>
      <c r="W416" t="s">
        <v>30243</v>
      </c>
      <c r="AA416" t="s">
        <v>30244</v>
      </c>
      <c r="AB416" t="s">
        <v>30245</v>
      </c>
      <c r="AG416">
        <v>15</v>
      </c>
      <c r="AH416">
        <v>15</v>
      </c>
      <c r="AN416" t="s">
        <v>234</v>
      </c>
      <c r="AO416" t="s">
        <v>2478</v>
      </c>
      <c r="AS416" s="3">
        <v>44866</v>
      </c>
      <c r="AT416">
        <v>2012</v>
      </c>
      <c r="AU416">
        <v>279</v>
      </c>
      <c r="AV416">
        <v>1747</v>
      </c>
      <c r="BA416">
        <v>4551</v>
      </c>
      <c r="BB416">
        <v>4558</v>
      </c>
      <c r="BD416" t="s">
        <v>30246</v>
      </c>
      <c r="BL416" t="s">
        <v>30247</v>
      </c>
      <c r="BM416">
        <v>23015622</v>
      </c>
      <c r="BR416" t="s">
        <v>33094</v>
      </c>
      <c r="BS416" t="s">
        <v>296</v>
      </c>
    </row>
    <row r="417" spans="1:71" hidden="1">
      <c r="A417">
        <v>5</v>
      </c>
      <c r="B417" t="s">
        <v>76</v>
      </c>
      <c r="C417" t="s">
        <v>28278</v>
      </c>
      <c r="G417" t="s">
        <v>28279</v>
      </c>
      <c r="J417" t="s">
        <v>28280</v>
      </c>
      <c r="K417" t="s">
        <v>10972</v>
      </c>
      <c r="O417" t="s">
        <v>28261</v>
      </c>
      <c r="W417" t="s">
        <v>28281</v>
      </c>
      <c r="AG417">
        <v>0</v>
      </c>
      <c r="AH417">
        <v>0</v>
      </c>
      <c r="AN417" t="s">
        <v>10976</v>
      </c>
      <c r="AS417" s="3">
        <v>44136</v>
      </c>
      <c r="AT417">
        <v>2018</v>
      </c>
      <c r="AU417">
        <v>9</v>
      </c>
      <c r="BC417">
        <v>1654</v>
      </c>
      <c r="BD417" t="s">
        <v>28282</v>
      </c>
      <c r="BL417" t="s">
        <v>28283</v>
      </c>
      <c r="BR417" t="s">
        <v>33094</v>
      </c>
      <c r="BS417" t="s">
        <v>296</v>
      </c>
    </row>
    <row r="418" spans="1:71" hidden="1">
      <c r="A418">
        <v>113</v>
      </c>
      <c r="B418" t="s">
        <v>76</v>
      </c>
      <c r="C418" t="s">
        <v>28854</v>
      </c>
      <c r="G418" t="s">
        <v>28855</v>
      </c>
      <c r="J418" t="s">
        <v>28856</v>
      </c>
      <c r="K418" t="s">
        <v>11873</v>
      </c>
      <c r="O418" t="s">
        <v>28261</v>
      </c>
      <c r="W418" t="s">
        <v>28857</v>
      </c>
      <c r="AG418">
        <v>2</v>
      </c>
      <c r="AH418">
        <v>2</v>
      </c>
      <c r="AN418" t="s">
        <v>11875</v>
      </c>
      <c r="AS418" t="s">
        <v>7527</v>
      </c>
      <c r="AT418">
        <v>2017</v>
      </c>
      <c r="AU418">
        <v>5</v>
      </c>
      <c r="BC418" t="s">
        <v>28858</v>
      </c>
      <c r="BD418" t="s">
        <v>28859</v>
      </c>
      <c r="BL418" t="s">
        <v>28860</v>
      </c>
      <c r="BM418">
        <v>28533958</v>
      </c>
      <c r="BR418" t="s">
        <v>33094</v>
      </c>
      <c r="BS418" t="s">
        <v>296</v>
      </c>
    </row>
    <row r="419" spans="1:71" hidden="1">
      <c r="A419">
        <v>680</v>
      </c>
      <c r="B419" t="s">
        <v>76</v>
      </c>
      <c r="C419" t="s">
        <v>31649</v>
      </c>
      <c r="G419" t="s">
        <v>31649</v>
      </c>
      <c r="J419" t="s">
        <v>31650</v>
      </c>
      <c r="K419" t="s">
        <v>605</v>
      </c>
      <c r="O419" t="s">
        <v>28366</v>
      </c>
      <c r="W419" t="s">
        <v>31651</v>
      </c>
      <c r="AG419">
        <v>58</v>
      </c>
      <c r="AH419">
        <v>61</v>
      </c>
      <c r="AN419" t="s">
        <v>607</v>
      </c>
      <c r="AO419" t="s">
        <v>608</v>
      </c>
      <c r="AS419" t="s">
        <v>168</v>
      </c>
      <c r="AT419">
        <v>2004</v>
      </c>
      <c r="AU419">
        <v>58</v>
      </c>
      <c r="AV419">
        <v>10</v>
      </c>
      <c r="BA419">
        <v>2287</v>
      </c>
      <c r="BB419">
        <v>2304</v>
      </c>
      <c r="BL419" t="s">
        <v>31652</v>
      </c>
      <c r="BM419">
        <v>15562691</v>
      </c>
      <c r="BR419" t="s">
        <v>33094</v>
      </c>
    </row>
    <row r="420" spans="1:71" hidden="1">
      <c r="A420">
        <v>61</v>
      </c>
      <c r="B420" t="s">
        <v>76</v>
      </c>
      <c r="C420" t="s">
        <v>28586</v>
      </c>
      <c r="G420" t="s">
        <v>28587</v>
      </c>
      <c r="J420" t="s">
        <v>28588</v>
      </c>
      <c r="K420" t="s">
        <v>792</v>
      </c>
      <c r="O420" t="s">
        <v>28261</v>
      </c>
      <c r="W420" t="s">
        <v>28589</v>
      </c>
      <c r="AG420">
        <v>1</v>
      </c>
      <c r="AH420">
        <v>1</v>
      </c>
      <c r="AN420" t="s">
        <v>794</v>
      </c>
      <c r="AO420" t="s">
        <v>3990</v>
      </c>
      <c r="AS420" s="3">
        <v>36923</v>
      </c>
      <c r="AT420">
        <v>2018</v>
      </c>
      <c r="AU420">
        <v>253</v>
      </c>
      <c r="BA420">
        <v>208</v>
      </c>
      <c r="BB420">
        <v>219</v>
      </c>
      <c r="BD420" t="s">
        <v>28590</v>
      </c>
      <c r="BL420" t="s">
        <v>28591</v>
      </c>
      <c r="BR420" t="s">
        <v>33094</v>
      </c>
      <c r="BS420" t="s">
        <v>296</v>
      </c>
    </row>
    <row r="421" spans="1:71" hidden="1">
      <c r="A421">
        <v>520</v>
      </c>
      <c r="B421" t="s">
        <v>76</v>
      </c>
      <c r="C421" t="s">
        <v>30894</v>
      </c>
      <c r="G421" t="s">
        <v>30895</v>
      </c>
      <c r="J421" t="s">
        <v>30896</v>
      </c>
      <c r="K421" t="s">
        <v>12452</v>
      </c>
      <c r="O421" t="s">
        <v>28261</v>
      </c>
      <c r="W421" t="s">
        <v>30897</v>
      </c>
      <c r="AA421" t="s">
        <v>30898</v>
      </c>
      <c r="AG421">
        <v>237</v>
      </c>
      <c r="AH421">
        <v>239</v>
      </c>
      <c r="AN421" t="s">
        <v>12454</v>
      </c>
      <c r="AS421" s="3">
        <v>38231</v>
      </c>
      <c r="AT421">
        <v>2009</v>
      </c>
      <c r="AU421">
        <v>325</v>
      </c>
      <c r="AV421">
        <v>5945</v>
      </c>
      <c r="BA421">
        <v>1244</v>
      </c>
      <c r="BB421">
        <v>1246</v>
      </c>
      <c r="BD421" t="s">
        <v>30899</v>
      </c>
      <c r="BL421" t="s">
        <v>30900</v>
      </c>
      <c r="BM421">
        <v>19729654</v>
      </c>
      <c r="BR421" t="s">
        <v>33094</v>
      </c>
      <c r="BS421" t="s">
        <v>296</v>
      </c>
    </row>
    <row r="422" spans="1:71" hidden="1">
      <c r="A422">
        <v>53</v>
      </c>
      <c r="B422" t="s">
        <v>76</v>
      </c>
      <c r="C422" t="s">
        <v>4558</v>
      </c>
      <c r="G422" t="s">
        <v>4559</v>
      </c>
      <c r="J422" t="s">
        <v>4560</v>
      </c>
      <c r="K422" t="s">
        <v>666</v>
      </c>
      <c r="O422" t="s">
        <v>28261</v>
      </c>
      <c r="W422" t="s">
        <v>4561</v>
      </c>
      <c r="AG422">
        <v>0</v>
      </c>
      <c r="AH422">
        <v>0</v>
      </c>
      <c r="AN422" t="s">
        <v>670</v>
      </c>
      <c r="AO422" t="s">
        <v>671</v>
      </c>
      <c r="AS422" t="s">
        <v>204</v>
      </c>
      <c r="AT422">
        <v>2018</v>
      </c>
      <c r="AU422">
        <v>27</v>
      </c>
      <c r="AV422">
        <v>4</v>
      </c>
      <c r="BA422">
        <v>935</v>
      </c>
      <c r="BB422">
        <v>948</v>
      </c>
      <c r="BD422" t="s">
        <v>4562</v>
      </c>
      <c r="BL422" t="s">
        <v>4563</v>
      </c>
      <c r="BM422">
        <v>29411442</v>
      </c>
      <c r="BR422" t="s">
        <v>33176</v>
      </c>
    </row>
    <row r="423" spans="1:71" hidden="1">
      <c r="A423">
        <v>608</v>
      </c>
      <c r="B423" t="s">
        <v>76</v>
      </c>
      <c r="C423" t="s">
        <v>31318</v>
      </c>
      <c r="G423" t="s">
        <v>31319</v>
      </c>
      <c r="J423" t="s">
        <v>31320</v>
      </c>
      <c r="K423" t="s">
        <v>4153</v>
      </c>
      <c r="L423" t="s">
        <v>4154</v>
      </c>
      <c r="O423" t="s">
        <v>28968</v>
      </c>
      <c r="W423" t="s">
        <v>31321</v>
      </c>
      <c r="AA423" t="s">
        <v>24505</v>
      </c>
      <c r="AB423" t="s">
        <v>31322</v>
      </c>
      <c r="AG423">
        <v>487</v>
      </c>
      <c r="AH423">
        <v>494</v>
      </c>
      <c r="AN423" t="s">
        <v>4156</v>
      </c>
      <c r="AO423" t="s">
        <v>4157</v>
      </c>
      <c r="AT423">
        <v>2007</v>
      </c>
      <c r="AU423">
        <v>38</v>
      </c>
      <c r="BA423">
        <v>595</v>
      </c>
      <c r="BB423">
        <v>619</v>
      </c>
      <c r="BD423" t="s">
        <v>31323</v>
      </c>
      <c r="BL423" t="s">
        <v>31324</v>
      </c>
      <c r="BR423" t="s">
        <v>33094</v>
      </c>
    </row>
    <row r="424" spans="1:71" hidden="1">
      <c r="A424">
        <v>794</v>
      </c>
      <c r="B424" t="s">
        <v>76</v>
      </c>
      <c r="C424" t="s">
        <v>32140</v>
      </c>
      <c r="G424" t="s">
        <v>32140</v>
      </c>
      <c r="J424" t="s">
        <v>32141</v>
      </c>
      <c r="K424" t="s">
        <v>631</v>
      </c>
      <c r="O424" t="s">
        <v>28261</v>
      </c>
      <c r="W424" t="s">
        <v>32142</v>
      </c>
      <c r="AB424" t="s">
        <v>32143</v>
      </c>
      <c r="AG424">
        <v>27</v>
      </c>
      <c r="AH424">
        <v>27</v>
      </c>
      <c r="AN424" t="s">
        <v>633</v>
      </c>
      <c r="AS424" t="s">
        <v>600</v>
      </c>
      <c r="AT424">
        <v>2000</v>
      </c>
      <c r="AU424">
        <v>81</v>
      </c>
      <c r="AV424">
        <v>4</v>
      </c>
      <c r="BA424">
        <v>921</v>
      </c>
      <c r="BB424">
        <v>935</v>
      </c>
      <c r="BD424" t="s">
        <v>32144</v>
      </c>
      <c r="BL424" t="s">
        <v>32145</v>
      </c>
      <c r="BR424" t="s">
        <v>33094</v>
      </c>
      <c r="BS424" t="s">
        <v>296</v>
      </c>
    </row>
    <row r="425" spans="1:71" hidden="1">
      <c r="A425">
        <v>904</v>
      </c>
      <c r="B425" t="s">
        <v>76</v>
      </c>
      <c r="C425" t="s">
        <v>21880</v>
      </c>
      <c r="G425" t="s">
        <v>21880</v>
      </c>
      <c r="J425" t="s">
        <v>21884</v>
      </c>
      <c r="K425" t="s">
        <v>631</v>
      </c>
      <c r="O425" t="s">
        <v>28261</v>
      </c>
      <c r="W425" t="s">
        <v>21885</v>
      </c>
      <c r="AB425" t="s">
        <v>15530</v>
      </c>
      <c r="AG425">
        <v>27</v>
      </c>
      <c r="AH425">
        <v>30</v>
      </c>
      <c r="AN425" t="s">
        <v>633</v>
      </c>
      <c r="AO425" t="s">
        <v>12577</v>
      </c>
      <c r="AS425" t="s">
        <v>397</v>
      </c>
      <c r="AT425">
        <v>1995</v>
      </c>
      <c r="AU425">
        <v>76</v>
      </c>
      <c r="AV425">
        <v>5</v>
      </c>
      <c r="BA425">
        <v>1473</v>
      </c>
      <c r="BB425">
        <v>1482</v>
      </c>
      <c r="BD425" t="s">
        <v>21886</v>
      </c>
      <c r="BL425" t="s">
        <v>21887</v>
      </c>
      <c r="BR425" t="s">
        <v>33176</v>
      </c>
    </row>
    <row r="426" spans="1:71" hidden="1">
      <c r="A426">
        <v>426</v>
      </c>
      <c r="B426" t="s">
        <v>76</v>
      </c>
      <c r="C426" t="s">
        <v>19486</v>
      </c>
      <c r="G426" t="s">
        <v>19487</v>
      </c>
      <c r="J426" t="s">
        <v>19488</v>
      </c>
      <c r="K426" t="s">
        <v>677</v>
      </c>
      <c r="O426" t="s">
        <v>28261</v>
      </c>
      <c r="W426" t="s">
        <v>19489</v>
      </c>
      <c r="AA426" t="s">
        <v>19490</v>
      </c>
      <c r="AB426" t="s">
        <v>6377</v>
      </c>
      <c r="AG426">
        <v>14</v>
      </c>
      <c r="AH426">
        <v>14</v>
      </c>
      <c r="AN426" t="s">
        <v>679</v>
      </c>
      <c r="AO426" t="s">
        <v>4283</v>
      </c>
      <c r="AS426" t="s">
        <v>148</v>
      </c>
      <c r="AT426">
        <v>2012</v>
      </c>
      <c r="AU426">
        <v>25</v>
      </c>
      <c r="AV426">
        <v>5</v>
      </c>
      <c r="BA426">
        <v>881</v>
      </c>
      <c r="BB426">
        <v>891</v>
      </c>
      <c r="BD426" t="s">
        <v>19491</v>
      </c>
      <c r="BL426" t="s">
        <v>19492</v>
      </c>
      <c r="BM426">
        <v>22356649</v>
      </c>
      <c r="BR426" t="s">
        <v>33176</v>
      </c>
    </row>
    <row r="427" spans="1:71" hidden="1">
      <c r="A427">
        <v>538</v>
      </c>
      <c r="B427" t="s">
        <v>76</v>
      </c>
      <c r="C427" t="s">
        <v>21963</v>
      </c>
      <c r="G427" t="s">
        <v>21964</v>
      </c>
      <c r="J427" t="s">
        <v>21965</v>
      </c>
      <c r="K427" t="s">
        <v>902</v>
      </c>
      <c r="O427" t="s">
        <v>28261</v>
      </c>
      <c r="W427" t="s">
        <v>21966</v>
      </c>
      <c r="AG427">
        <v>14</v>
      </c>
      <c r="AH427">
        <v>18</v>
      </c>
      <c r="AN427" t="s">
        <v>2280</v>
      </c>
      <c r="AT427">
        <v>2009</v>
      </c>
      <c r="AU427">
        <v>106</v>
      </c>
      <c r="AV427">
        <v>2</v>
      </c>
      <c r="BA427">
        <v>171</v>
      </c>
      <c r="BB427">
        <v>178</v>
      </c>
      <c r="BD427" t="s">
        <v>21967</v>
      </c>
      <c r="BL427" t="s">
        <v>21968</v>
      </c>
      <c r="BR427" t="s">
        <v>33176</v>
      </c>
    </row>
    <row r="428" spans="1:71" hidden="1">
      <c r="A428">
        <v>757</v>
      </c>
      <c r="B428" t="s">
        <v>76</v>
      </c>
      <c r="C428" t="s">
        <v>31980</v>
      </c>
      <c r="G428" t="s">
        <v>31980</v>
      </c>
      <c r="J428" t="s">
        <v>31981</v>
      </c>
      <c r="K428" t="s">
        <v>418</v>
      </c>
      <c r="O428" t="s">
        <v>28261</v>
      </c>
      <c r="W428" t="s">
        <v>31982</v>
      </c>
      <c r="AA428" t="s">
        <v>25675</v>
      </c>
      <c r="AB428" t="s">
        <v>25676</v>
      </c>
      <c r="AG428">
        <v>93</v>
      </c>
      <c r="AH428">
        <v>96</v>
      </c>
      <c r="AN428" t="s">
        <v>420</v>
      </c>
      <c r="AS428" t="s">
        <v>413</v>
      </c>
      <c r="AT428">
        <v>2001</v>
      </c>
      <c r="AU428">
        <v>112</v>
      </c>
      <c r="BA428">
        <v>257</v>
      </c>
      <c r="BB428">
        <v>272</v>
      </c>
      <c r="BD428" t="s">
        <v>31983</v>
      </c>
      <c r="BL428" t="s">
        <v>31984</v>
      </c>
      <c r="BM428">
        <v>11838769</v>
      </c>
      <c r="BR428" t="s">
        <v>33094</v>
      </c>
      <c r="BS428" t="s">
        <v>296</v>
      </c>
    </row>
    <row r="429" spans="1:71" hidden="1">
      <c r="A429">
        <v>341</v>
      </c>
      <c r="B429" t="s">
        <v>76</v>
      </c>
      <c r="C429" t="s">
        <v>30006</v>
      </c>
      <c r="G429" t="s">
        <v>30007</v>
      </c>
      <c r="J429" t="s">
        <v>30008</v>
      </c>
      <c r="K429" t="s">
        <v>2514</v>
      </c>
      <c r="O429" t="s">
        <v>28261</v>
      </c>
      <c r="W429" t="s">
        <v>30009</v>
      </c>
      <c r="AB429" t="s">
        <v>29240</v>
      </c>
      <c r="AG429">
        <v>1</v>
      </c>
      <c r="AH429">
        <v>1</v>
      </c>
      <c r="AN429" t="s">
        <v>2518</v>
      </c>
      <c r="AS429" t="s">
        <v>168</v>
      </c>
      <c r="AT429">
        <v>2013</v>
      </c>
      <c r="AU429">
        <v>111</v>
      </c>
      <c r="AV429">
        <v>4</v>
      </c>
      <c r="BA429">
        <v>265</v>
      </c>
      <c r="BB429">
        <v>274</v>
      </c>
      <c r="BD429" t="s">
        <v>30010</v>
      </c>
      <c r="BL429" t="s">
        <v>30011</v>
      </c>
      <c r="BM429">
        <v>23612693</v>
      </c>
      <c r="BR429" t="s">
        <v>33094</v>
      </c>
      <c r="BS429" t="s">
        <v>296</v>
      </c>
    </row>
    <row r="430" spans="1:71" hidden="1">
      <c r="A430">
        <v>1084</v>
      </c>
      <c r="B430" t="s">
        <v>76</v>
      </c>
      <c r="C430" t="s">
        <v>4624</v>
      </c>
      <c r="G430" t="s">
        <v>4624</v>
      </c>
      <c r="J430" t="s">
        <v>4625</v>
      </c>
      <c r="K430" t="s">
        <v>4626</v>
      </c>
      <c r="O430" t="s">
        <v>28261</v>
      </c>
      <c r="AG430">
        <v>24</v>
      </c>
      <c r="AH430">
        <v>24</v>
      </c>
      <c r="AN430" t="s">
        <v>4627</v>
      </c>
      <c r="AT430">
        <v>1977</v>
      </c>
      <c r="AU430">
        <v>86</v>
      </c>
      <c r="AV430">
        <v>1</v>
      </c>
      <c r="BA430">
        <v>129</v>
      </c>
      <c r="BB430">
        <v>141</v>
      </c>
      <c r="BL430" t="s">
        <v>4628</v>
      </c>
      <c r="BR430" t="s">
        <v>33176</v>
      </c>
    </row>
    <row r="431" spans="1:71" hidden="1">
      <c r="A431">
        <v>488</v>
      </c>
      <c r="B431" t="s">
        <v>76</v>
      </c>
      <c r="C431" t="s">
        <v>30748</v>
      </c>
      <c r="G431" t="s">
        <v>30749</v>
      </c>
      <c r="J431" t="s">
        <v>30750</v>
      </c>
      <c r="K431" t="s">
        <v>2514</v>
      </c>
      <c r="O431" t="s">
        <v>28261</v>
      </c>
      <c r="W431" t="s">
        <v>30751</v>
      </c>
      <c r="AA431" t="s">
        <v>30752</v>
      </c>
      <c r="AB431" t="s">
        <v>28941</v>
      </c>
      <c r="AG431">
        <v>7</v>
      </c>
      <c r="AH431">
        <v>8</v>
      </c>
      <c r="AN431" t="s">
        <v>2518</v>
      </c>
      <c r="AO431" t="s">
        <v>2519</v>
      </c>
      <c r="AS431" t="s">
        <v>185</v>
      </c>
      <c r="AT431">
        <v>2010</v>
      </c>
      <c r="AU431">
        <v>105</v>
      </c>
      <c r="AV431">
        <v>3</v>
      </c>
      <c r="BA431">
        <v>268</v>
      </c>
      <c r="BB431">
        <v>273</v>
      </c>
      <c r="BD431" t="s">
        <v>30753</v>
      </c>
      <c r="BL431" t="s">
        <v>30754</v>
      </c>
      <c r="BM431">
        <v>20145671</v>
      </c>
      <c r="BR431" t="s">
        <v>33094</v>
      </c>
      <c r="BS431" t="s">
        <v>296</v>
      </c>
    </row>
    <row r="432" spans="1:71" hidden="1">
      <c r="A432">
        <v>128</v>
      </c>
      <c r="B432" t="s">
        <v>76</v>
      </c>
      <c r="C432" t="s">
        <v>4633</v>
      </c>
      <c r="G432" t="s">
        <v>4634</v>
      </c>
      <c r="J432" t="s">
        <v>4635</v>
      </c>
      <c r="K432" t="s">
        <v>2128</v>
      </c>
      <c r="O432" t="s">
        <v>28261</v>
      </c>
      <c r="W432" t="s">
        <v>4636</v>
      </c>
      <c r="AG432">
        <v>1</v>
      </c>
      <c r="AH432">
        <v>1</v>
      </c>
      <c r="AN432" t="s">
        <v>2130</v>
      </c>
      <c r="AO432" t="s">
        <v>4637</v>
      </c>
      <c r="AS432" t="s">
        <v>204</v>
      </c>
      <c r="AT432">
        <v>2017</v>
      </c>
      <c r="AU432">
        <v>46</v>
      </c>
      <c r="AV432">
        <v>1</v>
      </c>
      <c r="BA432">
        <v>167</v>
      </c>
      <c r="BB432">
        <v>173</v>
      </c>
      <c r="BD432" t="s">
        <v>4638</v>
      </c>
      <c r="BL432" t="s">
        <v>4639</v>
      </c>
      <c r="BM432">
        <v>28177078</v>
      </c>
      <c r="BR432" t="s">
        <v>33176</v>
      </c>
    </row>
    <row r="433" spans="1:75" hidden="1">
      <c r="A433">
        <v>30</v>
      </c>
      <c r="B433" t="s">
        <v>76</v>
      </c>
      <c r="C433" t="s">
        <v>28402</v>
      </c>
      <c r="G433" t="s">
        <v>28403</v>
      </c>
      <c r="J433" t="s">
        <v>28404</v>
      </c>
      <c r="K433" t="s">
        <v>969</v>
      </c>
      <c r="O433" t="s">
        <v>28261</v>
      </c>
      <c r="W433" t="s">
        <v>28405</v>
      </c>
      <c r="AG433">
        <v>0</v>
      </c>
      <c r="AH433">
        <v>0</v>
      </c>
      <c r="AN433" t="s">
        <v>972</v>
      </c>
      <c r="AS433" t="s">
        <v>887</v>
      </c>
      <c r="AT433">
        <v>2018</v>
      </c>
      <c r="AU433">
        <v>43</v>
      </c>
      <c r="AV433">
        <v>1</v>
      </c>
      <c r="BA433">
        <v>89</v>
      </c>
      <c r="BB433">
        <v>97</v>
      </c>
      <c r="BD433" t="s">
        <v>28406</v>
      </c>
      <c r="BL433" t="s">
        <v>28407</v>
      </c>
      <c r="BM433">
        <v>29757513</v>
      </c>
      <c r="BR433" t="s">
        <v>33094</v>
      </c>
      <c r="BS433" t="s">
        <v>296</v>
      </c>
    </row>
    <row r="434" spans="1:75" hidden="1">
      <c r="A434">
        <v>882</v>
      </c>
      <c r="B434" t="s">
        <v>76</v>
      </c>
      <c r="C434" t="s">
        <v>32417</v>
      </c>
      <c r="G434" t="s">
        <v>32417</v>
      </c>
      <c r="J434" t="s">
        <v>32418</v>
      </c>
      <c r="K434" t="s">
        <v>605</v>
      </c>
      <c r="O434" t="s">
        <v>28261</v>
      </c>
      <c r="W434" t="s">
        <v>32419</v>
      </c>
      <c r="AG434">
        <v>30</v>
      </c>
      <c r="AH434">
        <v>31</v>
      </c>
      <c r="AN434" t="s">
        <v>607</v>
      </c>
      <c r="AO434" t="s">
        <v>608</v>
      </c>
      <c r="AS434" t="s">
        <v>887</v>
      </c>
      <c r="AT434">
        <v>1996</v>
      </c>
      <c r="AU434">
        <v>50</v>
      </c>
      <c r="AV434">
        <v>3</v>
      </c>
      <c r="BA434">
        <v>1176</v>
      </c>
      <c r="BB434">
        <v>1181</v>
      </c>
      <c r="BD434" t="s">
        <v>32420</v>
      </c>
      <c r="BL434" t="s">
        <v>32421</v>
      </c>
      <c r="BM434">
        <v>28565280</v>
      </c>
      <c r="BR434" t="s">
        <v>33094</v>
      </c>
      <c r="BS434" t="s">
        <v>594</v>
      </c>
      <c r="BW434" t="s">
        <v>296</v>
      </c>
    </row>
    <row r="435" spans="1:75" hidden="1">
      <c r="A435">
        <v>955</v>
      </c>
      <c r="B435" t="s">
        <v>76</v>
      </c>
      <c r="C435" t="s">
        <v>4653</v>
      </c>
      <c r="G435" t="s">
        <v>4653</v>
      </c>
      <c r="J435" t="s">
        <v>4654</v>
      </c>
      <c r="K435" t="s">
        <v>1196</v>
      </c>
      <c r="O435" t="s">
        <v>28261</v>
      </c>
      <c r="W435" t="s">
        <v>4655</v>
      </c>
      <c r="AG435">
        <v>10</v>
      </c>
      <c r="AH435">
        <v>10</v>
      </c>
      <c r="AN435" t="s">
        <v>1198</v>
      </c>
      <c r="AS435" t="s">
        <v>397</v>
      </c>
      <c r="AT435">
        <v>1992</v>
      </c>
      <c r="AU435">
        <v>85</v>
      </c>
      <c r="AV435">
        <v>4</v>
      </c>
      <c r="BA435">
        <v>445</v>
      </c>
      <c r="BB435">
        <v>451</v>
      </c>
      <c r="BD435" t="s">
        <v>4656</v>
      </c>
      <c r="BL435" t="s">
        <v>4657</v>
      </c>
      <c r="BR435" t="s">
        <v>33176</v>
      </c>
    </row>
    <row r="436" spans="1:75" hidden="1">
      <c r="A436">
        <v>424</v>
      </c>
      <c r="B436" t="s">
        <v>76</v>
      </c>
      <c r="C436" t="s">
        <v>4658</v>
      </c>
      <c r="G436" t="s">
        <v>4659</v>
      </c>
      <c r="J436" t="s">
        <v>4660</v>
      </c>
      <c r="K436" t="s">
        <v>2514</v>
      </c>
      <c r="O436" t="s">
        <v>28261</v>
      </c>
      <c r="W436" t="s">
        <v>4661</v>
      </c>
      <c r="AG436">
        <v>11</v>
      </c>
      <c r="AH436">
        <v>11</v>
      </c>
      <c r="AN436" t="s">
        <v>2518</v>
      </c>
      <c r="AS436" t="s">
        <v>148</v>
      </c>
      <c r="AT436">
        <v>2012</v>
      </c>
      <c r="AU436">
        <v>108</v>
      </c>
      <c r="AV436">
        <v>5</v>
      </c>
      <c r="BA436">
        <v>473</v>
      </c>
      <c r="BB436">
        <v>479</v>
      </c>
      <c r="BD436" t="s">
        <v>4662</v>
      </c>
      <c r="BL436" t="s">
        <v>4663</v>
      </c>
      <c r="BM436">
        <v>22072069</v>
      </c>
      <c r="BR436" t="s">
        <v>33176</v>
      </c>
    </row>
    <row r="437" spans="1:75" hidden="1">
      <c r="A437">
        <v>245</v>
      </c>
      <c r="B437" t="s">
        <v>76</v>
      </c>
      <c r="C437" t="s">
        <v>29475</v>
      </c>
      <c r="G437" t="s">
        <v>29476</v>
      </c>
      <c r="J437" t="s">
        <v>29477</v>
      </c>
      <c r="K437" t="s">
        <v>13816</v>
      </c>
      <c r="O437" t="s">
        <v>28261</v>
      </c>
      <c r="W437" t="s">
        <v>29478</v>
      </c>
      <c r="AA437" t="s">
        <v>29479</v>
      </c>
      <c r="AB437" t="s">
        <v>29480</v>
      </c>
      <c r="AG437">
        <v>14</v>
      </c>
      <c r="AH437">
        <v>14</v>
      </c>
      <c r="AN437" t="s">
        <v>13818</v>
      </c>
      <c r="AO437" t="s">
        <v>13819</v>
      </c>
      <c r="AS437" t="s">
        <v>600</v>
      </c>
      <c r="AT437">
        <v>2015</v>
      </c>
      <c r="AU437">
        <v>17</v>
      </c>
      <c r="AV437">
        <v>4</v>
      </c>
      <c r="BA437">
        <v>1109</v>
      </c>
      <c r="BB437">
        <v>1122</v>
      </c>
      <c r="BD437" t="s">
        <v>29481</v>
      </c>
      <c r="BL437" t="s">
        <v>29482</v>
      </c>
      <c r="BR437" t="s">
        <v>33094</v>
      </c>
      <c r="BS437" t="s">
        <v>296</v>
      </c>
    </row>
    <row r="438" spans="1:75" hidden="1">
      <c r="A438">
        <v>97</v>
      </c>
      <c r="B438" t="s">
        <v>76</v>
      </c>
      <c r="C438" t="s">
        <v>28752</v>
      </c>
      <c r="G438" t="s">
        <v>28753</v>
      </c>
      <c r="J438" t="s">
        <v>28754</v>
      </c>
      <c r="K438" t="s">
        <v>452</v>
      </c>
      <c r="O438" t="s">
        <v>28261</v>
      </c>
      <c r="W438" t="s">
        <v>28755</v>
      </c>
      <c r="AG438">
        <v>7</v>
      </c>
      <c r="AH438">
        <v>7</v>
      </c>
      <c r="AN438" t="s">
        <v>454</v>
      </c>
      <c r="AO438" t="s">
        <v>5026</v>
      </c>
      <c r="AS438" t="s">
        <v>216</v>
      </c>
      <c r="AT438">
        <v>2017</v>
      </c>
      <c r="AU438">
        <v>52</v>
      </c>
      <c r="AV438">
        <v>3</v>
      </c>
      <c r="BA438">
        <v>429</v>
      </c>
      <c r="BB438">
        <v>437</v>
      </c>
      <c r="BD438" t="s">
        <v>28756</v>
      </c>
      <c r="BL438" t="s">
        <v>28757</v>
      </c>
      <c r="BR438" t="s">
        <v>33094</v>
      </c>
      <c r="BS438" t="s">
        <v>296</v>
      </c>
    </row>
    <row r="439" spans="1:75" hidden="1">
      <c r="A439">
        <v>872</v>
      </c>
      <c r="B439" t="s">
        <v>76</v>
      </c>
      <c r="C439" t="s">
        <v>32401</v>
      </c>
      <c r="G439" t="s">
        <v>32401</v>
      </c>
      <c r="J439" t="s">
        <v>32402</v>
      </c>
      <c r="K439" t="s">
        <v>7752</v>
      </c>
      <c r="O439" t="s">
        <v>28261</v>
      </c>
      <c r="W439" t="s">
        <v>32403</v>
      </c>
      <c r="AA439" t="s">
        <v>19643</v>
      </c>
      <c r="AG439">
        <v>15</v>
      </c>
      <c r="AH439">
        <v>16</v>
      </c>
      <c r="AN439" t="s">
        <v>2716</v>
      </c>
      <c r="AS439" t="s">
        <v>128</v>
      </c>
      <c r="AT439">
        <v>1996</v>
      </c>
      <c r="AU439">
        <v>20</v>
      </c>
      <c r="AV439">
        <v>12</v>
      </c>
      <c r="BA439">
        <v>683</v>
      </c>
      <c r="BB439">
        <v>693</v>
      </c>
      <c r="BD439" t="s">
        <v>32404</v>
      </c>
      <c r="BL439" t="s">
        <v>32405</v>
      </c>
      <c r="BR439" t="s">
        <v>33094</v>
      </c>
      <c r="BS439" t="s">
        <v>296</v>
      </c>
    </row>
    <row r="440" spans="1:75" hidden="1">
      <c r="A440">
        <v>860</v>
      </c>
      <c r="B440" t="s">
        <v>76</v>
      </c>
      <c r="C440" t="s">
        <v>32367</v>
      </c>
      <c r="G440" t="s">
        <v>32367</v>
      </c>
      <c r="J440" t="s">
        <v>32368</v>
      </c>
      <c r="K440" t="s">
        <v>1697</v>
      </c>
      <c r="O440" t="s">
        <v>28261</v>
      </c>
      <c r="W440" t="s">
        <v>32369</v>
      </c>
      <c r="AG440">
        <v>87</v>
      </c>
      <c r="AH440">
        <v>89</v>
      </c>
      <c r="AN440" t="s">
        <v>1699</v>
      </c>
      <c r="AS440" t="s">
        <v>887</v>
      </c>
      <c r="AT440">
        <v>1997</v>
      </c>
      <c r="AU440">
        <v>149</v>
      </c>
      <c r="AV440">
        <v>6</v>
      </c>
      <c r="BA440">
        <v>1009</v>
      </c>
      <c r="BB440">
        <v>1029</v>
      </c>
      <c r="BD440" t="s">
        <v>32370</v>
      </c>
      <c r="BL440" t="s">
        <v>32371</v>
      </c>
      <c r="BM440">
        <v>18811261</v>
      </c>
      <c r="BR440" t="s">
        <v>33094</v>
      </c>
      <c r="BS440" t="s">
        <v>296</v>
      </c>
    </row>
    <row r="441" spans="1:75" hidden="1">
      <c r="A441">
        <v>135</v>
      </c>
      <c r="B441" t="s">
        <v>76</v>
      </c>
      <c r="C441" t="s">
        <v>28979</v>
      </c>
      <c r="G441" t="s">
        <v>28980</v>
      </c>
      <c r="J441" t="s">
        <v>28981</v>
      </c>
      <c r="K441" t="s">
        <v>5302</v>
      </c>
      <c r="O441" t="s">
        <v>28261</v>
      </c>
      <c r="W441" t="s">
        <v>28982</v>
      </c>
      <c r="AA441" t="s">
        <v>28983</v>
      </c>
      <c r="AB441" t="s">
        <v>28984</v>
      </c>
      <c r="AG441">
        <v>21</v>
      </c>
      <c r="AH441">
        <v>21</v>
      </c>
      <c r="AN441" t="s">
        <v>5305</v>
      </c>
      <c r="AS441" t="s">
        <v>94</v>
      </c>
      <c r="AT441">
        <v>2017</v>
      </c>
      <c r="AU441">
        <v>11</v>
      </c>
      <c r="AV441">
        <v>1</v>
      </c>
      <c r="BC441" t="s">
        <v>28985</v>
      </c>
      <c r="BD441" t="s">
        <v>28986</v>
      </c>
      <c r="BL441" t="s">
        <v>28987</v>
      </c>
      <c r="BM441">
        <v>28135274</v>
      </c>
      <c r="BR441" t="s">
        <v>33094</v>
      </c>
      <c r="BS441" t="s">
        <v>296</v>
      </c>
    </row>
    <row r="442" spans="1:75" hidden="1">
      <c r="A442">
        <v>578</v>
      </c>
      <c r="B442" t="s">
        <v>76</v>
      </c>
      <c r="C442" t="s">
        <v>4150</v>
      </c>
      <c r="G442" t="s">
        <v>4742</v>
      </c>
      <c r="J442" t="s">
        <v>4743</v>
      </c>
      <c r="K442" t="s">
        <v>666</v>
      </c>
      <c r="O442" t="s">
        <v>30095</v>
      </c>
      <c r="P442" t="s">
        <v>4744</v>
      </c>
      <c r="Q442" t="s">
        <v>4745</v>
      </c>
      <c r="R442" t="s">
        <v>4746</v>
      </c>
      <c r="T442" t="s">
        <v>4747</v>
      </c>
      <c r="W442" t="s">
        <v>4748</v>
      </c>
      <c r="AG442">
        <v>215</v>
      </c>
      <c r="AH442">
        <v>224</v>
      </c>
      <c r="AN442" t="s">
        <v>670</v>
      </c>
      <c r="AS442" t="s">
        <v>94</v>
      </c>
      <c r="AT442">
        <v>2008</v>
      </c>
      <c r="AU442">
        <v>17</v>
      </c>
      <c r="AV442">
        <v>1</v>
      </c>
      <c r="BA442">
        <v>157</v>
      </c>
      <c r="BB442">
        <v>166</v>
      </c>
      <c r="BD442" t="s">
        <v>4749</v>
      </c>
      <c r="BL442" t="s">
        <v>4750</v>
      </c>
      <c r="BM442">
        <v>17850269</v>
      </c>
      <c r="BR442" t="s">
        <v>33176</v>
      </c>
    </row>
    <row r="443" spans="1:75" hidden="1">
      <c r="A443">
        <v>750</v>
      </c>
      <c r="B443" t="s">
        <v>76</v>
      </c>
      <c r="C443" t="s">
        <v>4150</v>
      </c>
      <c r="G443" t="s">
        <v>4150</v>
      </c>
      <c r="J443" t="s">
        <v>31949</v>
      </c>
      <c r="K443" t="s">
        <v>221</v>
      </c>
      <c r="O443" t="s">
        <v>28261</v>
      </c>
      <c r="W443" t="s">
        <v>31950</v>
      </c>
      <c r="AG443">
        <v>321</v>
      </c>
      <c r="AH443">
        <v>329</v>
      </c>
      <c r="AN443" t="s">
        <v>225</v>
      </c>
      <c r="AS443" t="s">
        <v>15450</v>
      </c>
      <c r="AT443">
        <v>2001</v>
      </c>
      <c r="AU443">
        <v>98</v>
      </c>
      <c r="AV443">
        <v>25</v>
      </c>
      <c r="BA443">
        <v>14509</v>
      </c>
      <c r="BB443">
        <v>14511</v>
      </c>
      <c r="BD443" t="s">
        <v>31951</v>
      </c>
      <c r="BL443" t="s">
        <v>31952</v>
      </c>
      <c r="BM443">
        <v>11698659</v>
      </c>
      <c r="BR443" t="s">
        <v>33094</v>
      </c>
      <c r="BS443" t="s">
        <v>594</v>
      </c>
      <c r="BW443" t="s">
        <v>296</v>
      </c>
    </row>
    <row r="444" spans="1:75" hidden="1">
      <c r="A444">
        <v>803</v>
      </c>
      <c r="B444" t="s">
        <v>76</v>
      </c>
      <c r="C444" t="s">
        <v>32183</v>
      </c>
      <c r="G444" t="s">
        <v>32183</v>
      </c>
      <c r="J444" t="s">
        <v>32184</v>
      </c>
      <c r="K444" t="s">
        <v>145</v>
      </c>
      <c r="O444" t="s">
        <v>28261</v>
      </c>
      <c r="W444" t="s">
        <v>32185</v>
      </c>
      <c r="AA444" t="s">
        <v>32186</v>
      </c>
      <c r="AB444" t="s">
        <v>32187</v>
      </c>
      <c r="AG444">
        <v>10</v>
      </c>
      <c r="AH444">
        <v>12</v>
      </c>
      <c r="AN444" t="s">
        <v>147</v>
      </c>
      <c r="AO444" t="s">
        <v>1557</v>
      </c>
      <c r="AS444" t="s">
        <v>204</v>
      </c>
      <c r="AT444">
        <v>2000</v>
      </c>
      <c r="AU444">
        <v>46</v>
      </c>
      <c r="AV444">
        <v>2</v>
      </c>
      <c r="BA444">
        <v>127</v>
      </c>
      <c r="BB444">
        <v>134</v>
      </c>
      <c r="BD444" t="s">
        <v>32188</v>
      </c>
      <c r="BL444" t="s">
        <v>32189</v>
      </c>
      <c r="BR444" t="s">
        <v>33094</v>
      </c>
      <c r="BS444" t="s">
        <v>594</v>
      </c>
      <c r="BT444">
        <v>2</v>
      </c>
    </row>
    <row r="445" spans="1:75" hidden="1">
      <c r="A445">
        <v>464</v>
      </c>
      <c r="B445" t="s">
        <v>76</v>
      </c>
      <c r="C445" t="s">
        <v>4763</v>
      </c>
      <c r="G445" t="s">
        <v>4764</v>
      </c>
      <c r="J445" t="s">
        <v>4765</v>
      </c>
      <c r="K445" t="s">
        <v>1196</v>
      </c>
      <c r="O445" t="s">
        <v>28261</v>
      </c>
      <c r="W445" t="s">
        <v>4766</v>
      </c>
      <c r="AA445" t="s">
        <v>4767</v>
      </c>
      <c r="AB445" t="s">
        <v>4768</v>
      </c>
      <c r="AG445">
        <v>15</v>
      </c>
      <c r="AH445">
        <v>16</v>
      </c>
      <c r="AN445" t="s">
        <v>1198</v>
      </c>
      <c r="AS445" t="s">
        <v>148</v>
      </c>
      <c r="AT445">
        <v>2011</v>
      </c>
      <c r="AU445">
        <v>104</v>
      </c>
      <c r="AV445">
        <v>3</v>
      </c>
      <c r="BA445">
        <v>567</v>
      </c>
      <c r="BB445">
        <v>575</v>
      </c>
      <c r="BD445" t="s">
        <v>4769</v>
      </c>
      <c r="BL445" t="s">
        <v>4770</v>
      </c>
      <c r="BR445" t="s">
        <v>33176</v>
      </c>
    </row>
    <row r="446" spans="1:75" hidden="1">
      <c r="A446">
        <v>15</v>
      </c>
      <c r="B446" t="s">
        <v>76</v>
      </c>
      <c r="C446" t="s">
        <v>4807</v>
      </c>
      <c r="G446" t="s">
        <v>4808</v>
      </c>
      <c r="J446" t="s">
        <v>4809</v>
      </c>
      <c r="K446" t="s">
        <v>666</v>
      </c>
      <c r="O446" t="s">
        <v>28261</v>
      </c>
      <c r="W446" t="s">
        <v>4810</v>
      </c>
      <c r="AB446" t="s">
        <v>4811</v>
      </c>
      <c r="AG446">
        <v>0</v>
      </c>
      <c r="AH446">
        <v>0</v>
      </c>
      <c r="AN446" t="s">
        <v>670</v>
      </c>
      <c r="AO446" t="s">
        <v>671</v>
      </c>
      <c r="AS446" t="s">
        <v>185</v>
      </c>
      <c r="AT446">
        <v>2018</v>
      </c>
      <c r="AU446">
        <v>27</v>
      </c>
      <c r="AV446">
        <v>18</v>
      </c>
      <c r="BA446">
        <v>3613</v>
      </c>
      <c r="BB446">
        <v>3626</v>
      </c>
      <c r="BD446" t="s">
        <v>4812</v>
      </c>
      <c r="BL446" t="s">
        <v>4813</v>
      </c>
      <c r="BM446">
        <v>30105798</v>
      </c>
      <c r="BR446" t="s">
        <v>33176</v>
      </c>
    </row>
    <row r="447" spans="1:75" hidden="1">
      <c r="A447">
        <v>614</v>
      </c>
      <c r="B447" t="s">
        <v>76</v>
      </c>
      <c r="C447" t="s">
        <v>31348</v>
      </c>
      <c r="G447" t="s">
        <v>31349</v>
      </c>
      <c r="J447" t="s">
        <v>31350</v>
      </c>
      <c r="K447" t="s">
        <v>31351</v>
      </c>
      <c r="O447" t="s">
        <v>28261</v>
      </c>
      <c r="W447" t="s">
        <v>31352</v>
      </c>
      <c r="AA447" t="s">
        <v>31185</v>
      </c>
      <c r="AB447" t="s">
        <v>31186</v>
      </c>
      <c r="AG447">
        <v>2</v>
      </c>
      <c r="AH447">
        <v>2</v>
      </c>
      <c r="AN447" t="s">
        <v>31353</v>
      </c>
      <c r="AO447" t="s">
        <v>31354</v>
      </c>
      <c r="AT447">
        <v>2007</v>
      </c>
      <c r="AU447">
        <v>2</v>
      </c>
      <c r="AV447">
        <v>2</v>
      </c>
      <c r="BA447">
        <v>89</v>
      </c>
      <c r="BB447">
        <v>91</v>
      </c>
      <c r="BD447" t="s">
        <v>31355</v>
      </c>
      <c r="BL447" t="s">
        <v>31356</v>
      </c>
      <c r="BR447" t="s">
        <v>33094</v>
      </c>
      <c r="BS447" t="s">
        <v>296</v>
      </c>
    </row>
    <row r="448" spans="1:75" hidden="1">
      <c r="A448">
        <v>1037</v>
      </c>
      <c r="B448" t="s">
        <v>76</v>
      </c>
      <c r="C448" t="s">
        <v>4814</v>
      </c>
      <c r="G448" t="s">
        <v>4814</v>
      </c>
      <c r="J448" t="s">
        <v>4815</v>
      </c>
      <c r="K448" t="s">
        <v>4816</v>
      </c>
      <c r="O448" t="s">
        <v>28261</v>
      </c>
      <c r="AG448">
        <v>6</v>
      </c>
      <c r="AH448">
        <v>6</v>
      </c>
      <c r="AN448" t="s">
        <v>4817</v>
      </c>
      <c r="AT448">
        <v>1984</v>
      </c>
      <c r="AU448">
        <v>104</v>
      </c>
      <c r="BA448">
        <v>97</v>
      </c>
      <c r="BB448">
        <v>109</v>
      </c>
      <c r="BL448" t="s">
        <v>4818</v>
      </c>
      <c r="BR448" t="s">
        <v>33176</v>
      </c>
    </row>
    <row r="449" spans="1:75" hidden="1">
      <c r="A449">
        <v>893</v>
      </c>
      <c r="B449" t="s">
        <v>76</v>
      </c>
      <c r="C449" t="s">
        <v>17035</v>
      </c>
      <c r="G449" t="s">
        <v>17035</v>
      </c>
      <c r="J449" t="s">
        <v>32452</v>
      </c>
      <c r="K449" t="s">
        <v>452</v>
      </c>
      <c r="O449" t="s">
        <v>28261</v>
      </c>
      <c r="W449" t="s">
        <v>32453</v>
      </c>
      <c r="AG449">
        <v>10</v>
      </c>
      <c r="AH449">
        <v>10</v>
      </c>
      <c r="AN449" t="s">
        <v>454</v>
      </c>
      <c r="AS449" t="s">
        <v>413</v>
      </c>
      <c r="AT449">
        <v>1995</v>
      </c>
      <c r="AU449">
        <v>30</v>
      </c>
      <c r="AV449">
        <v>4</v>
      </c>
      <c r="BA449">
        <v>529</v>
      </c>
      <c r="BB449">
        <v>535</v>
      </c>
      <c r="BD449" t="s">
        <v>32454</v>
      </c>
      <c r="BL449" t="s">
        <v>32455</v>
      </c>
      <c r="BR449" t="s">
        <v>33094</v>
      </c>
      <c r="BS449" t="s">
        <v>296</v>
      </c>
    </row>
    <row r="450" spans="1:75" hidden="1">
      <c r="A450">
        <v>1044</v>
      </c>
      <c r="B450" t="s">
        <v>76</v>
      </c>
      <c r="C450" t="s">
        <v>32946</v>
      </c>
      <c r="G450" t="s">
        <v>32946</v>
      </c>
      <c r="J450" t="s">
        <v>32947</v>
      </c>
      <c r="K450" t="s">
        <v>6973</v>
      </c>
      <c r="O450" t="s">
        <v>28261</v>
      </c>
      <c r="AG450">
        <v>20</v>
      </c>
      <c r="AH450">
        <v>20</v>
      </c>
      <c r="AN450" t="s">
        <v>6977</v>
      </c>
      <c r="AT450">
        <v>1983</v>
      </c>
      <c r="AU450">
        <v>74</v>
      </c>
      <c r="AV450">
        <v>5</v>
      </c>
      <c r="BA450">
        <v>371</v>
      </c>
      <c r="BB450">
        <v>374</v>
      </c>
      <c r="BD450" t="s">
        <v>32948</v>
      </c>
      <c r="BL450" t="s">
        <v>32949</v>
      </c>
      <c r="BR450" t="s">
        <v>33094</v>
      </c>
      <c r="BS450" t="s">
        <v>296</v>
      </c>
    </row>
    <row r="451" spans="1:75" hidden="1">
      <c r="A451">
        <v>280</v>
      </c>
      <c r="B451" t="s">
        <v>76</v>
      </c>
      <c r="C451" t="s">
        <v>29653</v>
      </c>
      <c r="G451" t="s">
        <v>29654</v>
      </c>
      <c r="J451" t="s">
        <v>29655</v>
      </c>
      <c r="K451" t="s">
        <v>2514</v>
      </c>
      <c r="O451" t="s">
        <v>28261</v>
      </c>
      <c r="W451" t="s">
        <v>29656</v>
      </c>
      <c r="AA451" t="s">
        <v>29657</v>
      </c>
      <c r="AB451" t="s">
        <v>29658</v>
      </c>
      <c r="AG451">
        <v>4</v>
      </c>
      <c r="AH451">
        <v>5</v>
      </c>
      <c r="AN451" t="s">
        <v>2518</v>
      </c>
      <c r="AO451" t="s">
        <v>2519</v>
      </c>
      <c r="AS451" t="s">
        <v>413</v>
      </c>
      <c r="AT451">
        <v>2014</v>
      </c>
      <c r="AU451">
        <v>113</v>
      </c>
      <c r="AV451">
        <v>5</v>
      </c>
      <c r="BA451">
        <v>424</v>
      </c>
      <c r="BB451">
        <v>431</v>
      </c>
      <c r="BD451" t="s">
        <v>29659</v>
      </c>
      <c r="BL451" t="s">
        <v>29660</v>
      </c>
      <c r="BM451">
        <v>24781809</v>
      </c>
      <c r="BR451" t="s">
        <v>33094</v>
      </c>
      <c r="BS451" t="s">
        <v>296</v>
      </c>
    </row>
    <row r="452" spans="1:75" hidden="1">
      <c r="A452">
        <v>469</v>
      </c>
      <c r="B452" t="s">
        <v>76</v>
      </c>
      <c r="C452" t="s">
        <v>30631</v>
      </c>
      <c r="G452" t="s">
        <v>30632</v>
      </c>
      <c r="J452" t="s">
        <v>30633</v>
      </c>
      <c r="K452" t="s">
        <v>182</v>
      </c>
      <c r="O452" t="s">
        <v>28261</v>
      </c>
      <c r="W452" t="s">
        <v>30634</v>
      </c>
      <c r="AA452" t="s">
        <v>6668</v>
      </c>
      <c r="AB452" t="s">
        <v>6669</v>
      </c>
      <c r="AG452">
        <v>15</v>
      </c>
      <c r="AH452">
        <v>16</v>
      </c>
      <c r="AN452" t="s">
        <v>184</v>
      </c>
      <c r="AO452" t="s">
        <v>293</v>
      </c>
      <c r="AS452" t="s">
        <v>769</v>
      </c>
      <c r="AT452">
        <v>2011</v>
      </c>
      <c r="AU452">
        <v>36</v>
      </c>
      <c r="AV452">
        <v>1</v>
      </c>
      <c r="BA452">
        <v>8</v>
      </c>
      <c r="BB452">
        <v>13</v>
      </c>
      <c r="BD452" t="s">
        <v>30635</v>
      </c>
      <c r="BL452" t="s">
        <v>30636</v>
      </c>
      <c r="BR452" t="s">
        <v>33094</v>
      </c>
      <c r="BS452" t="s">
        <v>296</v>
      </c>
    </row>
    <row r="453" spans="1:75" hidden="1">
      <c r="A453">
        <v>994</v>
      </c>
      <c r="B453" t="s">
        <v>76</v>
      </c>
      <c r="C453" t="s">
        <v>32783</v>
      </c>
      <c r="G453" t="s">
        <v>32783</v>
      </c>
      <c r="J453" t="s">
        <v>32784</v>
      </c>
      <c r="K453" t="s">
        <v>4626</v>
      </c>
      <c r="O453" t="s">
        <v>28261</v>
      </c>
      <c r="AG453">
        <v>23</v>
      </c>
      <c r="AH453">
        <v>23</v>
      </c>
      <c r="AN453" t="s">
        <v>4627</v>
      </c>
      <c r="AT453">
        <v>1989</v>
      </c>
      <c r="AU453">
        <v>110</v>
      </c>
      <c r="AV453">
        <v>3</v>
      </c>
      <c r="BA453">
        <v>193</v>
      </c>
      <c r="BB453">
        <v>200</v>
      </c>
      <c r="BD453" t="s">
        <v>32785</v>
      </c>
      <c r="BL453" t="s">
        <v>32786</v>
      </c>
      <c r="BR453" t="s">
        <v>33094</v>
      </c>
      <c r="BS453" t="s">
        <v>296</v>
      </c>
    </row>
    <row r="454" spans="1:75" hidden="1">
      <c r="A454">
        <v>971</v>
      </c>
      <c r="B454" t="s">
        <v>76</v>
      </c>
      <c r="C454" t="s">
        <v>17035</v>
      </c>
      <c r="G454" t="s">
        <v>17035</v>
      </c>
      <c r="J454" t="s">
        <v>32709</v>
      </c>
      <c r="K454" t="s">
        <v>452</v>
      </c>
      <c r="O454" t="s">
        <v>28261</v>
      </c>
      <c r="W454" t="s">
        <v>32710</v>
      </c>
      <c r="AG454">
        <v>22</v>
      </c>
      <c r="AH454">
        <v>24</v>
      </c>
      <c r="AN454" t="s">
        <v>454</v>
      </c>
      <c r="AS454" t="s">
        <v>204</v>
      </c>
      <c r="AT454">
        <v>1991</v>
      </c>
      <c r="AU454">
        <v>26</v>
      </c>
      <c r="AV454">
        <v>1</v>
      </c>
      <c r="BA454">
        <v>77</v>
      </c>
      <c r="BB454">
        <v>84</v>
      </c>
      <c r="BD454" t="s">
        <v>32711</v>
      </c>
      <c r="BL454" t="s">
        <v>32712</v>
      </c>
      <c r="BR454" t="s">
        <v>33094</v>
      </c>
      <c r="BS454" t="s">
        <v>296</v>
      </c>
    </row>
    <row r="455" spans="1:75" hidden="1">
      <c r="A455">
        <v>981</v>
      </c>
      <c r="B455" t="s">
        <v>76</v>
      </c>
      <c r="C455" t="s">
        <v>17035</v>
      </c>
      <c r="G455" t="s">
        <v>17035</v>
      </c>
      <c r="J455" t="s">
        <v>32739</v>
      </c>
      <c r="K455" t="s">
        <v>452</v>
      </c>
      <c r="O455" t="s">
        <v>28261</v>
      </c>
      <c r="AG455">
        <v>25</v>
      </c>
      <c r="AH455">
        <v>26</v>
      </c>
      <c r="AN455" t="s">
        <v>454</v>
      </c>
      <c r="AS455" t="s">
        <v>204</v>
      </c>
      <c r="AT455">
        <v>1990</v>
      </c>
      <c r="AU455">
        <v>25</v>
      </c>
      <c r="AV455">
        <v>1</v>
      </c>
      <c r="BA455">
        <v>119</v>
      </c>
      <c r="BB455">
        <v>125</v>
      </c>
      <c r="BD455" t="s">
        <v>32740</v>
      </c>
      <c r="BL455" t="s">
        <v>32741</v>
      </c>
      <c r="BR455" t="s">
        <v>33094</v>
      </c>
      <c r="BS455" t="s">
        <v>296</v>
      </c>
    </row>
    <row r="456" spans="1:75" hidden="1">
      <c r="A456">
        <v>987</v>
      </c>
      <c r="B456" t="s">
        <v>76</v>
      </c>
      <c r="C456" t="s">
        <v>32761</v>
      </c>
      <c r="G456" t="s">
        <v>32761</v>
      </c>
      <c r="J456" t="s">
        <v>32762</v>
      </c>
      <c r="K456" t="s">
        <v>32004</v>
      </c>
      <c r="O456" t="s">
        <v>28261</v>
      </c>
      <c r="AG456">
        <v>4</v>
      </c>
      <c r="AH456">
        <v>4</v>
      </c>
      <c r="AN456" t="s">
        <v>32006</v>
      </c>
      <c r="AS456" t="s">
        <v>10213</v>
      </c>
      <c r="AT456">
        <v>1989</v>
      </c>
      <c r="AU456">
        <v>309</v>
      </c>
      <c r="AV456">
        <v>11</v>
      </c>
      <c r="BA456">
        <v>477</v>
      </c>
      <c r="BB456">
        <v>483</v>
      </c>
      <c r="BL456" t="s">
        <v>32763</v>
      </c>
      <c r="BM456">
        <v>2516474</v>
      </c>
      <c r="BR456" t="s">
        <v>33094</v>
      </c>
      <c r="BS456" t="s">
        <v>296</v>
      </c>
    </row>
    <row r="457" spans="1:75" hidden="1">
      <c r="A457">
        <v>567</v>
      </c>
      <c r="B457" t="s">
        <v>76</v>
      </c>
      <c r="C457" t="s">
        <v>31127</v>
      </c>
      <c r="G457" t="s">
        <v>31128</v>
      </c>
      <c r="J457" t="s">
        <v>31129</v>
      </c>
      <c r="K457" t="s">
        <v>1578</v>
      </c>
      <c r="O457" t="s">
        <v>28366</v>
      </c>
      <c r="W457" t="s">
        <v>31130</v>
      </c>
      <c r="AA457" t="s">
        <v>24430</v>
      </c>
      <c r="AB457" t="s">
        <v>6221</v>
      </c>
      <c r="AG457">
        <v>13</v>
      </c>
      <c r="AH457">
        <v>13</v>
      </c>
      <c r="AN457" t="s">
        <v>1580</v>
      </c>
      <c r="AO457" t="s">
        <v>8019</v>
      </c>
      <c r="AS457" t="s">
        <v>204</v>
      </c>
      <c r="AT457">
        <v>2008</v>
      </c>
      <c r="AU457">
        <v>22</v>
      </c>
      <c r="AV457">
        <v>1</v>
      </c>
      <c r="BA457">
        <v>19</v>
      </c>
      <c r="BB457">
        <v>29</v>
      </c>
      <c r="BD457" t="s">
        <v>31131</v>
      </c>
      <c r="BL457" t="s">
        <v>31132</v>
      </c>
      <c r="BR457" t="s">
        <v>33094</v>
      </c>
    </row>
    <row r="458" spans="1:75" hidden="1">
      <c r="A458">
        <v>186</v>
      </c>
      <c r="B458" t="s">
        <v>76</v>
      </c>
      <c r="C458" t="s">
        <v>24793</v>
      </c>
      <c r="G458" t="s">
        <v>24794</v>
      </c>
      <c r="J458" t="s">
        <v>24795</v>
      </c>
      <c r="K458" t="s">
        <v>1845</v>
      </c>
      <c r="O458" t="s">
        <v>28261</v>
      </c>
      <c r="W458" t="s">
        <v>24796</v>
      </c>
      <c r="AG458">
        <v>10</v>
      </c>
      <c r="AH458">
        <v>10</v>
      </c>
      <c r="AN458" t="s">
        <v>1849</v>
      </c>
      <c r="AO458" t="s">
        <v>1850</v>
      </c>
      <c r="AS458" t="s">
        <v>769</v>
      </c>
      <c r="AT458">
        <v>2016</v>
      </c>
      <c r="AU458">
        <v>202</v>
      </c>
      <c r="AV458">
        <v>3</v>
      </c>
      <c r="BA458">
        <v>1229</v>
      </c>
      <c r="BB458" t="s">
        <v>1367</v>
      </c>
      <c r="BD458" t="s">
        <v>24797</v>
      </c>
      <c r="BL458" t="s">
        <v>24798</v>
      </c>
      <c r="BM458">
        <v>26801179</v>
      </c>
      <c r="BR458" t="s">
        <v>33176</v>
      </c>
    </row>
    <row r="459" spans="1:75" hidden="1">
      <c r="A459">
        <v>657</v>
      </c>
      <c r="B459" t="s">
        <v>76</v>
      </c>
      <c r="C459" t="s">
        <v>4944</v>
      </c>
      <c r="G459" t="s">
        <v>4944</v>
      </c>
      <c r="J459" t="s">
        <v>4945</v>
      </c>
      <c r="K459" t="s">
        <v>145</v>
      </c>
      <c r="O459" t="s">
        <v>28261</v>
      </c>
      <c r="W459" t="s">
        <v>4946</v>
      </c>
      <c r="AG459">
        <v>37</v>
      </c>
      <c r="AH459">
        <v>39</v>
      </c>
      <c r="AN459" t="s">
        <v>147</v>
      </c>
      <c r="AO459" t="s">
        <v>1557</v>
      </c>
      <c r="AS459" t="s">
        <v>887</v>
      </c>
      <c r="AT459">
        <v>2005</v>
      </c>
      <c r="AU459">
        <v>51</v>
      </c>
      <c r="AV459">
        <v>6</v>
      </c>
      <c r="BA459">
        <v>661</v>
      </c>
      <c r="BB459">
        <v>667</v>
      </c>
      <c r="BD459" t="s">
        <v>4947</v>
      </c>
      <c r="BL459" t="s">
        <v>4948</v>
      </c>
      <c r="BM459">
        <v>15979087</v>
      </c>
      <c r="BR459" t="s">
        <v>33176</v>
      </c>
    </row>
    <row r="460" spans="1:75" hidden="1">
      <c r="A460">
        <v>962</v>
      </c>
      <c r="B460" t="s">
        <v>76</v>
      </c>
      <c r="C460" t="s">
        <v>32683</v>
      </c>
      <c r="G460" t="s">
        <v>32683</v>
      </c>
      <c r="J460" t="s">
        <v>32684</v>
      </c>
      <c r="K460" t="s">
        <v>5819</v>
      </c>
      <c r="O460" t="s">
        <v>28261</v>
      </c>
      <c r="W460" t="s">
        <v>32685</v>
      </c>
      <c r="AG460">
        <v>14</v>
      </c>
      <c r="AH460">
        <v>20</v>
      </c>
      <c r="AN460" t="s">
        <v>5821</v>
      </c>
      <c r="AT460">
        <v>1992</v>
      </c>
      <c r="AU460">
        <v>13</v>
      </c>
      <c r="AV460">
        <v>6</v>
      </c>
      <c r="BA460">
        <v>649</v>
      </c>
      <c r="BB460">
        <v>661</v>
      </c>
      <c r="BL460" t="s">
        <v>32686</v>
      </c>
      <c r="BR460" t="s">
        <v>33094</v>
      </c>
      <c r="BS460" t="s">
        <v>296</v>
      </c>
    </row>
    <row r="461" spans="1:75" hidden="1">
      <c r="A461">
        <v>1064</v>
      </c>
      <c r="B461" t="s">
        <v>76</v>
      </c>
      <c r="C461" t="s">
        <v>32997</v>
      </c>
      <c r="G461" t="s">
        <v>32997</v>
      </c>
      <c r="J461" t="s">
        <v>33001</v>
      </c>
      <c r="K461" t="s">
        <v>3265</v>
      </c>
      <c r="O461" t="s">
        <v>28261</v>
      </c>
      <c r="AG461">
        <v>6</v>
      </c>
      <c r="AH461">
        <v>7</v>
      </c>
      <c r="AN461" t="s">
        <v>3266</v>
      </c>
      <c r="AT461">
        <v>1980</v>
      </c>
      <c r="AU461">
        <v>112</v>
      </c>
      <c r="AV461">
        <v>2</v>
      </c>
      <c r="BA461">
        <v>205</v>
      </c>
      <c r="BB461">
        <v>210</v>
      </c>
      <c r="BD461" t="s">
        <v>33002</v>
      </c>
      <c r="BL461" t="s">
        <v>33003</v>
      </c>
      <c r="BR461" t="s">
        <v>33094</v>
      </c>
      <c r="BS461" t="s">
        <v>296</v>
      </c>
    </row>
    <row r="462" spans="1:75" hidden="1">
      <c r="A462">
        <v>993</v>
      </c>
      <c r="B462" t="s">
        <v>76</v>
      </c>
      <c r="C462" t="s">
        <v>32779</v>
      </c>
      <c r="G462" t="s">
        <v>32779</v>
      </c>
      <c r="J462" t="s">
        <v>32780</v>
      </c>
      <c r="K462" t="s">
        <v>2662</v>
      </c>
      <c r="O462" t="s">
        <v>28261</v>
      </c>
      <c r="AG462">
        <v>5</v>
      </c>
      <c r="AH462">
        <v>5</v>
      </c>
      <c r="AN462" t="s">
        <v>2664</v>
      </c>
      <c r="AO462" t="s">
        <v>3478</v>
      </c>
      <c r="AS462" t="s">
        <v>204</v>
      </c>
      <c r="AT462">
        <v>1989</v>
      </c>
      <c r="AU462">
        <v>50</v>
      </c>
      <c r="AV462">
        <v>2</v>
      </c>
      <c r="BA462">
        <v>101</v>
      </c>
      <c r="BB462">
        <v>111</v>
      </c>
      <c r="BD462" t="s">
        <v>32781</v>
      </c>
      <c r="BL462" t="s">
        <v>32782</v>
      </c>
      <c r="BR462" t="s">
        <v>33094</v>
      </c>
      <c r="BS462" t="s">
        <v>594</v>
      </c>
      <c r="BU462">
        <v>0</v>
      </c>
    </row>
    <row r="463" spans="1:75" hidden="1">
      <c r="A463">
        <v>775</v>
      </c>
      <c r="B463" t="s">
        <v>76</v>
      </c>
      <c r="C463" t="s">
        <v>32054</v>
      </c>
      <c r="G463" t="s">
        <v>32054</v>
      </c>
      <c r="J463" t="s">
        <v>32055</v>
      </c>
      <c r="K463" t="s">
        <v>605</v>
      </c>
      <c r="O463" t="s">
        <v>28261</v>
      </c>
      <c r="W463" t="s">
        <v>32056</v>
      </c>
      <c r="AG463">
        <v>30</v>
      </c>
      <c r="AH463">
        <v>33</v>
      </c>
      <c r="AN463" t="s">
        <v>607</v>
      </c>
      <c r="AO463" t="s">
        <v>608</v>
      </c>
      <c r="AS463" t="s">
        <v>204</v>
      </c>
      <c r="AT463">
        <v>2001</v>
      </c>
      <c r="AU463">
        <v>55</v>
      </c>
      <c r="AV463">
        <v>2</v>
      </c>
      <c r="BA463">
        <v>439</v>
      </c>
      <c r="BB463">
        <v>444</v>
      </c>
      <c r="BL463" t="s">
        <v>32057</v>
      </c>
      <c r="BM463">
        <v>11308099</v>
      </c>
      <c r="BR463" t="s">
        <v>33094</v>
      </c>
      <c r="BS463" t="s">
        <v>594</v>
      </c>
      <c r="BW463" t="s">
        <v>296</v>
      </c>
    </row>
    <row r="464" spans="1:75" hidden="1">
      <c r="A464">
        <v>816</v>
      </c>
      <c r="B464" t="s">
        <v>76</v>
      </c>
      <c r="C464" t="s">
        <v>2660</v>
      </c>
      <c r="G464" t="s">
        <v>2660</v>
      </c>
      <c r="J464" t="s">
        <v>4968</v>
      </c>
      <c r="K464" t="s">
        <v>182</v>
      </c>
      <c r="O464" t="s">
        <v>28261</v>
      </c>
      <c r="W464" t="s">
        <v>4969</v>
      </c>
      <c r="AG464">
        <v>23</v>
      </c>
      <c r="AH464">
        <v>32</v>
      </c>
      <c r="AN464" t="s">
        <v>184</v>
      </c>
      <c r="AS464" t="s">
        <v>887</v>
      </c>
      <c r="AT464">
        <v>1999</v>
      </c>
      <c r="AU464">
        <v>24</v>
      </c>
      <c r="AV464">
        <v>2</v>
      </c>
      <c r="BA464">
        <v>158</v>
      </c>
      <c r="BB464">
        <v>164</v>
      </c>
      <c r="BD464" t="s">
        <v>4970</v>
      </c>
      <c r="BL464" t="s">
        <v>4971</v>
      </c>
      <c r="BR464" t="s">
        <v>33176</v>
      </c>
    </row>
    <row r="465" spans="1:71" hidden="1">
      <c r="A465">
        <v>859</v>
      </c>
      <c r="B465" t="s">
        <v>76</v>
      </c>
      <c r="C465" t="s">
        <v>4972</v>
      </c>
      <c r="G465" t="s">
        <v>4972</v>
      </c>
      <c r="J465" t="s">
        <v>4973</v>
      </c>
      <c r="K465" t="s">
        <v>3996</v>
      </c>
      <c r="O465" t="s">
        <v>28261</v>
      </c>
      <c r="W465" t="s">
        <v>4974</v>
      </c>
      <c r="AG465">
        <v>48</v>
      </c>
      <c r="AH465">
        <v>55</v>
      </c>
      <c r="AN465" t="s">
        <v>4000</v>
      </c>
      <c r="AS465" t="s">
        <v>397</v>
      </c>
      <c r="AT465">
        <v>1997</v>
      </c>
      <c r="AU465">
        <v>111</v>
      </c>
      <c r="AV465">
        <v>2</v>
      </c>
      <c r="BA465">
        <v>160</v>
      </c>
      <c r="BB465">
        <v>165</v>
      </c>
      <c r="BD465" t="s">
        <v>4975</v>
      </c>
      <c r="BL465" t="s">
        <v>4976</v>
      </c>
      <c r="BM465">
        <v>28307989</v>
      </c>
      <c r="BR465" t="s">
        <v>33176</v>
      </c>
    </row>
    <row r="466" spans="1:71" hidden="1">
      <c r="A466">
        <v>632</v>
      </c>
      <c r="B466" t="s">
        <v>76</v>
      </c>
      <c r="C466" t="s">
        <v>4983</v>
      </c>
      <c r="G466" t="s">
        <v>4983</v>
      </c>
      <c r="J466" t="s">
        <v>4984</v>
      </c>
      <c r="K466" t="s">
        <v>3940</v>
      </c>
      <c r="O466" t="s">
        <v>28261</v>
      </c>
      <c r="W466" t="s">
        <v>4985</v>
      </c>
      <c r="AG466">
        <v>24</v>
      </c>
      <c r="AH466">
        <v>24</v>
      </c>
      <c r="AN466" t="s">
        <v>3944</v>
      </c>
      <c r="AS466" t="s">
        <v>887</v>
      </c>
      <c r="AT466">
        <v>2006</v>
      </c>
      <c r="AU466">
        <v>130</v>
      </c>
      <c r="AV466">
        <v>5</v>
      </c>
      <c r="BA466">
        <v>329</v>
      </c>
      <c r="BB466">
        <v>335</v>
      </c>
      <c r="BD466" t="s">
        <v>4986</v>
      </c>
      <c r="BL466" t="s">
        <v>4987</v>
      </c>
      <c r="BR466" t="s">
        <v>33176</v>
      </c>
    </row>
    <row r="467" spans="1:71" hidden="1">
      <c r="A467">
        <v>317</v>
      </c>
      <c r="B467" t="s">
        <v>76</v>
      </c>
      <c r="C467" t="s">
        <v>4988</v>
      </c>
      <c r="G467" t="s">
        <v>4989</v>
      </c>
      <c r="J467" t="s">
        <v>4990</v>
      </c>
      <c r="K467" t="s">
        <v>2621</v>
      </c>
      <c r="O467" t="s">
        <v>28261</v>
      </c>
      <c r="W467" t="s">
        <v>4991</v>
      </c>
      <c r="AG467">
        <v>0</v>
      </c>
      <c r="AH467">
        <v>0</v>
      </c>
      <c r="AN467" t="s">
        <v>2623</v>
      </c>
      <c r="AO467" t="s">
        <v>4992</v>
      </c>
      <c r="AT467">
        <v>2014</v>
      </c>
      <c r="AU467">
        <v>58</v>
      </c>
      <c r="AV467">
        <v>1</v>
      </c>
      <c r="BA467">
        <v>47</v>
      </c>
      <c r="BB467">
        <v>54</v>
      </c>
      <c r="BD467" t="s">
        <v>4993</v>
      </c>
      <c r="BL467" t="s">
        <v>4994</v>
      </c>
      <c r="BR467" t="s">
        <v>33176</v>
      </c>
    </row>
    <row r="468" spans="1:71" hidden="1">
      <c r="A468">
        <v>345</v>
      </c>
      <c r="B468" t="s">
        <v>76</v>
      </c>
      <c r="C468" t="s">
        <v>4996</v>
      </c>
      <c r="G468" t="s">
        <v>4997</v>
      </c>
      <c r="J468" t="s">
        <v>4998</v>
      </c>
      <c r="K468" t="s">
        <v>145</v>
      </c>
      <c r="O468" t="s">
        <v>28261</v>
      </c>
      <c r="W468" t="s">
        <v>4999</v>
      </c>
      <c r="AG468">
        <v>6</v>
      </c>
      <c r="AH468">
        <v>7</v>
      </c>
      <c r="AN468" t="s">
        <v>147</v>
      </c>
      <c r="AS468" t="s">
        <v>185</v>
      </c>
      <c r="AT468">
        <v>2013</v>
      </c>
      <c r="AU468">
        <v>59</v>
      </c>
      <c r="AV468">
        <v>9</v>
      </c>
      <c r="BA468">
        <v>855</v>
      </c>
      <c r="BB468">
        <v>862</v>
      </c>
      <c r="BD468" t="s">
        <v>5000</v>
      </c>
      <c r="BL468" t="s">
        <v>5001</v>
      </c>
      <c r="BM468">
        <v>23792065</v>
      </c>
      <c r="BR468" t="s">
        <v>33176</v>
      </c>
    </row>
    <row r="469" spans="1:71" hidden="1">
      <c r="A469">
        <v>617</v>
      </c>
      <c r="B469" t="s">
        <v>76</v>
      </c>
      <c r="C469" t="s">
        <v>24998</v>
      </c>
      <c r="G469" t="s">
        <v>24999</v>
      </c>
      <c r="J469" t="s">
        <v>25000</v>
      </c>
      <c r="K469" t="s">
        <v>2662</v>
      </c>
      <c r="O469" t="s">
        <v>28261</v>
      </c>
      <c r="W469" t="s">
        <v>25001</v>
      </c>
      <c r="AG469">
        <v>10</v>
      </c>
      <c r="AH469">
        <v>15</v>
      </c>
      <c r="AN469" t="s">
        <v>2664</v>
      </c>
      <c r="AS469" t="s">
        <v>128</v>
      </c>
      <c r="AT469">
        <v>2006</v>
      </c>
      <c r="AU469">
        <v>121</v>
      </c>
      <c r="AV469">
        <v>3</v>
      </c>
      <c r="BA469">
        <v>253</v>
      </c>
      <c r="BB469">
        <v>260</v>
      </c>
      <c r="BD469" t="s">
        <v>25002</v>
      </c>
      <c r="BL469" t="s">
        <v>25003</v>
      </c>
      <c r="BR469" t="s">
        <v>33176</v>
      </c>
    </row>
    <row r="470" spans="1:71" hidden="1">
      <c r="A470">
        <v>479</v>
      </c>
      <c r="B470" t="s">
        <v>76</v>
      </c>
      <c r="C470" t="s">
        <v>5002</v>
      </c>
      <c r="G470" t="s">
        <v>5003</v>
      </c>
      <c r="J470" t="s">
        <v>5004</v>
      </c>
      <c r="K470" t="s">
        <v>2128</v>
      </c>
      <c r="O470" t="s">
        <v>28261</v>
      </c>
      <c r="W470" t="s">
        <v>5005</v>
      </c>
      <c r="AB470" t="s">
        <v>5006</v>
      </c>
      <c r="AG470">
        <v>6</v>
      </c>
      <c r="AH470">
        <v>7</v>
      </c>
      <c r="AN470" t="s">
        <v>2130</v>
      </c>
      <c r="AS470" t="s">
        <v>128</v>
      </c>
      <c r="AT470">
        <v>2010</v>
      </c>
      <c r="AU470">
        <v>39</v>
      </c>
      <c r="AV470">
        <v>6</v>
      </c>
      <c r="BA470">
        <v>1751</v>
      </c>
      <c r="BB470">
        <v>1755</v>
      </c>
      <c r="BD470" t="s">
        <v>5007</v>
      </c>
      <c r="BL470" t="s">
        <v>5008</v>
      </c>
      <c r="BM470">
        <v>22182539</v>
      </c>
      <c r="BR470" t="s">
        <v>33176</v>
      </c>
    </row>
    <row r="471" spans="1:71" hidden="1">
      <c r="A471">
        <v>576</v>
      </c>
      <c r="B471" t="s">
        <v>76</v>
      </c>
      <c r="C471" t="s">
        <v>5042</v>
      </c>
      <c r="G471" t="s">
        <v>5043</v>
      </c>
      <c r="J471" t="s">
        <v>5044</v>
      </c>
      <c r="K471" t="s">
        <v>2621</v>
      </c>
      <c r="O471" t="s">
        <v>28261</v>
      </c>
      <c r="W471" t="s">
        <v>5045</v>
      </c>
      <c r="AG471">
        <v>0</v>
      </c>
      <c r="AH471">
        <v>0</v>
      </c>
      <c r="AN471" t="s">
        <v>2623</v>
      </c>
      <c r="AT471">
        <v>2008</v>
      </c>
      <c r="AU471">
        <v>52</v>
      </c>
      <c r="AV471">
        <v>4</v>
      </c>
      <c r="BA471">
        <v>201</v>
      </c>
      <c r="BB471">
        <v>206</v>
      </c>
      <c r="BD471" t="s">
        <v>5046</v>
      </c>
      <c r="BL471" t="s">
        <v>5047</v>
      </c>
      <c r="BR471" t="s">
        <v>33176</v>
      </c>
    </row>
    <row r="472" spans="1:71" hidden="1">
      <c r="A472">
        <v>1078</v>
      </c>
      <c r="B472" t="s">
        <v>76</v>
      </c>
      <c r="C472" t="s">
        <v>5048</v>
      </c>
      <c r="G472" t="s">
        <v>5048</v>
      </c>
      <c r="J472" t="s">
        <v>5049</v>
      </c>
      <c r="K472" t="s">
        <v>1196</v>
      </c>
      <c r="O472" t="s">
        <v>28261</v>
      </c>
      <c r="AG472">
        <v>29</v>
      </c>
      <c r="AH472">
        <v>31</v>
      </c>
      <c r="AN472" t="s">
        <v>1198</v>
      </c>
      <c r="AT472">
        <v>1978</v>
      </c>
      <c r="AU472">
        <v>71</v>
      </c>
      <c r="AV472">
        <v>4</v>
      </c>
      <c r="BA472">
        <v>487</v>
      </c>
      <c r="BB472">
        <v>490</v>
      </c>
      <c r="BD472" t="s">
        <v>5050</v>
      </c>
      <c r="BL472" t="s">
        <v>5051</v>
      </c>
      <c r="BR472" t="s">
        <v>33176</v>
      </c>
    </row>
    <row r="473" spans="1:71" hidden="1">
      <c r="A473">
        <v>832</v>
      </c>
      <c r="B473" t="s">
        <v>76</v>
      </c>
      <c r="C473" t="s">
        <v>32272</v>
      </c>
      <c r="G473" t="s">
        <v>32272</v>
      </c>
      <c r="J473" t="s">
        <v>32273</v>
      </c>
      <c r="K473" t="s">
        <v>2877</v>
      </c>
      <c r="O473" t="s">
        <v>28261</v>
      </c>
      <c r="W473" t="s">
        <v>32274</v>
      </c>
      <c r="AG473">
        <v>9</v>
      </c>
      <c r="AH473">
        <v>9</v>
      </c>
      <c r="AN473" t="s">
        <v>2880</v>
      </c>
      <c r="AS473" t="s">
        <v>168</v>
      </c>
      <c r="AT473">
        <v>1998</v>
      </c>
      <c r="AU473">
        <v>65</v>
      </c>
      <c r="AV473">
        <v>2</v>
      </c>
      <c r="BA473">
        <v>215</v>
      </c>
      <c r="BB473">
        <v>229</v>
      </c>
      <c r="BD473" t="s">
        <v>32275</v>
      </c>
      <c r="BL473" t="s">
        <v>32276</v>
      </c>
      <c r="BR473" t="s">
        <v>33094</v>
      </c>
      <c r="BS473" t="s">
        <v>296</v>
      </c>
    </row>
    <row r="474" spans="1:71" hidden="1">
      <c r="A474">
        <v>553</v>
      </c>
      <c r="B474" t="s">
        <v>76</v>
      </c>
      <c r="C474" t="s">
        <v>31042</v>
      </c>
      <c r="G474" t="s">
        <v>31043</v>
      </c>
      <c r="J474" t="s">
        <v>31044</v>
      </c>
      <c r="K474" t="s">
        <v>1578</v>
      </c>
      <c r="O474" t="s">
        <v>28261</v>
      </c>
      <c r="W474" t="s">
        <v>31045</v>
      </c>
      <c r="AA474" t="s">
        <v>31046</v>
      </c>
      <c r="AG474">
        <v>46</v>
      </c>
      <c r="AH474">
        <v>46</v>
      </c>
      <c r="AN474" t="s">
        <v>1580</v>
      </c>
      <c r="AS474" t="s">
        <v>887</v>
      </c>
      <c r="AT474">
        <v>2008</v>
      </c>
      <c r="AU474">
        <v>22</v>
      </c>
      <c r="AV474">
        <v>3</v>
      </c>
      <c r="BA474">
        <v>509</v>
      </c>
      <c r="BB474">
        <v>515</v>
      </c>
      <c r="BD474" t="s">
        <v>31047</v>
      </c>
      <c r="BL474" t="s">
        <v>31048</v>
      </c>
      <c r="BR474" t="s">
        <v>33094</v>
      </c>
      <c r="BS474" t="s">
        <v>296</v>
      </c>
    </row>
    <row r="475" spans="1:71" hidden="1">
      <c r="A475">
        <v>316</v>
      </c>
      <c r="B475" t="s">
        <v>76</v>
      </c>
      <c r="C475" t="s">
        <v>5052</v>
      </c>
      <c r="G475" t="s">
        <v>5053</v>
      </c>
      <c r="J475" t="s">
        <v>5054</v>
      </c>
      <c r="K475" t="s">
        <v>3940</v>
      </c>
      <c r="O475" t="s">
        <v>28261</v>
      </c>
      <c r="W475" t="s">
        <v>5055</v>
      </c>
      <c r="AA475" t="s">
        <v>5056</v>
      </c>
      <c r="AB475" t="s">
        <v>5057</v>
      </c>
      <c r="AG475">
        <v>7</v>
      </c>
      <c r="AH475">
        <v>10</v>
      </c>
      <c r="AN475" t="s">
        <v>3944</v>
      </c>
      <c r="AO475" t="s">
        <v>3945</v>
      </c>
      <c r="AS475" t="s">
        <v>204</v>
      </c>
      <c r="AT475">
        <v>2014</v>
      </c>
      <c r="AU475">
        <v>138</v>
      </c>
      <c r="AV475" s="2">
        <v>43132</v>
      </c>
      <c r="BA475">
        <v>36</v>
      </c>
      <c r="BB475">
        <v>44</v>
      </c>
      <c r="BD475" t="s">
        <v>5058</v>
      </c>
      <c r="BL475" t="s">
        <v>5059</v>
      </c>
      <c r="BR475" t="s">
        <v>33176</v>
      </c>
    </row>
    <row r="476" spans="1:71" hidden="1">
      <c r="A476">
        <v>192</v>
      </c>
      <c r="B476" t="s">
        <v>76</v>
      </c>
      <c r="C476" t="s">
        <v>5060</v>
      </c>
      <c r="G476" t="s">
        <v>5061</v>
      </c>
      <c r="J476" t="s">
        <v>5062</v>
      </c>
      <c r="K476" t="s">
        <v>3732</v>
      </c>
      <c r="O476" t="s">
        <v>28261</v>
      </c>
      <c r="W476" t="s">
        <v>5063</v>
      </c>
      <c r="AG476">
        <v>4</v>
      </c>
      <c r="AH476">
        <v>4</v>
      </c>
      <c r="AN476" t="s">
        <v>3734</v>
      </c>
      <c r="AO476" t="s">
        <v>5064</v>
      </c>
      <c r="AS476" s="3">
        <v>37288</v>
      </c>
      <c r="AT476">
        <v>2016</v>
      </c>
      <c r="AU476">
        <v>16</v>
      </c>
      <c r="BD476" t="s">
        <v>5065</v>
      </c>
      <c r="BL476" t="s">
        <v>5066</v>
      </c>
      <c r="BM476">
        <v>26839318</v>
      </c>
      <c r="BR476" t="s">
        <v>33176</v>
      </c>
    </row>
    <row r="477" spans="1:71" hidden="1">
      <c r="A477">
        <v>121</v>
      </c>
      <c r="B477" t="s">
        <v>76</v>
      </c>
      <c r="C477" t="s">
        <v>28034</v>
      </c>
      <c r="G477" t="s">
        <v>28035</v>
      </c>
      <c r="J477" t="s">
        <v>28036</v>
      </c>
      <c r="K477" t="s">
        <v>1135</v>
      </c>
      <c r="O477" t="s">
        <v>28261</v>
      </c>
      <c r="W477" t="s">
        <v>28037</v>
      </c>
      <c r="AG477">
        <v>2</v>
      </c>
      <c r="AH477">
        <v>2</v>
      </c>
      <c r="AN477" t="s">
        <v>1138</v>
      </c>
      <c r="AO477" t="s">
        <v>1139</v>
      </c>
      <c r="AS477" t="s">
        <v>600</v>
      </c>
      <c r="AT477">
        <v>2017</v>
      </c>
      <c r="AU477">
        <v>110</v>
      </c>
      <c r="AV477">
        <v>2</v>
      </c>
      <c r="BA477">
        <v>386</v>
      </c>
      <c r="BB477">
        <v>391</v>
      </c>
      <c r="BD477" t="s">
        <v>28038</v>
      </c>
      <c r="BL477" t="s">
        <v>28039</v>
      </c>
      <c r="BM477">
        <v>28334137</v>
      </c>
      <c r="BR477" t="s">
        <v>33176</v>
      </c>
    </row>
    <row r="478" spans="1:71" hidden="1">
      <c r="A478">
        <v>442</v>
      </c>
      <c r="B478" t="s">
        <v>76</v>
      </c>
      <c r="C478" t="s">
        <v>5072</v>
      </c>
      <c r="G478" t="s">
        <v>5073</v>
      </c>
      <c r="J478" t="s">
        <v>5074</v>
      </c>
      <c r="K478" t="s">
        <v>1196</v>
      </c>
      <c r="O478" t="s">
        <v>28261</v>
      </c>
      <c r="W478" t="s">
        <v>5075</v>
      </c>
      <c r="AG478">
        <v>19</v>
      </c>
      <c r="AH478">
        <v>19</v>
      </c>
      <c r="AN478" t="s">
        <v>1198</v>
      </c>
      <c r="AS478" t="s">
        <v>413</v>
      </c>
      <c r="AT478">
        <v>2011</v>
      </c>
      <c r="AU478">
        <v>104</v>
      </c>
      <c r="AV478">
        <v>6</v>
      </c>
      <c r="BA478">
        <v>1309</v>
      </c>
      <c r="BB478">
        <v>1318</v>
      </c>
      <c r="BD478" t="s">
        <v>5076</v>
      </c>
      <c r="BL478" t="s">
        <v>5077</v>
      </c>
      <c r="BM478">
        <v>22707762</v>
      </c>
      <c r="BR478" t="s">
        <v>33176</v>
      </c>
    </row>
    <row r="479" spans="1:71" hidden="1">
      <c r="A479">
        <v>837</v>
      </c>
      <c r="B479" t="s">
        <v>76</v>
      </c>
      <c r="C479" t="s">
        <v>24496</v>
      </c>
      <c r="G479" t="s">
        <v>24496</v>
      </c>
      <c r="J479" t="s">
        <v>24497</v>
      </c>
      <c r="K479" t="s">
        <v>145</v>
      </c>
      <c r="O479" t="s">
        <v>28261</v>
      </c>
      <c r="W479" t="s">
        <v>24498</v>
      </c>
      <c r="AB479" t="s">
        <v>12869</v>
      </c>
      <c r="AG479">
        <v>25</v>
      </c>
      <c r="AH479">
        <v>27</v>
      </c>
      <c r="AN479" t="s">
        <v>147</v>
      </c>
      <c r="AS479" t="s">
        <v>1120</v>
      </c>
      <c r="AT479">
        <v>1998</v>
      </c>
      <c r="AU479">
        <v>44</v>
      </c>
      <c r="AV479" s="2">
        <v>43319</v>
      </c>
      <c r="BA479">
        <v>541</v>
      </c>
      <c r="BB479">
        <v>551</v>
      </c>
      <c r="BD479" t="s">
        <v>24499</v>
      </c>
      <c r="BL479" t="s">
        <v>24500</v>
      </c>
      <c r="BR479" t="s">
        <v>33176</v>
      </c>
    </row>
    <row r="480" spans="1:71" hidden="1">
      <c r="A480">
        <v>868</v>
      </c>
      <c r="B480" t="s">
        <v>76</v>
      </c>
      <c r="C480" t="s">
        <v>32386</v>
      </c>
      <c r="G480" t="s">
        <v>32386</v>
      </c>
      <c r="J480" t="s">
        <v>32387</v>
      </c>
      <c r="K480" t="s">
        <v>182</v>
      </c>
      <c r="O480" t="s">
        <v>28261</v>
      </c>
      <c r="W480" t="s">
        <v>32388</v>
      </c>
      <c r="AG480">
        <v>6</v>
      </c>
      <c r="AH480">
        <v>6</v>
      </c>
      <c r="AN480" t="s">
        <v>184</v>
      </c>
      <c r="AS480" t="s">
        <v>769</v>
      </c>
      <c r="AT480">
        <v>1997</v>
      </c>
      <c r="AU480">
        <v>22</v>
      </c>
      <c r="AV480">
        <v>1</v>
      </c>
      <c r="BA480">
        <v>83</v>
      </c>
      <c r="BB480">
        <v>93</v>
      </c>
      <c r="BD480" t="s">
        <v>32389</v>
      </c>
      <c r="BL480" t="s">
        <v>32390</v>
      </c>
      <c r="BR480" t="s">
        <v>33094</v>
      </c>
      <c r="BS480" t="s">
        <v>296</v>
      </c>
    </row>
    <row r="481" spans="1:71" hidden="1">
      <c r="A481">
        <v>1015</v>
      </c>
      <c r="B481" t="s">
        <v>76</v>
      </c>
      <c r="C481" t="s">
        <v>22151</v>
      </c>
      <c r="G481" t="s">
        <v>22151</v>
      </c>
      <c r="J481" t="s">
        <v>22152</v>
      </c>
      <c r="K481" t="s">
        <v>145</v>
      </c>
      <c r="O481" t="s">
        <v>28261</v>
      </c>
      <c r="AG481">
        <v>20</v>
      </c>
      <c r="AH481">
        <v>26</v>
      </c>
      <c r="AN481" t="s">
        <v>147</v>
      </c>
      <c r="AT481">
        <v>1987</v>
      </c>
      <c r="AU481">
        <v>33</v>
      </c>
      <c r="AV481">
        <v>9</v>
      </c>
      <c r="BA481">
        <v>627</v>
      </c>
      <c r="BB481">
        <v>633</v>
      </c>
      <c r="BD481" t="s">
        <v>22153</v>
      </c>
      <c r="BL481" t="s">
        <v>22154</v>
      </c>
      <c r="BR481" t="s">
        <v>33176</v>
      </c>
    </row>
    <row r="482" spans="1:71" hidden="1">
      <c r="A482">
        <v>363</v>
      </c>
      <c r="B482" t="s">
        <v>76</v>
      </c>
      <c r="C482" t="s">
        <v>5141</v>
      </c>
      <c r="G482" t="s">
        <v>5142</v>
      </c>
      <c r="J482" t="s">
        <v>5143</v>
      </c>
      <c r="K482" t="s">
        <v>182</v>
      </c>
      <c r="O482" t="s">
        <v>28261</v>
      </c>
      <c r="W482" t="s">
        <v>5144</v>
      </c>
      <c r="AG482">
        <v>7</v>
      </c>
      <c r="AH482">
        <v>9</v>
      </c>
      <c r="AN482" t="s">
        <v>184</v>
      </c>
      <c r="AS482" t="s">
        <v>887</v>
      </c>
      <c r="AT482">
        <v>2013</v>
      </c>
      <c r="AU482">
        <v>38</v>
      </c>
      <c r="AV482">
        <v>2</v>
      </c>
      <c r="BA482">
        <v>126</v>
      </c>
      <c r="BB482">
        <v>132</v>
      </c>
      <c r="BD482" t="s">
        <v>5145</v>
      </c>
      <c r="BL482" t="s">
        <v>5146</v>
      </c>
      <c r="BR482" t="s">
        <v>33176</v>
      </c>
    </row>
    <row r="483" spans="1:71" hidden="1">
      <c r="A483">
        <v>1028</v>
      </c>
      <c r="B483" t="s">
        <v>76</v>
      </c>
      <c r="C483" t="s">
        <v>5156</v>
      </c>
      <c r="G483" t="s">
        <v>5156</v>
      </c>
      <c r="J483" t="s">
        <v>5157</v>
      </c>
      <c r="K483" t="s">
        <v>5158</v>
      </c>
      <c r="O483" t="s">
        <v>28261</v>
      </c>
      <c r="AG483">
        <v>84</v>
      </c>
      <c r="AH483">
        <v>86</v>
      </c>
      <c r="AN483" t="s">
        <v>3962</v>
      </c>
      <c r="AT483">
        <v>1986</v>
      </c>
      <c r="AU483">
        <v>159</v>
      </c>
      <c r="AV483">
        <v>1</v>
      </c>
      <c r="BA483">
        <v>123</v>
      </c>
      <c r="BB483">
        <v>142</v>
      </c>
      <c r="BD483" t="s">
        <v>5159</v>
      </c>
      <c r="BL483" t="s">
        <v>5160</v>
      </c>
      <c r="BR483" t="s">
        <v>33176</v>
      </c>
    </row>
    <row r="484" spans="1:71" hidden="1">
      <c r="A484">
        <v>716</v>
      </c>
      <c r="B484" t="s">
        <v>76</v>
      </c>
      <c r="C484" t="s">
        <v>5184</v>
      </c>
      <c r="G484" t="s">
        <v>5184</v>
      </c>
      <c r="J484" t="s">
        <v>5185</v>
      </c>
      <c r="K484" t="s">
        <v>2662</v>
      </c>
      <c r="O484" t="s">
        <v>28261</v>
      </c>
      <c r="W484" t="s">
        <v>5186</v>
      </c>
      <c r="AB484" t="s">
        <v>5187</v>
      </c>
      <c r="AG484">
        <v>6</v>
      </c>
      <c r="AH484">
        <v>6</v>
      </c>
      <c r="AN484" t="s">
        <v>2664</v>
      </c>
      <c r="AS484" t="s">
        <v>600</v>
      </c>
      <c r="AT484">
        <v>2003</v>
      </c>
      <c r="AU484">
        <v>107</v>
      </c>
      <c r="AV484">
        <v>1</v>
      </c>
      <c r="BA484">
        <v>11</v>
      </c>
      <c r="BB484">
        <v>18</v>
      </c>
      <c r="BD484" t="s">
        <v>5188</v>
      </c>
      <c r="BL484" t="s">
        <v>5189</v>
      </c>
      <c r="BR484" t="s">
        <v>33176</v>
      </c>
    </row>
    <row r="485" spans="1:71" hidden="1">
      <c r="A485">
        <v>817</v>
      </c>
      <c r="B485" t="s">
        <v>76</v>
      </c>
      <c r="C485" t="s">
        <v>5190</v>
      </c>
      <c r="G485" t="s">
        <v>5190</v>
      </c>
      <c r="J485" t="s">
        <v>5191</v>
      </c>
      <c r="K485" t="s">
        <v>2128</v>
      </c>
      <c r="O485" t="s">
        <v>28261</v>
      </c>
      <c r="W485" t="s">
        <v>5192</v>
      </c>
      <c r="AG485">
        <v>9</v>
      </c>
      <c r="AH485">
        <v>12</v>
      </c>
      <c r="AN485" t="s">
        <v>2130</v>
      </c>
      <c r="AO485" t="s">
        <v>4637</v>
      </c>
      <c r="AS485" t="s">
        <v>600</v>
      </c>
      <c r="AT485">
        <v>1999</v>
      </c>
      <c r="AU485">
        <v>28</v>
      </c>
      <c r="AV485">
        <v>2</v>
      </c>
      <c r="BA485">
        <v>195</v>
      </c>
      <c r="BB485">
        <v>200</v>
      </c>
      <c r="BD485" t="s">
        <v>5193</v>
      </c>
      <c r="BL485" t="s">
        <v>5194</v>
      </c>
      <c r="BR485" t="s">
        <v>33176</v>
      </c>
    </row>
    <row r="486" spans="1:71" hidden="1">
      <c r="A486">
        <v>891</v>
      </c>
      <c r="B486" t="s">
        <v>76</v>
      </c>
      <c r="C486" t="s">
        <v>5195</v>
      </c>
      <c r="G486" t="s">
        <v>5195</v>
      </c>
      <c r="J486" t="s">
        <v>5196</v>
      </c>
      <c r="K486" t="s">
        <v>4626</v>
      </c>
      <c r="O486" t="s">
        <v>28261</v>
      </c>
      <c r="W486" t="s">
        <v>5197</v>
      </c>
      <c r="AG486">
        <v>4</v>
      </c>
      <c r="AH486">
        <v>6</v>
      </c>
      <c r="AN486" t="s">
        <v>4627</v>
      </c>
      <c r="AT486">
        <v>1996</v>
      </c>
      <c r="AU486">
        <v>124</v>
      </c>
      <c r="AV486">
        <v>2</v>
      </c>
      <c r="BA486">
        <v>151</v>
      </c>
      <c r="BB486">
        <v>163</v>
      </c>
      <c r="BD486" t="s">
        <v>5198</v>
      </c>
      <c r="BL486" t="s">
        <v>5199</v>
      </c>
      <c r="BR486" t="s">
        <v>33176</v>
      </c>
    </row>
    <row r="487" spans="1:71" hidden="1">
      <c r="A487">
        <v>1058</v>
      </c>
      <c r="B487" t="s">
        <v>76</v>
      </c>
      <c r="C487" t="s">
        <v>5200</v>
      </c>
      <c r="G487" t="s">
        <v>5200</v>
      </c>
      <c r="J487" t="s">
        <v>5201</v>
      </c>
      <c r="K487" t="s">
        <v>605</v>
      </c>
      <c r="O487" t="s">
        <v>28261</v>
      </c>
      <c r="AG487">
        <v>16</v>
      </c>
      <c r="AH487">
        <v>16</v>
      </c>
      <c r="AN487" t="s">
        <v>607</v>
      </c>
      <c r="AT487">
        <v>1981</v>
      </c>
      <c r="AU487">
        <v>35</v>
      </c>
      <c r="AV487">
        <v>1</v>
      </c>
      <c r="BA487">
        <v>158</v>
      </c>
      <c r="BB487">
        <v>167</v>
      </c>
      <c r="BD487" t="s">
        <v>5202</v>
      </c>
      <c r="BL487" t="s">
        <v>5203</v>
      </c>
      <c r="BM487">
        <v>28563451</v>
      </c>
      <c r="BR487" t="s">
        <v>33176</v>
      </c>
    </row>
    <row r="488" spans="1:71" hidden="1">
      <c r="A488">
        <v>1090</v>
      </c>
      <c r="B488" t="s">
        <v>76</v>
      </c>
      <c r="C488" t="s">
        <v>27181</v>
      </c>
      <c r="G488" t="s">
        <v>27181</v>
      </c>
      <c r="J488" t="s">
        <v>27182</v>
      </c>
      <c r="K488" t="s">
        <v>2128</v>
      </c>
      <c r="O488" t="s">
        <v>28261</v>
      </c>
      <c r="AG488">
        <v>12</v>
      </c>
      <c r="AH488">
        <v>12</v>
      </c>
      <c r="AN488" t="s">
        <v>2130</v>
      </c>
      <c r="AT488">
        <v>1974</v>
      </c>
      <c r="AU488">
        <v>3</v>
      </c>
      <c r="AV488">
        <v>6</v>
      </c>
      <c r="BA488">
        <v>933</v>
      </c>
      <c r="BB488">
        <v>934</v>
      </c>
      <c r="BD488" t="s">
        <v>27183</v>
      </c>
      <c r="BL488" t="s">
        <v>27184</v>
      </c>
      <c r="BR488" t="s">
        <v>33176</v>
      </c>
    </row>
    <row r="489" spans="1:71" hidden="1">
      <c r="A489">
        <v>889</v>
      </c>
      <c r="B489" t="s">
        <v>76</v>
      </c>
      <c r="C489" t="s">
        <v>3134</v>
      </c>
      <c r="G489" t="s">
        <v>3134</v>
      </c>
      <c r="J489" t="s">
        <v>5206</v>
      </c>
      <c r="K489" t="s">
        <v>902</v>
      </c>
      <c r="O489" t="s">
        <v>30095</v>
      </c>
      <c r="P489" t="s">
        <v>903</v>
      </c>
      <c r="Q489" t="s">
        <v>904</v>
      </c>
      <c r="R489" t="s">
        <v>905</v>
      </c>
      <c r="W489" t="s">
        <v>5207</v>
      </c>
      <c r="AG489">
        <v>32</v>
      </c>
      <c r="AH489">
        <v>45</v>
      </c>
      <c r="AN489" t="s">
        <v>2280</v>
      </c>
      <c r="AT489">
        <v>1996</v>
      </c>
      <c r="AU489">
        <v>93</v>
      </c>
      <c r="AV489">
        <v>3</v>
      </c>
      <c r="BA489">
        <v>281</v>
      </c>
      <c r="BB489">
        <v>302</v>
      </c>
      <c r="BL489" t="s">
        <v>5208</v>
      </c>
      <c r="BR489" t="s">
        <v>33176</v>
      </c>
    </row>
    <row r="490" spans="1:71" hidden="1">
      <c r="A490">
        <v>1066</v>
      </c>
      <c r="B490" t="s">
        <v>76</v>
      </c>
      <c r="C490" t="s">
        <v>5209</v>
      </c>
      <c r="G490" t="s">
        <v>5209</v>
      </c>
      <c r="J490" t="s">
        <v>5210</v>
      </c>
      <c r="K490" t="s">
        <v>5069</v>
      </c>
      <c r="O490" t="s">
        <v>28261</v>
      </c>
      <c r="AG490">
        <v>11</v>
      </c>
      <c r="AH490">
        <v>11</v>
      </c>
      <c r="AN490" t="s">
        <v>5070</v>
      </c>
      <c r="AT490">
        <v>1980</v>
      </c>
      <c r="AU490">
        <v>55</v>
      </c>
      <c r="AV490">
        <v>5</v>
      </c>
      <c r="BA490">
        <v>319</v>
      </c>
      <c r="BB490">
        <v>324</v>
      </c>
      <c r="BD490" t="s">
        <v>5211</v>
      </c>
      <c r="BL490" t="s">
        <v>5212</v>
      </c>
      <c r="BR490" t="s">
        <v>33176</v>
      </c>
    </row>
    <row r="491" spans="1:71" hidden="1">
      <c r="A491">
        <v>924</v>
      </c>
      <c r="B491" t="s">
        <v>76</v>
      </c>
      <c r="C491" t="s">
        <v>15527</v>
      </c>
      <c r="G491" t="s">
        <v>15527</v>
      </c>
      <c r="J491" t="s">
        <v>15528</v>
      </c>
      <c r="K491" t="s">
        <v>3996</v>
      </c>
      <c r="O491" t="s">
        <v>28261</v>
      </c>
      <c r="W491" t="s">
        <v>15529</v>
      </c>
      <c r="AB491" t="s">
        <v>15530</v>
      </c>
      <c r="AG491">
        <v>30</v>
      </c>
      <c r="AH491">
        <v>40</v>
      </c>
      <c r="AN491" t="s">
        <v>4000</v>
      </c>
      <c r="AS491" t="s">
        <v>769</v>
      </c>
      <c r="AT491">
        <v>1994</v>
      </c>
      <c r="AU491">
        <v>97</v>
      </c>
      <c r="AV491">
        <v>2</v>
      </c>
      <c r="BA491">
        <v>179</v>
      </c>
      <c r="BB491">
        <v>185</v>
      </c>
      <c r="BD491" t="s">
        <v>15531</v>
      </c>
      <c r="BL491" t="s">
        <v>15532</v>
      </c>
      <c r="BM491">
        <v>28313926</v>
      </c>
      <c r="BR491" t="s">
        <v>33176</v>
      </c>
    </row>
    <row r="492" spans="1:71" hidden="1">
      <c r="A492">
        <v>1073</v>
      </c>
      <c r="B492" t="s">
        <v>76</v>
      </c>
      <c r="C492" t="s">
        <v>26376</v>
      </c>
      <c r="G492" t="s">
        <v>26376</v>
      </c>
      <c r="J492" t="s">
        <v>26377</v>
      </c>
      <c r="K492" t="s">
        <v>5100</v>
      </c>
      <c r="O492" t="s">
        <v>28261</v>
      </c>
      <c r="AG492">
        <v>13</v>
      </c>
      <c r="AH492">
        <v>13</v>
      </c>
      <c r="AN492" t="s">
        <v>3970</v>
      </c>
      <c r="AT492">
        <v>1979</v>
      </c>
      <c r="AU492">
        <v>57</v>
      </c>
      <c r="AV492">
        <v>8</v>
      </c>
      <c r="BA492">
        <v>1612</v>
      </c>
      <c r="BB492">
        <v>1618</v>
      </c>
      <c r="BD492" t="s">
        <v>26378</v>
      </c>
      <c r="BL492" t="s">
        <v>26379</v>
      </c>
      <c r="BR492" t="s">
        <v>33176</v>
      </c>
    </row>
    <row r="493" spans="1:71" hidden="1">
      <c r="A493">
        <v>988</v>
      </c>
      <c r="B493" t="s">
        <v>76</v>
      </c>
      <c r="C493" t="s">
        <v>19899</v>
      </c>
      <c r="G493" t="s">
        <v>19899</v>
      </c>
      <c r="J493" t="s">
        <v>19900</v>
      </c>
      <c r="K493" t="s">
        <v>182</v>
      </c>
      <c r="O493" t="s">
        <v>28261</v>
      </c>
      <c r="AG493">
        <v>8</v>
      </c>
      <c r="AH493">
        <v>8</v>
      </c>
      <c r="AN493" t="s">
        <v>184</v>
      </c>
      <c r="AS493" t="s">
        <v>185</v>
      </c>
      <c r="AT493">
        <v>1989</v>
      </c>
      <c r="AU493">
        <v>14</v>
      </c>
      <c r="AV493">
        <v>3</v>
      </c>
      <c r="BA493">
        <v>291</v>
      </c>
      <c r="BB493">
        <v>298</v>
      </c>
      <c r="BD493" t="s">
        <v>19901</v>
      </c>
      <c r="BL493" t="s">
        <v>19902</v>
      </c>
      <c r="BR493" t="s">
        <v>33176</v>
      </c>
    </row>
    <row r="494" spans="1:71" hidden="1">
      <c r="A494">
        <v>944</v>
      </c>
      <c r="B494" t="s">
        <v>76</v>
      </c>
      <c r="C494" t="s">
        <v>5249</v>
      </c>
      <c r="G494" t="s">
        <v>5249</v>
      </c>
      <c r="J494" t="s">
        <v>5250</v>
      </c>
      <c r="K494" t="s">
        <v>182</v>
      </c>
      <c r="O494" t="s">
        <v>28261</v>
      </c>
      <c r="W494" t="s">
        <v>5251</v>
      </c>
      <c r="AG494">
        <v>25</v>
      </c>
      <c r="AH494">
        <v>29</v>
      </c>
      <c r="AN494" t="s">
        <v>184</v>
      </c>
      <c r="AS494" t="s">
        <v>769</v>
      </c>
      <c r="AT494">
        <v>1993</v>
      </c>
      <c r="AU494">
        <v>18</v>
      </c>
      <c r="AV494">
        <v>1</v>
      </c>
      <c r="BA494">
        <v>50</v>
      </c>
      <c r="BB494">
        <v>56</v>
      </c>
      <c r="BD494" t="s">
        <v>5252</v>
      </c>
      <c r="BL494" t="s">
        <v>5253</v>
      </c>
      <c r="BR494" t="s">
        <v>33176</v>
      </c>
    </row>
    <row r="495" spans="1:71" hidden="1">
      <c r="A495">
        <v>161</v>
      </c>
      <c r="B495" t="s">
        <v>76</v>
      </c>
      <c r="C495" t="s">
        <v>29108</v>
      </c>
      <c r="G495" t="s">
        <v>29109</v>
      </c>
      <c r="J495" t="s">
        <v>29110</v>
      </c>
      <c r="K495" t="s">
        <v>174</v>
      </c>
      <c r="O495" t="s">
        <v>28261</v>
      </c>
      <c r="W495" t="s">
        <v>29111</v>
      </c>
      <c r="AG495">
        <v>1</v>
      </c>
      <c r="AH495">
        <v>2</v>
      </c>
      <c r="AN495" t="s">
        <v>176</v>
      </c>
      <c r="AO495" t="s">
        <v>177</v>
      </c>
      <c r="AS495" t="s">
        <v>185</v>
      </c>
      <c r="AT495">
        <v>2016</v>
      </c>
      <c r="AU495">
        <v>106</v>
      </c>
      <c r="AV495">
        <v>5</v>
      </c>
      <c r="BA495">
        <v>685</v>
      </c>
      <c r="BB495">
        <v>694</v>
      </c>
      <c r="BD495" t="s">
        <v>29112</v>
      </c>
      <c r="BL495" t="s">
        <v>29113</v>
      </c>
      <c r="BM495">
        <v>27296468</v>
      </c>
      <c r="BR495" t="s">
        <v>33094</v>
      </c>
      <c r="BS495" t="s">
        <v>296</v>
      </c>
    </row>
    <row r="496" spans="1:71" hidden="1">
      <c r="A496">
        <v>1057</v>
      </c>
      <c r="B496" t="s">
        <v>76</v>
      </c>
      <c r="C496" t="s">
        <v>18275</v>
      </c>
      <c r="G496" t="s">
        <v>18275</v>
      </c>
      <c r="J496" t="s">
        <v>18276</v>
      </c>
      <c r="K496" t="s">
        <v>5100</v>
      </c>
      <c r="O496" t="s">
        <v>28261</v>
      </c>
      <c r="AG496">
        <v>21</v>
      </c>
      <c r="AH496">
        <v>24</v>
      </c>
      <c r="AN496" t="s">
        <v>3970</v>
      </c>
      <c r="AT496">
        <v>1981</v>
      </c>
      <c r="AU496">
        <v>59</v>
      </c>
      <c r="AV496">
        <v>6</v>
      </c>
      <c r="BA496">
        <v>1014</v>
      </c>
      <c r="BB496">
        <v>1021</v>
      </c>
      <c r="BD496" t="s">
        <v>18277</v>
      </c>
      <c r="BL496" t="s">
        <v>18278</v>
      </c>
      <c r="BR496" t="s">
        <v>33176</v>
      </c>
    </row>
    <row r="497" spans="1:71" hidden="1">
      <c r="A497">
        <v>299</v>
      </c>
      <c r="B497" t="s">
        <v>76</v>
      </c>
      <c r="C497" t="s">
        <v>29770</v>
      </c>
      <c r="G497" t="s">
        <v>29771</v>
      </c>
      <c r="J497" t="s">
        <v>29772</v>
      </c>
      <c r="K497" t="s">
        <v>100</v>
      </c>
      <c r="O497" t="s">
        <v>28261</v>
      </c>
      <c r="W497" t="s">
        <v>29773</v>
      </c>
      <c r="AB497" t="s">
        <v>29774</v>
      </c>
      <c r="AG497">
        <v>8</v>
      </c>
      <c r="AH497">
        <v>8</v>
      </c>
      <c r="AN497" t="s">
        <v>103</v>
      </c>
      <c r="AS497" t="s">
        <v>19062</v>
      </c>
      <c r="AT497">
        <v>2014</v>
      </c>
      <c r="AU497">
        <v>9</v>
      </c>
      <c r="AV497">
        <v>5</v>
      </c>
      <c r="BC497" t="s">
        <v>29775</v>
      </c>
      <c r="BD497" t="s">
        <v>29776</v>
      </c>
      <c r="BL497" t="s">
        <v>29777</v>
      </c>
      <c r="BM497">
        <v>24801598</v>
      </c>
      <c r="BR497" t="s">
        <v>33094</v>
      </c>
      <c r="BS497" t="s">
        <v>296</v>
      </c>
    </row>
    <row r="498" spans="1:71" hidden="1">
      <c r="A498">
        <v>241</v>
      </c>
      <c r="B498" t="s">
        <v>76</v>
      </c>
      <c r="C498" t="s">
        <v>5299</v>
      </c>
      <c r="G498" t="s">
        <v>5300</v>
      </c>
      <c r="J498" t="s">
        <v>5301</v>
      </c>
      <c r="K498" t="s">
        <v>5302</v>
      </c>
      <c r="O498" t="s">
        <v>28261</v>
      </c>
      <c r="W498" t="s">
        <v>5303</v>
      </c>
      <c r="AB498" t="s">
        <v>5304</v>
      </c>
      <c r="AG498">
        <v>21</v>
      </c>
      <c r="AH498">
        <v>22</v>
      </c>
      <c r="AN498" t="s">
        <v>5305</v>
      </c>
      <c r="AS498" t="s">
        <v>600</v>
      </c>
      <c r="AT498">
        <v>2015</v>
      </c>
      <c r="AU498">
        <v>9</v>
      </c>
      <c r="AV498">
        <v>4</v>
      </c>
      <c r="BC498" t="s">
        <v>5306</v>
      </c>
      <c r="BD498" t="s">
        <v>5307</v>
      </c>
      <c r="BL498" t="s">
        <v>5308</v>
      </c>
      <c r="BM498">
        <v>25897664</v>
      </c>
      <c r="BR498" t="s">
        <v>33176</v>
      </c>
    </row>
    <row r="499" spans="1:71" hidden="1">
      <c r="A499">
        <v>54</v>
      </c>
      <c r="B499" t="s">
        <v>76</v>
      </c>
      <c r="C499" t="s">
        <v>28547</v>
      </c>
      <c r="G499" t="s">
        <v>28548</v>
      </c>
      <c r="J499" t="s">
        <v>28549</v>
      </c>
      <c r="K499" t="s">
        <v>3184</v>
      </c>
      <c r="O499" t="s">
        <v>28261</v>
      </c>
      <c r="W499" t="s">
        <v>28550</v>
      </c>
      <c r="AA499" t="s">
        <v>28551</v>
      </c>
      <c r="AB499" t="s">
        <v>28552</v>
      </c>
      <c r="AG499">
        <v>0</v>
      </c>
      <c r="AH499">
        <v>0</v>
      </c>
      <c r="AN499" t="s">
        <v>3186</v>
      </c>
      <c r="AO499" t="s">
        <v>18226</v>
      </c>
      <c r="AS499" t="s">
        <v>204</v>
      </c>
      <c r="AT499">
        <v>2018</v>
      </c>
      <c r="AU499">
        <v>39</v>
      </c>
      <c r="AV499">
        <v>1</v>
      </c>
      <c r="BA499">
        <v>105</v>
      </c>
      <c r="BB499">
        <v>126</v>
      </c>
      <c r="BD499" t="s">
        <v>28553</v>
      </c>
      <c r="BL499" t="s">
        <v>28554</v>
      </c>
      <c r="BR499" t="s">
        <v>33094</v>
      </c>
      <c r="BS499" t="s">
        <v>296</v>
      </c>
    </row>
    <row r="500" spans="1:71" hidden="1">
      <c r="A500">
        <v>28</v>
      </c>
      <c r="B500" t="s">
        <v>76</v>
      </c>
      <c r="C500" t="s">
        <v>28390</v>
      </c>
      <c r="G500" t="s">
        <v>28391</v>
      </c>
      <c r="J500" t="s">
        <v>28392</v>
      </c>
      <c r="K500" t="s">
        <v>12796</v>
      </c>
      <c r="O500" t="s">
        <v>28261</v>
      </c>
      <c r="W500" t="s">
        <v>28393</v>
      </c>
      <c r="AG500">
        <v>3</v>
      </c>
      <c r="AH500">
        <v>3</v>
      </c>
      <c r="AN500" t="s">
        <v>12798</v>
      </c>
      <c r="AO500" t="s">
        <v>13619</v>
      </c>
      <c r="AS500" t="s">
        <v>887</v>
      </c>
      <c r="AT500">
        <v>2018</v>
      </c>
      <c r="AU500">
        <v>63</v>
      </c>
      <c r="AV500">
        <v>3</v>
      </c>
      <c r="AY500" t="s">
        <v>49</v>
      </c>
      <c r="BA500">
        <v>391</v>
      </c>
      <c r="BB500">
        <v>403</v>
      </c>
      <c r="BD500" t="s">
        <v>28394</v>
      </c>
      <c r="BL500" t="s">
        <v>28395</v>
      </c>
      <c r="BR500" t="s">
        <v>33094</v>
      </c>
      <c r="BS500" t="s">
        <v>296</v>
      </c>
    </row>
    <row r="501" spans="1:71" hidden="1">
      <c r="A501">
        <v>481</v>
      </c>
      <c r="B501" t="s">
        <v>76</v>
      </c>
      <c r="C501" t="s">
        <v>30716</v>
      </c>
      <c r="G501" t="s">
        <v>30717</v>
      </c>
      <c r="J501" t="s">
        <v>30718</v>
      </c>
      <c r="K501" t="s">
        <v>646</v>
      </c>
      <c r="O501" t="s">
        <v>28261</v>
      </c>
      <c r="W501" t="s">
        <v>30719</v>
      </c>
      <c r="AG501">
        <v>32</v>
      </c>
      <c r="AH501">
        <v>32</v>
      </c>
      <c r="AN501" t="s">
        <v>648</v>
      </c>
      <c r="AS501" s="3">
        <v>37196</v>
      </c>
      <c r="AT501">
        <v>2010</v>
      </c>
      <c r="AU501">
        <v>213</v>
      </c>
      <c r="AV501">
        <v>21</v>
      </c>
      <c r="BA501">
        <v>3644</v>
      </c>
      <c r="BB501">
        <v>3655</v>
      </c>
      <c r="BD501" t="s">
        <v>30720</v>
      </c>
      <c r="BL501" t="s">
        <v>30721</v>
      </c>
      <c r="BM501">
        <v>20952612</v>
      </c>
      <c r="BR501" t="s">
        <v>33094</v>
      </c>
      <c r="BS501" t="s">
        <v>296</v>
      </c>
    </row>
    <row r="502" spans="1:71" hidden="1">
      <c r="A502">
        <v>107</v>
      </c>
      <c r="B502" t="s">
        <v>76</v>
      </c>
      <c r="C502" t="s">
        <v>28810</v>
      </c>
      <c r="G502" t="s">
        <v>28811</v>
      </c>
      <c r="J502" t="s">
        <v>28812</v>
      </c>
      <c r="K502" t="s">
        <v>588</v>
      </c>
      <c r="O502" t="s">
        <v>28366</v>
      </c>
      <c r="W502" t="s">
        <v>28813</v>
      </c>
      <c r="AG502">
        <v>0</v>
      </c>
      <c r="AH502">
        <v>0</v>
      </c>
      <c r="AN502" t="s">
        <v>591</v>
      </c>
      <c r="AS502" t="s">
        <v>887</v>
      </c>
      <c r="AT502">
        <v>2017</v>
      </c>
      <c r="AU502">
        <v>7</v>
      </c>
      <c r="AV502">
        <v>11</v>
      </c>
      <c r="BA502">
        <v>3689</v>
      </c>
      <c r="BB502">
        <v>3702</v>
      </c>
      <c r="BD502" t="s">
        <v>28814</v>
      </c>
      <c r="BL502" t="s">
        <v>28815</v>
      </c>
      <c r="BM502">
        <v>28616166</v>
      </c>
      <c r="BR502" t="s">
        <v>33094</v>
      </c>
    </row>
    <row r="503" spans="1:71" hidden="1">
      <c r="A503">
        <v>572</v>
      </c>
      <c r="B503" t="s">
        <v>76</v>
      </c>
      <c r="C503" t="s">
        <v>31161</v>
      </c>
      <c r="G503" t="s">
        <v>31162</v>
      </c>
      <c r="J503" t="s">
        <v>31163</v>
      </c>
      <c r="K503" t="s">
        <v>7373</v>
      </c>
      <c r="O503" t="s">
        <v>28261</v>
      </c>
      <c r="W503" t="s">
        <v>31164</v>
      </c>
      <c r="AA503" t="s">
        <v>31165</v>
      </c>
      <c r="AB503" t="s">
        <v>31166</v>
      </c>
      <c r="AG503">
        <v>0</v>
      </c>
      <c r="AH503">
        <v>0</v>
      </c>
      <c r="AN503" t="s">
        <v>7376</v>
      </c>
      <c r="AT503">
        <v>2008</v>
      </c>
      <c r="AU503">
        <v>56</v>
      </c>
      <c r="AV503">
        <v>4</v>
      </c>
      <c r="BA503">
        <v>249</v>
      </c>
      <c r="BB503">
        <v>255</v>
      </c>
      <c r="BD503" t="s">
        <v>31167</v>
      </c>
      <c r="BL503" t="s">
        <v>31168</v>
      </c>
      <c r="BR503" t="s">
        <v>33094</v>
      </c>
      <c r="BS503" t="s">
        <v>296</v>
      </c>
    </row>
    <row r="504" spans="1:71" hidden="1">
      <c r="A504">
        <v>400</v>
      </c>
      <c r="B504" t="s">
        <v>76</v>
      </c>
      <c r="C504" t="s">
        <v>5382</v>
      </c>
      <c r="G504" t="s">
        <v>5383</v>
      </c>
      <c r="J504" t="s">
        <v>5384</v>
      </c>
      <c r="K504" t="s">
        <v>100</v>
      </c>
      <c r="O504" t="s">
        <v>28261</v>
      </c>
      <c r="W504" t="s">
        <v>5385</v>
      </c>
      <c r="AA504" t="s">
        <v>212</v>
      </c>
      <c r="AB504" t="s">
        <v>213</v>
      </c>
      <c r="AG504">
        <v>16</v>
      </c>
      <c r="AH504">
        <v>16</v>
      </c>
      <c r="AN504" t="s">
        <v>103</v>
      </c>
      <c r="AS504" s="3">
        <v>44440</v>
      </c>
      <c r="AT504">
        <v>2012</v>
      </c>
      <c r="AU504">
        <v>7</v>
      </c>
      <c r="AV504">
        <v>9</v>
      </c>
      <c r="BC504" t="s">
        <v>5386</v>
      </c>
      <c r="BD504" t="s">
        <v>5387</v>
      </c>
      <c r="BL504" t="s">
        <v>5388</v>
      </c>
      <c r="BM504">
        <v>23029371</v>
      </c>
      <c r="BR504" t="s">
        <v>33176</v>
      </c>
    </row>
    <row r="505" spans="1:71" hidden="1">
      <c r="A505">
        <v>914</v>
      </c>
      <c r="B505" t="s">
        <v>76</v>
      </c>
      <c r="C505" t="s">
        <v>32525</v>
      </c>
      <c r="G505" t="s">
        <v>32525</v>
      </c>
      <c r="J505" t="s">
        <v>32526</v>
      </c>
      <c r="K505" t="s">
        <v>13886</v>
      </c>
      <c r="O505" t="s">
        <v>28261</v>
      </c>
      <c r="W505" t="s">
        <v>32527</v>
      </c>
      <c r="AA505" t="s">
        <v>32528</v>
      </c>
      <c r="AG505">
        <v>79</v>
      </c>
      <c r="AH505">
        <v>81</v>
      </c>
      <c r="AN505" t="s">
        <v>13889</v>
      </c>
      <c r="AS505" t="s">
        <v>204</v>
      </c>
      <c r="AT505">
        <v>1995</v>
      </c>
      <c r="AU505">
        <v>32</v>
      </c>
      <c r="AV505">
        <v>1</v>
      </c>
      <c r="BA505">
        <v>56</v>
      </c>
      <c r="BB505">
        <v>66</v>
      </c>
      <c r="BD505" t="s">
        <v>32529</v>
      </c>
      <c r="BL505" t="s">
        <v>32530</v>
      </c>
      <c r="BR505" t="s">
        <v>33094</v>
      </c>
      <c r="BS505" t="s">
        <v>296</v>
      </c>
    </row>
    <row r="506" spans="1:71" hidden="1">
      <c r="A506">
        <v>64</v>
      </c>
      <c r="B506" t="s">
        <v>76</v>
      </c>
      <c r="C506" t="s">
        <v>28600</v>
      </c>
      <c r="G506" t="s">
        <v>28601</v>
      </c>
      <c r="J506" t="s">
        <v>28602</v>
      </c>
      <c r="K506" t="s">
        <v>122</v>
      </c>
      <c r="O506" t="s">
        <v>28261</v>
      </c>
      <c r="W506" t="s">
        <v>28603</v>
      </c>
      <c r="AG506">
        <v>2</v>
      </c>
      <c r="AH506">
        <v>2</v>
      </c>
      <c r="AN506" t="s">
        <v>126</v>
      </c>
      <c r="AO506" t="s">
        <v>127</v>
      </c>
      <c r="AS506" t="s">
        <v>94</v>
      </c>
      <c r="AT506">
        <v>2018</v>
      </c>
      <c r="AU506">
        <v>24</v>
      </c>
      <c r="AV506">
        <v>1</v>
      </c>
      <c r="BA506">
        <v>371</v>
      </c>
      <c r="BB506">
        <v>386</v>
      </c>
      <c r="BD506" t="s">
        <v>28604</v>
      </c>
      <c r="BL506" t="s">
        <v>28605</v>
      </c>
      <c r="BM506">
        <v>28746785</v>
      </c>
      <c r="BR506" t="s">
        <v>33094</v>
      </c>
      <c r="BS506" t="s">
        <v>296</v>
      </c>
    </row>
    <row r="507" spans="1:71">
      <c r="A507">
        <v>96</v>
      </c>
      <c r="B507" t="s">
        <v>76</v>
      </c>
      <c r="C507" t="s">
        <v>28746</v>
      </c>
      <c r="G507" t="s">
        <v>28747</v>
      </c>
      <c r="J507" t="s">
        <v>28748</v>
      </c>
      <c r="K507" t="s">
        <v>452</v>
      </c>
      <c r="O507" t="s">
        <v>28261</v>
      </c>
      <c r="W507" t="s">
        <v>28749</v>
      </c>
      <c r="AG507">
        <v>1</v>
      </c>
      <c r="AH507">
        <v>1</v>
      </c>
      <c r="AN507" t="s">
        <v>454</v>
      </c>
      <c r="AO507" t="s">
        <v>5026</v>
      </c>
      <c r="AS507" t="s">
        <v>216</v>
      </c>
      <c r="AT507">
        <v>2017</v>
      </c>
      <c r="AU507">
        <v>52</v>
      </c>
      <c r="AV507">
        <v>3</v>
      </c>
      <c r="BA507">
        <v>401</v>
      </c>
      <c r="BB507">
        <v>406</v>
      </c>
      <c r="BD507" t="s">
        <v>28750</v>
      </c>
      <c r="BL507" t="s">
        <v>28751</v>
      </c>
      <c r="BR507" t="s">
        <v>33094</v>
      </c>
      <c r="BS507" t="s">
        <v>296</v>
      </c>
    </row>
    <row r="508" spans="1:71" hidden="1">
      <c r="A508">
        <v>527</v>
      </c>
      <c r="B508" t="s">
        <v>76</v>
      </c>
      <c r="C508" t="s">
        <v>30926</v>
      </c>
      <c r="G508" t="s">
        <v>30927</v>
      </c>
      <c r="J508" t="s">
        <v>30928</v>
      </c>
      <c r="K508" t="s">
        <v>766</v>
      </c>
      <c r="O508" t="s">
        <v>28261</v>
      </c>
      <c r="W508" t="s">
        <v>30929</v>
      </c>
      <c r="AG508">
        <v>6</v>
      </c>
      <c r="AH508">
        <v>6</v>
      </c>
      <c r="AN508" t="s">
        <v>768</v>
      </c>
      <c r="AS508" t="s">
        <v>397</v>
      </c>
      <c r="AT508">
        <v>2009</v>
      </c>
      <c r="AU508">
        <v>46</v>
      </c>
      <c r="AV508">
        <v>4</v>
      </c>
      <c r="BA508">
        <v>766</v>
      </c>
      <c r="BB508">
        <v>771</v>
      </c>
      <c r="BD508" t="s">
        <v>30930</v>
      </c>
      <c r="BL508" t="s">
        <v>30931</v>
      </c>
      <c r="BM508">
        <v>19645278</v>
      </c>
      <c r="BR508" t="s">
        <v>33094</v>
      </c>
      <c r="BS508" t="s">
        <v>296</v>
      </c>
    </row>
    <row r="509" spans="1:71" hidden="1">
      <c r="A509">
        <v>829</v>
      </c>
      <c r="B509" t="s">
        <v>76</v>
      </c>
      <c r="C509" t="s">
        <v>17129</v>
      </c>
      <c r="G509" t="s">
        <v>17129</v>
      </c>
      <c r="J509" t="s">
        <v>32268</v>
      </c>
      <c r="K509" t="s">
        <v>145</v>
      </c>
      <c r="O509" t="s">
        <v>28261</v>
      </c>
      <c r="W509" t="s">
        <v>32269</v>
      </c>
      <c r="AA509" t="s">
        <v>8853</v>
      </c>
      <c r="AB509" t="s">
        <v>15096</v>
      </c>
      <c r="AG509">
        <v>95</v>
      </c>
      <c r="AH509">
        <v>109</v>
      </c>
      <c r="AN509" t="s">
        <v>147</v>
      </c>
      <c r="AS509" t="s">
        <v>128</v>
      </c>
      <c r="AT509">
        <v>1998</v>
      </c>
      <c r="AU509">
        <v>44</v>
      </c>
      <c r="AV509">
        <v>12</v>
      </c>
      <c r="BA509">
        <v>1233</v>
      </c>
      <c r="BB509">
        <v>1239</v>
      </c>
      <c r="BD509" t="s">
        <v>32270</v>
      </c>
      <c r="BL509" t="s">
        <v>32271</v>
      </c>
      <c r="BR509" t="s">
        <v>33094</v>
      </c>
      <c r="BS509" t="s">
        <v>296</v>
      </c>
    </row>
    <row r="510" spans="1:71" hidden="1">
      <c r="A510">
        <v>693</v>
      </c>
      <c r="B510" t="s">
        <v>76</v>
      </c>
      <c r="C510" t="s">
        <v>17129</v>
      </c>
      <c r="G510" t="s">
        <v>17129</v>
      </c>
      <c r="J510" t="s">
        <v>17130</v>
      </c>
      <c r="K510" t="s">
        <v>15094</v>
      </c>
      <c r="O510" t="s">
        <v>28261</v>
      </c>
      <c r="W510" t="s">
        <v>17131</v>
      </c>
      <c r="AA510" t="s">
        <v>8853</v>
      </c>
      <c r="AB510" t="s">
        <v>15096</v>
      </c>
      <c r="AG510">
        <v>48</v>
      </c>
      <c r="AH510">
        <v>58</v>
      </c>
      <c r="AN510" t="s">
        <v>15097</v>
      </c>
      <c r="AS510" s="3">
        <v>38018</v>
      </c>
      <c r="AT510">
        <v>2004</v>
      </c>
      <c r="AU510">
        <v>326</v>
      </c>
      <c r="BA510">
        <v>117</v>
      </c>
      <c r="BB510">
        <v>122</v>
      </c>
      <c r="BD510" t="s">
        <v>17132</v>
      </c>
      <c r="BL510" t="s">
        <v>17133</v>
      </c>
      <c r="BM510">
        <v>14729269</v>
      </c>
      <c r="BR510" t="s">
        <v>33176</v>
      </c>
    </row>
    <row r="511" spans="1:71" hidden="1">
      <c r="A511">
        <v>746</v>
      </c>
      <c r="B511" t="s">
        <v>76</v>
      </c>
      <c r="C511" t="s">
        <v>5477</v>
      </c>
      <c r="G511" t="s">
        <v>5477</v>
      </c>
      <c r="J511" t="s">
        <v>5478</v>
      </c>
      <c r="K511" t="s">
        <v>122</v>
      </c>
      <c r="O511" t="s">
        <v>28366</v>
      </c>
      <c r="W511" t="s">
        <v>5479</v>
      </c>
      <c r="AA511" t="s">
        <v>31931</v>
      </c>
      <c r="AB511" t="s">
        <v>31932</v>
      </c>
      <c r="AG511">
        <v>990</v>
      </c>
      <c r="AH511">
        <v>1098</v>
      </c>
      <c r="AN511" t="s">
        <v>126</v>
      </c>
      <c r="AS511" t="s">
        <v>94</v>
      </c>
      <c r="AT511">
        <v>2002</v>
      </c>
      <c r="AU511">
        <v>8</v>
      </c>
      <c r="AV511">
        <v>1</v>
      </c>
      <c r="BA511">
        <v>1</v>
      </c>
      <c r="BB511">
        <v>16</v>
      </c>
      <c r="BD511" t="s">
        <v>5482</v>
      </c>
      <c r="BL511" t="s">
        <v>5483</v>
      </c>
      <c r="BR511" t="s">
        <v>33176</v>
      </c>
    </row>
    <row r="512" spans="1:71" hidden="1">
      <c r="A512">
        <v>360</v>
      </c>
      <c r="B512" t="s">
        <v>76</v>
      </c>
      <c r="C512" t="s">
        <v>30123</v>
      </c>
      <c r="G512" t="s">
        <v>30124</v>
      </c>
      <c r="J512" t="s">
        <v>30125</v>
      </c>
      <c r="K512" t="s">
        <v>913</v>
      </c>
      <c r="O512" t="s">
        <v>28261</v>
      </c>
      <c r="W512" t="s">
        <v>30126</v>
      </c>
      <c r="AG512">
        <v>10</v>
      </c>
      <c r="AH512">
        <v>10</v>
      </c>
      <c r="AN512" t="s">
        <v>915</v>
      </c>
      <c r="AO512" t="s">
        <v>1565</v>
      </c>
      <c r="AS512" t="s">
        <v>887</v>
      </c>
      <c r="AT512">
        <v>2013</v>
      </c>
      <c r="AU512">
        <v>111</v>
      </c>
      <c r="AV512">
        <v>6</v>
      </c>
      <c r="BA512">
        <v>1197</v>
      </c>
      <c r="BB512">
        <v>1206</v>
      </c>
      <c r="BD512" t="s">
        <v>30127</v>
      </c>
      <c r="BL512" t="s">
        <v>30128</v>
      </c>
      <c r="BM512">
        <v>23576688</v>
      </c>
      <c r="BR512" t="s">
        <v>33094</v>
      </c>
      <c r="BS512" t="s">
        <v>296</v>
      </c>
    </row>
    <row r="513" spans="1:72" hidden="1">
      <c r="A513">
        <v>908</v>
      </c>
      <c r="B513" t="s">
        <v>76</v>
      </c>
      <c r="C513" t="s">
        <v>32498</v>
      </c>
      <c r="G513" t="s">
        <v>32498</v>
      </c>
      <c r="J513" t="s">
        <v>32499</v>
      </c>
      <c r="K513" t="s">
        <v>153</v>
      </c>
      <c r="O513" t="s">
        <v>28261</v>
      </c>
      <c r="W513" t="s">
        <v>32500</v>
      </c>
      <c r="AG513">
        <v>9</v>
      </c>
      <c r="AH513">
        <v>12</v>
      </c>
      <c r="AN513" t="s">
        <v>155</v>
      </c>
      <c r="AS513" t="s">
        <v>887</v>
      </c>
      <c r="AT513">
        <v>1995</v>
      </c>
      <c r="AU513">
        <v>41</v>
      </c>
      <c r="AV513">
        <v>3</v>
      </c>
      <c r="BA513">
        <v>173</v>
      </c>
      <c r="BB513">
        <v>178</v>
      </c>
      <c r="BD513" t="s">
        <v>32501</v>
      </c>
      <c r="BL513" t="s">
        <v>32502</v>
      </c>
      <c r="BR513" t="s">
        <v>33094</v>
      </c>
      <c r="BS513" t="s">
        <v>296</v>
      </c>
    </row>
    <row r="514" spans="1:72" hidden="1">
      <c r="A514">
        <v>861</v>
      </c>
      <c r="B514" t="s">
        <v>76</v>
      </c>
      <c r="C514" t="s">
        <v>32372</v>
      </c>
      <c r="G514" t="s">
        <v>32372</v>
      </c>
      <c r="J514" t="s">
        <v>32373</v>
      </c>
      <c r="K514" t="s">
        <v>631</v>
      </c>
      <c r="O514" t="s">
        <v>28261</v>
      </c>
      <c r="W514" t="s">
        <v>32374</v>
      </c>
      <c r="AG514">
        <v>25</v>
      </c>
      <c r="AH514">
        <v>27</v>
      </c>
      <c r="AN514" t="s">
        <v>633</v>
      </c>
      <c r="AS514" t="s">
        <v>887</v>
      </c>
      <c r="AT514">
        <v>1997</v>
      </c>
      <c r="AU514">
        <v>78</v>
      </c>
      <c r="AV514">
        <v>4</v>
      </c>
      <c r="BA514">
        <v>969</v>
      </c>
      <c r="BB514">
        <v>976</v>
      </c>
      <c r="BD514" t="s">
        <v>32375</v>
      </c>
      <c r="BL514" t="s">
        <v>32376</v>
      </c>
      <c r="BR514" t="s">
        <v>33094</v>
      </c>
      <c r="BS514" t="s">
        <v>296</v>
      </c>
    </row>
    <row r="515" spans="1:72" hidden="1">
      <c r="A515">
        <v>95</v>
      </c>
      <c r="B515" t="s">
        <v>76</v>
      </c>
      <c r="C515" t="s">
        <v>28738</v>
      </c>
      <c r="G515" t="s">
        <v>28739</v>
      </c>
      <c r="J515" t="s">
        <v>28740</v>
      </c>
      <c r="K515" t="s">
        <v>666</v>
      </c>
      <c r="O515" t="s">
        <v>28261</v>
      </c>
      <c r="W515" t="s">
        <v>28741</v>
      </c>
      <c r="AA515" t="s">
        <v>28742</v>
      </c>
      <c r="AB515" t="s">
        <v>28743</v>
      </c>
      <c r="AG515">
        <v>3</v>
      </c>
      <c r="AH515">
        <v>3</v>
      </c>
      <c r="AN515" t="s">
        <v>670</v>
      </c>
      <c r="AO515" t="s">
        <v>671</v>
      </c>
      <c r="AS515" t="s">
        <v>216</v>
      </c>
      <c r="AT515">
        <v>2017</v>
      </c>
      <c r="AU515">
        <v>26</v>
      </c>
      <c r="AV515">
        <v>15</v>
      </c>
      <c r="BA515">
        <v>3968</v>
      </c>
      <c r="BB515">
        <v>3981</v>
      </c>
      <c r="BD515" t="s">
        <v>28744</v>
      </c>
      <c r="BL515" t="s">
        <v>28745</v>
      </c>
      <c r="BM515">
        <v>28517033</v>
      </c>
      <c r="BR515" t="s">
        <v>33094</v>
      </c>
      <c r="BS515" t="s">
        <v>296</v>
      </c>
    </row>
    <row r="516" spans="1:72" hidden="1">
      <c r="A516">
        <v>210</v>
      </c>
      <c r="B516" t="s">
        <v>76</v>
      </c>
      <c r="C516" t="s">
        <v>29328</v>
      </c>
      <c r="G516" t="s">
        <v>29329</v>
      </c>
      <c r="J516" t="s">
        <v>29330</v>
      </c>
      <c r="K516" t="s">
        <v>29331</v>
      </c>
      <c r="O516" t="s">
        <v>28261</v>
      </c>
      <c r="W516" t="s">
        <v>29332</v>
      </c>
      <c r="AA516" t="s">
        <v>29333</v>
      </c>
      <c r="AB516" t="s">
        <v>29334</v>
      </c>
      <c r="AG516">
        <v>4</v>
      </c>
      <c r="AH516">
        <v>4</v>
      </c>
      <c r="AN516" t="s">
        <v>29335</v>
      </c>
      <c r="AO516" t="s">
        <v>29336</v>
      </c>
      <c r="AS516" t="s">
        <v>168</v>
      </c>
      <c r="AT516">
        <v>2015</v>
      </c>
      <c r="AU516">
        <v>26</v>
      </c>
      <c r="AV516">
        <v>4</v>
      </c>
      <c r="BA516">
        <v>321</v>
      </c>
      <c r="BB516">
        <v>334</v>
      </c>
      <c r="BD516" t="s">
        <v>29337</v>
      </c>
      <c r="BL516" t="s">
        <v>29338</v>
      </c>
      <c r="BR516" t="s">
        <v>33094</v>
      </c>
      <c r="BS516" t="s">
        <v>296</v>
      </c>
    </row>
    <row r="517" spans="1:72" hidden="1">
      <c r="A517">
        <v>558</v>
      </c>
      <c r="B517" t="s">
        <v>76</v>
      </c>
      <c r="C517" t="s">
        <v>31080</v>
      </c>
      <c r="G517" t="s">
        <v>31081</v>
      </c>
      <c r="J517" t="s">
        <v>31082</v>
      </c>
      <c r="K517" t="s">
        <v>122</v>
      </c>
      <c r="O517" t="s">
        <v>28261</v>
      </c>
      <c r="W517" t="s">
        <v>31083</v>
      </c>
      <c r="AB517" t="s">
        <v>5006</v>
      </c>
      <c r="AG517">
        <v>79</v>
      </c>
      <c r="AH517">
        <v>83</v>
      </c>
      <c r="AN517" t="s">
        <v>126</v>
      </c>
      <c r="AS517" t="s">
        <v>148</v>
      </c>
      <c r="AT517">
        <v>2008</v>
      </c>
      <c r="AU517">
        <v>14</v>
      </c>
      <c r="AV517">
        <v>5</v>
      </c>
      <c r="BA517">
        <v>951</v>
      </c>
      <c r="BB517">
        <v>957</v>
      </c>
      <c r="BD517" t="s">
        <v>31084</v>
      </c>
      <c r="BL517" t="s">
        <v>31085</v>
      </c>
      <c r="BR517" t="s">
        <v>33094</v>
      </c>
      <c r="BS517" t="s">
        <v>296</v>
      </c>
    </row>
    <row r="518" spans="1:72" hidden="1">
      <c r="A518">
        <v>259</v>
      </c>
      <c r="B518" t="s">
        <v>76</v>
      </c>
      <c r="C518" t="s">
        <v>29539</v>
      </c>
      <c r="G518" t="s">
        <v>29540</v>
      </c>
      <c r="J518" t="s">
        <v>29541</v>
      </c>
      <c r="K518" t="s">
        <v>191</v>
      </c>
      <c r="O518" t="s">
        <v>28261</v>
      </c>
      <c r="W518" t="s">
        <v>29542</v>
      </c>
      <c r="AB518" t="s">
        <v>29543</v>
      </c>
      <c r="AG518">
        <v>22</v>
      </c>
      <c r="AH518">
        <v>22</v>
      </c>
      <c r="AN518" t="s">
        <v>195</v>
      </c>
      <c r="AO518" t="s">
        <v>196</v>
      </c>
      <c r="AS518" s="3">
        <v>42005</v>
      </c>
      <c r="AT518">
        <v>2015</v>
      </c>
      <c r="AU518">
        <v>200</v>
      </c>
      <c r="BA518">
        <v>270</v>
      </c>
      <c r="BB518">
        <v>281</v>
      </c>
      <c r="BD518" t="s">
        <v>29544</v>
      </c>
      <c r="BL518" t="s">
        <v>29545</v>
      </c>
      <c r="BR518" t="s">
        <v>33094</v>
      </c>
      <c r="BS518" t="s">
        <v>296</v>
      </c>
    </row>
    <row r="519" spans="1:72" hidden="1">
      <c r="A519">
        <v>271</v>
      </c>
      <c r="B519" t="s">
        <v>76</v>
      </c>
      <c r="C519" t="s">
        <v>29600</v>
      </c>
      <c r="G519" t="s">
        <v>29601</v>
      </c>
      <c r="J519" t="s">
        <v>29602</v>
      </c>
      <c r="K519" t="s">
        <v>1697</v>
      </c>
      <c r="O519" t="s">
        <v>28261</v>
      </c>
      <c r="W519" t="s">
        <v>29603</v>
      </c>
      <c r="AA519" t="s">
        <v>29604</v>
      </c>
      <c r="AB519" t="s">
        <v>29605</v>
      </c>
      <c r="AG519">
        <v>32</v>
      </c>
      <c r="AH519">
        <v>32</v>
      </c>
      <c r="AN519" t="s">
        <v>1699</v>
      </c>
      <c r="AO519" t="s">
        <v>1700</v>
      </c>
      <c r="AS519" t="s">
        <v>128</v>
      </c>
      <c r="AT519">
        <v>2014</v>
      </c>
      <c r="AU519">
        <v>184</v>
      </c>
      <c r="AV519">
        <v>6</v>
      </c>
      <c r="BA519" t="s">
        <v>29606</v>
      </c>
      <c r="BB519" t="s">
        <v>29607</v>
      </c>
      <c r="BD519" t="s">
        <v>29608</v>
      </c>
      <c r="BL519" t="s">
        <v>29609</v>
      </c>
      <c r="BM519">
        <v>25438184</v>
      </c>
      <c r="BR519" t="s">
        <v>33094</v>
      </c>
      <c r="BS519" t="s">
        <v>296</v>
      </c>
    </row>
    <row r="520" spans="1:72" hidden="1">
      <c r="A520">
        <v>564</v>
      </c>
      <c r="B520" t="s">
        <v>76</v>
      </c>
      <c r="C520" t="s">
        <v>31109</v>
      </c>
      <c r="G520" t="s">
        <v>31110</v>
      </c>
      <c r="J520" t="s">
        <v>31111</v>
      </c>
      <c r="K520" t="s">
        <v>1196</v>
      </c>
      <c r="O520" t="s">
        <v>28261</v>
      </c>
      <c r="W520" t="s">
        <v>31112</v>
      </c>
      <c r="AB520" t="s">
        <v>31113</v>
      </c>
      <c r="AG520">
        <v>16</v>
      </c>
      <c r="AH520">
        <v>17</v>
      </c>
      <c r="AN520" t="s">
        <v>1198</v>
      </c>
      <c r="AS520" t="s">
        <v>769</v>
      </c>
      <c r="AT520">
        <v>2008</v>
      </c>
      <c r="AU520">
        <v>101</v>
      </c>
      <c r="AV520">
        <v>2</v>
      </c>
      <c r="BA520">
        <v>392</v>
      </c>
      <c r="BB520">
        <v>396</v>
      </c>
      <c r="BD520" t="s">
        <v>31114</v>
      </c>
      <c r="BL520" t="s">
        <v>31115</v>
      </c>
      <c r="BR520" t="s">
        <v>33094</v>
      </c>
      <c r="BS520" t="s">
        <v>296</v>
      </c>
    </row>
    <row r="521" spans="1:72" hidden="1">
      <c r="A521">
        <v>254</v>
      </c>
      <c r="B521" t="s">
        <v>76</v>
      </c>
      <c r="C521" t="s">
        <v>29511</v>
      </c>
      <c r="G521" t="s">
        <v>29512</v>
      </c>
      <c r="J521" t="s">
        <v>29513</v>
      </c>
      <c r="K521" t="s">
        <v>2662</v>
      </c>
      <c r="O521" t="s">
        <v>28261</v>
      </c>
      <c r="W521" t="s">
        <v>29514</v>
      </c>
      <c r="AG521">
        <v>4</v>
      </c>
      <c r="AH521">
        <v>4</v>
      </c>
      <c r="AN521" t="s">
        <v>2664</v>
      </c>
      <c r="AO521" t="s">
        <v>3478</v>
      </c>
      <c r="AS521" t="s">
        <v>204</v>
      </c>
      <c r="AT521">
        <v>2015</v>
      </c>
      <c r="AU521">
        <v>154</v>
      </c>
      <c r="AV521">
        <v>2</v>
      </c>
      <c r="BA521">
        <v>120</v>
      </c>
      <c r="BB521">
        <v>130</v>
      </c>
      <c r="BD521" t="s">
        <v>29515</v>
      </c>
      <c r="BL521" t="s">
        <v>29516</v>
      </c>
      <c r="BR521" t="s">
        <v>33094</v>
      </c>
      <c r="BS521" t="s">
        <v>296</v>
      </c>
    </row>
    <row r="522" spans="1:72" hidden="1">
      <c r="A522">
        <v>509</v>
      </c>
      <c r="B522" t="s">
        <v>76</v>
      </c>
      <c r="C522" t="s">
        <v>16590</v>
      </c>
      <c r="G522" t="s">
        <v>16591</v>
      </c>
      <c r="J522" t="s">
        <v>16596</v>
      </c>
      <c r="K522" t="s">
        <v>631</v>
      </c>
      <c r="O522" t="s">
        <v>28261</v>
      </c>
      <c r="W522" t="s">
        <v>16597</v>
      </c>
      <c r="AG522">
        <v>14</v>
      </c>
      <c r="AH522">
        <v>15</v>
      </c>
      <c r="AN522" t="s">
        <v>633</v>
      </c>
      <c r="AS522" t="s">
        <v>94</v>
      </c>
      <c r="AT522">
        <v>2010</v>
      </c>
      <c r="AU522">
        <v>91</v>
      </c>
      <c r="AV522">
        <v>1</v>
      </c>
      <c r="BA522">
        <v>15</v>
      </c>
      <c r="BB522">
        <v>21</v>
      </c>
      <c r="BD522" t="s">
        <v>16598</v>
      </c>
      <c r="BL522" t="s">
        <v>16599</v>
      </c>
      <c r="BM522">
        <v>20380190</v>
      </c>
      <c r="BR522" t="s">
        <v>33176</v>
      </c>
    </row>
    <row r="523" spans="1:72" hidden="1">
      <c r="A523">
        <v>935</v>
      </c>
      <c r="B523" t="s">
        <v>76</v>
      </c>
      <c r="C523" t="s">
        <v>3269</v>
      </c>
      <c r="G523" t="s">
        <v>3269</v>
      </c>
      <c r="J523" t="s">
        <v>32598</v>
      </c>
      <c r="K523" t="s">
        <v>182</v>
      </c>
      <c r="O523" t="s">
        <v>28261</v>
      </c>
      <c r="W523" t="s">
        <v>32599</v>
      </c>
      <c r="AG523">
        <v>26</v>
      </c>
      <c r="AH523">
        <v>29</v>
      </c>
      <c r="AN523" t="s">
        <v>184</v>
      </c>
      <c r="AO523" t="s">
        <v>293</v>
      </c>
      <c r="AS523" t="s">
        <v>185</v>
      </c>
      <c r="AT523">
        <v>1993</v>
      </c>
      <c r="AU523">
        <v>18</v>
      </c>
      <c r="AV523">
        <v>3</v>
      </c>
      <c r="BA523">
        <v>240</v>
      </c>
      <c r="BB523">
        <v>246</v>
      </c>
      <c r="BD523" t="s">
        <v>32600</v>
      </c>
      <c r="BL523" t="s">
        <v>32601</v>
      </c>
      <c r="BR523" t="s">
        <v>33094</v>
      </c>
      <c r="BS523" t="s">
        <v>594</v>
      </c>
      <c r="BT523">
        <v>1</v>
      </c>
    </row>
    <row r="524" spans="1:72" hidden="1">
      <c r="A524">
        <v>830</v>
      </c>
      <c r="B524" t="s">
        <v>76</v>
      </c>
      <c r="C524" t="s">
        <v>5559</v>
      </c>
      <c r="G524" t="s">
        <v>5559</v>
      </c>
      <c r="J524" t="s">
        <v>5560</v>
      </c>
      <c r="K524" t="s">
        <v>3996</v>
      </c>
      <c r="O524" t="s">
        <v>28261</v>
      </c>
      <c r="W524" t="s">
        <v>5561</v>
      </c>
      <c r="AG524">
        <v>14</v>
      </c>
      <c r="AH524">
        <v>14</v>
      </c>
      <c r="AN524" t="s">
        <v>4000</v>
      </c>
      <c r="AO524" t="s">
        <v>5562</v>
      </c>
      <c r="AS524" t="s">
        <v>128</v>
      </c>
      <c r="AT524">
        <v>1998</v>
      </c>
      <c r="AU524">
        <v>117</v>
      </c>
      <c r="AV524">
        <v>4</v>
      </c>
      <c r="BA524">
        <v>486</v>
      </c>
      <c r="BB524">
        <v>495</v>
      </c>
      <c r="BD524" t="s">
        <v>5563</v>
      </c>
      <c r="BL524" t="s">
        <v>5564</v>
      </c>
      <c r="BM524">
        <v>28307673</v>
      </c>
      <c r="BR524" t="s">
        <v>33176</v>
      </c>
    </row>
    <row r="525" spans="1:72" hidden="1">
      <c r="A525">
        <v>263</v>
      </c>
      <c r="B525" t="s">
        <v>76</v>
      </c>
      <c r="C525" t="s">
        <v>29557</v>
      </c>
      <c r="G525" t="s">
        <v>29558</v>
      </c>
      <c r="J525" t="s">
        <v>29559</v>
      </c>
      <c r="K525" t="s">
        <v>1578</v>
      </c>
      <c r="O525" t="s">
        <v>28261</v>
      </c>
      <c r="W525" t="s">
        <v>29560</v>
      </c>
      <c r="AA525" t="s">
        <v>29561</v>
      </c>
      <c r="AB525" t="s">
        <v>29562</v>
      </c>
      <c r="AG525">
        <v>72</v>
      </c>
      <c r="AH525">
        <v>72</v>
      </c>
      <c r="AN525" t="s">
        <v>1580</v>
      </c>
      <c r="AO525" t="s">
        <v>8019</v>
      </c>
      <c r="AS525" t="s">
        <v>94</v>
      </c>
      <c r="AT525">
        <v>2015</v>
      </c>
      <c r="AU525">
        <v>29</v>
      </c>
      <c r="AV525">
        <v>1</v>
      </c>
      <c r="BA525">
        <v>55</v>
      </c>
      <c r="BB525">
        <v>65</v>
      </c>
      <c r="BD525" t="s">
        <v>29563</v>
      </c>
      <c r="BL525" t="s">
        <v>29564</v>
      </c>
      <c r="BR525" t="s">
        <v>33094</v>
      </c>
      <c r="BS525" t="s">
        <v>296</v>
      </c>
    </row>
    <row r="526" spans="1:72" hidden="1">
      <c r="A526">
        <v>273</v>
      </c>
      <c r="B526" t="s">
        <v>76</v>
      </c>
      <c r="C526" t="s">
        <v>29610</v>
      </c>
      <c r="G526" t="s">
        <v>29611</v>
      </c>
      <c r="J526" t="s">
        <v>29612</v>
      </c>
      <c r="K526" t="s">
        <v>3996</v>
      </c>
      <c r="O526" t="s">
        <v>28366</v>
      </c>
      <c r="W526" t="s">
        <v>29613</v>
      </c>
      <c r="AA526" t="s">
        <v>29614</v>
      </c>
      <c r="AB526" t="s">
        <v>29615</v>
      </c>
      <c r="AG526">
        <v>78</v>
      </c>
      <c r="AH526">
        <v>78</v>
      </c>
      <c r="AN526" t="s">
        <v>4000</v>
      </c>
      <c r="AO526" t="s">
        <v>5562</v>
      </c>
      <c r="AS526" t="s">
        <v>128</v>
      </c>
      <c r="AT526">
        <v>2014</v>
      </c>
      <c r="AU526">
        <v>176</v>
      </c>
      <c r="AV526">
        <v>4</v>
      </c>
      <c r="BA526">
        <v>917</v>
      </c>
      <c r="BB526">
        <v>931</v>
      </c>
      <c r="BD526" t="s">
        <v>29616</v>
      </c>
      <c r="BL526" t="s">
        <v>29617</v>
      </c>
      <c r="BM526">
        <v>25239105</v>
      </c>
      <c r="BR526" t="s">
        <v>33094</v>
      </c>
    </row>
    <row r="527" spans="1:72" hidden="1">
      <c r="A527">
        <v>294</v>
      </c>
      <c r="B527" t="s">
        <v>76</v>
      </c>
      <c r="C527" t="s">
        <v>29740</v>
      </c>
      <c r="G527" t="s">
        <v>29741</v>
      </c>
      <c r="J527" t="s">
        <v>29742</v>
      </c>
      <c r="K527" t="s">
        <v>29743</v>
      </c>
      <c r="O527" t="s">
        <v>28261</v>
      </c>
      <c r="W527" t="s">
        <v>29744</v>
      </c>
      <c r="AB527" t="s">
        <v>29745</v>
      </c>
      <c r="AG527">
        <v>34</v>
      </c>
      <c r="AH527">
        <v>37</v>
      </c>
      <c r="AN527" t="s">
        <v>29746</v>
      </c>
      <c r="AS527" s="3">
        <v>42887</v>
      </c>
      <c r="AT527">
        <v>2014</v>
      </c>
      <c r="AU527">
        <v>5</v>
      </c>
      <c r="BC527" t="s">
        <v>29747</v>
      </c>
      <c r="BD527" t="s">
        <v>29748</v>
      </c>
      <c r="BL527" t="s">
        <v>29749</v>
      </c>
      <c r="BM527">
        <v>24987394</v>
      </c>
      <c r="BR527" t="s">
        <v>33094</v>
      </c>
      <c r="BS527" t="s">
        <v>296</v>
      </c>
    </row>
    <row r="528" spans="1:72" hidden="1">
      <c r="A528">
        <v>411</v>
      </c>
      <c r="B528" t="s">
        <v>76</v>
      </c>
      <c r="C528" t="s">
        <v>30366</v>
      </c>
      <c r="G528" t="s">
        <v>30367</v>
      </c>
      <c r="J528" t="s">
        <v>30368</v>
      </c>
      <c r="K528" t="s">
        <v>4171</v>
      </c>
      <c r="O528" t="s">
        <v>28261</v>
      </c>
      <c r="W528" t="s">
        <v>30369</v>
      </c>
      <c r="AB528" t="s">
        <v>30370</v>
      </c>
      <c r="AG528">
        <v>16</v>
      </c>
      <c r="AH528">
        <v>17</v>
      </c>
      <c r="AN528" t="s">
        <v>4173</v>
      </c>
      <c r="AS528" t="s">
        <v>397</v>
      </c>
      <c r="AT528">
        <v>2012</v>
      </c>
      <c r="AU528">
        <v>5</v>
      </c>
      <c r="AV528">
        <v>5</v>
      </c>
      <c r="AY528" t="s">
        <v>49</v>
      </c>
      <c r="BA528">
        <v>489</v>
      </c>
      <c r="BB528">
        <v>497</v>
      </c>
      <c r="BD528" t="s">
        <v>30371</v>
      </c>
      <c r="BL528" t="s">
        <v>30372</v>
      </c>
      <c r="BM528">
        <v>22949924</v>
      </c>
      <c r="BR528" t="s">
        <v>33094</v>
      </c>
      <c r="BS528" t="s">
        <v>296</v>
      </c>
    </row>
    <row r="529" spans="1:72" hidden="1">
      <c r="A529">
        <v>98</v>
      </c>
      <c r="B529" t="s">
        <v>76</v>
      </c>
      <c r="C529" t="s">
        <v>28758</v>
      </c>
      <c r="G529" t="s">
        <v>28759</v>
      </c>
      <c r="J529" t="s">
        <v>28760</v>
      </c>
      <c r="K529" t="s">
        <v>4289</v>
      </c>
      <c r="O529" t="s">
        <v>28261</v>
      </c>
      <c r="W529" t="s">
        <v>28761</v>
      </c>
      <c r="AG529">
        <v>1</v>
      </c>
      <c r="AH529">
        <v>1</v>
      </c>
      <c r="AN529" t="s">
        <v>4291</v>
      </c>
      <c r="AO529" t="s">
        <v>4292</v>
      </c>
      <c r="AS529" t="s">
        <v>216</v>
      </c>
      <c r="AT529">
        <v>2017</v>
      </c>
      <c r="AU529">
        <v>111</v>
      </c>
      <c r="BA529">
        <v>45</v>
      </c>
      <c r="BB529">
        <v>52</v>
      </c>
      <c r="BD529" t="s">
        <v>28762</v>
      </c>
      <c r="BL529" t="s">
        <v>28763</v>
      </c>
      <c r="BR529" t="s">
        <v>33094</v>
      </c>
      <c r="BS529" t="s">
        <v>296</v>
      </c>
    </row>
    <row r="530" spans="1:72" hidden="1">
      <c r="A530">
        <v>308</v>
      </c>
      <c r="B530" t="s">
        <v>76</v>
      </c>
      <c r="C530" t="s">
        <v>29841</v>
      </c>
      <c r="G530" t="s">
        <v>29842</v>
      </c>
      <c r="J530" t="s">
        <v>29843</v>
      </c>
      <c r="K530" t="s">
        <v>4171</v>
      </c>
      <c r="O530" t="s">
        <v>28261</v>
      </c>
      <c r="W530" t="s">
        <v>29844</v>
      </c>
      <c r="AB530" t="s">
        <v>4620</v>
      </c>
      <c r="AG530">
        <v>18</v>
      </c>
      <c r="AH530">
        <v>19</v>
      </c>
      <c r="AN530" t="s">
        <v>4173</v>
      </c>
      <c r="AS530" t="s">
        <v>769</v>
      </c>
      <c r="AT530">
        <v>2014</v>
      </c>
      <c r="AU530">
        <v>7</v>
      </c>
      <c r="AV530">
        <v>3</v>
      </c>
      <c r="BA530">
        <v>381</v>
      </c>
      <c r="BB530">
        <v>393</v>
      </c>
      <c r="BD530" t="s">
        <v>29845</v>
      </c>
      <c r="BL530" t="s">
        <v>29846</v>
      </c>
      <c r="BM530">
        <v>24665340</v>
      </c>
      <c r="BR530" t="s">
        <v>33094</v>
      </c>
      <c r="BS530" t="s">
        <v>296</v>
      </c>
    </row>
    <row r="531" spans="1:72" hidden="1">
      <c r="A531">
        <v>487</v>
      </c>
      <c r="B531" t="s">
        <v>76</v>
      </c>
      <c r="C531" t="s">
        <v>30741</v>
      </c>
      <c r="G531" t="s">
        <v>30742</v>
      </c>
      <c r="J531" t="s">
        <v>30743</v>
      </c>
      <c r="K531" t="s">
        <v>9734</v>
      </c>
      <c r="O531" t="s">
        <v>28261</v>
      </c>
      <c r="W531" t="s">
        <v>30744</v>
      </c>
      <c r="AA531" t="s">
        <v>30745</v>
      </c>
      <c r="AB531" t="s">
        <v>30746</v>
      </c>
      <c r="AG531">
        <v>5</v>
      </c>
      <c r="AH531">
        <v>5</v>
      </c>
      <c r="AN531" t="s">
        <v>9736</v>
      </c>
      <c r="AO531" t="s">
        <v>9737</v>
      </c>
      <c r="AS531" s="3">
        <v>40422</v>
      </c>
      <c r="AT531">
        <v>2010</v>
      </c>
      <c r="AV531">
        <v>2608</v>
      </c>
      <c r="BA531">
        <v>63</v>
      </c>
      <c r="BB531">
        <v>68</v>
      </c>
      <c r="BL531" t="s">
        <v>30747</v>
      </c>
      <c r="BR531" t="s">
        <v>33094</v>
      </c>
      <c r="BS531" t="s">
        <v>296</v>
      </c>
    </row>
    <row r="532" spans="1:72" hidden="1">
      <c r="A532">
        <v>776</v>
      </c>
      <c r="B532" t="s">
        <v>76</v>
      </c>
      <c r="C532" t="s">
        <v>32058</v>
      </c>
      <c r="G532" t="s">
        <v>32058</v>
      </c>
      <c r="J532" t="s">
        <v>32059</v>
      </c>
      <c r="K532" t="s">
        <v>32060</v>
      </c>
      <c r="O532" t="s">
        <v>28261</v>
      </c>
      <c r="W532" t="s">
        <v>32061</v>
      </c>
      <c r="AG532">
        <v>5</v>
      </c>
      <c r="AH532">
        <v>6</v>
      </c>
      <c r="AN532" t="s">
        <v>32062</v>
      </c>
      <c r="AT532">
        <v>2001</v>
      </c>
      <c r="AU532">
        <v>12</v>
      </c>
      <c r="AV532">
        <v>3</v>
      </c>
      <c r="BA532">
        <v>197</v>
      </c>
      <c r="BB532">
        <v>202</v>
      </c>
      <c r="BD532" t="s">
        <v>32063</v>
      </c>
      <c r="BL532" t="s">
        <v>32064</v>
      </c>
      <c r="BM532">
        <v>11762196</v>
      </c>
      <c r="BR532" t="s">
        <v>33094</v>
      </c>
      <c r="BS532" t="s">
        <v>296</v>
      </c>
    </row>
    <row r="533" spans="1:72" hidden="1">
      <c r="A533">
        <v>676</v>
      </c>
      <c r="B533" t="s">
        <v>76</v>
      </c>
      <c r="C533" t="s">
        <v>31634</v>
      </c>
      <c r="G533" t="s">
        <v>31634</v>
      </c>
      <c r="J533" t="s">
        <v>31635</v>
      </c>
      <c r="K533" t="s">
        <v>4289</v>
      </c>
      <c r="O533" t="s">
        <v>28261</v>
      </c>
      <c r="W533" t="s">
        <v>31636</v>
      </c>
      <c r="AB533" t="s">
        <v>22308</v>
      </c>
      <c r="AG533">
        <v>20</v>
      </c>
      <c r="AH533">
        <v>26</v>
      </c>
      <c r="AN533" t="s">
        <v>4291</v>
      </c>
      <c r="AS533" t="s">
        <v>413</v>
      </c>
      <c r="AT533">
        <v>2004</v>
      </c>
      <c r="AU533">
        <v>31</v>
      </c>
      <c r="AV533">
        <v>3</v>
      </c>
      <c r="BA533">
        <v>276</v>
      </c>
      <c r="BB533">
        <v>279</v>
      </c>
      <c r="BD533" t="s">
        <v>31637</v>
      </c>
      <c r="BL533" t="s">
        <v>31638</v>
      </c>
      <c r="BR533" t="s">
        <v>33094</v>
      </c>
      <c r="BS533" t="s">
        <v>296</v>
      </c>
    </row>
    <row r="534" spans="1:72" hidden="1">
      <c r="A534">
        <v>484</v>
      </c>
      <c r="B534" t="s">
        <v>76</v>
      </c>
      <c r="C534" t="s">
        <v>30726</v>
      </c>
      <c r="G534" t="s">
        <v>30727</v>
      </c>
      <c r="J534" t="s">
        <v>30728</v>
      </c>
      <c r="K534" t="s">
        <v>3732</v>
      </c>
      <c r="O534" t="s">
        <v>28261</v>
      </c>
      <c r="W534" t="s">
        <v>30729</v>
      </c>
      <c r="AG534">
        <v>5</v>
      </c>
      <c r="AH534">
        <v>5</v>
      </c>
      <c r="AN534" t="s">
        <v>3734</v>
      </c>
      <c r="AS534" s="3">
        <v>37196</v>
      </c>
      <c r="AT534">
        <v>2010</v>
      </c>
      <c r="AU534">
        <v>10</v>
      </c>
      <c r="BC534">
        <v>189</v>
      </c>
      <c r="BL534" t="s">
        <v>30730</v>
      </c>
      <c r="BM534">
        <v>21265614</v>
      </c>
      <c r="BR534" t="s">
        <v>33094</v>
      </c>
      <c r="BS534" t="s">
        <v>296</v>
      </c>
    </row>
    <row r="535" spans="1:72" hidden="1">
      <c r="A535">
        <v>664</v>
      </c>
      <c r="B535" t="s">
        <v>76</v>
      </c>
      <c r="C535" t="s">
        <v>31559</v>
      </c>
      <c r="G535" t="s">
        <v>31559</v>
      </c>
      <c r="J535" t="s">
        <v>31560</v>
      </c>
      <c r="K535" t="s">
        <v>182</v>
      </c>
      <c r="O535" t="s">
        <v>28261</v>
      </c>
      <c r="W535" t="s">
        <v>31561</v>
      </c>
      <c r="AA535" t="s">
        <v>31392</v>
      </c>
      <c r="AB535" t="s">
        <v>30075</v>
      </c>
      <c r="AG535">
        <v>9</v>
      </c>
      <c r="AH535">
        <v>9</v>
      </c>
      <c r="AN535" t="s">
        <v>184</v>
      </c>
      <c r="AS535" t="s">
        <v>769</v>
      </c>
      <c r="AT535">
        <v>2005</v>
      </c>
      <c r="AU535">
        <v>30</v>
      </c>
      <c r="AV535">
        <v>1</v>
      </c>
      <c r="BA535">
        <v>96</v>
      </c>
      <c r="BB535">
        <v>101</v>
      </c>
      <c r="BD535" t="s">
        <v>31562</v>
      </c>
      <c r="BL535" t="s">
        <v>31563</v>
      </c>
      <c r="BR535" t="s">
        <v>33094</v>
      </c>
      <c r="BS535" t="s">
        <v>594</v>
      </c>
      <c r="BT535">
        <v>1</v>
      </c>
    </row>
    <row r="536" spans="1:72" hidden="1">
      <c r="A536">
        <v>511</v>
      </c>
      <c r="B536" t="s">
        <v>76</v>
      </c>
      <c r="C536" t="s">
        <v>30858</v>
      </c>
      <c r="G536" t="s">
        <v>30859</v>
      </c>
      <c r="J536" t="s">
        <v>30860</v>
      </c>
      <c r="K536" t="s">
        <v>30861</v>
      </c>
      <c r="O536" t="s">
        <v>28261</v>
      </c>
      <c r="W536" t="s">
        <v>30862</v>
      </c>
      <c r="AA536" t="s">
        <v>30863</v>
      </c>
      <c r="AB536" t="s">
        <v>30864</v>
      </c>
      <c r="AG536">
        <v>9</v>
      </c>
      <c r="AH536">
        <v>9</v>
      </c>
      <c r="AN536" t="s">
        <v>30865</v>
      </c>
      <c r="AT536">
        <v>2010</v>
      </c>
      <c r="AU536">
        <v>12</v>
      </c>
      <c r="AV536">
        <v>6</v>
      </c>
      <c r="BA536">
        <v>1368</v>
      </c>
      <c r="BB536">
        <v>1374</v>
      </c>
      <c r="BD536" t="s">
        <v>30866</v>
      </c>
      <c r="BL536" t="s">
        <v>30867</v>
      </c>
      <c r="BM536">
        <v>20431840</v>
      </c>
      <c r="BR536" t="s">
        <v>33094</v>
      </c>
      <c r="BS536" t="s">
        <v>296</v>
      </c>
    </row>
    <row r="537" spans="1:72" hidden="1">
      <c r="A537">
        <v>48</v>
      </c>
      <c r="B537" t="s">
        <v>76</v>
      </c>
      <c r="C537" t="s">
        <v>28507</v>
      </c>
      <c r="G537" t="s">
        <v>28508</v>
      </c>
      <c r="J537" t="s">
        <v>28509</v>
      </c>
      <c r="K537" t="s">
        <v>28510</v>
      </c>
      <c r="O537" t="s">
        <v>28261</v>
      </c>
      <c r="W537" t="s">
        <v>28511</v>
      </c>
      <c r="AA537" t="s">
        <v>28512</v>
      </c>
      <c r="AB537" t="s">
        <v>28513</v>
      </c>
      <c r="AG537">
        <v>2</v>
      </c>
      <c r="AH537">
        <v>2</v>
      </c>
      <c r="AN537" t="s">
        <v>28514</v>
      </c>
      <c r="AO537" t="s">
        <v>28515</v>
      </c>
      <c r="AS537" t="s">
        <v>769</v>
      </c>
      <c r="AT537">
        <v>2018</v>
      </c>
      <c r="AU537">
        <v>29</v>
      </c>
      <c r="AV537">
        <v>3</v>
      </c>
      <c r="BA537">
        <v>800</v>
      </c>
      <c r="BB537">
        <v>811</v>
      </c>
      <c r="BD537" t="s">
        <v>28516</v>
      </c>
      <c r="BL537" t="s">
        <v>28517</v>
      </c>
      <c r="BR537" t="s">
        <v>33094</v>
      </c>
      <c r="BS537" t="s">
        <v>296</v>
      </c>
    </row>
    <row r="538" spans="1:72" hidden="1">
      <c r="A538">
        <v>300</v>
      </c>
      <c r="B538" t="s">
        <v>76</v>
      </c>
      <c r="C538" t="s">
        <v>29778</v>
      </c>
      <c r="G538" t="s">
        <v>29779</v>
      </c>
      <c r="J538" t="s">
        <v>29780</v>
      </c>
      <c r="K538" t="s">
        <v>766</v>
      </c>
      <c r="O538" t="s">
        <v>28261</v>
      </c>
      <c r="W538" t="s">
        <v>29781</v>
      </c>
      <c r="AA538" t="s">
        <v>29782</v>
      </c>
      <c r="AB538" t="s">
        <v>29783</v>
      </c>
      <c r="AG538">
        <v>5</v>
      </c>
      <c r="AH538">
        <v>5</v>
      </c>
      <c r="AN538" t="s">
        <v>768</v>
      </c>
      <c r="AO538" t="s">
        <v>2527</v>
      </c>
      <c r="AS538" t="s">
        <v>148</v>
      </c>
      <c r="AT538">
        <v>2014</v>
      </c>
      <c r="AU538">
        <v>51</v>
      </c>
      <c r="AV538">
        <v>3</v>
      </c>
      <c r="BA538">
        <v>572</v>
      </c>
      <c r="BB538">
        <v>579</v>
      </c>
      <c r="BD538" t="s">
        <v>29784</v>
      </c>
      <c r="BL538" t="s">
        <v>29785</v>
      </c>
      <c r="BM538">
        <v>24897849</v>
      </c>
      <c r="BR538" t="s">
        <v>33094</v>
      </c>
      <c r="BS538" t="s">
        <v>296</v>
      </c>
    </row>
    <row r="539" spans="1:72" hidden="1">
      <c r="A539">
        <v>357</v>
      </c>
      <c r="B539" t="s">
        <v>76</v>
      </c>
      <c r="C539" t="s">
        <v>30102</v>
      </c>
      <c r="G539" t="s">
        <v>30103</v>
      </c>
      <c r="J539" t="s">
        <v>30104</v>
      </c>
      <c r="K539" t="s">
        <v>16091</v>
      </c>
      <c r="O539" t="s">
        <v>28261</v>
      </c>
      <c r="W539" t="s">
        <v>30105</v>
      </c>
      <c r="AG539">
        <v>1</v>
      </c>
      <c r="AH539">
        <v>1</v>
      </c>
      <c r="AN539" t="s">
        <v>16095</v>
      </c>
      <c r="AS539" t="s">
        <v>397</v>
      </c>
      <c r="AT539">
        <v>2013</v>
      </c>
      <c r="AU539">
        <v>94</v>
      </c>
      <c r="BA539">
        <v>76</v>
      </c>
      <c r="BB539">
        <v>79</v>
      </c>
      <c r="BD539" t="s">
        <v>30106</v>
      </c>
      <c r="BL539" t="s">
        <v>30107</v>
      </c>
      <c r="BR539" t="s">
        <v>33094</v>
      </c>
      <c r="BS539" t="s">
        <v>296</v>
      </c>
    </row>
    <row r="540" spans="1:72" hidden="1">
      <c r="A540">
        <v>282</v>
      </c>
      <c r="B540" t="s">
        <v>76</v>
      </c>
      <c r="C540" t="s">
        <v>29661</v>
      </c>
      <c r="G540" t="s">
        <v>29662</v>
      </c>
      <c r="J540" t="s">
        <v>29663</v>
      </c>
      <c r="K540" t="s">
        <v>2662</v>
      </c>
      <c r="O540" t="s">
        <v>28261</v>
      </c>
      <c r="W540" t="s">
        <v>29664</v>
      </c>
      <c r="AA540" t="s">
        <v>29650</v>
      </c>
      <c r="AG540">
        <v>6</v>
      </c>
      <c r="AH540">
        <v>6</v>
      </c>
      <c r="AN540" t="s">
        <v>2664</v>
      </c>
      <c r="AO540" t="s">
        <v>3478</v>
      </c>
      <c r="AS540" t="s">
        <v>168</v>
      </c>
      <c r="AT540">
        <v>2014</v>
      </c>
      <c r="AU540">
        <v>153</v>
      </c>
      <c r="AV540">
        <v>1</v>
      </c>
      <c r="BA540">
        <v>55</v>
      </c>
      <c r="BB540">
        <v>63</v>
      </c>
      <c r="BD540" t="s">
        <v>29665</v>
      </c>
      <c r="BL540" t="s">
        <v>29666</v>
      </c>
      <c r="BR540" t="s">
        <v>33094</v>
      </c>
      <c r="BS540" t="s">
        <v>296</v>
      </c>
    </row>
    <row r="541" spans="1:72" hidden="1">
      <c r="A541">
        <v>616</v>
      </c>
      <c r="B541" t="s">
        <v>76</v>
      </c>
      <c r="C541" t="s">
        <v>15720</v>
      </c>
      <c r="G541" t="s">
        <v>31365</v>
      </c>
      <c r="J541" t="s">
        <v>31366</v>
      </c>
      <c r="K541" t="s">
        <v>12796</v>
      </c>
      <c r="O541" t="s">
        <v>28261</v>
      </c>
      <c r="W541" t="s">
        <v>31367</v>
      </c>
      <c r="AG541">
        <v>11</v>
      </c>
      <c r="AH541">
        <v>12</v>
      </c>
      <c r="AN541" t="s">
        <v>12798</v>
      </c>
      <c r="AS541" t="s">
        <v>128</v>
      </c>
      <c r="AT541">
        <v>2006</v>
      </c>
      <c r="AU541">
        <v>51</v>
      </c>
      <c r="AV541">
        <v>6</v>
      </c>
      <c r="BA541">
        <v>703</v>
      </c>
      <c r="BB541">
        <v>713</v>
      </c>
      <c r="BD541" t="s">
        <v>31368</v>
      </c>
      <c r="BL541" t="s">
        <v>31369</v>
      </c>
      <c r="BR541" t="s">
        <v>33094</v>
      </c>
      <c r="BS541" t="s">
        <v>296</v>
      </c>
    </row>
    <row r="542" spans="1:72" hidden="1">
      <c r="A542">
        <v>118</v>
      </c>
      <c r="B542" t="s">
        <v>76</v>
      </c>
      <c r="C542" t="s">
        <v>28875</v>
      </c>
      <c r="G542" t="s">
        <v>28876</v>
      </c>
      <c r="J542" t="s">
        <v>28877</v>
      </c>
      <c r="K542" t="s">
        <v>100</v>
      </c>
      <c r="O542" t="s">
        <v>28261</v>
      </c>
      <c r="W542" t="s">
        <v>28878</v>
      </c>
      <c r="AA542" t="s">
        <v>28879</v>
      </c>
      <c r="AB542" t="s">
        <v>28880</v>
      </c>
      <c r="AG542">
        <v>0</v>
      </c>
      <c r="AH542">
        <v>0</v>
      </c>
      <c r="AN542" t="s">
        <v>103</v>
      </c>
      <c r="AS542" s="3">
        <v>43922</v>
      </c>
      <c r="AT542">
        <v>2017</v>
      </c>
      <c r="AU542">
        <v>12</v>
      </c>
      <c r="AV542">
        <v>4</v>
      </c>
      <c r="BC542" t="s">
        <v>28881</v>
      </c>
      <c r="BD542" t="s">
        <v>28882</v>
      </c>
      <c r="BL542" t="s">
        <v>28883</v>
      </c>
      <c r="BM542">
        <v>28426794</v>
      </c>
      <c r="BR542" t="s">
        <v>33094</v>
      </c>
      <c r="BS542" t="s">
        <v>296</v>
      </c>
    </row>
    <row r="543" spans="1:72" hidden="1">
      <c r="A543">
        <v>415</v>
      </c>
      <c r="B543" t="s">
        <v>76</v>
      </c>
      <c r="C543" t="s">
        <v>30388</v>
      </c>
      <c r="G543" t="s">
        <v>30389</v>
      </c>
      <c r="J543" t="s">
        <v>30390</v>
      </c>
      <c r="K543" t="s">
        <v>30391</v>
      </c>
      <c r="O543" t="s">
        <v>28366</v>
      </c>
      <c r="W543" t="s">
        <v>30392</v>
      </c>
      <c r="AB543" t="s">
        <v>18283</v>
      </c>
      <c r="AG543">
        <v>33</v>
      </c>
      <c r="AH543">
        <v>35</v>
      </c>
      <c r="AN543" t="s">
        <v>30393</v>
      </c>
      <c r="AS543" t="s">
        <v>887</v>
      </c>
      <c r="AT543">
        <v>2012</v>
      </c>
      <c r="AU543">
        <v>9</v>
      </c>
      <c r="AV543">
        <v>2</v>
      </c>
      <c r="BA543">
        <v>217</v>
      </c>
      <c r="BB543">
        <v>228</v>
      </c>
      <c r="BD543" t="s">
        <v>30394</v>
      </c>
      <c r="BL543" t="s">
        <v>30395</v>
      </c>
      <c r="BM543">
        <v>22692799</v>
      </c>
      <c r="BR543" t="s">
        <v>33094</v>
      </c>
    </row>
    <row r="544" spans="1:72" hidden="1">
      <c r="A544">
        <v>462</v>
      </c>
      <c r="B544" t="s">
        <v>76</v>
      </c>
      <c r="C544" t="s">
        <v>30591</v>
      </c>
      <c r="G544" t="s">
        <v>30592</v>
      </c>
      <c r="J544" t="s">
        <v>30593</v>
      </c>
      <c r="K544" t="s">
        <v>12904</v>
      </c>
      <c r="O544" t="s">
        <v>28366</v>
      </c>
      <c r="W544" t="s">
        <v>30594</v>
      </c>
      <c r="AG544">
        <v>19</v>
      </c>
      <c r="AH544">
        <v>23</v>
      </c>
      <c r="AN544" t="s">
        <v>12906</v>
      </c>
      <c r="AS544" t="s">
        <v>887</v>
      </c>
      <c r="AT544">
        <v>2011</v>
      </c>
      <c r="AU544">
        <v>14</v>
      </c>
      <c r="AV544">
        <v>2</v>
      </c>
      <c r="BA544">
        <v>221</v>
      </c>
      <c r="BB544">
        <v>226</v>
      </c>
      <c r="BD544" t="s">
        <v>30595</v>
      </c>
      <c r="BL544" t="s">
        <v>30596</v>
      </c>
      <c r="BR544" t="s">
        <v>33094</v>
      </c>
    </row>
    <row r="545" spans="1:75" hidden="1">
      <c r="A545">
        <v>318</v>
      </c>
      <c r="B545" t="s">
        <v>76</v>
      </c>
      <c r="C545" t="s">
        <v>29894</v>
      </c>
      <c r="G545" t="s">
        <v>29895</v>
      </c>
      <c r="J545" t="s">
        <v>29896</v>
      </c>
      <c r="K545" t="s">
        <v>2621</v>
      </c>
      <c r="O545" t="s">
        <v>28261</v>
      </c>
      <c r="W545" t="s">
        <v>29897</v>
      </c>
      <c r="AG545">
        <v>0</v>
      </c>
      <c r="AH545">
        <v>0</v>
      </c>
      <c r="AN545" t="s">
        <v>2623</v>
      </c>
      <c r="AO545" t="s">
        <v>4992</v>
      </c>
      <c r="AT545">
        <v>2014</v>
      </c>
      <c r="AU545">
        <v>58</v>
      </c>
      <c r="AV545">
        <v>1</v>
      </c>
      <c r="BA545">
        <v>55</v>
      </c>
      <c r="BB545">
        <v>59</v>
      </c>
      <c r="BD545" t="s">
        <v>29898</v>
      </c>
      <c r="BL545" t="s">
        <v>29899</v>
      </c>
      <c r="BR545" t="s">
        <v>33094</v>
      </c>
      <c r="BS545" t="s">
        <v>594</v>
      </c>
      <c r="BV545" t="s">
        <v>6471</v>
      </c>
      <c r="BW545" t="s">
        <v>296</v>
      </c>
    </row>
    <row r="546" spans="1:75" hidden="1">
      <c r="A546">
        <v>856</v>
      </c>
      <c r="B546" t="s">
        <v>76</v>
      </c>
      <c r="C546" t="s">
        <v>32352</v>
      </c>
      <c r="G546" t="s">
        <v>32352</v>
      </c>
      <c r="J546" t="s">
        <v>32353</v>
      </c>
      <c r="K546" t="s">
        <v>2877</v>
      </c>
      <c r="O546" t="s">
        <v>28261</v>
      </c>
      <c r="W546" t="s">
        <v>32354</v>
      </c>
      <c r="AG546">
        <v>15</v>
      </c>
      <c r="AH546">
        <v>16</v>
      </c>
      <c r="AN546" t="s">
        <v>2880</v>
      </c>
      <c r="AS546" t="s">
        <v>216</v>
      </c>
      <c r="AT546">
        <v>1997</v>
      </c>
      <c r="AU546">
        <v>61</v>
      </c>
      <c r="AV546">
        <v>4</v>
      </c>
      <c r="BA546">
        <v>501</v>
      </c>
      <c r="BB546">
        <v>513</v>
      </c>
      <c r="BD546" t="s">
        <v>32355</v>
      </c>
      <c r="BL546" t="s">
        <v>32356</v>
      </c>
      <c r="BR546" t="s">
        <v>33094</v>
      </c>
      <c r="BS546" t="s">
        <v>296</v>
      </c>
    </row>
    <row r="547" spans="1:75" hidden="1">
      <c r="A547">
        <v>261</v>
      </c>
      <c r="B547" t="s">
        <v>76</v>
      </c>
      <c r="C547" t="s">
        <v>29551</v>
      </c>
      <c r="G547" t="s">
        <v>29552</v>
      </c>
      <c r="J547" t="s">
        <v>29553</v>
      </c>
      <c r="K547" t="s">
        <v>902</v>
      </c>
      <c r="O547" t="s">
        <v>28261</v>
      </c>
      <c r="W547" t="s">
        <v>29554</v>
      </c>
      <c r="AG547">
        <v>3</v>
      </c>
      <c r="AH547">
        <v>3</v>
      </c>
      <c r="AN547" t="s">
        <v>908</v>
      </c>
      <c r="AO547" t="s">
        <v>2280</v>
      </c>
      <c r="AT547">
        <v>2015</v>
      </c>
      <c r="AU547">
        <v>112</v>
      </c>
      <c r="AV547">
        <v>2</v>
      </c>
      <c r="BA547">
        <v>289</v>
      </c>
      <c r="BB547">
        <v>294</v>
      </c>
      <c r="BD547" t="s">
        <v>29555</v>
      </c>
      <c r="BL547" t="s">
        <v>29556</v>
      </c>
      <c r="BR547" t="s">
        <v>33094</v>
      </c>
      <c r="BS547" t="s">
        <v>296</v>
      </c>
    </row>
    <row r="548" spans="1:75" hidden="1">
      <c r="A548">
        <v>75</v>
      </c>
      <c r="B548" t="s">
        <v>76</v>
      </c>
      <c r="C548" t="s">
        <v>28646</v>
      </c>
      <c r="G548" t="s">
        <v>28647</v>
      </c>
      <c r="J548" t="s">
        <v>28648</v>
      </c>
      <c r="K548" t="s">
        <v>588</v>
      </c>
      <c r="O548" t="s">
        <v>28261</v>
      </c>
      <c r="W548" t="s">
        <v>28649</v>
      </c>
      <c r="AB548" t="s">
        <v>28650</v>
      </c>
      <c r="AG548">
        <v>0</v>
      </c>
      <c r="AH548">
        <v>0</v>
      </c>
      <c r="AN548" t="s">
        <v>591</v>
      </c>
      <c r="AS548" t="s">
        <v>413</v>
      </c>
      <c r="AT548">
        <v>2017</v>
      </c>
      <c r="AU548">
        <v>7</v>
      </c>
      <c r="AV548">
        <v>22</v>
      </c>
      <c r="BA548">
        <v>9415</v>
      </c>
      <c r="BB548">
        <v>9425</v>
      </c>
      <c r="BD548" t="s">
        <v>28651</v>
      </c>
      <c r="BL548" t="s">
        <v>28652</v>
      </c>
      <c r="BM548">
        <v>29187978</v>
      </c>
      <c r="BR548" t="s">
        <v>33094</v>
      </c>
      <c r="BS548" t="s">
        <v>296</v>
      </c>
    </row>
    <row r="549" spans="1:75" hidden="1">
      <c r="A549">
        <v>641</v>
      </c>
      <c r="B549" t="s">
        <v>76</v>
      </c>
      <c r="C549" t="s">
        <v>5795</v>
      </c>
      <c r="G549" t="s">
        <v>5795</v>
      </c>
      <c r="J549" t="s">
        <v>5796</v>
      </c>
      <c r="K549" t="s">
        <v>79</v>
      </c>
      <c r="O549" t="s">
        <v>28261</v>
      </c>
      <c r="W549" t="s">
        <v>5797</v>
      </c>
      <c r="AA549" t="s">
        <v>1111</v>
      </c>
      <c r="AG549">
        <v>34</v>
      </c>
      <c r="AH549">
        <v>36</v>
      </c>
      <c r="AN549" t="s">
        <v>81</v>
      </c>
      <c r="AS549" t="s">
        <v>204</v>
      </c>
      <c r="AT549">
        <v>2006</v>
      </c>
      <c r="AU549">
        <v>21</v>
      </c>
      <c r="AV549">
        <v>1</v>
      </c>
      <c r="BA549">
        <v>3</v>
      </c>
      <c r="BB549">
        <v>12</v>
      </c>
      <c r="BD549" t="s">
        <v>5798</v>
      </c>
      <c r="BL549" t="s">
        <v>5799</v>
      </c>
      <c r="BM549">
        <v>16461980</v>
      </c>
      <c r="BR549" t="s">
        <v>33176</v>
      </c>
    </row>
    <row r="550" spans="1:75" hidden="1">
      <c r="A550">
        <v>1075</v>
      </c>
      <c r="B550" t="s">
        <v>76</v>
      </c>
      <c r="C550" t="s">
        <v>18291</v>
      </c>
      <c r="G550" t="s">
        <v>18291</v>
      </c>
      <c r="J550" t="s">
        <v>33033</v>
      </c>
      <c r="K550" t="s">
        <v>32432</v>
      </c>
      <c r="O550" t="s">
        <v>28261</v>
      </c>
      <c r="AG550">
        <v>10</v>
      </c>
      <c r="AH550">
        <v>11</v>
      </c>
      <c r="AN550" t="s">
        <v>32434</v>
      </c>
      <c r="AT550">
        <v>1979</v>
      </c>
      <c r="AU550">
        <v>35</v>
      </c>
      <c r="AV550">
        <v>6</v>
      </c>
      <c r="BA550">
        <v>762</v>
      </c>
      <c r="BB550">
        <v>763</v>
      </c>
      <c r="BL550" t="s">
        <v>33034</v>
      </c>
      <c r="BR550" t="s">
        <v>33094</v>
      </c>
      <c r="BS550" t="s">
        <v>296</v>
      </c>
    </row>
    <row r="551" spans="1:75" hidden="1">
      <c r="A551">
        <v>795</v>
      </c>
      <c r="B551" t="s">
        <v>76</v>
      </c>
      <c r="C551" t="s">
        <v>5842</v>
      </c>
      <c r="G551" t="s">
        <v>5842</v>
      </c>
      <c r="J551" t="s">
        <v>5843</v>
      </c>
      <c r="K551" t="s">
        <v>145</v>
      </c>
      <c r="O551" t="s">
        <v>28261</v>
      </c>
      <c r="W551" t="s">
        <v>5844</v>
      </c>
      <c r="AA551" t="s">
        <v>3005</v>
      </c>
      <c r="AB551" t="s">
        <v>3006</v>
      </c>
      <c r="AG551">
        <v>35</v>
      </c>
      <c r="AH551">
        <v>37</v>
      </c>
      <c r="AN551" t="s">
        <v>147</v>
      </c>
      <c r="AS551" t="s">
        <v>600</v>
      </c>
      <c r="AT551">
        <v>2000</v>
      </c>
      <c r="AU551">
        <v>46</v>
      </c>
      <c r="AV551">
        <v>4</v>
      </c>
      <c r="BA551">
        <v>417</v>
      </c>
      <c r="BB551">
        <v>428</v>
      </c>
      <c r="BD551" t="s">
        <v>5845</v>
      </c>
      <c r="BL551" t="s">
        <v>5846</v>
      </c>
      <c r="BR551" t="s">
        <v>33176</v>
      </c>
    </row>
    <row r="552" spans="1:75" hidden="1">
      <c r="A552">
        <v>362</v>
      </c>
      <c r="B552" t="s">
        <v>76</v>
      </c>
      <c r="C552" t="s">
        <v>30137</v>
      </c>
      <c r="G552" t="s">
        <v>30138</v>
      </c>
      <c r="J552" t="s">
        <v>30139</v>
      </c>
      <c r="K552" t="s">
        <v>182</v>
      </c>
      <c r="O552" t="s">
        <v>28261</v>
      </c>
      <c r="W552" t="s">
        <v>30140</v>
      </c>
      <c r="AA552" t="s">
        <v>6668</v>
      </c>
      <c r="AB552" t="s">
        <v>6669</v>
      </c>
      <c r="AG552">
        <v>16</v>
      </c>
      <c r="AH552">
        <v>18</v>
      </c>
      <c r="AN552" t="s">
        <v>184</v>
      </c>
      <c r="AS552" t="s">
        <v>887</v>
      </c>
      <c r="AT552">
        <v>2013</v>
      </c>
      <c r="AU552">
        <v>38</v>
      </c>
      <c r="AV552">
        <v>2</v>
      </c>
      <c r="BA552">
        <v>96</v>
      </c>
      <c r="BB552">
        <v>104</v>
      </c>
      <c r="BD552" t="s">
        <v>30141</v>
      </c>
      <c r="BL552" t="s">
        <v>30142</v>
      </c>
      <c r="BR552" t="s">
        <v>33094</v>
      </c>
      <c r="BS552" t="s">
        <v>296</v>
      </c>
    </row>
    <row r="553" spans="1:75" hidden="1">
      <c r="A553">
        <v>991</v>
      </c>
      <c r="B553" t="s">
        <v>76</v>
      </c>
      <c r="C553" t="s">
        <v>32771</v>
      </c>
      <c r="G553" t="s">
        <v>32771</v>
      </c>
      <c r="J553" t="s">
        <v>32772</v>
      </c>
      <c r="K553" t="s">
        <v>221</v>
      </c>
      <c r="O553" t="s">
        <v>28261</v>
      </c>
      <c r="AG553">
        <v>158</v>
      </c>
      <c r="AH553">
        <v>164</v>
      </c>
      <c r="AN553" t="s">
        <v>225</v>
      </c>
      <c r="AS553" t="s">
        <v>148</v>
      </c>
      <c r="AT553">
        <v>1989</v>
      </c>
      <c r="AU553">
        <v>86</v>
      </c>
      <c r="AV553">
        <v>10</v>
      </c>
      <c r="BA553">
        <v>3748</v>
      </c>
      <c r="BB553">
        <v>3752</v>
      </c>
      <c r="BD553" t="s">
        <v>32773</v>
      </c>
      <c r="BL553" t="s">
        <v>32774</v>
      </c>
      <c r="BM553">
        <v>2498875</v>
      </c>
      <c r="BR553" t="s">
        <v>33094</v>
      </c>
      <c r="BS553" t="s">
        <v>594</v>
      </c>
      <c r="BT553">
        <v>1</v>
      </c>
    </row>
    <row r="554" spans="1:75" hidden="1">
      <c r="A554">
        <v>772</v>
      </c>
      <c r="B554" t="s">
        <v>76</v>
      </c>
      <c r="C554" t="s">
        <v>32038</v>
      </c>
      <c r="G554" t="s">
        <v>32038</v>
      </c>
      <c r="J554" t="s">
        <v>32039</v>
      </c>
      <c r="K554" t="s">
        <v>12114</v>
      </c>
      <c r="O554" t="s">
        <v>28261</v>
      </c>
      <c r="W554" t="s">
        <v>32040</v>
      </c>
      <c r="AG554">
        <v>105</v>
      </c>
      <c r="AH554">
        <v>124</v>
      </c>
      <c r="AN554" t="s">
        <v>12116</v>
      </c>
      <c r="AS554" s="3">
        <v>46478</v>
      </c>
      <c r="AT554">
        <v>2001</v>
      </c>
      <c r="AU554">
        <v>31</v>
      </c>
      <c r="AV554" s="2">
        <v>43287</v>
      </c>
      <c r="BA554">
        <v>727</v>
      </c>
      <c r="BB554">
        <v>737</v>
      </c>
      <c r="BD554" t="s">
        <v>32041</v>
      </c>
      <c r="BL554" t="s">
        <v>32042</v>
      </c>
      <c r="BM554">
        <v>11267910</v>
      </c>
      <c r="BR554" t="s">
        <v>33094</v>
      </c>
      <c r="BS554" t="s">
        <v>296</v>
      </c>
    </row>
    <row r="555" spans="1:75" hidden="1">
      <c r="A555">
        <v>909</v>
      </c>
      <c r="B555" t="s">
        <v>76</v>
      </c>
      <c r="C555" t="s">
        <v>32503</v>
      </c>
      <c r="G555" t="s">
        <v>32503</v>
      </c>
      <c r="J555" t="s">
        <v>32504</v>
      </c>
      <c r="K555" t="s">
        <v>12169</v>
      </c>
      <c r="O555" t="s">
        <v>28261</v>
      </c>
      <c r="W555" t="s">
        <v>32505</v>
      </c>
      <c r="AG555">
        <v>9</v>
      </c>
      <c r="AH555">
        <v>9</v>
      </c>
      <c r="AN555" t="s">
        <v>12172</v>
      </c>
      <c r="AS555" t="s">
        <v>148</v>
      </c>
      <c r="AT555">
        <v>1995</v>
      </c>
      <c r="AU555">
        <v>48</v>
      </c>
      <c r="AV555">
        <v>3</v>
      </c>
      <c r="BA555">
        <v>224</v>
      </c>
      <c r="BB555">
        <v>231</v>
      </c>
      <c r="BD555" t="s">
        <v>32506</v>
      </c>
      <c r="BL555" t="s">
        <v>32507</v>
      </c>
      <c r="BR555" t="s">
        <v>33094</v>
      </c>
      <c r="BS555" t="s">
        <v>296</v>
      </c>
    </row>
    <row r="556" spans="1:75" hidden="1">
      <c r="A556">
        <v>1054</v>
      </c>
      <c r="B556" t="s">
        <v>76</v>
      </c>
      <c r="C556" t="s">
        <v>32977</v>
      </c>
      <c r="G556" t="s">
        <v>32977</v>
      </c>
      <c r="J556" t="s">
        <v>32978</v>
      </c>
      <c r="K556" t="s">
        <v>32979</v>
      </c>
      <c r="O556" t="s">
        <v>28261</v>
      </c>
      <c r="AG556">
        <v>3</v>
      </c>
      <c r="AH556">
        <v>3</v>
      </c>
      <c r="AN556" t="s">
        <v>32980</v>
      </c>
      <c r="AT556">
        <v>1981</v>
      </c>
      <c r="AU556">
        <v>122</v>
      </c>
      <c r="AV556">
        <v>1</v>
      </c>
      <c r="BA556">
        <v>17</v>
      </c>
      <c r="BB556">
        <v>28</v>
      </c>
      <c r="BL556" t="s">
        <v>32981</v>
      </c>
      <c r="BR556" t="s">
        <v>33094</v>
      </c>
      <c r="BS556" t="s">
        <v>296</v>
      </c>
    </row>
    <row r="557" spans="1:75" hidden="1">
      <c r="A557">
        <v>83</v>
      </c>
      <c r="B557" t="s">
        <v>76</v>
      </c>
      <c r="C557" t="s">
        <v>28695</v>
      </c>
      <c r="G557" t="s">
        <v>28696</v>
      </c>
      <c r="J557" t="s">
        <v>28697</v>
      </c>
      <c r="K557" t="s">
        <v>992</v>
      </c>
      <c r="O557" t="s">
        <v>28261</v>
      </c>
      <c r="W557" t="s">
        <v>28698</v>
      </c>
      <c r="AG557">
        <v>0</v>
      </c>
      <c r="AH557">
        <v>1</v>
      </c>
      <c r="AN557" t="s">
        <v>994</v>
      </c>
      <c r="AS557" t="s">
        <v>185</v>
      </c>
      <c r="AT557">
        <v>2017</v>
      </c>
      <c r="AU557">
        <v>96</v>
      </c>
      <c r="AV557">
        <v>9</v>
      </c>
      <c r="BA557">
        <v>1048</v>
      </c>
      <c r="BB557">
        <v>1053</v>
      </c>
      <c r="BD557" t="s">
        <v>28699</v>
      </c>
      <c r="BL557" t="s">
        <v>28700</v>
      </c>
      <c r="BR557" t="s">
        <v>33094</v>
      </c>
      <c r="BS557" t="s">
        <v>296</v>
      </c>
    </row>
    <row r="558" spans="1:75" hidden="1">
      <c r="A558">
        <v>500</v>
      </c>
      <c r="B558" t="s">
        <v>76</v>
      </c>
      <c r="C558" t="s">
        <v>30816</v>
      </c>
      <c r="G558" t="s">
        <v>30817</v>
      </c>
      <c r="J558" t="s">
        <v>30818</v>
      </c>
      <c r="K558" t="s">
        <v>2382</v>
      </c>
      <c r="O558" t="s">
        <v>28261</v>
      </c>
      <c r="W558" t="s">
        <v>30819</v>
      </c>
      <c r="AG558">
        <v>18</v>
      </c>
      <c r="AH558">
        <v>19</v>
      </c>
      <c r="AN558" t="s">
        <v>2387</v>
      </c>
      <c r="AS558" t="s">
        <v>600</v>
      </c>
      <c r="AT558">
        <v>2010</v>
      </c>
      <c r="AU558">
        <v>35</v>
      </c>
      <c r="AV558">
        <v>3</v>
      </c>
      <c r="BA558">
        <v>117</v>
      </c>
      <c r="BB558">
        <v>124</v>
      </c>
      <c r="BD558" t="s">
        <v>30820</v>
      </c>
      <c r="BL558" t="s">
        <v>30821</v>
      </c>
      <c r="BR558" t="s">
        <v>33094</v>
      </c>
      <c r="BS558" t="s">
        <v>296</v>
      </c>
    </row>
    <row r="559" spans="1:75" hidden="1">
      <c r="A559">
        <v>198</v>
      </c>
      <c r="B559" t="s">
        <v>76</v>
      </c>
      <c r="C559" t="s">
        <v>29257</v>
      </c>
      <c r="G559" t="s">
        <v>29258</v>
      </c>
      <c r="J559" t="s">
        <v>29259</v>
      </c>
      <c r="K559" t="s">
        <v>29260</v>
      </c>
      <c r="O559" t="s">
        <v>28366</v>
      </c>
      <c r="W559" t="s">
        <v>29261</v>
      </c>
      <c r="AG559">
        <v>5</v>
      </c>
      <c r="AH559">
        <v>5</v>
      </c>
      <c r="AN559" t="s">
        <v>29262</v>
      </c>
      <c r="AO559" t="s">
        <v>29263</v>
      </c>
      <c r="AT559">
        <v>2016</v>
      </c>
      <c r="AU559">
        <v>3</v>
      </c>
      <c r="AV559">
        <v>1</v>
      </c>
      <c r="BA559">
        <v>77</v>
      </c>
      <c r="BB559">
        <v>95</v>
      </c>
      <c r="BD559" t="s">
        <v>29264</v>
      </c>
      <c r="BL559" t="s">
        <v>29265</v>
      </c>
      <c r="BR559" t="s">
        <v>33094</v>
      </c>
    </row>
    <row r="560" spans="1:75" hidden="1">
      <c r="A560">
        <v>1086</v>
      </c>
      <c r="B560" t="s">
        <v>76</v>
      </c>
      <c r="C560" t="s">
        <v>33062</v>
      </c>
      <c r="G560" t="s">
        <v>33062</v>
      </c>
      <c r="J560" t="s">
        <v>33063</v>
      </c>
      <c r="K560" t="s">
        <v>1196</v>
      </c>
      <c r="O560" t="s">
        <v>28261</v>
      </c>
      <c r="AG560">
        <v>7</v>
      </c>
      <c r="AH560">
        <v>7</v>
      </c>
      <c r="AN560" t="s">
        <v>1198</v>
      </c>
      <c r="AT560">
        <v>1975</v>
      </c>
      <c r="AU560">
        <v>68</v>
      </c>
      <c r="AV560">
        <v>6</v>
      </c>
      <c r="BA560">
        <v>1102</v>
      </c>
      <c r="BB560">
        <v>1106</v>
      </c>
      <c r="BD560" t="s">
        <v>33064</v>
      </c>
      <c r="BL560" t="s">
        <v>33065</v>
      </c>
      <c r="BR560" t="s">
        <v>33094</v>
      </c>
      <c r="BS560" t="s">
        <v>296</v>
      </c>
    </row>
    <row r="561" spans="1:72" hidden="1">
      <c r="A561">
        <v>379</v>
      </c>
      <c r="B561" t="s">
        <v>76</v>
      </c>
      <c r="C561" t="s">
        <v>5971</v>
      </c>
      <c r="G561" t="s">
        <v>5972</v>
      </c>
      <c r="J561" t="s">
        <v>5973</v>
      </c>
      <c r="K561" t="s">
        <v>902</v>
      </c>
      <c r="O561" t="s">
        <v>28261</v>
      </c>
      <c r="W561" t="s">
        <v>5974</v>
      </c>
      <c r="AG561">
        <v>2</v>
      </c>
      <c r="AH561">
        <v>3</v>
      </c>
      <c r="AN561" t="s">
        <v>908</v>
      </c>
      <c r="AT561">
        <v>2013</v>
      </c>
      <c r="AU561">
        <v>110</v>
      </c>
      <c r="AV561">
        <v>1</v>
      </c>
      <c r="BA561">
        <v>95</v>
      </c>
      <c r="BB561">
        <v>101</v>
      </c>
      <c r="BD561" t="s">
        <v>5975</v>
      </c>
      <c r="BL561" t="s">
        <v>5976</v>
      </c>
      <c r="BR561" t="s">
        <v>33176</v>
      </c>
    </row>
    <row r="562" spans="1:72" hidden="1">
      <c r="A562">
        <v>907</v>
      </c>
      <c r="B562" t="s">
        <v>76</v>
      </c>
      <c r="C562" t="s">
        <v>18186</v>
      </c>
      <c r="G562" t="s">
        <v>18186</v>
      </c>
      <c r="J562" t="s">
        <v>18187</v>
      </c>
      <c r="K562" t="s">
        <v>2128</v>
      </c>
      <c r="O562" t="s">
        <v>28261</v>
      </c>
      <c r="W562" t="s">
        <v>18188</v>
      </c>
      <c r="AG562">
        <v>2</v>
      </c>
      <c r="AH562">
        <v>2</v>
      </c>
      <c r="AN562" t="s">
        <v>2130</v>
      </c>
      <c r="AS562" t="s">
        <v>887</v>
      </c>
      <c r="AT562">
        <v>1995</v>
      </c>
      <c r="AU562">
        <v>24</v>
      </c>
      <c r="AV562">
        <v>3</v>
      </c>
      <c r="BA562">
        <v>564</v>
      </c>
      <c r="BB562">
        <v>570</v>
      </c>
      <c r="BD562" t="s">
        <v>18189</v>
      </c>
      <c r="BL562" t="s">
        <v>18190</v>
      </c>
      <c r="BR562" t="s">
        <v>33176</v>
      </c>
    </row>
    <row r="563" spans="1:72" hidden="1">
      <c r="A563">
        <v>461</v>
      </c>
      <c r="B563" t="s">
        <v>76</v>
      </c>
      <c r="C563" t="s">
        <v>30585</v>
      </c>
      <c r="G563" t="s">
        <v>30586</v>
      </c>
      <c r="J563" t="s">
        <v>30587</v>
      </c>
      <c r="K563" t="s">
        <v>3940</v>
      </c>
      <c r="O563" t="s">
        <v>28261</v>
      </c>
      <c r="W563" t="s">
        <v>30588</v>
      </c>
      <c r="AB563" t="s">
        <v>13611</v>
      </c>
      <c r="AG563">
        <v>15</v>
      </c>
      <c r="AH563">
        <v>16</v>
      </c>
      <c r="AN563" t="s">
        <v>3944</v>
      </c>
      <c r="AS563" t="s">
        <v>887</v>
      </c>
      <c r="AT563">
        <v>2011</v>
      </c>
      <c r="AU563">
        <v>135</v>
      </c>
      <c r="AV563">
        <v>5</v>
      </c>
      <c r="BA563">
        <v>343</v>
      </c>
      <c r="BB563">
        <v>350</v>
      </c>
      <c r="BD563" t="s">
        <v>30589</v>
      </c>
      <c r="BL563" t="s">
        <v>30590</v>
      </c>
      <c r="BR563" t="s">
        <v>33094</v>
      </c>
      <c r="BS563" t="s">
        <v>296</v>
      </c>
    </row>
    <row r="564" spans="1:72" hidden="1">
      <c r="A564">
        <v>590</v>
      </c>
      <c r="B564" t="s">
        <v>76</v>
      </c>
      <c r="C564" t="s">
        <v>4191</v>
      </c>
      <c r="G564" t="s">
        <v>6004</v>
      </c>
      <c r="J564" t="s">
        <v>6005</v>
      </c>
      <c r="K564" t="s">
        <v>677</v>
      </c>
      <c r="O564" t="s">
        <v>28261</v>
      </c>
      <c r="W564" t="s">
        <v>6006</v>
      </c>
      <c r="AG564">
        <v>22</v>
      </c>
      <c r="AH564">
        <v>23</v>
      </c>
      <c r="AN564" t="s">
        <v>679</v>
      </c>
      <c r="AS564" t="s">
        <v>413</v>
      </c>
      <c r="AT564">
        <v>2007</v>
      </c>
      <c r="AU564">
        <v>20</v>
      </c>
      <c r="AV564">
        <v>6</v>
      </c>
      <c r="BA564">
        <v>2144</v>
      </c>
      <c r="BB564">
        <v>2153</v>
      </c>
      <c r="BD564" t="s">
        <v>6007</v>
      </c>
      <c r="BL564" t="s">
        <v>6008</v>
      </c>
      <c r="BM564">
        <v>17903189</v>
      </c>
      <c r="BR564" t="s">
        <v>33176</v>
      </c>
    </row>
    <row r="565" spans="1:72" hidden="1">
      <c r="A565">
        <v>250</v>
      </c>
      <c r="B565" t="s">
        <v>76</v>
      </c>
      <c r="C565" t="s">
        <v>29497</v>
      </c>
      <c r="G565" t="s">
        <v>29498</v>
      </c>
      <c r="J565" t="s">
        <v>29499</v>
      </c>
      <c r="K565" t="s">
        <v>182</v>
      </c>
      <c r="O565" t="s">
        <v>28261</v>
      </c>
      <c r="W565" t="s">
        <v>29500</v>
      </c>
      <c r="AG565">
        <v>9</v>
      </c>
      <c r="AH565">
        <v>9</v>
      </c>
      <c r="AN565" t="s">
        <v>184</v>
      </c>
      <c r="AO565" t="s">
        <v>293</v>
      </c>
      <c r="AS565" t="s">
        <v>769</v>
      </c>
      <c r="AT565">
        <v>2015</v>
      </c>
      <c r="AU565">
        <v>40</v>
      </c>
      <c r="AV565">
        <v>1</v>
      </c>
      <c r="BA565">
        <v>90</v>
      </c>
      <c r="BB565">
        <v>101</v>
      </c>
      <c r="BD565" t="s">
        <v>29501</v>
      </c>
      <c r="BL565" t="s">
        <v>29502</v>
      </c>
      <c r="BR565" t="s">
        <v>33094</v>
      </c>
      <c r="BS565" t="s">
        <v>296</v>
      </c>
    </row>
    <row r="566" spans="1:72" hidden="1">
      <c r="A566">
        <v>443</v>
      </c>
      <c r="B566" t="s">
        <v>76</v>
      </c>
      <c r="C566" t="s">
        <v>30499</v>
      </c>
      <c r="G566" t="s">
        <v>30500</v>
      </c>
      <c r="J566" t="s">
        <v>30501</v>
      </c>
      <c r="K566" t="s">
        <v>30502</v>
      </c>
      <c r="O566" t="s">
        <v>28261</v>
      </c>
      <c r="W566" t="s">
        <v>30503</v>
      </c>
      <c r="AA566" t="s">
        <v>30504</v>
      </c>
      <c r="AG566">
        <v>5</v>
      </c>
      <c r="AH566">
        <v>6</v>
      </c>
      <c r="AN566" t="s">
        <v>30505</v>
      </c>
      <c r="AS566" t="s">
        <v>497</v>
      </c>
      <c r="AT566">
        <v>2011</v>
      </c>
      <c r="AU566">
        <v>59</v>
      </c>
      <c r="AV566">
        <v>4</v>
      </c>
      <c r="BA566">
        <v>349</v>
      </c>
      <c r="BB566">
        <v>356</v>
      </c>
      <c r="BD566" t="s">
        <v>30506</v>
      </c>
      <c r="BL566" t="s">
        <v>30507</v>
      </c>
      <c r="BR566" t="s">
        <v>33094</v>
      </c>
      <c r="BS566" t="s">
        <v>296</v>
      </c>
    </row>
    <row r="567" spans="1:72" hidden="1">
      <c r="A567">
        <v>910</v>
      </c>
      <c r="B567" t="s">
        <v>76</v>
      </c>
      <c r="C567" t="s">
        <v>6015</v>
      </c>
      <c r="G567" t="s">
        <v>6015</v>
      </c>
      <c r="J567" t="s">
        <v>6016</v>
      </c>
      <c r="K567" t="s">
        <v>3996</v>
      </c>
      <c r="O567" t="s">
        <v>28261</v>
      </c>
      <c r="W567" t="s">
        <v>6017</v>
      </c>
      <c r="AG567">
        <v>19</v>
      </c>
      <c r="AH567">
        <v>21</v>
      </c>
      <c r="AN567" t="s">
        <v>4000</v>
      </c>
      <c r="AS567" t="s">
        <v>148</v>
      </c>
      <c r="AT567">
        <v>1995</v>
      </c>
      <c r="AU567">
        <v>102</v>
      </c>
      <c r="AV567">
        <v>2</v>
      </c>
      <c r="BA567">
        <v>202</v>
      </c>
      <c r="BB567">
        <v>210</v>
      </c>
      <c r="BD567" t="s">
        <v>6018</v>
      </c>
      <c r="BL567" t="s">
        <v>6019</v>
      </c>
      <c r="BM567">
        <v>28306875</v>
      </c>
      <c r="BR567" t="s">
        <v>33176</v>
      </c>
    </row>
    <row r="568" spans="1:72" hidden="1">
      <c r="A568">
        <v>209</v>
      </c>
      <c r="B568" t="s">
        <v>76</v>
      </c>
      <c r="C568" t="s">
        <v>29319</v>
      </c>
      <c r="G568" t="s">
        <v>29320</v>
      </c>
      <c r="J568" t="s">
        <v>29321</v>
      </c>
      <c r="K568" t="s">
        <v>29322</v>
      </c>
      <c r="O568" t="s">
        <v>28261</v>
      </c>
      <c r="W568" t="s">
        <v>29323</v>
      </c>
      <c r="AG568">
        <v>7</v>
      </c>
      <c r="AH568">
        <v>7</v>
      </c>
      <c r="AN568" t="s">
        <v>29324</v>
      </c>
      <c r="AO568" t="s">
        <v>29325</v>
      </c>
      <c r="AS568" t="s">
        <v>3810</v>
      </c>
      <c r="AT568">
        <v>2015</v>
      </c>
      <c r="AU568">
        <v>428</v>
      </c>
      <c r="BA568">
        <v>84</v>
      </c>
      <c r="BB568">
        <v>96</v>
      </c>
      <c r="BD568" t="s">
        <v>29326</v>
      </c>
      <c r="BL568" t="s">
        <v>29327</v>
      </c>
      <c r="BR568" t="s">
        <v>33094</v>
      </c>
      <c r="BS568" t="s">
        <v>296</v>
      </c>
    </row>
    <row r="569" spans="1:72" hidden="1">
      <c r="A569">
        <v>252</v>
      </c>
      <c r="B569" t="s">
        <v>76</v>
      </c>
      <c r="C569" t="s">
        <v>6027</v>
      </c>
      <c r="G569" t="s">
        <v>6028</v>
      </c>
      <c r="J569" t="s">
        <v>6029</v>
      </c>
      <c r="K569" t="s">
        <v>100</v>
      </c>
      <c r="O569" t="s">
        <v>28261</v>
      </c>
      <c r="W569" t="s">
        <v>6030</v>
      </c>
      <c r="AG569">
        <v>4</v>
      </c>
      <c r="AH569">
        <v>6</v>
      </c>
      <c r="AN569" t="s">
        <v>103</v>
      </c>
      <c r="AS569" s="3">
        <v>44958</v>
      </c>
      <c r="AT569">
        <v>2015</v>
      </c>
      <c r="AU569">
        <v>10</v>
      </c>
      <c r="AV569">
        <v>2</v>
      </c>
      <c r="BC569" t="s">
        <v>6031</v>
      </c>
      <c r="BD569" t="s">
        <v>6032</v>
      </c>
      <c r="BL569" t="s">
        <v>6033</v>
      </c>
      <c r="BM569">
        <v>25706525</v>
      </c>
      <c r="BR569" t="s">
        <v>33176</v>
      </c>
    </row>
    <row r="570" spans="1:72" hidden="1">
      <c r="A570">
        <v>131</v>
      </c>
      <c r="B570" t="s">
        <v>76</v>
      </c>
      <c r="C570" t="s">
        <v>28957</v>
      </c>
      <c r="G570" t="s">
        <v>28958</v>
      </c>
      <c r="J570" t="s">
        <v>28959</v>
      </c>
      <c r="K570" t="s">
        <v>902</v>
      </c>
      <c r="O570" t="s">
        <v>28261</v>
      </c>
      <c r="W570" t="s">
        <v>28960</v>
      </c>
      <c r="AG570">
        <v>0</v>
      </c>
      <c r="AH570">
        <v>0</v>
      </c>
      <c r="AN570" t="s">
        <v>2280</v>
      </c>
      <c r="AT570">
        <v>2017</v>
      </c>
      <c r="AU570">
        <v>114</v>
      </c>
      <c r="BA570">
        <v>416</v>
      </c>
      <c r="BB570">
        <v>421</v>
      </c>
      <c r="BD570" t="s">
        <v>28961</v>
      </c>
      <c r="BL570" t="s">
        <v>28962</v>
      </c>
      <c r="BR570" t="s">
        <v>33094</v>
      </c>
      <c r="BS570" t="s">
        <v>594</v>
      </c>
      <c r="BT570">
        <v>2</v>
      </c>
    </row>
    <row r="571" spans="1:72" hidden="1">
      <c r="A571">
        <v>234</v>
      </c>
      <c r="B571" t="s">
        <v>76</v>
      </c>
      <c r="C571" t="s">
        <v>6047</v>
      </c>
      <c r="G571" t="s">
        <v>6048</v>
      </c>
      <c r="J571" t="s">
        <v>6049</v>
      </c>
      <c r="K571" t="s">
        <v>174</v>
      </c>
      <c r="O571" t="s">
        <v>28261</v>
      </c>
      <c r="W571" t="s">
        <v>6050</v>
      </c>
      <c r="AG571">
        <v>5</v>
      </c>
      <c r="AH571">
        <v>8</v>
      </c>
      <c r="AN571" t="s">
        <v>176</v>
      </c>
      <c r="AO571" t="s">
        <v>177</v>
      </c>
      <c r="AS571" t="s">
        <v>887</v>
      </c>
      <c r="AT571">
        <v>2015</v>
      </c>
      <c r="AU571">
        <v>105</v>
      </c>
      <c r="AV571">
        <v>3</v>
      </c>
      <c r="BA571">
        <v>326</v>
      </c>
      <c r="BB571">
        <v>334</v>
      </c>
      <c r="BD571" t="s">
        <v>6051</v>
      </c>
      <c r="BL571" t="s">
        <v>6052</v>
      </c>
      <c r="BM571">
        <v>25779483</v>
      </c>
      <c r="BR571" t="s">
        <v>33176</v>
      </c>
    </row>
    <row r="572" spans="1:72" hidden="1">
      <c r="A572">
        <v>386</v>
      </c>
      <c r="B572" t="s">
        <v>76</v>
      </c>
      <c r="C572" t="s">
        <v>6053</v>
      </c>
      <c r="G572" t="s">
        <v>6054</v>
      </c>
      <c r="J572" t="s">
        <v>6055</v>
      </c>
      <c r="K572" t="s">
        <v>145</v>
      </c>
      <c r="O572" t="s">
        <v>28261</v>
      </c>
      <c r="W572" t="s">
        <v>6056</v>
      </c>
      <c r="AG572">
        <v>13</v>
      </c>
      <c r="AH572">
        <v>14</v>
      </c>
      <c r="AN572" t="s">
        <v>147</v>
      </c>
      <c r="AO572" t="s">
        <v>1557</v>
      </c>
      <c r="AS572" t="s">
        <v>128</v>
      </c>
      <c r="AT572">
        <v>2012</v>
      </c>
      <c r="AU572">
        <v>58</v>
      </c>
      <c r="AV572">
        <v>12</v>
      </c>
      <c r="BA572">
        <v>1582</v>
      </c>
      <c r="BB572">
        <v>1588</v>
      </c>
      <c r="BD572" t="s">
        <v>6057</v>
      </c>
      <c r="BL572" t="s">
        <v>6058</v>
      </c>
      <c r="BM572">
        <v>23063727</v>
      </c>
      <c r="BR572" t="s">
        <v>33176</v>
      </c>
    </row>
    <row r="573" spans="1:72" hidden="1">
      <c r="A573">
        <v>418</v>
      </c>
      <c r="B573" t="s">
        <v>76</v>
      </c>
      <c r="C573" t="s">
        <v>6059</v>
      </c>
      <c r="G573" t="s">
        <v>6060</v>
      </c>
      <c r="J573" t="s">
        <v>6061</v>
      </c>
      <c r="K573" t="s">
        <v>182</v>
      </c>
      <c r="O573" t="s">
        <v>28261</v>
      </c>
      <c r="W573" t="s">
        <v>6062</v>
      </c>
      <c r="AG573">
        <v>14</v>
      </c>
      <c r="AH573">
        <v>18</v>
      </c>
      <c r="AN573" t="s">
        <v>184</v>
      </c>
      <c r="AS573" t="s">
        <v>887</v>
      </c>
      <c r="AT573">
        <v>2012</v>
      </c>
      <c r="AU573">
        <v>37</v>
      </c>
      <c r="AV573">
        <v>2</v>
      </c>
      <c r="BA573">
        <v>185</v>
      </c>
      <c r="BB573">
        <v>191</v>
      </c>
      <c r="BD573" t="s">
        <v>6063</v>
      </c>
      <c r="BL573" t="s">
        <v>6064</v>
      </c>
      <c r="BR573" t="s">
        <v>33176</v>
      </c>
    </row>
    <row r="574" spans="1:72" hidden="1">
      <c r="A574">
        <v>873</v>
      </c>
      <c r="B574" t="s">
        <v>76</v>
      </c>
      <c r="C574" t="s">
        <v>6065</v>
      </c>
      <c r="G574" t="s">
        <v>6065</v>
      </c>
      <c r="J574" t="s">
        <v>6066</v>
      </c>
      <c r="K574" t="s">
        <v>182</v>
      </c>
      <c r="O574" t="s">
        <v>28261</v>
      </c>
      <c r="W574" t="s">
        <v>6067</v>
      </c>
      <c r="AG574">
        <v>10</v>
      </c>
      <c r="AH574">
        <v>10</v>
      </c>
      <c r="AN574" t="s">
        <v>184</v>
      </c>
      <c r="AO574" t="s">
        <v>293</v>
      </c>
      <c r="AS574" t="s">
        <v>128</v>
      </c>
      <c r="AT574">
        <v>1996</v>
      </c>
      <c r="AU574">
        <v>21</v>
      </c>
      <c r="AV574">
        <v>4</v>
      </c>
      <c r="BA574">
        <v>297</v>
      </c>
      <c r="BB574">
        <v>303</v>
      </c>
      <c r="BD574" t="s">
        <v>6068</v>
      </c>
      <c r="BL574" t="s">
        <v>6069</v>
      </c>
      <c r="BR574" t="s">
        <v>33176</v>
      </c>
    </row>
    <row r="575" spans="1:72" hidden="1">
      <c r="A575">
        <v>857</v>
      </c>
      <c r="B575" t="s">
        <v>76</v>
      </c>
      <c r="C575" t="s">
        <v>6070</v>
      </c>
      <c r="G575" t="s">
        <v>6070</v>
      </c>
      <c r="J575" t="s">
        <v>6071</v>
      </c>
      <c r="K575" t="s">
        <v>145</v>
      </c>
      <c r="O575" t="s">
        <v>28261</v>
      </c>
      <c r="W575" t="s">
        <v>6072</v>
      </c>
      <c r="AG575">
        <v>20</v>
      </c>
      <c r="AH575">
        <v>22</v>
      </c>
      <c r="AN575" t="s">
        <v>147</v>
      </c>
      <c r="AS575" t="s">
        <v>216</v>
      </c>
      <c r="AT575">
        <v>1997</v>
      </c>
      <c r="AU575">
        <v>43</v>
      </c>
      <c r="AV575">
        <v>8</v>
      </c>
      <c r="BA575">
        <v>709</v>
      </c>
      <c r="BB575">
        <v>717</v>
      </c>
      <c r="BD575" t="s">
        <v>6073</v>
      </c>
      <c r="BL575" t="s">
        <v>6074</v>
      </c>
      <c r="BR575" t="s">
        <v>33176</v>
      </c>
    </row>
    <row r="576" spans="1:72" hidden="1">
      <c r="A576">
        <v>159</v>
      </c>
      <c r="B576" t="s">
        <v>76</v>
      </c>
      <c r="C576" t="s">
        <v>6075</v>
      </c>
      <c r="G576" t="s">
        <v>6076</v>
      </c>
      <c r="J576" t="s">
        <v>6077</v>
      </c>
      <c r="K576" t="s">
        <v>182</v>
      </c>
      <c r="O576" t="s">
        <v>28261</v>
      </c>
      <c r="W576" t="s">
        <v>6078</v>
      </c>
      <c r="AA576" t="s">
        <v>6079</v>
      </c>
      <c r="AB576" t="s">
        <v>6080</v>
      </c>
      <c r="AG576">
        <v>3</v>
      </c>
      <c r="AH576">
        <v>3</v>
      </c>
      <c r="AN576" t="s">
        <v>184</v>
      </c>
      <c r="AO576" t="s">
        <v>293</v>
      </c>
      <c r="AS576" t="s">
        <v>185</v>
      </c>
      <c r="AT576">
        <v>2016</v>
      </c>
      <c r="AU576">
        <v>41</v>
      </c>
      <c r="AV576">
        <v>3</v>
      </c>
      <c r="BA576">
        <v>218</v>
      </c>
      <c r="BB576">
        <v>223</v>
      </c>
      <c r="BD576" t="s">
        <v>6081</v>
      </c>
      <c r="BL576" t="s">
        <v>6082</v>
      </c>
      <c r="BR576" t="s">
        <v>33176</v>
      </c>
    </row>
    <row r="577" spans="1:72" hidden="1">
      <c r="A577">
        <v>895</v>
      </c>
      <c r="B577" t="s">
        <v>76</v>
      </c>
      <c r="C577" t="s">
        <v>32456</v>
      </c>
      <c r="G577" t="s">
        <v>32456</v>
      </c>
      <c r="J577" t="s">
        <v>32457</v>
      </c>
      <c r="K577" t="s">
        <v>631</v>
      </c>
      <c r="O577" t="s">
        <v>28261</v>
      </c>
      <c r="W577" t="s">
        <v>32458</v>
      </c>
      <c r="AG577">
        <v>59</v>
      </c>
      <c r="AH577">
        <v>60</v>
      </c>
      <c r="AN577" t="s">
        <v>633</v>
      </c>
      <c r="AO577" t="s">
        <v>12577</v>
      </c>
      <c r="AS577" t="s">
        <v>168</v>
      </c>
      <c r="AT577">
        <v>1995</v>
      </c>
      <c r="AU577">
        <v>76</v>
      </c>
      <c r="AV577">
        <v>7</v>
      </c>
      <c r="BA577">
        <v>2055</v>
      </c>
      <c r="BB577">
        <v>2065</v>
      </c>
      <c r="BD577" t="s">
        <v>32459</v>
      </c>
      <c r="BL577" t="s">
        <v>32460</v>
      </c>
      <c r="BR577" t="s">
        <v>33094</v>
      </c>
      <c r="BS577" t="s">
        <v>296</v>
      </c>
    </row>
    <row r="578" spans="1:72" hidden="1">
      <c r="A578">
        <v>1068</v>
      </c>
      <c r="B578" t="s">
        <v>76</v>
      </c>
      <c r="C578" t="s">
        <v>32749</v>
      </c>
      <c r="G578" t="s">
        <v>32749</v>
      </c>
      <c r="J578" t="s">
        <v>33011</v>
      </c>
      <c r="K578" t="s">
        <v>1523</v>
      </c>
      <c r="O578" t="s">
        <v>28924</v>
      </c>
      <c r="AG578">
        <v>3</v>
      </c>
      <c r="AH578">
        <v>3</v>
      </c>
      <c r="AN578" t="s">
        <v>1527</v>
      </c>
      <c r="AT578">
        <v>1980</v>
      </c>
      <c r="AU578">
        <v>286</v>
      </c>
      <c r="AV578">
        <v>5772</v>
      </c>
      <c r="BA578">
        <v>446</v>
      </c>
      <c r="BB578">
        <v>446</v>
      </c>
      <c r="BD578" t="s">
        <v>33012</v>
      </c>
      <c r="BL578" t="s">
        <v>33013</v>
      </c>
      <c r="BR578" t="s">
        <v>33094</v>
      </c>
    </row>
    <row r="579" spans="1:72" hidden="1">
      <c r="A579">
        <v>465</v>
      </c>
      <c r="B579" t="s">
        <v>76</v>
      </c>
      <c r="C579" t="s">
        <v>30605</v>
      </c>
      <c r="G579" t="s">
        <v>30606</v>
      </c>
      <c r="J579" t="s">
        <v>30607</v>
      </c>
      <c r="K579" t="s">
        <v>145</v>
      </c>
      <c r="O579" t="s">
        <v>28366</v>
      </c>
      <c r="W579" t="s">
        <v>30608</v>
      </c>
      <c r="AA579" t="s">
        <v>3005</v>
      </c>
      <c r="AB579" t="s">
        <v>3006</v>
      </c>
      <c r="AG579">
        <v>60</v>
      </c>
      <c r="AH579">
        <v>63</v>
      </c>
      <c r="AN579" t="s">
        <v>147</v>
      </c>
      <c r="AO579" t="s">
        <v>1557</v>
      </c>
      <c r="AS579" t="s">
        <v>148</v>
      </c>
      <c r="AT579">
        <v>2011</v>
      </c>
      <c r="AU579">
        <v>57</v>
      </c>
      <c r="AV579">
        <v>5</v>
      </c>
      <c r="AY579" t="s">
        <v>49</v>
      </c>
      <c r="BA579">
        <v>538</v>
      </c>
      <c r="BB579">
        <v>556</v>
      </c>
      <c r="BD579" t="s">
        <v>30609</v>
      </c>
      <c r="BL579" t="s">
        <v>30610</v>
      </c>
      <c r="BM579">
        <v>21029738</v>
      </c>
      <c r="BR579" t="s">
        <v>33094</v>
      </c>
    </row>
    <row r="580" spans="1:72" hidden="1">
      <c r="A580">
        <v>1061</v>
      </c>
      <c r="B580" t="s">
        <v>76</v>
      </c>
      <c r="C580" t="s">
        <v>32828</v>
      </c>
      <c r="G580" t="s">
        <v>32828</v>
      </c>
      <c r="J580" t="s">
        <v>32991</v>
      </c>
      <c r="K580" t="s">
        <v>182</v>
      </c>
      <c r="O580" t="s">
        <v>28366</v>
      </c>
      <c r="AG580">
        <v>85</v>
      </c>
      <c r="AH580">
        <v>93</v>
      </c>
      <c r="AN580" t="s">
        <v>184</v>
      </c>
      <c r="AT580">
        <v>1981</v>
      </c>
      <c r="AU580">
        <v>6</v>
      </c>
      <c r="AV580">
        <v>1</v>
      </c>
      <c r="BA580">
        <v>99</v>
      </c>
      <c r="BB580">
        <v>116</v>
      </c>
      <c r="BD580" t="s">
        <v>32992</v>
      </c>
      <c r="BL580" t="s">
        <v>32993</v>
      </c>
      <c r="BR580" t="s">
        <v>33094</v>
      </c>
    </row>
    <row r="581" spans="1:72" hidden="1">
      <c r="A581">
        <v>1008</v>
      </c>
      <c r="B581" t="s">
        <v>76</v>
      </c>
      <c r="C581" t="s">
        <v>32828</v>
      </c>
      <c r="G581" t="s">
        <v>32828</v>
      </c>
      <c r="J581" t="s">
        <v>32829</v>
      </c>
      <c r="K581" t="s">
        <v>32432</v>
      </c>
      <c r="O581" t="s">
        <v>32481</v>
      </c>
      <c r="AG581">
        <v>25</v>
      </c>
      <c r="AH581">
        <v>25</v>
      </c>
      <c r="AN581" t="s">
        <v>32434</v>
      </c>
      <c r="AS581" s="3">
        <v>42217</v>
      </c>
      <c r="AT581">
        <v>1987</v>
      </c>
      <c r="AU581">
        <v>43</v>
      </c>
      <c r="AV581">
        <v>8</v>
      </c>
      <c r="BA581">
        <v>935</v>
      </c>
      <c r="BB581">
        <v>937</v>
      </c>
      <c r="BD581" t="s">
        <v>32830</v>
      </c>
      <c r="BL581" t="s">
        <v>32831</v>
      </c>
      <c r="BR581" t="s">
        <v>33094</v>
      </c>
      <c r="BS581" t="s">
        <v>296</v>
      </c>
    </row>
    <row r="582" spans="1:72" hidden="1">
      <c r="A582">
        <v>766</v>
      </c>
      <c r="B582" t="s">
        <v>76</v>
      </c>
      <c r="C582" t="s">
        <v>32013</v>
      </c>
      <c r="G582" t="s">
        <v>32013</v>
      </c>
      <c r="J582" t="s">
        <v>32014</v>
      </c>
      <c r="K582" t="s">
        <v>79</v>
      </c>
      <c r="O582" t="s">
        <v>28261</v>
      </c>
      <c r="W582" t="s">
        <v>32015</v>
      </c>
      <c r="AA582" t="s">
        <v>24430</v>
      </c>
      <c r="AB582" t="s">
        <v>6221</v>
      </c>
      <c r="AG582">
        <v>53</v>
      </c>
      <c r="AH582">
        <v>59</v>
      </c>
      <c r="AN582" t="s">
        <v>81</v>
      </c>
      <c r="AS582" t="s">
        <v>216</v>
      </c>
      <c r="AT582">
        <v>2001</v>
      </c>
      <c r="AU582">
        <v>16</v>
      </c>
      <c r="AV582">
        <v>4</v>
      </c>
      <c r="BA582">
        <v>381</v>
      </c>
      <c r="BB582">
        <v>390</v>
      </c>
      <c r="BD582" t="s">
        <v>32016</v>
      </c>
      <c r="BL582" t="s">
        <v>32017</v>
      </c>
      <c r="BM582">
        <v>11506382</v>
      </c>
      <c r="BR582" t="s">
        <v>33094</v>
      </c>
      <c r="BS582" t="s">
        <v>296</v>
      </c>
    </row>
    <row r="583" spans="1:72" hidden="1">
      <c r="A583">
        <v>323</v>
      </c>
      <c r="B583" t="s">
        <v>76</v>
      </c>
      <c r="C583" t="s">
        <v>4060</v>
      </c>
      <c r="G583" t="s">
        <v>6094</v>
      </c>
      <c r="J583" t="s">
        <v>29913</v>
      </c>
      <c r="K583" t="s">
        <v>5017</v>
      </c>
      <c r="O583" t="s">
        <v>28366</v>
      </c>
      <c r="W583" t="s">
        <v>29914</v>
      </c>
      <c r="AG583">
        <v>21</v>
      </c>
      <c r="AH583">
        <v>23</v>
      </c>
      <c r="AN583" t="s">
        <v>5019</v>
      </c>
      <c r="AO583" t="s">
        <v>9084</v>
      </c>
      <c r="AS583" t="s">
        <v>94</v>
      </c>
      <c r="AT583">
        <v>2014</v>
      </c>
      <c r="AU583">
        <v>17</v>
      </c>
      <c r="AV583">
        <v>1</v>
      </c>
      <c r="BA583">
        <v>25</v>
      </c>
      <c r="BB583">
        <v>40</v>
      </c>
      <c r="BD583" t="s">
        <v>29915</v>
      </c>
      <c r="BL583" t="s">
        <v>29916</v>
      </c>
      <c r="BR583" t="s">
        <v>33094</v>
      </c>
    </row>
    <row r="584" spans="1:72" hidden="1">
      <c r="A584">
        <v>381</v>
      </c>
      <c r="B584" t="s">
        <v>76</v>
      </c>
      <c r="C584" t="s">
        <v>4060</v>
      </c>
      <c r="G584" t="s">
        <v>30218</v>
      </c>
      <c r="J584" t="s">
        <v>30219</v>
      </c>
      <c r="K584" t="s">
        <v>145</v>
      </c>
      <c r="O584" t="s">
        <v>28366</v>
      </c>
      <c r="W584" t="s">
        <v>30220</v>
      </c>
      <c r="AG584">
        <v>21</v>
      </c>
      <c r="AH584">
        <v>21</v>
      </c>
      <c r="AN584" t="s">
        <v>147</v>
      </c>
      <c r="AO584" t="s">
        <v>1557</v>
      </c>
      <c r="AS584" t="s">
        <v>94</v>
      </c>
      <c r="AT584">
        <v>2013</v>
      </c>
      <c r="AU584">
        <v>59</v>
      </c>
      <c r="AV584">
        <v>1</v>
      </c>
      <c r="BA584">
        <v>1</v>
      </c>
      <c r="BB584">
        <v>10</v>
      </c>
      <c r="BD584" t="s">
        <v>30221</v>
      </c>
      <c r="BL584" t="s">
        <v>30222</v>
      </c>
      <c r="BM584">
        <v>23183333</v>
      </c>
      <c r="BR584" t="s">
        <v>33094</v>
      </c>
    </row>
    <row r="585" spans="1:72" hidden="1">
      <c r="A585">
        <v>662</v>
      </c>
      <c r="B585" t="s">
        <v>76</v>
      </c>
      <c r="C585" t="s">
        <v>31548</v>
      </c>
      <c r="G585" t="s">
        <v>31548</v>
      </c>
      <c r="J585" t="s">
        <v>31549</v>
      </c>
      <c r="K585" t="s">
        <v>31550</v>
      </c>
      <c r="O585" t="s">
        <v>28366</v>
      </c>
      <c r="W585" t="s">
        <v>31551</v>
      </c>
      <c r="AG585">
        <v>9</v>
      </c>
      <c r="AH585">
        <v>17</v>
      </c>
      <c r="AN585" t="s">
        <v>31552</v>
      </c>
      <c r="AS585" t="s">
        <v>600</v>
      </c>
      <c r="AT585">
        <v>2005</v>
      </c>
      <c r="AU585">
        <v>15</v>
      </c>
      <c r="AV585">
        <v>4</v>
      </c>
      <c r="BA585">
        <v>289</v>
      </c>
      <c r="BB585">
        <v>296</v>
      </c>
      <c r="BL585" t="s">
        <v>31553</v>
      </c>
      <c r="BR585" t="s">
        <v>33094</v>
      </c>
    </row>
    <row r="586" spans="1:72" hidden="1">
      <c r="A586">
        <v>1053</v>
      </c>
      <c r="B586" t="s">
        <v>76</v>
      </c>
      <c r="C586" t="s">
        <v>7952</v>
      </c>
      <c r="G586" t="s">
        <v>7952</v>
      </c>
      <c r="J586" t="s">
        <v>32972</v>
      </c>
      <c r="K586" t="s">
        <v>32973</v>
      </c>
      <c r="O586" t="s">
        <v>28366</v>
      </c>
      <c r="AG586">
        <v>139</v>
      </c>
      <c r="AH586">
        <v>151</v>
      </c>
      <c r="AN586" t="s">
        <v>32974</v>
      </c>
      <c r="AT586">
        <v>1981</v>
      </c>
      <c r="AU586">
        <v>12</v>
      </c>
      <c r="BA586">
        <v>281</v>
      </c>
      <c r="BB586">
        <v>308</v>
      </c>
      <c r="BD586" t="s">
        <v>32975</v>
      </c>
      <c r="BL586" t="s">
        <v>32976</v>
      </c>
      <c r="BR586" t="s">
        <v>33094</v>
      </c>
    </row>
    <row r="587" spans="1:72" hidden="1">
      <c r="A587">
        <v>72</v>
      </c>
      <c r="B587" t="s">
        <v>76</v>
      </c>
      <c r="C587" t="s">
        <v>28633</v>
      </c>
      <c r="G587" t="s">
        <v>28634</v>
      </c>
      <c r="J587" t="s">
        <v>28635</v>
      </c>
      <c r="K587" t="s">
        <v>822</v>
      </c>
      <c r="O587" t="s">
        <v>28261</v>
      </c>
      <c r="W587" t="s">
        <v>28636</v>
      </c>
      <c r="AG587">
        <v>0</v>
      </c>
      <c r="AH587">
        <v>0</v>
      </c>
      <c r="AN587" t="s">
        <v>825</v>
      </c>
      <c r="AS587" s="3">
        <v>43040</v>
      </c>
      <c r="AT587">
        <v>2017</v>
      </c>
      <c r="AU587">
        <v>8</v>
      </c>
      <c r="BC587">
        <v>1971</v>
      </c>
      <c r="BD587" t="s">
        <v>28637</v>
      </c>
      <c r="BL587" t="s">
        <v>28638</v>
      </c>
      <c r="BR587" t="s">
        <v>33094</v>
      </c>
      <c r="BS587" t="s">
        <v>296</v>
      </c>
    </row>
    <row r="588" spans="1:72" hidden="1">
      <c r="A588">
        <v>886</v>
      </c>
      <c r="B588" t="s">
        <v>76</v>
      </c>
      <c r="C588" t="s">
        <v>6155</v>
      </c>
      <c r="G588" t="s">
        <v>6155</v>
      </c>
      <c r="J588" t="s">
        <v>6156</v>
      </c>
      <c r="K588" t="s">
        <v>1707</v>
      </c>
      <c r="O588" t="s">
        <v>28366</v>
      </c>
      <c r="W588" t="s">
        <v>6157</v>
      </c>
      <c r="AG588">
        <v>3</v>
      </c>
      <c r="AH588">
        <v>4</v>
      </c>
      <c r="AN588" t="s">
        <v>1709</v>
      </c>
      <c r="AO588" t="s">
        <v>6158</v>
      </c>
      <c r="AS588" t="s">
        <v>148</v>
      </c>
      <c r="AT588">
        <v>1996</v>
      </c>
      <c r="AU588">
        <v>27</v>
      </c>
      <c r="AV588">
        <v>2</v>
      </c>
      <c r="BA588">
        <v>185</v>
      </c>
      <c r="BB588">
        <v>207</v>
      </c>
      <c r="BD588" t="s">
        <v>6159</v>
      </c>
      <c r="BL588" t="s">
        <v>6160</v>
      </c>
      <c r="BR588" t="s">
        <v>33176</v>
      </c>
    </row>
    <row r="589" spans="1:72" hidden="1">
      <c r="A589">
        <v>722</v>
      </c>
      <c r="B589" t="s">
        <v>76</v>
      </c>
      <c r="C589" t="s">
        <v>6161</v>
      </c>
      <c r="G589" t="s">
        <v>6161</v>
      </c>
      <c r="J589" t="s">
        <v>6162</v>
      </c>
      <c r="K589" t="s">
        <v>902</v>
      </c>
      <c r="O589" t="s">
        <v>28261</v>
      </c>
      <c r="W589" t="s">
        <v>6163</v>
      </c>
      <c r="AG589">
        <v>9</v>
      </c>
      <c r="AH589">
        <v>9</v>
      </c>
      <c r="AN589" t="s">
        <v>908</v>
      </c>
      <c r="AT589">
        <v>2003</v>
      </c>
      <c r="AU589">
        <v>100</v>
      </c>
      <c r="AV589">
        <v>1</v>
      </c>
      <c r="BA589">
        <v>31</v>
      </c>
      <c r="BB589">
        <v>37</v>
      </c>
      <c r="BD589" t="s">
        <v>6164</v>
      </c>
      <c r="BL589" t="s">
        <v>6165</v>
      </c>
      <c r="BR589" t="s">
        <v>33176</v>
      </c>
    </row>
    <row r="590" spans="1:72" hidden="1">
      <c r="A590">
        <v>20</v>
      </c>
      <c r="B590" t="s">
        <v>76</v>
      </c>
      <c r="C590" t="s">
        <v>22826</v>
      </c>
      <c r="G590" t="s">
        <v>22827</v>
      </c>
      <c r="J590" t="s">
        <v>22828</v>
      </c>
      <c r="K590" t="s">
        <v>12298</v>
      </c>
      <c r="O590" t="s">
        <v>28261</v>
      </c>
      <c r="W590" t="s">
        <v>22829</v>
      </c>
      <c r="AB590" t="s">
        <v>22830</v>
      </c>
      <c r="AG590">
        <v>0</v>
      </c>
      <c r="AH590">
        <v>0</v>
      </c>
      <c r="AN590" t="s">
        <v>12302</v>
      </c>
      <c r="AS590" t="s">
        <v>216</v>
      </c>
      <c r="AT590">
        <v>2018</v>
      </c>
      <c r="AU590">
        <v>10</v>
      </c>
      <c r="AV590">
        <v>8</v>
      </c>
      <c r="BA590">
        <v>2086</v>
      </c>
      <c r="BB590">
        <v>2101</v>
      </c>
      <c r="BD590" t="s">
        <v>22831</v>
      </c>
      <c r="BL590" t="s">
        <v>22832</v>
      </c>
      <c r="BM590">
        <v>30010752</v>
      </c>
      <c r="BR590" t="s">
        <v>33176</v>
      </c>
    </row>
    <row r="591" spans="1:72" hidden="1">
      <c r="A591">
        <v>490</v>
      </c>
      <c r="B591" t="s">
        <v>76</v>
      </c>
      <c r="C591" t="s">
        <v>30761</v>
      </c>
      <c r="G591" t="s">
        <v>30762</v>
      </c>
      <c r="J591" t="s">
        <v>30763</v>
      </c>
      <c r="K591" t="s">
        <v>145</v>
      </c>
      <c r="O591" t="s">
        <v>28261</v>
      </c>
      <c r="W591" t="s">
        <v>30764</v>
      </c>
      <c r="AG591">
        <v>14</v>
      </c>
      <c r="AH591">
        <v>15</v>
      </c>
      <c r="AN591" t="s">
        <v>147</v>
      </c>
      <c r="AS591" t="s">
        <v>185</v>
      </c>
      <c r="AT591">
        <v>2010</v>
      </c>
      <c r="AU591">
        <v>56</v>
      </c>
      <c r="AV591">
        <v>9</v>
      </c>
      <c r="BA591">
        <v>1192</v>
      </c>
      <c r="BB591">
        <v>1197</v>
      </c>
      <c r="BD591" t="s">
        <v>30765</v>
      </c>
      <c r="BL591" t="s">
        <v>30766</v>
      </c>
      <c r="BM591">
        <v>20346949</v>
      </c>
      <c r="BR591" t="s">
        <v>33094</v>
      </c>
      <c r="BS591" t="s">
        <v>594</v>
      </c>
      <c r="BT591">
        <v>1</v>
      </c>
    </row>
    <row r="592" spans="1:72" hidden="1">
      <c r="A592">
        <v>744</v>
      </c>
      <c r="B592" t="s">
        <v>76</v>
      </c>
      <c r="C592" t="s">
        <v>31922</v>
      </c>
      <c r="G592" t="s">
        <v>31922</v>
      </c>
      <c r="J592" t="s">
        <v>31923</v>
      </c>
      <c r="K592" t="s">
        <v>902</v>
      </c>
      <c r="O592" t="s">
        <v>28261</v>
      </c>
      <c r="W592" t="s">
        <v>31924</v>
      </c>
      <c r="AB592" t="s">
        <v>2026</v>
      </c>
      <c r="AG592">
        <v>2</v>
      </c>
      <c r="AH592">
        <v>9</v>
      </c>
      <c r="AN592" t="s">
        <v>908</v>
      </c>
      <c r="AT592">
        <v>2002</v>
      </c>
      <c r="AU592">
        <v>99</v>
      </c>
      <c r="AV592">
        <v>4</v>
      </c>
      <c r="BA592">
        <v>427</v>
      </c>
      <c r="BB592">
        <v>436</v>
      </c>
      <c r="BD592" t="s">
        <v>31925</v>
      </c>
      <c r="BL592" t="s">
        <v>31926</v>
      </c>
      <c r="BR592" t="s">
        <v>33094</v>
      </c>
      <c r="BS592" t="s">
        <v>296</v>
      </c>
    </row>
    <row r="593" spans="1:73" hidden="1">
      <c r="A593">
        <v>597</v>
      </c>
      <c r="B593" t="s">
        <v>76</v>
      </c>
      <c r="C593" t="s">
        <v>31263</v>
      </c>
      <c r="G593" t="s">
        <v>31264</v>
      </c>
      <c r="J593" t="s">
        <v>31265</v>
      </c>
      <c r="K593" t="s">
        <v>3996</v>
      </c>
      <c r="O593" t="s">
        <v>28261</v>
      </c>
      <c r="W593" t="s">
        <v>31266</v>
      </c>
      <c r="AA593" t="s">
        <v>31267</v>
      </c>
      <c r="AG593">
        <v>25</v>
      </c>
      <c r="AH593">
        <v>25</v>
      </c>
      <c r="AN593" t="s">
        <v>4000</v>
      </c>
      <c r="AS593" t="s">
        <v>887</v>
      </c>
      <c r="AT593">
        <v>2007</v>
      </c>
      <c r="AU593">
        <v>152</v>
      </c>
      <c r="AV593">
        <v>3</v>
      </c>
      <c r="BA593">
        <v>525</v>
      </c>
      <c r="BB593">
        <v>532</v>
      </c>
      <c r="BD593" t="s">
        <v>31268</v>
      </c>
      <c r="BL593" t="s">
        <v>31269</v>
      </c>
      <c r="BM593">
        <v>17287954</v>
      </c>
      <c r="BR593" t="s">
        <v>33094</v>
      </c>
      <c r="BS593" t="s">
        <v>296</v>
      </c>
    </row>
    <row r="594" spans="1:73" hidden="1">
      <c r="A594">
        <v>675</v>
      </c>
      <c r="B594" t="s">
        <v>76</v>
      </c>
      <c r="C594" t="s">
        <v>12623</v>
      </c>
      <c r="G594" t="s">
        <v>12623</v>
      </c>
      <c r="J594" t="s">
        <v>12624</v>
      </c>
      <c r="K594" t="s">
        <v>182</v>
      </c>
      <c r="O594" t="s">
        <v>28261</v>
      </c>
      <c r="W594" t="s">
        <v>12625</v>
      </c>
      <c r="AG594">
        <v>8</v>
      </c>
      <c r="AH594">
        <v>11</v>
      </c>
      <c r="AN594" t="s">
        <v>184</v>
      </c>
      <c r="AS594" t="s">
        <v>128</v>
      </c>
      <c r="AT594">
        <v>2004</v>
      </c>
      <c r="AU594">
        <v>29</v>
      </c>
      <c r="AV594">
        <v>5</v>
      </c>
      <c r="BA594">
        <v>458</v>
      </c>
      <c r="BB594">
        <v>463</v>
      </c>
      <c r="BD594" t="s">
        <v>12626</v>
      </c>
      <c r="BL594" t="s">
        <v>12627</v>
      </c>
      <c r="BR594" t="s">
        <v>33176</v>
      </c>
    </row>
    <row r="595" spans="1:73" hidden="1">
      <c r="A595">
        <v>692</v>
      </c>
      <c r="B595" t="s">
        <v>76</v>
      </c>
      <c r="C595" t="s">
        <v>31686</v>
      </c>
      <c r="G595" t="s">
        <v>31686</v>
      </c>
      <c r="J595" t="s">
        <v>31687</v>
      </c>
      <c r="K595" t="s">
        <v>4389</v>
      </c>
      <c r="O595" t="s">
        <v>30095</v>
      </c>
      <c r="P595" t="s">
        <v>4390</v>
      </c>
      <c r="Q595" t="s">
        <v>15147</v>
      </c>
      <c r="R595" t="s">
        <v>10644</v>
      </c>
      <c r="W595" t="s">
        <v>31688</v>
      </c>
      <c r="AA595" t="s">
        <v>31689</v>
      </c>
      <c r="AB595" t="s">
        <v>31690</v>
      </c>
      <c r="AG595">
        <v>13</v>
      </c>
      <c r="AH595">
        <v>14</v>
      </c>
      <c r="AN595" t="s">
        <v>4394</v>
      </c>
      <c r="AO595" t="s">
        <v>5235</v>
      </c>
      <c r="AS595" t="s">
        <v>600</v>
      </c>
      <c r="AT595">
        <v>2004</v>
      </c>
      <c r="AU595">
        <v>44</v>
      </c>
      <c r="AV595">
        <v>2</v>
      </c>
      <c r="BA595">
        <v>186</v>
      </c>
      <c r="BB595">
        <v>193</v>
      </c>
      <c r="BD595" t="s">
        <v>31691</v>
      </c>
      <c r="BL595" t="s">
        <v>31692</v>
      </c>
      <c r="BM595">
        <v>21680498</v>
      </c>
      <c r="BR595" t="s">
        <v>33094</v>
      </c>
      <c r="BS595" t="s">
        <v>296</v>
      </c>
    </row>
    <row r="596" spans="1:73" hidden="1">
      <c r="A596">
        <v>646</v>
      </c>
      <c r="B596" t="s">
        <v>76</v>
      </c>
      <c r="C596" t="s">
        <v>31496</v>
      </c>
      <c r="G596" t="s">
        <v>31497</v>
      </c>
      <c r="J596" t="s">
        <v>31498</v>
      </c>
      <c r="K596" t="s">
        <v>30803</v>
      </c>
      <c r="O596" t="s">
        <v>28366</v>
      </c>
      <c r="W596" t="s">
        <v>31499</v>
      </c>
      <c r="AG596">
        <v>66</v>
      </c>
      <c r="AH596">
        <v>75</v>
      </c>
      <c r="AN596" t="s">
        <v>30806</v>
      </c>
      <c r="AO596" t="s">
        <v>31500</v>
      </c>
      <c r="AT596">
        <v>2006</v>
      </c>
      <c r="AU596">
        <v>44</v>
      </c>
      <c r="AV596">
        <v>4</v>
      </c>
      <c r="BA596">
        <v>481</v>
      </c>
      <c r="BB596">
        <v>512</v>
      </c>
      <c r="BD596" t="s">
        <v>31501</v>
      </c>
      <c r="BL596" t="s">
        <v>31502</v>
      </c>
      <c r="BR596" t="s">
        <v>33094</v>
      </c>
    </row>
    <row r="597" spans="1:73" hidden="1">
      <c r="A597">
        <v>965</v>
      </c>
      <c r="B597" t="s">
        <v>76</v>
      </c>
      <c r="C597" t="s">
        <v>25959</v>
      </c>
      <c r="G597" t="s">
        <v>25959</v>
      </c>
      <c r="J597" t="s">
        <v>25960</v>
      </c>
      <c r="K597" t="s">
        <v>6085</v>
      </c>
      <c r="O597" t="s">
        <v>28261</v>
      </c>
      <c r="W597" t="s">
        <v>25961</v>
      </c>
      <c r="AG597">
        <v>45</v>
      </c>
      <c r="AH597">
        <v>49</v>
      </c>
      <c r="AN597" t="s">
        <v>6091</v>
      </c>
      <c r="AS597" t="s">
        <v>128</v>
      </c>
      <c r="AT597">
        <v>1991</v>
      </c>
      <c r="AU597">
        <v>33</v>
      </c>
      <c r="AV597">
        <v>2</v>
      </c>
      <c r="BA597">
        <v>331</v>
      </c>
      <c r="BB597">
        <v>344</v>
      </c>
      <c r="BD597" t="s">
        <v>25962</v>
      </c>
      <c r="BL597" t="s">
        <v>25963</v>
      </c>
      <c r="BR597" t="s">
        <v>33176</v>
      </c>
    </row>
    <row r="598" spans="1:73" hidden="1">
      <c r="A598">
        <v>997</v>
      </c>
      <c r="B598" t="s">
        <v>76</v>
      </c>
      <c r="C598" t="s">
        <v>19419</v>
      </c>
      <c r="G598" t="s">
        <v>19420</v>
      </c>
      <c r="J598" t="s">
        <v>19421</v>
      </c>
      <c r="K598" t="s">
        <v>1578</v>
      </c>
      <c r="O598" t="s">
        <v>28261</v>
      </c>
      <c r="W598" t="s">
        <v>19422</v>
      </c>
      <c r="AG598">
        <v>27</v>
      </c>
      <c r="AH598">
        <v>30</v>
      </c>
      <c r="AN598" t="s">
        <v>1580</v>
      </c>
      <c r="AT598">
        <v>1988</v>
      </c>
      <c r="AU598">
        <v>2</v>
      </c>
      <c r="AV598">
        <v>2</v>
      </c>
      <c r="BA598">
        <v>177</v>
      </c>
      <c r="BB598">
        <v>183</v>
      </c>
      <c r="BD598" t="s">
        <v>19423</v>
      </c>
      <c r="BL598" t="s">
        <v>19424</v>
      </c>
      <c r="BR598" t="s">
        <v>33176</v>
      </c>
    </row>
    <row r="599" spans="1:73" hidden="1">
      <c r="A599">
        <v>368</v>
      </c>
      <c r="B599" t="s">
        <v>76</v>
      </c>
      <c r="C599" t="s">
        <v>30149</v>
      </c>
      <c r="G599" t="s">
        <v>30150</v>
      </c>
      <c r="J599" t="s">
        <v>30151</v>
      </c>
      <c r="K599" t="s">
        <v>646</v>
      </c>
      <c r="O599" t="s">
        <v>28261</v>
      </c>
      <c r="W599" t="s">
        <v>30152</v>
      </c>
      <c r="AA599" t="s">
        <v>30153</v>
      </c>
      <c r="AB599" t="s">
        <v>30154</v>
      </c>
      <c r="AG599">
        <v>9</v>
      </c>
      <c r="AH599">
        <v>9</v>
      </c>
      <c r="AN599" t="s">
        <v>648</v>
      </c>
      <c r="AS599" t="s">
        <v>148</v>
      </c>
      <c r="AT599">
        <v>2013</v>
      </c>
      <c r="AU599">
        <v>216</v>
      </c>
      <c r="AV599">
        <v>9</v>
      </c>
      <c r="BA599">
        <v>1717</v>
      </c>
      <c r="BB599">
        <v>1725</v>
      </c>
      <c r="BD599" t="s">
        <v>30155</v>
      </c>
      <c r="BL599" t="s">
        <v>30156</v>
      </c>
      <c r="BM599">
        <v>23596283</v>
      </c>
      <c r="BR599" t="s">
        <v>33094</v>
      </c>
      <c r="BS599" t="s">
        <v>296</v>
      </c>
    </row>
    <row r="600" spans="1:73" hidden="1">
      <c r="A600">
        <v>627</v>
      </c>
      <c r="B600" t="s">
        <v>76</v>
      </c>
      <c r="C600" t="s">
        <v>31426</v>
      </c>
      <c r="G600" t="s">
        <v>31427</v>
      </c>
      <c r="J600" t="s">
        <v>31428</v>
      </c>
      <c r="K600" t="s">
        <v>646</v>
      </c>
      <c r="O600" t="s">
        <v>28261</v>
      </c>
      <c r="W600" t="s">
        <v>31429</v>
      </c>
      <c r="AB600" t="s">
        <v>31430</v>
      </c>
      <c r="AG600">
        <v>234</v>
      </c>
      <c r="AH600">
        <v>244</v>
      </c>
      <c r="AN600" t="s">
        <v>648</v>
      </c>
      <c r="AS600" s="3">
        <v>37104</v>
      </c>
      <c r="AT600">
        <v>2006</v>
      </c>
      <c r="AU600">
        <v>209</v>
      </c>
      <c r="AV600">
        <v>15</v>
      </c>
      <c r="BA600">
        <v>2859</v>
      </c>
      <c r="BB600">
        <v>2872</v>
      </c>
      <c r="BD600" t="s">
        <v>31431</v>
      </c>
      <c r="BL600" t="s">
        <v>31432</v>
      </c>
      <c r="BM600">
        <v>16857869</v>
      </c>
      <c r="BR600" t="s">
        <v>33094</v>
      </c>
      <c r="BS600" t="s">
        <v>296</v>
      </c>
    </row>
    <row r="601" spans="1:73" hidden="1">
      <c r="A601">
        <v>226</v>
      </c>
      <c r="B601" t="s">
        <v>76</v>
      </c>
      <c r="C601" t="s">
        <v>29409</v>
      </c>
      <c r="G601" t="s">
        <v>29410</v>
      </c>
      <c r="J601" t="s">
        <v>29411</v>
      </c>
      <c r="K601" t="s">
        <v>100</v>
      </c>
      <c r="O601" t="s">
        <v>28261</v>
      </c>
      <c r="W601" t="s">
        <v>29412</v>
      </c>
      <c r="AA601" t="s">
        <v>29413</v>
      </c>
      <c r="AB601" t="s">
        <v>26384</v>
      </c>
      <c r="AG601">
        <v>14</v>
      </c>
      <c r="AH601">
        <v>14</v>
      </c>
      <c r="AN601" t="s">
        <v>103</v>
      </c>
      <c r="AS601" s="3">
        <v>43617</v>
      </c>
      <c r="AT601">
        <v>2015</v>
      </c>
      <c r="AU601">
        <v>10</v>
      </c>
      <c r="AV601">
        <v>6</v>
      </c>
      <c r="BC601" t="s">
        <v>29414</v>
      </c>
      <c r="BD601" t="s">
        <v>29415</v>
      </c>
      <c r="BL601" t="s">
        <v>29416</v>
      </c>
      <c r="BM601">
        <v>26090826</v>
      </c>
      <c r="BR601" t="s">
        <v>33094</v>
      </c>
      <c r="BS601" t="s">
        <v>296</v>
      </c>
    </row>
    <row r="602" spans="1:73" hidden="1">
      <c r="A602">
        <v>79</v>
      </c>
      <c r="B602" t="s">
        <v>76</v>
      </c>
      <c r="C602" t="s">
        <v>28672</v>
      </c>
      <c r="G602" t="s">
        <v>28673</v>
      </c>
      <c r="J602" t="s">
        <v>28674</v>
      </c>
      <c r="K602" t="s">
        <v>13816</v>
      </c>
      <c r="O602" t="s">
        <v>28261</v>
      </c>
      <c r="W602" t="s">
        <v>28675</v>
      </c>
      <c r="AB602" t="s">
        <v>28676</v>
      </c>
      <c r="AG602">
        <v>1</v>
      </c>
      <c r="AH602">
        <v>1</v>
      </c>
      <c r="AN602" t="s">
        <v>13818</v>
      </c>
      <c r="AO602" t="s">
        <v>13819</v>
      </c>
      <c r="AS602" t="s">
        <v>168</v>
      </c>
      <c r="AT602">
        <v>2017</v>
      </c>
      <c r="AU602">
        <v>19</v>
      </c>
      <c r="AV602">
        <v>10</v>
      </c>
      <c r="BA602">
        <v>2971</v>
      </c>
      <c r="BB602">
        <v>2992</v>
      </c>
      <c r="BD602" t="s">
        <v>28677</v>
      </c>
      <c r="BL602" t="s">
        <v>28678</v>
      </c>
      <c r="BR602" t="s">
        <v>33094</v>
      </c>
      <c r="BS602" t="s">
        <v>296</v>
      </c>
    </row>
    <row r="603" spans="1:73" hidden="1">
      <c r="A603">
        <v>57</v>
      </c>
      <c r="B603" t="s">
        <v>76</v>
      </c>
      <c r="C603" t="s">
        <v>6217</v>
      </c>
      <c r="G603" t="s">
        <v>6218</v>
      </c>
      <c r="J603" t="s">
        <v>6219</v>
      </c>
      <c r="K603" t="s">
        <v>79</v>
      </c>
      <c r="O603" t="s">
        <v>28261</v>
      </c>
      <c r="W603" t="s">
        <v>6220</v>
      </c>
      <c r="AB603" t="s">
        <v>6221</v>
      </c>
      <c r="AG603">
        <v>0</v>
      </c>
      <c r="AH603">
        <v>0</v>
      </c>
      <c r="AN603" t="s">
        <v>81</v>
      </c>
      <c r="AO603" t="s">
        <v>5121</v>
      </c>
      <c r="AS603" t="s">
        <v>204</v>
      </c>
      <c r="AT603">
        <v>2018</v>
      </c>
      <c r="AU603">
        <v>33</v>
      </c>
      <c r="AV603">
        <v>1</v>
      </c>
      <c r="BA603">
        <v>15</v>
      </c>
      <c r="BB603">
        <v>23</v>
      </c>
      <c r="BD603" t="s">
        <v>6222</v>
      </c>
      <c r="BL603" t="s">
        <v>6223</v>
      </c>
      <c r="BM603">
        <v>29183263</v>
      </c>
      <c r="BR603" t="s">
        <v>33176</v>
      </c>
    </row>
    <row r="604" spans="1:73" hidden="1">
      <c r="A604">
        <v>355</v>
      </c>
      <c r="B604" t="s">
        <v>76</v>
      </c>
      <c r="C604" t="s">
        <v>30086</v>
      </c>
      <c r="G604" t="s">
        <v>30087</v>
      </c>
      <c r="J604" t="s">
        <v>30088</v>
      </c>
      <c r="K604" t="s">
        <v>145</v>
      </c>
      <c r="O604" t="s">
        <v>28261</v>
      </c>
      <c r="W604" t="s">
        <v>30089</v>
      </c>
      <c r="AB604" t="s">
        <v>7588</v>
      </c>
      <c r="AG604">
        <v>5</v>
      </c>
      <c r="AH604">
        <v>5</v>
      </c>
      <c r="AN604" t="s">
        <v>147</v>
      </c>
      <c r="AO604" t="s">
        <v>1557</v>
      </c>
      <c r="AS604" t="s">
        <v>397</v>
      </c>
      <c r="AT604">
        <v>2013</v>
      </c>
      <c r="AU604">
        <v>59</v>
      </c>
      <c r="AV604">
        <v>7</v>
      </c>
      <c r="BA604">
        <v>662</v>
      </c>
      <c r="BB604">
        <v>666</v>
      </c>
      <c r="BD604" t="s">
        <v>30090</v>
      </c>
      <c r="BL604" t="s">
        <v>30091</v>
      </c>
      <c r="BM604">
        <v>23665332</v>
      </c>
      <c r="BR604" t="s">
        <v>33094</v>
      </c>
      <c r="BS604" t="s">
        <v>594</v>
      </c>
      <c r="BT604">
        <v>2</v>
      </c>
    </row>
    <row r="605" spans="1:73" hidden="1">
      <c r="A605">
        <v>881</v>
      </c>
      <c r="B605" t="s">
        <v>76</v>
      </c>
      <c r="C605" t="s">
        <v>6238</v>
      </c>
      <c r="G605" t="s">
        <v>6238</v>
      </c>
      <c r="J605" t="s">
        <v>6239</v>
      </c>
      <c r="K605" t="s">
        <v>145</v>
      </c>
      <c r="O605" t="s">
        <v>28261</v>
      </c>
      <c r="W605" t="s">
        <v>6240</v>
      </c>
      <c r="AG605">
        <v>2</v>
      </c>
      <c r="AH605">
        <v>2</v>
      </c>
      <c r="AN605" t="s">
        <v>147</v>
      </c>
      <c r="AS605" t="s">
        <v>397</v>
      </c>
      <c r="AT605">
        <v>1996</v>
      </c>
      <c r="AU605">
        <v>42</v>
      </c>
      <c r="AV605">
        <v>7</v>
      </c>
      <c r="BA605">
        <v>681</v>
      </c>
      <c r="BB605">
        <v>691</v>
      </c>
      <c r="BD605" t="s">
        <v>6241</v>
      </c>
      <c r="BL605" t="s">
        <v>6242</v>
      </c>
      <c r="BR605" t="s">
        <v>33176</v>
      </c>
    </row>
    <row r="606" spans="1:73" hidden="1">
      <c r="A606">
        <v>215</v>
      </c>
      <c r="B606" t="s">
        <v>76</v>
      </c>
      <c r="C606" t="s">
        <v>6243</v>
      </c>
      <c r="G606" t="s">
        <v>6244</v>
      </c>
      <c r="J606" t="s">
        <v>6245</v>
      </c>
      <c r="K606" t="s">
        <v>6246</v>
      </c>
      <c r="O606" t="s">
        <v>28261</v>
      </c>
      <c r="W606" t="s">
        <v>6247</v>
      </c>
      <c r="AA606" t="s">
        <v>6079</v>
      </c>
      <c r="AB606" t="s">
        <v>6080</v>
      </c>
      <c r="AG606">
        <v>2</v>
      </c>
      <c r="AH606">
        <v>2</v>
      </c>
      <c r="AN606" t="s">
        <v>6248</v>
      </c>
      <c r="AS606" s="3">
        <v>40787</v>
      </c>
      <c r="AT606">
        <v>2015</v>
      </c>
      <c r="AU606">
        <v>12</v>
      </c>
      <c r="BC606">
        <v>20</v>
      </c>
      <c r="BD606" t="s">
        <v>6249</v>
      </c>
      <c r="BL606" t="s">
        <v>6250</v>
      </c>
      <c r="BM606">
        <v>26366187</v>
      </c>
      <c r="BR606" t="s">
        <v>33176</v>
      </c>
    </row>
    <row r="607" spans="1:73" hidden="1">
      <c r="A607">
        <v>183</v>
      </c>
      <c r="B607" t="s">
        <v>76</v>
      </c>
      <c r="C607" t="s">
        <v>29214</v>
      </c>
      <c r="G607" t="s">
        <v>29215</v>
      </c>
      <c r="J607" t="s">
        <v>29216</v>
      </c>
      <c r="K607" t="s">
        <v>174</v>
      </c>
      <c r="O607" t="s">
        <v>28261</v>
      </c>
      <c r="W607" t="s">
        <v>29217</v>
      </c>
      <c r="AA607" t="s">
        <v>29218</v>
      </c>
      <c r="AB607" t="s">
        <v>29219</v>
      </c>
      <c r="AG607">
        <v>0</v>
      </c>
      <c r="AH607">
        <v>0</v>
      </c>
      <c r="AN607" t="s">
        <v>176</v>
      </c>
      <c r="AO607" t="s">
        <v>177</v>
      </c>
      <c r="AS607" t="s">
        <v>600</v>
      </c>
      <c r="AT607">
        <v>2016</v>
      </c>
      <c r="AU607">
        <v>106</v>
      </c>
      <c r="AV607">
        <v>2</v>
      </c>
      <c r="BA607">
        <v>161</v>
      </c>
      <c r="BB607">
        <v>167</v>
      </c>
      <c r="BD607" t="s">
        <v>29220</v>
      </c>
      <c r="BL607" t="s">
        <v>29221</v>
      </c>
      <c r="BM607">
        <v>26696371</v>
      </c>
      <c r="BR607" t="s">
        <v>33094</v>
      </c>
      <c r="BS607" t="s">
        <v>296</v>
      </c>
    </row>
    <row r="608" spans="1:73" hidden="1">
      <c r="A608">
        <v>122</v>
      </c>
      <c r="B608" t="s">
        <v>76</v>
      </c>
      <c r="C608" t="s">
        <v>28903</v>
      </c>
      <c r="G608" t="s">
        <v>28904</v>
      </c>
      <c r="J608" t="s">
        <v>28905</v>
      </c>
      <c r="K608" t="s">
        <v>145</v>
      </c>
      <c r="O608" t="s">
        <v>28261</v>
      </c>
      <c r="W608" t="s">
        <v>28906</v>
      </c>
      <c r="AB608" t="s">
        <v>28907</v>
      </c>
      <c r="AG608">
        <v>7</v>
      </c>
      <c r="AH608">
        <v>7</v>
      </c>
      <c r="AN608" t="s">
        <v>147</v>
      </c>
      <c r="AO608" t="s">
        <v>1557</v>
      </c>
      <c r="AS608" t="s">
        <v>600</v>
      </c>
      <c r="AT608">
        <v>2017</v>
      </c>
      <c r="AU608">
        <v>98</v>
      </c>
      <c r="BA608">
        <v>267</v>
      </c>
      <c r="BB608">
        <v>274</v>
      </c>
      <c r="BD608" t="s">
        <v>28908</v>
      </c>
      <c r="BL608" t="s">
        <v>28909</v>
      </c>
      <c r="BM608">
        <v>28161445</v>
      </c>
      <c r="BR608" t="s">
        <v>33094</v>
      </c>
      <c r="BS608" t="s">
        <v>594</v>
      </c>
      <c r="BU608">
        <v>2</v>
      </c>
    </row>
    <row r="609" spans="1:71" hidden="1">
      <c r="A609">
        <v>51</v>
      </c>
      <c r="B609" t="s">
        <v>76</v>
      </c>
      <c r="C609" t="s">
        <v>28532</v>
      </c>
      <c r="G609" t="s">
        <v>28533</v>
      </c>
      <c r="J609" t="s">
        <v>28534</v>
      </c>
      <c r="K609" t="s">
        <v>822</v>
      </c>
      <c r="O609" t="s">
        <v>28261</v>
      </c>
      <c r="W609" t="s">
        <v>28535</v>
      </c>
      <c r="AB609" t="s">
        <v>28536</v>
      </c>
      <c r="AG609">
        <v>0</v>
      </c>
      <c r="AH609">
        <v>0</v>
      </c>
      <c r="AN609" t="s">
        <v>825</v>
      </c>
      <c r="AS609" s="3">
        <v>46419</v>
      </c>
      <c r="AT609">
        <v>2018</v>
      </c>
      <c r="AU609">
        <v>9</v>
      </c>
      <c r="BC609">
        <v>208</v>
      </c>
      <c r="BD609" t="s">
        <v>28537</v>
      </c>
      <c r="BL609" t="s">
        <v>28538</v>
      </c>
      <c r="BM609">
        <v>29535741</v>
      </c>
      <c r="BR609" t="s">
        <v>33094</v>
      </c>
      <c r="BS609" t="s">
        <v>296</v>
      </c>
    </row>
    <row r="610" spans="1:71" hidden="1">
      <c r="A610">
        <v>71</v>
      </c>
      <c r="B610" t="s">
        <v>76</v>
      </c>
      <c r="C610" t="s">
        <v>6319</v>
      </c>
      <c r="G610" t="s">
        <v>6320</v>
      </c>
      <c r="J610" t="s">
        <v>6321</v>
      </c>
      <c r="K610" t="s">
        <v>699</v>
      </c>
      <c r="O610" t="s">
        <v>28366</v>
      </c>
      <c r="W610" t="s">
        <v>6322</v>
      </c>
      <c r="AG610">
        <v>8</v>
      </c>
      <c r="AH610">
        <v>8</v>
      </c>
      <c r="AN610" t="s">
        <v>701</v>
      </c>
      <c r="AO610" t="s">
        <v>1788</v>
      </c>
      <c r="AS610" s="3">
        <v>43770</v>
      </c>
      <c r="AT610">
        <v>2017</v>
      </c>
      <c r="AU610">
        <v>372</v>
      </c>
      <c r="AV610">
        <v>1734</v>
      </c>
      <c r="BC610">
        <v>20160257</v>
      </c>
      <c r="BD610" t="s">
        <v>6323</v>
      </c>
      <c r="BL610" t="s">
        <v>6324</v>
      </c>
      <c r="BM610">
        <v>28993500</v>
      </c>
      <c r="BR610" t="s">
        <v>33176</v>
      </c>
    </row>
    <row r="611" spans="1:71" hidden="1">
      <c r="A611">
        <v>639</v>
      </c>
      <c r="B611" t="s">
        <v>76</v>
      </c>
      <c r="C611" t="s">
        <v>5582</v>
      </c>
      <c r="G611" t="s">
        <v>5582</v>
      </c>
      <c r="J611" t="s">
        <v>6331</v>
      </c>
      <c r="K611" t="s">
        <v>452</v>
      </c>
      <c r="O611" t="s">
        <v>28366</v>
      </c>
      <c r="W611" t="s">
        <v>6332</v>
      </c>
      <c r="AG611">
        <v>47</v>
      </c>
      <c r="AH611">
        <v>51</v>
      </c>
      <c r="AN611" t="s">
        <v>454</v>
      </c>
      <c r="AS611" t="s">
        <v>204</v>
      </c>
      <c r="AT611">
        <v>2006</v>
      </c>
      <c r="AU611">
        <v>41</v>
      </c>
      <c r="AV611">
        <v>1</v>
      </c>
      <c r="BA611">
        <v>1</v>
      </c>
      <c r="BB611">
        <v>13</v>
      </c>
      <c r="BD611" t="s">
        <v>6333</v>
      </c>
      <c r="BL611" t="s">
        <v>6334</v>
      </c>
      <c r="BR611" t="s">
        <v>33176</v>
      </c>
    </row>
    <row r="612" spans="1:71" hidden="1">
      <c r="A612">
        <v>741</v>
      </c>
      <c r="B612" t="s">
        <v>76</v>
      </c>
      <c r="C612" t="s">
        <v>31909</v>
      </c>
      <c r="G612" t="s">
        <v>31909</v>
      </c>
      <c r="J612" t="s">
        <v>31910</v>
      </c>
      <c r="K612" t="s">
        <v>31911</v>
      </c>
      <c r="O612" t="s">
        <v>28366</v>
      </c>
      <c r="W612" t="s">
        <v>31912</v>
      </c>
      <c r="AG612">
        <v>50</v>
      </c>
      <c r="AH612">
        <v>50</v>
      </c>
      <c r="AN612" t="s">
        <v>31913</v>
      </c>
      <c r="AO612" t="s">
        <v>31914</v>
      </c>
      <c r="AS612" t="s">
        <v>769</v>
      </c>
      <c r="AT612">
        <v>2002</v>
      </c>
      <c r="AU612">
        <v>4</v>
      </c>
      <c r="AV612">
        <v>3</v>
      </c>
      <c r="BA612">
        <v>341</v>
      </c>
      <c r="BB612">
        <v>350</v>
      </c>
      <c r="BC612" t="s">
        <v>31915</v>
      </c>
      <c r="BD612" t="s">
        <v>31916</v>
      </c>
      <c r="BL612" t="s">
        <v>31917</v>
      </c>
      <c r="BM612">
        <v>11909745</v>
      </c>
      <c r="BR612" t="s">
        <v>33094</v>
      </c>
    </row>
    <row r="613" spans="1:71" hidden="1">
      <c r="A613">
        <v>471</v>
      </c>
      <c r="B613" t="s">
        <v>76</v>
      </c>
      <c r="C613" t="s">
        <v>30644</v>
      </c>
      <c r="G613" t="s">
        <v>30645</v>
      </c>
      <c r="J613" t="s">
        <v>30646</v>
      </c>
      <c r="K613" t="s">
        <v>182</v>
      </c>
      <c r="O613" t="s">
        <v>28261</v>
      </c>
      <c r="W613" t="s">
        <v>30647</v>
      </c>
      <c r="AG613">
        <v>5</v>
      </c>
      <c r="AH613">
        <v>5</v>
      </c>
      <c r="AN613" t="s">
        <v>184</v>
      </c>
      <c r="AS613" t="s">
        <v>769</v>
      </c>
      <c r="AT613">
        <v>2011</v>
      </c>
      <c r="AU613">
        <v>36</v>
      </c>
      <c r="AV613">
        <v>1</v>
      </c>
      <c r="BA613">
        <v>47</v>
      </c>
      <c r="BB613">
        <v>53</v>
      </c>
      <c r="BD613" t="s">
        <v>30648</v>
      </c>
      <c r="BL613" t="s">
        <v>30649</v>
      </c>
      <c r="BR613" t="s">
        <v>33094</v>
      </c>
      <c r="BS613" t="s">
        <v>296</v>
      </c>
    </row>
    <row r="614" spans="1:71" hidden="1">
      <c r="A614">
        <v>778</v>
      </c>
      <c r="B614" t="s">
        <v>76</v>
      </c>
      <c r="C614" t="s">
        <v>32070</v>
      </c>
      <c r="G614" t="s">
        <v>32070</v>
      </c>
      <c r="J614" t="s">
        <v>32071</v>
      </c>
      <c r="K614" t="s">
        <v>32072</v>
      </c>
      <c r="O614" t="s">
        <v>28261</v>
      </c>
      <c r="W614" t="s">
        <v>32073</v>
      </c>
      <c r="AG614">
        <v>39</v>
      </c>
      <c r="AH614">
        <v>45</v>
      </c>
      <c r="AN614" t="s">
        <v>32074</v>
      </c>
      <c r="AT614">
        <v>2001</v>
      </c>
      <c r="AU614">
        <v>68</v>
      </c>
      <c r="AV614" s="2">
        <v>43132</v>
      </c>
      <c r="BA614">
        <v>1</v>
      </c>
      <c r="BB614">
        <v>16</v>
      </c>
      <c r="BD614" t="s">
        <v>32075</v>
      </c>
      <c r="BL614" t="s">
        <v>32076</v>
      </c>
      <c r="BR614" t="s">
        <v>33094</v>
      </c>
      <c r="BS614" t="s">
        <v>296</v>
      </c>
    </row>
    <row r="615" spans="1:71" hidden="1">
      <c r="A615">
        <v>253</v>
      </c>
      <c r="B615" t="s">
        <v>76</v>
      </c>
      <c r="C615" t="s">
        <v>6349</v>
      </c>
      <c r="G615" t="s">
        <v>6350</v>
      </c>
      <c r="J615" t="s">
        <v>6351</v>
      </c>
      <c r="K615" t="s">
        <v>452</v>
      </c>
      <c r="O615" t="s">
        <v>28261</v>
      </c>
      <c r="W615" t="s">
        <v>6352</v>
      </c>
      <c r="AG615">
        <v>3</v>
      </c>
      <c r="AH615">
        <v>3</v>
      </c>
      <c r="AN615" t="s">
        <v>454</v>
      </c>
      <c r="AO615" t="s">
        <v>5026</v>
      </c>
      <c r="AS615" t="s">
        <v>204</v>
      </c>
      <c r="AT615">
        <v>2015</v>
      </c>
      <c r="AU615">
        <v>50</v>
      </c>
      <c r="AV615">
        <v>1</v>
      </c>
      <c r="BA615">
        <v>49</v>
      </c>
      <c r="BB615">
        <v>55</v>
      </c>
      <c r="BD615" t="s">
        <v>6353</v>
      </c>
      <c r="BL615" t="s">
        <v>6354</v>
      </c>
      <c r="BR615" t="s">
        <v>33176</v>
      </c>
    </row>
    <row r="616" spans="1:71" hidden="1">
      <c r="A616">
        <v>190</v>
      </c>
      <c r="B616" t="s">
        <v>76</v>
      </c>
      <c r="C616" t="s">
        <v>16064</v>
      </c>
      <c r="G616" t="s">
        <v>16065</v>
      </c>
      <c r="J616" t="s">
        <v>16066</v>
      </c>
      <c r="K616" t="s">
        <v>100</v>
      </c>
      <c r="O616" t="s">
        <v>28261</v>
      </c>
      <c r="W616" t="s">
        <v>16067</v>
      </c>
      <c r="AA616" t="s">
        <v>16068</v>
      </c>
      <c r="AB616" t="s">
        <v>16069</v>
      </c>
      <c r="AG616">
        <v>9</v>
      </c>
      <c r="AH616">
        <v>9</v>
      </c>
      <c r="AN616" t="s">
        <v>103</v>
      </c>
      <c r="AS616" s="3">
        <v>40940</v>
      </c>
      <c r="AT616">
        <v>2016</v>
      </c>
      <c r="AU616">
        <v>11</v>
      </c>
      <c r="AV616">
        <v>2</v>
      </c>
      <c r="BC616" t="s">
        <v>16070</v>
      </c>
      <c r="BD616" t="s">
        <v>16071</v>
      </c>
      <c r="BL616" t="s">
        <v>16072</v>
      </c>
      <c r="BM616">
        <v>26871447</v>
      </c>
      <c r="BR616" t="s">
        <v>33176</v>
      </c>
    </row>
    <row r="617" spans="1:71" hidden="1">
      <c r="A617">
        <v>796</v>
      </c>
      <c r="B617" t="s">
        <v>76</v>
      </c>
      <c r="C617" t="s">
        <v>4060</v>
      </c>
      <c r="G617" t="s">
        <v>4060</v>
      </c>
      <c r="J617" t="s">
        <v>6363</v>
      </c>
      <c r="K617" t="s">
        <v>145</v>
      </c>
      <c r="O617" t="s">
        <v>28261</v>
      </c>
      <c r="W617" t="s">
        <v>6364</v>
      </c>
      <c r="AG617">
        <v>28</v>
      </c>
      <c r="AH617">
        <v>34</v>
      </c>
      <c r="AN617" t="s">
        <v>147</v>
      </c>
      <c r="AS617" t="s">
        <v>600</v>
      </c>
      <c r="AT617">
        <v>2000</v>
      </c>
      <c r="AU617">
        <v>46</v>
      </c>
      <c r="AV617">
        <v>4</v>
      </c>
      <c r="BA617">
        <v>509</v>
      </c>
      <c r="BB617">
        <v>517</v>
      </c>
      <c r="BD617" t="s">
        <v>6365</v>
      </c>
      <c r="BL617" t="s">
        <v>6366</v>
      </c>
      <c r="BR617" t="s">
        <v>33176</v>
      </c>
    </row>
    <row r="618" spans="1:71" hidden="1">
      <c r="A618">
        <v>1049</v>
      </c>
      <c r="B618" t="s">
        <v>76</v>
      </c>
      <c r="C618" t="s">
        <v>25127</v>
      </c>
      <c r="G618" t="s">
        <v>25127</v>
      </c>
      <c r="J618" t="s">
        <v>25128</v>
      </c>
      <c r="K618" t="s">
        <v>1196</v>
      </c>
      <c r="O618" t="s">
        <v>28261</v>
      </c>
      <c r="AG618">
        <v>20</v>
      </c>
      <c r="AH618">
        <v>23</v>
      </c>
      <c r="AN618" t="s">
        <v>1198</v>
      </c>
      <c r="AT618">
        <v>1982</v>
      </c>
      <c r="AU618">
        <v>75</v>
      </c>
      <c r="AV618">
        <v>2</v>
      </c>
      <c r="BA618">
        <v>195</v>
      </c>
      <c r="BB618">
        <v>200</v>
      </c>
      <c r="BD618" t="s">
        <v>25129</v>
      </c>
      <c r="BL618" t="s">
        <v>25130</v>
      </c>
      <c r="BR618" t="s">
        <v>33176</v>
      </c>
    </row>
    <row r="619" spans="1:71" hidden="1">
      <c r="A619">
        <v>480</v>
      </c>
      <c r="B619" t="s">
        <v>76</v>
      </c>
      <c r="C619" t="s">
        <v>30710</v>
      </c>
      <c r="G619" t="s">
        <v>30711</v>
      </c>
      <c r="J619" t="s">
        <v>30712</v>
      </c>
      <c r="K619" t="s">
        <v>452</v>
      </c>
      <c r="O619" t="s">
        <v>28261</v>
      </c>
      <c r="W619" t="s">
        <v>30713</v>
      </c>
      <c r="AG619">
        <v>1</v>
      </c>
      <c r="AH619">
        <v>1</v>
      </c>
      <c r="AN619" t="s">
        <v>454</v>
      </c>
      <c r="AS619" t="s">
        <v>413</v>
      </c>
      <c r="AT619">
        <v>2010</v>
      </c>
      <c r="AU619">
        <v>45</v>
      </c>
      <c r="AV619">
        <v>4</v>
      </c>
      <c r="BA619">
        <v>627</v>
      </c>
      <c r="BB619">
        <v>633</v>
      </c>
      <c r="BD619" t="s">
        <v>30714</v>
      </c>
      <c r="BL619" t="s">
        <v>30715</v>
      </c>
      <c r="BR619" t="s">
        <v>33094</v>
      </c>
      <c r="BS619" t="s">
        <v>296</v>
      </c>
    </row>
    <row r="620" spans="1:71" hidden="1">
      <c r="A620">
        <v>691</v>
      </c>
      <c r="B620" t="s">
        <v>76</v>
      </c>
      <c r="C620" t="s">
        <v>8194</v>
      </c>
      <c r="G620" t="s">
        <v>8194</v>
      </c>
      <c r="J620" t="s">
        <v>21997</v>
      </c>
      <c r="K620" t="s">
        <v>2662</v>
      </c>
      <c r="O620" t="s">
        <v>28261</v>
      </c>
      <c r="W620" t="s">
        <v>21998</v>
      </c>
      <c r="AA620" t="s">
        <v>5056</v>
      </c>
      <c r="AB620" t="s">
        <v>8197</v>
      </c>
      <c r="AG620">
        <v>16</v>
      </c>
      <c r="AH620">
        <v>19</v>
      </c>
      <c r="AN620" t="s">
        <v>2664</v>
      </c>
      <c r="AS620" t="s">
        <v>600</v>
      </c>
      <c r="AT620">
        <v>2004</v>
      </c>
      <c r="AU620">
        <v>111</v>
      </c>
      <c r="AV620">
        <v>1</v>
      </c>
      <c r="BA620">
        <v>1</v>
      </c>
      <c r="BB620">
        <v>6</v>
      </c>
      <c r="BD620" t="s">
        <v>21999</v>
      </c>
      <c r="BL620" t="s">
        <v>22000</v>
      </c>
      <c r="BR620" t="s">
        <v>33176</v>
      </c>
    </row>
    <row r="621" spans="1:71" hidden="1">
      <c r="A621">
        <v>560</v>
      </c>
      <c r="B621" t="s">
        <v>76</v>
      </c>
      <c r="C621" t="s">
        <v>6409</v>
      </c>
      <c r="G621" t="s">
        <v>6410</v>
      </c>
      <c r="J621" t="s">
        <v>6411</v>
      </c>
      <c r="K621" t="s">
        <v>1707</v>
      </c>
      <c r="O621" t="s">
        <v>28261</v>
      </c>
      <c r="W621" t="s">
        <v>6412</v>
      </c>
      <c r="AG621">
        <v>1</v>
      </c>
      <c r="AH621">
        <v>1</v>
      </c>
      <c r="AN621" t="s">
        <v>1709</v>
      </c>
      <c r="AS621" t="s">
        <v>600</v>
      </c>
      <c r="AT621">
        <v>2008</v>
      </c>
      <c r="AU621">
        <v>39</v>
      </c>
      <c r="AV621">
        <v>2</v>
      </c>
      <c r="BA621">
        <v>143</v>
      </c>
      <c r="BB621">
        <v>150</v>
      </c>
      <c r="BD621" t="s">
        <v>6413</v>
      </c>
      <c r="BL621" t="s">
        <v>6414</v>
      </c>
      <c r="BR621" t="s">
        <v>33176</v>
      </c>
    </row>
    <row r="622" spans="1:71" hidden="1">
      <c r="A622">
        <v>579</v>
      </c>
      <c r="B622" t="s">
        <v>76</v>
      </c>
      <c r="C622" t="s">
        <v>31192</v>
      </c>
      <c r="G622" t="s">
        <v>31193</v>
      </c>
      <c r="J622" t="s">
        <v>31194</v>
      </c>
      <c r="K622" t="s">
        <v>1707</v>
      </c>
      <c r="O622" t="s">
        <v>28261</v>
      </c>
      <c r="W622" t="s">
        <v>31195</v>
      </c>
      <c r="AG622">
        <v>3</v>
      </c>
      <c r="AH622">
        <v>3</v>
      </c>
      <c r="AN622" t="s">
        <v>1709</v>
      </c>
      <c r="AS622" t="s">
        <v>128</v>
      </c>
      <c r="AT622">
        <v>2007</v>
      </c>
      <c r="AU622">
        <v>38</v>
      </c>
      <c r="AV622">
        <v>6</v>
      </c>
      <c r="BA622">
        <v>421</v>
      </c>
      <c r="BB622">
        <v>426</v>
      </c>
      <c r="BD622" t="s">
        <v>31196</v>
      </c>
      <c r="BL622" t="s">
        <v>31197</v>
      </c>
      <c r="BR622" t="s">
        <v>33094</v>
      </c>
      <c r="BS622" t="s">
        <v>296</v>
      </c>
    </row>
    <row r="623" spans="1:71" hidden="1">
      <c r="A623">
        <v>549</v>
      </c>
      <c r="B623" t="s">
        <v>76</v>
      </c>
      <c r="C623" t="s">
        <v>31028</v>
      </c>
      <c r="G623" t="s">
        <v>31029</v>
      </c>
      <c r="J623" t="s">
        <v>31030</v>
      </c>
      <c r="K623" t="s">
        <v>2514</v>
      </c>
      <c r="O623" t="s">
        <v>28261</v>
      </c>
      <c r="W623" t="s">
        <v>31031</v>
      </c>
      <c r="AA623" t="s">
        <v>31032</v>
      </c>
      <c r="AB623" t="s">
        <v>31033</v>
      </c>
      <c r="AG623">
        <v>18</v>
      </c>
      <c r="AH623">
        <v>18</v>
      </c>
      <c r="AN623" t="s">
        <v>2518</v>
      </c>
      <c r="AS623" t="s">
        <v>185</v>
      </c>
      <c r="AT623">
        <v>2008</v>
      </c>
      <c r="AU623">
        <v>101</v>
      </c>
      <c r="AV623">
        <v>3</v>
      </c>
      <c r="BA623">
        <v>260</v>
      </c>
      <c r="BB623">
        <v>270</v>
      </c>
      <c r="BD623" t="s">
        <v>31034</v>
      </c>
      <c r="BL623" t="s">
        <v>31035</v>
      </c>
      <c r="BM623">
        <v>18560441</v>
      </c>
      <c r="BR623" t="s">
        <v>33094</v>
      </c>
      <c r="BS623" t="s">
        <v>296</v>
      </c>
    </row>
    <row r="624" spans="1:71" hidden="1">
      <c r="A624">
        <v>743</v>
      </c>
      <c r="B624" t="s">
        <v>76</v>
      </c>
      <c r="C624" t="s">
        <v>24731</v>
      </c>
      <c r="G624" t="s">
        <v>24731</v>
      </c>
      <c r="J624" t="s">
        <v>24736</v>
      </c>
      <c r="K624" t="s">
        <v>902</v>
      </c>
      <c r="O624" t="s">
        <v>30095</v>
      </c>
      <c r="P624" t="s">
        <v>2275</v>
      </c>
      <c r="Q624" t="s">
        <v>2276</v>
      </c>
      <c r="R624" t="s">
        <v>2277</v>
      </c>
      <c r="T624" t="s">
        <v>2278</v>
      </c>
      <c r="W624" t="s">
        <v>24737</v>
      </c>
      <c r="AG624">
        <v>40</v>
      </c>
      <c r="AH624">
        <v>44</v>
      </c>
      <c r="AN624" t="s">
        <v>908</v>
      </c>
      <c r="AT624">
        <v>2002</v>
      </c>
      <c r="AU624">
        <v>99</v>
      </c>
      <c r="AV624">
        <v>2</v>
      </c>
      <c r="BA624">
        <v>225</v>
      </c>
      <c r="BB624">
        <v>239</v>
      </c>
      <c r="BD624" t="s">
        <v>24738</v>
      </c>
      <c r="BL624" t="s">
        <v>24739</v>
      </c>
      <c r="BR624" t="s">
        <v>33176</v>
      </c>
    </row>
    <row r="625" spans="1:75" hidden="1">
      <c r="A625">
        <v>383</v>
      </c>
      <c r="B625" t="s">
        <v>76</v>
      </c>
      <c r="C625" t="s">
        <v>26537</v>
      </c>
      <c r="G625" t="s">
        <v>26538</v>
      </c>
      <c r="J625" t="s">
        <v>26539</v>
      </c>
      <c r="K625" t="s">
        <v>677</v>
      </c>
      <c r="O625" t="s">
        <v>28261</v>
      </c>
      <c r="W625" t="s">
        <v>26540</v>
      </c>
      <c r="AB625" t="s">
        <v>6377</v>
      </c>
      <c r="AG625">
        <v>19</v>
      </c>
      <c r="AH625">
        <v>19</v>
      </c>
      <c r="AN625" t="s">
        <v>679</v>
      </c>
      <c r="AO625" t="s">
        <v>4283</v>
      </c>
      <c r="AS625" t="s">
        <v>94</v>
      </c>
      <c r="AT625">
        <v>2013</v>
      </c>
      <c r="AU625">
        <v>26</v>
      </c>
      <c r="AV625">
        <v>1</v>
      </c>
      <c r="BA625">
        <v>118</v>
      </c>
      <c r="BB625">
        <v>129</v>
      </c>
      <c r="BD625" t="s">
        <v>26541</v>
      </c>
      <c r="BL625" t="s">
        <v>26542</v>
      </c>
      <c r="BM625">
        <v>23193976</v>
      </c>
      <c r="BR625" t="s">
        <v>33176</v>
      </c>
    </row>
    <row r="626" spans="1:75" hidden="1">
      <c r="A626">
        <v>349</v>
      </c>
      <c r="B626" t="s">
        <v>76</v>
      </c>
      <c r="C626" t="s">
        <v>6452</v>
      </c>
      <c r="G626" t="s">
        <v>6453</v>
      </c>
      <c r="J626" t="s">
        <v>6454</v>
      </c>
      <c r="K626" t="s">
        <v>232</v>
      </c>
      <c r="O626" t="s">
        <v>28366</v>
      </c>
      <c r="W626" t="s">
        <v>6455</v>
      </c>
      <c r="AG626">
        <v>66</v>
      </c>
      <c r="AH626">
        <v>66</v>
      </c>
      <c r="AN626" t="s">
        <v>234</v>
      </c>
      <c r="AO626" t="s">
        <v>2478</v>
      </c>
      <c r="AS626" s="3">
        <v>44774</v>
      </c>
      <c r="AT626">
        <v>2013</v>
      </c>
      <c r="AU626">
        <v>280</v>
      </c>
      <c r="AV626">
        <v>1765</v>
      </c>
      <c r="BC626">
        <v>20130433</v>
      </c>
      <c r="BD626" t="s">
        <v>6456</v>
      </c>
      <c r="BL626" t="s">
        <v>6457</v>
      </c>
      <c r="BM626">
        <v>23825204</v>
      </c>
      <c r="BR626" t="s">
        <v>33176</v>
      </c>
    </row>
    <row r="627" spans="1:75" hidden="1">
      <c r="A627">
        <v>248</v>
      </c>
      <c r="B627" t="s">
        <v>76</v>
      </c>
      <c r="C627" t="s">
        <v>6243</v>
      </c>
      <c r="G627" t="s">
        <v>6244</v>
      </c>
      <c r="J627" t="s">
        <v>6458</v>
      </c>
      <c r="K627" t="s">
        <v>6459</v>
      </c>
      <c r="O627" t="s">
        <v>28261</v>
      </c>
      <c r="W627" t="s">
        <v>6460</v>
      </c>
      <c r="AA627" t="s">
        <v>6079</v>
      </c>
      <c r="AB627" t="s">
        <v>6080</v>
      </c>
      <c r="AG627">
        <v>12</v>
      </c>
      <c r="AH627">
        <v>13</v>
      </c>
      <c r="AN627" t="s">
        <v>6461</v>
      </c>
      <c r="AO627" t="s">
        <v>6462</v>
      </c>
      <c r="AS627" t="s">
        <v>769</v>
      </c>
      <c r="AT627">
        <v>2015</v>
      </c>
      <c r="AU627">
        <v>29</v>
      </c>
      <c r="AV627">
        <v>2</v>
      </c>
      <c r="BA627">
        <v>269</v>
      </c>
      <c r="BB627">
        <v>282</v>
      </c>
      <c r="BD627" t="s">
        <v>6463</v>
      </c>
      <c r="BL627" t="s">
        <v>6464</v>
      </c>
      <c r="BR627" t="s">
        <v>33176</v>
      </c>
    </row>
    <row r="628" spans="1:75" hidden="1">
      <c r="A628">
        <v>771</v>
      </c>
      <c r="B628" t="s">
        <v>76</v>
      </c>
      <c r="C628" t="s">
        <v>32033</v>
      </c>
      <c r="G628" t="s">
        <v>32033</v>
      </c>
      <c r="J628" t="s">
        <v>32034</v>
      </c>
      <c r="K628" t="s">
        <v>3265</v>
      </c>
      <c r="O628" t="s">
        <v>28261</v>
      </c>
      <c r="W628" t="s">
        <v>32035</v>
      </c>
      <c r="AG628">
        <v>65</v>
      </c>
      <c r="AH628">
        <v>69</v>
      </c>
      <c r="AN628" t="s">
        <v>3266</v>
      </c>
      <c r="AS628" t="s">
        <v>2821</v>
      </c>
      <c r="AT628">
        <v>2001</v>
      </c>
      <c r="AU628">
        <v>133</v>
      </c>
      <c r="AV628">
        <v>3</v>
      </c>
      <c r="BA628">
        <v>375</v>
      </c>
      <c r="BB628">
        <v>387</v>
      </c>
      <c r="BD628" t="s">
        <v>32036</v>
      </c>
      <c r="BL628" t="s">
        <v>32037</v>
      </c>
      <c r="BR628" t="s">
        <v>33094</v>
      </c>
      <c r="BS628" t="s">
        <v>296</v>
      </c>
    </row>
    <row r="629" spans="1:75" hidden="1">
      <c r="A629">
        <v>813</v>
      </c>
      <c r="B629" t="s">
        <v>76</v>
      </c>
      <c r="C629" t="s">
        <v>32219</v>
      </c>
      <c r="G629" t="s">
        <v>32219</v>
      </c>
      <c r="J629" t="s">
        <v>32220</v>
      </c>
      <c r="K629" t="s">
        <v>5100</v>
      </c>
      <c r="O629" t="s">
        <v>28261</v>
      </c>
      <c r="W629" t="s">
        <v>32221</v>
      </c>
      <c r="AG629">
        <v>22</v>
      </c>
      <c r="AH629">
        <v>22</v>
      </c>
      <c r="AN629" t="s">
        <v>3970</v>
      </c>
      <c r="AS629" t="s">
        <v>887</v>
      </c>
      <c r="AT629">
        <v>1999</v>
      </c>
      <c r="AU629">
        <v>77</v>
      </c>
      <c r="AV629">
        <v>6</v>
      </c>
      <c r="BA629">
        <v>865</v>
      </c>
      <c r="BB629">
        <v>870</v>
      </c>
      <c r="BD629" t="s">
        <v>32222</v>
      </c>
      <c r="BL629" t="s">
        <v>32223</v>
      </c>
      <c r="BR629" t="s">
        <v>33094</v>
      </c>
      <c r="BS629" t="s">
        <v>296</v>
      </c>
    </row>
    <row r="630" spans="1:75" hidden="1">
      <c r="A630">
        <v>610</v>
      </c>
      <c r="B630" t="s">
        <v>76</v>
      </c>
      <c r="C630" t="s">
        <v>31192</v>
      </c>
      <c r="G630" t="s">
        <v>31193</v>
      </c>
      <c r="J630" t="s">
        <v>31331</v>
      </c>
      <c r="K630" t="s">
        <v>1707</v>
      </c>
      <c r="O630" t="s">
        <v>28261</v>
      </c>
      <c r="W630" t="s">
        <v>31332</v>
      </c>
      <c r="AG630">
        <v>4</v>
      </c>
      <c r="AH630">
        <v>5</v>
      </c>
      <c r="AN630" t="s">
        <v>1709</v>
      </c>
      <c r="AT630">
        <v>2007</v>
      </c>
      <c r="AU630">
        <v>38</v>
      </c>
      <c r="AV630">
        <v>5</v>
      </c>
      <c r="BA630">
        <v>391</v>
      </c>
      <c r="BB630">
        <v>398</v>
      </c>
      <c r="BD630" t="s">
        <v>31333</v>
      </c>
      <c r="BL630" t="s">
        <v>31334</v>
      </c>
      <c r="BR630" t="s">
        <v>33094</v>
      </c>
      <c r="BS630" t="s">
        <v>296</v>
      </c>
    </row>
    <row r="631" spans="1:75" hidden="1">
      <c r="A631">
        <v>979</v>
      </c>
      <c r="B631" t="s">
        <v>76</v>
      </c>
      <c r="C631" t="s">
        <v>6586</v>
      </c>
      <c r="G631" t="s">
        <v>6586</v>
      </c>
      <c r="J631" t="s">
        <v>6587</v>
      </c>
      <c r="K631" t="s">
        <v>2128</v>
      </c>
      <c r="O631" t="s">
        <v>28261</v>
      </c>
      <c r="AG631">
        <v>25</v>
      </c>
      <c r="AH631">
        <v>25</v>
      </c>
      <c r="AN631" t="s">
        <v>2130</v>
      </c>
      <c r="AS631" t="s">
        <v>887</v>
      </c>
      <c r="AT631">
        <v>1990</v>
      </c>
      <c r="AU631">
        <v>19</v>
      </c>
      <c r="AV631">
        <v>3</v>
      </c>
      <c r="BA631">
        <v>618</v>
      </c>
      <c r="BB631">
        <v>624</v>
      </c>
      <c r="BD631" t="s">
        <v>6588</v>
      </c>
      <c r="BL631" t="s">
        <v>6589</v>
      </c>
      <c r="BR631" t="s">
        <v>33176</v>
      </c>
    </row>
    <row r="632" spans="1:75" hidden="1">
      <c r="A632">
        <v>244</v>
      </c>
      <c r="B632" t="s">
        <v>76</v>
      </c>
      <c r="C632" t="s">
        <v>6605</v>
      </c>
      <c r="G632" t="s">
        <v>6606</v>
      </c>
      <c r="J632" t="s">
        <v>6607</v>
      </c>
      <c r="K632" t="s">
        <v>6608</v>
      </c>
      <c r="O632" t="s">
        <v>28261</v>
      </c>
      <c r="W632" t="s">
        <v>6609</v>
      </c>
      <c r="AG632">
        <v>2</v>
      </c>
      <c r="AH632">
        <v>2</v>
      </c>
      <c r="AN632" t="s">
        <v>6610</v>
      </c>
      <c r="AO632" t="s">
        <v>6611</v>
      </c>
      <c r="AS632" t="s">
        <v>600</v>
      </c>
      <c r="AT632">
        <v>2015</v>
      </c>
      <c r="AU632">
        <v>96</v>
      </c>
      <c r="AV632">
        <v>2</v>
      </c>
      <c r="BA632">
        <v>242</v>
      </c>
      <c r="BB632">
        <v>252</v>
      </c>
      <c r="BD632" t="s">
        <v>6612</v>
      </c>
      <c r="BL632" t="s">
        <v>6613</v>
      </c>
      <c r="BR632" t="s">
        <v>33176</v>
      </c>
    </row>
    <row r="633" spans="1:75" hidden="1">
      <c r="A633">
        <v>529</v>
      </c>
      <c r="B633" t="s">
        <v>76</v>
      </c>
      <c r="C633" t="s">
        <v>7117</v>
      </c>
      <c r="G633" t="s">
        <v>7118</v>
      </c>
      <c r="J633" t="s">
        <v>30938</v>
      </c>
      <c r="K633" t="s">
        <v>145</v>
      </c>
      <c r="O633" t="s">
        <v>30095</v>
      </c>
      <c r="P633" t="s">
        <v>8849</v>
      </c>
      <c r="Q633" t="s">
        <v>8850</v>
      </c>
      <c r="R633" t="s">
        <v>8851</v>
      </c>
      <c r="W633" t="s">
        <v>30939</v>
      </c>
      <c r="AG633">
        <v>13</v>
      </c>
      <c r="AH633">
        <v>13</v>
      </c>
      <c r="AN633" t="s">
        <v>147</v>
      </c>
      <c r="AO633" t="s">
        <v>1557</v>
      </c>
      <c r="AS633" t="s">
        <v>148</v>
      </c>
      <c r="AT633">
        <v>2009</v>
      </c>
      <c r="AU633">
        <v>55</v>
      </c>
      <c r="AV633">
        <v>5</v>
      </c>
      <c r="AY633" t="s">
        <v>49</v>
      </c>
      <c r="BA633">
        <v>415</v>
      </c>
      <c r="BB633">
        <v>418</v>
      </c>
      <c r="BD633" t="s">
        <v>30940</v>
      </c>
      <c r="BL633" t="s">
        <v>30941</v>
      </c>
      <c r="BM633">
        <v>19186187</v>
      </c>
      <c r="BR633" t="s">
        <v>33094</v>
      </c>
      <c r="BS633" t="s">
        <v>296</v>
      </c>
    </row>
    <row r="634" spans="1:75" hidden="1">
      <c r="A634">
        <v>350</v>
      </c>
      <c r="B634" t="s">
        <v>76</v>
      </c>
      <c r="C634" t="s">
        <v>30057</v>
      </c>
      <c r="G634" t="s">
        <v>30058</v>
      </c>
      <c r="J634" t="s">
        <v>30059</v>
      </c>
      <c r="K634" t="s">
        <v>30060</v>
      </c>
      <c r="O634" t="s">
        <v>28261</v>
      </c>
      <c r="W634" t="s">
        <v>30061</v>
      </c>
      <c r="AA634" t="s">
        <v>29882</v>
      </c>
      <c r="AB634" t="s">
        <v>29883</v>
      </c>
      <c r="AG634">
        <v>3</v>
      </c>
      <c r="AH634">
        <v>3</v>
      </c>
      <c r="AN634" t="s">
        <v>30062</v>
      </c>
      <c r="AS634" t="s">
        <v>216</v>
      </c>
      <c r="AT634">
        <v>2013</v>
      </c>
      <c r="AU634">
        <v>30</v>
      </c>
      <c r="AV634">
        <v>4</v>
      </c>
      <c r="BA634">
        <v>371</v>
      </c>
      <c r="BB634">
        <v>378</v>
      </c>
      <c r="BD634" t="s">
        <v>30063</v>
      </c>
      <c r="BL634" t="s">
        <v>30064</v>
      </c>
      <c r="BR634" t="s">
        <v>33094</v>
      </c>
      <c r="BS634" t="s">
        <v>594</v>
      </c>
      <c r="BW634" t="s">
        <v>296</v>
      </c>
    </row>
    <row r="635" spans="1:75" hidden="1">
      <c r="A635">
        <v>45</v>
      </c>
      <c r="B635" t="s">
        <v>76</v>
      </c>
      <c r="C635" t="s">
        <v>28484</v>
      </c>
      <c r="G635" t="s">
        <v>28485</v>
      </c>
      <c r="J635" t="s">
        <v>28486</v>
      </c>
      <c r="K635" t="s">
        <v>12796</v>
      </c>
      <c r="O635" t="s">
        <v>28261</v>
      </c>
      <c r="W635" t="s">
        <v>28487</v>
      </c>
      <c r="AA635" t="s">
        <v>13761</v>
      </c>
      <c r="AB635" t="s">
        <v>26384</v>
      </c>
      <c r="AG635">
        <v>1</v>
      </c>
      <c r="AH635">
        <v>1</v>
      </c>
      <c r="AN635" t="s">
        <v>12798</v>
      </c>
      <c r="AO635" t="s">
        <v>13619</v>
      </c>
      <c r="AS635" t="s">
        <v>600</v>
      </c>
      <c r="AT635">
        <v>2018</v>
      </c>
      <c r="AU635">
        <v>63</v>
      </c>
      <c r="AV635">
        <v>2</v>
      </c>
      <c r="BA635">
        <v>241</v>
      </c>
      <c r="BB635">
        <v>252</v>
      </c>
      <c r="BD635" t="s">
        <v>28488</v>
      </c>
      <c r="BL635" t="s">
        <v>28489</v>
      </c>
      <c r="BR635" t="s">
        <v>33094</v>
      </c>
      <c r="BS635" t="s">
        <v>594</v>
      </c>
      <c r="BW635" t="s">
        <v>296</v>
      </c>
    </row>
    <row r="636" spans="1:75" hidden="1">
      <c r="A636">
        <v>188</v>
      </c>
      <c r="B636" t="s">
        <v>76</v>
      </c>
      <c r="C636" t="s">
        <v>29228</v>
      </c>
      <c r="G636" t="s">
        <v>29229</v>
      </c>
      <c r="J636" t="s">
        <v>29230</v>
      </c>
      <c r="K636" t="s">
        <v>3020</v>
      </c>
      <c r="O636" t="s">
        <v>28261</v>
      </c>
      <c r="W636" t="s">
        <v>29231</v>
      </c>
      <c r="AA636" t="s">
        <v>29232</v>
      </c>
      <c r="AB636" t="s">
        <v>29233</v>
      </c>
      <c r="AG636">
        <v>3</v>
      </c>
      <c r="AH636">
        <v>3</v>
      </c>
      <c r="AN636" t="s">
        <v>3022</v>
      </c>
      <c r="AO636" t="s">
        <v>12228</v>
      </c>
      <c r="AS636" t="s">
        <v>769</v>
      </c>
      <c r="AT636">
        <v>2016</v>
      </c>
      <c r="AU636">
        <v>767</v>
      </c>
      <c r="AV636">
        <v>1</v>
      </c>
      <c r="BA636">
        <v>51</v>
      </c>
      <c r="BB636">
        <v>63</v>
      </c>
      <c r="BD636" t="s">
        <v>29234</v>
      </c>
      <c r="BL636" t="s">
        <v>29235</v>
      </c>
      <c r="BR636" t="s">
        <v>33094</v>
      </c>
      <c r="BS636" t="s">
        <v>296</v>
      </c>
    </row>
    <row r="637" spans="1:75" hidden="1">
      <c r="A637">
        <v>849</v>
      </c>
      <c r="B637" t="s">
        <v>76</v>
      </c>
      <c r="C637" t="s">
        <v>17143</v>
      </c>
      <c r="G637" t="s">
        <v>17143</v>
      </c>
      <c r="J637" t="s">
        <v>17144</v>
      </c>
      <c r="K637" t="s">
        <v>677</v>
      </c>
      <c r="O637" t="s">
        <v>28261</v>
      </c>
      <c r="W637" t="s">
        <v>17145</v>
      </c>
      <c r="AA637" t="s">
        <v>12071</v>
      </c>
      <c r="AG637">
        <v>41</v>
      </c>
      <c r="AH637">
        <v>49</v>
      </c>
      <c r="AN637" t="s">
        <v>679</v>
      </c>
      <c r="AO637" t="s">
        <v>4283</v>
      </c>
      <c r="AS637" t="s">
        <v>94</v>
      </c>
      <c r="AT637">
        <v>1998</v>
      </c>
      <c r="AU637">
        <v>11</v>
      </c>
      <c r="AV637">
        <v>1</v>
      </c>
      <c r="BA637">
        <v>21</v>
      </c>
      <c r="BB637">
        <v>39</v>
      </c>
      <c r="BL637" t="s">
        <v>17146</v>
      </c>
      <c r="BR637" t="s">
        <v>33176</v>
      </c>
    </row>
    <row r="638" spans="1:75" hidden="1">
      <c r="A638">
        <v>348</v>
      </c>
      <c r="B638" t="s">
        <v>76</v>
      </c>
      <c r="C638" t="s">
        <v>30052</v>
      </c>
      <c r="G638" t="s">
        <v>30053</v>
      </c>
      <c r="J638" t="s">
        <v>30054</v>
      </c>
      <c r="K638" t="s">
        <v>21198</v>
      </c>
      <c r="O638" t="s">
        <v>28261</v>
      </c>
      <c r="W638" t="s">
        <v>30055</v>
      </c>
      <c r="AA638" t="s">
        <v>29302</v>
      </c>
      <c r="AB638" t="s">
        <v>29303</v>
      </c>
      <c r="AG638">
        <v>8</v>
      </c>
      <c r="AH638">
        <v>8</v>
      </c>
      <c r="AN638" t="s">
        <v>21200</v>
      </c>
      <c r="AS638" s="3">
        <v>47331</v>
      </c>
      <c r="AT638">
        <v>2013</v>
      </c>
      <c r="AU638">
        <v>67</v>
      </c>
      <c r="AV638">
        <v>3</v>
      </c>
      <c r="BA638">
        <v>196</v>
      </c>
      <c r="BB638">
        <v>205</v>
      </c>
      <c r="BL638" t="s">
        <v>30056</v>
      </c>
      <c r="BR638" t="s">
        <v>33094</v>
      </c>
      <c r="BS638" t="s">
        <v>594</v>
      </c>
      <c r="BW638" t="s">
        <v>296</v>
      </c>
    </row>
    <row r="639" spans="1:75" hidden="1">
      <c r="A639">
        <v>1041</v>
      </c>
      <c r="B639" t="s">
        <v>76</v>
      </c>
      <c r="C639" t="s">
        <v>32934</v>
      </c>
      <c r="G639" t="s">
        <v>32934</v>
      </c>
      <c r="J639" t="s">
        <v>32935</v>
      </c>
      <c r="K639" t="s">
        <v>6085</v>
      </c>
      <c r="O639" t="s">
        <v>28261</v>
      </c>
      <c r="AG639">
        <v>23</v>
      </c>
      <c r="AH639">
        <v>24</v>
      </c>
      <c r="AN639" t="s">
        <v>6091</v>
      </c>
      <c r="AT639">
        <v>1984</v>
      </c>
      <c r="AU639">
        <v>26</v>
      </c>
      <c r="AV639">
        <v>1</v>
      </c>
      <c r="BA639">
        <v>113</v>
      </c>
      <c r="BB639">
        <v>123</v>
      </c>
      <c r="BD639" t="s">
        <v>32936</v>
      </c>
      <c r="BL639" t="s">
        <v>32937</v>
      </c>
      <c r="BR639" t="s">
        <v>33094</v>
      </c>
      <c r="BS639" t="s">
        <v>296</v>
      </c>
    </row>
    <row r="640" spans="1:75">
      <c r="A640">
        <v>940</v>
      </c>
      <c r="B640" t="s">
        <v>76</v>
      </c>
      <c r="C640" t="s">
        <v>32616</v>
      </c>
      <c r="G640" t="s">
        <v>32616</v>
      </c>
      <c r="J640" t="s">
        <v>32617</v>
      </c>
      <c r="K640" t="s">
        <v>452</v>
      </c>
      <c r="O640" t="s">
        <v>32481</v>
      </c>
      <c r="AG640">
        <v>4</v>
      </c>
      <c r="AH640">
        <v>7</v>
      </c>
      <c r="AN640" t="s">
        <v>454</v>
      </c>
      <c r="AS640" t="s">
        <v>148</v>
      </c>
      <c r="AT640">
        <v>1993</v>
      </c>
      <c r="AU640">
        <v>28</v>
      </c>
      <c r="AV640">
        <v>2</v>
      </c>
      <c r="BA640">
        <v>256</v>
      </c>
      <c r="BB640">
        <v>258</v>
      </c>
      <c r="BD640" t="s">
        <v>32618</v>
      </c>
      <c r="BL640" t="s">
        <v>32619</v>
      </c>
      <c r="BR640" t="s">
        <v>33094</v>
      </c>
      <c r="BS640" t="s">
        <v>594</v>
      </c>
      <c r="BT640">
        <v>1</v>
      </c>
    </row>
    <row r="641" spans="1:71" hidden="1">
      <c r="A641">
        <v>905</v>
      </c>
      <c r="B641" t="s">
        <v>76</v>
      </c>
      <c r="C641" t="s">
        <v>6665</v>
      </c>
      <c r="G641" t="s">
        <v>6665</v>
      </c>
      <c r="J641" t="s">
        <v>6666</v>
      </c>
      <c r="K641" t="s">
        <v>2877</v>
      </c>
      <c r="O641" t="s">
        <v>28261</v>
      </c>
      <c r="W641" t="s">
        <v>6667</v>
      </c>
      <c r="AA641" t="s">
        <v>6668</v>
      </c>
      <c r="AB641" t="s">
        <v>6669</v>
      </c>
      <c r="AG641">
        <v>48</v>
      </c>
      <c r="AH641">
        <v>52</v>
      </c>
      <c r="AN641" t="s">
        <v>2880</v>
      </c>
      <c r="AS641" t="s">
        <v>887</v>
      </c>
      <c r="AT641">
        <v>1995</v>
      </c>
      <c r="AU641">
        <v>55</v>
      </c>
      <c r="AV641">
        <v>2</v>
      </c>
      <c r="BA641">
        <v>143</v>
      </c>
      <c r="BB641">
        <v>157</v>
      </c>
      <c r="BD641" t="s">
        <v>32492</v>
      </c>
      <c r="BL641" t="s">
        <v>6671</v>
      </c>
      <c r="BR641" t="s">
        <v>33176</v>
      </c>
    </row>
    <row r="642" spans="1:71" hidden="1">
      <c r="A642">
        <v>730</v>
      </c>
      <c r="B642" t="s">
        <v>76</v>
      </c>
      <c r="C642" t="s">
        <v>31857</v>
      </c>
      <c r="G642" t="s">
        <v>31857</v>
      </c>
      <c r="J642" t="s">
        <v>31858</v>
      </c>
      <c r="K642" t="s">
        <v>210</v>
      </c>
      <c r="O642" t="s">
        <v>28261</v>
      </c>
      <c r="W642" t="s">
        <v>31859</v>
      </c>
      <c r="AG642">
        <v>15</v>
      </c>
      <c r="AH642">
        <v>19</v>
      </c>
      <c r="AN642" t="s">
        <v>214</v>
      </c>
      <c r="AS642" t="s">
        <v>128</v>
      </c>
      <c r="AT642">
        <v>2002</v>
      </c>
      <c r="AU642">
        <v>27</v>
      </c>
      <c r="AV642">
        <v>6</v>
      </c>
      <c r="BA642">
        <v>692</v>
      </c>
      <c r="BB642">
        <v>701</v>
      </c>
      <c r="BD642" t="s">
        <v>31860</v>
      </c>
      <c r="BL642" t="s">
        <v>31861</v>
      </c>
      <c r="BR642" t="s">
        <v>33094</v>
      </c>
      <c r="BS642" t="s">
        <v>296</v>
      </c>
    </row>
    <row r="643" spans="1:71" hidden="1">
      <c r="A643">
        <v>989</v>
      </c>
      <c r="B643" t="s">
        <v>76</v>
      </c>
      <c r="C643" t="s">
        <v>32764</v>
      </c>
      <c r="G643" t="s">
        <v>32764</v>
      </c>
      <c r="J643" t="s">
        <v>32765</v>
      </c>
      <c r="K643" t="s">
        <v>1697</v>
      </c>
      <c r="O643" t="s">
        <v>28261</v>
      </c>
      <c r="AG643">
        <v>45</v>
      </c>
      <c r="AH643">
        <v>45</v>
      </c>
      <c r="AN643" t="s">
        <v>1699</v>
      </c>
      <c r="AS643" t="s">
        <v>887</v>
      </c>
      <c r="AT643">
        <v>1989</v>
      </c>
      <c r="AU643">
        <v>133</v>
      </c>
      <c r="AV643">
        <v>6</v>
      </c>
      <c r="BA643">
        <v>869</v>
      </c>
      <c r="BB643">
        <v>887</v>
      </c>
      <c r="BD643" t="s">
        <v>32766</v>
      </c>
      <c r="BL643" t="s">
        <v>32767</v>
      </c>
      <c r="BR643" t="s">
        <v>33094</v>
      </c>
      <c r="BS643" t="s">
        <v>296</v>
      </c>
    </row>
    <row r="644" spans="1:71" hidden="1">
      <c r="A644">
        <v>189</v>
      </c>
      <c r="B644" t="s">
        <v>76</v>
      </c>
      <c r="C644" t="s">
        <v>29236</v>
      </c>
      <c r="G644" t="s">
        <v>29237</v>
      </c>
      <c r="J644" t="s">
        <v>29238</v>
      </c>
      <c r="K644" t="s">
        <v>1516</v>
      </c>
      <c r="O644" t="s">
        <v>28261</v>
      </c>
      <c r="W644" t="s">
        <v>29239</v>
      </c>
      <c r="AB644" t="s">
        <v>29240</v>
      </c>
      <c r="AG644">
        <v>1</v>
      </c>
      <c r="AH644">
        <v>1</v>
      </c>
      <c r="AN644" t="s">
        <v>1518</v>
      </c>
      <c r="AS644" s="3">
        <v>46419</v>
      </c>
      <c r="AT644">
        <v>2016</v>
      </c>
      <c r="AU644">
        <v>16</v>
      </c>
      <c r="BC644">
        <v>46</v>
      </c>
      <c r="BD644" t="s">
        <v>29241</v>
      </c>
      <c r="BL644" t="s">
        <v>29242</v>
      </c>
      <c r="BM644">
        <v>26922082</v>
      </c>
      <c r="BR644" t="s">
        <v>33094</v>
      </c>
      <c r="BS644" t="s">
        <v>296</v>
      </c>
    </row>
    <row r="645" spans="1:71" hidden="1">
      <c r="A645">
        <v>456</v>
      </c>
      <c r="B645" t="s">
        <v>76</v>
      </c>
      <c r="C645" t="s">
        <v>6678</v>
      </c>
      <c r="G645" t="s">
        <v>6679</v>
      </c>
      <c r="J645" t="s">
        <v>6680</v>
      </c>
      <c r="K645" t="s">
        <v>5017</v>
      </c>
      <c r="O645" t="s">
        <v>28261</v>
      </c>
      <c r="W645" t="s">
        <v>6681</v>
      </c>
      <c r="AA645" t="s">
        <v>6682</v>
      </c>
      <c r="AB645" t="s">
        <v>6683</v>
      </c>
      <c r="AG645">
        <v>5</v>
      </c>
      <c r="AH645">
        <v>5</v>
      </c>
      <c r="AN645" t="s">
        <v>5019</v>
      </c>
      <c r="AS645" t="s">
        <v>397</v>
      </c>
      <c r="AT645">
        <v>2011</v>
      </c>
      <c r="AU645">
        <v>14</v>
      </c>
      <c r="AV645">
        <v>3</v>
      </c>
      <c r="BA645">
        <v>254</v>
      </c>
      <c r="BB645">
        <v>261</v>
      </c>
      <c r="BD645" t="s">
        <v>6684</v>
      </c>
      <c r="BL645" t="s">
        <v>6685</v>
      </c>
      <c r="BR645" t="s">
        <v>33176</v>
      </c>
    </row>
    <row r="646" spans="1:71" hidden="1">
      <c r="A646">
        <v>536</v>
      </c>
      <c r="B646" t="s">
        <v>76</v>
      </c>
      <c r="C646" t="s">
        <v>30966</v>
      </c>
      <c r="G646" t="s">
        <v>30967</v>
      </c>
      <c r="J646" t="s">
        <v>30968</v>
      </c>
      <c r="K646" t="s">
        <v>247</v>
      </c>
      <c r="O646" t="s">
        <v>28261</v>
      </c>
      <c r="W646" t="s">
        <v>30969</v>
      </c>
      <c r="AG646">
        <v>9</v>
      </c>
      <c r="AH646">
        <v>9</v>
      </c>
      <c r="AN646" t="s">
        <v>250</v>
      </c>
      <c r="AO646" t="s">
        <v>251</v>
      </c>
      <c r="AT646">
        <v>2009</v>
      </c>
      <c r="AU646">
        <v>26</v>
      </c>
      <c r="AV646">
        <v>8</v>
      </c>
      <c r="BA646">
        <v>1575</v>
      </c>
      <c r="BB646">
        <v>1586</v>
      </c>
      <c r="BD646" t="s">
        <v>30970</v>
      </c>
      <c r="BL646" t="s">
        <v>30971</v>
      </c>
      <c r="BM646">
        <v>20030541</v>
      </c>
      <c r="BR646" t="s">
        <v>33094</v>
      </c>
      <c r="BS646" t="s">
        <v>296</v>
      </c>
    </row>
    <row r="647" spans="1:71" hidden="1">
      <c r="A647">
        <v>6</v>
      </c>
      <c r="B647" t="s">
        <v>76</v>
      </c>
      <c r="C647" t="s">
        <v>28284</v>
      </c>
      <c r="G647" t="s">
        <v>28285</v>
      </c>
      <c r="J647" t="s">
        <v>28286</v>
      </c>
      <c r="K647" t="s">
        <v>3968</v>
      </c>
      <c r="O647" t="s">
        <v>28261</v>
      </c>
      <c r="W647" t="s">
        <v>28287</v>
      </c>
      <c r="AG647">
        <v>0</v>
      </c>
      <c r="AH647">
        <v>0</v>
      </c>
      <c r="AN647" t="s">
        <v>3970</v>
      </c>
      <c r="AO647" t="s">
        <v>3971</v>
      </c>
      <c r="AS647" t="s">
        <v>413</v>
      </c>
      <c r="AT647">
        <v>2018</v>
      </c>
      <c r="AU647">
        <v>96</v>
      </c>
      <c r="AV647">
        <v>11</v>
      </c>
      <c r="BA647">
        <v>1203</v>
      </c>
      <c r="BB647">
        <v>1213</v>
      </c>
      <c r="BD647" t="s">
        <v>28288</v>
      </c>
      <c r="BL647" t="s">
        <v>28289</v>
      </c>
      <c r="BR647" t="s">
        <v>33094</v>
      </c>
      <c r="BS647" t="s">
        <v>296</v>
      </c>
    </row>
    <row r="648" spans="1:71" hidden="1">
      <c r="A648">
        <v>506</v>
      </c>
      <c r="B648" t="s">
        <v>867</v>
      </c>
      <c r="C648" t="s">
        <v>4150</v>
      </c>
      <c r="G648" t="s">
        <v>4151</v>
      </c>
      <c r="J648" t="s">
        <v>6726</v>
      </c>
      <c r="K648" t="s">
        <v>6727</v>
      </c>
      <c r="L648" t="s">
        <v>6727</v>
      </c>
      <c r="O648" t="s">
        <v>28968</v>
      </c>
      <c r="W648" t="s">
        <v>6728</v>
      </c>
      <c r="AG648">
        <v>91</v>
      </c>
      <c r="AH648">
        <v>93</v>
      </c>
      <c r="AN648" t="s">
        <v>6729</v>
      </c>
      <c r="AP648" t="s">
        <v>6730</v>
      </c>
      <c r="AT648">
        <v>2010</v>
      </c>
      <c r="AU648">
        <v>72</v>
      </c>
      <c r="BA648">
        <v>147</v>
      </c>
      <c r="BB648">
        <v>166</v>
      </c>
      <c r="BD648" t="s">
        <v>6731</v>
      </c>
      <c r="BL648" t="s">
        <v>6732</v>
      </c>
      <c r="BM648">
        <v>20148671</v>
      </c>
      <c r="BR648" t="s">
        <v>33176</v>
      </c>
    </row>
    <row r="649" spans="1:71" hidden="1">
      <c r="A649">
        <v>214</v>
      </c>
      <c r="B649" t="s">
        <v>76</v>
      </c>
      <c r="C649" t="s">
        <v>29353</v>
      </c>
      <c r="G649" t="s">
        <v>29354</v>
      </c>
      <c r="J649" t="s">
        <v>29355</v>
      </c>
      <c r="K649" t="s">
        <v>1516</v>
      </c>
      <c r="O649" t="s">
        <v>28261</v>
      </c>
      <c r="W649" t="s">
        <v>29356</v>
      </c>
      <c r="AA649" t="s">
        <v>29357</v>
      </c>
      <c r="AB649" t="s">
        <v>29358</v>
      </c>
      <c r="AG649">
        <v>2</v>
      </c>
      <c r="AH649">
        <v>2</v>
      </c>
      <c r="AN649" t="s">
        <v>1518</v>
      </c>
      <c r="AS649" s="3">
        <v>42614</v>
      </c>
      <c r="AT649">
        <v>2015</v>
      </c>
      <c r="AU649">
        <v>15</v>
      </c>
      <c r="BC649">
        <v>197</v>
      </c>
      <c r="BD649" t="s">
        <v>29359</v>
      </c>
      <c r="BL649" t="s">
        <v>29360</v>
      </c>
      <c r="BM649">
        <v>26377220</v>
      </c>
      <c r="BR649" t="s">
        <v>33094</v>
      </c>
      <c r="BS649" t="s">
        <v>296</v>
      </c>
    </row>
    <row r="650" spans="1:71" hidden="1">
      <c r="A650">
        <v>524</v>
      </c>
      <c r="B650" t="s">
        <v>76</v>
      </c>
      <c r="C650" t="s">
        <v>30913</v>
      </c>
      <c r="G650" t="s">
        <v>30914</v>
      </c>
      <c r="J650" t="s">
        <v>30915</v>
      </c>
      <c r="K650" t="s">
        <v>191</v>
      </c>
      <c r="O650" t="s">
        <v>28261</v>
      </c>
      <c r="W650" t="s">
        <v>30916</v>
      </c>
      <c r="AG650">
        <v>119</v>
      </c>
      <c r="AH650">
        <v>130</v>
      </c>
      <c r="AN650" t="s">
        <v>195</v>
      </c>
      <c r="AO650" t="s">
        <v>196</v>
      </c>
      <c r="AS650" s="3">
        <v>37834</v>
      </c>
      <c r="AT650">
        <v>2009</v>
      </c>
      <c r="AU650">
        <v>149</v>
      </c>
      <c r="AV650">
        <v>8</v>
      </c>
      <c r="BA650">
        <v>1254</v>
      </c>
      <c r="BB650">
        <v>1265</v>
      </c>
      <c r="BD650" t="s">
        <v>30917</v>
      </c>
      <c r="BL650" t="s">
        <v>30918</v>
      </c>
      <c r="BR650" t="s">
        <v>33094</v>
      </c>
      <c r="BS650" t="s">
        <v>296</v>
      </c>
    </row>
    <row r="651" spans="1:71" hidden="1">
      <c r="A651">
        <v>329</v>
      </c>
      <c r="B651" t="s">
        <v>76</v>
      </c>
      <c r="C651" t="s">
        <v>29944</v>
      </c>
      <c r="G651" t="s">
        <v>29945</v>
      </c>
      <c r="J651" t="s">
        <v>29946</v>
      </c>
      <c r="K651" t="s">
        <v>1697</v>
      </c>
      <c r="O651" t="s">
        <v>28261</v>
      </c>
      <c r="W651" t="s">
        <v>29947</v>
      </c>
      <c r="AA651" t="s">
        <v>29183</v>
      </c>
      <c r="AB651" t="s">
        <v>29184</v>
      </c>
      <c r="AG651">
        <v>13</v>
      </c>
      <c r="AH651">
        <v>13</v>
      </c>
      <c r="AN651" t="s">
        <v>1699</v>
      </c>
      <c r="AO651" t="s">
        <v>1700</v>
      </c>
      <c r="AS651" t="s">
        <v>2426</v>
      </c>
      <c r="AT651">
        <v>2013</v>
      </c>
      <c r="AU651">
        <v>182</v>
      </c>
      <c r="AV651">
        <v>6</v>
      </c>
      <c r="BA651">
        <v>760</v>
      </c>
      <c r="BB651">
        <v>774</v>
      </c>
      <c r="BD651" t="s">
        <v>29948</v>
      </c>
      <c r="BL651" t="s">
        <v>29949</v>
      </c>
      <c r="BM651">
        <v>24231537</v>
      </c>
      <c r="BR651" t="s">
        <v>33094</v>
      </c>
      <c r="BS651" t="s">
        <v>296</v>
      </c>
    </row>
    <row r="652" spans="1:71" hidden="1">
      <c r="A652">
        <v>706</v>
      </c>
      <c r="B652" t="s">
        <v>76</v>
      </c>
      <c r="C652" t="s">
        <v>31742</v>
      </c>
      <c r="G652" t="s">
        <v>31742</v>
      </c>
      <c r="J652" t="s">
        <v>31743</v>
      </c>
      <c r="K652" t="s">
        <v>5339</v>
      </c>
      <c r="O652" t="s">
        <v>28261</v>
      </c>
      <c r="W652" t="s">
        <v>31744</v>
      </c>
      <c r="AA652" t="s">
        <v>31745</v>
      </c>
      <c r="AB652" t="s">
        <v>31746</v>
      </c>
      <c r="AG652">
        <v>10</v>
      </c>
      <c r="AH652">
        <v>10</v>
      </c>
      <c r="AN652" t="s">
        <v>5341</v>
      </c>
      <c r="AS652" t="s">
        <v>216</v>
      </c>
      <c r="AT652">
        <v>2003</v>
      </c>
      <c r="AU652">
        <v>143</v>
      </c>
      <c r="AV652">
        <v>2</v>
      </c>
      <c r="BA652">
        <v>283</v>
      </c>
      <c r="BB652">
        <v>296</v>
      </c>
      <c r="BD652" t="s">
        <v>31747</v>
      </c>
      <c r="BL652" t="s">
        <v>31748</v>
      </c>
      <c r="BR652" t="s">
        <v>33094</v>
      </c>
      <c r="BS652" t="s">
        <v>296</v>
      </c>
    </row>
    <row r="653" spans="1:71" hidden="1">
      <c r="A653">
        <v>65</v>
      </c>
      <c r="B653" t="s">
        <v>76</v>
      </c>
      <c r="C653" t="s">
        <v>28606</v>
      </c>
      <c r="G653" t="s">
        <v>28607</v>
      </c>
      <c r="J653" t="s">
        <v>28608</v>
      </c>
      <c r="K653" t="s">
        <v>28609</v>
      </c>
      <c r="O653" t="s">
        <v>28261</v>
      </c>
      <c r="W653" t="s">
        <v>28610</v>
      </c>
      <c r="AG653">
        <v>0</v>
      </c>
      <c r="AH653">
        <v>0</v>
      </c>
      <c r="AN653" t="s">
        <v>28611</v>
      </c>
      <c r="AO653" t="s">
        <v>28612</v>
      </c>
      <c r="AS653" t="s">
        <v>94</v>
      </c>
      <c r="AT653">
        <v>2018</v>
      </c>
      <c r="AU653">
        <v>21</v>
      </c>
      <c r="AV653">
        <v>1</v>
      </c>
      <c r="BA653">
        <v>12</v>
      </c>
      <c r="BB653">
        <v>20</v>
      </c>
      <c r="BD653" t="s">
        <v>28613</v>
      </c>
      <c r="BL653" t="s">
        <v>28614</v>
      </c>
      <c r="BR653" t="s">
        <v>33094</v>
      </c>
      <c r="BS653" t="s">
        <v>296</v>
      </c>
    </row>
    <row r="654" spans="1:71" hidden="1">
      <c r="A654">
        <v>334</v>
      </c>
      <c r="B654" t="s">
        <v>76</v>
      </c>
      <c r="C654" t="s">
        <v>29970</v>
      </c>
      <c r="G654" t="s">
        <v>29971</v>
      </c>
      <c r="J654" t="s">
        <v>29972</v>
      </c>
      <c r="K654" t="s">
        <v>6475</v>
      </c>
      <c r="O654" t="s">
        <v>28261</v>
      </c>
      <c r="W654" t="s">
        <v>29973</v>
      </c>
      <c r="AG654">
        <v>1</v>
      </c>
      <c r="AH654">
        <v>1</v>
      </c>
      <c r="AN654" t="s">
        <v>6478</v>
      </c>
      <c r="AO654" t="s">
        <v>29821</v>
      </c>
      <c r="AS654" t="s">
        <v>413</v>
      </c>
      <c r="AT654">
        <v>2013</v>
      </c>
      <c r="AU654">
        <v>52</v>
      </c>
      <c r="BC654">
        <v>47</v>
      </c>
      <c r="BD654" t="s">
        <v>29974</v>
      </c>
      <c r="BL654" t="s">
        <v>29975</v>
      </c>
      <c r="BR654" t="s">
        <v>33094</v>
      </c>
      <c r="BS654" t="s">
        <v>296</v>
      </c>
    </row>
    <row r="655" spans="1:71" hidden="1">
      <c r="A655">
        <v>958</v>
      </c>
      <c r="B655" t="s">
        <v>76</v>
      </c>
      <c r="C655" t="s">
        <v>6787</v>
      </c>
      <c r="G655" t="s">
        <v>6787</v>
      </c>
      <c r="J655" t="s">
        <v>6788</v>
      </c>
      <c r="K655" t="s">
        <v>3996</v>
      </c>
      <c r="O655" t="s">
        <v>28261</v>
      </c>
      <c r="W655" t="s">
        <v>6789</v>
      </c>
      <c r="AG655">
        <v>10</v>
      </c>
      <c r="AH655">
        <v>13</v>
      </c>
      <c r="AN655" t="s">
        <v>4000</v>
      </c>
      <c r="AS655" t="s">
        <v>148</v>
      </c>
      <c r="AT655">
        <v>1992</v>
      </c>
      <c r="AU655">
        <v>90</v>
      </c>
      <c r="AV655">
        <v>2</v>
      </c>
      <c r="BA655">
        <v>270</v>
      </c>
      <c r="BB655">
        <v>275</v>
      </c>
      <c r="BD655" t="s">
        <v>6790</v>
      </c>
      <c r="BL655" t="s">
        <v>6791</v>
      </c>
      <c r="BM655">
        <v>28313723</v>
      </c>
      <c r="BR655" t="s">
        <v>33176</v>
      </c>
    </row>
    <row r="656" spans="1:71" hidden="1">
      <c r="A656">
        <v>231</v>
      </c>
      <c r="B656" t="s">
        <v>76</v>
      </c>
      <c r="C656" t="s">
        <v>6792</v>
      </c>
      <c r="G656" t="s">
        <v>6793</v>
      </c>
      <c r="J656" t="s">
        <v>6794</v>
      </c>
      <c r="K656" t="s">
        <v>666</v>
      </c>
      <c r="O656" t="s">
        <v>28261</v>
      </c>
      <c r="W656" t="s">
        <v>6795</v>
      </c>
      <c r="AA656" t="s">
        <v>29424</v>
      </c>
      <c r="AB656" t="s">
        <v>29425</v>
      </c>
      <c r="AG656">
        <v>4</v>
      </c>
      <c r="AH656">
        <v>5</v>
      </c>
      <c r="AN656" t="s">
        <v>670</v>
      </c>
      <c r="AO656" t="s">
        <v>671</v>
      </c>
      <c r="AS656" t="s">
        <v>887</v>
      </c>
      <c r="AT656">
        <v>2015</v>
      </c>
      <c r="AU656">
        <v>24</v>
      </c>
      <c r="AV656">
        <v>11</v>
      </c>
      <c r="BA656">
        <v>2809</v>
      </c>
      <c r="BB656">
        <v>2819</v>
      </c>
      <c r="BD656" t="s">
        <v>6798</v>
      </c>
      <c r="BL656" t="s">
        <v>6799</v>
      </c>
      <c r="BM656">
        <v>25877951</v>
      </c>
      <c r="BR656" t="s">
        <v>33176</v>
      </c>
    </row>
    <row r="657" spans="1:71" hidden="1">
      <c r="A657">
        <v>1059</v>
      </c>
      <c r="B657" t="s">
        <v>76</v>
      </c>
      <c r="C657" t="s">
        <v>32985</v>
      </c>
      <c r="G657" t="s">
        <v>32985</v>
      </c>
      <c r="J657" t="s">
        <v>32986</v>
      </c>
      <c r="K657" t="s">
        <v>4626</v>
      </c>
      <c r="O657" t="s">
        <v>28261</v>
      </c>
      <c r="AG657">
        <v>16</v>
      </c>
      <c r="AH657">
        <v>16</v>
      </c>
      <c r="AN657" t="s">
        <v>4627</v>
      </c>
      <c r="AT657">
        <v>1981</v>
      </c>
      <c r="AU657">
        <v>94</v>
      </c>
      <c r="AV657">
        <v>2</v>
      </c>
      <c r="BA657">
        <v>241</v>
      </c>
      <c r="BB657">
        <v>244</v>
      </c>
      <c r="BL657" t="s">
        <v>32987</v>
      </c>
      <c r="BR657" t="s">
        <v>33094</v>
      </c>
      <c r="BS657" t="s">
        <v>296</v>
      </c>
    </row>
    <row r="658" spans="1:71" hidden="1">
      <c r="A658">
        <v>106</v>
      </c>
      <c r="B658" t="s">
        <v>76</v>
      </c>
      <c r="C658" t="s">
        <v>28803</v>
      </c>
      <c r="G658" t="s">
        <v>28804</v>
      </c>
      <c r="J658" t="s">
        <v>28805</v>
      </c>
      <c r="K658" t="s">
        <v>9558</v>
      </c>
      <c r="O658" t="s">
        <v>28261</v>
      </c>
      <c r="W658" t="s">
        <v>28806</v>
      </c>
      <c r="AB658" t="s">
        <v>28807</v>
      </c>
      <c r="AG658">
        <v>0</v>
      </c>
      <c r="AH658">
        <v>0</v>
      </c>
      <c r="AN658" t="s">
        <v>9560</v>
      </c>
      <c r="AO658" t="s">
        <v>9561</v>
      </c>
      <c r="AS658" t="s">
        <v>887</v>
      </c>
      <c r="AT658">
        <v>2017</v>
      </c>
      <c r="AU658">
        <v>33</v>
      </c>
      <c r="BA658">
        <v>39</v>
      </c>
      <c r="BB658">
        <v>45</v>
      </c>
      <c r="BD658" t="s">
        <v>28808</v>
      </c>
      <c r="BL658" t="s">
        <v>28809</v>
      </c>
      <c r="BM658">
        <v>28089489</v>
      </c>
      <c r="BR658" t="s">
        <v>33094</v>
      </c>
      <c r="BS658" t="s">
        <v>296</v>
      </c>
    </row>
    <row r="659" spans="1:71" hidden="1">
      <c r="A659">
        <v>180</v>
      </c>
      <c r="B659" t="s">
        <v>76</v>
      </c>
      <c r="C659" t="s">
        <v>29189</v>
      </c>
      <c r="G659" t="s">
        <v>29190</v>
      </c>
      <c r="J659" t="s">
        <v>29191</v>
      </c>
      <c r="K659" t="s">
        <v>29192</v>
      </c>
      <c r="O659" t="s">
        <v>28261</v>
      </c>
      <c r="W659" t="s">
        <v>29193</v>
      </c>
      <c r="AG659">
        <v>0</v>
      </c>
      <c r="AH659">
        <v>0</v>
      </c>
      <c r="AN659" t="s">
        <v>29194</v>
      </c>
      <c r="AO659" t="s">
        <v>29195</v>
      </c>
      <c r="AS659" t="s">
        <v>600</v>
      </c>
      <c r="AT659">
        <v>2016</v>
      </c>
      <c r="AU659">
        <v>71</v>
      </c>
      <c r="AV659">
        <v>4</v>
      </c>
      <c r="BA659">
        <v>451</v>
      </c>
      <c r="BB659">
        <v>460</v>
      </c>
      <c r="BD659" t="s">
        <v>29196</v>
      </c>
      <c r="BL659" t="s">
        <v>29197</v>
      </c>
      <c r="BM659">
        <v>25863036</v>
      </c>
      <c r="BR659" t="s">
        <v>33094</v>
      </c>
      <c r="BS659" t="s">
        <v>296</v>
      </c>
    </row>
    <row r="660" spans="1:71" hidden="1">
      <c r="A660">
        <v>284</v>
      </c>
      <c r="B660" t="s">
        <v>76</v>
      </c>
      <c r="C660" t="s">
        <v>29673</v>
      </c>
      <c r="G660" t="s">
        <v>29674</v>
      </c>
      <c r="J660" t="s">
        <v>29675</v>
      </c>
      <c r="K660" t="s">
        <v>12443</v>
      </c>
      <c r="O660" t="s">
        <v>28261</v>
      </c>
      <c r="W660" t="s">
        <v>29676</v>
      </c>
      <c r="AB660" t="s">
        <v>29677</v>
      </c>
      <c r="AG660">
        <v>16</v>
      </c>
      <c r="AH660">
        <v>16</v>
      </c>
      <c r="AN660" t="s">
        <v>12445</v>
      </c>
      <c r="AO660" t="s">
        <v>12446</v>
      </c>
      <c r="AS660" t="s">
        <v>168</v>
      </c>
      <c r="AT660">
        <v>2014</v>
      </c>
      <c r="AU660">
        <v>17</v>
      </c>
      <c r="AV660">
        <v>10</v>
      </c>
      <c r="BA660">
        <v>1316</v>
      </c>
      <c r="BB660">
        <v>1325</v>
      </c>
      <c r="BD660" t="s">
        <v>29678</v>
      </c>
      <c r="BL660" t="s">
        <v>29679</v>
      </c>
      <c r="BM660">
        <v>25104062</v>
      </c>
      <c r="BR660" t="s">
        <v>33094</v>
      </c>
      <c r="BS660" t="s">
        <v>296</v>
      </c>
    </row>
    <row r="661" spans="1:71" hidden="1">
      <c r="A661">
        <v>23</v>
      </c>
      <c r="B661" t="s">
        <v>76</v>
      </c>
      <c r="C661" t="s">
        <v>6917</v>
      </c>
      <c r="G661" t="s">
        <v>6918</v>
      </c>
      <c r="J661" t="s">
        <v>6919</v>
      </c>
      <c r="K661" t="s">
        <v>452</v>
      </c>
      <c r="O661" t="s">
        <v>28261</v>
      </c>
      <c r="W661" t="s">
        <v>6920</v>
      </c>
      <c r="AG661">
        <v>0</v>
      </c>
      <c r="AH661">
        <v>0</v>
      </c>
      <c r="AN661" t="s">
        <v>454</v>
      </c>
      <c r="AO661" t="s">
        <v>5026</v>
      </c>
      <c r="AS661" t="s">
        <v>216</v>
      </c>
      <c r="AT661">
        <v>2018</v>
      </c>
      <c r="AU661">
        <v>53</v>
      </c>
      <c r="AV661">
        <v>3</v>
      </c>
      <c r="BA661">
        <v>343</v>
      </c>
      <c r="BB661">
        <v>351</v>
      </c>
      <c r="BD661" t="s">
        <v>6921</v>
      </c>
      <c r="BL661" t="s">
        <v>6922</v>
      </c>
      <c r="BR661" t="s">
        <v>33176</v>
      </c>
    </row>
    <row r="662" spans="1:71" hidden="1">
      <c r="A662">
        <v>996</v>
      </c>
      <c r="B662" t="s">
        <v>76</v>
      </c>
      <c r="C662" t="s">
        <v>19412</v>
      </c>
      <c r="G662" t="s">
        <v>19412</v>
      </c>
      <c r="J662" t="s">
        <v>32790</v>
      </c>
      <c r="K662" t="s">
        <v>2662</v>
      </c>
      <c r="O662" t="s">
        <v>28261</v>
      </c>
      <c r="AG662">
        <v>17</v>
      </c>
      <c r="AH662">
        <v>17</v>
      </c>
      <c r="AN662" t="s">
        <v>2664</v>
      </c>
      <c r="AS662" t="s">
        <v>600</v>
      </c>
      <c r="AT662">
        <v>1988</v>
      </c>
      <c r="AU662">
        <v>47</v>
      </c>
      <c r="AV662">
        <v>1</v>
      </c>
      <c r="BA662">
        <v>81</v>
      </c>
      <c r="BB662">
        <v>88</v>
      </c>
      <c r="BD662" t="s">
        <v>32791</v>
      </c>
      <c r="BL662" t="s">
        <v>32792</v>
      </c>
      <c r="BR662" t="s">
        <v>33094</v>
      </c>
      <c r="BS662" t="s">
        <v>296</v>
      </c>
    </row>
    <row r="663" spans="1:71" hidden="1">
      <c r="A663">
        <v>49</v>
      </c>
      <c r="B663" t="s">
        <v>76</v>
      </c>
      <c r="C663" t="s">
        <v>28518</v>
      </c>
      <c r="G663" t="s">
        <v>28519</v>
      </c>
      <c r="J663" t="s">
        <v>28520</v>
      </c>
      <c r="K663" t="s">
        <v>13816</v>
      </c>
      <c r="O663" t="s">
        <v>28261</v>
      </c>
      <c r="W663" t="s">
        <v>28521</v>
      </c>
      <c r="AG663">
        <v>1</v>
      </c>
      <c r="AH663">
        <v>1</v>
      </c>
      <c r="AN663" t="s">
        <v>13818</v>
      </c>
      <c r="AO663" t="s">
        <v>13819</v>
      </c>
      <c r="AS663" t="s">
        <v>769</v>
      </c>
      <c r="AT663">
        <v>2018</v>
      </c>
      <c r="AU663">
        <v>20</v>
      </c>
      <c r="AV663">
        <v>3</v>
      </c>
      <c r="BA663">
        <v>653</v>
      </c>
      <c r="BB663">
        <v>664</v>
      </c>
      <c r="BD663" t="s">
        <v>28522</v>
      </c>
      <c r="BL663" t="s">
        <v>28523</v>
      </c>
      <c r="BR663" t="s">
        <v>33094</v>
      </c>
      <c r="BS663" t="s">
        <v>296</v>
      </c>
    </row>
    <row r="664" spans="1:71" hidden="1">
      <c r="A664">
        <v>758</v>
      </c>
      <c r="B664" t="s">
        <v>76</v>
      </c>
      <c r="C664" t="s">
        <v>31985</v>
      </c>
      <c r="G664" t="s">
        <v>31985</v>
      </c>
      <c r="J664" t="s">
        <v>31986</v>
      </c>
      <c r="K664" t="s">
        <v>145</v>
      </c>
      <c r="O664" t="s">
        <v>28261</v>
      </c>
      <c r="W664" t="s">
        <v>31987</v>
      </c>
      <c r="AA664" t="s">
        <v>3005</v>
      </c>
      <c r="AB664" t="s">
        <v>3006</v>
      </c>
      <c r="AG664">
        <v>39</v>
      </c>
      <c r="AH664">
        <v>42</v>
      </c>
      <c r="AN664" t="s">
        <v>147</v>
      </c>
      <c r="AS664" t="s">
        <v>413</v>
      </c>
      <c r="AT664">
        <v>2001</v>
      </c>
      <c r="AU664">
        <v>47</v>
      </c>
      <c r="AV664">
        <v>11</v>
      </c>
      <c r="BA664">
        <v>1269</v>
      </c>
      <c r="BB664">
        <v>1274</v>
      </c>
      <c r="BD664" t="s">
        <v>31988</v>
      </c>
      <c r="BL664" t="s">
        <v>31989</v>
      </c>
      <c r="BR664" t="s">
        <v>33094</v>
      </c>
      <c r="BS664" t="s">
        <v>296</v>
      </c>
    </row>
    <row r="665" spans="1:71" hidden="1">
      <c r="A665">
        <v>973</v>
      </c>
      <c r="B665" t="s">
        <v>76</v>
      </c>
      <c r="C665" t="s">
        <v>32717</v>
      </c>
      <c r="G665" t="s">
        <v>32717</v>
      </c>
      <c r="J665" t="s">
        <v>32718</v>
      </c>
      <c r="K665" t="s">
        <v>8486</v>
      </c>
      <c r="O665" t="s">
        <v>28366</v>
      </c>
      <c r="AG665">
        <v>445</v>
      </c>
      <c r="AH665">
        <v>462</v>
      </c>
      <c r="AN665" t="s">
        <v>7386</v>
      </c>
      <c r="AT665">
        <v>1991</v>
      </c>
      <c r="AU665">
        <v>36</v>
      </c>
      <c r="BA665">
        <v>511</v>
      </c>
      <c r="BB665">
        <v>534</v>
      </c>
      <c r="BD665" t="s">
        <v>32719</v>
      </c>
      <c r="BL665" t="s">
        <v>32720</v>
      </c>
      <c r="BR665" t="s">
        <v>33094</v>
      </c>
    </row>
    <row r="666" spans="1:71" hidden="1">
      <c r="A666">
        <v>592</v>
      </c>
      <c r="B666" t="s">
        <v>76</v>
      </c>
      <c r="C666" t="s">
        <v>12256</v>
      </c>
      <c r="G666" t="s">
        <v>12257</v>
      </c>
      <c r="J666" t="s">
        <v>12258</v>
      </c>
      <c r="K666" t="s">
        <v>452</v>
      </c>
      <c r="O666" t="s">
        <v>28261</v>
      </c>
      <c r="W666" t="s">
        <v>12259</v>
      </c>
      <c r="AG666">
        <v>7</v>
      </c>
      <c r="AH666">
        <v>15</v>
      </c>
      <c r="AN666" t="s">
        <v>454</v>
      </c>
      <c r="AS666" t="s">
        <v>216</v>
      </c>
      <c r="AT666">
        <v>2007</v>
      </c>
      <c r="AU666">
        <v>42</v>
      </c>
      <c r="AV666">
        <v>3</v>
      </c>
      <c r="BA666">
        <v>383</v>
      </c>
      <c r="BB666">
        <v>389</v>
      </c>
      <c r="BD666" t="s">
        <v>12260</v>
      </c>
      <c r="BL666" t="s">
        <v>12261</v>
      </c>
      <c r="BR666" t="s">
        <v>33176</v>
      </c>
    </row>
    <row r="667" spans="1:71" hidden="1">
      <c r="A667">
        <v>831</v>
      </c>
      <c r="B667" t="s">
        <v>76</v>
      </c>
      <c r="C667" t="s">
        <v>6070</v>
      </c>
      <c r="G667" t="s">
        <v>6070</v>
      </c>
      <c r="J667" t="s">
        <v>6996</v>
      </c>
      <c r="K667" t="s">
        <v>182</v>
      </c>
      <c r="O667" t="s">
        <v>28261</v>
      </c>
      <c r="W667" t="s">
        <v>6997</v>
      </c>
      <c r="AG667">
        <v>20</v>
      </c>
      <c r="AH667">
        <v>22</v>
      </c>
      <c r="AN667" t="s">
        <v>184</v>
      </c>
      <c r="AS667" t="s">
        <v>128</v>
      </c>
      <c r="AT667">
        <v>1998</v>
      </c>
      <c r="AU667">
        <v>23</v>
      </c>
      <c r="AV667">
        <v>4</v>
      </c>
      <c r="BA667">
        <v>369</v>
      </c>
      <c r="BB667">
        <v>375</v>
      </c>
      <c r="BD667" t="s">
        <v>6998</v>
      </c>
      <c r="BL667" t="s">
        <v>6999</v>
      </c>
      <c r="BR667" t="s">
        <v>33176</v>
      </c>
    </row>
    <row r="668" spans="1:71" hidden="1">
      <c r="A668">
        <v>969</v>
      </c>
      <c r="B668" t="s">
        <v>76</v>
      </c>
      <c r="C668" t="s">
        <v>32699</v>
      </c>
      <c r="G668" t="s">
        <v>32699</v>
      </c>
      <c r="J668" t="s">
        <v>32700</v>
      </c>
      <c r="K668" t="s">
        <v>210</v>
      </c>
      <c r="O668" t="s">
        <v>28261</v>
      </c>
      <c r="W668" t="s">
        <v>32701</v>
      </c>
      <c r="AG668">
        <v>43</v>
      </c>
      <c r="AH668">
        <v>46</v>
      </c>
      <c r="AN668" t="s">
        <v>214</v>
      </c>
      <c r="AS668" t="s">
        <v>148</v>
      </c>
      <c r="AT668">
        <v>1991</v>
      </c>
      <c r="AU668">
        <v>16</v>
      </c>
      <c r="AV668">
        <v>2</v>
      </c>
      <c r="BA668">
        <v>145</v>
      </c>
      <c r="BB668">
        <v>154</v>
      </c>
      <c r="BD668" t="s">
        <v>32702</v>
      </c>
      <c r="BL668" t="s">
        <v>32703</v>
      </c>
      <c r="BR668" t="s">
        <v>33094</v>
      </c>
      <c r="BS668" t="s">
        <v>296</v>
      </c>
    </row>
    <row r="669" spans="1:71" hidden="1">
      <c r="A669">
        <v>851</v>
      </c>
      <c r="B669" t="s">
        <v>76</v>
      </c>
      <c r="C669" t="s">
        <v>8573</v>
      </c>
      <c r="G669" t="s">
        <v>8573</v>
      </c>
      <c r="J669" t="s">
        <v>32339</v>
      </c>
      <c r="K669" t="s">
        <v>79</v>
      </c>
      <c r="O669" t="s">
        <v>28261</v>
      </c>
      <c r="W669" t="s">
        <v>32340</v>
      </c>
      <c r="AG669">
        <v>73</v>
      </c>
      <c r="AH669">
        <v>77</v>
      </c>
      <c r="AN669" t="s">
        <v>81</v>
      </c>
      <c r="AS669" t="s">
        <v>128</v>
      </c>
      <c r="AT669">
        <v>1997</v>
      </c>
      <c r="AU669">
        <v>12</v>
      </c>
      <c r="AV669">
        <v>6</v>
      </c>
      <c r="BA669">
        <v>518</v>
      </c>
      <c r="BB669">
        <v>527</v>
      </c>
      <c r="BD669" t="s">
        <v>32341</v>
      </c>
      <c r="BL669" t="s">
        <v>32342</v>
      </c>
      <c r="BM669">
        <v>9406025</v>
      </c>
      <c r="BR669" t="s">
        <v>33094</v>
      </c>
      <c r="BS669" t="s">
        <v>296</v>
      </c>
    </row>
    <row r="670" spans="1:71" hidden="1">
      <c r="A670">
        <v>532</v>
      </c>
      <c r="B670" t="s">
        <v>76</v>
      </c>
      <c r="C670" t="s">
        <v>7117</v>
      </c>
      <c r="G670" t="s">
        <v>7118</v>
      </c>
      <c r="J670" t="s">
        <v>7119</v>
      </c>
      <c r="K670" t="s">
        <v>6973</v>
      </c>
      <c r="O670" t="s">
        <v>28261</v>
      </c>
      <c r="W670" t="s">
        <v>7120</v>
      </c>
      <c r="AG670">
        <v>19</v>
      </c>
      <c r="AH670">
        <v>22</v>
      </c>
      <c r="AN670" t="s">
        <v>6977</v>
      </c>
      <c r="AO670" t="s">
        <v>24256</v>
      </c>
      <c r="AS670" t="s">
        <v>269</v>
      </c>
      <c r="AT670">
        <v>2009</v>
      </c>
      <c r="AU670">
        <v>100</v>
      </c>
      <c r="AV670">
        <v>2</v>
      </c>
      <c r="BA670">
        <v>251</v>
      </c>
      <c r="BB670">
        <v>255</v>
      </c>
      <c r="BD670" t="s">
        <v>7121</v>
      </c>
      <c r="BL670" t="s">
        <v>7122</v>
      </c>
      <c r="BM670">
        <v>18836144</v>
      </c>
      <c r="BR670" t="s">
        <v>33176</v>
      </c>
    </row>
    <row r="671" spans="1:71" hidden="1">
      <c r="A671">
        <v>667</v>
      </c>
      <c r="B671" t="s">
        <v>76</v>
      </c>
      <c r="C671" t="s">
        <v>31580</v>
      </c>
      <c r="G671" t="s">
        <v>31580</v>
      </c>
      <c r="J671" t="s">
        <v>31581</v>
      </c>
      <c r="K671" t="s">
        <v>31582</v>
      </c>
      <c r="L671" t="s">
        <v>31583</v>
      </c>
      <c r="O671" t="s">
        <v>31584</v>
      </c>
      <c r="W671" t="s">
        <v>31585</v>
      </c>
      <c r="AB671" t="s">
        <v>31586</v>
      </c>
      <c r="AG671">
        <v>61</v>
      </c>
      <c r="AH671">
        <v>62</v>
      </c>
      <c r="AN671" t="s">
        <v>31587</v>
      </c>
      <c r="AO671" t="s">
        <v>31588</v>
      </c>
      <c r="AT671">
        <v>2005</v>
      </c>
      <c r="AU671">
        <v>34</v>
      </c>
      <c r="BA671">
        <v>451</v>
      </c>
      <c r="BB671">
        <v>471</v>
      </c>
      <c r="BD671" t="s">
        <v>31589</v>
      </c>
      <c r="BL671" t="s">
        <v>31590</v>
      </c>
      <c r="BR671" t="s">
        <v>33094</v>
      </c>
      <c r="BS671" t="s">
        <v>296</v>
      </c>
    </row>
    <row r="672" spans="1:71" hidden="1">
      <c r="A672">
        <v>66</v>
      </c>
      <c r="B672" t="s">
        <v>76</v>
      </c>
      <c r="C672" t="s">
        <v>20199</v>
      </c>
      <c r="G672" t="s">
        <v>20200</v>
      </c>
      <c r="J672" t="s">
        <v>20201</v>
      </c>
      <c r="K672" t="s">
        <v>646</v>
      </c>
      <c r="O672" t="s">
        <v>28261</v>
      </c>
      <c r="W672" t="s">
        <v>20202</v>
      </c>
      <c r="AA672" t="s">
        <v>20203</v>
      </c>
      <c r="AB672" t="s">
        <v>20204</v>
      </c>
      <c r="AG672">
        <v>1</v>
      </c>
      <c r="AH672">
        <v>1</v>
      </c>
      <c r="AN672" t="s">
        <v>648</v>
      </c>
      <c r="AO672" t="s">
        <v>649</v>
      </c>
      <c r="AS672" t="s">
        <v>94</v>
      </c>
      <c r="AT672">
        <v>2018</v>
      </c>
      <c r="AU672">
        <v>221</v>
      </c>
      <c r="AV672">
        <v>2</v>
      </c>
      <c r="BC672" t="s">
        <v>20205</v>
      </c>
      <c r="BD672" t="s">
        <v>20206</v>
      </c>
      <c r="BL672" t="s">
        <v>20207</v>
      </c>
      <c r="BR672" t="s">
        <v>33176</v>
      </c>
    </row>
    <row r="673" spans="1:71" hidden="1">
      <c r="A673">
        <v>502</v>
      </c>
      <c r="B673" t="s">
        <v>76</v>
      </c>
      <c r="C673" t="s">
        <v>30827</v>
      </c>
      <c r="G673" t="s">
        <v>30828</v>
      </c>
      <c r="J673" t="s">
        <v>30829</v>
      </c>
      <c r="K673" t="s">
        <v>100</v>
      </c>
      <c r="O673" t="s">
        <v>28261</v>
      </c>
      <c r="W673" t="s">
        <v>30830</v>
      </c>
      <c r="AB673" t="s">
        <v>3961</v>
      </c>
      <c r="AG673">
        <v>35</v>
      </c>
      <c r="AH673">
        <v>36</v>
      </c>
      <c r="AN673" t="s">
        <v>103</v>
      </c>
      <c r="AS673" t="s">
        <v>13671</v>
      </c>
      <c r="AT673">
        <v>2010</v>
      </c>
      <c r="AU673">
        <v>5</v>
      </c>
      <c r="AV673">
        <v>3</v>
      </c>
      <c r="BC673" t="s">
        <v>30831</v>
      </c>
      <c r="BD673" t="s">
        <v>30832</v>
      </c>
      <c r="BL673" t="s">
        <v>30833</v>
      </c>
      <c r="BM673">
        <v>20221437</v>
      </c>
      <c r="BR673" t="s">
        <v>33094</v>
      </c>
      <c r="BS673" t="s">
        <v>296</v>
      </c>
    </row>
    <row r="674" spans="1:71" hidden="1">
      <c r="A674">
        <v>70</v>
      </c>
      <c r="B674" t="s">
        <v>76</v>
      </c>
      <c r="C674" t="s">
        <v>28627</v>
      </c>
      <c r="G674" t="s">
        <v>28628</v>
      </c>
      <c r="J674" t="s">
        <v>28629</v>
      </c>
      <c r="K674" t="s">
        <v>16405</v>
      </c>
      <c r="O674" t="s">
        <v>28261</v>
      </c>
      <c r="W674" t="s">
        <v>28630</v>
      </c>
      <c r="AG674">
        <v>1</v>
      </c>
      <c r="AH674">
        <v>1</v>
      </c>
      <c r="AN674" t="s">
        <v>16407</v>
      </c>
      <c r="AO674" t="s">
        <v>16408</v>
      </c>
      <c r="AS674" t="s">
        <v>128</v>
      </c>
      <c r="AT674">
        <v>2017</v>
      </c>
      <c r="AU674">
        <v>26</v>
      </c>
      <c r="AV674">
        <v>6</v>
      </c>
      <c r="BA674">
        <v>721</v>
      </c>
      <c r="BB674">
        <v>733</v>
      </c>
      <c r="BD674" t="s">
        <v>28631</v>
      </c>
      <c r="BL674" t="s">
        <v>28632</v>
      </c>
      <c r="BM674">
        <v>28776797</v>
      </c>
      <c r="BR674" t="s">
        <v>33094</v>
      </c>
      <c r="BS674" t="s">
        <v>296</v>
      </c>
    </row>
    <row r="675" spans="1:71" hidden="1">
      <c r="A675">
        <v>601</v>
      </c>
      <c r="B675" t="s">
        <v>76</v>
      </c>
      <c r="C675" t="s">
        <v>31281</v>
      </c>
      <c r="G675" t="s">
        <v>31282</v>
      </c>
      <c r="J675" t="s">
        <v>31283</v>
      </c>
      <c r="K675" t="s">
        <v>2712</v>
      </c>
      <c r="O675" t="s">
        <v>28261</v>
      </c>
      <c r="W675" t="s">
        <v>31284</v>
      </c>
      <c r="AA675" t="s">
        <v>31285</v>
      </c>
      <c r="AB675" t="s">
        <v>31286</v>
      </c>
      <c r="AG675">
        <v>28</v>
      </c>
      <c r="AH675">
        <v>32</v>
      </c>
      <c r="AN675" t="s">
        <v>2716</v>
      </c>
      <c r="AS675" t="s">
        <v>600</v>
      </c>
      <c r="AT675">
        <v>2007</v>
      </c>
      <c r="AU675">
        <v>41</v>
      </c>
      <c r="AV675">
        <v>4</v>
      </c>
      <c r="BA675">
        <v>225</v>
      </c>
      <c r="BB675">
        <v>241</v>
      </c>
      <c r="BD675" t="s">
        <v>31287</v>
      </c>
      <c r="BL675" t="s">
        <v>31288</v>
      </c>
      <c r="BM675">
        <v>17457678</v>
      </c>
      <c r="BR675" t="s">
        <v>33094</v>
      </c>
      <c r="BS675" t="s">
        <v>296</v>
      </c>
    </row>
    <row r="676" spans="1:71" hidden="1">
      <c r="A676">
        <v>486</v>
      </c>
      <c r="B676" t="s">
        <v>76</v>
      </c>
      <c r="C676" t="s">
        <v>30731</v>
      </c>
      <c r="G676" t="s">
        <v>30732</v>
      </c>
      <c r="J676" t="s">
        <v>30733</v>
      </c>
      <c r="K676" t="s">
        <v>30734</v>
      </c>
      <c r="O676" t="s">
        <v>28366</v>
      </c>
      <c r="W676" t="s">
        <v>30735</v>
      </c>
      <c r="AA676" t="s">
        <v>30736</v>
      </c>
      <c r="AB676" t="s">
        <v>30737</v>
      </c>
      <c r="AG676">
        <v>42</v>
      </c>
      <c r="AH676">
        <v>43</v>
      </c>
      <c r="AN676" t="s">
        <v>30738</v>
      </c>
      <c r="AS676" t="s">
        <v>168</v>
      </c>
      <c r="AT676">
        <v>2010</v>
      </c>
      <c r="AU676">
        <v>57</v>
      </c>
      <c r="AV676">
        <v>6</v>
      </c>
      <c r="BA676">
        <v>1430</v>
      </c>
      <c r="BB676">
        <v>1462</v>
      </c>
      <c r="BD676" t="s">
        <v>30739</v>
      </c>
      <c r="BL676" t="s">
        <v>30740</v>
      </c>
      <c r="BR676" t="s">
        <v>33094</v>
      </c>
    </row>
    <row r="677" spans="1:71">
      <c r="A677">
        <v>688</v>
      </c>
      <c r="B677" t="s">
        <v>76</v>
      </c>
      <c r="C677" t="s">
        <v>31672</v>
      </c>
      <c r="G677" t="s">
        <v>31672</v>
      </c>
      <c r="J677" t="s">
        <v>31673</v>
      </c>
      <c r="K677" t="s">
        <v>5017</v>
      </c>
      <c r="O677" t="s">
        <v>28261</v>
      </c>
      <c r="W677" t="s">
        <v>31674</v>
      </c>
      <c r="AG677">
        <v>20</v>
      </c>
      <c r="AH677">
        <v>24</v>
      </c>
      <c r="AN677" t="s">
        <v>5019</v>
      </c>
      <c r="AS677" t="s">
        <v>887</v>
      </c>
      <c r="AT677">
        <v>2004</v>
      </c>
      <c r="AU677">
        <v>7</v>
      </c>
      <c r="AV677">
        <v>2</v>
      </c>
      <c r="BA677">
        <v>183</v>
      </c>
      <c r="BB677">
        <v>188</v>
      </c>
      <c r="BD677" t="s">
        <v>31675</v>
      </c>
      <c r="BL677" t="s">
        <v>31676</v>
      </c>
      <c r="BR677" t="s">
        <v>33094</v>
      </c>
      <c r="BS677" t="s">
        <v>296</v>
      </c>
    </row>
    <row r="678" spans="1:71" hidden="1">
      <c r="A678">
        <v>887</v>
      </c>
      <c r="B678" t="s">
        <v>76</v>
      </c>
      <c r="C678" t="s">
        <v>4972</v>
      </c>
      <c r="G678" t="s">
        <v>4972</v>
      </c>
      <c r="J678" t="s">
        <v>32431</v>
      </c>
      <c r="K678" t="s">
        <v>32432</v>
      </c>
      <c r="O678" t="s">
        <v>28261</v>
      </c>
      <c r="W678" t="s">
        <v>32433</v>
      </c>
      <c r="AG678">
        <v>16</v>
      </c>
      <c r="AH678">
        <v>17</v>
      </c>
      <c r="AN678" t="s">
        <v>32434</v>
      </c>
      <c r="AS678" t="s">
        <v>769</v>
      </c>
      <c r="AT678">
        <v>1996</v>
      </c>
      <c r="AU678">
        <v>52</v>
      </c>
      <c r="AV678">
        <v>3</v>
      </c>
      <c r="BA678">
        <v>273</v>
      </c>
      <c r="BB678">
        <v>276</v>
      </c>
      <c r="BD678" t="s">
        <v>32435</v>
      </c>
      <c r="BL678" t="s">
        <v>32436</v>
      </c>
      <c r="BR678" t="s">
        <v>33094</v>
      </c>
      <c r="BS678" t="s">
        <v>296</v>
      </c>
    </row>
    <row r="679" spans="1:71" hidden="1">
      <c r="A679">
        <v>874</v>
      </c>
      <c r="B679" t="s">
        <v>76</v>
      </c>
      <c r="C679" t="s">
        <v>22556</v>
      </c>
      <c r="G679" t="s">
        <v>22556</v>
      </c>
      <c r="J679" t="s">
        <v>22557</v>
      </c>
      <c r="K679" t="s">
        <v>2128</v>
      </c>
      <c r="O679" t="s">
        <v>28261</v>
      </c>
      <c r="W679" t="s">
        <v>22558</v>
      </c>
      <c r="AG679">
        <v>11</v>
      </c>
      <c r="AH679">
        <v>12</v>
      </c>
      <c r="AN679" t="s">
        <v>2130</v>
      </c>
      <c r="AS679" t="s">
        <v>168</v>
      </c>
      <c r="AT679">
        <v>1996</v>
      </c>
      <c r="AU679">
        <v>25</v>
      </c>
      <c r="AV679">
        <v>5</v>
      </c>
      <c r="BA679">
        <v>1140</v>
      </c>
      <c r="BB679">
        <v>1146</v>
      </c>
      <c r="BD679" t="s">
        <v>22559</v>
      </c>
      <c r="BL679" t="s">
        <v>22560</v>
      </c>
      <c r="BR679" t="s">
        <v>33176</v>
      </c>
    </row>
    <row r="680" spans="1:71" hidden="1">
      <c r="A680">
        <v>1079</v>
      </c>
      <c r="B680" t="s">
        <v>76</v>
      </c>
      <c r="C680" t="s">
        <v>33039</v>
      </c>
      <c r="G680" t="s">
        <v>33039</v>
      </c>
      <c r="J680" t="s">
        <v>33044</v>
      </c>
      <c r="K680" t="s">
        <v>3265</v>
      </c>
      <c r="O680" t="s">
        <v>28366</v>
      </c>
      <c r="AG680">
        <v>199</v>
      </c>
      <c r="AH680">
        <v>204</v>
      </c>
      <c r="AN680" t="s">
        <v>3266</v>
      </c>
      <c r="AO680" t="s">
        <v>15157</v>
      </c>
      <c r="AT680">
        <v>1978</v>
      </c>
      <c r="AU680">
        <v>110</v>
      </c>
      <c r="AV680">
        <v>11</v>
      </c>
      <c r="BA680">
        <v>1167</v>
      </c>
      <c r="BB680">
        <v>1205</v>
      </c>
      <c r="BD680" t="s">
        <v>33045</v>
      </c>
      <c r="BL680" t="s">
        <v>33046</v>
      </c>
      <c r="BR680" t="s">
        <v>33094</v>
      </c>
    </row>
    <row r="681" spans="1:71" hidden="1">
      <c r="A681">
        <v>82</v>
      </c>
      <c r="B681" t="s">
        <v>76</v>
      </c>
      <c r="C681" t="s">
        <v>16402</v>
      </c>
      <c r="G681" t="s">
        <v>16403</v>
      </c>
      <c r="J681" t="s">
        <v>16404</v>
      </c>
      <c r="K681" t="s">
        <v>16405</v>
      </c>
      <c r="O681" t="s">
        <v>28261</v>
      </c>
      <c r="W681" t="s">
        <v>16406</v>
      </c>
      <c r="AG681">
        <v>0</v>
      </c>
      <c r="AH681">
        <v>0</v>
      </c>
      <c r="AN681" t="s">
        <v>16407</v>
      </c>
      <c r="AO681" t="s">
        <v>16408</v>
      </c>
      <c r="AS681" t="s">
        <v>168</v>
      </c>
      <c r="AT681">
        <v>2017</v>
      </c>
      <c r="AU681">
        <v>26</v>
      </c>
      <c r="AV681">
        <v>5</v>
      </c>
      <c r="BA681">
        <v>616</v>
      </c>
      <c r="BB681">
        <v>632</v>
      </c>
      <c r="BD681" t="s">
        <v>16409</v>
      </c>
      <c r="BL681" t="s">
        <v>16410</v>
      </c>
      <c r="BM681">
        <v>28636075</v>
      </c>
      <c r="BR681" t="s">
        <v>33176</v>
      </c>
    </row>
    <row r="682" spans="1:71" hidden="1">
      <c r="A682">
        <v>519</v>
      </c>
      <c r="B682" t="s">
        <v>76</v>
      </c>
      <c r="C682" t="s">
        <v>30888</v>
      </c>
      <c r="G682" t="s">
        <v>30889</v>
      </c>
      <c r="J682" t="s">
        <v>30890</v>
      </c>
      <c r="K682" t="s">
        <v>5256</v>
      </c>
      <c r="O682" t="s">
        <v>28366</v>
      </c>
      <c r="W682" t="s">
        <v>30891</v>
      </c>
      <c r="AB682" t="s">
        <v>22308</v>
      </c>
      <c r="AG682">
        <v>6</v>
      </c>
      <c r="AH682">
        <v>6</v>
      </c>
      <c r="AN682" t="s">
        <v>5258</v>
      </c>
      <c r="AS682" t="s">
        <v>168</v>
      </c>
      <c r="AT682">
        <v>2009</v>
      </c>
      <c r="AU682">
        <v>43</v>
      </c>
      <c r="AV682">
        <v>4</v>
      </c>
      <c r="BA682">
        <v>281</v>
      </c>
      <c r="BB682">
        <v>288</v>
      </c>
      <c r="BD682" t="s">
        <v>30892</v>
      </c>
      <c r="BL682" t="s">
        <v>30893</v>
      </c>
      <c r="BR682" t="s">
        <v>33094</v>
      </c>
    </row>
    <row r="683" spans="1:71" hidden="1">
      <c r="A683">
        <v>606</v>
      </c>
      <c r="B683" t="s">
        <v>76</v>
      </c>
      <c r="C683" t="s">
        <v>31309</v>
      </c>
      <c r="G683" t="s">
        <v>31310</v>
      </c>
      <c r="J683" t="s">
        <v>31311</v>
      </c>
      <c r="K683" t="s">
        <v>31312</v>
      </c>
      <c r="O683" t="s">
        <v>28261</v>
      </c>
      <c r="W683" t="s">
        <v>31313</v>
      </c>
      <c r="AG683">
        <v>1</v>
      </c>
      <c r="AH683">
        <v>2</v>
      </c>
      <c r="AN683" t="s">
        <v>31314</v>
      </c>
      <c r="AO683" t="s">
        <v>31315</v>
      </c>
      <c r="AS683" t="s">
        <v>204</v>
      </c>
      <c r="AT683">
        <v>2007</v>
      </c>
      <c r="AU683">
        <v>82</v>
      </c>
      <c r="AV683">
        <v>1</v>
      </c>
      <c r="BA683">
        <v>77</v>
      </c>
      <c r="BB683">
        <v>88</v>
      </c>
      <c r="BD683" t="s">
        <v>31316</v>
      </c>
      <c r="BL683" t="s">
        <v>31317</v>
      </c>
      <c r="BM683">
        <v>17396022</v>
      </c>
      <c r="BR683" t="s">
        <v>33094</v>
      </c>
      <c r="BS683" t="s">
        <v>296</v>
      </c>
    </row>
    <row r="684" spans="1:71" hidden="1">
      <c r="A684">
        <v>196</v>
      </c>
      <c r="B684" t="s">
        <v>867</v>
      </c>
      <c r="C684" t="s">
        <v>7379</v>
      </c>
      <c r="E684" t="s">
        <v>15362</v>
      </c>
      <c r="G684" t="s">
        <v>15363</v>
      </c>
      <c r="J684" t="s">
        <v>15364</v>
      </c>
      <c r="K684" t="s">
        <v>15365</v>
      </c>
      <c r="L684" t="s">
        <v>15366</v>
      </c>
      <c r="O684" t="s">
        <v>28968</v>
      </c>
      <c r="W684" t="s">
        <v>15367</v>
      </c>
      <c r="AG684">
        <v>5</v>
      </c>
      <c r="AH684">
        <v>5</v>
      </c>
      <c r="AN684" t="s">
        <v>15368</v>
      </c>
      <c r="AP684" t="s">
        <v>15369</v>
      </c>
      <c r="AT684">
        <v>2016</v>
      </c>
      <c r="AU684">
        <v>51</v>
      </c>
      <c r="BA684">
        <v>329</v>
      </c>
      <c r="BB684">
        <v>361</v>
      </c>
      <c r="BD684" t="s">
        <v>15370</v>
      </c>
      <c r="BL684" t="s">
        <v>15371</v>
      </c>
      <c r="BR684" t="s">
        <v>33176</v>
      </c>
    </row>
    <row r="685" spans="1:71" hidden="1">
      <c r="A685">
        <v>344</v>
      </c>
      <c r="B685" t="s">
        <v>76</v>
      </c>
      <c r="C685" t="s">
        <v>30031</v>
      </c>
      <c r="G685" t="s">
        <v>30032</v>
      </c>
      <c r="J685" t="s">
        <v>30033</v>
      </c>
      <c r="K685" t="s">
        <v>1778</v>
      </c>
      <c r="O685" t="s">
        <v>28261</v>
      </c>
      <c r="W685" t="s">
        <v>30034</v>
      </c>
      <c r="AB685" t="s">
        <v>30035</v>
      </c>
      <c r="AG685">
        <v>24</v>
      </c>
      <c r="AH685">
        <v>28</v>
      </c>
      <c r="AN685" t="s">
        <v>1781</v>
      </c>
      <c r="AS685" t="s">
        <v>185</v>
      </c>
      <c r="AT685">
        <v>2013</v>
      </c>
      <c r="AU685">
        <v>93</v>
      </c>
      <c r="AV685">
        <v>2</v>
      </c>
      <c r="BA685">
        <v>243</v>
      </c>
      <c r="BB685">
        <v>251</v>
      </c>
      <c r="BD685" t="s">
        <v>30036</v>
      </c>
      <c r="BL685" t="s">
        <v>30037</v>
      </c>
      <c r="BM685">
        <v>23722166</v>
      </c>
      <c r="BR685" t="s">
        <v>33094</v>
      </c>
      <c r="BS685" t="s">
        <v>296</v>
      </c>
    </row>
    <row r="686" spans="1:71" hidden="1">
      <c r="A686">
        <v>764</v>
      </c>
      <c r="B686" t="s">
        <v>76</v>
      </c>
      <c r="C686" t="s">
        <v>32009</v>
      </c>
      <c r="G686" t="s">
        <v>32009</v>
      </c>
      <c r="J686" t="s">
        <v>32010</v>
      </c>
      <c r="K686" t="s">
        <v>210</v>
      </c>
      <c r="O686" t="s">
        <v>28261</v>
      </c>
      <c r="AG686">
        <v>11</v>
      </c>
      <c r="AH686">
        <v>11</v>
      </c>
      <c r="AN686" t="s">
        <v>214</v>
      </c>
      <c r="AS686" t="s">
        <v>216</v>
      </c>
      <c r="AT686">
        <v>2001</v>
      </c>
      <c r="AU686">
        <v>26</v>
      </c>
      <c r="AV686">
        <v>4</v>
      </c>
      <c r="BA686">
        <v>444</v>
      </c>
      <c r="BB686">
        <v>448</v>
      </c>
      <c r="BD686" t="s">
        <v>32011</v>
      </c>
      <c r="BL686" t="s">
        <v>32012</v>
      </c>
      <c r="BR686" t="s">
        <v>33094</v>
      </c>
      <c r="BS686" t="s">
        <v>296</v>
      </c>
    </row>
    <row r="687" spans="1:71" hidden="1">
      <c r="A687">
        <v>212</v>
      </c>
      <c r="B687" t="s">
        <v>76</v>
      </c>
      <c r="C687" t="s">
        <v>29345</v>
      </c>
      <c r="G687" t="s">
        <v>29346</v>
      </c>
      <c r="J687" t="s">
        <v>29347</v>
      </c>
      <c r="K687" t="s">
        <v>1578</v>
      </c>
      <c r="O687" t="s">
        <v>28261</v>
      </c>
      <c r="W687" t="s">
        <v>29348</v>
      </c>
      <c r="AG687">
        <v>1</v>
      </c>
      <c r="AH687">
        <v>1</v>
      </c>
      <c r="AN687" t="s">
        <v>1580</v>
      </c>
      <c r="AO687" t="s">
        <v>8019</v>
      </c>
      <c r="AS687" t="s">
        <v>168</v>
      </c>
      <c r="AT687">
        <v>2015</v>
      </c>
      <c r="AU687">
        <v>29</v>
      </c>
      <c r="AV687">
        <v>10</v>
      </c>
      <c r="BA687">
        <v>1260</v>
      </c>
      <c r="BB687">
        <v>1267</v>
      </c>
      <c r="BD687" t="s">
        <v>29349</v>
      </c>
      <c r="BL687" t="s">
        <v>29350</v>
      </c>
      <c r="BR687" t="s">
        <v>33094</v>
      </c>
      <c r="BS687" t="s">
        <v>296</v>
      </c>
    </row>
    <row r="688" spans="1:71" hidden="1">
      <c r="A688">
        <v>468</v>
      </c>
      <c r="B688" t="s">
        <v>76</v>
      </c>
      <c r="C688" t="s">
        <v>30623</v>
      </c>
      <c r="G688" t="s">
        <v>30624</v>
      </c>
      <c r="J688" t="s">
        <v>30625</v>
      </c>
      <c r="K688" t="s">
        <v>16144</v>
      </c>
      <c r="O688" t="s">
        <v>28261</v>
      </c>
      <c r="W688" t="s">
        <v>30626</v>
      </c>
      <c r="AB688" t="s">
        <v>30627</v>
      </c>
      <c r="AG688">
        <v>4</v>
      </c>
      <c r="AH688">
        <v>4</v>
      </c>
      <c r="AN688" t="s">
        <v>16148</v>
      </c>
      <c r="AO688" t="s">
        <v>30628</v>
      </c>
      <c r="AS688" t="s">
        <v>600</v>
      </c>
      <c r="AT688">
        <v>2011</v>
      </c>
      <c r="AU688">
        <v>66</v>
      </c>
      <c r="AV688">
        <v>2</v>
      </c>
      <c r="BA688">
        <v>340</v>
      </c>
      <c r="BB688">
        <v>348</v>
      </c>
      <c r="BD688" t="s">
        <v>30629</v>
      </c>
      <c r="BL688" t="s">
        <v>30630</v>
      </c>
      <c r="BR688" t="s">
        <v>33094</v>
      </c>
      <c r="BS688" t="s">
        <v>296</v>
      </c>
    </row>
    <row r="689" spans="1:72" hidden="1">
      <c r="A689">
        <v>321</v>
      </c>
      <c r="B689" t="s">
        <v>867</v>
      </c>
      <c r="C689" t="s">
        <v>7379</v>
      </c>
      <c r="E689" t="s">
        <v>7380</v>
      </c>
      <c r="G689" t="s">
        <v>7381</v>
      </c>
      <c r="J689" t="s">
        <v>7382</v>
      </c>
      <c r="K689" t="s">
        <v>7383</v>
      </c>
      <c r="L689" t="s">
        <v>7384</v>
      </c>
      <c r="O689" t="s">
        <v>28968</v>
      </c>
      <c r="W689" t="s">
        <v>7385</v>
      </c>
      <c r="AG689">
        <v>71</v>
      </c>
      <c r="AH689">
        <v>78</v>
      </c>
      <c r="AN689" t="s">
        <v>7386</v>
      </c>
      <c r="AP689" t="s">
        <v>7387</v>
      </c>
      <c r="AT689">
        <v>2014</v>
      </c>
      <c r="AU689">
        <v>59</v>
      </c>
      <c r="BA689">
        <v>73</v>
      </c>
      <c r="BB689" t="s">
        <v>7388</v>
      </c>
      <c r="BD689" t="s">
        <v>7389</v>
      </c>
      <c r="BL689" t="s">
        <v>7390</v>
      </c>
      <c r="BM689">
        <v>24160427</v>
      </c>
      <c r="BR689" t="s">
        <v>33176</v>
      </c>
    </row>
    <row r="690" spans="1:72" hidden="1">
      <c r="A690">
        <v>404</v>
      </c>
      <c r="B690" t="s">
        <v>76</v>
      </c>
      <c r="C690" t="s">
        <v>30324</v>
      </c>
      <c r="G690" t="s">
        <v>30325</v>
      </c>
      <c r="J690" t="s">
        <v>30326</v>
      </c>
      <c r="K690" t="s">
        <v>646</v>
      </c>
      <c r="O690" t="s">
        <v>28261</v>
      </c>
      <c r="W690" t="s">
        <v>30327</v>
      </c>
      <c r="AA690" t="s">
        <v>30328</v>
      </c>
      <c r="AB690" t="s">
        <v>30329</v>
      </c>
      <c r="AG690">
        <v>30</v>
      </c>
      <c r="AH690">
        <v>30</v>
      </c>
      <c r="AN690" t="s">
        <v>648</v>
      </c>
      <c r="AS690" t="s">
        <v>216</v>
      </c>
      <c r="AT690">
        <v>2012</v>
      </c>
      <c r="AU690">
        <v>215</v>
      </c>
      <c r="AV690">
        <v>16</v>
      </c>
      <c r="BA690">
        <v>2891</v>
      </c>
      <c r="BB690">
        <v>2897</v>
      </c>
      <c r="BD690" t="s">
        <v>30330</v>
      </c>
      <c r="BL690" t="s">
        <v>30331</v>
      </c>
      <c r="BM690">
        <v>22837463</v>
      </c>
      <c r="BR690" t="s">
        <v>33094</v>
      </c>
      <c r="BS690" t="s">
        <v>296</v>
      </c>
    </row>
    <row r="691" spans="1:72" hidden="1">
      <c r="A691">
        <v>719</v>
      </c>
      <c r="B691" t="s">
        <v>76</v>
      </c>
      <c r="C691" t="s">
        <v>31803</v>
      </c>
      <c r="G691" t="s">
        <v>31803</v>
      </c>
      <c r="J691" t="s">
        <v>31804</v>
      </c>
      <c r="K691" t="s">
        <v>9515</v>
      </c>
      <c r="O691" t="s">
        <v>28261</v>
      </c>
      <c r="W691" t="s">
        <v>31805</v>
      </c>
      <c r="AG691">
        <v>5</v>
      </c>
      <c r="AH691">
        <v>6</v>
      </c>
      <c r="AN691" t="s">
        <v>9517</v>
      </c>
      <c r="AS691" t="s">
        <v>769</v>
      </c>
      <c r="AT691">
        <v>2003</v>
      </c>
      <c r="AU691">
        <v>19</v>
      </c>
      <c r="AV691">
        <v>1</v>
      </c>
      <c r="BA691">
        <v>23</v>
      </c>
      <c r="BB691">
        <v>32</v>
      </c>
      <c r="BL691" t="s">
        <v>31806</v>
      </c>
      <c r="BM691">
        <v>12674531</v>
      </c>
      <c r="BR691" t="s">
        <v>33094</v>
      </c>
      <c r="BS691" t="s">
        <v>296</v>
      </c>
    </row>
    <row r="692" spans="1:72" hidden="1">
      <c r="A692">
        <v>133</v>
      </c>
      <c r="B692" t="s">
        <v>867</v>
      </c>
      <c r="C692" t="s">
        <v>4150</v>
      </c>
      <c r="E692" t="s">
        <v>13785</v>
      </c>
      <c r="G692" t="s">
        <v>4151</v>
      </c>
      <c r="J692" t="s">
        <v>13786</v>
      </c>
      <c r="K692" t="s">
        <v>13787</v>
      </c>
      <c r="L692" t="s">
        <v>13788</v>
      </c>
      <c r="O692" t="s">
        <v>28968</v>
      </c>
      <c r="W692" t="s">
        <v>13789</v>
      </c>
      <c r="AG692">
        <v>0</v>
      </c>
      <c r="AH692">
        <v>0</v>
      </c>
      <c r="AN692" t="s">
        <v>13790</v>
      </c>
      <c r="AP692" t="s">
        <v>13791</v>
      </c>
      <c r="AT692">
        <v>2017</v>
      </c>
      <c r="AU692">
        <v>99</v>
      </c>
      <c r="BA692">
        <v>39</v>
      </c>
      <c r="BB692">
        <v>71</v>
      </c>
      <c r="BD692" t="s">
        <v>13792</v>
      </c>
      <c r="BL692" t="s">
        <v>13793</v>
      </c>
      <c r="BM692">
        <v>29050554</v>
      </c>
      <c r="BR692" t="s">
        <v>33176</v>
      </c>
    </row>
    <row r="693" spans="1:72" hidden="1">
      <c r="A693">
        <v>1082</v>
      </c>
      <c r="B693" t="s">
        <v>76</v>
      </c>
      <c r="C693" t="s">
        <v>33050</v>
      </c>
      <c r="G693" t="s">
        <v>33050</v>
      </c>
      <c r="J693" t="s">
        <v>33051</v>
      </c>
      <c r="K693" t="s">
        <v>1697</v>
      </c>
      <c r="O693" t="s">
        <v>28261</v>
      </c>
      <c r="AG693">
        <v>62</v>
      </c>
      <c r="AH693">
        <v>63</v>
      </c>
      <c r="AN693" t="s">
        <v>1699</v>
      </c>
      <c r="AT693">
        <v>1977</v>
      </c>
      <c r="AU693">
        <v>111</v>
      </c>
      <c r="AV693">
        <v>982</v>
      </c>
      <c r="BA693">
        <v>1047</v>
      </c>
      <c r="BB693">
        <v>1059</v>
      </c>
      <c r="BD693" t="s">
        <v>33052</v>
      </c>
      <c r="BL693" t="s">
        <v>33053</v>
      </c>
      <c r="BR693" t="s">
        <v>33094</v>
      </c>
      <c r="BS693" t="s">
        <v>594</v>
      </c>
      <c r="BT693">
        <v>1</v>
      </c>
    </row>
    <row r="694" spans="1:72" hidden="1">
      <c r="A694">
        <v>580</v>
      </c>
      <c r="B694" t="s">
        <v>76</v>
      </c>
      <c r="C694" t="s">
        <v>30942</v>
      </c>
      <c r="G694" t="s">
        <v>30943</v>
      </c>
      <c r="J694" t="s">
        <v>31198</v>
      </c>
      <c r="K694" t="s">
        <v>210</v>
      </c>
      <c r="O694" t="s">
        <v>28261</v>
      </c>
      <c r="W694" t="s">
        <v>31199</v>
      </c>
      <c r="AB694" t="s">
        <v>30075</v>
      </c>
      <c r="AG694">
        <v>10</v>
      </c>
      <c r="AH694">
        <v>10</v>
      </c>
      <c r="AN694" t="s">
        <v>214</v>
      </c>
      <c r="AS694" t="s">
        <v>128</v>
      </c>
      <c r="AT694">
        <v>2007</v>
      </c>
      <c r="AU694">
        <v>32</v>
      </c>
      <c r="AV694">
        <v>6</v>
      </c>
      <c r="BA694">
        <v>643</v>
      </c>
      <c r="BB694">
        <v>650</v>
      </c>
      <c r="BD694" t="s">
        <v>31200</v>
      </c>
      <c r="BL694" t="s">
        <v>31201</v>
      </c>
      <c r="BR694" t="s">
        <v>33094</v>
      </c>
      <c r="BS694" t="s">
        <v>296</v>
      </c>
    </row>
    <row r="695" spans="1:72" hidden="1">
      <c r="A695">
        <v>32</v>
      </c>
      <c r="B695" t="s">
        <v>76</v>
      </c>
      <c r="C695" t="s">
        <v>7523</v>
      </c>
      <c r="G695" t="s">
        <v>7524</v>
      </c>
      <c r="J695" t="s">
        <v>7525</v>
      </c>
      <c r="K695" t="s">
        <v>1880</v>
      </c>
      <c r="O695" t="s">
        <v>28261</v>
      </c>
      <c r="W695" t="s">
        <v>7526</v>
      </c>
      <c r="AG695">
        <v>0</v>
      </c>
      <c r="AH695">
        <v>0</v>
      </c>
      <c r="AN695" t="s">
        <v>1884</v>
      </c>
      <c r="AS695" t="s">
        <v>7527</v>
      </c>
      <c r="AT695">
        <v>2018</v>
      </c>
      <c r="AU695">
        <v>8</v>
      </c>
      <c r="BC695">
        <v>7733</v>
      </c>
      <c r="BD695" t="s">
        <v>7528</v>
      </c>
      <c r="BL695" t="s">
        <v>7529</v>
      </c>
      <c r="BM695">
        <v>29769652</v>
      </c>
      <c r="BR695" t="s">
        <v>33176</v>
      </c>
    </row>
    <row r="696" spans="1:72" hidden="1">
      <c r="A696">
        <v>311</v>
      </c>
      <c r="B696" t="s">
        <v>76</v>
      </c>
      <c r="C696" t="s">
        <v>29864</v>
      </c>
      <c r="G696" t="s">
        <v>29865</v>
      </c>
      <c r="J696" t="s">
        <v>29866</v>
      </c>
      <c r="K696" t="s">
        <v>100</v>
      </c>
      <c r="O696" t="s">
        <v>28261</v>
      </c>
      <c r="W696" t="s">
        <v>29867</v>
      </c>
      <c r="AB696" t="s">
        <v>29761</v>
      </c>
      <c r="AG696">
        <v>18</v>
      </c>
      <c r="AH696">
        <v>20</v>
      </c>
      <c r="AN696" t="s">
        <v>103</v>
      </c>
      <c r="AS696" s="3">
        <v>46419</v>
      </c>
      <c r="AT696">
        <v>2014</v>
      </c>
      <c r="AU696">
        <v>9</v>
      </c>
      <c r="AV696">
        <v>2</v>
      </c>
      <c r="BC696" t="s">
        <v>29868</v>
      </c>
      <c r="BD696" t="s">
        <v>29869</v>
      </c>
      <c r="BL696" t="s">
        <v>29870</v>
      </c>
      <c r="BM696">
        <v>24587234</v>
      </c>
      <c r="BR696" t="s">
        <v>33094</v>
      </c>
      <c r="BS696" t="s">
        <v>296</v>
      </c>
    </row>
    <row r="697" spans="1:72" hidden="1">
      <c r="A697">
        <v>447</v>
      </c>
      <c r="B697" t="s">
        <v>76</v>
      </c>
      <c r="C697" t="s">
        <v>30524</v>
      </c>
      <c r="G697" t="s">
        <v>30525</v>
      </c>
      <c r="J697" t="s">
        <v>30526</v>
      </c>
      <c r="K697" t="s">
        <v>145</v>
      </c>
      <c r="O697" t="s">
        <v>28261</v>
      </c>
      <c r="W697" t="s">
        <v>30527</v>
      </c>
      <c r="AA697" t="s">
        <v>30528</v>
      </c>
      <c r="AB697" t="s">
        <v>30529</v>
      </c>
      <c r="AG697">
        <v>6</v>
      </c>
      <c r="AH697">
        <v>6</v>
      </c>
      <c r="AN697" t="s">
        <v>147</v>
      </c>
      <c r="AS697" t="s">
        <v>185</v>
      </c>
      <c r="AT697">
        <v>2011</v>
      </c>
      <c r="AU697">
        <v>57</v>
      </c>
      <c r="AV697">
        <v>9</v>
      </c>
      <c r="BA697">
        <v>1185</v>
      </c>
      <c r="BB697">
        <v>1189</v>
      </c>
      <c r="BD697" t="s">
        <v>30530</v>
      </c>
      <c r="BL697" t="s">
        <v>30531</v>
      </c>
      <c r="BM697">
        <v>21708166</v>
      </c>
      <c r="BR697" t="s">
        <v>33094</v>
      </c>
      <c r="BS697" t="s">
        <v>296</v>
      </c>
    </row>
    <row r="698" spans="1:72" hidden="1">
      <c r="A698">
        <v>434</v>
      </c>
      <c r="B698" t="s">
        <v>76</v>
      </c>
      <c r="C698" t="s">
        <v>30475</v>
      </c>
      <c r="G698" t="s">
        <v>30476</v>
      </c>
      <c r="J698" t="s">
        <v>30477</v>
      </c>
      <c r="K698" t="s">
        <v>2087</v>
      </c>
      <c r="O698" t="s">
        <v>28261</v>
      </c>
      <c r="W698" t="s">
        <v>30478</v>
      </c>
      <c r="AA698" t="s">
        <v>30479</v>
      </c>
      <c r="AG698">
        <v>9</v>
      </c>
      <c r="AH698">
        <v>10</v>
      </c>
      <c r="AN698" t="s">
        <v>2091</v>
      </c>
      <c r="AO698" t="s">
        <v>10348</v>
      </c>
      <c r="AS698" t="s">
        <v>204</v>
      </c>
      <c r="AT698">
        <v>2012</v>
      </c>
      <c r="AU698">
        <v>37</v>
      </c>
      <c r="AV698">
        <v>1</v>
      </c>
      <c r="BA698">
        <v>23</v>
      </c>
      <c r="BB698">
        <v>30</v>
      </c>
      <c r="BD698" t="s">
        <v>30480</v>
      </c>
      <c r="BL698" t="s">
        <v>30481</v>
      </c>
      <c r="BR698" t="s">
        <v>33094</v>
      </c>
      <c r="BS698" t="s">
        <v>296</v>
      </c>
    </row>
    <row r="699" spans="1:72" hidden="1">
      <c r="A699">
        <v>729</v>
      </c>
      <c r="B699" t="s">
        <v>76</v>
      </c>
      <c r="C699" t="s">
        <v>31850</v>
      </c>
      <c r="G699" t="s">
        <v>31850</v>
      </c>
      <c r="J699" t="s">
        <v>31851</v>
      </c>
      <c r="K699" t="s">
        <v>1697</v>
      </c>
      <c r="O699" t="s">
        <v>28366</v>
      </c>
      <c r="W699" t="s">
        <v>31852</v>
      </c>
      <c r="AG699">
        <v>40</v>
      </c>
      <c r="AH699">
        <v>41</v>
      </c>
      <c r="AN699" t="s">
        <v>1699</v>
      </c>
      <c r="AS699" t="s">
        <v>128</v>
      </c>
      <c r="AT699">
        <v>2002</v>
      </c>
      <c r="AU699">
        <v>160</v>
      </c>
      <c r="AX699" t="s">
        <v>867</v>
      </c>
      <c r="BA699" t="s">
        <v>31853</v>
      </c>
      <c r="BB699" t="s">
        <v>31854</v>
      </c>
      <c r="BD699" t="s">
        <v>31855</v>
      </c>
      <c r="BL699" t="s">
        <v>31856</v>
      </c>
      <c r="BM699">
        <v>18707477</v>
      </c>
      <c r="BR699" t="s">
        <v>33094</v>
      </c>
    </row>
    <row r="700" spans="1:72" hidden="1">
      <c r="A700">
        <v>1087</v>
      </c>
      <c r="B700" t="s">
        <v>76</v>
      </c>
      <c r="C700" t="s">
        <v>33066</v>
      </c>
      <c r="G700" t="s">
        <v>33066</v>
      </c>
      <c r="J700" t="s">
        <v>33067</v>
      </c>
      <c r="K700" t="s">
        <v>1196</v>
      </c>
      <c r="O700" t="s">
        <v>28261</v>
      </c>
      <c r="AG700">
        <v>16</v>
      </c>
      <c r="AH700">
        <v>16</v>
      </c>
      <c r="AN700" t="s">
        <v>1198</v>
      </c>
      <c r="AT700">
        <v>1974</v>
      </c>
      <c r="AU700">
        <v>67</v>
      </c>
      <c r="AV700">
        <v>4</v>
      </c>
      <c r="BA700">
        <v>685</v>
      </c>
      <c r="BB700">
        <v>686</v>
      </c>
      <c r="BD700" t="s">
        <v>33068</v>
      </c>
      <c r="BL700" t="s">
        <v>33069</v>
      </c>
      <c r="BR700" t="s">
        <v>33094</v>
      </c>
      <c r="BS700" t="s">
        <v>296</v>
      </c>
    </row>
    <row r="701" spans="1:72" hidden="1">
      <c r="A701">
        <v>936</v>
      </c>
      <c r="B701" t="s">
        <v>76</v>
      </c>
      <c r="C701" t="s">
        <v>5156</v>
      </c>
      <c r="G701" t="s">
        <v>5156</v>
      </c>
      <c r="J701" t="s">
        <v>7574</v>
      </c>
      <c r="K701" t="s">
        <v>2514</v>
      </c>
      <c r="O701" t="s">
        <v>28261</v>
      </c>
      <c r="W701" t="s">
        <v>7575</v>
      </c>
      <c r="AG701">
        <v>32</v>
      </c>
      <c r="AH701">
        <v>32</v>
      </c>
      <c r="AN701" t="s">
        <v>2518</v>
      </c>
      <c r="AS701" t="s">
        <v>216</v>
      </c>
      <c r="AT701">
        <v>1993</v>
      </c>
      <c r="AU701">
        <v>71</v>
      </c>
      <c r="AW701">
        <v>2</v>
      </c>
      <c r="BA701">
        <v>210</v>
      </c>
      <c r="BB701">
        <v>218</v>
      </c>
      <c r="BD701" t="s">
        <v>7576</v>
      </c>
      <c r="BL701" t="s">
        <v>7577</v>
      </c>
      <c r="BR701" t="s">
        <v>33176</v>
      </c>
    </row>
    <row r="702" spans="1:72">
      <c r="A702">
        <v>525</v>
      </c>
      <c r="B702" t="s">
        <v>76</v>
      </c>
      <c r="C702" t="s">
        <v>7578</v>
      </c>
      <c r="G702" t="s">
        <v>7579</v>
      </c>
      <c r="J702" t="s">
        <v>7580</v>
      </c>
      <c r="K702" t="s">
        <v>452</v>
      </c>
      <c r="O702" t="s">
        <v>28261</v>
      </c>
      <c r="W702" t="s">
        <v>7581</v>
      </c>
      <c r="AG702">
        <v>6</v>
      </c>
      <c r="AH702">
        <v>9</v>
      </c>
      <c r="AN702" t="s">
        <v>454</v>
      </c>
      <c r="AS702" t="s">
        <v>216</v>
      </c>
      <c r="AT702">
        <v>2009</v>
      </c>
      <c r="AU702">
        <v>44</v>
      </c>
      <c r="AV702">
        <v>3</v>
      </c>
      <c r="BA702">
        <v>357</v>
      </c>
      <c r="BB702">
        <v>362</v>
      </c>
      <c r="BD702" t="s">
        <v>7582</v>
      </c>
      <c r="BL702" t="s">
        <v>7583</v>
      </c>
      <c r="BR702" t="s">
        <v>33176</v>
      </c>
    </row>
    <row r="703" spans="1:72" hidden="1">
      <c r="A703">
        <v>352</v>
      </c>
      <c r="B703" t="s">
        <v>76</v>
      </c>
      <c r="C703" t="s">
        <v>7584</v>
      </c>
      <c r="G703" t="s">
        <v>7585</v>
      </c>
      <c r="J703" t="s">
        <v>7586</v>
      </c>
      <c r="K703" t="s">
        <v>145</v>
      </c>
      <c r="O703" t="s">
        <v>28261</v>
      </c>
      <c r="W703" t="s">
        <v>7587</v>
      </c>
      <c r="AB703" t="s">
        <v>7588</v>
      </c>
      <c r="AG703">
        <v>9</v>
      </c>
      <c r="AH703">
        <v>9</v>
      </c>
      <c r="AN703" t="s">
        <v>147</v>
      </c>
      <c r="AS703" t="s">
        <v>216</v>
      </c>
      <c r="AT703">
        <v>2013</v>
      </c>
      <c r="AU703">
        <v>59</v>
      </c>
      <c r="AV703">
        <v>8</v>
      </c>
      <c r="BA703">
        <v>745</v>
      </c>
      <c r="BB703">
        <v>751</v>
      </c>
      <c r="BD703" t="s">
        <v>7589</v>
      </c>
      <c r="BL703" t="s">
        <v>7590</v>
      </c>
      <c r="BM703">
        <v>23702203</v>
      </c>
      <c r="BR703" t="s">
        <v>33176</v>
      </c>
    </row>
    <row r="704" spans="1:72" hidden="1">
      <c r="A704">
        <v>50</v>
      </c>
      <c r="B704" t="s">
        <v>76</v>
      </c>
      <c r="C704" t="s">
        <v>28524</v>
      </c>
      <c r="G704" t="s">
        <v>28525</v>
      </c>
      <c r="J704" t="s">
        <v>28526</v>
      </c>
      <c r="K704" t="s">
        <v>12273</v>
      </c>
      <c r="O704" t="s">
        <v>28261</v>
      </c>
      <c r="W704" t="s">
        <v>28527</v>
      </c>
      <c r="AB704" t="s">
        <v>28528</v>
      </c>
      <c r="AG704">
        <v>0</v>
      </c>
      <c r="AH704">
        <v>0</v>
      </c>
      <c r="AN704" t="s">
        <v>12275</v>
      </c>
      <c r="AO704" t="s">
        <v>28529</v>
      </c>
      <c r="AS704" t="s">
        <v>769</v>
      </c>
      <c r="AT704">
        <v>2018</v>
      </c>
      <c r="AU704">
        <v>26</v>
      </c>
      <c r="AV704">
        <v>2</v>
      </c>
      <c r="BA704">
        <v>348</v>
      </c>
      <c r="BB704">
        <v>359</v>
      </c>
      <c r="BD704" t="s">
        <v>28530</v>
      </c>
      <c r="BL704" t="s">
        <v>28531</v>
      </c>
      <c r="BR704" t="s">
        <v>33094</v>
      </c>
      <c r="BS704" t="s">
        <v>296</v>
      </c>
    </row>
    <row r="705" spans="1:75" hidden="1">
      <c r="A705">
        <v>378</v>
      </c>
      <c r="B705" t="s">
        <v>76</v>
      </c>
      <c r="C705" t="s">
        <v>16874</v>
      </c>
      <c r="G705" t="s">
        <v>16875</v>
      </c>
      <c r="J705" t="s">
        <v>16876</v>
      </c>
      <c r="K705" t="s">
        <v>2621</v>
      </c>
      <c r="O705" t="s">
        <v>28261</v>
      </c>
      <c r="W705" t="s">
        <v>16877</v>
      </c>
      <c r="AG705">
        <v>1</v>
      </c>
      <c r="AH705">
        <v>2</v>
      </c>
      <c r="AN705" t="s">
        <v>2623</v>
      </c>
      <c r="AO705" t="s">
        <v>4992</v>
      </c>
      <c r="AT705">
        <v>2013</v>
      </c>
      <c r="AU705">
        <v>57</v>
      </c>
      <c r="AV705">
        <v>3</v>
      </c>
      <c r="BA705">
        <v>151</v>
      </c>
      <c r="BB705">
        <v>157</v>
      </c>
      <c r="BD705" t="s">
        <v>16878</v>
      </c>
      <c r="BL705" t="s">
        <v>16879</v>
      </c>
      <c r="BR705" t="s">
        <v>33176</v>
      </c>
    </row>
    <row r="706" spans="1:75" hidden="1">
      <c r="A706">
        <v>291</v>
      </c>
      <c r="B706" t="s">
        <v>76</v>
      </c>
      <c r="C706" t="s">
        <v>6243</v>
      </c>
      <c r="G706" t="s">
        <v>6244</v>
      </c>
      <c r="J706" t="s">
        <v>7600</v>
      </c>
      <c r="K706" t="s">
        <v>3996</v>
      </c>
      <c r="O706" t="s">
        <v>28261</v>
      </c>
      <c r="W706" t="s">
        <v>7601</v>
      </c>
      <c r="AA706" t="s">
        <v>6079</v>
      </c>
      <c r="AB706" t="s">
        <v>6080</v>
      </c>
      <c r="AG706">
        <v>11</v>
      </c>
      <c r="AH706">
        <v>11</v>
      </c>
      <c r="AN706" t="s">
        <v>4000</v>
      </c>
      <c r="AO706" t="s">
        <v>5562</v>
      </c>
      <c r="AS706" t="s">
        <v>185</v>
      </c>
      <c r="AT706">
        <v>2014</v>
      </c>
      <c r="AU706">
        <v>176</v>
      </c>
      <c r="AV706">
        <v>1</v>
      </c>
      <c r="BA706">
        <v>57</v>
      </c>
      <c r="BB706">
        <v>68</v>
      </c>
      <c r="BD706" t="s">
        <v>7602</v>
      </c>
      <c r="BL706" t="s">
        <v>7603</v>
      </c>
      <c r="BM706">
        <v>25012598</v>
      </c>
      <c r="BR706" t="s">
        <v>33176</v>
      </c>
    </row>
    <row r="707" spans="1:75" hidden="1">
      <c r="A707">
        <v>229</v>
      </c>
      <c r="B707" t="s">
        <v>76</v>
      </c>
      <c r="C707" t="s">
        <v>7604</v>
      </c>
      <c r="G707" t="s">
        <v>7605</v>
      </c>
      <c r="J707" t="s">
        <v>7606</v>
      </c>
      <c r="K707" t="s">
        <v>2920</v>
      </c>
      <c r="O707" t="s">
        <v>28261</v>
      </c>
      <c r="W707" t="s">
        <v>7607</v>
      </c>
      <c r="AA707" t="s">
        <v>7608</v>
      </c>
      <c r="AB707" t="s">
        <v>7609</v>
      </c>
      <c r="AG707">
        <v>4</v>
      </c>
      <c r="AH707">
        <v>4</v>
      </c>
      <c r="AN707" t="s">
        <v>2922</v>
      </c>
      <c r="AS707" t="s">
        <v>887</v>
      </c>
      <c r="AT707">
        <v>2015</v>
      </c>
      <c r="AU707">
        <v>68</v>
      </c>
      <c r="AV707">
        <v>1</v>
      </c>
      <c r="BA707">
        <v>135</v>
      </c>
      <c r="BB707">
        <v>145</v>
      </c>
      <c r="BL707" t="s">
        <v>7610</v>
      </c>
      <c r="BR707" t="s">
        <v>33176</v>
      </c>
    </row>
    <row r="708" spans="1:75" hidden="1">
      <c r="A708">
        <v>774</v>
      </c>
      <c r="B708" t="s">
        <v>76</v>
      </c>
      <c r="C708" t="s">
        <v>32049</v>
      </c>
      <c r="G708" t="s">
        <v>32049</v>
      </c>
      <c r="J708" t="s">
        <v>32050</v>
      </c>
      <c r="K708" t="s">
        <v>605</v>
      </c>
      <c r="O708" t="s">
        <v>28261</v>
      </c>
      <c r="W708" t="s">
        <v>32051</v>
      </c>
      <c r="AG708">
        <v>30</v>
      </c>
      <c r="AH708">
        <v>31</v>
      </c>
      <c r="AN708" t="s">
        <v>607</v>
      </c>
      <c r="AS708" t="s">
        <v>769</v>
      </c>
      <c r="AT708">
        <v>2001</v>
      </c>
      <c r="AU708">
        <v>55</v>
      </c>
      <c r="AV708">
        <v>3</v>
      </c>
      <c r="BA708">
        <v>488</v>
      </c>
      <c r="BB708">
        <v>497</v>
      </c>
      <c r="BD708" t="s">
        <v>32052</v>
      </c>
      <c r="BL708" t="s">
        <v>32053</v>
      </c>
      <c r="BM708">
        <v>11327157</v>
      </c>
      <c r="BR708" t="s">
        <v>33094</v>
      </c>
      <c r="BS708" t="s">
        <v>296</v>
      </c>
    </row>
    <row r="709" spans="1:75" hidden="1">
      <c r="A709">
        <v>37</v>
      </c>
      <c r="B709" t="s">
        <v>76</v>
      </c>
      <c r="C709" t="s">
        <v>28436</v>
      </c>
      <c r="G709" t="s">
        <v>28437</v>
      </c>
      <c r="J709" t="s">
        <v>28438</v>
      </c>
      <c r="K709" t="s">
        <v>15984</v>
      </c>
      <c r="O709" t="s">
        <v>28261</v>
      </c>
      <c r="W709" t="s">
        <v>28439</v>
      </c>
      <c r="AG709">
        <v>1</v>
      </c>
      <c r="AH709">
        <v>1</v>
      </c>
      <c r="AN709" t="s">
        <v>15986</v>
      </c>
      <c r="AS709" t="s">
        <v>600</v>
      </c>
      <c r="AT709">
        <v>2018</v>
      </c>
      <c r="AU709">
        <v>53</v>
      </c>
      <c r="AV709">
        <v>2</v>
      </c>
      <c r="BA709">
        <v>107</v>
      </c>
      <c r="BB709">
        <v>122</v>
      </c>
      <c r="BD709" t="s">
        <v>28440</v>
      </c>
      <c r="BL709" t="s">
        <v>28441</v>
      </c>
      <c r="BR709" t="s">
        <v>33094</v>
      </c>
      <c r="BS709" t="s">
        <v>594</v>
      </c>
      <c r="BT709">
        <v>1</v>
      </c>
    </row>
    <row r="710" spans="1:75" hidden="1">
      <c r="A710">
        <v>432</v>
      </c>
      <c r="B710" t="s">
        <v>76</v>
      </c>
      <c r="C710" t="s">
        <v>30463</v>
      </c>
      <c r="G710" t="s">
        <v>30464</v>
      </c>
      <c r="J710" t="s">
        <v>30465</v>
      </c>
      <c r="K710" t="s">
        <v>2514</v>
      </c>
      <c r="O710" t="s">
        <v>28261</v>
      </c>
      <c r="W710" t="s">
        <v>30466</v>
      </c>
      <c r="AG710">
        <v>11</v>
      </c>
      <c r="AH710">
        <v>14</v>
      </c>
      <c r="AN710" t="s">
        <v>2518</v>
      </c>
      <c r="AS710" t="s">
        <v>769</v>
      </c>
      <c r="AT710">
        <v>2012</v>
      </c>
      <c r="AU710">
        <v>108</v>
      </c>
      <c r="AV710">
        <v>3</v>
      </c>
      <c r="BA710">
        <v>341</v>
      </c>
      <c r="BB710">
        <v>346</v>
      </c>
      <c r="BD710" t="s">
        <v>30467</v>
      </c>
      <c r="BL710" t="s">
        <v>30468</v>
      </c>
      <c r="BM710">
        <v>21934703</v>
      </c>
      <c r="BR710" t="s">
        <v>33094</v>
      </c>
      <c r="BS710" t="s">
        <v>296</v>
      </c>
    </row>
    <row r="711" spans="1:75" hidden="1">
      <c r="A711">
        <v>380</v>
      </c>
      <c r="B711" t="s">
        <v>76</v>
      </c>
      <c r="C711" t="s">
        <v>30212</v>
      </c>
      <c r="G711" t="s">
        <v>30213</v>
      </c>
      <c r="J711" t="s">
        <v>30214</v>
      </c>
      <c r="K711" t="s">
        <v>247</v>
      </c>
      <c r="O711" t="s">
        <v>28366</v>
      </c>
      <c r="W711" t="s">
        <v>30215</v>
      </c>
      <c r="AG711">
        <v>33</v>
      </c>
      <c r="AH711">
        <v>33</v>
      </c>
      <c r="AN711" t="s">
        <v>250</v>
      </c>
      <c r="AO711" t="s">
        <v>251</v>
      </c>
      <c r="AT711">
        <v>2013</v>
      </c>
      <c r="AU711">
        <v>30</v>
      </c>
      <c r="AV711">
        <v>4</v>
      </c>
      <c r="BA711">
        <v>413</v>
      </c>
      <c r="BB711">
        <v>433</v>
      </c>
      <c r="BD711" t="s">
        <v>30216</v>
      </c>
      <c r="BL711" t="s">
        <v>30217</v>
      </c>
      <c r="BM711">
        <v>23452153</v>
      </c>
      <c r="BR711" t="s">
        <v>33094</v>
      </c>
    </row>
    <row r="712" spans="1:75" hidden="1">
      <c r="A712">
        <v>143</v>
      </c>
      <c r="B712" t="s">
        <v>76</v>
      </c>
      <c r="C712" t="s">
        <v>29009</v>
      </c>
      <c r="G712" t="s">
        <v>29010</v>
      </c>
      <c r="J712" t="s">
        <v>29011</v>
      </c>
      <c r="K712" t="s">
        <v>182</v>
      </c>
      <c r="O712" t="s">
        <v>28366</v>
      </c>
      <c r="W712" t="s">
        <v>29012</v>
      </c>
      <c r="AG712">
        <v>1</v>
      </c>
      <c r="AH712">
        <v>1</v>
      </c>
      <c r="AN712" t="s">
        <v>184</v>
      </c>
      <c r="AO712" t="s">
        <v>293</v>
      </c>
      <c r="AS712" t="s">
        <v>128</v>
      </c>
      <c r="AT712">
        <v>2016</v>
      </c>
      <c r="AU712">
        <v>41</v>
      </c>
      <c r="AV712">
        <v>4</v>
      </c>
      <c r="BA712">
        <v>293</v>
      </c>
      <c r="BB712">
        <v>306</v>
      </c>
      <c r="BD712" t="s">
        <v>29013</v>
      </c>
      <c r="BL712" t="s">
        <v>29014</v>
      </c>
      <c r="BR712" t="s">
        <v>33094</v>
      </c>
    </row>
    <row r="713" spans="1:75" hidden="1">
      <c r="A713">
        <v>337</v>
      </c>
      <c r="B713" t="s">
        <v>76</v>
      </c>
      <c r="C713" t="s">
        <v>29984</v>
      </c>
      <c r="G713" t="s">
        <v>29985</v>
      </c>
      <c r="J713" t="s">
        <v>29986</v>
      </c>
      <c r="K713" t="s">
        <v>677</v>
      </c>
      <c r="O713" t="s">
        <v>28261</v>
      </c>
      <c r="W713" t="s">
        <v>29987</v>
      </c>
      <c r="AG713">
        <v>15</v>
      </c>
      <c r="AH713">
        <v>15</v>
      </c>
      <c r="AN713" t="s">
        <v>679</v>
      </c>
      <c r="AO713" t="s">
        <v>4283</v>
      </c>
      <c r="AS713" t="s">
        <v>413</v>
      </c>
      <c r="AT713">
        <v>2013</v>
      </c>
      <c r="AU713">
        <v>26</v>
      </c>
      <c r="AV713">
        <v>11</v>
      </c>
      <c r="BA713">
        <v>2359</v>
      </c>
      <c r="BB713">
        <v>2368</v>
      </c>
      <c r="BD713" t="s">
        <v>29988</v>
      </c>
      <c r="BL713" t="s">
        <v>29989</v>
      </c>
      <c r="BM713">
        <v>24016035</v>
      </c>
      <c r="BR713" t="s">
        <v>33094</v>
      </c>
      <c r="BS713" t="s">
        <v>296</v>
      </c>
    </row>
    <row r="714" spans="1:75" hidden="1">
      <c r="A714">
        <v>77</v>
      </c>
      <c r="B714" t="s">
        <v>76</v>
      </c>
      <c r="C714" t="s">
        <v>28659</v>
      </c>
      <c r="G714" t="s">
        <v>28660</v>
      </c>
      <c r="J714" t="s">
        <v>28661</v>
      </c>
      <c r="K714" t="s">
        <v>14840</v>
      </c>
      <c r="O714" t="s">
        <v>28261</v>
      </c>
      <c r="W714" t="s">
        <v>28662</v>
      </c>
      <c r="AB714" t="s">
        <v>28663</v>
      </c>
      <c r="AG714">
        <v>0</v>
      </c>
      <c r="AH714">
        <v>0</v>
      </c>
      <c r="AN714" t="s">
        <v>14842</v>
      </c>
      <c r="AO714" t="s">
        <v>18067</v>
      </c>
      <c r="AS714" t="s">
        <v>413</v>
      </c>
      <c r="AT714">
        <v>2017</v>
      </c>
      <c r="AU714">
        <v>36</v>
      </c>
      <c r="AV714">
        <v>11</v>
      </c>
      <c r="BA714">
        <v>2916</v>
      </c>
      <c r="BB714">
        <v>2924</v>
      </c>
      <c r="BD714" t="s">
        <v>28664</v>
      </c>
      <c r="BL714" t="s">
        <v>28665</v>
      </c>
      <c r="BM714">
        <v>28612479</v>
      </c>
      <c r="BR714" t="s">
        <v>33094</v>
      </c>
      <c r="BS714" t="s">
        <v>296</v>
      </c>
    </row>
    <row r="715" spans="1:75" hidden="1">
      <c r="A715">
        <v>1071</v>
      </c>
      <c r="B715" t="s">
        <v>76</v>
      </c>
      <c r="C715" t="s">
        <v>33018</v>
      </c>
      <c r="G715" t="s">
        <v>33018</v>
      </c>
      <c r="J715" t="s">
        <v>33022</v>
      </c>
      <c r="K715" t="s">
        <v>17457</v>
      </c>
      <c r="O715" t="s">
        <v>28261</v>
      </c>
      <c r="AG715">
        <v>91</v>
      </c>
      <c r="AH715">
        <v>91</v>
      </c>
      <c r="AN715" t="s">
        <v>17459</v>
      </c>
      <c r="AT715">
        <v>1980</v>
      </c>
      <c r="AU715">
        <v>18</v>
      </c>
      <c r="AV715">
        <v>1</v>
      </c>
      <c r="BA715">
        <v>125</v>
      </c>
      <c r="BB715">
        <v>133</v>
      </c>
      <c r="BD715" t="s">
        <v>33023</v>
      </c>
      <c r="BL715" t="s">
        <v>33024</v>
      </c>
      <c r="BM715">
        <v>7466669</v>
      </c>
      <c r="BR715" t="s">
        <v>33094</v>
      </c>
      <c r="BS715" t="s">
        <v>594</v>
      </c>
      <c r="BW715" t="s">
        <v>296</v>
      </c>
    </row>
    <row r="716" spans="1:75" hidden="1">
      <c r="A716">
        <v>369</v>
      </c>
      <c r="B716" t="s">
        <v>76</v>
      </c>
      <c r="C716" t="s">
        <v>30157</v>
      </c>
      <c r="G716" t="s">
        <v>30158</v>
      </c>
      <c r="J716" t="s">
        <v>30159</v>
      </c>
      <c r="K716" t="s">
        <v>100</v>
      </c>
      <c r="O716" t="s">
        <v>28261</v>
      </c>
      <c r="W716" t="s">
        <v>30160</v>
      </c>
      <c r="AG716">
        <v>2</v>
      </c>
      <c r="AH716">
        <v>5</v>
      </c>
      <c r="AN716" t="s">
        <v>103</v>
      </c>
      <c r="AS716" s="3">
        <v>38443</v>
      </c>
      <c r="AT716">
        <v>2013</v>
      </c>
      <c r="AU716">
        <v>8</v>
      </c>
      <c r="AV716">
        <v>4</v>
      </c>
      <c r="BC716" t="s">
        <v>30161</v>
      </c>
      <c r="BD716" t="s">
        <v>30162</v>
      </c>
      <c r="BL716" t="s">
        <v>30163</v>
      </c>
      <c r="BM716">
        <v>23577198</v>
      </c>
      <c r="BR716" t="s">
        <v>33094</v>
      </c>
      <c r="BS716" t="s">
        <v>296</v>
      </c>
    </row>
    <row r="717" spans="1:75" hidden="1">
      <c r="A717">
        <v>917</v>
      </c>
      <c r="B717" t="s">
        <v>76</v>
      </c>
      <c r="C717" t="s">
        <v>8178</v>
      </c>
      <c r="G717" t="s">
        <v>8178</v>
      </c>
      <c r="J717" t="s">
        <v>32536</v>
      </c>
      <c r="K717" t="s">
        <v>1707</v>
      </c>
      <c r="O717" t="s">
        <v>28261</v>
      </c>
      <c r="W717" t="s">
        <v>32537</v>
      </c>
      <c r="AG717">
        <v>2</v>
      </c>
      <c r="AH717">
        <v>2</v>
      </c>
      <c r="AN717" t="s">
        <v>1709</v>
      </c>
      <c r="AS717" t="s">
        <v>413</v>
      </c>
      <c r="AT717">
        <v>1994</v>
      </c>
      <c r="AU717">
        <v>25</v>
      </c>
      <c r="AV717">
        <v>4</v>
      </c>
      <c r="BA717">
        <v>397</v>
      </c>
      <c r="BB717">
        <v>414</v>
      </c>
      <c r="BD717" t="s">
        <v>32538</v>
      </c>
      <c r="BL717" t="s">
        <v>32539</v>
      </c>
      <c r="BR717" t="s">
        <v>33094</v>
      </c>
      <c r="BS717" t="s">
        <v>296</v>
      </c>
    </row>
    <row r="718" spans="1:75" hidden="1">
      <c r="A718">
        <v>42</v>
      </c>
      <c r="B718" t="s">
        <v>76</v>
      </c>
      <c r="C718" t="s">
        <v>28465</v>
      </c>
      <c r="G718" t="s">
        <v>28466</v>
      </c>
      <c r="J718" t="s">
        <v>28467</v>
      </c>
      <c r="K718" t="s">
        <v>1135</v>
      </c>
      <c r="O718" t="s">
        <v>28261</v>
      </c>
      <c r="W718" t="s">
        <v>28468</v>
      </c>
      <c r="AG718">
        <v>1</v>
      </c>
      <c r="AH718">
        <v>1</v>
      </c>
      <c r="AN718" t="s">
        <v>1138</v>
      </c>
      <c r="AO718" t="s">
        <v>1139</v>
      </c>
      <c r="AS718" t="s">
        <v>600</v>
      </c>
      <c r="AT718">
        <v>2018</v>
      </c>
      <c r="AU718">
        <v>111</v>
      </c>
      <c r="AV718">
        <v>2</v>
      </c>
      <c r="BA718">
        <v>868</v>
      </c>
      <c r="BB718">
        <v>878</v>
      </c>
      <c r="BD718" t="s">
        <v>28469</v>
      </c>
      <c r="BL718" t="s">
        <v>28470</v>
      </c>
      <c r="BM718">
        <v>29365170</v>
      </c>
      <c r="BR718" t="s">
        <v>33094</v>
      </c>
      <c r="BS718" t="s">
        <v>296</v>
      </c>
    </row>
    <row r="719" spans="1:75" hidden="1">
      <c r="A719">
        <v>709</v>
      </c>
      <c r="B719" t="s">
        <v>76</v>
      </c>
      <c r="C719" t="s">
        <v>31754</v>
      </c>
      <c r="G719" t="s">
        <v>31754</v>
      </c>
      <c r="J719" t="s">
        <v>31755</v>
      </c>
      <c r="K719" t="s">
        <v>677</v>
      </c>
      <c r="O719" t="s">
        <v>28261</v>
      </c>
      <c r="W719" t="s">
        <v>31756</v>
      </c>
      <c r="AA719" t="s">
        <v>31757</v>
      </c>
      <c r="AG719">
        <v>52</v>
      </c>
      <c r="AH719">
        <v>52</v>
      </c>
      <c r="AN719" t="s">
        <v>679</v>
      </c>
      <c r="AO719" t="s">
        <v>4283</v>
      </c>
      <c r="AS719" t="s">
        <v>397</v>
      </c>
      <c r="AT719">
        <v>2003</v>
      </c>
      <c r="AU719">
        <v>16</v>
      </c>
      <c r="AV719">
        <v>4</v>
      </c>
      <c r="BA719">
        <v>614</v>
      </c>
      <c r="BB719">
        <v>623</v>
      </c>
      <c r="BD719" t="s">
        <v>31758</v>
      </c>
      <c r="BL719" t="s">
        <v>31759</v>
      </c>
      <c r="BM719">
        <v>14632225</v>
      </c>
      <c r="BR719" t="s">
        <v>33094</v>
      </c>
      <c r="BS719" t="s">
        <v>296</v>
      </c>
    </row>
    <row r="720" spans="1:75" hidden="1">
      <c r="A720">
        <v>56</v>
      </c>
      <c r="B720" t="s">
        <v>76</v>
      </c>
      <c r="C720" t="s">
        <v>7719</v>
      </c>
      <c r="G720" t="s">
        <v>7720</v>
      </c>
      <c r="J720" t="s">
        <v>7721</v>
      </c>
      <c r="K720" t="s">
        <v>2128</v>
      </c>
      <c r="O720" t="s">
        <v>28261</v>
      </c>
      <c r="W720" t="s">
        <v>7722</v>
      </c>
      <c r="AB720" t="s">
        <v>28562</v>
      </c>
      <c r="AG720">
        <v>2</v>
      </c>
      <c r="AH720">
        <v>2</v>
      </c>
      <c r="AN720" t="s">
        <v>2130</v>
      </c>
      <c r="AO720" t="s">
        <v>4637</v>
      </c>
      <c r="AS720" t="s">
        <v>204</v>
      </c>
      <c r="AT720">
        <v>2018</v>
      </c>
      <c r="AU720">
        <v>47</v>
      </c>
      <c r="AV720">
        <v>1</v>
      </c>
      <c r="BA720">
        <v>148</v>
      </c>
      <c r="BB720">
        <v>158</v>
      </c>
      <c r="BD720" t="s">
        <v>7724</v>
      </c>
      <c r="BL720" t="s">
        <v>7725</v>
      </c>
      <c r="BM720">
        <v>29293910</v>
      </c>
      <c r="BR720" t="s">
        <v>33176</v>
      </c>
    </row>
    <row r="721" spans="1:71" hidden="1">
      <c r="A721">
        <v>581</v>
      </c>
      <c r="B721" t="s">
        <v>76</v>
      </c>
      <c r="C721" t="s">
        <v>5184</v>
      </c>
      <c r="G721" t="s">
        <v>7732</v>
      </c>
      <c r="J721" t="s">
        <v>7733</v>
      </c>
      <c r="K721" t="s">
        <v>210</v>
      </c>
      <c r="O721" t="s">
        <v>28261</v>
      </c>
      <c r="W721" t="s">
        <v>7734</v>
      </c>
      <c r="AB721" t="s">
        <v>5187</v>
      </c>
      <c r="AG721">
        <v>0</v>
      </c>
      <c r="AH721">
        <v>0</v>
      </c>
      <c r="AN721" t="s">
        <v>214</v>
      </c>
      <c r="AO721" t="s">
        <v>215</v>
      </c>
      <c r="AS721" t="s">
        <v>128</v>
      </c>
      <c r="AT721">
        <v>2007</v>
      </c>
      <c r="AU721">
        <v>32</v>
      </c>
      <c r="AV721">
        <v>6</v>
      </c>
      <c r="BA721">
        <v>722</v>
      </c>
      <c r="BB721">
        <v>731</v>
      </c>
      <c r="BD721" t="s">
        <v>7735</v>
      </c>
      <c r="BL721" t="s">
        <v>7736</v>
      </c>
      <c r="BR721" t="s">
        <v>33176</v>
      </c>
    </row>
    <row r="722" spans="1:71" hidden="1">
      <c r="A722">
        <v>679</v>
      </c>
      <c r="B722" t="s">
        <v>76</v>
      </c>
      <c r="C722" t="s">
        <v>19903</v>
      </c>
      <c r="G722" t="s">
        <v>19903</v>
      </c>
      <c r="J722" t="s">
        <v>19904</v>
      </c>
      <c r="K722" t="s">
        <v>2128</v>
      </c>
      <c r="O722" t="s">
        <v>28261</v>
      </c>
      <c r="W722" t="s">
        <v>19905</v>
      </c>
      <c r="AB722" t="s">
        <v>5187</v>
      </c>
      <c r="AG722">
        <v>2</v>
      </c>
      <c r="AH722">
        <v>2</v>
      </c>
      <c r="AN722" t="s">
        <v>2130</v>
      </c>
      <c r="AS722" t="s">
        <v>168</v>
      </c>
      <c r="AT722">
        <v>2004</v>
      </c>
      <c r="AU722">
        <v>33</v>
      </c>
      <c r="AV722">
        <v>5</v>
      </c>
      <c r="BA722">
        <v>1163</v>
      </c>
      <c r="BB722">
        <v>1168</v>
      </c>
      <c r="BD722" t="s">
        <v>19906</v>
      </c>
      <c r="BL722" t="s">
        <v>19907</v>
      </c>
      <c r="BR722" t="s">
        <v>33176</v>
      </c>
    </row>
    <row r="723" spans="1:71" hidden="1">
      <c r="A723">
        <v>890</v>
      </c>
      <c r="B723" t="s">
        <v>76</v>
      </c>
      <c r="C723" t="s">
        <v>14816</v>
      </c>
      <c r="G723" t="s">
        <v>14816</v>
      </c>
      <c r="J723" t="s">
        <v>14817</v>
      </c>
      <c r="K723" t="s">
        <v>902</v>
      </c>
      <c r="O723" t="s">
        <v>30095</v>
      </c>
      <c r="P723" t="s">
        <v>903</v>
      </c>
      <c r="Q723" t="s">
        <v>904</v>
      </c>
      <c r="R723" t="s">
        <v>905</v>
      </c>
      <c r="W723" t="s">
        <v>14818</v>
      </c>
      <c r="AG723">
        <v>68</v>
      </c>
      <c r="AH723">
        <v>74</v>
      </c>
      <c r="AN723" t="s">
        <v>908</v>
      </c>
      <c r="AO723" t="s">
        <v>2280</v>
      </c>
      <c r="AT723">
        <v>1996</v>
      </c>
      <c r="AU723">
        <v>93</v>
      </c>
      <c r="AV723">
        <v>3</v>
      </c>
      <c r="BA723">
        <v>489</v>
      </c>
      <c r="BB723">
        <v>505</v>
      </c>
      <c r="BL723" t="s">
        <v>14819</v>
      </c>
      <c r="BR723" t="s">
        <v>33176</v>
      </c>
    </row>
    <row r="724" spans="1:71" hidden="1">
      <c r="A724">
        <v>1025</v>
      </c>
      <c r="B724" t="s">
        <v>76</v>
      </c>
      <c r="C724" t="s">
        <v>32888</v>
      </c>
      <c r="G724" t="s">
        <v>32888</v>
      </c>
      <c r="J724" t="s">
        <v>32889</v>
      </c>
      <c r="K724" t="s">
        <v>1196</v>
      </c>
      <c r="O724" t="s">
        <v>28261</v>
      </c>
      <c r="AG724">
        <v>21</v>
      </c>
      <c r="AH724">
        <v>23</v>
      </c>
      <c r="AN724" t="s">
        <v>1198</v>
      </c>
      <c r="AO724" t="s">
        <v>5152</v>
      </c>
      <c r="AS724" t="s">
        <v>397</v>
      </c>
      <c r="AT724">
        <v>1986</v>
      </c>
      <c r="AU724">
        <v>79</v>
      </c>
      <c r="AV724">
        <v>4</v>
      </c>
      <c r="BA724">
        <v>664</v>
      </c>
      <c r="BB724">
        <v>673</v>
      </c>
      <c r="BD724" t="s">
        <v>32890</v>
      </c>
      <c r="BL724" t="s">
        <v>32891</v>
      </c>
      <c r="BR724" t="s">
        <v>33094</v>
      </c>
      <c r="BS724" t="s">
        <v>296</v>
      </c>
    </row>
    <row r="725" spans="1:71" hidden="1">
      <c r="A725">
        <v>493</v>
      </c>
      <c r="B725" t="s">
        <v>76</v>
      </c>
      <c r="C725" t="s">
        <v>30781</v>
      </c>
      <c r="G725" t="s">
        <v>30782</v>
      </c>
      <c r="J725" t="s">
        <v>30783</v>
      </c>
      <c r="K725" t="s">
        <v>2128</v>
      </c>
      <c r="O725" t="s">
        <v>28261</v>
      </c>
      <c r="W725" t="s">
        <v>30784</v>
      </c>
      <c r="AG725">
        <v>19</v>
      </c>
      <c r="AH725">
        <v>21</v>
      </c>
      <c r="AN725" t="s">
        <v>2130</v>
      </c>
      <c r="AO725" t="s">
        <v>4637</v>
      </c>
      <c r="AS725" t="s">
        <v>216</v>
      </c>
      <c r="AT725">
        <v>2010</v>
      </c>
      <c r="AU725">
        <v>39</v>
      </c>
      <c r="AV725">
        <v>4</v>
      </c>
      <c r="BA725">
        <v>1068</v>
      </c>
      <c r="BB725">
        <v>1084</v>
      </c>
      <c r="BD725" t="s">
        <v>30785</v>
      </c>
      <c r="BL725" t="s">
        <v>30786</v>
      </c>
      <c r="BM725">
        <v>22127157</v>
      </c>
      <c r="BR725" t="s">
        <v>33094</v>
      </c>
      <c r="BS725" t="s">
        <v>296</v>
      </c>
    </row>
    <row r="726" spans="1:71" hidden="1">
      <c r="A726">
        <v>843</v>
      </c>
      <c r="B726" t="s">
        <v>76</v>
      </c>
      <c r="C726" t="s">
        <v>32312</v>
      </c>
      <c r="G726" t="s">
        <v>32312</v>
      </c>
      <c r="J726" t="s">
        <v>32313</v>
      </c>
      <c r="K726" t="s">
        <v>3897</v>
      </c>
      <c r="O726" t="s">
        <v>28261</v>
      </c>
      <c r="W726" t="s">
        <v>32314</v>
      </c>
      <c r="AB726" t="s">
        <v>15530</v>
      </c>
      <c r="AG726">
        <v>13</v>
      </c>
      <c r="AH726">
        <v>16</v>
      </c>
      <c r="AN726" t="s">
        <v>3899</v>
      </c>
      <c r="AS726" t="s">
        <v>204</v>
      </c>
      <c r="AT726">
        <v>1998</v>
      </c>
      <c r="AU726">
        <v>55</v>
      </c>
      <c r="AW726">
        <v>2</v>
      </c>
      <c r="BA726">
        <v>331</v>
      </c>
      <c r="BB726">
        <v>336</v>
      </c>
      <c r="BD726" t="s">
        <v>32315</v>
      </c>
      <c r="BL726" t="s">
        <v>32316</v>
      </c>
      <c r="BR726" t="s">
        <v>33094</v>
      </c>
      <c r="BS726" t="s">
        <v>296</v>
      </c>
    </row>
    <row r="727" spans="1:71" hidden="1">
      <c r="A727">
        <v>726</v>
      </c>
      <c r="B727" t="s">
        <v>76</v>
      </c>
      <c r="C727" t="s">
        <v>31834</v>
      </c>
      <c r="G727" t="s">
        <v>31834</v>
      </c>
      <c r="J727" t="s">
        <v>31835</v>
      </c>
      <c r="K727" t="s">
        <v>2712</v>
      </c>
      <c r="O727" t="s">
        <v>28261</v>
      </c>
      <c r="W727" t="s">
        <v>31836</v>
      </c>
      <c r="AG727">
        <v>20</v>
      </c>
      <c r="AH727">
        <v>26</v>
      </c>
      <c r="AN727" t="s">
        <v>2716</v>
      </c>
      <c r="AT727">
        <v>2003</v>
      </c>
      <c r="AU727">
        <v>31</v>
      </c>
      <c r="AV727" s="2">
        <v>43193</v>
      </c>
      <c r="BA727">
        <v>191</v>
      </c>
      <c r="BB727">
        <v>208</v>
      </c>
      <c r="BD727" t="s">
        <v>31837</v>
      </c>
      <c r="BL727" t="s">
        <v>31838</v>
      </c>
      <c r="BM727">
        <v>14974686</v>
      </c>
      <c r="BR727" t="s">
        <v>33094</v>
      </c>
      <c r="BS727" t="s">
        <v>296</v>
      </c>
    </row>
    <row r="728" spans="1:71" hidden="1">
      <c r="A728">
        <v>986</v>
      </c>
      <c r="B728" t="s">
        <v>76</v>
      </c>
      <c r="C728" t="s">
        <v>32757</v>
      </c>
      <c r="G728" t="s">
        <v>32757</v>
      </c>
      <c r="J728" t="s">
        <v>32758</v>
      </c>
      <c r="K728" t="s">
        <v>210</v>
      </c>
      <c r="O728" t="s">
        <v>32481</v>
      </c>
      <c r="AG728">
        <v>0</v>
      </c>
      <c r="AH728">
        <v>0</v>
      </c>
      <c r="AN728" t="s">
        <v>214</v>
      </c>
      <c r="AS728" t="s">
        <v>413</v>
      </c>
      <c r="AT728">
        <v>1989</v>
      </c>
      <c r="AU728">
        <v>14</v>
      </c>
      <c r="AV728">
        <v>4</v>
      </c>
      <c r="BA728">
        <v>463</v>
      </c>
      <c r="BB728">
        <v>466</v>
      </c>
      <c r="BD728" t="s">
        <v>32759</v>
      </c>
      <c r="BL728" t="s">
        <v>32760</v>
      </c>
      <c r="BR728" t="s">
        <v>33094</v>
      </c>
      <c r="BS728" t="s">
        <v>296</v>
      </c>
    </row>
    <row r="729" spans="1:71" hidden="1">
      <c r="A729">
        <v>915</v>
      </c>
      <c r="B729" t="s">
        <v>76</v>
      </c>
      <c r="C729" t="s">
        <v>32531</v>
      </c>
      <c r="G729" t="s">
        <v>32531</v>
      </c>
      <c r="J729" t="s">
        <v>32532</v>
      </c>
      <c r="K729" t="s">
        <v>145</v>
      </c>
      <c r="O729" t="s">
        <v>28261</v>
      </c>
      <c r="W729" t="s">
        <v>32533</v>
      </c>
      <c r="AG729">
        <v>26</v>
      </c>
      <c r="AH729">
        <v>33</v>
      </c>
      <c r="AN729" t="s">
        <v>147</v>
      </c>
      <c r="AS729" t="s">
        <v>94</v>
      </c>
      <c r="AT729">
        <v>1995</v>
      </c>
      <c r="AU729">
        <v>41</v>
      </c>
      <c r="AV729">
        <v>1</v>
      </c>
      <c r="BA729">
        <v>47</v>
      </c>
      <c r="BB729">
        <v>56</v>
      </c>
      <c r="BD729" t="s">
        <v>32534</v>
      </c>
      <c r="BL729" t="s">
        <v>32535</v>
      </c>
      <c r="BR729" t="s">
        <v>33094</v>
      </c>
      <c r="BS729" t="s">
        <v>296</v>
      </c>
    </row>
    <row r="730" spans="1:71" hidden="1">
      <c r="A730">
        <v>370</v>
      </c>
      <c r="B730" t="s">
        <v>76</v>
      </c>
      <c r="C730" t="s">
        <v>30164</v>
      </c>
      <c r="G730" t="s">
        <v>30165</v>
      </c>
      <c r="J730" t="s">
        <v>30166</v>
      </c>
      <c r="K730" t="s">
        <v>1516</v>
      </c>
      <c r="O730" t="s">
        <v>28261</v>
      </c>
      <c r="W730" t="s">
        <v>30167</v>
      </c>
      <c r="AA730" t="s">
        <v>30168</v>
      </c>
      <c r="AB730" t="s">
        <v>30169</v>
      </c>
      <c r="AG730">
        <v>46</v>
      </c>
      <c r="AH730">
        <v>46</v>
      </c>
      <c r="AN730" t="s">
        <v>1518</v>
      </c>
      <c r="AS730" s="3">
        <v>37712</v>
      </c>
      <c r="AT730">
        <v>2013</v>
      </c>
      <c r="AU730">
        <v>13</v>
      </c>
      <c r="BC730">
        <v>77</v>
      </c>
      <c r="BD730" t="s">
        <v>30170</v>
      </c>
      <c r="BL730" t="s">
        <v>30171</v>
      </c>
      <c r="BM730">
        <v>23551990</v>
      </c>
      <c r="BR730" t="s">
        <v>33094</v>
      </c>
      <c r="BS730" t="s">
        <v>296</v>
      </c>
    </row>
    <row r="731" spans="1:71" hidden="1">
      <c r="A731">
        <v>331</v>
      </c>
      <c r="B731" t="s">
        <v>76</v>
      </c>
      <c r="C731" t="s">
        <v>29958</v>
      </c>
      <c r="G731" t="s">
        <v>29959</v>
      </c>
      <c r="J731" t="s">
        <v>29960</v>
      </c>
      <c r="K731" t="s">
        <v>677</v>
      </c>
      <c r="O731" t="s">
        <v>28261</v>
      </c>
      <c r="W731" t="s">
        <v>29961</v>
      </c>
      <c r="AG731">
        <v>2</v>
      </c>
      <c r="AH731">
        <v>3</v>
      </c>
      <c r="AN731" t="s">
        <v>679</v>
      </c>
      <c r="AO731" t="s">
        <v>4283</v>
      </c>
      <c r="AS731" t="s">
        <v>128</v>
      </c>
      <c r="AT731">
        <v>2013</v>
      </c>
      <c r="AU731">
        <v>26</v>
      </c>
      <c r="AV731">
        <v>12</v>
      </c>
      <c r="BA731">
        <v>2721</v>
      </c>
      <c r="BB731">
        <v>2728</v>
      </c>
      <c r="BD731" t="s">
        <v>29962</v>
      </c>
      <c r="BL731" t="s">
        <v>29963</v>
      </c>
      <c r="BM731">
        <v>24164624</v>
      </c>
      <c r="BR731" t="s">
        <v>33094</v>
      </c>
      <c r="BS731" t="s">
        <v>296</v>
      </c>
    </row>
    <row r="732" spans="1:71" hidden="1">
      <c r="A732">
        <v>968</v>
      </c>
      <c r="B732" t="s">
        <v>76</v>
      </c>
      <c r="C732" t="s">
        <v>32695</v>
      </c>
      <c r="G732" t="s">
        <v>32695</v>
      </c>
      <c r="J732" t="s">
        <v>32696</v>
      </c>
      <c r="K732" t="s">
        <v>16690</v>
      </c>
      <c r="O732" t="s">
        <v>28261</v>
      </c>
      <c r="AG732">
        <v>5</v>
      </c>
      <c r="AH732">
        <v>6</v>
      </c>
      <c r="AN732" t="s">
        <v>16692</v>
      </c>
      <c r="AS732" t="s">
        <v>397</v>
      </c>
      <c r="AT732">
        <v>1991</v>
      </c>
      <c r="AU732">
        <v>58</v>
      </c>
      <c r="AV732">
        <v>1</v>
      </c>
      <c r="BA732">
        <v>67</v>
      </c>
      <c r="BB732">
        <v>74</v>
      </c>
      <c r="BD732" t="s">
        <v>32697</v>
      </c>
      <c r="BL732" t="s">
        <v>32698</v>
      </c>
      <c r="BM732">
        <v>1909356</v>
      </c>
      <c r="BR732" t="s">
        <v>33094</v>
      </c>
      <c r="BS732" t="s">
        <v>296</v>
      </c>
    </row>
    <row r="733" spans="1:71" hidden="1">
      <c r="A733">
        <v>1022</v>
      </c>
      <c r="B733" t="s">
        <v>76</v>
      </c>
      <c r="C733" t="s">
        <v>32876</v>
      </c>
      <c r="G733" t="s">
        <v>32876</v>
      </c>
      <c r="J733" t="s">
        <v>32877</v>
      </c>
      <c r="K733" t="s">
        <v>4345</v>
      </c>
      <c r="O733" t="s">
        <v>28261</v>
      </c>
      <c r="AG733">
        <v>24</v>
      </c>
      <c r="AH733">
        <v>24</v>
      </c>
      <c r="AN733" t="s">
        <v>4349</v>
      </c>
      <c r="AS733" t="s">
        <v>216</v>
      </c>
      <c r="AT733">
        <v>1986</v>
      </c>
      <c r="AU733">
        <v>171</v>
      </c>
      <c r="AV733">
        <v>1</v>
      </c>
      <c r="BA733">
        <v>135</v>
      </c>
      <c r="BB733">
        <v>142</v>
      </c>
      <c r="BD733" t="s">
        <v>32878</v>
      </c>
      <c r="BL733" t="s">
        <v>32879</v>
      </c>
      <c r="BR733" t="s">
        <v>33094</v>
      </c>
      <c r="BS733" t="s">
        <v>296</v>
      </c>
    </row>
    <row r="734" spans="1:71" hidden="1">
      <c r="A734">
        <v>255</v>
      </c>
      <c r="B734" t="s">
        <v>76</v>
      </c>
      <c r="C734" t="s">
        <v>15392</v>
      </c>
      <c r="G734" t="s">
        <v>15393</v>
      </c>
      <c r="J734" t="s">
        <v>15394</v>
      </c>
      <c r="K734" t="s">
        <v>2783</v>
      </c>
      <c r="O734" t="s">
        <v>28261</v>
      </c>
      <c r="W734" t="s">
        <v>15395</v>
      </c>
      <c r="AA734" t="s">
        <v>15396</v>
      </c>
      <c r="AB734" t="s">
        <v>15397</v>
      </c>
      <c r="AG734">
        <v>4</v>
      </c>
      <c r="AH734">
        <v>4</v>
      </c>
      <c r="AN734" t="s">
        <v>2785</v>
      </c>
      <c r="AO734" t="s">
        <v>2786</v>
      </c>
      <c r="AS734" t="s">
        <v>204</v>
      </c>
      <c r="AT734">
        <v>2015</v>
      </c>
      <c r="AU734">
        <v>17</v>
      </c>
      <c r="AV734">
        <v>1</v>
      </c>
      <c r="BA734">
        <v>77</v>
      </c>
      <c r="BB734">
        <v>89</v>
      </c>
      <c r="BD734" t="s">
        <v>15398</v>
      </c>
      <c r="BL734" t="s">
        <v>15399</v>
      </c>
      <c r="BR734" t="s">
        <v>33176</v>
      </c>
    </row>
    <row r="735" spans="1:71" hidden="1">
      <c r="A735">
        <v>84</v>
      </c>
      <c r="B735" t="s">
        <v>76</v>
      </c>
      <c r="C735" t="s">
        <v>28701</v>
      </c>
      <c r="G735" t="s">
        <v>28702</v>
      </c>
      <c r="J735" t="s">
        <v>28703</v>
      </c>
      <c r="K735" t="s">
        <v>666</v>
      </c>
      <c r="O735" t="s">
        <v>28261</v>
      </c>
      <c r="W735" t="s">
        <v>28704</v>
      </c>
      <c r="AB735" t="s">
        <v>28705</v>
      </c>
      <c r="AG735">
        <v>3</v>
      </c>
      <c r="AH735">
        <v>3</v>
      </c>
      <c r="AN735" t="s">
        <v>670</v>
      </c>
      <c r="AO735" t="s">
        <v>671</v>
      </c>
      <c r="AS735" t="s">
        <v>185</v>
      </c>
      <c r="AT735">
        <v>2017</v>
      </c>
      <c r="AU735">
        <v>26</v>
      </c>
      <c r="AV735">
        <v>18</v>
      </c>
      <c r="BA735">
        <v>4725</v>
      </c>
      <c r="BB735">
        <v>4742</v>
      </c>
      <c r="BD735" t="s">
        <v>28706</v>
      </c>
      <c r="BL735" t="s">
        <v>28707</v>
      </c>
      <c r="BM735">
        <v>28727195</v>
      </c>
      <c r="BR735" t="s">
        <v>33094</v>
      </c>
      <c r="BS735" t="s">
        <v>296</v>
      </c>
    </row>
    <row r="736" spans="1:71" hidden="1">
      <c r="A736">
        <v>232</v>
      </c>
      <c r="B736" t="s">
        <v>76</v>
      </c>
      <c r="C736" t="s">
        <v>29426</v>
      </c>
      <c r="G736" t="s">
        <v>29427</v>
      </c>
      <c r="J736" t="s">
        <v>29428</v>
      </c>
      <c r="K736" t="s">
        <v>13816</v>
      </c>
      <c r="O736" t="s">
        <v>28261</v>
      </c>
      <c r="W736" t="s">
        <v>29429</v>
      </c>
      <c r="AG736">
        <v>15</v>
      </c>
      <c r="AH736">
        <v>15</v>
      </c>
      <c r="AN736" t="s">
        <v>13818</v>
      </c>
      <c r="AO736" t="s">
        <v>13819</v>
      </c>
      <c r="AS736" t="s">
        <v>887</v>
      </c>
      <c r="AT736">
        <v>2015</v>
      </c>
      <c r="AU736">
        <v>17</v>
      </c>
      <c r="AV736">
        <v>6</v>
      </c>
      <c r="BA736">
        <v>1729</v>
      </c>
      <c r="BB736">
        <v>1742</v>
      </c>
      <c r="BD736" t="s">
        <v>29430</v>
      </c>
      <c r="BL736" t="s">
        <v>29431</v>
      </c>
      <c r="BR736" t="s">
        <v>33094</v>
      </c>
      <c r="BS736" t="s">
        <v>296</v>
      </c>
    </row>
    <row r="737" spans="1:74" hidden="1">
      <c r="A737">
        <v>724</v>
      </c>
      <c r="B737" t="s">
        <v>76</v>
      </c>
      <c r="C737" t="s">
        <v>31822</v>
      </c>
      <c r="G737" t="s">
        <v>31822</v>
      </c>
      <c r="J737" t="s">
        <v>31823</v>
      </c>
      <c r="K737" t="s">
        <v>902</v>
      </c>
      <c r="O737" t="s">
        <v>30095</v>
      </c>
      <c r="P737" t="s">
        <v>10541</v>
      </c>
      <c r="Q737" t="s">
        <v>10542</v>
      </c>
      <c r="R737" t="s">
        <v>905</v>
      </c>
      <c r="W737" t="s">
        <v>31824</v>
      </c>
      <c r="AA737" t="s">
        <v>31825</v>
      </c>
      <c r="AB737" t="s">
        <v>31826</v>
      </c>
      <c r="AG737">
        <v>31</v>
      </c>
      <c r="AH737">
        <v>33</v>
      </c>
      <c r="AN737" t="s">
        <v>908</v>
      </c>
      <c r="AT737">
        <v>2003</v>
      </c>
      <c r="AU737">
        <v>100</v>
      </c>
      <c r="AV737">
        <v>2</v>
      </c>
      <c r="BA737">
        <v>267</v>
      </c>
      <c r="BB737">
        <v>273</v>
      </c>
      <c r="BD737" t="s">
        <v>31827</v>
      </c>
      <c r="BL737" t="s">
        <v>31828</v>
      </c>
      <c r="BR737" t="s">
        <v>33094</v>
      </c>
      <c r="BS737" t="s">
        <v>296</v>
      </c>
    </row>
    <row r="738" spans="1:74" hidden="1">
      <c r="A738">
        <v>827</v>
      </c>
      <c r="B738" t="s">
        <v>76</v>
      </c>
      <c r="C738" t="s">
        <v>32263</v>
      </c>
      <c r="G738" t="s">
        <v>32263</v>
      </c>
      <c r="J738" t="s">
        <v>32264</v>
      </c>
      <c r="K738" t="s">
        <v>605</v>
      </c>
      <c r="O738" t="s">
        <v>28366</v>
      </c>
      <c r="W738" t="s">
        <v>32265</v>
      </c>
      <c r="AG738">
        <v>214</v>
      </c>
      <c r="AH738">
        <v>217</v>
      </c>
      <c r="AN738" t="s">
        <v>607</v>
      </c>
      <c r="AS738" t="s">
        <v>128</v>
      </c>
      <c r="AT738">
        <v>1998</v>
      </c>
      <c r="AU738">
        <v>52</v>
      </c>
      <c r="AV738">
        <v>6</v>
      </c>
      <c r="BA738">
        <v>1537</v>
      </c>
      <c r="BB738">
        <v>1553</v>
      </c>
      <c r="BD738" t="s">
        <v>32266</v>
      </c>
      <c r="BL738" t="s">
        <v>32267</v>
      </c>
      <c r="BM738">
        <v>28565332</v>
      </c>
      <c r="BR738" t="s">
        <v>33094</v>
      </c>
    </row>
    <row r="739" spans="1:74" hidden="1">
      <c r="A739">
        <v>589</v>
      </c>
      <c r="B739" t="s">
        <v>76</v>
      </c>
      <c r="C739" t="s">
        <v>31233</v>
      </c>
      <c r="G739" t="s">
        <v>31234</v>
      </c>
      <c r="J739" t="s">
        <v>31235</v>
      </c>
      <c r="K739" t="s">
        <v>3959</v>
      </c>
      <c r="O739" t="s">
        <v>28261</v>
      </c>
      <c r="W739" t="s">
        <v>31236</v>
      </c>
      <c r="AB739" t="s">
        <v>4021</v>
      </c>
      <c r="AG739">
        <v>14</v>
      </c>
      <c r="AH739">
        <v>14</v>
      </c>
      <c r="AN739" t="s">
        <v>3962</v>
      </c>
      <c r="AO739" t="s">
        <v>4181</v>
      </c>
      <c r="AS739" t="s">
        <v>413</v>
      </c>
      <c r="AT739">
        <v>2007</v>
      </c>
      <c r="AU739">
        <v>193</v>
      </c>
      <c r="AV739">
        <v>11</v>
      </c>
      <c r="BA739">
        <v>1169</v>
      </c>
      <c r="BB739">
        <v>1176</v>
      </c>
      <c r="BD739" t="s">
        <v>31237</v>
      </c>
      <c r="BL739" t="s">
        <v>31238</v>
      </c>
      <c r="BM739">
        <v>17882435</v>
      </c>
      <c r="BR739" t="s">
        <v>33094</v>
      </c>
      <c r="BS739" t="s">
        <v>296</v>
      </c>
    </row>
    <row r="740" spans="1:74">
      <c r="A740">
        <v>1052</v>
      </c>
      <c r="B740" t="s">
        <v>76</v>
      </c>
      <c r="C740" t="s">
        <v>32968</v>
      </c>
      <c r="G740" t="s">
        <v>32968</v>
      </c>
      <c r="J740" t="s">
        <v>32969</v>
      </c>
      <c r="K740" t="s">
        <v>3996</v>
      </c>
      <c r="O740" t="s">
        <v>28261</v>
      </c>
      <c r="AG740">
        <v>16</v>
      </c>
      <c r="AH740">
        <v>16</v>
      </c>
      <c r="AN740" t="s">
        <v>4000</v>
      </c>
      <c r="AT740">
        <v>1982</v>
      </c>
      <c r="AU740">
        <v>53</v>
      </c>
      <c r="AV740">
        <v>3</v>
      </c>
      <c r="BA740">
        <v>386</v>
      </c>
      <c r="BB740">
        <v>393</v>
      </c>
      <c r="BD740" t="s">
        <v>32970</v>
      </c>
      <c r="BL740" t="s">
        <v>32971</v>
      </c>
      <c r="BM740">
        <v>28311746</v>
      </c>
      <c r="BR740" t="s">
        <v>33094</v>
      </c>
      <c r="BS740" t="s">
        <v>296</v>
      </c>
      <c r="BV740" t="s">
        <v>34229</v>
      </c>
    </row>
    <row r="741" spans="1:74" hidden="1">
      <c r="A741">
        <v>78</v>
      </c>
      <c r="B741" t="s">
        <v>76</v>
      </c>
      <c r="C741" t="s">
        <v>28666</v>
      </c>
      <c r="G741" t="s">
        <v>28667</v>
      </c>
      <c r="J741" t="s">
        <v>28668</v>
      </c>
      <c r="K741" t="s">
        <v>1510</v>
      </c>
      <c r="O741" t="s">
        <v>28261</v>
      </c>
      <c r="W741" t="s">
        <v>28669</v>
      </c>
      <c r="AG741">
        <v>3</v>
      </c>
      <c r="AH741">
        <v>3</v>
      </c>
      <c r="AN741" t="s">
        <v>1512</v>
      </c>
      <c r="AO741" t="s">
        <v>12682</v>
      </c>
      <c r="AS741" t="s">
        <v>413</v>
      </c>
      <c r="AT741">
        <v>2017</v>
      </c>
      <c r="AU741">
        <v>105</v>
      </c>
      <c r="AV741">
        <v>6</v>
      </c>
      <c r="AY741" t="s">
        <v>49</v>
      </c>
      <c r="BA741">
        <v>1610</v>
      </c>
      <c r="BB741">
        <v>1622</v>
      </c>
      <c r="BD741" t="s">
        <v>28670</v>
      </c>
      <c r="BL741" t="s">
        <v>28671</v>
      </c>
      <c r="BR741" t="s">
        <v>33094</v>
      </c>
      <c r="BS741" t="s">
        <v>296</v>
      </c>
    </row>
    <row r="742" spans="1:74" hidden="1">
      <c r="A742">
        <v>13</v>
      </c>
      <c r="B742" t="s">
        <v>76</v>
      </c>
      <c r="C742" t="s">
        <v>28326</v>
      </c>
      <c r="G742" t="s">
        <v>28327</v>
      </c>
      <c r="J742" t="s">
        <v>28328</v>
      </c>
      <c r="K742" t="s">
        <v>28329</v>
      </c>
      <c r="O742" t="s">
        <v>28261</v>
      </c>
      <c r="W742" t="s">
        <v>28330</v>
      </c>
      <c r="AG742">
        <v>0</v>
      </c>
      <c r="AH742">
        <v>0</v>
      </c>
      <c r="AN742" t="s">
        <v>28331</v>
      </c>
      <c r="AO742" t="s">
        <v>28332</v>
      </c>
      <c r="AS742" t="s">
        <v>185</v>
      </c>
      <c r="AT742">
        <v>2018</v>
      </c>
      <c r="AU742">
        <v>43</v>
      </c>
      <c r="AV742">
        <v>3</v>
      </c>
      <c r="BA742">
        <v>571</v>
      </c>
      <c r="BB742">
        <v>584</v>
      </c>
      <c r="BD742" t="s">
        <v>28333</v>
      </c>
      <c r="BL742" t="s">
        <v>28334</v>
      </c>
      <c r="BR742" t="s">
        <v>33094</v>
      </c>
      <c r="BS742" t="s">
        <v>296</v>
      </c>
    </row>
    <row r="743" spans="1:74" hidden="1">
      <c r="A743">
        <v>197</v>
      </c>
      <c r="B743" t="s">
        <v>76</v>
      </c>
      <c r="C743" t="s">
        <v>18055</v>
      </c>
      <c r="G743" t="s">
        <v>18056</v>
      </c>
      <c r="J743" t="s">
        <v>18057</v>
      </c>
      <c r="K743" t="s">
        <v>2628</v>
      </c>
      <c r="O743" t="s">
        <v>28261</v>
      </c>
      <c r="W743" t="s">
        <v>18058</v>
      </c>
      <c r="AG743">
        <v>1</v>
      </c>
      <c r="AH743">
        <v>1</v>
      </c>
      <c r="AN743" t="s">
        <v>2630</v>
      </c>
      <c r="AO743" t="s">
        <v>18059</v>
      </c>
      <c r="AT743">
        <v>2016</v>
      </c>
      <c r="AU743">
        <v>66</v>
      </c>
      <c r="AV743">
        <v>6</v>
      </c>
      <c r="BA743">
        <v>502</v>
      </c>
      <c r="BB743">
        <v>509</v>
      </c>
      <c r="BD743" t="s">
        <v>18060</v>
      </c>
      <c r="BL743" t="s">
        <v>18061</v>
      </c>
      <c r="BR743" t="s">
        <v>33176</v>
      </c>
    </row>
    <row r="744" spans="1:74" hidden="1">
      <c r="A744">
        <v>85</v>
      </c>
      <c r="B744" t="s">
        <v>76</v>
      </c>
      <c r="C744" t="s">
        <v>7918</v>
      </c>
      <c r="G744" t="s">
        <v>7919</v>
      </c>
      <c r="J744" t="s">
        <v>7920</v>
      </c>
      <c r="K744" t="s">
        <v>588</v>
      </c>
      <c r="O744" t="s">
        <v>28261</v>
      </c>
      <c r="W744" t="s">
        <v>7921</v>
      </c>
      <c r="AB744" t="s">
        <v>7922</v>
      </c>
      <c r="AG744">
        <v>7</v>
      </c>
      <c r="AH744">
        <v>7</v>
      </c>
      <c r="AN744" t="s">
        <v>591</v>
      </c>
      <c r="AS744" t="s">
        <v>185</v>
      </c>
      <c r="AT744">
        <v>2017</v>
      </c>
      <c r="AU744">
        <v>7</v>
      </c>
      <c r="AV744">
        <v>17</v>
      </c>
      <c r="BA744">
        <v>6680</v>
      </c>
      <c r="BB744">
        <v>6690</v>
      </c>
      <c r="BD744" t="s">
        <v>7923</v>
      </c>
      <c r="BL744" t="s">
        <v>7924</v>
      </c>
      <c r="BM744">
        <v>28904750</v>
      </c>
      <c r="BR744" t="s">
        <v>33176</v>
      </c>
    </row>
    <row r="745" spans="1:74" hidden="1">
      <c r="A745">
        <v>158</v>
      </c>
      <c r="B745" t="s">
        <v>76</v>
      </c>
      <c r="C745" t="s">
        <v>29101</v>
      </c>
      <c r="G745" t="s">
        <v>29102</v>
      </c>
      <c r="J745" t="s">
        <v>29103</v>
      </c>
      <c r="K745" t="s">
        <v>12085</v>
      </c>
      <c r="O745" t="s">
        <v>28261</v>
      </c>
      <c r="W745" t="s">
        <v>29104</v>
      </c>
      <c r="AB745" t="s">
        <v>29105</v>
      </c>
      <c r="AG745">
        <v>0</v>
      </c>
      <c r="AH745">
        <v>0</v>
      </c>
      <c r="AN745" t="s">
        <v>12087</v>
      </c>
      <c r="AO745" t="s">
        <v>12088</v>
      </c>
      <c r="AS745" t="s">
        <v>185</v>
      </c>
      <c r="AT745">
        <v>2016</v>
      </c>
      <c r="AU745">
        <v>61</v>
      </c>
      <c r="AV745">
        <v>3</v>
      </c>
      <c r="BA745">
        <v>233</v>
      </c>
      <c r="BB745">
        <v>240</v>
      </c>
      <c r="BD745" t="s">
        <v>29106</v>
      </c>
      <c r="BL745" t="s">
        <v>29107</v>
      </c>
      <c r="BR745" t="s">
        <v>33094</v>
      </c>
      <c r="BS745" t="s">
        <v>296</v>
      </c>
    </row>
    <row r="746" spans="1:74" hidden="1">
      <c r="A746">
        <v>768</v>
      </c>
      <c r="B746" t="s">
        <v>76</v>
      </c>
      <c r="C746" t="s">
        <v>4150</v>
      </c>
      <c r="G746" t="s">
        <v>4150</v>
      </c>
      <c r="J746" t="s">
        <v>7942</v>
      </c>
      <c r="K746" t="s">
        <v>145</v>
      </c>
      <c r="O746" t="s">
        <v>28366</v>
      </c>
      <c r="W746" t="s">
        <v>7943</v>
      </c>
      <c r="AG746">
        <v>33</v>
      </c>
      <c r="AH746">
        <v>33</v>
      </c>
      <c r="AN746" t="s">
        <v>147</v>
      </c>
      <c r="AO746" t="s">
        <v>1557</v>
      </c>
      <c r="AS746" s="3">
        <v>42186</v>
      </c>
      <c r="AT746">
        <v>2001</v>
      </c>
      <c r="AU746">
        <v>47</v>
      </c>
      <c r="AV746">
        <v>8</v>
      </c>
      <c r="BA746">
        <v>809</v>
      </c>
      <c r="BB746">
        <v>820</v>
      </c>
      <c r="BD746" t="s">
        <v>7944</v>
      </c>
      <c r="BL746" t="s">
        <v>7945</v>
      </c>
      <c r="BR746" t="s">
        <v>33176</v>
      </c>
    </row>
    <row r="747" spans="1:74" hidden="1">
      <c r="A747">
        <v>583</v>
      </c>
      <c r="B747" t="s">
        <v>76</v>
      </c>
      <c r="C747" t="s">
        <v>31208</v>
      </c>
      <c r="G747" t="s">
        <v>31209</v>
      </c>
      <c r="J747" t="s">
        <v>31210</v>
      </c>
      <c r="K747" t="s">
        <v>15016</v>
      </c>
      <c r="O747" t="s">
        <v>28261</v>
      </c>
      <c r="W747" t="s">
        <v>31211</v>
      </c>
      <c r="AA747" t="s">
        <v>31212</v>
      </c>
      <c r="AB747" t="s">
        <v>31213</v>
      </c>
      <c r="AG747">
        <v>25</v>
      </c>
      <c r="AH747">
        <v>26</v>
      </c>
      <c r="AN747" t="s">
        <v>15020</v>
      </c>
      <c r="AS747" s="3">
        <v>41944</v>
      </c>
      <c r="AT747">
        <v>2007</v>
      </c>
      <c r="AU747">
        <v>5</v>
      </c>
      <c r="BC747">
        <v>50</v>
      </c>
      <c r="BD747" t="s">
        <v>31214</v>
      </c>
      <c r="BL747" t="s">
        <v>31215</v>
      </c>
      <c r="BM747">
        <v>18001473</v>
      </c>
      <c r="BR747" t="s">
        <v>33094</v>
      </c>
      <c r="BS747" t="s">
        <v>296</v>
      </c>
    </row>
    <row r="748" spans="1:74" hidden="1">
      <c r="A748">
        <v>950</v>
      </c>
      <c r="B748" t="s">
        <v>76</v>
      </c>
      <c r="C748" t="s">
        <v>7952</v>
      </c>
      <c r="G748" t="s">
        <v>7952</v>
      </c>
      <c r="J748" t="s">
        <v>7953</v>
      </c>
      <c r="K748" t="s">
        <v>605</v>
      </c>
      <c r="O748" t="s">
        <v>28261</v>
      </c>
      <c r="W748" t="s">
        <v>7954</v>
      </c>
      <c r="AG748">
        <v>28</v>
      </c>
      <c r="AH748">
        <v>28</v>
      </c>
      <c r="AN748" t="s">
        <v>607</v>
      </c>
      <c r="AS748" t="s">
        <v>128</v>
      </c>
      <c r="AT748">
        <v>1992</v>
      </c>
      <c r="AU748">
        <v>46</v>
      </c>
      <c r="AV748">
        <v>6</v>
      </c>
      <c r="BA748">
        <v>1754</v>
      </c>
      <c r="BB748">
        <v>1773</v>
      </c>
      <c r="BD748" t="s">
        <v>7955</v>
      </c>
      <c r="BL748" t="s">
        <v>7956</v>
      </c>
      <c r="BM748">
        <v>28567748</v>
      </c>
      <c r="BR748" t="s">
        <v>33176</v>
      </c>
    </row>
    <row r="749" spans="1:74" hidden="1">
      <c r="A749">
        <v>413</v>
      </c>
      <c r="B749" t="s">
        <v>76</v>
      </c>
      <c r="C749" t="s">
        <v>30373</v>
      </c>
      <c r="G749" t="s">
        <v>30374</v>
      </c>
      <c r="J749" t="s">
        <v>30375</v>
      </c>
      <c r="K749" t="s">
        <v>6459</v>
      </c>
      <c r="O749" t="s">
        <v>28261</v>
      </c>
      <c r="W749" t="s">
        <v>30376</v>
      </c>
      <c r="AG749">
        <v>7</v>
      </c>
      <c r="AH749">
        <v>7</v>
      </c>
      <c r="AN749" t="s">
        <v>6461</v>
      </c>
      <c r="AS749" t="s">
        <v>397</v>
      </c>
      <c r="AT749">
        <v>2012</v>
      </c>
      <c r="AU749">
        <v>26</v>
      </c>
      <c r="AV749">
        <v>4</v>
      </c>
      <c r="BA749">
        <v>1067</v>
      </c>
      <c r="BB749">
        <v>1083</v>
      </c>
      <c r="BD749" t="s">
        <v>30377</v>
      </c>
      <c r="BL749" t="s">
        <v>30378</v>
      </c>
      <c r="BR749" t="s">
        <v>33094</v>
      </c>
      <c r="BS749" t="s">
        <v>594</v>
      </c>
      <c r="BT749">
        <v>1</v>
      </c>
    </row>
    <row r="750" spans="1:74" hidden="1">
      <c r="A750">
        <v>12</v>
      </c>
      <c r="B750" t="s">
        <v>76</v>
      </c>
      <c r="C750" t="s">
        <v>25685</v>
      </c>
      <c r="G750" t="s">
        <v>25686</v>
      </c>
      <c r="J750" t="s">
        <v>25687</v>
      </c>
      <c r="K750" t="s">
        <v>22513</v>
      </c>
      <c r="O750" t="s">
        <v>28261</v>
      </c>
      <c r="W750" t="s">
        <v>25688</v>
      </c>
      <c r="AG750">
        <v>0</v>
      </c>
      <c r="AH750">
        <v>0</v>
      </c>
      <c r="AN750" t="s">
        <v>22515</v>
      </c>
      <c r="AS750" t="s">
        <v>185</v>
      </c>
      <c r="AT750">
        <v>2018</v>
      </c>
      <c r="AU750">
        <v>9</v>
      </c>
      <c r="AV750">
        <v>3</v>
      </c>
      <c r="BC750">
        <v>105</v>
      </c>
      <c r="BD750" t="s">
        <v>25689</v>
      </c>
      <c r="BL750" t="s">
        <v>25690</v>
      </c>
      <c r="BM750">
        <v>30134571</v>
      </c>
      <c r="BR750" t="s">
        <v>33176</v>
      </c>
    </row>
    <row r="751" spans="1:74" hidden="1">
      <c r="A751">
        <v>305</v>
      </c>
      <c r="B751" t="s">
        <v>76</v>
      </c>
      <c r="C751" t="s">
        <v>8044</v>
      </c>
      <c r="G751" t="s">
        <v>8045</v>
      </c>
      <c r="J751" t="s">
        <v>8046</v>
      </c>
      <c r="K751" t="s">
        <v>210</v>
      </c>
      <c r="O751" t="s">
        <v>28261</v>
      </c>
      <c r="W751" t="s">
        <v>8047</v>
      </c>
      <c r="AA751" t="s">
        <v>8048</v>
      </c>
      <c r="AB751" t="s">
        <v>8049</v>
      </c>
      <c r="AG751">
        <v>18</v>
      </c>
      <c r="AH751">
        <v>18</v>
      </c>
      <c r="AN751" t="s">
        <v>214</v>
      </c>
      <c r="AO751" t="s">
        <v>215</v>
      </c>
      <c r="AS751" t="s">
        <v>600</v>
      </c>
      <c r="AT751">
        <v>2014</v>
      </c>
      <c r="AU751">
        <v>39</v>
      </c>
      <c r="AV751">
        <v>2</v>
      </c>
      <c r="BA751">
        <v>137</v>
      </c>
      <c r="BB751">
        <v>148</v>
      </c>
      <c r="BD751" t="s">
        <v>8050</v>
      </c>
      <c r="BL751" t="s">
        <v>8051</v>
      </c>
      <c r="BR751" t="s">
        <v>33176</v>
      </c>
    </row>
    <row r="752" spans="1:74" hidden="1">
      <c r="A752">
        <v>1095</v>
      </c>
      <c r="B752" t="s">
        <v>76</v>
      </c>
      <c r="C752" t="s">
        <v>33090</v>
      </c>
      <c r="G752" t="s">
        <v>33090</v>
      </c>
      <c r="J752" t="s">
        <v>33091</v>
      </c>
      <c r="K752" t="s">
        <v>4345</v>
      </c>
      <c r="O752" t="s">
        <v>28261</v>
      </c>
      <c r="AG752">
        <v>53</v>
      </c>
      <c r="AH752">
        <v>54</v>
      </c>
      <c r="AN752" t="s">
        <v>4349</v>
      </c>
      <c r="AT752">
        <v>1969</v>
      </c>
      <c r="AU752">
        <v>136</v>
      </c>
      <c r="AV752">
        <v>2</v>
      </c>
      <c r="BA752">
        <v>264</v>
      </c>
      <c r="BB752" t="s">
        <v>921</v>
      </c>
      <c r="BD752" t="s">
        <v>33092</v>
      </c>
      <c r="BL752" t="s">
        <v>33093</v>
      </c>
      <c r="BR752" t="s">
        <v>33094</v>
      </c>
      <c r="BS752" t="s">
        <v>296</v>
      </c>
    </row>
    <row r="753" spans="1:72" hidden="1">
      <c r="A753">
        <v>594</v>
      </c>
      <c r="B753" t="s">
        <v>76</v>
      </c>
      <c r="C753" t="s">
        <v>31250</v>
      </c>
      <c r="G753" t="s">
        <v>31251</v>
      </c>
      <c r="J753" t="s">
        <v>31252</v>
      </c>
      <c r="K753" t="s">
        <v>79</v>
      </c>
      <c r="O753" t="s">
        <v>28261</v>
      </c>
      <c r="W753" t="s">
        <v>31253</v>
      </c>
      <c r="AA753" t="s">
        <v>31254</v>
      </c>
      <c r="AB753" t="s">
        <v>31255</v>
      </c>
      <c r="AG753">
        <v>19</v>
      </c>
      <c r="AH753">
        <v>19</v>
      </c>
      <c r="AN753" t="s">
        <v>81</v>
      </c>
      <c r="AS753" t="s">
        <v>216</v>
      </c>
      <c r="AT753">
        <v>2007</v>
      </c>
      <c r="AU753">
        <v>22</v>
      </c>
      <c r="AV753">
        <v>4</v>
      </c>
      <c r="BA753">
        <v>335</v>
      </c>
      <c r="BB753">
        <v>342</v>
      </c>
      <c r="BD753" t="s">
        <v>31256</v>
      </c>
      <c r="BL753" t="s">
        <v>31257</v>
      </c>
      <c r="BM753">
        <v>17660450</v>
      </c>
      <c r="BR753" t="s">
        <v>33094</v>
      </c>
      <c r="BS753" t="s">
        <v>296</v>
      </c>
    </row>
    <row r="754" spans="1:72" hidden="1">
      <c r="A754">
        <v>545</v>
      </c>
      <c r="B754" t="s">
        <v>76</v>
      </c>
      <c r="C754" t="s">
        <v>8200</v>
      </c>
      <c r="G754" t="s">
        <v>8201</v>
      </c>
      <c r="J754" t="s">
        <v>8202</v>
      </c>
      <c r="K754" t="s">
        <v>182</v>
      </c>
      <c r="O754" t="s">
        <v>28261</v>
      </c>
      <c r="W754" t="s">
        <v>8203</v>
      </c>
      <c r="AA754" t="s">
        <v>5056</v>
      </c>
      <c r="AB754" t="s">
        <v>6103</v>
      </c>
      <c r="AG754">
        <v>16</v>
      </c>
      <c r="AH754">
        <v>18</v>
      </c>
      <c r="AN754" t="s">
        <v>184</v>
      </c>
      <c r="AS754" t="s">
        <v>128</v>
      </c>
      <c r="AT754">
        <v>2008</v>
      </c>
      <c r="AU754">
        <v>33</v>
      </c>
      <c r="AV754">
        <v>4</v>
      </c>
      <c r="BA754">
        <v>291</v>
      </c>
      <c r="BB754">
        <v>301</v>
      </c>
      <c r="BD754" t="s">
        <v>8204</v>
      </c>
      <c r="BL754" t="s">
        <v>8205</v>
      </c>
      <c r="BR754" t="s">
        <v>33176</v>
      </c>
    </row>
    <row r="755" spans="1:72" hidden="1">
      <c r="A755">
        <v>682</v>
      </c>
      <c r="B755" t="s">
        <v>76</v>
      </c>
      <c r="C755" t="s">
        <v>8206</v>
      </c>
      <c r="G755" t="s">
        <v>8206</v>
      </c>
      <c r="J755" t="s">
        <v>8207</v>
      </c>
      <c r="K755" t="s">
        <v>4289</v>
      </c>
      <c r="O755" t="s">
        <v>28261</v>
      </c>
      <c r="W755" t="s">
        <v>8208</v>
      </c>
      <c r="AA755" t="s">
        <v>5056</v>
      </c>
      <c r="AB755" t="s">
        <v>6103</v>
      </c>
      <c r="AG755">
        <v>25</v>
      </c>
      <c r="AH755">
        <v>33</v>
      </c>
      <c r="AN755" t="s">
        <v>4291</v>
      </c>
      <c r="AS755" t="s">
        <v>185</v>
      </c>
      <c r="AT755">
        <v>2004</v>
      </c>
      <c r="AU755">
        <v>31</v>
      </c>
      <c r="AV755">
        <v>1</v>
      </c>
      <c r="BA755">
        <v>91</v>
      </c>
      <c r="BB755">
        <v>98</v>
      </c>
      <c r="BD755" t="s">
        <v>8209</v>
      </c>
      <c r="BL755" t="s">
        <v>8210</v>
      </c>
      <c r="BR755" t="s">
        <v>33176</v>
      </c>
    </row>
    <row r="756" spans="1:72" hidden="1">
      <c r="A756">
        <v>929</v>
      </c>
      <c r="B756" t="s">
        <v>76</v>
      </c>
      <c r="C756" t="s">
        <v>32572</v>
      </c>
      <c r="G756" t="s">
        <v>32572</v>
      </c>
      <c r="J756" t="s">
        <v>32573</v>
      </c>
      <c r="K756" t="s">
        <v>32574</v>
      </c>
      <c r="O756" t="s">
        <v>28261</v>
      </c>
      <c r="W756" t="s">
        <v>32575</v>
      </c>
      <c r="AG756">
        <v>10</v>
      </c>
      <c r="AH756">
        <v>10</v>
      </c>
      <c r="AN756" t="s">
        <v>32576</v>
      </c>
      <c r="AT756">
        <v>1994</v>
      </c>
      <c r="AU756">
        <v>44</v>
      </c>
      <c r="AV756" s="2">
        <v>43132</v>
      </c>
      <c r="BA756">
        <v>139</v>
      </c>
      <c r="BB756">
        <v>155</v>
      </c>
      <c r="BL756" t="s">
        <v>32577</v>
      </c>
      <c r="BR756" t="s">
        <v>33094</v>
      </c>
      <c r="BS756" t="s">
        <v>296</v>
      </c>
    </row>
    <row r="757" spans="1:72" hidden="1">
      <c r="A757">
        <v>752</v>
      </c>
      <c r="B757" t="s">
        <v>76</v>
      </c>
      <c r="C757" t="s">
        <v>31957</v>
      </c>
      <c r="G757" t="s">
        <v>31957</v>
      </c>
      <c r="J757" t="s">
        <v>31958</v>
      </c>
      <c r="K757" t="s">
        <v>145</v>
      </c>
      <c r="O757" t="s">
        <v>28261</v>
      </c>
      <c r="W757" t="s">
        <v>31959</v>
      </c>
      <c r="AG757">
        <v>25</v>
      </c>
      <c r="AH757">
        <v>34</v>
      </c>
      <c r="AN757" t="s">
        <v>147</v>
      </c>
      <c r="AS757" t="s">
        <v>128</v>
      </c>
      <c r="AT757">
        <v>2001</v>
      </c>
      <c r="AU757">
        <v>47</v>
      </c>
      <c r="AV757">
        <v>12</v>
      </c>
      <c r="BA757">
        <v>1367</v>
      </c>
      <c r="BB757">
        <v>1375</v>
      </c>
      <c r="BD757" t="s">
        <v>31960</v>
      </c>
      <c r="BL757" t="s">
        <v>31961</v>
      </c>
      <c r="BR757" t="s">
        <v>33094</v>
      </c>
      <c r="BS757" t="s">
        <v>594</v>
      </c>
      <c r="BT757">
        <v>1</v>
      </c>
    </row>
    <row r="758" spans="1:72" hidden="1">
      <c r="A758">
        <v>725</v>
      </c>
      <c r="B758" t="s">
        <v>76</v>
      </c>
      <c r="C758" t="s">
        <v>31829</v>
      </c>
      <c r="G758" t="s">
        <v>31829</v>
      </c>
      <c r="J758" t="s">
        <v>31830</v>
      </c>
      <c r="K758" t="s">
        <v>902</v>
      </c>
      <c r="O758" t="s">
        <v>30095</v>
      </c>
      <c r="P758" t="s">
        <v>10541</v>
      </c>
      <c r="Q758" t="s">
        <v>10542</v>
      </c>
      <c r="R758" t="s">
        <v>905</v>
      </c>
      <c r="W758" t="s">
        <v>31831</v>
      </c>
      <c r="AG758">
        <v>8</v>
      </c>
      <c r="AH758">
        <v>10</v>
      </c>
      <c r="AN758" t="s">
        <v>908</v>
      </c>
      <c r="AT758">
        <v>2003</v>
      </c>
      <c r="AU758">
        <v>100</v>
      </c>
      <c r="AV758">
        <v>2</v>
      </c>
      <c r="BA758">
        <v>287</v>
      </c>
      <c r="BB758">
        <v>293</v>
      </c>
      <c r="BD758" t="s">
        <v>31832</v>
      </c>
      <c r="BL758" t="s">
        <v>31833</v>
      </c>
      <c r="BR758" t="s">
        <v>33094</v>
      </c>
      <c r="BS758" t="s">
        <v>296</v>
      </c>
    </row>
    <row r="759" spans="1:72" hidden="1">
      <c r="A759">
        <v>911</v>
      </c>
      <c r="B759" t="s">
        <v>76</v>
      </c>
      <c r="C759" t="s">
        <v>32508</v>
      </c>
      <c r="G759" t="s">
        <v>32508</v>
      </c>
      <c r="J759" t="s">
        <v>32509</v>
      </c>
      <c r="K759" t="s">
        <v>5127</v>
      </c>
      <c r="O759" t="s">
        <v>28261</v>
      </c>
      <c r="W759" t="s">
        <v>32510</v>
      </c>
      <c r="AG759">
        <v>17</v>
      </c>
      <c r="AH759">
        <v>21</v>
      </c>
      <c r="AN759" t="s">
        <v>5131</v>
      </c>
      <c r="AO759" t="s">
        <v>5132</v>
      </c>
      <c r="AS759" t="s">
        <v>600</v>
      </c>
      <c r="AT759">
        <v>1995</v>
      </c>
      <c r="AU759">
        <v>10</v>
      </c>
      <c r="AV759">
        <v>1</v>
      </c>
      <c r="BA759">
        <v>1</v>
      </c>
      <c r="BB759">
        <v>12</v>
      </c>
      <c r="BD759" t="s">
        <v>32511</v>
      </c>
      <c r="BL759" t="s">
        <v>32512</v>
      </c>
      <c r="BR759" t="s">
        <v>33094</v>
      </c>
      <c r="BS759" t="s">
        <v>296</v>
      </c>
    </row>
    <row r="760" spans="1:72" hidden="1">
      <c r="A760">
        <v>847</v>
      </c>
      <c r="B760" t="s">
        <v>76</v>
      </c>
      <c r="C760" t="s">
        <v>2660</v>
      </c>
      <c r="G760" t="s">
        <v>2660</v>
      </c>
      <c r="J760" t="s">
        <v>32330</v>
      </c>
      <c r="K760" t="s">
        <v>2662</v>
      </c>
      <c r="O760" t="s">
        <v>28261</v>
      </c>
      <c r="W760" t="s">
        <v>32331</v>
      </c>
      <c r="AG760">
        <v>13</v>
      </c>
      <c r="AH760">
        <v>16</v>
      </c>
      <c r="AN760" t="s">
        <v>2664</v>
      </c>
      <c r="AO760" t="s">
        <v>3478</v>
      </c>
      <c r="AS760" t="s">
        <v>94</v>
      </c>
      <c r="AT760">
        <v>1998</v>
      </c>
      <c r="AU760">
        <v>86</v>
      </c>
      <c r="AV760">
        <v>1</v>
      </c>
      <c r="BA760">
        <v>41</v>
      </c>
      <c r="BB760">
        <v>48</v>
      </c>
      <c r="BD760" t="s">
        <v>32332</v>
      </c>
      <c r="BL760" t="s">
        <v>32333</v>
      </c>
      <c r="BR760" t="s">
        <v>33094</v>
      </c>
      <c r="BS760" t="s">
        <v>594</v>
      </c>
      <c r="BT760">
        <v>1</v>
      </c>
    </row>
    <row r="761" spans="1:72" hidden="1">
      <c r="A761">
        <v>160</v>
      </c>
      <c r="B761" t="s">
        <v>76</v>
      </c>
      <c r="C761" t="s">
        <v>8257</v>
      </c>
      <c r="G761" t="s">
        <v>8258</v>
      </c>
      <c r="J761" t="s">
        <v>8259</v>
      </c>
      <c r="K761" t="s">
        <v>766</v>
      </c>
      <c r="O761" t="s">
        <v>28366</v>
      </c>
      <c r="W761" t="s">
        <v>8260</v>
      </c>
      <c r="AG761">
        <v>9</v>
      </c>
      <c r="AH761">
        <v>9</v>
      </c>
      <c r="AN761" t="s">
        <v>768</v>
      </c>
      <c r="AO761" t="s">
        <v>2527</v>
      </c>
      <c r="AS761" t="s">
        <v>185</v>
      </c>
      <c r="AT761">
        <v>2016</v>
      </c>
      <c r="AU761">
        <v>53</v>
      </c>
      <c r="AV761">
        <v>5</v>
      </c>
      <c r="BA761">
        <v>1013</v>
      </c>
      <c r="BB761">
        <v>1023</v>
      </c>
      <c r="BD761" t="s">
        <v>8261</v>
      </c>
      <c r="BL761" t="s">
        <v>8262</v>
      </c>
      <c r="BM761">
        <v>27354438</v>
      </c>
      <c r="BR761" t="s">
        <v>33176</v>
      </c>
    </row>
    <row r="762" spans="1:72" hidden="1">
      <c r="A762">
        <v>18</v>
      </c>
      <c r="B762" t="s">
        <v>76</v>
      </c>
      <c r="C762" t="s">
        <v>28348</v>
      </c>
      <c r="G762" t="s">
        <v>28349</v>
      </c>
      <c r="J762" t="s">
        <v>28350</v>
      </c>
      <c r="K762" t="s">
        <v>28351</v>
      </c>
      <c r="O762" t="s">
        <v>28261</v>
      </c>
      <c r="W762" t="s">
        <v>28352</v>
      </c>
      <c r="AG762">
        <v>0</v>
      </c>
      <c r="AH762">
        <v>0</v>
      </c>
      <c r="AN762" t="s">
        <v>28353</v>
      </c>
      <c r="AO762" t="s">
        <v>28354</v>
      </c>
      <c r="AS762" s="3">
        <v>41852</v>
      </c>
      <c r="AT762">
        <v>2018</v>
      </c>
      <c r="AU762">
        <v>7</v>
      </c>
      <c r="BC762">
        <v>89</v>
      </c>
      <c r="BD762" t="s">
        <v>28355</v>
      </c>
      <c r="BL762" t="s">
        <v>28356</v>
      </c>
      <c r="BM762">
        <v>30107859</v>
      </c>
      <c r="BR762" t="s">
        <v>33094</v>
      </c>
      <c r="BS762" t="s">
        <v>296</v>
      </c>
    </row>
    <row r="763" spans="1:72" hidden="1">
      <c r="A763">
        <v>1080</v>
      </c>
      <c r="B763" t="s">
        <v>76</v>
      </c>
      <c r="C763" t="s">
        <v>33047</v>
      </c>
      <c r="G763" t="s">
        <v>33047</v>
      </c>
      <c r="J763" t="s">
        <v>33048</v>
      </c>
      <c r="K763" t="s">
        <v>4626</v>
      </c>
      <c r="O763" t="s">
        <v>32481</v>
      </c>
      <c r="AG763">
        <v>24</v>
      </c>
      <c r="AH763">
        <v>24</v>
      </c>
      <c r="AN763" t="s">
        <v>4627</v>
      </c>
      <c r="AT763">
        <v>1978</v>
      </c>
      <c r="AU763">
        <v>89</v>
      </c>
      <c r="AV763">
        <v>2</v>
      </c>
      <c r="BA763">
        <v>261</v>
      </c>
      <c r="BB763">
        <v>262</v>
      </c>
      <c r="BL763" t="s">
        <v>33049</v>
      </c>
      <c r="BR763" t="s">
        <v>33094</v>
      </c>
      <c r="BS763" t="s">
        <v>296</v>
      </c>
    </row>
    <row r="764" spans="1:72" hidden="1">
      <c r="A764">
        <v>695</v>
      </c>
      <c r="B764" t="s">
        <v>76</v>
      </c>
      <c r="C764" t="s">
        <v>8301</v>
      </c>
      <c r="G764" t="s">
        <v>8301</v>
      </c>
      <c r="J764" t="s">
        <v>8302</v>
      </c>
      <c r="K764" t="s">
        <v>902</v>
      </c>
      <c r="O764" t="s">
        <v>28261</v>
      </c>
      <c r="W764" t="s">
        <v>8303</v>
      </c>
      <c r="AG764">
        <v>7</v>
      </c>
      <c r="AH764">
        <v>9</v>
      </c>
      <c r="AN764" t="s">
        <v>908</v>
      </c>
      <c r="AT764">
        <v>2004</v>
      </c>
      <c r="AU764">
        <v>101</v>
      </c>
      <c r="AV764">
        <v>4</v>
      </c>
      <c r="BA764">
        <v>523</v>
      </c>
      <c r="BB764">
        <v>529</v>
      </c>
      <c r="BD764" t="s">
        <v>8304</v>
      </c>
      <c r="BL764" t="s">
        <v>8305</v>
      </c>
      <c r="BR764" t="s">
        <v>33176</v>
      </c>
    </row>
    <row r="765" spans="1:72" hidden="1">
      <c r="A765">
        <v>1000</v>
      </c>
      <c r="B765" t="s">
        <v>76</v>
      </c>
      <c r="C765" t="s">
        <v>32801</v>
      </c>
      <c r="G765" t="s">
        <v>32801</v>
      </c>
      <c r="J765" t="s">
        <v>32802</v>
      </c>
      <c r="K765" t="s">
        <v>145</v>
      </c>
      <c r="O765" t="s">
        <v>28261</v>
      </c>
      <c r="AA765" t="s">
        <v>32803</v>
      </c>
      <c r="AB765" t="s">
        <v>32804</v>
      </c>
      <c r="AG765">
        <v>29</v>
      </c>
      <c r="AH765">
        <v>30</v>
      </c>
      <c r="AN765" t="s">
        <v>147</v>
      </c>
      <c r="AT765">
        <v>1988</v>
      </c>
      <c r="AU765">
        <v>34</v>
      </c>
      <c r="AV765">
        <v>11</v>
      </c>
      <c r="BA765">
        <v>1063</v>
      </c>
      <c r="BB765">
        <v>1069</v>
      </c>
      <c r="BD765" t="s">
        <v>32805</v>
      </c>
      <c r="BL765" t="s">
        <v>32806</v>
      </c>
      <c r="BR765" t="s">
        <v>33094</v>
      </c>
      <c r="BS765" t="s">
        <v>594</v>
      </c>
      <c r="BT765">
        <v>1</v>
      </c>
    </row>
    <row r="766" spans="1:72" hidden="1">
      <c r="A766">
        <v>852</v>
      </c>
      <c r="B766" t="s">
        <v>76</v>
      </c>
      <c r="C766" t="s">
        <v>8306</v>
      </c>
      <c r="G766" t="s">
        <v>8306</v>
      </c>
      <c r="J766" t="s">
        <v>8307</v>
      </c>
      <c r="K766" t="s">
        <v>182</v>
      </c>
      <c r="O766" t="s">
        <v>28261</v>
      </c>
      <c r="W766" t="s">
        <v>8308</v>
      </c>
      <c r="AG766">
        <v>18</v>
      </c>
      <c r="AH766">
        <v>22</v>
      </c>
      <c r="AN766" t="s">
        <v>184</v>
      </c>
      <c r="AO766" t="s">
        <v>293</v>
      </c>
      <c r="AS766" t="s">
        <v>128</v>
      </c>
      <c r="AT766">
        <v>1997</v>
      </c>
      <c r="AU766">
        <v>22</v>
      </c>
      <c r="AV766">
        <v>4</v>
      </c>
      <c r="BA766">
        <v>357</v>
      </c>
      <c r="BB766">
        <v>364</v>
      </c>
      <c r="BD766" t="s">
        <v>32343</v>
      </c>
      <c r="BL766" t="s">
        <v>8310</v>
      </c>
      <c r="BR766" t="s">
        <v>33176</v>
      </c>
    </row>
    <row r="767" spans="1:72" hidden="1">
      <c r="A767">
        <v>561</v>
      </c>
      <c r="B767" t="s">
        <v>76</v>
      </c>
      <c r="C767" t="s">
        <v>31086</v>
      </c>
      <c r="G767" t="s">
        <v>31087</v>
      </c>
      <c r="J767" t="s">
        <v>31088</v>
      </c>
      <c r="K767" t="s">
        <v>79</v>
      </c>
      <c r="O767" t="s">
        <v>28261</v>
      </c>
      <c r="W767" t="s">
        <v>31089</v>
      </c>
      <c r="AA767" t="s">
        <v>31090</v>
      </c>
      <c r="AB767" t="s">
        <v>31091</v>
      </c>
      <c r="AG767">
        <v>44</v>
      </c>
      <c r="AH767">
        <v>45</v>
      </c>
      <c r="AN767" t="s">
        <v>81</v>
      </c>
      <c r="AS767" t="s">
        <v>600</v>
      </c>
      <c r="AT767">
        <v>2008</v>
      </c>
      <c r="AU767">
        <v>23</v>
      </c>
      <c r="AV767">
        <v>2</v>
      </c>
      <c r="BA767">
        <v>129</v>
      </c>
      <c r="BB767">
        <v>139</v>
      </c>
      <c r="BD767" t="s">
        <v>31092</v>
      </c>
      <c r="BL767" t="s">
        <v>31093</v>
      </c>
      <c r="BM767">
        <v>18375862</v>
      </c>
      <c r="BR767" t="s">
        <v>33094</v>
      </c>
      <c r="BS767" t="s">
        <v>594</v>
      </c>
      <c r="BT767">
        <v>2</v>
      </c>
    </row>
    <row r="768" spans="1:72" hidden="1">
      <c r="A768">
        <v>223</v>
      </c>
      <c r="B768" t="s">
        <v>76</v>
      </c>
      <c r="C768" t="s">
        <v>29403</v>
      </c>
      <c r="G768" t="s">
        <v>29404</v>
      </c>
      <c r="J768" t="s">
        <v>29405</v>
      </c>
      <c r="K768" t="s">
        <v>5017</v>
      </c>
      <c r="O768" t="s">
        <v>28261</v>
      </c>
      <c r="W768" t="s">
        <v>29406</v>
      </c>
      <c r="AG768">
        <v>2</v>
      </c>
      <c r="AH768">
        <v>2</v>
      </c>
      <c r="AN768" t="s">
        <v>5019</v>
      </c>
      <c r="AO768" t="s">
        <v>9084</v>
      </c>
      <c r="AS768" t="s">
        <v>397</v>
      </c>
      <c r="AT768">
        <v>2015</v>
      </c>
      <c r="AU768">
        <v>18</v>
      </c>
      <c r="AV768">
        <v>3</v>
      </c>
      <c r="BA768">
        <v>360</v>
      </c>
      <c r="BB768">
        <v>367</v>
      </c>
      <c r="BD768" t="s">
        <v>29407</v>
      </c>
      <c r="BL768" t="s">
        <v>29408</v>
      </c>
      <c r="BR768" t="s">
        <v>33094</v>
      </c>
      <c r="BS768" t="s">
        <v>594</v>
      </c>
      <c r="BT768">
        <v>1</v>
      </c>
    </row>
    <row r="769" spans="1:72">
      <c r="A769">
        <v>876</v>
      </c>
      <c r="B769" t="s">
        <v>76</v>
      </c>
      <c r="C769" t="s">
        <v>3646</v>
      </c>
      <c r="G769" t="s">
        <v>3646</v>
      </c>
      <c r="J769" t="s">
        <v>8311</v>
      </c>
      <c r="K769" t="s">
        <v>452</v>
      </c>
      <c r="O769" t="s">
        <v>28261</v>
      </c>
      <c r="W769" t="s">
        <v>8312</v>
      </c>
      <c r="AG769">
        <v>5</v>
      </c>
      <c r="AH769">
        <v>7</v>
      </c>
      <c r="AN769" t="s">
        <v>454</v>
      </c>
      <c r="AS769" t="s">
        <v>216</v>
      </c>
      <c r="AT769">
        <v>1996</v>
      </c>
      <c r="AU769">
        <v>31</v>
      </c>
      <c r="AV769">
        <v>3</v>
      </c>
      <c r="BA769">
        <v>379</v>
      </c>
      <c r="BB769">
        <v>388</v>
      </c>
      <c r="BD769" t="s">
        <v>8313</v>
      </c>
      <c r="BL769" t="s">
        <v>8314</v>
      </c>
      <c r="BR769" t="s">
        <v>33176</v>
      </c>
    </row>
    <row r="770" spans="1:72" hidden="1">
      <c r="A770">
        <v>385</v>
      </c>
      <c r="B770" t="s">
        <v>76</v>
      </c>
      <c r="C770" t="s">
        <v>30227</v>
      </c>
      <c r="G770" t="s">
        <v>30228</v>
      </c>
      <c r="J770" t="s">
        <v>30229</v>
      </c>
      <c r="K770" t="s">
        <v>145</v>
      </c>
      <c r="O770" t="s">
        <v>28261</v>
      </c>
      <c r="W770" t="s">
        <v>30230</v>
      </c>
      <c r="AB770" t="s">
        <v>29421</v>
      </c>
      <c r="AG770">
        <v>13</v>
      </c>
      <c r="AH770">
        <v>14</v>
      </c>
      <c r="AN770" t="s">
        <v>147</v>
      </c>
      <c r="AS770" t="s">
        <v>128</v>
      </c>
      <c r="AT770">
        <v>2012</v>
      </c>
      <c r="AU770">
        <v>58</v>
      </c>
      <c r="AV770">
        <v>12</v>
      </c>
      <c r="BA770">
        <v>1541</v>
      </c>
      <c r="BB770">
        <v>1547</v>
      </c>
      <c r="BD770" t="s">
        <v>30231</v>
      </c>
      <c r="BL770" t="s">
        <v>30232</v>
      </c>
      <c r="BM770">
        <v>23026647</v>
      </c>
      <c r="BR770" t="s">
        <v>33094</v>
      </c>
      <c r="BS770" t="s">
        <v>594</v>
      </c>
      <c r="BT770">
        <v>2</v>
      </c>
    </row>
    <row r="771" spans="1:72" hidden="1">
      <c r="A771">
        <v>1051</v>
      </c>
      <c r="B771" t="s">
        <v>76</v>
      </c>
      <c r="C771" t="s">
        <v>32965</v>
      </c>
      <c r="G771" t="s">
        <v>32965</v>
      </c>
      <c r="J771" t="s">
        <v>32966</v>
      </c>
      <c r="K771" t="s">
        <v>32574</v>
      </c>
      <c r="O771" t="s">
        <v>32481</v>
      </c>
      <c r="AG771">
        <v>8</v>
      </c>
      <c r="AH771">
        <v>8</v>
      </c>
      <c r="AN771" t="s">
        <v>32576</v>
      </c>
      <c r="AT771">
        <v>1982</v>
      </c>
      <c r="AU771">
        <v>32</v>
      </c>
      <c r="AV771">
        <v>1</v>
      </c>
      <c r="BA771">
        <v>117</v>
      </c>
      <c r="BB771">
        <v>122</v>
      </c>
      <c r="BL771" t="s">
        <v>32967</v>
      </c>
      <c r="BR771" t="s">
        <v>33094</v>
      </c>
      <c r="BS771" t="s">
        <v>594</v>
      </c>
      <c r="BT771">
        <v>1</v>
      </c>
    </row>
    <row r="772" spans="1:72" hidden="1">
      <c r="A772">
        <v>884</v>
      </c>
      <c r="B772" t="s">
        <v>76</v>
      </c>
      <c r="C772" t="s">
        <v>32422</v>
      </c>
      <c r="G772" t="s">
        <v>32422</v>
      </c>
      <c r="J772" t="s">
        <v>32423</v>
      </c>
      <c r="K772" t="s">
        <v>23594</v>
      </c>
      <c r="O772" t="s">
        <v>28261</v>
      </c>
      <c r="W772" t="s">
        <v>32424</v>
      </c>
      <c r="AG772">
        <v>7</v>
      </c>
      <c r="AH772">
        <v>7</v>
      </c>
      <c r="AN772" t="s">
        <v>23596</v>
      </c>
      <c r="AS772" t="s">
        <v>887</v>
      </c>
      <c r="AT772">
        <v>1996</v>
      </c>
      <c r="AU772">
        <v>26</v>
      </c>
      <c r="AV772">
        <v>6</v>
      </c>
      <c r="BA772">
        <v>629</v>
      </c>
      <c r="BB772">
        <v>635</v>
      </c>
      <c r="BD772" t="s">
        <v>32425</v>
      </c>
      <c r="BL772" t="s">
        <v>32426</v>
      </c>
      <c r="BM772">
        <v>8875308</v>
      </c>
      <c r="BR772" t="s">
        <v>33094</v>
      </c>
      <c r="BS772" t="s">
        <v>594</v>
      </c>
      <c r="BT772">
        <v>1</v>
      </c>
    </row>
    <row r="773" spans="1:72" hidden="1">
      <c r="A773">
        <v>440</v>
      </c>
      <c r="B773" t="s">
        <v>76</v>
      </c>
      <c r="C773" t="s">
        <v>8412</v>
      </c>
      <c r="G773" t="s">
        <v>8413</v>
      </c>
      <c r="J773" t="s">
        <v>8414</v>
      </c>
      <c r="K773" t="s">
        <v>182</v>
      </c>
      <c r="O773" t="s">
        <v>28261</v>
      </c>
      <c r="W773" t="s">
        <v>8415</v>
      </c>
      <c r="AA773" t="s">
        <v>5056</v>
      </c>
      <c r="AB773" t="s">
        <v>6103</v>
      </c>
      <c r="AG773">
        <v>3</v>
      </c>
      <c r="AH773">
        <v>4</v>
      </c>
      <c r="AN773" t="s">
        <v>184</v>
      </c>
      <c r="AO773" t="s">
        <v>293</v>
      </c>
      <c r="AS773" t="s">
        <v>128</v>
      </c>
      <c r="AT773">
        <v>2011</v>
      </c>
      <c r="AU773">
        <v>36</v>
      </c>
      <c r="AV773">
        <v>4</v>
      </c>
      <c r="BA773">
        <v>379</v>
      </c>
      <c r="BB773">
        <v>384</v>
      </c>
      <c r="BD773" t="s">
        <v>8416</v>
      </c>
      <c r="BL773" t="s">
        <v>8417</v>
      </c>
      <c r="BR773" t="s">
        <v>33176</v>
      </c>
    </row>
    <row r="774" spans="1:72" hidden="1">
      <c r="A774">
        <v>489</v>
      </c>
      <c r="B774" t="s">
        <v>76</v>
      </c>
      <c r="C774" t="s">
        <v>30755</v>
      </c>
      <c r="G774" t="s">
        <v>30756</v>
      </c>
      <c r="J774" t="s">
        <v>30757</v>
      </c>
      <c r="K774" t="s">
        <v>145</v>
      </c>
      <c r="O774" t="s">
        <v>28261</v>
      </c>
      <c r="W774" t="s">
        <v>30758</v>
      </c>
      <c r="AB774" t="s">
        <v>4021</v>
      </c>
      <c r="AG774">
        <v>1</v>
      </c>
      <c r="AH774">
        <v>1</v>
      </c>
      <c r="AN774" t="s">
        <v>147</v>
      </c>
      <c r="AS774" t="s">
        <v>185</v>
      </c>
      <c r="AT774">
        <v>2010</v>
      </c>
      <c r="AU774">
        <v>56</v>
      </c>
      <c r="AV774">
        <v>9</v>
      </c>
      <c r="BA774">
        <v>1125</v>
      </c>
      <c r="BB774">
        <v>1129</v>
      </c>
      <c r="BD774" t="s">
        <v>30759</v>
      </c>
      <c r="BL774" t="s">
        <v>30760</v>
      </c>
      <c r="BM774">
        <v>20230824</v>
      </c>
      <c r="BR774" t="s">
        <v>33094</v>
      </c>
      <c r="BS774" t="s">
        <v>594</v>
      </c>
      <c r="BT774">
        <v>1</v>
      </c>
    </row>
    <row r="775" spans="1:72" hidden="1">
      <c r="A775">
        <v>67</v>
      </c>
      <c r="B775" t="s">
        <v>76</v>
      </c>
      <c r="C775" t="s">
        <v>28615</v>
      </c>
      <c r="G775" t="s">
        <v>28616</v>
      </c>
      <c r="J775" t="s">
        <v>28617</v>
      </c>
      <c r="K775" t="s">
        <v>12408</v>
      </c>
      <c r="O775" t="s">
        <v>28261</v>
      </c>
      <c r="W775" t="s">
        <v>28618</v>
      </c>
      <c r="AG775">
        <v>0</v>
      </c>
      <c r="AH775">
        <v>0</v>
      </c>
      <c r="AN775" t="s">
        <v>12411</v>
      </c>
      <c r="AS775" t="s">
        <v>16170</v>
      </c>
      <c r="AT775">
        <v>2017</v>
      </c>
      <c r="AU775">
        <v>10</v>
      </c>
      <c r="BC775">
        <v>621</v>
      </c>
      <c r="BD775" t="s">
        <v>28619</v>
      </c>
      <c r="BL775" t="s">
        <v>28620</v>
      </c>
      <c r="BM775">
        <v>29282150</v>
      </c>
      <c r="BR775" t="s">
        <v>33094</v>
      </c>
      <c r="BS775" t="s">
        <v>594</v>
      </c>
      <c r="BT775">
        <v>1</v>
      </c>
    </row>
    <row r="776" spans="1:72" hidden="1">
      <c r="A776">
        <v>1018</v>
      </c>
      <c r="B776" t="s">
        <v>76</v>
      </c>
      <c r="C776" t="s">
        <v>32858</v>
      </c>
      <c r="G776" t="s">
        <v>32858</v>
      </c>
      <c r="J776" t="s">
        <v>32859</v>
      </c>
      <c r="K776" t="s">
        <v>452</v>
      </c>
      <c r="O776" t="s">
        <v>28261</v>
      </c>
      <c r="AG776">
        <v>5</v>
      </c>
      <c r="AH776">
        <v>9</v>
      </c>
      <c r="AN776" t="s">
        <v>454</v>
      </c>
      <c r="AS776" t="s">
        <v>413</v>
      </c>
      <c r="AT776">
        <v>1986</v>
      </c>
      <c r="AU776">
        <v>21</v>
      </c>
      <c r="AV776">
        <v>4</v>
      </c>
      <c r="BA776">
        <v>582</v>
      </c>
      <c r="BB776">
        <v>588</v>
      </c>
      <c r="BD776" t="s">
        <v>32860</v>
      </c>
      <c r="BL776" t="s">
        <v>32861</v>
      </c>
      <c r="BR776" t="s">
        <v>33094</v>
      </c>
      <c r="BS776" t="s">
        <v>594</v>
      </c>
      <c r="BT776">
        <v>1</v>
      </c>
    </row>
    <row r="777" spans="1:72">
      <c r="A777">
        <v>870</v>
      </c>
      <c r="B777" t="s">
        <v>76</v>
      </c>
      <c r="C777" t="s">
        <v>8484</v>
      </c>
      <c r="G777" t="s">
        <v>8484</v>
      </c>
      <c r="J777" t="s">
        <v>8485</v>
      </c>
      <c r="K777" t="s">
        <v>8486</v>
      </c>
      <c r="O777" t="s">
        <v>28366</v>
      </c>
      <c r="W777" t="s">
        <v>8487</v>
      </c>
      <c r="AG777">
        <v>36</v>
      </c>
      <c r="AH777">
        <v>40</v>
      </c>
      <c r="AN777" t="s">
        <v>7386</v>
      </c>
      <c r="AO777" t="s">
        <v>8488</v>
      </c>
      <c r="AT777">
        <v>1997</v>
      </c>
      <c r="AU777">
        <v>42</v>
      </c>
      <c r="BA777">
        <v>323</v>
      </c>
      <c r="BB777">
        <v>349</v>
      </c>
      <c r="BD777" t="s">
        <v>8489</v>
      </c>
      <c r="BL777" t="s">
        <v>8490</v>
      </c>
      <c r="BM777">
        <v>15012317</v>
      </c>
      <c r="BR777" t="s">
        <v>33176</v>
      </c>
    </row>
    <row r="778" spans="1:72" hidden="1">
      <c r="A778">
        <v>1013</v>
      </c>
      <c r="B778" t="s">
        <v>76</v>
      </c>
      <c r="C778" t="s">
        <v>32844</v>
      </c>
      <c r="G778" t="s">
        <v>32844</v>
      </c>
      <c r="J778" t="s">
        <v>32845</v>
      </c>
      <c r="K778" t="s">
        <v>145</v>
      </c>
      <c r="O778" t="s">
        <v>28261</v>
      </c>
      <c r="AG778">
        <v>5</v>
      </c>
      <c r="AH778">
        <v>5</v>
      </c>
      <c r="AN778" t="s">
        <v>147</v>
      </c>
      <c r="AO778" t="s">
        <v>1557</v>
      </c>
      <c r="AT778">
        <v>1987</v>
      </c>
      <c r="AU778">
        <v>33</v>
      </c>
      <c r="AV778">
        <v>8</v>
      </c>
      <c r="BA778">
        <v>533</v>
      </c>
      <c r="BB778">
        <v>541</v>
      </c>
      <c r="BL778" t="s">
        <v>32846</v>
      </c>
      <c r="BR778" t="s">
        <v>33094</v>
      </c>
      <c r="BS778" t="s">
        <v>594</v>
      </c>
      <c r="BT778">
        <v>1</v>
      </c>
    </row>
    <row r="779" spans="1:72" hidden="1">
      <c r="A779">
        <v>258</v>
      </c>
      <c r="B779" t="s">
        <v>76</v>
      </c>
      <c r="C779" t="s">
        <v>29532</v>
      </c>
      <c r="G779" t="s">
        <v>29533</v>
      </c>
      <c r="J779" t="s">
        <v>29534</v>
      </c>
      <c r="K779" t="s">
        <v>28445</v>
      </c>
      <c r="O779" t="s">
        <v>28261</v>
      </c>
      <c r="W779" t="s">
        <v>29535</v>
      </c>
      <c r="AA779" t="s">
        <v>29536</v>
      </c>
      <c r="AB779" t="s">
        <v>6265</v>
      </c>
      <c r="AG779">
        <v>10</v>
      </c>
      <c r="AH779">
        <v>10</v>
      </c>
      <c r="AN779" t="s">
        <v>28448</v>
      </c>
      <c r="AO779" t="s">
        <v>28449</v>
      </c>
      <c r="AS779" t="s">
        <v>204</v>
      </c>
      <c r="AT779">
        <v>2015</v>
      </c>
      <c r="AU779">
        <v>7</v>
      </c>
      <c r="BA779">
        <v>98</v>
      </c>
      <c r="BB779">
        <v>103</v>
      </c>
      <c r="BD779" t="s">
        <v>29537</v>
      </c>
      <c r="BL779" t="s">
        <v>29538</v>
      </c>
      <c r="BR779" t="s">
        <v>33094</v>
      </c>
      <c r="BS779" t="s">
        <v>296</v>
      </c>
    </row>
    <row r="780" spans="1:72" hidden="1">
      <c r="A780">
        <v>761</v>
      </c>
      <c r="B780" t="s">
        <v>76</v>
      </c>
      <c r="C780" t="s">
        <v>31994</v>
      </c>
      <c r="G780" t="s">
        <v>31994</v>
      </c>
      <c r="J780" t="s">
        <v>31995</v>
      </c>
      <c r="K780" t="s">
        <v>145</v>
      </c>
      <c r="O780" t="s">
        <v>28366</v>
      </c>
      <c r="W780" t="s">
        <v>31996</v>
      </c>
      <c r="AG780">
        <v>63</v>
      </c>
      <c r="AH780">
        <v>65</v>
      </c>
      <c r="AN780" t="s">
        <v>147</v>
      </c>
      <c r="AO780" t="s">
        <v>1557</v>
      </c>
      <c r="AS780" t="s">
        <v>185</v>
      </c>
      <c r="AT780">
        <v>2001</v>
      </c>
      <c r="AU780">
        <v>47</v>
      </c>
      <c r="AV780">
        <v>10</v>
      </c>
      <c r="BA780">
        <v>1097</v>
      </c>
      <c r="BB780">
        <v>1109</v>
      </c>
      <c r="BD780" t="s">
        <v>31997</v>
      </c>
      <c r="BL780" t="s">
        <v>31998</v>
      </c>
      <c r="BR780" t="s">
        <v>33094</v>
      </c>
    </row>
    <row r="781" spans="1:72" hidden="1">
      <c r="A781">
        <v>819</v>
      </c>
      <c r="B781" t="s">
        <v>76</v>
      </c>
      <c r="C781" t="s">
        <v>8499</v>
      </c>
      <c r="G781" t="s">
        <v>8499</v>
      </c>
      <c r="J781" t="s">
        <v>8500</v>
      </c>
      <c r="K781" t="s">
        <v>79</v>
      </c>
      <c r="O781" t="s">
        <v>28366</v>
      </c>
      <c r="W781" t="s">
        <v>8501</v>
      </c>
      <c r="AG781">
        <v>87</v>
      </c>
      <c r="AH781">
        <v>90</v>
      </c>
      <c r="AN781" t="s">
        <v>81</v>
      </c>
      <c r="AO781" t="s">
        <v>5121</v>
      </c>
      <c r="AS781" t="s">
        <v>600</v>
      </c>
      <c r="AT781">
        <v>1999</v>
      </c>
      <c r="AU781">
        <v>14</v>
      </c>
      <c r="AV781">
        <v>2</v>
      </c>
      <c r="BA781">
        <v>84</v>
      </c>
      <c r="BB781">
        <v>104</v>
      </c>
      <c r="BD781" t="s">
        <v>8502</v>
      </c>
      <c r="BL781" t="s">
        <v>8503</v>
      </c>
      <c r="BM781">
        <v>10194645</v>
      </c>
      <c r="BR781" t="s">
        <v>33176</v>
      </c>
    </row>
    <row r="782" spans="1:72" hidden="1">
      <c r="A782">
        <v>43</v>
      </c>
      <c r="B782" t="s">
        <v>76</v>
      </c>
      <c r="C782" t="s">
        <v>28471</v>
      </c>
      <c r="G782" t="s">
        <v>28472</v>
      </c>
      <c r="J782" t="s">
        <v>28473</v>
      </c>
      <c r="K782" t="s">
        <v>7402</v>
      </c>
      <c r="O782" t="s">
        <v>28261</v>
      </c>
      <c r="W782" t="s">
        <v>28474</v>
      </c>
      <c r="AB782" t="s">
        <v>28475</v>
      </c>
      <c r="AG782">
        <v>1</v>
      </c>
      <c r="AH782">
        <v>1</v>
      </c>
      <c r="AN782" t="s">
        <v>7404</v>
      </c>
      <c r="AS782" t="s">
        <v>600</v>
      </c>
      <c r="AT782">
        <v>2018</v>
      </c>
      <c r="AU782">
        <v>8</v>
      </c>
      <c r="AV782">
        <v>4</v>
      </c>
      <c r="BA782">
        <v>1291</v>
      </c>
      <c r="BB782">
        <v>1297</v>
      </c>
      <c r="BD782" t="s">
        <v>28476</v>
      </c>
      <c r="BL782" t="s">
        <v>28477</v>
      </c>
      <c r="BM782">
        <v>29472309</v>
      </c>
      <c r="BR782" t="s">
        <v>33094</v>
      </c>
      <c r="BS782" t="s">
        <v>296</v>
      </c>
    </row>
    <row r="783" spans="1:72" hidden="1">
      <c r="A783">
        <v>755</v>
      </c>
      <c r="B783" t="s">
        <v>76</v>
      </c>
      <c r="C783" t="s">
        <v>31972</v>
      </c>
      <c r="G783" t="s">
        <v>31972</v>
      </c>
      <c r="J783" t="s">
        <v>31973</v>
      </c>
      <c r="K783" t="s">
        <v>452</v>
      </c>
      <c r="O783" t="s">
        <v>28261</v>
      </c>
      <c r="W783" t="s">
        <v>31974</v>
      </c>
      <c r="AB783" t="s">
        <v>22308</v>
      </c>
      <c r="AG783">
        <v>38</v>
      </c>
      <c r="AH783">
        <v>45</v>
      </c>
      <c r="AN783" t="s">
        <v>454</v>
      </c>
      <c r="AS783" t="s">
        <v>413</v>
      </c>
      <c r="AT783">
        <v>2001</v>
      </c>
      <c r="AU783">
        <v>36</v>
      </c>
      <c r="AV783">
        <v>4</v>
      </c>
      <c r="BA783">
        <v>459</v>
      </c>
      <c r="BB783">
        <v>464</v>
      </c>
      <c r="BL783" t="s">
        <v>31975</v>
      </c>
      <c r="BR783" t="s">
        <v>33094</v>
      </c>
      <c r="BS783" t="s">
        <v>296</v>
      </c>
    </row>
    <row r="784" spans="1:72" hidden="1">
      <c r="A784">
        <v>749</v>
      </c>
      <c r="B784" t="s">
        <v>76</v>
      </c>
      <c r="C784" t="s">
        <v>31942</v>
      </c>
      <c r="G784" t="s">
        <v>31942</v>
      </c>
      <c r="J784" t="s">
        <v>31943</v>
      </c>
      <c r="K784" t="s">
        <v>13943</v>
      </c>
      <c r="O784" t="s">
        <v>28261</v>
      </c>
      <c r="W784" t="s">
        <v>31944</v>
      </c>
      <c r="AA784" t="s">
        <v>31945</v>
      </c>
      <c r="AB784" t="s">
        <v>31946</v>
      </c>
      <c r="AG784">
        <v>16</v>
      </c>
      <c r="AH784">
        <v>20</v>
      </c>
      <c r="AN784" t="s">
        <v>13947</v>
      </c>
      <c r="AT784">
        <v>2002</v>
      </c>
      <c r="AU784">
        <v>4</v>
      </c>
      <c r="AW784">
        <v>6</v>
      </c>
      <c r="BA784">
        <v>759</v>
      </c>
      <c r="BB784">
        <v>771</v>
      </c>
      <c r="BD784" t="s">
        <v>31947</v>
      </c>
      <c r="BL784" t="s">
        <v>31948</v>
      </c>
      <c r="BR784" t="s">
        <v>33094</v>
      </c>
      <c r="BS784" t="s">
        <v>296</v>
      </c>
    </row>
    <row r="785" spans="1:72" hidden="1">
      <c r="A785">
        <v>798</v>
      </c>
      <c r="B785" t="s">
        <v>76</v>
      </c>
      <c r="C785" t="s">
        <v>32152</v>
      </c>
      <c r="G785" t="s">
        <v>32152</v>
      </c>
      <c r="J785" t="s">
        <v>32153</v>
      </c>
      <c r="K785" t="s">
        <v>32154</v>
      </c>
      <c r="O785" t="s">
        <v>28261</v>
      </c>
      <c r="W785" t="s">
        <v>32155</v>
      </c>
      <c r="AA785" t="s">
        <v>8853</v>
      </c>
      <c r="AB785" t="s">
        <v>15096</v>
      </c>
      <c r="AG785">
        <v>31</v>
      </c>
      <c r="AH785">
        <v>32</v>
      </c>
      <c r="AN785" t="s">
        <v>32156</v>
      </c>
      <c r="AS785" t="s">
        <v>600</v>
      </c>
      <c r="AT785">
        <v>2000</v>
      </c>
      <c r="AU785">
        <v>15</v>
      </c>
      <c r="AV785">
        <v>1</v>
      </c>
      <c r="BA785">
        <v>147</v>
      </c>
      <c r="BB785">
        <v>156</v>
      </c>
      <c r="BD785" t="s">
        <v>32157</v>
      </c>
      <c r="BL785" t="s">
        <v>32158</v>
      </c>
      <c r="BM785">
        <v>10764542</v>
      </c>
      <c r="BR785" t="s">
        <v>33094</v>
      </c>
      <c r="BS785" t="s">
        <v>296</v>
      </c>
    </row>
    <row r="786" spans="1:72" hidden="1">
      <c r="A786">
        <v>319</v>
      </c>
      <c r="B786" t="s">
        <v>76</v>
      </c>
      <c r="C786" t="s">
        <v>29900</v>
      </c>
      <c r="G786" t="s">
        <v>29901</v>
      </c>
      <c r="J786" t="s">
        <v>29902</v>
      </c>
      <c r="K786" t="s">
        <v>247</v>
      </c>
      <c r="O786" t="s">
        <v>28261</v>
      </c>
      <c r="W786" t="s">
        <v>29903</v>
      </c>
      <c r="AG786">
        <v>14</v>
      </c>
      <c r="AH786">
        <v>14</v>
      </c>
      <c r="AN786" t="s">
        <v>250</v>
      </c>
      <c r="AO786" t="s">
        <v>251</v>
      </c>
      <c r="AT786">
        <v>2014</v>
      </c>
      <c r="AU786">
        <v>31</v>
      </c>
      <c r="AV786">
        <v>6</v>
      </c>
      <c r="BA786">
        <v>749</v>
      </c>
      <c r="BB786">
        <v>760</v>
      </c>
      <c r="BD786" t="s">
        <v>29904</v>
      </c>
      <c r="BL786" t="s">
        <v>29905</v>
      </c>
      <c r="BM786">
        <v>24758403</v>
      </c>
      <c r="BR786" t="s">
        <v>33094</v>
      </c>
      <c r="BS786" t="s">
        <v>296</v>
      </c>
    </row>
    <row r="787" spans="1:72" hidden="1">
      <c r="A787">
        <v>225</v>
      </c>
      <c r="B787" t="s">
        <v>76</v>
      </c>
      <c r="C787" t="s">
        <v>25371</v>
      </c>
      <c r="G787" t="s">
        <v>25372</v>
      </c>
      <c r="J787" t="s">
        <v>25373</v>
      </c>
      <c r="K787" t="s">
        <v>100</v>
      </c>
      <c r="O787" t="s">
        <v>28261</v>
      </c>
      <c r="W787" t="s">
        <v>25374</v>
      </c>
      <c r="AA787" t="s">
        <v>25375</v>
      </c>
      <c r="AB787" t="s">
        <v>25376</v>
      </c>
      <c r="AG787">
        <v>3</v>
      </c>
      <c r="AH787">
        <v>3</v>
      </c>
      <c r="AN787" t="s">
        <v>103</v>
      </c>
      <c r="AS787" s="3">
        <v>45444</v>
      </c>
      <c r="AT787">
        <v>2015</v>
      </c>
      <c r="AU787">
        <v>10</v>
      </c>
      <c r="AV787">
        <v>6</v>
      </c>
      <c r="BC787" t="s">
        <v>25377</v>
      </c>
      <c r="BD787" t="s">
        <v>25378</v>
      </c>
      <c r="BL787" t="s">
        <v>25379</v>
      </c>
      <c r="BM787">
        <v>26107619</v>
      </c>
      <c r="BR787" t="s">
        <v>33176</v>
      </c>
    </row>
    <row r="788" spans="1:72" hidden="1">
      <c r="A788">
        <v>142</v>
      </c>
      <c r="B788" t="s">
        <v>76</v>
      </c>
      <c r="C788" t="s">
        <v>29003</v>
      </c>
      <c r="G788" t="s">
        <v>29004</v>
      </c>
      <c r="J788" t="s">
        <v>29005</v>
      </c>
      <c r="K788" t="s">
        <v>3879</v>
      </c>
      <c r="O788" t="s">
        <v>28366</v>
      </c>
      <c r="W788" t="s">
        <v>29006</v>
      </c>
      <c r="AA788" t="s">
        <v>8853</v>
      </c>
      <c r="AB788" t="s">
        <v>15096</v>
      </c>
      <c r="AG788">
        <v>2</v>
      </c>
      <c r="AH788">
        <v>2</v>
      </c>
      <c r="AN788" t="s">
        <v>3882</v>
      </c>
      <c r="AO788" t="s">
        <v>3883</v>
      </c>
      <c r="AS788" t="s">
        <v>128</v>
      </c>
      <c r="AT788">
        <v>2016</v>
      </c>
      <c r="AU788">
        <v>186</v>
      </c>
      <c r="AV788">
        <v>8</v>
      </c>
      <c r="BA788">
        <v>969</v>
      </c>
      <c r="BB788">
        <v>984</v>
      </c>
      <c r="BD788" t="s">
        <v>29007</v>
      </c>
      <c r="BL788" t="s">
        <v>29008</v>
      </c>
      <c r="BM788">
        <v>27424162</v>
      </c>
      <c r="BR788" t="s">
        <v>33094</v>
      </c>
    </row>
    <row r="789" spans="1:72" hidden="1">
      <c r="A789">
        <v>501</v>
      </c>
      <c r="B789" t="s">
        <v>76</v>
      </c>
      <c r="C789" t="s">
        <v>28785</v>
      </c>
      <c r="G789" t="s">
        <v>30822</v>
      </c>
      <c r="J789" t="s">
        <v>30823</v>
      </c>
      <c r="K789" t="s">
        <v>646</v>
      </c>
      <c r="O789" t="s">
        <v>28261</v>
      </c>
      <c r="W789" t="s">
        <v>30824</v>
      </c>
      <c r="AA789" t="s">
        <v>9229</v>
      </c>
      <c r="AG789">
        <v>186</v>
      </c>
      <c r="AH789">
        <v>187</v>
      </c>
      <c r="AN789" t="s">
        <v>648</v>
      </c>
      <c r="AO789" t="s">
        <v>649</v>
      </c>
      <c r="AS789" t="s">
        <v>2228</v>
      </c>
      <c r="AT789">
        <v>2010</v>
      </c>
      <c r="AU789">
        <v>213</v>
      </c>
      <c r="AV789">
        <v>6</v>
      </c>
      <c r="BA789">
        <v>870</v>
      </c>
      <c r="BB789">
        <v>880</v>
      </c>
      <c r="BD789" t="s">
        <v>30825</v>
      </c>
      <c r="BL789" t="s">
        <v>30826</v>
      </c>
      <c r="BM789">
        <v>20190112</v>
      </c>
      <c r="BR789" t="s">
        <v>33094</v>
      </c>
      <c r="BS789" t="s">
        <v>296</v>
      </c>
    </row>
    <row r="790" spans="1:72" hidden="1">
      <c r="A790">
        <v>119</v>
      </c>
      <c r="B790" t="s">
        <v>76</v>
      </c>
      <c r="C790" t="s">
        <v>28884</v>
      </c>
      <c r="G790" t="s">
        <v>28885</v>
      </c>
      <c r="J790" t="s">
        <v>28886</v>
      </c>
      <c r="K790" t="s">
        <v>28887</v>
      </c>
      <c r="O790" t="s">
        <v>28261</v>
      </c>
      <c r="W790" t="s">
        <v>28888</v>
      </c>
      <c r="AA790" t="s">
        <v>28889</v>
      </c>
      <c r="AB790" t="s">
        <v>28890</v>
      </c>
      <c r="AG790">
        <v>5</v>
      </c>
      <c r="AH790">
        <v>5</v>
      </c>
      <c r="AN790" t="s">
        <v>28891</v>
      </c>
      <c r="AS790" t="s">
        <v>600</v>
      </c>
      <c r="AT790">
        <v>2017</v>
      </c>
      <c r="AU790">
        <v>25</v>
      </c>
      <c r="BA790">
        <v>1</v>
      </c>
      <c r="BB790">
        <v>19</v>
      </c>
      <c r="BD790" t="s">
        <v>28892</v>
      </c>
      <c r="BL790" t="s">
        <v>28893</v>
      </c>
      <c r="BR790" t="s">
        <v>33094</v>
      </c>
      <c r="BS790" t="s">
        <v>296</v>
      </c>
    </row>
    <row r="791" spans="1:72" hidden="1">
      <c r="A791">
        <v>154</v>
      </c>
      <c r="B791" t="s">
        <v>76</v>
      </c>
      <c r="C791" t="s">
        <v>29074</v>
      </c>
      <c r="G791" t="s">
        <v>29075</v>
      </c>
      <c r="J791" t="s">
        <v>29076</v>
      </c>
      <c r="K791" t="s">
        <v>29077</v>
      </c>
      <c r="O791" t="s">
        <v>28366</v>
      </c>
      <c r="W791" t="s">
        <v>29078</v>
      </c>
      <c r="AA791" t="s">
        <v>29079</v>
      </c>
      <c r="AB791" t="s">
        <v>29080</v>
      </c>
      <c r="AG791">
        <v>0</v>
      </c>
      <c r="AH791">
        <v>0</v>
      </c>
      <c r="AN791" t="s">
        <v>29081</v>
      </c>
      <c r="AS791" t="s">
        <v>168</v>
      </c>
      <c r="AT791">
        <v>2016</v>
      </c>
      <c r="AU791">
        <v>72</v>
      </c>
      <c r="AV791">
        <v>10</v>
      </c>
      <c r="BA791">
        <v>604</v>
      </c>
      <c r="BB791">
        <v>610</v>
      </c>
      <c r="BD791" t="s">
        <v>29082</v>
      </c>
      <c r="BL791" t="s">
        <v>29083</v>
      </c>
      <c r="BR791" t="s">
        <v>33094</v>
      </c>
    </row>
    <row r="792" spans="1:72" hidden="1">
      <c r="A792">
        <v>742</v>
      </c>
      <c r="B792" t="s">
        <v>76</v>
      </c>
      <c r="C792" t="s">
        <v>31918</v>
      </c>
      <c r="G792" t="s">
        <v>31918</v>
      </c>
      <c r="J792" t="s">
        <v>31919</v>
      </c>
      <c r="K792" t="s">
        <v>646</v>
      </c>
      <c r="O792" t="s">
        <v>28261</v>
      </c>
      <c r="W792" t="s">
        <v>31920</v>
      </c>
      <c r="AG792">
        <v>19</v>
      </c>
      <c r="AH792">
        <v>19</v>
      </c>
      <c r="AN792" t="s">
        <v>648</v>
      </c>
      <c r="AS792" t="s">
        <v>204</v>
      </c>
      <c r="AT792">
        <v>2002</v>
      </c>
      <c r="AU792">
        <v>205</v>
      </c>
      <c r="AV792">
        <v>4</v>
      </c>
      <c r="BA792">
        <v>503</v>
      </c>
      <c r="BB792">
        <v>511</v>
      </c>
      <c r="BL792" t="s">
        <v>31921</v>
      </c>
      <c r="BM792">
        <v>11893764</v>
      </c>
      <c r="BR792" t="s">
        <v>33094</v>
      </c>
      <c r="BS792" t="s">
        <v>296</v>
      </c>
    </row>
    <row r="793" spans="1:72" hidden="1">
      <c r="A793">
        <v>278</v>
      </c>
      <c r="B793" t="s">
        <v>76</v>
      </c>
      <c r="C793" t="s">
        <v>29646</v>
      </c>
      <c r="G793" t="s">
        <v>29647</v>
      </c>
      <c r="J793" t="s">
        <v>29648</v>
      </c>
      <c r="K793" t="s">
        <v>3940</v>
      </c>
      <c r="O793" t="s">
        <v>28261</v>
      </c>
      <c r="W793" t="s">
        <v>29649</v>
      </c>
      <c r="AA793" t="s">
        <v>29650</v>
      </c>
      <c r="AG793">
        <v>4</v>
      </c>
      <c r="AH793">
        <v>4</v>
      </c>
      <c r="AN793" t="s">
        <v>3944</v>
      </c>
      <c r="AO793" t="s">
        <v>3945</v>
      </c>
      <c r="AS793" t="s">
        <v>413</v>
      </c>
      <c r="AT793">
        <v>2014</v>
      </c>
      <c r="AU793">
        <v>138</v>
      </c>
      <c r="AV793">
        <v>9</v>
      </c>
      <c r="BA793">
        <v>683</v>
      </c>
      <c r="BB793">
        <v>691</v>
      </c>
      <c r="BD793" t="s">
        <v>29651</v>
      </c>
      <c r="BL793" t="s">
        <v>29652</v>
      </c>
      <c r="BR793" t="s">
        <v>33094</v>
      </c>
      <c r="BS793" t="s">
        <v>594</v>
      </c>
      <c r="BT793">
        <v>1</v>
      </c>
    </row>
    <row r="794" spans="1:72" hidden="1">
      <c r="A794">
        <v>770</v>
      </c>
      <c r="B794" t="s">
        <v>76</v>
      </c>
      <c r="C794" t="s">
        <v>32028</v>
      </c>
      <c r="G794" t="s">
        <v>32028</v>
      </c>
      <c r="J794" t="s">
        <v>32029</v>
      </c>
      <c r="K794" t="s">
        <v>145</v>
      </c>
      <c r="O794" t="s">
        <v>28366</v>
      </c>
      <c r="W794" t="s">
        <v>32030</v>
      </c>
      <c r="AA794" t="s">
        <v>20821</v>
      </c>
      <c r="AB794" t="s">
        <v>31729</v>
      </c>
      <c r="AG794">
        <v>148</v>
      </c>
      <c r="AH794">
        <v>153</v>
      </c>
      <c r="AN794" t="s">
        <v>147</v>
      </c>
      <c r="AO794" t="s">
        <v>1557</v>
      </c>
      <c r="AS794" s="3">
        <v>37073</v>
      </c>
      <c r="AT794">
        <v>2001</v>
      </c>
      <c r="AU794">
        <v>47</v>
      </c>
      <c r="AV794">
        <v>7</v>
      </c>
      <c r="BA794">
        <v>649</v>
      </c>
      <c r="BB794">
        <v>660</v>
      </c>
      <c r="BD794" t="s">
        <v>32031</v>
      </c>
      <c r="BL794" t="s">
        <v>32032</v>
      </c>
      <c r="BR794" t="s">
        <v>33094</v>
      </c>
    </row>
    <row r="795" spans="1:72" hidden="1">
      <c r="A795">
        <v>888</v>
      </c>
      <c r="B795" t="s">
        <v>76</v>
      </c>
      <c r="C795" t="s">
        <v>32437</v>
      </c>
      <c r="G795" t="s">
        <v>32437</v>
      </c>
      <c r="J795" t="s">
        <v>32438</v>
      </c>
      <c r="K795" t="s">
        <v>32439</v>
      </c>
      <c r="O795" t="s">
        <v>30095</v>
      </c>
      <c r="P795" t="s">
        <v>32440</v>
      </c>
      <c r="Q795" t="s">
        <v>32441</v>
      </c>
      <c r="R795" t="s">
        <v>32442</v>
      </c>
      <c r="W795" t="s">
        <v>32443</v>
      </c>
      <c r="AG795">
        <v>15</v>
      </c>
      <c r="AH795">
        <v>16</v>
      </c>
      <c r="AN795" t="s">
        <v>32444</v>
      </c>
      <c r="AT795">
        <v>1996</v>
      </c>
      <c r="AU795">
        <v>5</v>
      </c>
      <c r="AV795">
        <v>3</v>
      </c>
      <c r="BA795">
        <v>251</v>
      </c>
      <c r="BB795">
        <v>260</v>
      </c>
      <c r="BD795" t="s">
        <v>32445</v>
      </c>
      <c r="BL795" t="s">
        <v>32446</v>
      </c>
      <c r="BR795" t="s">
        <v>33094</v>
      </c>
      <c r="BS795" t="s">
        <v>296</v>
      </c>
    </row>
    <row r="796" spans="1:72" hidden="1">
      <c r="A796">
        <v>375</v>
      </c>
      <c r="B796" t="s">
        <v>76</v>
      </c>
      <c r="C796" t="s">
        <v>30192</v>
      </c>
      <c r="G796" t="s">
        <v>30193</v>
      </c>
      <c r="J796" t="s">
        <v>30194</v>
      </c>
      <c r="K796" t="s">
        <v>2344</v>
      </c>
      <c r="O796" t="s">
        <v>28261</v>
      </c>
      <c r="W796" t="s">
        <v>30195</v>
      </c>
      <c r="AG796">
        <v>25</v>
      </c>
      <c r="AH796">
        <v>28</v>
      </c>
      <c r="AN796" t="s">
        <v>2348</v>
      </c>
      <c r="AO796" t="s">
        <v>2349</v>
      </c>
      <c r="AS796" t="s">
        <v>600</v>
      </c>
      <c r="AT796">
        <v>2013</v>
      </c>
      <c r="AU796">
        <v>151</v>
      </c>
      <c r="AV796">
        <v>2</v>
      </c>
      <c r="BA796">
        <v>163</v>
      </c>
      <c r="BB796">
        <v>188</v>
      </c>
      <c r="BD796" t="s">
        <v>30196</v>
      </c>
      <c r="BL796" t="s">
        <v>30197</v>
      </c>
      <c r="BR796" t="s">
        <v>33094</v>
      </c>
      <c r="BS796" t="s">
        <v>296</v>
      </c>
    </row>
    <row r="797" spans="1:72" hidden="1">
      <c r="A797">
        <v>46</v>
      </c>
      <c r="B797" t="s">
        <v>76</v>
      </c>
      <c r="C797" t="s">
        <v>28490</v>
      </c>
      <c r="G797" t="s">
        <v>28491</v>
      </c>
      <c r="J797" t="s">
        <v>28492</v>
      </c>
      <c r="K797" t="s">
        <v>232</v>
      </c>
      <c r="O797" t="s">
        <v>28261</v>
      </c>
      <c r="W797" t="s">
        <v>28493</v>
      </c>
      <c r="AA797" t="s">
        <v>28494</v>
      </c>
      <c r="AG797">
        <v>1</v>
      </c>
      <c r="AH797">
        <v>1</v>
      </c>
      <c r="AN797" t="s">
        <v>234</v>
      </c>
      <c r="AO797" t="s">
        <v>2478</v>
      </c>
      <c r="AS797" t="s">
        <v>19533</v>
      </c>
      <c r="AT797">
        <v>2018</v>
      </c>
      <c r="AU797">
        <v>285</v>
      </c>
      <c r="AV797">
        <v>1874</v>
      </c>
      <c r="BC797">
        <v>20180048</v>
      </c>
      <c r="BD797" t="s">
        <v>28495</v>
      </c>
      <c r="BL797" t="s">
        <v>28496</v>
      </c>
      <c r="BM797">
        <v>29540521</v>
      </c>
      <c r="BR797" t="s">
        <v>33094</v>
      </c>
      <c r="BS797" t="s">
        <v>296</v>
      </c>
    </row>
    <row r="798" spans="1:72" hidden="1">
      <c r="A798">
        <v>845</v>
      </c>
      <c r="B798" t="s">
        <v>76</v>
      </c>
      <c r="C798" t="s">
        <v>32317</v>
      </c>
      <c r="G798" t="s">
        <v>32317</v>
      </c>
      <c r="J798" t="s">
        <v>32318</v>
      </c>
      <c r="K798" t="s">
        <v>8486</v>
      </c>
      <c r="O798" t="s">
        <v>28366</v>
      </c>
      <c r="W798" t="s">
        <v>32319</v>
      </c>
      <c r="AA798" t="s">
        <v>32320</v>
      </c>
      <c r="AB798" t="s">
        <v>6669</v>
      </c>
      <c r="AG798">
        <v>574</v>
      </c>
      <c r="AH798">
        <v>604</v>
      </c>
      <c r="AN798" t="s">
        <v>7386</v>
      </c>
      <c r="AO798" t="s">
        <v>8488</v>
      </c>
      <c r="AT798">
        <v>1998</v>
      </c>
      <c r="AU798">
        <v>43</v>
      </c>
      <c r="BA798">
        <v>63</v>
      </c>
      <c r="BB798">
        <v>83</v>
      </c>
      <c r="BD798" t="s">
        <v>32321</v>
      </c>
      <c r="BL798" t="s">
        <v>32322</v>
      </c>
      <c r="BM798">
        <v>9444750</v>
      </c>
      <c r="BR798" t="s">
        <v>33094</v>
      </c>
    </row>
    <row r="799" spans="1:72" hidden="1">
      <c r="A799">
        <v>754</v>
      </c>
      <c r="B799" t="s">
        <v>76</v>
      </c>
      <c r="C799" t="s">
        <v>31967</v>
      </c>
      <c r="G799" t="s">
        <v>31967</v>
      </c>
      <c r="J799" t="s">
        <v>31968</v>
      </c>
      <c r="K799" t="s">
        <v>1196</v>
      </c>
      <c r="O799" t="s">
        <v>28261</v>
      </c>
      <c r="W799" t="s">
        <v>31969</v>
      </c>
      <c r="AA799" t="s">
        <v>12318</v>
      </c>
      <c r="AG799">
        <v>13</v>
      </c>
      <c r="AH799">
        <v>15</v>
      </c>
      <c r="AN799" t="s">
        <v>1198</v>
      </c>
      <c r="AS799" t="s">
        <v>413</v>
      </c>
      <c r="AT799">
        <v>2001</v>
      </c>
      <c r="AU799">
        <v>94</v>
      </c>
      <c r="AV799">
        <v>6</v>
      </c>
      <c r="BA799">
        <v>858</v>
      </c>
      <c r="BB799">
        <v>865</v>
      </c>
      <c r="BD799" t="s">
        <v>31970</v>
      </c>
      <c r="BL799" t="s">
        <v>31971</v>
      </c>
      <c r="BR799" t="s">
        <v>33094</v>
      </c>
      <c r="BS799" t="s">
        <v>296</v>
      </c>
    </row>
    <row r="800" spans="1:72" hidden="1">
      <c r="A800">
        <v>448</v>
      </c>
      <c r="B800" t="s">
        <v>76</v>
      </c>
      <c r="C800" t="s">
        <v>30532</v>
      </c>
      <c r="G800" t="s">
        <v>30533</v>
      </c>
      <c r="J800" t="s">
        <v>30534</v>
      </c>
      <c r="K800" t="s">
        <v>766</v>
      </c>
      <c r="O800" t="s">
        <v>28261</v>
      </c>
      <c r="W800" t="s">
        <v>30535</v>
      </c>
      <c r="AA800" t="s">
        <v>30536</v>
      </c>
      <c r="AB800" t="s">
        <v>30537</v>
      </c>
      <c r="AG800">
        <v>43</v>
      </c>
      <c r="AH800">
        <v>45</v>
      </c>
      <c r="AN800" t="s">
        <v>768</v>
      </c>
      <c r="AS800" t="s">
        <v>185</v>
      </c>
      <c r="AT800">
        <v>2011</v>
      </c>
      <c r="AU800">
        <v>48</v>
      </c>
      <c r="AV800">
        <v>5</v>
      </c>
      <c r="BA800">
        <v>1062</v>
      </c>
      <c r="BB800">
        <v>1068</v>
      </c>
      <c r="BD800" t="s">
        <v>30538</v>
      </c>
      <c r="BL800" t="s">
        <v>30539</v>
      </c>
      <c r="BM800">
        <v>21936326</v>
      </c>
      <c r="BR800" t="s">
        <v>33094</v>
      </c>
      <c r="BS800" t="s">
        <v>296</v>
      </c>
    </row>
    <row r="801" spans="1:72" hidden="1">
      <c r="A801">
        <v>787</v>
      </c>
      <c r="B801" t="s">
        <v>76</v>
      </c>
      <c r="C801" t="s">
        <v>32127</v>
      </c>
      <c r="G801" t="s">
        <v>32127</v>
      </c>
      <c r="J801" t="s">
        <v>32128</v>
      </c>
      <c r="K801" t="s">
        <v>605</v>
      </c>
      <c r="O801" t="s">
        <v>28366</v>
      </c>
      <c r="W801" t="s">
        <v>32129</v>
      </c>
      <c r="AG801">
        <v>120</v>
      </c>
      <c r="AH801">
        <v>122</v>
      </c>
      <c r="AN801" t="s">
        <v>607</v>
      </c>
      <c r="AO801" t="s">
        <v>608</v>
      </c>
      <c r="AS801" t="s">
        <v>216</v>
      </c>
      <c r="AT801">
        <v>2000</v>
      </c>
      <c r="AU801">
        <v>54</v>
      </c>
      <c r="AV801">
        <v>4</v>
      </c>
      <c r="BA801">
        <v>1157</v>
      </c>
      <c r="BB801">
        <v>1172</v>
      </c>
      <c r="BL801" t="s">
        <v>32130</v>
      </c>
      <c r="BM801">
        <v>11005285</v>
      </c>
      <c r="BR801" t="s">
        <v>33094</v>
      </c>
    </row>
    <row r="802" spans="1:72" hidden="1">
      <c r="A802">
        <v>602</v>
      </c>
      <c r="B802" t="s">
        <v>76</v>
      </c>
      <c r="C802" t="s">
        <v>31289</v>
      </c>
      <c r="G802" t="s">
        <v>31290</v>
      </c>
      <c r="J802" t="s">
        <v>31291</v>
      </c>
      <c r="K802" t="s">
        <v>605</v>
      </c>
      <c r="O802" t="s">
        <v>28261</v>
      </c>
      <c r="W802" t="s">
        <v>31292</v>
      </c>
      <c r="AG802">
        <v>43</v>
      </c>
      <c r="AH802">
        <v>43</v>
      </c>
      <c r="AN802" t="s">
        <v>607</v>
      </c>
      <c r="AO802" t="s">
        <v>608</v>
      </c>
      <c r="AS802" t="s">
        <v>769</v>
      </c>
      <c r="AT802">
        <v>2007</v>
      </c>
      <c r="AU802">
        <v>61</v>
      </c>
      <c r="AV802">
        <v>3</v>
      </c>
      <c r="BA802">
        <v>494</v>
      </c>
      <c r="BB802">
        <v>509</v>
      </c>
      <c r="BD802" t="s">
        <v>31293</v>
      </c>
      <c r="BL802" t="s">
        <v>31294</v>
      </c>
      <c r="BM802">
        <v>17348915</v>
      </c>
      <c r="BR802" t="s">
        <v>33094</v>
      </c>
      <c r="BS802" t="s">
        <v>296</v>
      </c>
    </row>
    <row r="803" spans="1:72" hidden="1">
      <c r="A803">
        <v>162</v>
      </c>
      <c r="B803" t="s">
        <v>76</v>
      </c>
      <c r="C803" t="s">
        <v>29114</v>
      </c>
      <c r="G803" t="s">
        <v>29115</v>
      </c>
      <c r="J803" t="s">
        <v>29116</v>
      </c>
      <c r="K803" t="s">
        <v>2514</v>
      </c>
      <c r="O803" t="s">
        <v>28366</v>
      </c>
      <c r="W803" t="s">
        <v>29117</v>
      </c>
      <c r="AA803" t="s">
        <v>28742</v>
      </c>
      <c r="AB803" t="s">
        <v>29118</v>
      </c>
      <c r="AG803">
        <v>16</v>
      </c>
      <c r="AH803">
        <v>17</v>
      </c>
      <c r="AN803" t="s">
        <v>2518</v>
      </c>
      <c r="AO803" t="s">
        <v>2519</v>
      </c>
      <c r="AS803" t="s">
        <v>185</v>
      </c>
      <c r="AT803">
        <v>2016</v>
      </c>
      <c r="AU803">
        <v>117</v>
      </c>
      <c r="AV803">
        <v>3</v>
      </c>
      <c r="BA803">
        <v>125</v>
      </c>
      <c r="BB803">
        <v>134</v>
      </c>
      <c r="BD803" t="s">
        <v>29119</v>
      </c>
      <c r="BL803" t="s">
        <v>29120</v>
      </c>
      <c r="BM803">
        <v>27273325</v>
      </c>
      <c r="BR803" t="s">
        <v>33094</v>
      </c>
    </row>
    <row r="804" spans="1:72" hidden="1">
      <c r="A804">
        <v>642</v>
      </c>
      <c r="B804" t="s">
        <v>76</v>
      </c>
      <c r="C804" t="s">
        <v>31475</v>
      </c>
      <c r="G804" t="s">
        <v>31475</v>
      </c>
      <c r="J804" t="s">
        <v>31476</v>
      </c>
      <c r="K804" t="s">
        <v>2621</v>
      </c>
      <c r="O804" t="s">
        <v>28261</v>
      </c>
      <c r="W804" t="s">
        <v>31477</v>
      </c>
      <c r="AG804">
        <v>4</v>
      </c>
      <c r="AH804">
        <v>6</v>
      </c>
      <c r="AN804" t="s">
        <v>2623</v>
      </c>
      <c r="AO804" t="s">
        <v>4992</v>
      </c>
      <c r="AT804">
        <v>2006</v>
      </c>
      <c r="AU804">
        <v>50</v>
      </c>
      <c r="AV804">
        <v>1</v>
      </c>
      <c r="BA804">
        <v>68</v>
      </c>
      <c r="BB804">
        <v>71</v>
      </c>
      <c r="BD804" t="s">
        <v>31478</v>
      </c>
      <c r="BL804" t="s">
        <v>31479</v>
      </c>
      <c r="BR804" t="s">
        <v>33094</v>
      </c>
      <c r="BS804" t="s">
        <v>296</v>
      </c>
    </row>
    <row r="805" spans="1:72" hidden="1">
      <c r="A805">
        <v>930</v>
      </c>
      <c r="B805" t="s">
        <v>76</v>
      </c>
      <c r="C805" t="s">
        <v>32578</v>
      </c>
      <c r="G805" t="s">
        <v>32578</v>
      </c>
      <c r="J805" t="s">
        <v>32579</v>
      </c>
      <c r="K805" t="s">
        <v>8189</v>
      </c>
      <c r="O805" t="s">
        <v>28261</v>
      </c>
      <c r="W805" t="s">
        <v>32580</v>
      </c>
      <c r="AG805">
        <v>3</v>
      </c>
      <c r="AH805">
        <v>3</v>
      </c>
      <c r="AN805" t="s">
        <v>8190</v>
      </c>
      <c r="AS805" t="s">
        <v>128</v>
      </c>
      <c r="AT805">
        <v>1993</v>
      </c>
      <c r="AU805">
        <v>80</v>
      </c>
      <c r="AV805">
        <v>12</v>
      </c>
      <c r="BA805">
        <v>1482</v>
      </c>
      <c r="BB805">
        <v>1493</v>
      </c>
      <c r="BD805" t="s">
        <v>32581</v>
      </c>
      <c r="BL805" t="s">
        <v>32582</v>
      </c>
      <c r="BR805" t="s">
        <v>33094</v>
      </c>
      <c r="BS805" t="s">
        <v>296</v>
      </c>
    </row>
    <row r="806" spans="1:72" hidden="1">
      <c r="A806">
        <v>932</v>
      </c>
      <c r="B806" t="s">
        <v>76</v>
      </c>
      <c r="C806" t="s">
        <v>32588</v>
      </c>
      <c r="G806" t="s">
        <v>32588</v>
      </c>
      <c r="J806" t="s">
        <v>32589</v>
      </c>
      <c r="K806" t="s">
        <v>15316</v>
      </c>
      <c r="O806" t="s">
        <v>28261</v>
      </c>
      <c r="W806" t="s">
        <v>32590</v>
      </c>
      <c r="AG806">
        <v>7</v>
      </c>
      <c r="AH806">
        <v>9</v>
      </c>
      <c r="AN806" t="s">
        <v>15318</v>
      </c>
      <c r="AS806" t="s">
        <v>497</v>
      </c>
      <c r="AT806">
        <v>1993</v>
      </c>
      <c r="AU806">
        <v>39</v>
      </c>
      <c r="AV806">
        <v>4</v>
      </c>
      <c r="BA806">
        <v>400</v>
      </c>
      <c r="BB806">
        <v>410</v>
      </c>
      <c r="BD806" t="s">
        <v>32591</v>
      </c>
      <c r="BL806" t="s">
        <v>32592</v>
      </c>
      <c r="BR806" t="s">
        <v>33094</v>
      </c>
      <c r="BS806" t="s">
        <v>296</v>
      </c>
    </row>
    <row r="807" spans="1:72" hidden="1">
      <c r="A807">
        <v>824</v>
      </c>
      <c r="B807" t="s">
        <v>76</v>
      </c>
      <c r="C807" t="s">
        <v>32252</v>
      </c>
      <c r="G807" t="s">
        <v>32252</v>
      </c>
      <c r="J807" t="s">
        <v>32253</v>
      </c>
      <c r="K807" t="s">
        <v>4626</v>
      </c>
      <c r="O807" t="s">
        <v>28261</v>
      </c>
      <c r="W807" t="s">
        <v>32254</v>
      </c>
      <c r="AA807" t="s">
        <v>32255</v>
      </c>
      <c r="AG807">
        <v>39</v>
      </c>
      <c r="AH807">
        <v>42</v>
      </c>
      <c r="AN807" t="s">
        <v>4627</v>
      </c>
      <c r="AT807">
        <v>1999</v>
      </c>
      <c r="AU807">
        <v>130</v>
      </c>
      <c r="AV807">
        <v>3</v>
      </c>
      <c r="BA807">
        <v>229</v>
      </c>
      <c r="BB807">
        <v>238</v>
      </c>
      <c r="BD807" t="s">
        <v>32256</v>
      </c>
      <c r="BL807" t="s">
        <v>32257</v>
      </c>
      <c r="BR807" t="s">
        <v>33094</v>
      </c>
      <c r="BS807" t="s">
        <v>296</v>
      </c>
    </row>
    <row r="808" spans="1:72" hidden="1">
      <c r="A808">
        <v>104</v>
      </c>
      <c r="B808" t="s">
        <v>76</v>
      </c>
      <c r="C808" t="s">
        <v>28797</v>
      </c>
      <c r="G808" t="s">
        <v>28798</v>
      </c>
      <c r="J808" t="s">
        <v>28799</v>
      </c>
      <c r="K808" t="s">
        <v>4012</v>
      </c>
      <c r="O808" t="s">
        <v>28261</v>
      </c>
      <c r="W808" t="s">
        <v>28800</v>
      </c>
      <c r="AG808">
        <v>0</v>
      </c>
      <c r="AH808">
        <v>0</v>
      </c>
      <c r="AN808" t="s">
        <v>4014</v>
      </c>
      <c r="AO808" t="s">
        <v>4015</v>
      </c>
      <c r="AS808" t="s">
        <v>887</v>
      </c>
      <c r="AT808">
        <v>2017</v>
      </c>
      <c r="AU808">
        <v>21</v>
      </c>
      <c r="AV808">
        <v>3</v>
      </c>
      <c r="AY808" t="s">
        <v>49</v>
      </c>
      <c r="BA808">
        <v>509</v>
      </c>
      <c r="BB808">
        <v>515</v>
      </c>
      <c r="BD808" t="s">
        <v>28801</v>
      </c>
      <c r="BL808" t="s">
        <v>28802</v>
      </c>
      <c r="BR808" t="s">
        <v>33094</v>
      </c>
      <c r="BS808" t="s">
        <v>296</v>
      </c>
    </row>
    <row r="809" spans="1:72" hidden="1">
      <c r="A809">
        <v>623</v>
      </c>
      <c r="B809" t="s">
        <v>76</v>
      </c>
      <c r="C809" t="s">
        <v>31401</v>
      </c>
      <c r="G809" t="s">
        <v>31402</v>
      </c>
      <c r="J809" t="s">
        <v>31403</v>
      </c>
      <c r="K809" t="s">
        <v>2743</v>
      </c>
      <c r="O809" t="s">
        <v>28366</v>
      </c>
      <c r="W809" t="s">
        <v>31404</v>
      </c>
      <c r="AG809">
        <v>10</v>
      </c>
      <c r="AH809">
        <v>13</v>
      </c>
      <c r="AN809" t="s">
        <v>2745</v>
      </c>
      <c r="AO809" t="s">
        <v>14354</v>
      </c>
      <c r="AS809" t="s">
        <v>168</v>
      </c>
      <c r="AT809">
        <v>2006</v>
      </c>
      <c r="AU809">
        <v>16</v>
      </c>
      <c r="AV809">
        <v>9</v>
      </c>
      <c r="BA809">
        <v>871</v>
      </c>
      <c r="BB809">
        <v>891</v>
      </c>
      <c r="BD809" t="s">
        <v>31405</v>
      </c>
      <c r="BL809" t="s">
        <v>31406</v>
      </c>
      <c r="BR809" t="s">
        <v>33094</v>
      </c>
    </row>
    <row r="810" spans="1:72" hidden="1">
      <c r="A810">
        <v>696</v>
      </c>
      <c r="B810" t="s">
        <v>76</v>
      </c>
      <c r="C810" t="s">
        <v>31006</v>
      </c>
      <c r="G810" t="s">
        <v>31006</v>
      </c>
      <c r="J810" t="s">
        <v>31698</v>
      </c>
      <c r="K810" t="s">
        <v>2712</v>
      </c>
      <c r="O810" t="s">
        <v>28261</v>
      </c>
      <c r="W810" t="s">
        <v>31699</v>
      </c>
      <c r="AG810">
        <v>9</v>
      </c>
      <c r="AH810">
        <v>9</v>
      </c>
      <c r="AN810" t="s">
        <v>2716</v>
      </c>
      <c r="AT810">
        <v>2004</v>
      </c>
      <c r="AU810">
        <v>34</v>
      </c>
      <c r="AV810" s="2">
        <v>43193</v>
      </c>
      <c r="BA810">
        <v>307</v>
      </c>
      <c r="BB810">
        <v>314</v>
      </c>
      <c r="BL810" t="s">
        <v>31700</v>
      </c>
      <c r="BM810">
        <v>15651527</v>
      </c>
      <c r="BR810" t="s">
        <v>33094</v>
      </c>
      <c r="BS810" t="s">
        <v>594</v>
      </c>
      <c r="BT810">
        <v>1</v>
      </c>
    </row>
    <row r="811" spans="1:72" hidden="1">
      <c r="A811">
        <v>293</v>
      </c>
      <c r="B811" t="s">
        <v>76</v>
      </c>
      <c r="C811" t="s">
        <v>29731</v>
      </c>
      <c r="G811" t="s">
        <v>29732</v>
      </c>
      <c r="J811" t="s">
        <v>29733</v>
      </c>
      <c r="K811" t="s">
        <v>29734</v>
      </c>
      <c r="O811" t="s">
        <v>28366</v>
      </c>
      <c r="W811" t="s">
        <v>29735</v>
      </c>
      <c r="AG811">
        <v>6</v>
      </c>
      <c r="AH811">
        <v>6</v>
      </c>
      <c r="AN811" t="s">
        <v>29736</v>
      </c>
      <c r="AO811" t="s">
        <v>29737</v>
      </c>
      <c r="AS811" t="s">
        <v>216</v>
      </c>
      <c r="AT811">
        <v>2014</v>
      </c>
      <c r="AU811">
        <v>53</v>
      </c>
      <c r="AV811">
        <v>3</v>
      </c>
      <c r="BA811">
        <v>249</v>
      </c>
      <c r="BB811">
        <v>258</v>
      </c>
      <c r="BD811" t="s">
        <v>29738</v>
      </c>
      <c r="BL811" t="s">
        <v>29739</v>
      </c>
      <c r="BR811" t="s">
        <v>33094</v>
      </c>
    </row>
    <row r="812" spans="1:72" hidden="1">
      <c r="A812">
        <v>296</v>
      </c>
      <c r="B812" t="s">
        <v>76</v>
      </c>
      <c r="C812" t="s">
        <v>29757</v>
      </c>
      <c r="G812" t="s">
        <v>29758</v>
      </c>
      <c r="J812" t="s">
        <v>29759</v>
      </c>
      <c r="K812" t="s">
        <v>1125</v>
      </c>
      <c r="O812" t="s">
        <v>28261</v>
      </c>
      <c r="W812" t="s">
        <v>29760</v>
      </c>
      <c r="AA812" t="s">
        <v>9229</v>
      </c>
      <c r="AB812" t="s">
        <v>29761</v>
      </c>
      <c r="AG812">
        <v>17</v>
      </c>
      <c r="AH812">
        <v>17</v>
      </c>
      <c r="AN812" t="s">
        <v>1128</v>
      </c>
      <c r="AO812" t="s">
        <v>1129</v>
      </c>
      <c r="AS812" t="s">
        <v>887</v>
      </c>
      <c r="AT812">
        <v>2014</v>
      </c>
      <c r="AU812">
        <v>39</v>
      </c>
      <c r="AV812">
        <v>4</v>
      </c>
      <c r="BA812">
        <v>469</v>
      </c>
      <c r="BB812">
        <v>478</v>
      </c>
      <c r="BD812" t="s">
        <v>29762</v>
      </c>
      <c r="BL812" t="s">
        <v>29763</v>
      </c>
      <c r="BR812" t="s">
        <v>33094</v>
      </c>
      <c r="BS812" t="s">
        <v>296</v>
      </c>
    </row>
    <row r="813" spans="1:72" hidden="1">
      <c r="A813">
        <v>251</v>
      </c>
      <c r="B813" t="s">
        <v>76</v>
      </c>
      <c r="C813" t="s">
        <v>29503</v>
      </c>
      <c r="G813" t="s">
        <v>29504</v>
      </c>
      <c r="J813" t="s">
        <v>29505</v>
      </c>
      <c r="K813" t="s">
        <v>2712</v>
      </c>
      <c r="O813" t="s">
        <v>28261</v>
      </c>
      <c r="W813" t="s">
        <v>29506</v>
      </c>
      <c r="AA813" t="s">
        <v>29507</v>
      </c>
      <c r="AB813" t="s">
        <v>29508</v>
      </c>
      <c r="AG813">
        <v>7</v>
      </c>
      <c r="AH813">
        <v>7</v>
      </c>
      <c r="AN813" t="s">
        <v>2716</v>
      </c>
      <c r="AO813" t="s">
        <v>2717</v>
      </c>
      <c r="AS813" t="s">
        <v>769</v>
      </c>
      <c r="AT813">
        <v>2015</v>
      </c>
      <c r="AU813">
        <v>65</v>
      </c>
      <c r="AV813">
        <v>3</v>
      </c>
      <c r="BA813">
        <v>259</v>
      </c>
      <c r="BB813">
        <v>276</v>
      </c>
      <c r="BD813" t="s">
        <v>29509</v>
      </c>
      <c r="BL813" t="s">
        <v>29510</v>
      </c>
      <c r="BM813">
        <v>25528452</v>
      </c>
      <c r="BR813" t="s">
        <v>33094</v>
      </c>
      <c r="BS813" t="s">
        <v>296</v>
      </c>
    </row>
    <row r="814" spans="1:72" hidden="1">
      <c r="A814">
        <v>393</v>
      </c>
      <c r="B814" t="s">
        <v>76</v>
      </c>
      <c r="C814" t="s">
        <v>30267</v>
      </c>
      <c r="G814" t="s">
        <v>30268</v>
      </c>
      <c r="J814" t="s">
        <v>30269</v>
      </c>
      <c r="K814" t="s">
        <v>452</v>
      </c>
      <c r="O814" t="s">
        <v>28261</v>
      </c>
      <c r="W814" t="s">
        <v>30270</v>
      </c>
      <c r="AG814">
        <v>24</v>
      </c>
      <c r="AH814">
        <v>29</v>
      </c>
      <c r="AN814" t="s">
        <v>454</v>
      </c>
      <c r="AS814" t="s">
        <v>413</v>
      </c>
      <c r="AT814">
        <v>2012</v>
      </c>
      <c r="AU814">
        <v>47</v>
      </c>
      <c r="AV814">
        <v>4</v>
      </c>
      <c r="BA814">
        <v>379</v>
      </c>
      <c r="BB814">
        <v>388</v>
      </c>
      <c r="BD814" t="s">
        <v>30271</v>
      </c>
      <c r="BL814" t="s">
        <v>30272</v>
      </c>
      <c r="BR814" t="s">
        <v>33094</v>
      </c>
      <c r="BS814" t="s">
        <v>296</v>
      </c>
    </row>
    <row r="815" spans="1:72" hidden="1">
      <c r="A815">
        <v>732</v>
      </c>
      <c r="B815" t="s">
        <v>76</v>
      </c>
      <c r="C815" t="s">
        <v>8908</v>
      </c>
      <c r="G815" t="s">
        <v>8908</v>
      </c>
      <c r="J815" t="s">
        <v>8909</v>
      </c>
      <c r="K815" t="s">
        <v>452</v>
      </c>
      <c r="O815" t="s">
        <v>28261</v>
      </c>
      <c r="W815" t="s">
        <v>8910</v>
      </c>
      <c r="AB815" t="s">
        <v>625</v>
      </c>
      <c r="AG815">
        <v>12</v>
      </c>
      <c r="AH815">
        <v>15</v>
      </c>
      <c r="AN815" t="s">
        <v>454</v>
      </c>
      <c r="AS815" t="s">
        <v>413</v>
      </c>
      <c r="AT815">
        <v>2002</v>
      </c>
      <c r="AU815">
        <v>37</v>
      </c>
      <c r="AV815">
        <v>4</v>
      </c>
      <c r="BA815">
        <v>559</v>
      </c>
      <c r="BB815">
        <v>569</v>
      </c>
      <c r="BL815" t="s">
        <v>8911</v>
      </c>
      <c r="BR815" t="s">
        <v>33176</v>
      </c>
    </row>
    <row r="816" spans="1:72" hidden="1">
      <c r="A816">
        <v>658</v>
      </c>
      <c r="B816" t="s">
        <v>76</v>
      </c>
      <c r="C816" t="s">
        <v>23875</v>
      </c>
      <c r="G816" t="s">
        <v>23875</v>
      </c>
      <c r="J816" t="s">
        <v>23876</v>
      </c>
      <c r="K816" t="s">
        <v>145</v>
      </c>
      <c r="O816" t="s">
        <v>28261</v>
      </c>
      <c r="W816" t="s">
        <v>23877</v>
      </c>
      <c r="AB816" t="s">
        <v>23878</v>
      </c>
      <c r="AG816">
        <v>16</v>
      </c>
      <c r="AH816">
        <v>17</v>
      </c>
      <c r="AN816" t="s">
        <v>147</v>
      </c>
      <c r="AS816" t="s">
        <v>887</v>
      </c>
      <c r="AT816">
        <v>2005</v>
      </c>
      <c r="AU816">
        <v>51</v>
      </c>
      <c r="AV816">
        <v>6</v>
      </c>
      <c r="BA816">
        <v>717</v>
      </c>
      <c r="BB816">
        <v>726</v>
      </c>
      <c r="BD816" t="s">
        <v>23879</v>
      </c>
      <c r="BL816" t="s">
        <v>23880</v>
      </c>
      <c r="BM816">
        <v>15955536</v>
      </c>
      <c r="BR816" t="s">
        <v>33176</v>
      </c>
    </row>
    <row r="817" spans="1:72" hidden="1">
      <c r="A817">
        <v>178</v>
      </c>
      <c r="B817" t="s">
        <v>76</v>
      </c>
      <c r="C817" t="s">
        <v>8912</v>
      </c>
      <c r="G817" t="s">
        <v>8913</v>
      </c>
      <c r="J817" t="s">
        <v>8914</v>
      </c>
      <c r="K817" t="s">
        <v>7402</v>
      </c>
      <c r="O817" t="s">
        <v>28261</v>
      </c>
      <c r="W817" t="s">
        <v>8915</v>
      </c>
      <c r="AA817" t="s">
        <v>8916</v>
      </c>
      <c r="AB817" t="s">
        <v>8917</v>
      </c>
      <c r="AG817">
        <v>5</v>
      </c>
      <c r="AH817">
        <v>5</v>
      </c>
      <c r="AN817" t="s">
        <v>7404</v>
      </c>
      <c r="AS817" t="s">
        <v>148</v>
      </c>
      <c r="AT817">
        <v>2016</v>
      </c>
      <c r="AU817">
        <v>6</v>
      </c>
      <c r="AV817">
        <v>5</v>
      </c>
      <c r="BA817">
        <v>1373</v>
      </c>
      <c r="BB817">
        <v>1381</v>
      </c>
      <c r="BD817" t="s">
        <v>8918</v>
      </c>
      <c r="BL817" t="s">
        <v>8919</v>
      </c>
      <c r="BM817">
        <v>26976440</v>
      </c>
      <c r="BR817" t="s">
        <v>33176</v>
      </c>
    </row>
    <row r="818" spans="1:72" hidden="1">
      <c r="A818">
        <v>205</v>
      </c>
      <c r="B818" t="s">
        <v>76</v>
      </c>
      <c r="C818" t="s">
        <v>19419</v>
      </c>
      <c r="G818" t="s">
        <v>29293</v>
      </c>
      <c r="J818" t="s">
        <v>29294</v>
      </c>
      <c r="K818" t="s">
        <v>452</v>
      </c>
      <c r="O818" t="s">
        <v>28261</v>
      </c>
      <c r="W818" t="s">
        <v>29295</v>
      </c>
      <c r="AG818">
        <v>1</v>
      </c>
      <c r="AH818">
        <v>1</v>
      </c>
      <c r="AN818" t="s">
        <v>454</v>
      </c>
      <c r="AO818" t="s">
        <v>5026</v>
      </c>
      <c r="AS818" t="s">
        <v>413</v>
      </c>
      <c r="AT818">
        <v>2015</v>
      </c>
      <c r="AU818">
        <v>50</v>
      </c>
      <c r="AV818">
        <v>4</v>
      </c>
      <c r="BA818">
        <v>509</v>
      </c>
      <c r="BB818">
        <v>515</v>
      </c>
      <c r="BD818" t="s">
        <v>29296</v>
      </c>
      <c r="BL818" t="s">
        <v>29297</v>
      </c>
      <c r="BR818" t="s">
        <v>33094</v>
      </c>
      <c r="BS818" t="s">
        <v>296</v>
      </c>
    </row>
    <row r="819" spans="1:72" hidden="1">
      <c r="A819">
        <v>534</v>
      </c>
      <c r="B819" t="s">
        <v>76</v>
      </c>
      <c r="C819" t="s">
        <v>30954</v>
      </c>
      <c r="G819" t="s">
        <v>30955</v>
      </c>
      <c r="J819" t="s">
        <v>30956</v>
      </c>
      <c r="K819" t="s">
        <v>452</v>
      </c>
      <c r="O819" t="s">
        <v>28261</v>
      </c>
      <c r="W819" t="s">
        <v>30957</v>
      </c>
      <c r="AG819">
        <v>9</v>
      </c>
      <c r="AH819">
        <v>10</v>
      </c>
      <c r="AN819" t="s">
        <v>454</v>
      </c>
      <c r="AS819" t="s">
        <v>204</v>
      </c>
      <c r="AT819">
        <v>2009</v>
      </c>
      <c r="AU819">
        <v>44</v>
      </c>
      <c r="AV819">
        <v>1</v>
      </c>
      <c r="BA819">
        <v>47</v>
      </c>
      <c r="BB819">
        <v>52</v>
      </c>
      <c r="BD819" t="s">
        <v>30958</v>
      </c>
      <c r="BL819" t="s">
        <v>30959</v>
      </c>
      <c r="BR819" t="s">
        <v>33094</v>
      </c>
      <c r="BS819" t="s">
        <v>296</v>
      </c>
    </row>
    <row r="820" spans="1:72" hidden="1">
      <c r="A820">
        <v>574</v>
      </c>
      <c r="B820" t="s">
        <v>76</v>
      </c>
      <c r="C820" t="s">
        <v>31175</v>
      </c>
      <c r="G820" t="s">
        <v>31176</v>
      </c>
      <c r="J820" t="s">
        <v>31177</v>
      </c>
      <c r="K820" t="s">
        <v>2621</v>
      </c>
      <c r="O820" t="s">
        <v>28261</v>
      </c>
      <c r="W820" t="s">
        <v>31178</v>
      </c>
      <c r="AG820">
        <v>3</v>
      </c>
      <c r="AH820">
        <v>3</v>
      </c>
      <c r="AN820" t="s">
        <v>2623</v>
      </c>
      <c r="AO820" t="s">
        <v>4992</v>
      </c>
      <c r="AT820">
        <v>2008</v>
      </c>
      <c r="AU820">
        <v>52</v>
      </c>
      <c r="AV820">
        <v>1</v>
      </c>
      <c r="BA820">
        <v>7</v>
      </c>
      <c r="BB820">
        <v>12</v>
      </c>
      <c r="BD820" t="s">
        <v>31179</v>
      </c>
      <c r="BL820" t="s">
        <v>31180</v>
      </c>
      <c r="BR820" t="s">
        <v>33094</v>
      </c>
      <c r="BS820" t="s">
        <v>296</v>
      </c>
    </row>
    <row r="821" spans="1:72" hidden="1">
      <c r="A821">
        <v>207</v>
      </c>
      <c r="B821" t="s">
        <v>76</v>
      </c>
      <c r="C821" t="s">
        <v>29306</v>
      </c>
      <c r="G821" t="s">
        <v>29307</v>
      </c>
      <c r="J821" t="s">
        <v>29308</v>
      </c>
      <c r="K821" t="s">
        <v>2877</v>
      </c>
      <c r="O821" t="s">
        <v>28261</v>
      </c>
      <c r="W821" t="s">
        <v>29309</v>
      </c>
      <c r="AB821" t="s">
        <v>29310</v>
      </c>
      <c r="AG821">
        <v>9</v>
      </c>
      <c r="AH821">
        <v>9</v>
      </c>
      <c r="AN821" t="s">
        <v>2880</v>
      </c>
      <c r="AO821" t="s">
        <v>2881</v>
      </c>
      <c r="AS821" t="s">
        <v>413</v>
      </c>
      <c r="AT821">
        <v>2015</v>
      </c>
      <c r="AU821">
        <v>116</v>
      </c>
      <c r="AV821">
        <v>3</v>
      </c>
      <c r="BA821">
        <v>626</v>
      </c>
      <c r="BB821">
        <v>636</v>
      </c>
      <c r="BD821" t="s">
        <v>29311</v>
      </c>
      <c r="BL821" t="s">
        <v>29312</v>
      </c>
      <c r="BR821" t="s">
        <v>33094</v>
      </c>
      <c r="BS821" t="s">
        <v>296</v>
      </c>
    </row>
    <row r="822" spans="1:72" hidden="1">
      <c r="A822">
        <v>846</v>
      </c>
      <c r="B822" t="s">
        <v>76</v>
      </c>
      <c r="C822" t="s">
        <v>32323</v>
      </c>
      <c r="G822" t="s">
        <v>32323</v>
      </c>
      <c r="J822" t="s">
        <v>32324</v>
      </c>
      <c r="K822" t="s">
        <v>425</v>
      </c>
      <c r="O822" t="s">
        <v>28261</v>
      </c>
      <c r="W822" t="s">
        <v>32325</v>
      </c>
      <c r="AA822" t="s">
        <v>32326</v>
      </c>
      <c r="AB822" t="s">
        <v>32327</v>
      </c>
      <c r="AG822">
        <v>14</v>
      </c>
      <c r="AH822">
        <v>15</v>
      </c>
      <c r="AN822" t="s">
        <v>429</v>
      </c>
      <c r="AT822">
        <v>1998</v>
      </c>
      <c r="AU822">
        <v>49</v>
      </c>
      <c r="AV822">
        <v>5</v>
      </c>
      <c r="BA822">
        <v>867</v>
      </c>
      <c r="BB822">
        <v>874</v>
      </c>
      <c r="BD822" t="s">
        <v>32328</v>
      </c>
      <c r="BL822" t="s">
        <v>32329</v>
      </c>
      <c r="BR822" t="s">
        <v>33094</v>
      </c>
      <c r="BS822" t="s">
        <v>296</v>
      </c>
    </row>
    <row r="823" spans="1:72" hidden="1">
      <c r="A823">
        <v>906</v>
      </c>
      <c r="B823" t="s">
        <v>76</v>
      </c>
      <c r="C823" t="s">
        <v>32493</v>
      </c>
      <c r="G823" t="s">
        <v>32493</v>
      </c>
      <c r="J823" t="s">
        <v>32494</v>
      </c>
      <c r="K823" t="s">
        <v>631</v>
      </c>
      <c r="O823" t="s">
        <v>28261</v>
      </c>
      <c r="W823" t="s">
        <v>32495</v>
      </c>
      <c r="AG823">
        <v>44</v>
      </c>
      <c r="AH823">
        <v>44</v>
      </c>
      <c r="AN823" t="s">
        <v>633</v>
      </c>
      <c r="AS823" t="s">
        <v>887</v>
      </c>
      <c r="AT823">
        <v>1995</v>
      </c>
      <c r="AU823">
        <v>76</v>
      </c>
      <c r="AV823">
        <v>4</v>
      </c>
      <c r="BA823">
        <v>1242</v>
      </c>
      <c r="BB823">
        <v>1250</v>
      </c>
      <c r="BD823" t="s">
        <v>32496</v>
      </c>
      <c r="BL823" t="s">
        <v>32497</v>
      </c>
      <c r="BR823" t="s">
        <v>33094</v>
      </c>
      <c r="BS823" t="s">
        <v>296</v>
      </c>
    </row>
    <row r="824" spans="1:72" hidden="1">
      <c r="A824">
        <v>81</v>
      </c>
      <c r="B824" t="s">
        <v>76</v>
      </c>
      <c r="C824" t="s">
        <v>28688</v>
      </c>
      <c r="G824" t="s">
        <v>28689</v>
      </c>
      <c r="J824" t="s">
        <v>28690</v>
      </c>
      <c r="K824" t="s">
        <v>210</v>
      </c>
      <c r="O824" t="s">
        <v>28261</v>
      </c>
      <c r="W824" t="s">
        <v>28691</v>
      </c>
      <c r="AB824" t="s">
        <v>28692</v>
      </c>
      <c r="AG824">
        <v>0</v>
      </c>
      <c r="AH824">
        <v>0</v>
      </c>
      <c r="AN824" t="s">
        <v>214</v>
      </c>
      <c r="AO824" t="s">
        <v>215</v>
      </c>
      <c r="AS824" t="s">
        <v>168</v>
      </c>
      <c r="AT824">
        <v>2017</v>
      </c>
      <c r="AU824">
        <v>42</v>
      </c>
      <c r="AV824">
        <v>5</v>
      </c>
      <c r="BA824">
        <v>636</v>
      </c>
      <c r="BB824">
        <v>644</v>
      </c>
      <c r="BD824" t="s">
        <v>28693</v>
      </c>
      <c r="BL824" t="s">
        <v>28694</v>
      </c>
      <c r="BR824" t="s">
        <v>33094</v>
      </c>
      <c r="BS824" t="s">
        <v>296</v>
      </c>
    </row>
    <row r="825" spans="1:72" hidden="1">
      <c r="A825">
        <v>1042</v>
      </c>
      <c r="B825" t="s">
        <v>76</v>
      </c>
      <c r="C825" t="s">
        <v>32938</v>
      </c>
      <c r="G825" t="s">
        <v>32938</v>
      </c>
      <c r="J825" t="s">
        <v>32939</v>
      </c>
      <c r="K825" t="s">
        <v>1196</v>
      </c>
      <c r="O825" t="s">
        <v>28261</v>
      </c>
      <c r="AG825">
        <v>19</v>
      </c>
      <c r="AH825">
        <v>22</v>
      </c>
      <c r="AN825" t="s">
        <v>1198</v>
      </c>
      <c r="AT825">
        <v>1983</v>
      </c>
      <c r="AU825">
        <v>76</v>
      </c>
      <c r="AV825">
        <v>3</v>
      </c>
      <c r="BA825">
        <v>407</v>
      </c>
      <c r="BB825">
        <v>412</v>
      </c>
      <c r="BD825" t="s">
        <v>32940</v>
      </c>
      <c r="BL825" t="s">
        <v>32941</v>
      </c>
      <c r="BR825" t="s">
        <v>33094</v>
      </c>
      <c r="BS825" t="s">
        <v>594</v>
      </c>
      <c r="BT825">
        <v>2</v>
      </c>
    </row>
    <row r="826" spans="1:72" hidden="1">
      <c r="A826">
        <v>595</v>
      </c>
      <c r="B826" t="s">
        <v>76</v>
      </c>
      <c r="C826" t="s">
        <v>31036</v>
      </c>
      <c r="G826" t="s">
        <v>31258</v>
      </c>
      <c r="J826" t="s">
        <v>31259</v>
      </c>
      <c r="K826" t="s">
        <v>174</v>
      </c>
      <c r="O826" t="s">
        <v>28261</v>
      </c>
      <c r="W826" t="s">
        <v>31260</v>
      </c>
      <c r="AG826">
        <v>11</v>
      </c>
      <c r="AH826">
        <v>12</v>
      </c>
      <c r="AN826" t="s">
        <v>176</v>
      </c>
      <c r="AS826" t="s">
        <v>887</v>
      </c>
      <c r="AT826">
        <v>2007</v>
      </c>
      <c r="AU826">
        <v>97</v>
      </c>
      <c r="AV826">
        <v>3</v>
      </c>
      <c r="BA826">
        <v>219</v>
      </c>
      <c r="BB826">
        <v>223</v>
      </c>
      <c r="BD826" t="s">
        <v>31261</v>
      </c>
      <c r="BL826" t="s">
        <v>31262</v>
      </c>
      <c r="BM826">
        <v>17524153</v>
      </c>
      <c r="BR826" t="s">
        <v>33094</v>
      </c>
      <c r="BS826" t="s">
        <v>296</v>
      </c>
    </row>
    <row r="827" spans="1:72" hidden="1">
      <c r="A827">
        <v>650</v>
      </c>
      <c r="B827" t="s">
        <v>76</v>
      </c>
      <c r="C827" t="s">
        <v>31509</v>
      </c>
      <c r="G827" t="s">
        <v>31509</v>
      </c>
      <c r="J827" t="s">
        <v>31510</v>
      </c>
      <c r="K827" t="s">
        <v>452</v>
      </c>
      <c r="O827" t="s">
        <v>28261</v>
      </c>
      <c r="W827" t="s">
        <v>31511</v>
      </c>
      <c r="AG827">
        <v>11</v>
      </c>
      <c r="AH827">
        <v>14</v>
      </c>
      <c r="AN827" t="s">
        <v>454</v>
      </c>
      <c r="AS827" t="s">
        <v>216</v>
      </c>
      <c r="AT827">
        <v>2005</v>
      </c>
      <c r="AU827">
        <v>40</v>
      </c>
      <c r="AV827">
        <v>3</v>
      </c>
      <c r="BA827">
        <v>457</v>
      </c>
      <c r="BB827">
        <v>460</v>
      </c>
      <c r="BD827" t="s">
        <v>31512</v>
      </c>
      <c r="BL827" t="s">
        <v>31513</v>
      </c>
      <c r="BR827" t="s">
        <v>33094</v>
      </c>
      <c r="BS827" t="s">
        <v>594</v>
      </c>
      <c r="BT827">
        <v>1</v>
      </c>
    </row>
    <row r="828" spans="1:72" hidden="1">
      <c r="A828">
        <v>155</v>
      </c>
      <c r="B828" t="s">
        <v>76</v>
      </c>
      <c r="C828" t="s">
        <v>8983</v>
      </c>
      <c r="G828" t="s">
        <v>8984</v>
      </c>
      <c r="J828" t="s">
        <v>8985</v>
      </c>
      <c r="K828" t="s">
        <v>666</v>
      </c>
      <c r="O828" t="s">
        <v>28261</v>
      </c>
      <c r="W828" t="s">
        <v>8986</v>
      </c>
      <c r="AA828" t="s">
        <v>8987</v>
      </c>
      <c r="AB828" t="s">
        <v>8988</v>
      </c>
      <c r="AG828">
        <v>1</v>
      </c>
      <c r="AH828">
        <v>2</v>
      </c>
      <c r="AN828" t="s">
        <v>670</v>
      </c>
      <c r="AO828" t="s">
        <v>671</v>
      </c>
      <c r="AS828" t="s">
        <v>168</v>
      </c>
      <c r="AT828">
        <v>2016</v>
      </c>
      <c r="AU828">
        <v>25</v>
      </c>
      <c r="AV828">
        <v>19</v>
      </c>
      <c r="BA828">
        <v>4805</v>
      </c>
      <c r="BB828">
        <v>4817</v>
      </c>
      <c r="BD828" t="s">
        <v>8989</v>
      </c>
      <c r="BL828" t="s">
        <v>8990</v>
      </c>
      <c r="BM828">
        <v>27542169</v>
      </c>
      <c r="BR828" t="s">
        <v>33176</v>
      </c>
    </row>
    <row r="829" spans="1:72" hidden="1">
      <c r="A829">
        <v>974</v>
      </c>
      <c r="B829" t="s">
        <v>76</v>
      </c>
      <c r="C829" t="s">
        <v>9032</v>
      </c>
      <c r="G829" t="s">
        <v>9032</v>
      </c>
      <c r="J829" t="s">
        <v>9033</v>
      </c>
      <c r="K829" t="s">
        <v>145</v>
      </c>
      <c r="O829" t="s">
        <v>28261</v>
      </c>
      <c r="W829" t="s">
        <v>9034</v>
      </c>
      <c r="AG829">
        <v>30</v>
      </c>
      <c r="AH829">
        <v>33</v>
      </c>
      <c r="AN829" t="s">
        <v>147</v>
      </c>
      <c r="AT829">
        <v>1991</v>
      </c>
      <c r="AU829">
        <v>37</v>
      </c>
      <c r="AV829">
        <v>3</v>
      </c>
      <c r="BA829">
        <v>231</v>
      </c>
      <c r="BB829">
        <v>238</v>
      </c>
      <c r="BD829" t="s">
        <v>9035</v>
      </c>
      <c r="BL829" t="s">
        <v>9036</v>
      </c>
      <c r="BR829" t="s">
        <v>33176</v>
      </c>
    </row>
    <row r="830" spans="1:72" hidden="1">
      <c r="A830">
        <v>983</v>
      </c>
      <c r="B830" t="s">
        <v>76</v>
      </c>
      <c r="C830" t="s">
        <v>19412</v>
      </c>
      <c r="G830" t="s">
        <v>19412</v>
      </c>
      <c r="J830" t="s">
        <v>32746</v>
      </c>
      <c r="K830" t="s">
        <v>145</v>
      </c>
      <c r="O830" t="s">
        <v>28261</v>
      </c>
      <c r="AG830">
        <v>33</v>
      </c>
      <c r="AH830">
        <v>36</v>
      </c>
      <c r="AN830" t="s">
        <v>147</v>
      </c>
      <c r="AT830">
        <v>1990</v>
      </c>
      <c r="AU830">
        <v>36</v>
      </c>
      <c r="AV830">
        <v>3</v>
      </c>
      <c r="BA830">
        <v>147</v>
      </c>
      <c r="BB830">
        <v>152</v>
      </c>
      <c r="BD830" t="s">
        <v>32747</v>
      </c>
      <c r="BL830" t="s">
        <v>32748</v>
      </c>
      <c r="BR830" t="s">
        <v>33094</v>
      </c>
      <c r="BS830" t="s">
        <v>594</v>
      </c>
      <c r="BT830">
        <v>2</v>
      </c>
    </row>
    <row r="831" spans="1:72" hidden="1">
      <c r="A831">
        <v>600</v>
      </c>
      <c r="B831" t="s">
        <v>76</v>
      </c>
      <c r="C831" t="s">
        <v>4944</v>
      </c>
      <c r="G831" t="s">
        <v>9041</v>
      </c>
      <c r="J831" t="s">
        <v>9042</v>
      </c>
      <c r="K831" t="s">
        <v>1845</v>
      </c>
      <c r="O831" t="s">
        <v>28261</v>
      </c>
      <c r="W831" t="s">
        <v>9043</v>
      </c>
      <c r="AG831">
        <v>40</v>
      </c>
      <c r="AH831">
        <v>40</v>
      </c>
      <c r="AN831" t="s">
        <v>1849</v>
      </c>
      <c r="AO831" t="s">
        <v>1850</v>
      </c>
      <c r="AS831" t="s">
        <v>148</v>
      </c>
      <c r="AT831">
        <v>2007</v>
      </c>
      <c r="AU831">
        <v>176</v>
      </c>
      <c r="AV831">
        <v>1</v>
      </c>
      <c r="BA831">
        <v>391</v>
      </c>
      <c r="BB831">
        <v>402</v>
      </c>
      <c r="BD831" t="s">
        <v>9044</v>
      </c>
      <c r="BL831" t="s">
        <v>9045</v>
      </c>
      <c r="BM831">
        <v>17339202</v>
      </c>
      <c r="BR831" t="s">
        <v>33176</v>
      </c>
    </row>
    <row r="832" spans="1:72" hidden="1">
      <c r="A832">
        <v>638</v>
      </c>
      <c r="B832" t="s">
        <v>76</v>
      </c>
      <c r="C832" t="s">
        <v>31465</v>
      </c>
      <c r="G832" t="s">
        <v>31465</v>
      </c>
      <c r="J832" t="s">
        <v>31466</v>
      </c>
      <c r="K832" t="s">
        <v>1845</v>
      </c>
      <c r="O832" t="s">
        <v>28366</v>
      </c>
      <c r="W832" t="s">
        <v>31467</v>
      </c>
      <c r="AG832">
        <v>34</v>
      </c>
      <c r="AH832">
        <v>35</v>
      </c>
      <c r="AN832" t="s">
        <v>1849</v>
      </c>
      <c r="AS832" t="s">
        <v>769</v>
      </c>
      <c r="AT832">
        <v>2006</v>
      </c>
      <c r="AU832">
        <v>172</v>
      </c>
      <c r="AV832">
        <v>3</v>
      </c>
      <c r="BA832">
        <v>1595</v>
      </c>
      <c r="BB832">
        <v>1605</v>
      </c>
      <c r="BD832" t="s">
        <v>31468</v>
      </c>
      <c r="BL832" t="s">
        <v>31469</v>
      </c>
      <c r="BM832">
        <v>16272414</v>
      </c>
      <c r="BR832" t="s">
        <v>33094</v>
      </c>
    </row>
    <row r="833" spans="1:75" hidden="1">
      <c r="A833">
        <v>475</v>
      </c>
      <c r="B833" t="s">
        <v>76</v>
      </c>
      <c r="C833" t="s">
        <v>30668</v>
      </c>
      <c r="G833" t="s">
        <v>30669</v>
      </c>
      <c r="J833" t="s">
        <v>30670</v>
      </c>
      <c r="K833" t="s">
        <v>30671</v>
      </c>
      <c r="O833" t="s">
        <v>28261</v>
      </c>
      <c r="W833" t="s">
        <v>30672</v>
      </c>
      <c r="AA833" t="s">
        <v>30673</v>
      </c>
      <c r="AB833" t="s">
        <v>30674</v>
      </c>
      <c r="AG833">
        <v>33</v>
      </c>
      <c r="AH833">
        <v>35</v>
      </c>
      <c r="AN833" t="s">
        <v>30675</v>
      </c>
      <c r="AS833" t="s">
        <v>94</v>
      </c>
      <c r="AT833">
        <v>2011</v>
      </c>
      <c r="AU833">
        <v>4</v>
      </c>
      <c r="AV833">
        <v>1</v>
      </c>
      <c r="BA833">
        <v>56</v>
      </c>
      <c r="BB833">
        <v>66</v>
      </c>
      <c r="BD833" t="s">
        <v>30676</v>
      </c>
      <c r="BL833" t="s">
        <v>30677</v>
      </c>
      <c r="BR833" t="s">
        <v>33094</v>
      </c>
      <c r="BS833" t="s">
        <v>296</v>
      </c>
    </row>
    <row r="834" spans="1:75" hidden="1">
      <c r="A834">
        <v>836</v>
      </c>
      <c r="B834" t="s">
        <v>76</v>
      </c>
      <c r="C834" t="s">
        <v>32292</v>
      </c>
      <c r="G834" t="s">
        <v>32292</v>
      </c>
      <c r="J834" t="s">
        <v>32293</v>
      </c>
      <c r="K834" t="s">
        <v>6973</v>
      </c>
      <c r="O834" t="s">
        <v>28261</v>
      </c>
      <c r="W834" t="s">
        <v>32294</v>
      </c>
      <c r="AG834">
        <v>19</v>
      </c>
      <c r="AH834">
        <v>20</v>
      </c>
      <c r="AN834" t="s">
        <v>6977</v>
      </c>
      <c r="AS834" t="s">
        <v>1120</v>
      </c>
      <c r="AT834">
        <v>1998</v>
      </c>
      <c r="AU834">
        <v>89</v>
      </c>
      <c r="AV834">
        <v>4</v>
      </c>
      <c r="BA834">
        <v>329</v>
      </c>
      <c r="BB834">
        <v>335</v>
      </c>
      <c r="BD834" t="s">
        <v>32295</v>
      </c>
      <c r="BL834" t="s">
        <v>32296</v>
      </c>
      <c r="BR834" t="s">
        <v>33094</v>
      </c>
      <c r="BS834" t="s">
        <v>296</v>
      </c>
    </row>
    <row r="835" spans="1:75" hidden="1">
      <c r="A835">
        <v>102</v>
      </c>
      <c r="B835" t="s">
        <v>76</v>
      </c>
      <c r="C835" t="s">
        <v>28785</v>
      </c>
      <c r="G835" t="s">
        <v>28786</v>
      </c>
      <c r="J835" t="s">
        <v>28787</v>
      </c>
      <c r="K835" t="s">
        <v>28445</v>
      </c>
      <c r="O835" t="s">
        <v>28366</v>
      </c>
      <c r="W835" t="s">
        <v>28788</v>
      </c>
      <c r="AG835">
        <v>3</v>
      </c>
      <c r="AH835">
        <v>3</v>
      </c>
      <c r="AN835" t="s">
        <v>28448</v>
      </c>
      <c r="AO835" t="s">
        <v>28449</v>
      </c>
      <c r="AS835" t="s">
        <v>887</v>
      </c>
      <c r="AT835">
        <v>2017</v>
      </c>
      <c r="AU835">
        <v>21</v>
      </c>
      <c r="BA835">
        <v>7</v>
      </c>
      <c r="BB835">
        <v>13</v>
      </c>
      <c r="BD835" t="s">
        <v>28789</v>
      </c>
      <c r="BL835" t="s">
        <v>28790</v>
      </c>
      <c r="BM835">
        <v>28822492</v>
      </c>
      <c r="BR835" t="s">
        <v>33094</v>
      </c>
    </row>
    <row r="836" spans="1:75" hidden="1">
      <c r="A836">
        <v>428</v>
      </c>
      <c r="B836" t="s">
        <v>76</v>
      </c>
      <c r="C836" t="s">
        <v>9067</v>
      </c>
      <c r="G836" t="s">
        <v>9068</v>
      </c>
      <c r="J836" t="s">
        <v>9069</v>
      </c>
      <c r="K836" t="s">
        <v>1697</v>
      </c>
      <c r="O836" t="s">
        <v>28261</v>
      </c>
      <c r="W836" t="s">
        <v>9070</v>
      </c>
      <c r="AG836">
        <v>90</v>
      </c>
      <c r="AH836">
        <v>93</v>
      </c>
      <c r="AN836" t="s">
        <v>1699</v>
      </c>
      <c r="AS836" t="s">
        <v>600</v>
      </c>
      <c r="AT836">
        <v>2012</v>
      </c>
      <c r="AU836">
        <v>179</v>
      </c>
      <c r="AV836">
        <v>4</v>
      </c>
      <c r="BA836">
        <v>490</v>
      </c>
      <c r="BB836">
        <v>500</v>
      </c>
      <c r="BD836" t="s">
        <v>9071</v>
      </c>
      <c r="BL836" t="s">
        <v>9072</v>
      </c>
      <c r="BM836">
        <v>22437178</v>
      </c>
      <c r="BR836" t="s">
        <v>33176</v>
      </c>
    </row>
    <row r="837" spans="1:75" hidden="1">
      <c r="A837">
        <v>322</v>
      </c>
      <c r="B837" t="s">
        <v>76</v>
      </c>
      <c r="C837" t="s">
        <v>29906</v>
      </c>
      <c r="G837" t="s">
        <v>29907</v>
      </c>
      <c r="J837" t="s">
        <v>29908</v>
      </c>
      <c r="K837" t="s">
        <v>16706</v>
      </c>
      <c r="O837" t="s">
        <v>28261</v>
      </c>
      <c r="W837" t="s">
        <v>29909</v>
      </c>
      <c r="AB837" t="s">
        <v>29910</v>
      </c>
      <c r="AG837">
        <v>29</v>
      </c>
      <c r="AH837">
        <v>29</v>
      </c>
      <c r="AN837" t="s">
        <v>16709</v>
      </c>
      <c r="AO837" t="s">
        <v>16710</v>
      </c>
      <c r="AS837" t="s">
        <v>94</v>
      </c>
      <c r="AT837">
        <v>2014</v>
      </c>
      <c r="AU837">
        <v>140</v>
      </c>
      <c r="BA837">
        <v>206</v>
      </c>
      <c r="BB837">
        <v>219</v>
      </c>
      <c r="BD837" t="s">
        <v>29911</v>
      </c>
      <c r="BL837" t="s">
        <v>29912</v>
      </c>
      <c r="BR837" t="s">
        <v>33094</v>
      </c>
      <c r="BS837" t="s">
        <v>296</v>
      </c>
    </row>
    <row r="838" spans="1:75" hidden="1">
      <c r="A838">
        <v>265</v>
      </c>
      <c r="B838" t="s">
        <v>76</v>
      </c>
      <c r="C838" t="s">
        <v>9079</v>
      </c>
      <c r="G838" t="s">
        <v>9080</v>
      </c>
      <c r="J838" t="s">
        <v>9081</v>
      </c>
      <c r="K838" t="s">
        <v>5017</v>
      </c>
      <c r="O838" t="s">
        <v>28261</v>
      </c>
      <c r="W838" t="s">
        <v>9082</v>
      </c>
      <c r="AB838" t="s">
        <v>9083</v>
      </c>
      <c r="AG838">
        <v>7</v>
      </c>
      <c r="AH838">
        <v>8</v>
      </c>
      <c r="AN838" t="s">
        <v>5019</v>
      </c>
      <c r="AO838" t="s">
        <v>9084</v>
      </c>
      <c r="AS838" t="s">
        <v>94</v>
      </c>
      <c r="AT838">
        <v>2015</v>
      </c>
      <c r="AU838">
        <v>18</v>
      </c>
      <c r="AV838">
        <v>1</v>
      </c>
      <c r="BA838">
        <v>104</v>
      </c>
      <c r="BB838">
        <v>112</v>
      </c>
      <c r="BD838" t="s">
        <v>9085</v>
      </c>
      <c r="BL838" t="s">
        <v>9086</v>
      </c>
      <c r="BR838" t="s">
        <v>33176</v>
      </c>
    </row>
    <row r="839" spans="1:75" hidden="1">
      <c r="A839">
        <v>38</v>
      </c>
      <c r="B839" t="s">
        <v>76</v>
      </c>
      <c r="C839" t="s">
        <v>28442</v>
      </c>
      <c r="G839" t="s">
        <v>28443</v>
      </c>
      <c r="J839" t="s">
        <v>28444</v>
      </c>
      <c r="K839" t="s">
        <v>28445</v>
      </c>
      <c r="O839" t="s">
        <v>28366</v>
      </c>
      <c r="W839" t="s">
        <v>28446</v>
      </c>
      <c r="AB839" t="s">
        <v>28447</v>
      </c>
      <c r="AG839">
        <v>3</v>
      </c>
      <c r="AH839">
        <v>3</v>
      </c>
      <c r="AN839" t="s">
        <v>28448</v>
      </c>
      <c r="AO839" t="s">
        <v>28449</v>
      </c>
      <c r="AS839" t="s">
        <v>600</v>
      </c>
      <c r="AT839">
        <v>2018</v>
      </c>
      <c r="AU839">
        <v>26</v>
      </c>
      <c r="BA839">
        <v>17</v>
      </c>
      <c r="BB839">
        <v>24</v>
      </c>
      <c r="BD839" t="s">
        <v>28450</v>
      </c>
      <c r="BL839" t="s">
        <v>28451</v>
      </c>
      <c r="BM839">
        <v>29764656</v>
      </c>
      <c r="BR839" t="s">
        <v>33094</v>
      </c>
    </row>
    <row r="840" spans="1:75" hidden="1">
      <c r="A840">
        <v>58</v>
      </c>
      <c r="B840" t="s">
        <v>76</v>
      </c>
      <c r="C840" t="s">
        <v>28563</v>
      </c>
      <c r="G840" t="s">
        <v>28564</v>
      </c>
      <c r="J840" t="s">
        <v>28565</v>
      </c>
      <c r="K840" t="s">
        <v>122</v>
      </c>
      <c r="O840" t="s">
        <v>28261</v>
      </c>
      <c r="W840" t="s">
        <v>28566</v>
      </c>
      <c r="AA840" t="s">
        <v>28567</v>
      </c>
      <c r="AB840" t="s">
        <v>28568</v>
      </c>
      <c r="AG840">
        <v>0</v>
      </c>
      <c r="AH840">
        <v>0</v>
      </c>
      <c r="AN840" t="s">
        <v>126</v>
      </c>
      <c r="AO840" t="s">
        <v>127</v>
      </c>
      <c r="AS840" t="s">
        <v>204</v>
      </c>
      <c r="AT840">
        <v>2018</v>
      </c>
      <c r="AU840">
        <v>24</v>
      </c>
      <c r="AV840">
        <v>2</v>
      </c>
      <c r="BA840" t="s">
        <v>28569</v>
      </c>
      <c r="BB840" t="s">
        <v>28570</v>
      </c>
      <c r="BD840" t="s">
        <v>28571</v>
      </c>
      <c r="BL840" t="s">
        <v>28572</v>
      </c>
      <c r="BM840">
        <v>29044944</v>
      </c>
      <c r="BR840" t="s">
        <v>33094</v>
      </c>
      <c r="BS840" t="s">
        <v>594</v>
      </c>
      <c r="BW840" t="s">
        <v>296</v>
      </c>
    </row>
    <row r="841" spans="1:75" hidden="1">
      <c r="A841">
        <v>169</v>
      </c>
      <c r="B841" t="s">
        <v>76</v>
      </c>
      <c r="C841" t="s">
        <v>4633</v>
      </c>
      <c r="G841" t="s">
        <v>4634</v>
      </c>
      <c r="J841" t="s">
        <v>9087</v>
      </c>
      <c r="K841" t="s">
        <v>5017</v>
      </c>
      <c r="O841" t="s">
        <v>28261</v>
      </c>
      <c r="W841" t="s">
        <v>9088</v>
      </c>
      <c r="AG841">
        <v>2</v>
      </c>
      <c r="AH841">
        <v>2</v>
      </c>
      <c r="AN841" t="s">
        <v>5019</v>
      </c>
      <c r="AO841" t="s">
        <v>9084</v>
      </c>
      <c r="AS841" t="s">
        <v>397</v>
      </c>
      <c r="AT841">
        <v>2016</v>
      </c>
      <c r="AU841">
        <v>19</v>
      </c>
      <c r="AV841">
        <v>3</v>
      </c>
      <c r="BA841">
        <v>207</v>
      </c>
      <c r="BB841">
        <v>214</v>
      </c>
      <c r="BD841" t="s">
        <v>9089</v>
      </c>
      <c r="BL841" t="s">
        <v>9090</v>
      </c>
      <c r="BR841" t="s">
        <v>33176</v>
      </c>
    </row>
    <row r="842" spans="1:75" hidden="1">
      <c r="A842">
        <v>141</v>
      </c>
      <c r="B842" t="s">
        <v>76</v>
      </c>
      <c r="C842" t="s">
        <v>28996</v>
      </c>
      <c r="G842" t="s">
        <v>28997</v>
      </c>
      <c r="J842" t="s">
        <v>28998</v>
      </c>
      <c r="K842" t="s">
        <v>22842</v>
      </c>
      <c r="O842" t="s">
        <v>28261</v>
      </c>
      <c r="W842" t="s">
        <v>28999</v>
      </c>
      <c r="AB842" t="s">
        <v>29000</v>
      </c>
      <c r="AG842">
        <v>5</v>
      </c>
      <c r="AH842">
        <v>6</v>
      </c>
      <c r="AN842" t="s">
        <v>22846</v>
      </c>
      <c r="AO842" t="s">
        <v>22847</v>
      </c>
      <c r="AS842" t="s">
        <v>128</v>
      </c>
      <c r="AT842">
        <v>2016</v>
      </c>
      <c r="AU842">
        <v>22</v>
      </c>
      <c r="AV842">
        <v>12</v>
      </c>
      <c r="BA842">
        <v>1276</v>
      </c>
      <c r="BB842">
        <v>1287</v>
      </c>
      <c r="BD842" t="s">
        <v>29001</v>
      </c>
      <c r="BL842" t="s">
        <v>29002</v>
      </c>
      <c r="BR842" t="s">
        <v>33094</v>
      </c>
      <c r="BS842" t="s">
        <v>296</v>
      </c>
    </row>
    <row r="843" spans="1:75" hidden="1">
      <c r="A843">
        <v>455</v>
      </c>
      <c r="B843" t="s">
        <v>76</v>
      </c>
      <c r="C843" t="s">
        <v>9103</v>
      </c>
      <c r="G843" t="s">
        <v>9104</v>
      </c>
      <c r="J843" t="s">
        <v>9105</v>
      </c>
      <c r="K843" t="s">
        <v>2662</v>
      </c>
      <c r="O843" t="s">
        <v>28261</v>
      </c>
      <c r="W843" t="s">
        <v>9106</v>
      </c>
      <c r="AG843">
        <v>11</v>
      </c>
      <c r="AH843">
        <v>11</v>
      </c>
      <c r="AN843" t="s">
        <v>2664</v>
      </c>
      <c r="AS843" t="s">
        <v>397</v>
      </c>
      <c r="AT843">
        <v>2011</v>
      </c>
      <c r="AU843">
        <v>140</v>
      </c>
      <c r="AV843">
        <v>1</v>
      </c>
      <c r="BA843">
        <v>69</v>
      </c>
      <c r="BB843">
        <v>76</v>
      </c>
      <c r="BD843" t="s">
        <v>9107</v>
      </c>
      <c r="BL843" t="s">
        <v>9108</v>
      </c>
      <c r="BR843" t="s">
        <v>33176</v>
      </c>
    </row>
    <row r="844" spans="1:75" hidden="1">
      <c r="A844">
        <v>745</v>
      </c>
      <c r="B844" t="s">
        <v>76</v>
      </c>
      <c r="C844" t="s">
        <v>16342</v>
      </c>
      <c r="G844" t="s">
        <v>16342</v>
      </c>
      <c r="J844" t="s">
        <v>31927</v>
      </c>
      <c r="K844" t="s">
        <v>6459</v>
      </c>
      <c r="O844" t="s">
        <v>28261</v>
      </c>
      <c r="W844" t="s">
        <v>31928</v>
      </c>
      <c r="AB844" t="s">
        <v>16345</v>
      </c>
      <c r="AG844">
        <v>51</v>
      </c>
      <c r="AH844">
        <v>54</v>
      </c>
      <c r="AN844" t="s">
        <v>6461</v>
      </c>
      <c r="AO844" t="s">
        <v>6462</v>
      </c>
      <c r="AT844">
        <v>2002</v>
      </c>
      <c r="AU844">
        <v>16</v>
      </c>
      <c r="AV844">
        <v>4</v>
      </c>
      <c r="BA844">
        <v>333</v>
      </c>
      <c r="BB844">
        <v>349</v>
      </c>
      <c r="BD844" t="s">
        <v>31929</v>
      </c>
      <c r="BL844" t="s">
        <v>31930</v>
      </c>
      <c r="BR844" t="s">
        <v>33094</v>
      </c>
      <c r="BS844" t="s">
        <v>296</v>
      </c>
    </row>
    <row r="845" spans="1:75">
      <c r="A845">
        <v>473</v>
      </c>
      <c r="B845" t="s">
        <v>76</v>
      </c>
      <c r="C845" t="s">
        <v>30656</v>
      </c>
      <c r="G845" t="s">
        <v>30657</v>
      </c>
      <c r="J845" t="s">
        <v>30658</v>
      </c>
      <c r="K845" t="s">
        <v>2621</v>
      </c>
      <c r="O845" t="s">
        <v>28924</v>
      </c>
      <c r="AA845" t="s">
        <v>30659</v>
      </c>
      <c r="AG845">
        <v>1</v>
      </c>
      <c r="AH845">
        <v>1</v>
      </c>
      <c r="AN845" t="s">
        <v>2623</v>
      </c>
      <c r="AT845">
        <v>2011</v>
      </c>
      <c r="AU845">
        <v>55</v>
      </c>
      <c r="AV845">
        <v>3</v>
      </c>
      <c r="BA845">
        <v>95</v>
      </c>
      <c r="BB845">
        <v>131</v>
      </c>
      <c r="BD845" t="s">
        <v>30660</v>
      </c>
      <c r="BL845" t="s">
        <v>30661</v>
      </c>
      <c r="BR845" t="s">
        <v>33094</v>
      </c>
    </row>
    <row r="846" spans="1:75" hidden="1">
      <c r="A846">
        <v>268</v>
      </c>
      <c r="B846" t="s">
        <v>76</v>
      </c>
      <c r="C846" t="s">
        <v>29586</v>
      </c>
      <c r="G846" t="s">
        <v>29587</v>
      </c>
      <c r="J846" t="s">
        <v>29588</v>
      </c>
      <c r="K846" t="s">
        <v>12408</v>
      </c>
      <c r="O846" t="s">
        <v>28261</v>
      </c>
      <c r="W846" t="s">
        <v>29589</v>
      </c>
      <c r="AB846" t="s">
        <v>29590</v>
      </c>
      <c r="AG846">
        <v>24</v>
      </c>
      <c r="AH846">
        <v>24</v>
      </c>
      <c r="AN846" t="s">
        <v>12411</v>
      </c>
      <c r="AS846" t="s">
        <v>1146</v>
      </c>
      <c r="AT846">
        <v>2014</v>
      </c>
      <c r="AU846">
        <v>7</v>
      </c>
      <c r="BC846">
        <v>532</v>
      </c>
      <c r="BD846" t="s">
        <v>29591</v>
      </c>
      <c r="BL846" t="s">
        <v>29592</v>
      </c>
      <c r="BM846">
        <v>25441177</v>
      </c>
      <c r="BR846" t="s">
        <v>33094</v>
      </c>
      <c r="BS846" t="s">
        <v>296</v>
      </c>
    </row>
    <row r="847" spans="1:75" hidden="1">
      <c r="A847">
        <v>342</v>
      </c>
      <c r="B847" t="s">
        <v>76</v>
      </c>
      <c r="C847" t="s">
        <v>30012</v>
      </c>
      <c r="G847" t="s">
        <v>30013</v>
      </c>
      <c r="J847" t="s">
        <v>30014</v>
      </c>
      <c r="K847" t="s">
        <v>100</v>
      </c>
      <c r="O847" t="s">
        <v>28261</v>
      </c>
      <c r="W847" t="s">
        <v>30015</v>
      </c>
      <c r="AA847" t="s">
        <v>30016</v>
      </c>
      <c r="AB847" t="s">
        <v>30017</v>
      </c>
      <c r="AG847">
        <v>23</v>
      </c>
      <c r="AH847">
        <v>25</v>
      </c>
      <c r="AN847" t="s">
        <v>103</v>
      </c>
      <c r="AS847" s="3">
        <v>46266</v>
      </c>
      <c r="AT847">
        <v>2013</v>
      </c>
      <c r="AU847">
        <v>8</v>
      </c>
      <c r="AV847">
        <v>9</v>
      </c>
      <c r="BC847" t="s">
        <v>30018</v>
      </c>
      <c r="BD847" t="s">
        <v>30019</v>
      </c>
      <c r="BL847" t="s">
        <v>30020</v>
      </c>
      <c r="BM847">
        <v>24086740</v>
      </c>
      <c r="BR847" t="s">
        <v>33094</v>
      </c>
      <c r="BS847" t="s">
        <v>296</v>
      </c>
    </row>
    <row r="848" spans="1:75" hidden="1">
      <c r="A848">
        <v>34</v>
      </c>
      <c r="B848" t="s">
        <v>76</v>
      </c>
      <c r="C848" t="s">
        <v>20406</v>
      </c>
      <c r="G848" t="s">
        <v>20407</v>
      </c>
      <c r="J848" t="s">
        <v>20408</v>
      </c>
      <c r="K848" t="s">
        <v>145</v>
      </c>
      <c r="O848" t="s">
        <v>28261</v>
      </c>
      <c r="W848" t="s">
        <v>20409</v>
      </c>
      <c r="AG848">
        <v>0</v>
      </c>
      <c r="AH848">
        <v>0</v>
      </c>
      <c r="AN848" t="s">
        <v>147</v>
      </c>
      <c r="AO848" t="s">
        <v>1557</v>
      </c>
      <c r="AS848" t="s">
        <v>2821</v>
      </c>
      <c r="AT848">
        <v>2018</v>
      </c>
      <c r="AU848">
        <v>107</v>
      </c>
      <c r="BA848">
        <v>175</v>
      </c>
      <c r="BB848">
        <v>185</v>
      </c>
      <c r="BD848" t="s">
        <v>20410</v>
      </c>
      <c r="BL848" t="s">
        <v>20411</v>
      </c>
      <c r="BM848">
        <v>29649483</v>
      </c>
      <c r="BR848" t="s">
        <v>33176</v>
      </c>
    </row>
    <row r="849" spans="1:71" hidden="1">
      <c r="A849">
        <v>877</v>
      </c>
      <c r="B849" t="s">
        <v>76</v>
      </c>
      <c r="C849" t="s">
        <v>4972</v>
      </c>
      <c r="G849" t="s">
        <v>4972</v>
      </c>
      <c r="J849" t="s">
        <v>17076</v>
      </c>
      <c r="K849" t="s">
        <v>452</v>
      </c>
      <c r="O849" t="s">
        <v>28261</v>
      </c>
      <c r="AG849">
        <v>2</v>
      </c>
      <c r="AH849">
        <v>4</v>
      </c>
      <c r="AN849" t="s">
        <v>454</v>
      </c>
      <c r="AS849" t="s">
        <v>216</v>
      </c>
      <c r="AT849">
        <v>1996</v>
      </c>
      <c r="AU849">
        <v>31</v>
      </c>
      <c r="AV849">
        <v>3</v>
      </c>
      <c r="BA849">
        <v>462</v>
      </c>
      <c r="BB849">
        <v>464</v>
      </c>
      <c r="BD849" t="s">
        <v>17077</v>
      </c>
      <c r="BL849" t="s">
        <v>17078</v>
      </c>
      <c r="BR849" t="s">
        <v>33176</v>
      </c>
    </row>
    <row r="850" spans="1:71" hidden="1">
      <c r="A850">
        <v>943</v>
      </c>
      <c r="B850" t="s">
        <v>76</v>
      </c>
      <c r="C850" t="s">
        <v>32624</v>
      </c>
      <c r="G850" t="s">
        <v>32624</v>
      </c>
      <c r="J850" t="s">
        <v>32625</v>
      </c>
      <c r="K850" t="s">
        <v>1097</v>
      </c>
      <c r="O850" t="s">
        <v>28261</v>
      </c>
      <c r="W850" t="s">
        <v>32626</v>
      </c>
      <c r="AG850">
        <v>73</v>
      </c>
      <c r="AH850">
        <v>75</v>
      </c>
      <c r="AN850" t="s">
        <v>1099</v>
      </c>
      <c r="AO850" t="s">
        <v>2847</v>
      </c>
      <c r="AS850" t="s">
        <v>769</v>
      </c>
      <c r="AT850">
        <v>1993</v>
      </c>
      <c r="AU850">
        <v>66</v>
      </c>
      <c r="AV850">
        <v>2</v>
      </c>
      <c r="BA850">
        <v>359</v>
      </c>
      <c r="BB850">
        <v>363</v>
      </c>
      <c r="BD850" t="s">
        <v>32627</v>
      </c>
      <c r="BL850" t="s">
        <v>32628</v>
      </c>
      <c r="BR850" t="s">
        <v>33094</v>
      </c>
      <c r="BS850" t="s">
        <v>296</v>
      </c>
    </row>
    <row r="851" spans="1:71" hidden="1">
      <c r="A851">
        <v>916</v>
      </c>
      <c r="B851" t="s">
        <v>76</v>
      </c>
      <c r="C851" t="s">
        <v>9199</v>
      </c>
      <c r="G851" t="s">
        <v>9199</v>
      </c>
      <c r="J851" t="s">
        <v>9200</v>
      </c>
      <c r="K851" t="s">
        <v>452</v>
      </c>
      <c r="O851" t="s">
        <v>28261</v>
      </c>
      <c r="W851" t="s">
        <v>9201</v>
      </c>
      <c r="AG851">
        <v>3</v>
      </c>
      <c r="AH851">
        <v>3</v>
      </c>
      <c r="AN851" t="s">
        <v>454</v>
      </c>
      <c r="AO851" t="s">
        <v>5026</v>
      </c>
      <c r="AS851" t="s">
        <v>413</v>
      </c>
      <c r="AT851">
        <v>1994</v>
      </c>
      <c r="AU851">
        <v>29</v>
      </c>
      <c r="AV851">
        <v>4</v>
      </c>
      <c r="BA851">
        <v>499</v>
      </c>
      <c r="BB851">
        <v>505</v>
      </c>
      <c r="BD851" t="s">
        <v>9202</v>
      </c>
      <c r="BL851" t="s">
        <v>9203</v>
      </c>
      <c r="BR851" t="s">
        <v>33176</v>
      </c>
    </row>
    <row r="852" spans="1:71" hidden="1">
      <c r="A852">
        <v>353</v>
      </c>
      <c r="B852" t="s">
        <v>76</v>
      </c>
      <c r="C852" t="s">
        <v>30071</v>
      </c>
      <c r="G852" t="s">
        <v>30072</v>
      </c>
      <c r="J852" t="s">
        <v>30073</v>
      </c>
      <c r="K852" t="s">
        <v>2712</v>
      </c>
      <c r="O852" t="s">
        <v>28261</v>
      </c>
      <c r="W852" t="s">
        <v>30074</v>
      </c>
      <c r="AB852" t="s">
        <v>30075</v>
      </c>
      <c r="AG852">
        <v>4</v>
      </c>
      <c r="AH852">
        <v>4</v>
      </c>
      <c r="AN852" t="s">
        <v>2716</v>
      </c>
      <c r="AS852" t="s">
        <v>216</v>
      </c>
      <c r="AT852">
        <v>2013</v>
      </c>
      <c r="AU852">
        <v>60</v>
      </c>
      <c r="AV852">
        <v>4</v>
      </c>
      <c r="BA852">
        <v>471</v>
      </c>
      <c r="BB852">
        <v>477</v>
      </c>
      <c r="BD852" t="s">
        <v>30076</v>
      </c>
      <c r="BL852" t="s">
        <v>30077</v>
      </c>
      <c r="BM852">
        <v>23420142</v>
      </c>
      <c r="BR852" t="s">
        <v>33094</v>
      </c>
      <c r="BS852" t="s">
        <v>296</v>
      </c>
    </row>
    <row r="853" spans="1:71" hidden="1">
      <c r="A853">
        <v>762</v>
      </c>
      <c r="B853" t="s">
        <v>76</v>
      </c>
      <c r="C853" t="s">
        <v>5224</v>
      </c>
      <c r="G853" t="s">
        <v>5224</v>
      </c>
      <c r="J853" t="s">
        <v>31999</v>
      </c>
      <c r="K853" t="s">
        <v>452</v>
      </c>
      <c r="O853" t="s">
        <v>28261</v>
      </c>
      <c r="W853" t="s">
        <v>32000</v>
      </c>
      <c r="AG853">
        <v>12</v>
      </c>
      <c r="AH853">
        <v>13</v>
      </c>
      <c r="AN853" t="s">
        <v>454</v>
      </c>
      <c r="AS853" t="s">
        <v>216</v>
      </c>
      <c r="AT853">
        <v>2001</v>
      </c>
      <c r="AU853">
        <v>36</v>
      </c>
      <c r="AV853">
        <v>3</v>
      </c>
      <c r="BA853">
        <v>329</v>
      </c>
      <c r="BB853">
        <v>335</v>
      </c>
      <c r="BL853" t="s">
        <v>32001</v>
      </c>
      <c r="BR853" t="s">
        <v>33094</v>
      </c>
      <c r="BS853" t="s">
        <v>296</v>
      </c>
    </row>
    <row r="854" spans="1:71" hidden="1">
      <c r="A854">
        <v>826</v>
      </c>
      <c r="B854" t="s">
        <v>76</v>
      </c>
      <c r="C854" t="s">
        <v>32258</v>
      </c>
      <c r="G854" t="s">
        <v>32258</v>
      </c>
      <c r="J854" t="s">
        <v>32259</v>
      </c>
      <c r="K854" t="s">
        <v>2128</v>
      </c>
      <c r="O854" t="s">
        <v>28261</v>
      </c>
      <c r="W854" t="s">
        <v>32260</v>
      </c>
      <c r="AG854">
        <v>30</v>
      </c>
      <c r="AH854">
        <v>30</v>
      </c>
      <c r="AN854" t="s">
        <v>2130</v>
      </c>
      <c r="AS854" t="s">
        <v>128</v>
      </c>
      <c r="AT854">
        <v>1998</v>
      </c>
      <c r="AU854">
        <v>27</v>
      </c>
      <c r="AV854">
        <v>6</v>
      </c>
      <c r="BA854">
        <v>1297</v>
      </c>
      <c r="BB854">
        <v>1302</v>
      </c>
      <c r="BD854" t="s">
        <v>32261</v>
      </c>
      <c r="BL854" t="s">
        <v>32262</v>
      </c>
      <c r="BR854" t="s">
        <v>33094</v>
      </c>
      <c r="BS854" t="s">
        <v>296</v>
      </c>
    </row>
    <row r="855" spans="1:71" hidden="1">
      <c r="A855">
        <v>239</v>
      </c>
      <c r="B855" t="s">
        <v>76</v>
      </c>
      <c r="C855" t="s">
        <v>29455</v>
      </c>
      <c r="G855" t="s">
        <v>29456</v>
      </c>
      <c r="J855" t="s">
        <v>29457</v>
      </c>
      <c r="K855" t="s">
        <v>2532</v>
      </c>
      <c r="O855" t="s">
        <v>28261</v>
      </c>
      <c r="W855" t="s">
        <v>29458</v>
      </c>
      <c r="AA855" t="s">
        <v>29459</v>
      </c>
      <c r="AG855">
        <v>15</v>
      </c>
      <c r="AH855">
        <v>15</v>
      </c>
      <c r="AN855" t="s">
        <v>2534</v>
      </c>
      <c r="AO855" t="s">
        <v>24344</v>
      </c>
      <c r="AS855" s="3">
        <v>42095</v>
      </c>
      <c r="AT855">
        <v>2015</v>
      </c>
      <c r="AU855">
        <v>342</v>
      </c>
      <c r="BA855">
        <v>112</v>
      </c>
      <c r="BB855">
        <v>121</v>
      </c>
      <c r="BD855" t="s">
        <v>29460</v>
      </c>
      <c r="BL855" t="s">
        <v>29461</v>
      </c>
      <c r="BR855" t="s">
        <v>33094</v>
      </c>
      <c r="BS855" t="s">
        <v>296</v>
      </c>
    </row>
    <row r="856" spans="1:71" hidden="1">
      <c r="A856">
        <v>661</v>
      </c>
      <c r="B856" t="s">
        <v>76</v>
      </c>
      <c r="C856" t="s">
        <v>9226</v>
      </c>
      <c r="G856" t="s">
        <v>9226</v>
      </c>
      <c r="J856" t="s">
        <v>9227</v>
      </c>
      <c r="K856" t="s">
        <v>1578</v>
      </c>
      <c r="O856" t="s">
        <v>28261</v>
      </c>
      <c r="W856" t="s">
        <v>9228</v>
      </c>
      <c r="AA856" t="s">
        <v>9229</v>
      </c>
      <c r="AG856">
        <v>146</v>
      </c>
      <c r="AH856">
        <v>148</v>
      </c>
      <c r="AN856" t="s">
        <v>1580</v>
      </c>
      <c r="AS856" t="s">
        <v>600</v>
      </c>
      <c r="AT856">
        <v>2005</v>
      </c>
      <c r="AU856">
        <v>19</v>
      </c>
      <c r="AV856">
        <v>2</v>
      </c>
      <c r="BA856">
        <v>222</v>
      </c>
      <c r="BB856">
        <v>227</v>
      </c>
      <c r="BD856" t="s">
        <v>9230</v>
      </c>
      <c r="BL856" t="s">
        <v>9231</v>
      </c>
      <c r="BR856" t="s">
        <v>33176</v>
      </c>
    </row>
    <row r="857" spans="1:71" hidden="1">
      <c r="A857">
        <v>634</v>
      </c>
      <c r="B857" t="s">
        <v>76</v>
      </c>
      <c r="C857" t="s">
        <v>31455</v>
      </c>
      <c r="G857" t="s">
        <v>31455</v>
      </c>
      <c r="J857" t="s">
        <v>31456</v>
      </c>
      <c r="K857" t="s">
        <v>677</v>
      </c>
      <c r="O857" t="s">
        <v>28261</v>
      </c>
      <c r="W857" t="s">
        <v>31457</v>
      </c>
      <c r="AG857">
        <v>10</v>
      </c>
      <c r="AH857">
        <v>10</v>
      </c>
      <c r="AN857" t="s">
        <v>679</v>
      </c>
      <c r="AS857" t="s">
        <v>148</v>
      </c>
      <c r="AT857">
        <v>2006</v>
      </c>
      <c r="AU857">
        <v>19</v>
      </c>
      <c r="AV857">
        <v>3</v>
      </c>
      <c r="BA857">
        <v>816</v>
      </c>
      <c r="BB857">
        <v>824</v>
      </c>
      <c r="BD857" t="s">
        <v>31458</v>
      </c>
      <c r="BL857" t="s">
        <v>31459</v>
      </c>
      <c r="BM857">
        <v>16674578</v>
      </c>
      <c r="BR857" t="s">
        <v>33094</v>
      </c>
      <c r="BS857" t="s">
        <v>296</v>
      </c>
    </row>
    <row r="858" spans="1:71" hidden="1">
      <c r="A858">
        <v>31</v>
      </c>
      <c r="B858" t="s">
        <v>76</v>
      </c>
      <c r="C858" t="s">
        <v>28408</v>
      </c>
      <c r="G858" t="s">
        <v>28409</v>
      </c>
      <c r="J858" t="s">
        <v>28410</v>
      </c>
      <c r="K858" t="s">
        <v>23323</v>
      </c>
      <c r="O858" t="s">
        <v>28261</v>
      </c>
      <c r="W858" t="s">
        <v>28411</v>
      </c>
      <c r="AB858" t="s">
        <v>28412</v>
      </c>
      <c r="AG858">
        <v>2</v>
      </c>
      <c r="AH858">
        <v>2</v>
      </c>
      <c r="AN858" t="s">
        <v>23327</v>
      </c>
      <c r="AO858" t="s">
        <v>23328</v>
      </c>
      <c r="AS858" t="s">
        <v>887</v>
      </c>
      <c r="AT858">
        <v>2018</v>
      </c>
      <c r="AU858">
        <v>89</v>
      </c>
      <c r="BA858">
        <v>365</v>
      </c>
      <c r="BB858">
        <v>375</v>
      </c>
      <c r="BD858" t="s">
        <v>28413</v>
      </c>
      <c r="BL858" t="s">
        <v>28414</v>
      </c>
      <c r="BR858" t="s">
        <v>33094</v>
      </c>
      <c r="BS858" t="s">
        <v>296</v>
      </c>
    </row>
    <row r="859" spans="1:71" hidden="1">
      <c r="A859">
        <v>949</v>
      </c>
      <c r="B859" t="s">
        <v>76</v>
      </c>
      <c r="C859" t="s">
        <v>32647</v>
      </c>
      <c r="G859" t="s">
        <v>32647</v>
      </c>
      <c r="J859" t="s">
        <v>32648</v>
      </c>
      <c r="K859" t="s">
        <v>1097</v>
      </c>
      <c r="O859" t="s">
        <v>28261</v>
      </c>
      <c r="W859" t="s">
        <v>32649</v>
      </c>
      <c r="AG859">
        <v>16</v>
      </c>
      <c r="AH859">
        <v>16</v>
      </c>
      <c r="AN859" t="s">
        <v>1099</v>
      </c>
      <c r="AS859" t="s">
        <v>94</v>
      </c>
      <c r="AT859">
        <v>1993</v>
      </c>
      <c r="AU859">
        <v>66</v>
      </c>
      <c r="AV859">
        <v>1</v>
      </c>
      <c r="BA859">
        <v>55</v>
      </c>
      <c r="BB859">
        <v>65</v>
      </c>
      <c r="BD859" t="s">
        <v>32650</v>
      </c>
      <c r="BL859" t="s">
        <v>32651</v>
      </c>
      <c r="BR859" t="s">
        <v>33094</v>
      </c>
      <c r="BS859" t="s">
        <v>296</v>
      </c>
    </row>
    <row r="860" spans="1:71" hidden="1">
      <c r="A860">
        <v>175</v>
      </c>
      <c r="B860" t="s">
        <v>76</v>
      </c>
      <c r="C860" t="s">
        <v>9299</v>
      </c>
      <c r="G860" t="s">
        <v>9300</v>
      </c>
      <c r="J860" t="s">
        <v>9301</v>
      </c>
      <c r="K860" t="s">
        <v>145</v>
      </c>
      <c r="O860" t="s">
        <v>28261</v>
      </c>
      <c r="W860" t="s">
        <v>9302</v>
      </c>
      <c r="AB860" t="s">
        <v>9303</v>
      </c>
      <c r="AG860">
        <v>19</v>
      </c>
      <c r="AH860">
        <v>19</v>
      </c>
      <c r="AN860" t="s">
        <v>147</v>
      </c>
      <c r="AO860" t="s">
        <v>1557</v>
      </c>
      <c r="AS860" t="s">
        <v>887</v>
      </c>
      <c r="AT860">
        <v>2016</v>
      </c>
      <c r="AU860">
        <v>89</v>
      </c>
      <c r="BA860">
        <v>37</v>
      </c>
      <c r="BB860">
        <v>51</v>
      </c>
      <c r="BD860" t="s">
        <v>9304</v>
      </c>
      <c r="BL860" t="s">
        <v>9305</v>
      </c>
      <c r="BM860">
        <v>27039032</v>
      </c>
      <c r="BR860" t="s">
        <v>33176</v>
      </c>
    </row>
    <row r="861" spans="1:71" hidden="1">
      <c r="A861">
        <v>838</v>
      </c>
      <c r="B861" t="s">
        <v>76</v>
      </c>
      <c r="C861" t="s">
        <v>9327</v>
      </c>
      <c r="G861" t="s">
        <v>9327</v>
      </c>
      <c r="J861" t="s">
        <v>9328</v>
      </c>
      <c r="K861" t="s">
        <v>605</v>
      </c>
      <c r="O861" t="s">
        <v>28261</v>
      </c>
      <c r="W861" t="s">
        <v>9329</v>
      </c>
      <c r="AG861">
        <v>30</v>
      </c>
      <c r="AH861">
        <v>31</v>
      </c>
      <c r="AN861" t="s">
        <v>607</v>
      </c>
      <c r="AS861" t="s">
        <v>887</v>
      </c>
      <c r="AT861">
        <v>1998</v>
      </c>
      <c r="AU861">
        <v>52</v>
      </c>
      <c r="AV861">
        <v>3</v>
      </c>
      <c r="BA861">
        <v>806</v>
      </c>
      <c r="BB861">
        <v>815</v>
      </c>
      <c r="BD861" t="s">
        <v>9330</v>
      </c>
      <c r="BL861" t="s">
        <v>9331</v>
      </c>
      <c r="BM861">
        <v>28565243</v>
      </c>
      <c r="BR861" t="s">
        <v>33176</v>
      </c>
    </row>
    <row r="862" spans="1:71" hidden="1">
      <c r="A862">
        <v>8</v>
      </c>
      <c r="B862" t="s">
        <v>76</v>
      </c>
      <c r="C862" t="s">
        <v>9354</v>
      </c>
      <c r="G862" t="s">
        <v>9355</v>
      </c>
      <c r="J862" t="s">
        <v>9356</v>
      </c>
      <c r="K862" t="s">
        <v>2128</v>
      </c>
      <c r="O862" t="s">
        <v>28261</v>
      </c>
      <c r="W862" t="s">
        <v>9357</v>
      </c>
      <c r="AG862">
        <v>0</v>
      </c>
      <c r="AH862">
        <v>0</v>
      </c>
      <c r="AN862" t="s">
        <v>2130</v>
      </c>
      <c r="AO862" t="s">
        <v>4637</v>
      </c>
      <c r="AS862" t="s">
        <v>168</v>
      </c>
      <c r="AT862">
        <v>2018</v>
      </c>
      <c r="AU862">
        <v>47</v>
      </c>
      <c r="AV862">
        <v>5</v>
      </c>
      <c r="BA862">
        <v>1337</v>
      </c>
      <c r="BB862">
        <v>1343</v>
      </c>
      <c r="BD862" t="s">
        <v>9358</v>
      </c>
      <c r="BL862" t="s">
        <v>9359</v>
      </c>
      <c r="BM862">
        <v>30099500</v>
      </c>
      <c r="BR862" t="s">
        <v>33176</v>
      </c>
    </row>
    <row r="863" spans="1:71" hidden="1">
      <c r="A863">
        <v>277</v>
      </c>
      <c r="B863" t="s">
        <v>76</v>
      </c>
      <c r="C863" t="s">
        <v>29640</v>
      </c>
      <c r="G863" t="s">
        <v>29641</v>
      </c>
      <c r="J863" t="s">
        <v>29642</v>
      </c>
      <c r="K863" t="s">
        <v>605</v>
      </c>
      <c r="O863" t="s">
        <v>28261</v>
      </c>
      <c r="W863" t="s">
        <v>29643</v>
      </c>
      <c r="AG863">
        <v>18</v>
      </c>
      <c r="AH863">
        <v>18</v>
      </c>
      <c r="AN863" t="s">
        <v>607</v>
      </c>
      <c r="AO863" t="s">
        <v>608</v>
      </c>
      <c r="AS863" t="s">
        <v>413</v>
      </c>
      <c r="AT863">
        <v>2014</v>
      </c>
      <c r="AU863">
        <v>68</v>
      </c>
      <c r="AV863">
        <v>11</v>
      </c>
      <c r="BA863">
        <v>3095</v>
      </c>
      <c r="BB863">
        <v>3108</v>
      </c>
      <c r="BD863" t="s">
        <v>29644</v>
      </c>
      <c r="BL863" t="s">
        <v>29645</v>
      </c>
      <c r="BM863">
        <v>25302639</v>
      </c>
      <c r="BR863" t="s">
        <v>33094</v>
      </c>
      <c r="BS863" t="s">
        <v>296</v>
      </c>
    </row>
    <row r="864" spans="1:71" hidden="1">
      <c r="A864">
        <v>69</v>
      </c>
      <c r="B864" t="s">
        <v>76</v>
      </c>
      <c r="C864" t="s">
        <v>18381</v>
      </c>
      <c r="G864" t="s">
        <v>18382</v>
      </c>
      <c r="J864" t="s">
        <v>18383</v>
      </c>
      <c r="K864" t="s">
        <v>1135</v>
      </c>
      <c r="O864" t="s">
        <v>28261</v>
      </c>
      <c r="W864" t="s">
        <v>18384</v>
      </c>
      <c r="AG864">
        <v>0</v>
      </c>
      <c r="AH864">
        <v>0</v>
      </c>
      <c r="AN864" t="s">
        <v>1138</v>
      </c>
      <c r="AO864" t="s">
        <v>1139</v>
      </c>
      <c r="AS864" t="s">
        <v>128</v>
      </c>
      <c r="AT864">
        <v>2017</v>
      </c>
      <c r="AU864">
        <v>110</v>
      </c>
      <c r="AV864">
        <v>6</v>
      </c>
      <c r="BA864">
        <v>2381</v>
      </c>
      <c r="BB864">
        <v>2387</v>
      </c>
      <c r="BD864" t="s">
        <v>18385</v>
      </c>
      <c r="BL864" t="s">
        <v>18386</v>
      </c>
      <c r="BM864">
        <v>29045676</v>
      </c>
      <c r="BR864" t="s">
        <v>33176</v>
      </c>
    </row>
    <row r="865" spans="1:72" hidden="1">
      <c r="A865">
        <v>779</v>
      </c>
      <c r="B865" t="s">
        <v>76</v>
      </c>
      <c r="C865" t="s">
        <v>32077</v>
      </c>
      <c r="G865" t="s">
        <v>32077</v>
      </c>
      <c r="J865" t="s">
        <v>32078</v>
      </c>
      <c r="K865" t="s">
        <v>2877</v>
      </c>
      <c r="O865" t="s">
        <v>28261</v>
      </c>
      <c r="W865" t="s">
        <v>32079</v>
      </c>
      <c r="AA865" t="s">
        <v>32080</v>
      </c>
      <c r="AB865" t="s">
        <v>31736</v>
      </c>
      <c r="AG865">
        <v>23</v>
      </c>
      <c r="AH865">
        <v>23</v>
      </c>
      <c r="AN865" t="s">
        <v>2880</v>
      </c>
      <c r="AS865" t="s">
        <v>413</v>
      </c>
      <c r="AT865">
        <v>2000</v>
      </c>
      <c r="AU865">
        <v>71</v>
      </c>
      <c r="AV865">
        <v>3</v>
      </c>
      <c r="BA865">
        <v>403</v>
      </c>
      <c r="BB865">
        <v>416</v>
      </c>
      <c r="BD865" t="s">
        <v>32081</v>
      </c>
      <c r="BL865" t="s">
        <v>32082</v>
      </c>
      <c r="BR865" t="s">
        <v>33094</v>
      </c>
      <c r="BS865" t="s">
        <v>296</v>
      </c>
    </row>
    <row r="866" spans="1:72" hidden="1">
      <c r="A866">
        <v>718</v>
      </c>
      <c r="B866" t="s">
        <v>76</v>
      </c>
      <c r="C866" t="s">
        <v>31798</v>
      </c>
      <c r="G866" t="s">
        <v>31798</v>
      </c>
      <c r="J866" t="s">
        <v>31799</v>
      </c>
      <c r="K866" t="s">
        <v>2877</v>
      </c>
      <c r="O866" t="s">
        <v>28261</v>
      </c>
      <c r="W866" t="s">
        <v>31800</v>
      </c>
      <c r="AA866" t="s">
        <v>20821</v>
      </c>
      <c r="AB866" t="s">
        <v>31729</v>
      </c>
      <c r="AG866">
        <v>103</v>
      </c>
      <c r="AH866">
        <v>106</v>
      </c>
      <c r="AN866" t="s">
        <v>2880</v>
      </c>
      <c r="AS866" t="s">
        <v>769</v>
      </c>
      <c r="AT866">
        <v>2003</v>
      </c>
      <c r="AU866">
        <v>78</v>
      </c>
      <c r="AV866">
        <v>3</v>
      </c>
      <c r="BA866">
        <v>401</v>
      </c>
      <c r="BB866">
        <v>414</v>
      </c>
      <c r="BD866" t="s">
        <v>31801</v>
      </c>
      <c r="BL866" t="s">
        <v>31802</v>
      </c>
      <c r="BR866" t="s">
        <v>33094</v>
      </c>
      <c r="BS866" t="s">
        <v>296</v>
      </c>
    </row>
    <row r="867" spans="1:72" hidden="1">
      <c r="A867">
        <v>999</v>
      </c>
      <c r="B867" t="s">
        <v>76</v>
      </c>
      <c r="C867" t="s">
        <v>32797</v>
      </c>
      <c r="G867" t="s">
        <v>32797</v>
      </c>
      <c r="J867" t="s">
        <v>32798</v>
      </c>
      <c r="K867" t="s">
        <v>145</v>
      </c>
      <c r="O867" t="s">
        <v>28261</v>
      </c>
      <c r="AG867">
        <v>2</v>
      </c>
      <c r="AH867">
        <v>2</v>
      </c>
      <c r="AN867" t="s">
        <v>147</v>
      </c>
      <c r="AO867" t="s">
        <v>1557</v>
      </c>
      <c r="AT867">
        <v>1988</v>
      </c>
      <c r="AU867">
        <v>34</v>
      </c>
      <c r="AV867">
        <v>10</v>
      </c>
      <c r="BA867">
        <v>929</v>
      </c>
      <c r="BB867">
        <v>933</v>
      </c>
      <c r="BD867" t="s">
        <v>32799</v>
      </c>
      <c r="BL867" t="s">
        <v>32800</v>
      </c>
      <c r="BR867" t="s">
        <v>33094</v>
      </c>
      <c r="BS867" t="s">
        <v>296</v>
      </c>
    </row>
    <row r="868" spans="1:72" hidden="1">
      <c r="A868">
        <v>521</v>
      </c>
      <c r="B868" t="s">
        <v>76</v>
      </c>
      <c r="C868" t="s">
        <v>30901</v>
      </c>
      <c r="G868" t="s">
        <v>30902</v>
      </c>
      <c r="J868" t="s">
        <v>30903</v>
      </c>
      <c r="K868" t="s">
        <v>7533</v>
      </c>
      <c r="O868" t="s">
        <v>28261</v>
      </c>
      <c r="W868" t="s">
        <v>30904</v>
      </c>
      <c r="AG868">
        <v>18</v>
      </c>
      <c r="AH868">
        <v>18</v>
      </c>
      <c r="AN868" t="s">
        <v>7537</v>
      </c>
      <c r="AO868" t="s">
        <v>7538</v>
      </c>
      <c r="AS868" t="s">
        <v>185</v>
      </c>
      <c r="AT868">
        <v>2009</v>
      </c>
      <c r="AU868">
        <v>69</v>
      </c>
      <c r="AV868">
        <v>3</v>
      </c>
      <c r="BA868">
        <v>449</v>
      </c>
      <c r="BB868">
        <v>460</v>
      </c>
      <c r="BD868" t="s">
        <v>30905</v>
      </c>
      <c r="BL868" t="s">
        <v>30906</v>
      </c>
      <c r="BM868">
        <v>19619230</v>
      </c>
      <c r="BR868" t="s">
        <v>33094</v>
      </c>
      <c r="BS868" t="s">
        <v>296</v>
      </c>
    </row>
    <row r="869" spans="1:72" hidden="1">
      <c r="A869">
        <v>563</v>
      </c>
      <c r="B869" t="s">
        <v>76</v>
      </c>
      <c r="C869" t="s">
        <v>31098</v>
      </c>
      <c r="G869" t="s">
        <v>31099</v>
      </c>
      <c r="J869" t="s">
        <v>31100</v>
      </c>
      <c r="K869" t="s">
        <v>28064</v>
      </c>
      <c r="O869" t="s">
        <v>28366</v>
      </c>
      <c r="W869" t="s">
        <v>31101</v>
      </c>
      <c r="AA869" t="s">
        <v>31102</v>
      </c>
      <c r="AB869" t="s">
        <v>31103</v>
      </c>
      <c r="AG869">
        <v>27</v>
      </c>
      <c r="AH869">
        <v>32</v>
      </c>
      <c r="AN869" t="s">
        <v>31104</v>
      </c>
      <c r="AS869" t="s">
        <v>8159</v>
      </c>
      <c r="AT869">
        <v>2008</v>
      </c>
      <c r="AU869">
        <v>113</v>
      </c>
      <c r="AV869" t="s">
        <v>31105</v>
      </c>
      <c r="BC869" t="s">
        <v>31106</v>
      </c>
      <c r="BD869" t="s">
        <v>31107</v>
      </c>
      <c r="BL869" t="s">
        <v>31108</v>
      </c>
      <c r="BR869" t="s">
        <v>33094</v>
      </c>
    </row>
    <row r="870" spans="1:72" hidden="1">
      <c r="A870">
        <v>841</v>
      </c>
      <c r="B870" t="s">
        <v>76</v>
      </c>
      <c r="C870" t="s">
        <v>8306</v>
      </c>
      <c r="G870" t="s">
        <v>8306</v>
      </c>
      <c r="J870" t="s">
        <v>32302</v>
      </c>
      <c r="K870" t="s">
        <v>145</v>
      </c>
      <c r="O870" t="s">
        <v>28261</v>
      </c>
      <c r="W870" t="s">
        <v>32303</v>
      </c>
      <c r="AG870">
        <v>3</v>
      </c>
      <c r="AH870">
        <v>4</v>
      </c>
      <c r="AN870" t="s">
        <v>147</v>
      </c>
      <c r="AS870" t="s">
        <v>269</v>
      </c>
      <c r="AT870">
        <v>1998</v>
      </c>
      <c r="AU870">
        <v>44</v>
      </c>
      <c r="AV870" s="2">
        <v>43193</v>
      </c>
      <c r="BA870">
        <v>271</v>
      </c>
      <c r="BB870">
        <v>277</v>
      </c>
      <c r="BD870" t="s">
        <v>32304</v>
      </c>
      <c r="BL870" t="s">
        <v>32305</v>
      </c>
      <c r="BR870" t="s">
        <v>33094</v>
      </c>
      <c r="BS870" t="s">
        <v>594</v>
      </c>
      <c r="BT870">
        <v>1</v>
      </c>
    </row>
    <row r="871" spans="1:72" hidden="1">
      <c r="A871">
        <v>665</v>
      </c>
      <c r="B871" t="s">
        <v>76</v>
      </c>
      <c r="C871" t="s">
        <v>31564</v>
      </c>
      <c r="G871" t="s">
        <v>31564</v>
      </c>
      <c r="J871" t="s">
        <v>31565</v>
      </c>
      <c r="K871" t="s">
        <v>31566</v>
      </c>
      <c r="O871" t="s">
        <v>28261</v>
      </c>
      <c r="W871" t="s">
        <v>31567</v>
      </c>
      <c r="AA871" t="s">
        <v>31568</v>
      </c>
      <c r="AB871" t="s">
        <v>31569</v>
      </c>
      <c r="AG871">
        <v>68</v>
      </c>
      <c r="AH871">
        <v>68</v>
      </c>
      <c r="AN871" t="s">
        <v>31570</v>
      </c>
      <c r="AS871" t="s">
        <v>204</v>
      </c>
      <c r="AT871">
        <v>2005</v>
      </c>
      <c r="AU871">
        <v>85</v>
      </c>
      <c r="AV871">
        <v>1</v>
      </c>
      <c r="BA871">
        <v>15</v>
      </c>
      <c r="BB871">
        <v>22</v>
      </c>
      <c r="BD871" t="s">
        <v>31571</v>
      </c>
      <c r="BL871" t="s">
        <v>31572</v>
      </c>
      <c r="BM871">
        <v>16089033</v>
      </c>
      <c r="BR871" t="s">
        <v>33094</v>
      </c>
      <c r="BS871" t="s">
        <v>296</v>
      </c>
    </row>
    <row r="872" spans="1:72" hidden="1">
      <c r="A872">
        <v>728</v>
      </c>
      <c r="B872" t="s">
        <v>76</v>
      </c>
      <c r="C872" t="s">
        <v>31845</v>
      </c>
      <c r="G872" t="s">
        <v>31845</v>
      </c>
      <c r="J872" t="s">
        <v>31846</v>
      </c>
      <c r="K872" t="s">
        <v>2621</v>
      </c>
      <c r="O872" t="s">
        <v>28261</v>
      </c>
      <c r="W872" t="s">
        <v>31847</v>
      </c>
      <c r="AB872" t="s">
        <v>22308</v>
      </c>
      <c r="AG872">
        <v>10</v>
      </c>
      <c r="AH872">
        <v>12</v>
      </c>
      <c r="AN872" t="s">
        <v>2623</v>
      </c>
      <c r="AT872">
        <v>2003</v>
      </c>
      <c r="AU872">
        <v>47</v>
      </c>
      <c r="AV872">
        <v>1</v>
      </c>
      <c r="BA872">
        <v>19</v>
      </c>
      <c r="BB872">
        <v>28</v>
      </c>
      <c r="BD872" t="s">
        <v>31848</v>
      </c>
      <c r="BL872" t="s">
        <v>31849</v>
      </c>
      <c r="BR872" t="s">
        <v>33094</v>
      </c>
      <c r="BS872" t="s">
        <v>594</v>
      </c>
      <c r="BT872">
        <v>1</v>
      </c>
    </row>
    <row r="873" spans="1:72" hidden="1">
      <c r="A873">
        <v>309</v>
      </c>
      <c r="B873" t="s">
        <v>76</v>
      </c>
      <c r="C873" t="s">
        <v>29847</v>
      </c>
      <c r="G873" t="s">
        <v>29848</v>
      </c>
      <c r="J873" t="s">
        <v>29849</v>
      </c>
      <c r="K873" t="s">
        <v>29850</v>
      </c>
      <c r="O873" t="s">
        <v>28261</v>
      </c>
      <c r="W873" t="s">
        <v>29851</v>
      </c>
      <c r="AA873" t="s">
        <v>29852</v>
      </c>
      <c r="AB873" t="s">
        <v>29853</v>
      </c>
      <c r="AG873">
        <v>4</v>
      </c>
      <c r="AH873">
        <v>4</v>
      </c>
      <c r="AN873" t="s">
        <v>29854</v>
      </c>
      <c r="AO873" t="s">
        <v>29855</v>
      </c>
      <c r="AS873" t="s">
        <v>769</v>
      </c>
      <c r="AT873">
        <v>2014</v>
      </c>
      <c r="AU873">
        <v>11</v>
      </c>
      <c r="AV873">
        <v>2</v>
      </c>
      <c r="BA873">
        <v>407</v>
      </c>
      <c r="BB873">
        <v>420</v>
      </c>
      <c r="BD873" t="s">
        <v>29856</v>
      </c>
      <c r="BL873" t="s">
        <v>29857</v>
      </c>
      <c r="BR873" t="s">
        <v>33094</v>
      </c>
      <c r="BS873" t="s">
        <v>296</v>
      </c>
    </row>
    <row r="874" spans="1:72" hidden="1">
      <c r="A874">
        <v>518</v>
      </c>
      <c r="B874" t="s">
        <v>76</v>
      </c>
      <c r="C874" t="s">
        <v>28155</v>
      </c>
      <c r="G874" t="s">
        <v>28156</v>
      </c>
      <c r="J874" t="s">
        <v>28157</v>
      </c>
      <c r="K874" t="s">
        <v>2662</v>
      </c>
      <c r="O874" t="s">
        <v>28261</v>
      </c>
      <c r="W874" t="s">
        <v>28158</v>
      </c>
      <c r="AG874">
        <v>5</v>
      </c>
      <c r="AH874">
        <v>9</v>
      </c>
      <c r="AN874" t="s">
        <v>2664</v>
      </c>
      <c r="AO874" t="s">
        <v>3478</v>
      </c>
      <c r="AS874" t="s">
        <v>168</v>
      </c>
      <c r="AT874">
        <v>2009</v>
      </c>
      <c r="AU874">
        <v>133</v>
      </c>
      <c r="AV874">
        <v>1</v>
      </c>
      <c r="BA874">
        <v>1</v>
      </c>
      <c r="BB874">
        <v>8</v>
      </c>
      <c r="BD874" t="s">
        <v>28159</v>
      </c>
      <c r="BL874" t="s">
        <v>28160</v>
      </c>
      <c r="BR874" t="s">
        <v>33176</v>
      </c>
    </row>
    <row r="875" spans="1:72" hidden="1">
      <c r="A875">
        <v>867</v>
      </c>
      <c r="B875" t="s">
        <v>76</v>
      </c>
      <c r="C875" t="s">
        <v>9550</v>
      </c>
      <c r="G875" t="s">
        <v>9550</v>
      </c>
      <c r="J875" t="s">
        <v>9551</v>
      </c>
      <c r="K875" t="s">
        <v>3996</v>
      </c>
      <c r="O875" t="s">
        <v>28261</v>
      </c>
      <c r="W875" t="s">
        <v>9552</v>
      </c>
      <c r="AG875">
        <v>15</v>
      </c>
      <c r="AH875">
        <v>15</v>
      </c>
      <c r="AN875" t="s">
        <v>4000</v>
      </c>
      <c r="AS875" t="s">
        <v>769</v>
      </c>
      <c r="AT875">
        <v>1997</v>
      </c>
      <c r="AU875">
        <v>110</v>
      </c>
      <c r="AV875">
        <v>1</v>
      </c>
      <c r="BA875">
        <v>32</v>
      </c>
      <c r="BB875">
        <v>39</v>
      </c>
      <c r="BD875" t="s">
        <v>9553</v>
      </c>
      <c r="BL875" t="s">
        <v>9554</v>
      </c>
      <c r="BM875">
        <v>28307466</v>
      </c>
      <c r="BR875" t="s">
        <v>33176</v>
      </c>
    </row>
    <row r="876" spans="1:72" hidden="1">
      <c r="A876">
        <v>504</v>
      </c>
      <c r="B876" t="s">
        <v>76</v>
      </c>
      <c r="C876" t="s">
        <v>9569</v>
      </c>
      <c r="G876" t="s">
        <v>9570</v>
      </c>
      <c r="J876" t="s">
        <v>9571</v>
      </c>
      <c r="K876" t="s">
        <v>6337</v>
      </c>
      <c r="O876" t="s">
        <v>28261</v>
      </c>
      <c r="W876" t="s">
        <v>9572</v>
      </c>
      <c r="AB876" t="s">
        <v>9573</v>
      </c>
      <c r="AG876">
        <v>33</v>
      </c>
      <c r="AH876">
        <v>35</v>
      </c>
      <c r="AN876" t="s">
        <v>6340</v>
      </c>
      <c r="AS876" t="s">
        <v>204</v>
      </c>
      <c r="AT876">
        <v>2010</v>
      </c>
      <c r="AU876">
        <v>55</v>
      </c>
      <c r="AV876">
        <v>2</v>
      </c>
      <c r="BA876">
        <v>397</v>
      </c>
      <c r="BB876">
        <v>410</v>
      </c>
      <c r="BD876" t="s">
        <v>9574</v>
      </c>
      <c r="BL876" t="s">
        <v>9575</v>
      </c>
      <c r="BR876" t="s">
        <v>33176</v>
      </c>
    </row>
    <row r="877" spans="1:72" hidden="1">
      <c r="A877">
        <v>339</v>
      </c>
      <c r="B877" t="s">
        <v>76</v>
      </c>
      <c r="C877" t="s">
        <v>2472</v>
      </c>
      <c r="G877" t="s">
        <v>2473</v>
      </c>
      <c r="J877" t="s">
        <v>23252</v>
      </c>
      <c r="K877" t="s">
        <v>646</v>
      </c>
      <c r="O877" t="s">
        <v>28261</v>
      </c>
      <c r="W877" t="s">
        <v>23253</v>
      </c>
      <c r="AA877" t="s">
        <v>2476</v>
      </c>
      <c r="AB877" t="s">
        <v>2477</v>
      </c>
      <c r="AG877">
        <v>28</v>
      </c>
      <c r="AH877">
        <v>31</v>
      </c>
      <c r="AN877" t="s">
        <v>648</v>
      </c>
      <c r="AO877" t="s">
        <v>649</v>
      </c>
      <c r="AS877" t="s">
        <v>413</v>
      </c>
      <c r="AT877">
        <v>2013</v>
      </c>
      <c r="AU877">
        <v>216</v>
      </c>
      <c r="AV877">
        <v>21</v>
      </c>
      <c r="BA877">
        <v>4082</v>
      </c>
      <c r="BB877">
        <v>4090</v>
      </c>
      <c r="BD877" t="s">
        <v>23254</v>
      </c>
      <c r="BL877" t="s">
        <v>23255</v>
      </c>
      <c r="BM877">
        <v>23913949</v>
      </c>
      <c r="BR877" t="s">
        <v>33176</v>
      </c>
    </row>
    <row r="878" spans="1:72" hidden="1">
      <c r="A878">
        <v>919</v>
      </c>
      <c r="B878" t="s">
        <v>76</v>
      </c>
      <c r="C878" t="s">
        <v>32540</v>
      </c>
      <c r="G878" t="s">
        <v>32540</v>
      </c>
      <c r="J878" t="s">
        <v>32541</v>
      </c>
      <c r="K878" t="s">
        <v>2662</v>
      </c>
      <c r="O878" t="s">
        <v>28261</v>
      </c>
      <c r="W878" t="s">
        <v>32542</v>
      </c>
      <c r="AG878">
        <v>3</v>
      </c>
      <c r="AH878">
        <v>3</v>
      </c>
      <c r="AN878" t="s">
        <v>2664</v>
      </c>
      <c r="AS878" t="s">
        <v>397</v>
      </c>
      <c r="AT878">
        <v>1994</v>
      </c>
      <c r="AU878">
        <v>72</v>
      </c>
      <c r="AV878">
        <v>1</v>
      </c>
      <c r="BA878">
        <v>25</v>
      </c>
      <c r="BB878">
        <v>31</v>
      </c>
      <c r="BD878" t="s">
        <v>32543</v>
      </c>
      <c r="BL878" t="s">
        <v>32544</v>
      </c>
      <c r="BR878" t="s">
        <v>33094</v>
      </c>
      <c r="BS878" t="s">
        <v>594</v>
      </c>
      <c r="BT878">
        <v>1</v>
      </c>
    </row>
    <row r="879" spans="1:72" hidden="1">
      <c r="A879">
        <v>202</v>
      </c>
      <c r="B879" t="s">
        <v>76</v>
      </c>
      <c r="C879" t="s">
        <v>29278</v>
      </c>
      <c r="G879" t="s">
        <v>29279</v>
      </c>
      <c r="J879" t="s">
        <v>29280</v>
      </c>
      <c r="K879" t="s">
        <v>2743</v>
      </c>
      <c r="O879" t="s">
        <v>28261</v>
      </c>
      <c r="W879" t="s">
        <v>29281</v>
      </c>
      <c r="AG879">
        <v>2</v>
      </c>
      <c r="AH879">
        <v>2</v>
      </c>
      <c r="AN879" t="s">
        <v>2745</v>
      </c>
      <c r="AO879" t="s">
        <v>14354</v>
      </c>
      <c r="AT879">
        <v>2016</v>
      </c>
      <c r="AU879">
        <v>26</v>
      </c>
      <c r="AV879">
        <v>1</v>
      </c>
      <c r="BA879">
        <v>116</v>
      </c>
      <c r="BB879">
        <v>124</v>
      </c>
      <c r="BD879" t="s">
        <v>29282</v>
      </c>
      <c r="BL879" t="s">
        <v>29283</v>
      </c>
      <c r="BR879" t="s">
        <v>33094</v>
      </c>
      <c r="BS879" t="s">
        <v>594</v>
      </c>
      <c r="BT879">
        <v>1</v>
      </c>
    </row>
    <row r="880" spans="1:72" hidden="1">
      <c r="A880">
        <v>382</v>
      </c>
      <c r="B880" t="s">
        <v>76</v>
      </c>
      <c r="C880" t="s">
        <v>29003</v>
      </c>
      <c r="G880" t="s">
        <v>29004</v>
      </c>
      <c r="J880" t="s">
        <v>30223</v>
      </c>
      <c r="K880" t="s">
        <v>5017</v>
      </c>
      <c r="O880" t="s">
        <v>28366</v>
      </c>
      <c r="W880" t="s">
        <v>30224</v>
      </c>
      <c r="AA880" t="s">
        <v>8853</v>
      </c>
      <c r="AB880" t="s">
        <v>15096</v>
      </c>
      <c r="AG880">
        <v>45</v>
      </c>
      <c r="AH880">
        <v>48</v>
      </c>
      <c r="AN880" t="s">
        <v>5019</v>
      </c>
      <c r="AO880" t="s">
        <v>9084</v>
      </c>
      <c r="AS880" t="s">
        <v>94</v>
      </c>
      <c r="AT880">
        <v>2013</v>
      </c>
      <c r="AU880">
        <v>16</v>
      </c>
      <c r="AV880">
        <v>1</v>
      </c>
      <c r="BA880">
        <v>1</v>
      </c>
      <c r="BB880">
        <v>16</v>
      </c>
      <c r="BD880" t="s">
        <v>30225</v>
      </c>
      <c r="BL880" t="s">
        <v>30226</v>
      </c>
      <c r="BR880" t="s">
        <v>33094</v>
      </c>
    </row>
    <row r="881" spans="1:71" hidden="1">
      <c r="A881">
        <v>195</v>
      </c>
      <c r="B881" t="s">
        <v>76</v>
      </c>
      <c r="C881" t="s">
        <v>29250</v>
      </c>
      <c r="G881" t="s">
        <v>29251</v>
      </c>
      <c r="J881" t="s">
        <v>29252</v>
      </c>
      <c r="K881" t="s">
        <v>15619</v>
      </c>
      <c r="O881" t="s">
        <v>28261</v>
      </c>
      <c r="W881" t="s">
        <v>29253</v>
      </c>
      <c r="AA881" t="s">
        <v>18135</v>
      </c>
      <c r="AB881" t="s">
        <v>29254</v>
      </c>
      <c r="AG881">
        <v>2</v>
      </c>
      <c r="AH881">
        <v>2</v>
      </c>
      <c r="AN881" t="s">
        <v>15623</v>
      </c>
      <c r="AT881">
        <v>2016</v>
      </c>
      <c r="AU881">
        <v>21</v>
      </c>
      <c r="AV881">
        <v>10</v>
      </c>
      <c r="BA881">
        <v>1436</v>
      </c>
      <c r="BB881">
        <v>1446</v>
      </c>
      <c r="BD881" t="s">
        <v>29255</v>
      </c>
      <c r="BL881" t="s">
        <v>29256</v>
      </c>
      <c r="BR881" t="s">
        <v>33094</v>
      </c>
      <c r="BS881" t="s">
        <v>296</v>
      </c>
    </row>
    <row r="882" spans="1:71" hidden="1">
      <c r="A882">
        <v>1046</v>
      </c>
      <c r="B882" t="s">
        <v>76</v>
      </c>
      <c r="C882" t="s">
        <v>32953</v>
      </c>
      <c r="G882" t="s">
        <v>32953</v>
      </c>
      <c r="J882" t="s">
        <v>32954</v>
      </c>
      <c r="K882" t="s">
        <v>145</v>
      </c>
      <c r="O882" t="s">
        <v>28261</v>
      </c>
      <c r="AG882">
        <v>16</v>
      </c>
      <c r="AH882">
        <v>23</v>
      </c>
      <c r="AN882" t="s">
        <v>147</v>
      </c>
      <c r="AT882">
        <v>1983</v>
      </c>
      <c r="AU882">
        <v>29</v>
      </c>
      <c r="AV882">
        <v>7</v>
      </c>
      <c r="BA882">
        <v>561</v>
      </c>
      <c r="BB882">
        <v>567</v>
      </c>
      <c r="BD882" t="s">
        <v>32955</v>
      </c>
      <c r="BL882" t="s">
        <v>32956</v>
      </c>
      <c r="BR882" t="s">
        <v>33094</v>
      </c>
      <c r="BS882" t="s">
        <v>296</v>
      </c>
    </row>
    <row r="883" spans="1:71" hidden="1">
      <c r="A883">
        <v>587</v>
      </c>
      <c r="B883" t="s">
        <v>76</v>
      </c>
      <c r="C883" t="s">
        <v>4972</v>
      </c>
      <c r="G883" t="s">
        <v>9678</v>
      </c>
      <c r="J883" t="s">
        <v>9679</v>
      </c>
      <c r="K883" t="s">
        <v>5127</v>
      </c>
      <c r="O883" t="s">
        <v>28261</v>
      </c>
      <c r="W883" t="s">
        <v>9680</v>
      </c>
      <c r="AG883">
        <v>32</v>
      </c>
      <c r="AH883">
        <v>32</v>
      </c>
      <c r="AN883" t="s">
        <v>5131</v>
      </c>
      <c r="AO883" t="s">
        <v>5132</v>
      </c>
      <c r="AS883" t="s">
        <v>413</v>
      </c>
      <c r="AT883">
        <v>2007</v>
      </c>
      <c r="AU883">
        <v>22</v>
      </c>
      <c r="AV883">
        <v>6</v>
      </c>
      <c r="BA883">
        <v>855</v>
      </c>
      <c r="BB883">
        <v>861</v>
      </c>
      <c r="BD883" t="s">
        <v>9681</v>
      </c>
      <c r="BL883" t="s">
        <v>9682</v>
      </c>
      <c r="BR883" t="s">
        <v>33176</v>
      </c>
    </row>
    <row r="884" spans="1:71" hidden="1">
      <c r="A884">
        <v>485</v>
      </c>
      <c r="B884" t="s">
        <v>76</v>
      </c>
      <c r="C884" t="s">
        <v>9683</v>
      </c>
      <c r="G884" t="s">
        <v>9684</v>
      </c>
      <c r="J884" t="s">
        <v>9685</v>
      </c>
      <c r="K884" t="s">
        <v>2128</v>
      </c>
      <c r="O884" t="s">
        <v>28261</v>
      </c>
      <c r="W884" t="s">
        <v>9686</v>
      </c>
      <c r="AG884">
        <v>28</v>
      </c>
      <c r="AH884">
        <v>28</v>
      </c>
      <c r="AN884" t="s">
        <v>2130</v>
      </c>
      <c r="AS884" t="s">
        <v>168</v>
      </c>
      <c r="AT884">
        <v>2010</v>
      </c>
      <c r="AU884">
        <v>39</v>
      </c>
      <c r="AV884">
        <v>5</v>
      </c>
      <c r="BA884">
        <v>1666</v>
      </c>
      <c r="BB884">
        <v>1675</v>
      </c>
      <c r="BD884" t="s">
        <v>9687</v>
      </c>
      <c r="BL884" t="s">
        <v>9688</v>
      </c>
      <c r="BM884">
        <v>22546466</v>
      </c>
      <c r="BR884" t="s">
        <v>33176</v>
      </c>
    </row>
    <row r="885" spans="1:71" hidden="1">
      <c r="A885">
        <v>408</v>
      </c>
      <c r="B885" t="s">
        <v>76</v>
      </c>
      <c r="C885" t="s">
        <v>30354</v>
      </c>
      <c r="G885" t="s">
        <v>30355</v>
      </c>
      <c r="J885" t="s">
        <v>30356</v>
      </c>
      <c r="K885" t="s">
        <v>8189</v>
      </c>
      <c r="O885" t="s">
        <v>28261</v>
      </c>
      <c r="W885" t="s">
        <v>30357</v>
      </c>
      <c r="AG885">
        <v>28</v>
      </c>
      <c r="AH885">
        <v>30</v>
      </c>
      <c r="AN885" t="s">
        <v>8190</v>
      </c>
      <c r="AO885" t="s">
        <v>8191</v>
      </c>
      <c r="AS885" t="s">
        <v>397</v>
      </c>
      <c r="AT885">
        <v>2012</v>
      </c>
      <c r="AU885">
        <v>99</v>
      </c>
      <c r="AV885">
        <v>7</v>
      </c>
      <c r="BA885">
        <v>1177</v>
      </c>
      <c r="BB885">
        <v>1188</v>
      </c>
      <c r="BD885" t="s">
        <v>30358</v>
      </c>
      <c r="BL885" t="s">
        <v>30359</v>
      </c>
      <c r="BM885">
        <v>22739710</v>
      </c>
      <c r="BR885" t="s">
        <v>33094</v>
      </c>
      <c r="BS885" t="s">
        <v>296</v>
      </c>
    </row>
    <row r="886" spans="1:71" hidden="1">
      <c r="A886">
        <v>783</v>
      </c>
      <c r="B886" t="s">
        <v>76</v>
      </c>
      <c r="C886" t="s">
        <v>32105</v>
      </c>
      <c r="G886" t="s">
        <v>32105</v>
      </c>
      <c r="J886" t="s">
        <v>32106</v>
      </c>
      <c r="K886" t="s">
        <v>3996</v>
      </c>
      <c r="O886" t="s">
        <v>28261</v>
      </c>
      <c r="W886" t="s">
        <v>32107</v>
      </c>
      <c r="AG886">
        <v>19</v>
      </c>
      <c r="AH886">
        <v>19</v>
      </c>
      <c r="AN886" t="s">
        <v>4000</v>
      </c>
      <c r="AO886" t="s">
        <v>5562</v>
      </c>
      <c r="AS886" t="s">
        <v>168</v>
      </c>
      <c r="AT886">
        <v>2000</v>
      </c>
      <c r="AU886">
        <v>125</v>
      </c>
      <c r="AV886">
        <v>1</v>
      </c>
      <c r="BA886">
        <v>55</v>
      </c>
      <c r="BB886">
        <v>65</v>
      </c>
      <c r="BD886" t="s">
        <v>32108</v>
      </c>
      <c r="BL886" t="s">
        <v>32109</v>
      </c>
      <c r="BM886">
        <v>28308222</v>
      </c>
      <c r="BR886" t="s">
        <v>33094</v>
      </c>
      <c r="BS886" t="s">
        <v>296</v>
      </c>
    </row>
    <row r="887" spans="1:71" hidden="1">
      <c r="A887">
        <v>423</v>
      </c>
      <c r="B887" t="s">
        <v>76</v>
      </c>
      <c r="C887" t="s">
        <v>30435</v>
      </c>
      <c r="G887" t="s">
        <v>30436</v>
      </c>
      <c r="J887" t="s">
        <v>30437</v>
      </c>
      <c r="K887" t="s">
        <v>30438</v>
      </c>
      <c r="O887" t="s">
        <v>28261</v>
      </c>
      <c r="W887" t="s">
        <v>30439</v>
      </c>
      <c r="AG887">
        <v>5</v>
      </c>
      <c r="AH887">
        <v>6</v>
      </c>
      <c r="AN887" t="s">
        <v>30440</v>
      </c>
      <c r="AS887" t="s">
        <v>148</v>
      </c>
      <c r="AT887">
        <v>2012</v>
      </c>
      <c r="AU887">
        <v>30</v>
      </c>
      <c r="AV887">
        <v>3</v>
      </c>
      <c r="BA887">
        <v>404</v>
      </c>
      <c r="BB887">
        <v>409</v>
      </c>
      <c r="BD887" t="s">
        <v>30441</v>
      </c>
      <c r="BL887" t="s">
        <v>30442</v>
      </c>
      <c r="BR887" t="s">
        <v>33094</v>
      </c>
      <c r="BS887" t="s">
        <v>296</v>
      </c>
    </row>
    <row r="888" spans="1:71" hidden="1">
      <c r="A888">
        <v>157</v>
      </c>
      <c r="B888" t="s">
        <v>76</v>
      </c>
      <c r="C888" t="s">
        <v>29094</v>
      </c>
      <c r="G888" t="s">
        <v>29095</v>
      </c>
      <c r="J888" t="s">
        <v>29096</v>
      </c>
      <c r="K888" t="s">
        <v>11873</v>
      </c>
      <c r="O888" t="s">
        <v>28261</v>
      </c>
      <c r="W888" t="s">
        <v>29097</v>
      </c>
      <c r="AG888">
        <v>1</v>
      </c>
      <c r="AH888">
        <v>1</v>
      </c>
      <c r="AN888" t="s">
        <v>11875</v>
      </c>
      <c r="AS888" s="3">
        <v>38961</v>
      </c>
      <c r="AT888">
        <v>2016</v>
      </c>
      <c r="AU888">
        <v>4</v>
      </c>
      <c r="BC888" t="s">
        <v>29098</v>
      </c>
      <c r="BD888" t="s">
        <v>29099</v>
      </c>
      <c r="BL888" t="s">
        <v>29100</v>
      </c>
      <c r="BM888">
        <v>27651985</v>
      </c>
      <c r="BR888" t="s">
        <v>33094</v>
      </c>
      <c r="BS888" t="s">
        <v>296</v>
      </c>
    </row>
    <row r="889" spans="1:71" hidden="1">
      <c r="A889">
        <v>36</v>
      </c>
      <c r="B889" t="s">
        <v>76</v>
      </c>
      <c r="C889" t="s">
        <v>28430</v>
      </c>
      <c r="G889" t="s">
        <v>28431</v>
      </c>
      <c r="J889" t="s">
        <v>28432</v>
      </c>
      <c r="K889" t="s">
        <v>17690</v>
      </c>
      <c r="O889" t="s">
        <v>28261</v>
      </c>
      <c r="W889" t="s">
        <v>28433</v>
      </c>
      <c r="AG889">
        <v>0</v>
      </c>
      <c r="AH889">
        <v>0</v>
      </c>
      <c r="AN889" t="s">
        <v>17692</v>
      </c>
      <c r="AS889" t="s">
        <v>600</v>
      </c>
      <c r="AT889">
        <v>2018</v>
      </c>
      <c r="AU889">
        <v>9</v>
      </c>
      <c r="AV889">
        <v>4</v>
      </c>
      <c r="BC889">
        <v>176</v>
      </c>
      <c r="BD889" t="s">
        <v>28434</v>
      </c>
      <c r="BL889" t="s">
        <v>28435</v>
      </c>
      <c r="BR889" t="s">
        <v>33094</v>
      </c>
      <c r="BS889" t="s">
        <v>296</v>
      </c>
    </row>
    <row r="890" spans="1:71" hidden="1">
      <c r="A890">
        <v>747</v>
      </c>
      <c r="B890" t="s">
        <v>76</v>
      </c>
      <c r="C890" t="s">
        <v>31933</v>
      </c>
      <c r="G890" t="s">
        <v>31933</v>
      </c>
      <c r="J890" t="s">
        <v>31934</v>
      </c>
      <c r="K890" t="s">
        <v>2621</v>
      </c>
      <c r="O890" t="s">
        <v>28261</v>
      </c>
      <c r="W890" t="s">
        <v>31935</v>
      </c>
      <c r="AG890">
        <v>7</v>
      </c>
      <c r="AH890">
        <v>9</v>
      </c>
      <c r="AN890" t="s">
        <v>2623</v>
      </c>
      <c r="AT890">
        <v>2002</v>
      </c>
      <c r="AU890">
        <v>46</v>
      </c>
      <c r="AV890">
        <v>4</v>
      </c>
      <c r="BA890">
        <v>209</v>
      </c>
      <c r="BB890">
        <v>215</v>
      </c>
      <c r="BD890" t="s">
        <v>31936</v>
      </c>
      <c r="BL890" t="s">
        <v>31937</v>
      </c>
      <c r="BR890" t="s">
        <v>33094</v>
      </c>
      <c r="BS890" t="s">
        <v>296</v>
      </c>
    </row>
    <row r="891" spans="1:71" hidden="1">
      <c r="A891">
        <v>185</v>
      </c>
      <c r="B891" t="s">
        <v>76</v>
      </c>
      <c r="C891" t="s">
        <v>24937</v>
      </c>
      <c r="G891" t="s">
        <v>24938</v>
      </c>
      <c r="J891" t="s">
        <v>24939</v>
      </c>
      <c r="K891" t="s">
        <v>24940</v>
      </c>
      <c r="O891" t="s">
        <v>28261</v>
      </c>
      <c r="W891" t="s">
        <v>24941</v>
      </c>
      <c r="AG891">
        <v>37</v>
      </c>
      <c r="AH891">
        <v>37</v>
      </c>
      <c r="AN891" t="s">
        <v>24942</v>
      </c>
      <c r="AS891" t="s">
        <v>241</v>
      </c>
      <c r="AT891">
        <v>2016</v>
      </c>
      <c r="AU891">
        <v>16</v>
      </c>
      <c r="BC891">
        <v>11</v>
      </c>
      <c r="BD891" t="s">
        <v>24943</v>
      </c>
      <c r="BL891" t="s">
        <v>24944</v>
      </c>
      <c r="BM891">
        <v>27001084</v>
      </c>
      <c r="BR891" t="s">
        <v>33176</v>
      </c>
    </row>
    <row r="892" spans="1:71" hidden="1">
      <c r="A892">
        <v>1040</v>
      </c>
      <c r="B892" t="s">
        <v>76</v>
      </c>
      <c r="C892" t="s">
        <v>32764</v>
      </c>
      <c r="G892" t="s">
        <v>32764</v>
      </c>
      <c r="J892" t="s">
        <v>32931</v>
      </c>
      <c r="K892" t="s">
        <v>766</v>
      </c>
      <c r="O892" t="s">
        <v>28261</v>
      </c>
      <c r="AG892">
        <v>21</v>
      </c>
      <c r="AH892">
        <v>21</v>
      </c>
      <c r="AN892" t="s">
        <v>768</v>
      </c>
      <c r="AT892">
        <v>1984</v>
      </c>
      <c r="AU892">
        <v>21</v>
      </c>
      <c r="AV892">
        <v>4</v>
      </c>
      <c r="BA892">
        <v>366</v>
      </c>
      <c r="BB892">
        <v>378</v>
      </c>
      <c r="BD892" t="s">
        <v>32932</v>
      </c>
      <c r="BL892" t="s">
        <v>32933</v>
      </c>
      <c r="BR892" t="s">
        <v>33094</v>
      </c>
      <c r="BS892" t="s">
        <v>296</v>
      </c>
    </row>
    <row r="893" spans="1:71" hidden="1">
      <c r="A893">
        <v>256</v>
      </c>
      <c r="B893" t="s">
        <v>76</v>
      </c>
      <c r="C893" t="s">
        <v>29517</v>
      </c>
      <c r="G893" t="s">
        <v>29518</v>
      </c>
      <c r="J893" t="s">
        <v>29519</v>
      </c>
      <c r="K893" t="s">
        <v>8946</v>
      </c>
      <c r="O893" t="s">
        <v>28261</v>
      </c>
      <c r="W893" t="s">
        <v>29520</v>
      </c>
      <c r="AA893" t="s">
        <v>29521</v>
      </c>
      <c r="AB893" t="s">
        <v>29522</v>
      </c>
      <c r="AG893">
        <v>9</v>
      </c>
      <c r="AH893">
        <v>10</v>
      </c>
      <c r="AN893" t="s">
        <v>8950</v>
      </c>
      <c r="AO893" t="s">
        <v>29523</v>
      </c>
      <c r="AS893" t="s">
        <v>204</v>
      </c>
      <c r="AT893">
        <v>2015</v>
      </c>
      <c r="AU893">
        <v>61</v>
      </c>
      <c r="AV893">
        <v>1</v>
      </c>
      <c r="BA893">
        <v>125</v>
      </c>
      <c r="BB893">
        <v>133</v>
      </c>
      <c r="BD893" t="s">
        <v>29524</v>
      </c>
      <c r="BL893" t="s">
        <v>29525</v>
      </c>
      <c r="BR893" t="s">
        <v>33094</v>
      </c>
      <c r="BS893" t="s">
        <v>296</v>
      </c>
    </row>
    <row r="894" spans="1:71" hidden="1">
      <c r="A894">
        <v>945</v>
      </c>
      <c r="B894" t="s">
        <v>76</v>
      </c>
      <c r="C894" t="s">
        <v>32629</v>
      </c>
      <c r="G894" t="s">
        <v>32629</v>
      </c>
      <c r="J894" t="s">
        <v>32630</v>
      </c>
      <c r="K894" t="s">
        <v>706</v>
      </c>
      <c r="O894" t="s">
        <v>28261</v>
      </c>
      <c r="W894" t="s">
        <v>32631</v>
      </c>
      <c r="AG894">
        <v>50</v>
      </c>
      <c r="AH894">
        <v>53</v>
      </c>
      <c r="AN894" t="s">
        <v>708</v>
      </c>
      <c r="AS894" t="s">
        <v>204</v>
      </c>
      <c r="AT894">
        <v>1993</v>
      </c>
      <c r="AU894">
        <v>23</v>
      </c>
      <c r="AV894">
        <v>2</v>
      </c>
      <c r="BA894">
        <v>181</v>
      </c>
      <c r="BB894">
        <v>189</v>
      </c>
      <c r="BD894" t="s">
        <v>32632</v>
      </c>
      <c r="BL894" t="s">
        <v>32633</v>
      </c>
      <c r="BR894" t="s">
        <v>33094</v>
      </c>
      <c r="BS894" t="s">
        <v>296</v>
      </c>
    </row>
    <row r="895" spans="1:71" hidden="1">
      <c r="A895">
        <v>228</v>
      </c>
      <c r="B895" t="s">
        <v>76</v>
      </c>
      <c r="C895" t="s">
        <v>29417</v>
      </c>
      <c r="G895" t="s">
        <v>29418</v>
      </c>
      <c r="J895" t="s">
        <v>29419</v>
      </c>
      <c r="K895" t="s">
        <v>1880</v>
      </c>
      <c r="O895" t="s">
        <v>28261</v>
      </c>
      <c r="W895" t="s">
        <v>29420</v>
      </c>
      <c r="AB895" t="s">
        <v>29421</v>
      </c>
      <c r="AG895">
        <v>20</v>
      </c>
      <c r="AH895">
        <v>20</v>
      </c>
      <c r="AN895" t="s">
        <v>1884</v>
      </c>
      <c r="AS895" s="3">
        <v>40695</v>
      </c>
      <c r="AT895">
        <v>2015</v>
      </c>
      <c r="AU895">
        <v>5</v>
      </c>
      <c r="BC895">
        <v>11197</v>
      </c>
      <c r="BD895" t="s">
        <v>29422</v>
      </c>
      <c r="BL895" t="s">
        <v>29423</v>
      </c>
      <c r="BM895">
        <v>26063442</v>
      </c>
      <c r="BR895" t="s">
        <v>33094</v>
      </c>
      <c r="BS895" t="s">
        <v>296</v>
      </c>
    </row>
    <row r="896" spans="1:71" hidden="1">
      <c r="A896">
        <v>147</v>
      </c>
      <c r="B896" t="s">
        <v>76</v>
      </c>
      <c r="C896" t="s">
        <v>29032</v>
      </c>
      <c r="G896" t="s">
        <v>29033</v>
      </c>
      <c r="J896" t="s">
        <v>29034</v>
      </c>
      <c r="K896" t="s">
        <v>22196</v>
      </c>
      <c r="O896" t="s">
        <v>28261</v>
      </c>
      <c r="W896" t="s">
        <v>29035</v>
      </c>
      <c r="AB896" t="s">
        <v>29036</v>
      </c>
      <c r="AG896">
        <v>1</v>
      </c>
      <c r="AH896">
        <v>1</v>
      </c>
      <c r="AN896" t="s">
        <v>22199</v>
      </c>
      <c r="AO896" t="s">
        <v>22200</v>
      </c>
      <c r="AS896" t="s">
        <v>413</v>
      </c>
      <c r="AT896">
        <v>2016</v>
      </c>
      <c r="AU896">
        <v>277</v>
      </c>
      <c r="AV896">
        <v>11</v>
      </c>
      <c r="BA896">
        <v>1517</v>
      </c>
      <c r="BB896">
        <v>1530</v>
      </c>
      <c r="BD896" t="s">
        <v>29037</v>
      </c>
      <c r="BL896" t="s">
        <v>29038</v>
      </c>
      <c r="BM896">
        <v>27641160</v>
      </c>
      <c r="BR896" t="s">
        <v>33094</v>
      </c>
      <c r="BS896" t="s">
        <v>296</v>
      </c>
    </row>
    <row r="897" spans="1:72" hidden="1">
      <c r="A897">
        <v>425</v>
      </c>
      <c r="B897" t="s">
        <v>76</v>
      </c>
      <c r="C897" t="s">
        <v>30443</v>
      </c>
      <c r="G897" t="s">
        <v>30444</v>
      </c>
      <c r="J897" t="s">
        <v>30445</v>
      </c>
      <c r="K897" t="s">
        <v>623</v>
      </c>
      <c r="O897" t="s">
        <v>28261</v>
      </c>
      <c r="W897" t="s">
        <v>30446</v>
      </c>
      <c r="AG897">
        <v>63</v>
      </c>
      <c r="AH897">
        <v>63</v>
      </c>
      <c r="AN897" t="s">
        <v>626</v>
      </c>
      <c r="AO897" t="s">
        <v>1607</v>
      </c>
      <c r="AS897" t="s">
        <v>148</v>
      </c>
      <c r="AT897">
        <v>2012</v>
      </c>
      <c r="AU897">
        <v>81</v>
      </c>
      <c r="AV897">
        <v>3</v>
      </c>
      <c r="BA897">
        <v>553</v>
      </c>
      <c r="BB897">
        <v>563</v>
      </c>
      <c r="BD897" t="s">
        <v>30447</v>
      </c>
      <c r="BL897" t="s">
        <v>30448</v>
      </c>
      <c r="BM897">
        <v>22260633</v>
      </c>
      <c r="BR897" t="s">
        <v>33094</v>
      </c>
      <c r="BS897" t="s">
        <v>296</v>
      </c>
    </row>
    <row r="898" spans="1:72" hidden="1">
      <c r="A898">
        <v>328</v>
      </c>
      <c r="B898" t="s">
        <v>76</v>
      </c>
      <c r="C898" t="s">
        <v>29938</v>
      </c>
      <c r="G898" t="s">
        <v>29939</v>
      </c>
      <c r="J898" t="s">
        <v>29940</v>
      </c>
      <c r="K898" t="s">
        <v>2128</v>
      </c>
      <c r="O898" t="s">
        <v>28261</v>
      </c>
      <c r="W898" t="s">
        <v>29941</v>
      </c>
      <c r="AG898">
        <v>0</v>
      </c>
      <c r="AH898">
        <v>1</v>
      </c>
      <c r="AN898" t="s">
        <v>2130</v>
      </c>
      <c r="AO898" t="s">
        <v>4637</v>
      </c>
      <c r="AS898" t="s">
        <v>128</v>
      </c>
      <c r="AT898">
        <v>2013</v>
      </c>
      <c r="AU898">
        <v>42</v>
      </c>
      <c r="AV898">
        <v>6</v>
      </c>
      <c r="BA898">
        <v>1356</v>
      </c>
      <c r="BB898">
        <v>1362</v>
      </c>
      <c r="BD898" t="s">
        <v>29942</v>
      </c>
      <c r="BL898" t="s">
        <v>29943</v>
      </c>
      <c r="BM898">
        <v>24468560</v>
      </c>
      <c r="BR898" t="s">
        <v>33094</v>
      </c>
      <c r="BS898" t="s">
        <v>296</v>
      </c>
    </row>
    <row r="899" spans="1:72" hidden="1">
      <c r="A899">
        <v>409</v>
      </c>
      <c r="B899" t="s">
        <v>76</v>
      </c>
      <c r="C899" t="s">
        <v>9906</v>
      </c>
      <c r="G899" t="s">
        <v>9907</v>
      </c>
      <c r="J899" t="s">
        <v>9908</v>
      </c>
      <c r="K899" t="s">
        <v>766</v>
      </c>
      <c r="O899" t="s">
        <v>28261</v>
      </c>
      <c r="W899" t="s">
        <v>9909</v>
      </c>
      <c r="AA899" t="s">
        <v>9910</v>
      </c>
      <c r="AB899" t="s">
        <v>9911</v>
      </c>
      <c r="AG899">
        <v>14</v>
      </c>
      <c r="AH899">
        <v>15</v>
      </c>
      <c r="AN899" t="s">
        <v>768</v>
      </c>
      <c r="AS899" t="s">
        <v>397</v>
      </c>
      <c r="AT899">
        <v>2012</v>
      </c>
      <c r="AU899">
        <v>49</v>
      </c>
      <c r="AV899">
        <v>4</v>
      </c>
      <c r="BA899">
        <v>825</v>
      </c>
      <c r="BB899">
        <v>832</v>
      </c>
      <c r="BD899" t="s">
        <v>9912</v>
      </c>
      <c r="BL899" t="s">
        <v>9913</v>
      </c>
      <c r="BM899">
        <v>22897042</v>
      </c>
      <c r="BR899" t="s">
        <v>33176</v>
      </c>
    </row>
    <row r="900" spans="1:72" hidden="1">
      <c r="A900">
        <v>782</v>
      </c>
      <c r="B900" t="s">
        <v>76</v>
      </c>
      <c r="C900" t="s">
        <v>32093</v>
      </c>
      <c r="G900" t="s">
        <v>32093</v>
      </c>
      <c r="J900" t="s">
        <v>32094</v>
      </c>
      <c r="K900" t="s">
        <v>32095</v>
      </c>
      <c r="O900" t="s">
        <v>30095</v>
      </c>
      <c r="P900" t="s">
        <v>32096</v>
      </c>
      <c r="Q900" t="s">
        <v>32097</v>
      </c>
      <c r="R900" t="s">
        <v>32098</v>
      </c>
      <c r="W900" t="s">
        <v>32099</v>
      </c>
      <c r="AA900" t="s">
        <v>32100</v>
      </c>
      <c r="AB900" t="s">
        <v>32101</v>
      </c>
      <c r="AG900">
        <v>97</v>
      </c>
      <c r="AH900">
        <v>102</v>
      </c>
      <c r="AN900" t="s">
        <v>32102</v>
      </c>
      <c r="AS900" t="s">
        <v>168</v>
      </c>
      <c r="AT900">
        <v>2000</v>
      </c>
      <c r="AU900">
        <v>40</v>
      </c>
      <c r="AV900">
        <v>3</v>
      </c>
      <c r="BA900">
        <v>135</v>
      </c>
      <c r="BB900">
        <v>149</v>
      </c>
      <c r="BD900" t="s">
        <v>32103</v>
      </c>
      <c r="BL900" t="s">
        <v>32104</v>
      </c>
      <c r="BR900" t="s">
        <v>33094</v>
      </c>
      <c r="BS900" t="s">
        <v>296</v>
      </c>
    </row>
    <row r="901" spans="1:72" hidden="1">
      <c r="A901">
        <v>820</v>
      </c>
      <c r="B901" t="s">
        <v>76</v>
      </c>
      <c r="C901" t="s">
        <v>32236</v>
      </c>
      <c r="G901" t="s">
        <v>32236</v>
      </c>
      <c r="J901" t="s">
        <v>32237</v>
      </c>
      <c r="K901" t="s">
        <v>1097</v>
      </c>
      <c r="O901" t="s">
        <v>28261</v>
      </c>
      <c r="W901" t="s">
        <v>32238</v>
      </c>
      <c r="AA901" t="s">
        <v>32239</v>
      </c>
      <c r="AB901" t="s">
        <v>32240</v>
      </c>
      <c r="AG901">
        <v>63</v>
      </c>
      <c r="AH901">
        <v>66</v>
      </c>
      <c r="AN901" t="s">
        <v>1099</v>
      </c>
      <c r="AS901" t="s">
        <v>769</v>
      </c>
      <c r="AT901">
        <v>1999</v>
      </c>
      <c r="AU901">
        <v>84</v>
      </c>
      <c r="AV901">
        <v>3</v>
      </c>
      <c r="BA901">
        <v>453</v>
      </c>
      <c r="BB901">
        <v>462</v>
      </c>
      <c r="BD901" t="s">
        <v>32241</v>
      </c>
      <c r="BL901" t="s">
        <v>32242</v>
      </c>
      <c r="BR901" t="s">
        <v>33094</v>
      </c>
      <c r="BS901" t="s">
        <v>594</v>
      </c>
      <c r="BT901">
        <v>1</v>
      </c>
    </row>
    <row r="902" spans="1:72" hidden="1">
      <c r="A902">
        <v>618</v>
      </c>
      <c r="B902" t="s">
        <v>76</v>
      </c>
      <c r="C902" t="s">
        <v>31370</v>
      </c>
      <c r="G902" t="s">
        <v>31371</v>
      </c>
      <c r="J902" t="s">
        <v>31372</v>
      </c>
      <c r="K902" t="s">
        <v>5017</v>
      </c>
      <c r="O902" t="s">
        <v>28261</v>
      </c>
      <c r="W902" t="s">
        <v>31373</v>
      </c>
      <c r="AB902" t="s">
        <v>4021</v>
      </c>
      <c r="AG902">
        <v>9</v>
      </c>
      <c r="AH902">
        <v>10</v>
      </c>
      <c r="AN902" t="s">
        <v>5019</v>
      </c>
      <c r="AS902" t="s">
        <v>128</v>
      </c>
      <c r="AT902">
        <v>2006</v>
      </c>
      <c r="AU902">
        <v>9</v>
      </c>
      <c r="AV902">
        <v>4</v>
      </c>
      <c r="BA902">
        <v>341</v>
      </c>
      <c r="BB902">
        <v>345</v>
      </c>
      <c r="BD902" t="s">
        <v>31374</v>
      </c>
      <c r="BL902" t="s">
        <v>31375</v>
      </c>
      <c r="BR902" t="s">
        <v>33094</v>
      </c>
      <c r="BS902" t="s">
        <v>296</v>
      </c>
    </row>
    <row r="903" spans="1:72" hidden="1">
      <c r="A903">
        <v>1056</v>
      </c>
      <c r="B903" t="s">
        <v>76</v>
      </c>
      <c r="C903" t="s">
        <v>26089</v>
      </c>
      <c r="G903" t="s">
        <v>26089</v>
      </c>
      <c r="J903" t="s">
        <v>32982</v>
      </c>
      <c r="K903" t="s">
        <v>5100</v>
      </c>
      <c r="O903" t="s">
        <v>28261</v>
      </c>
      <c r="AG903">
        <v>12</v>
      </c>
      <c r="AH903">
        <v>14</v>
      </c>
      <c r="AN903" t="s">
        <v>3970</v>
      </c>
      <c r="AT903">
        <v>1981</v>
      </c>
      <c r="AU903">
        <v>59</v>
      </c>
      <c r="AV903">
        <v>3</v>
      </c>
      <c r="BA903">
        <v>370</v>
      </c>
      <c r="BB903">
        <v>376</v>
      </c>
      <c r="BD903" t="s">
        <v>32983</v>
      </c>
      <c r="BL903" t="s">
        <v>32984</v>
      </c>
      <c r="BR903" t="s">
        <v>33094</v>
      </c>
      <c r="BS903" t="s">
        <v>594</v>
      </c>
      <c r="BT903">
        <v>1</v>
      </c>
    </row>
    <row r="904" spans="1:72" hidden="1">
      <c r="A904">
        <v>203</v>
      </c>
      <c r="B904" t="s">
        <v>76</v>
      </c>
      <c r="C904" t="s">
        <v>19961</v>
      </c>
      <c r="G904" t="s">
        <v>19962</v>
      </c>
      <c r="J904" t="s">
        <v>19963</v>
      </c>
      <c r="K904" t="s">
        <v>100</v>
      </c>
      <c r="O904" t="s">
        <v>28261</v>
      </c>
      <c r="W904" t="s">
        <v>19964</v>
      </c>
      <c r="AB904" t="s">
        <v>19965</v>
      </c>
      <c r="AG904">
        <v>7</v>
      </c>
      <c r="AH904">
        <v>7</v>
      </c>
      <c r="AN904" t="s">
        <v>103</v>
      </c>
      <c r="AS904" t="s">
        <v>15171</v>
      </c>
      <c r="AT904">
        <v>2015</v>
      </c>
      <c r="AU904">
        <v>10</v>
      </c>
      <c r="AV904">
        <v>12</v>
      </c>
      <c r="BC904" t="s">
        <v>19966</v>
      </c>
      <c r="BD904" t="s">
        <v>19967</v>
      </c>
      <c r="BL904" t="s">
        <v>19968</v>
      </c>
      <c r="BM904">
        <v>26683460</v>
      </c>
      <c r="BR904" t="s">
        <v>33176</v>
      </c>
    </row>
    <row r="905" spans="1:72" hidden="1">
      <c r="A905">
        <v>605</v>
      </c>
      <c r="B905" t="s">
        <v>76</v>
      </c>
      <c r="C905" t="s">
        <v>9996</v>
      </c>
      <c r="G905" t="s">
        <v>9997</v>
      </c>
      <c r="J905" t="s">
        <v>9998</v>
      </c>
      <c r="K905" t="s">
        <v>2128</v>
      </c>
      <c r="O905" t="s">
        <v>28261</v>
      </c>
      <c r="W905" t="s">
        <v>9999</v>
      </c>
      <c r="AG905">
        <v>50</v>
      </c>
      <c r="AH905">
        <v>50</v>
      </c>
      <c r="AN905" t="s">
        <v>2130</v>
      </c>
      <c r="AS905" t="s">
        <v>204</v>
      </c>
      <c r="AT905">
        <v>2007</v>
      </c>
      <c r="AU905">
        <v>36</v>
      </c>
      <c r="AV905">
        <v>1</v>
      </c>
      <c r="BA905">
        <v>15</v>
      </c>
      <c r="BB905">
        <v>25</v>
      </c>
      <c r="BD905" t="s">
        <v>10000</v>
      </c>
      <c r="BL905" t="s">
        <v>10001</v>
      </c>
      <c r="BM905">
        <v>17349111</v>
      </c>
      <c r="BR905" t="s">
        <v>33176</v>
      </c>
    </row>
    <row r="906" spans="1:72" hidden="1">
      <c r="A906">
        <v>571</v>
      </c>
      <c r="B906" t="s">
        <v>76</v>
      </c>
      <c r="C906" t="s">
        <v>31153</v>
      </c>
      <c r="G906" t="s">
        <v>31154</v>
      </c>
      <c r="J906" t="s">
        <v>31155</v>
      </c>
      <c r="K906" t="s">
        <v>14110</v>
      </c>
      <c r="O906" t="s">
        <v>28261</v>
      </c>
      <c r="W906" t="s">
        <v>31156</v>
      </c>
      <c r="AA906" t="s">
        <v>31157</v>
      </c>
      <c r="AB906" t="s">
        <v>31158</v>
      </c>
      <c r="AG906">
        <v>11</v>
      </c>
      <c r="AH906">
        <v>11</v>
      </c>
      <c r="AN906" t="s">
        <v>14112</v>
      </c>
      <c r="AT906">
        <v>2008</v>
      </c>
      <c r="AU906">
        <v>47</v>
      </c>
      <c r="AW906">
        <v>1</v>
      </c>
      <c r="BA906">
        <v>20</v>
      </c>
      <c r="BB906">
        <v>23</v>
      </c>
      <c r="BD906" t="s">
        <v>31159</v>
      </c>
      <c r="BL906" t="s">
        <v>31160</v>
      </c>
      <c r="BR906" t="s">
        <v>33094</v>
      </c>
      <c r="BS906" t="s">
        <v>296</v>
      </c>
    </row>
    <row r="907" spans="1:72" hidden="1">
      <c r="A907">
        <v>173</v>
      </c>
      <c r="B907" t="s">
        <v>76</v>
      </c>
      <c r="C907" t="s">
        <v>29164</v>
      </c>
      <c r="G907" t="s">
        <v>29165</v>
      </c>
      <c r="J907" t="s">
        <v>29166</v>
      </c>
      <c r="K907" t="s">
        <v>16091</v>
      </c>
      <c r="O907" t="s">
        <v>28261</v>
      </c>
      <c r="W907" t="s">
        <v>29167</v>
      </c>
      <c r="AA907" t="s">
        <v>29168</v>
      </c>
      <c r="AB907" t="s">
        <v>29169</v>
      </c>
      <c r="AG907">
        <v>1</v>
      </c>
      <c r="AH907">
        <v>3</v>
      </c>
      <c r="AN907" t="s">
        <v>16095</v>
      </c>
      <c r="AO907" t="s">
        <v>27004</v>
      </c>
      <c r="AS907" t="s">
        <v>887</v>
      </c>
      <c r="AT907">
        <v>2016</v>
      </c>
      <c r="AU907">
        <v>129</v>
      </c>
      <c r="BA907">
        <v>102</v>
      </c>
      <c r="BB907">
        <v>110</v>
      </c>
      <c r="BD907" t="s">
        <v>29170</v>
      </c>
      <c r="BL907" t="s">
        <v>29171</v>
      </c>
      <c r="BR907" t="s">
        <v>33094</v>
      </c>
      <c r="BS907" t="s">
        <v>296</v>
      </c>
    </row>
    <row r="908" spans="1:72" hidden="1">
      <c r="A908">
        <v>801</v>
      </c>
      <c r="B908" t="s">
        <v>76</v>
      </c>
      <c r="C908" t="s">
        <v>32169</v>
      </c>
      <c r="G908" t="s">
        <v>32169</v>
      </c>
      <c r="J908" t="s">
        <v>32170</v>
      </c>
      <c r="K908" t="s">
        <v>32171</v>
      </c>
      <c r="O908" t="s">
        <v>28261</v>
      </c>
      <c r="W908" t="s">
        <v>32172</v>
      </c>
      <c r="AB908" t="s">
        <v>32173</v>
      </c>
      <c r="AG908">
        <v>24</v>
      </c>
      <c r="AH908">
        <v>25</v>
      </c>
      <c r="AN908" t="s">
        <v>32174</v>
      </c>
      <c r="AS908" t="s">
        <v>769</v>
      </c>
      <c r="AT908">
        <v>2000</v>
      </c>
      <c r="AU908">
        <v>64</v>
      </c>
      <c r="AV908">
        <v>5</v>
      </c>
      <c r="BA908">
        <v>821</v>
      </c>
      <c r="BB908">
        <v>834</v>
      </c>
      <c r="BD908" t="s">
        <v>32175</v>
      </c>
      <c r="BL908" t="s">
        <v>32176</v>
      </c>
      <c r="BR908" t="s">
        <v>33094</v>
      </c>
      <c r="BS908" t="s">
        <v>296</v>
      </c>
    </row>
    <row r="909" spans="1:72" hidden="1">
      <c r="A909">
        <v>739</v>
      </c>
      <c r="B909" t="s">
        <v>76</v>
      </c>
      <c r="C909" t="s">
        <v>31899</v>
      </c>
      <c r="G909" t="s">
        <v>31899</v>
      </c>
      <c r="J909" t="s">
        <v>31900</v>
      </c>
      <c r="K909" t="s">
        <v>13563</v>
      </c>
      <c r="O909" t="s">
        <v>28261</v>
      </c>
      <c r="W909" t="s">
        <v>31901</v>
      </c>
      <c r="AA909" t="s">
        <v>31902</v>
      </c>
      <c r="AG909">
        <v>9</v>
      </c>
      <c r="AH909">
        <v>9</v>
      </c>
      <c r="AN909" t="s">
        <v>13565</v>
      </c>
      <c r="AS909" t="s">
        <v>769</v>
      </c>
      <c r="AT909">
        <v>2002</v>
      </c>
      <c r="AU909">
        <v>153</v>
      </c>
      <c r="AV909">
        <v>4</v>
      </c>
      <c r="BA909">
        <v>635</v>
      </c>
      <c r="BB909">
        <v>655</v>
      </c>
      <c r="BL909" t="s">
        <v>31903</v>
      </c>
      <c r="BR909" t="s">
        <v>33094</v>
      </c>
      <c r="BS909" t="s">
        <v>296</v>
      </c>
    </row>
    <row r="910" spans="1:72" hidden="1">
      <c r="A910">
        <v>920</v>
      </c>
      <c r="B910" t="s">
        <v>76</v>
      </c>
      <c r="C910" t="s">
        <v>32545</v>
      </c>
      <c r="G910" t="s">
        <v>32545</v>
      </c>
      <c r="J910" t="s">
        <v>32546</v>
      </c>
      <c r="K910" t="s">
        <v>8602</v>
      </c>
      <c r="O910" t="s">
        <v>28261</v>
      </c>
      <c r="W910" t="s">
        <v>32547</v>
      </c>
      <c r="AA910" t="s">
        <v>31046</v>
      </c>
      <c r="AG910">
        <v>10</v>
      </c>
      <c r="AH910">
        <v>10</v>
      </c>
      <c r="AN910" t="s">
        <v>8606</v>
      </c>
      <c r="AS910" t="s">
        <v>887</v>
      </c>
      <c r="AT910">
        <v>1994</v>
      </c>
      <c r="AU910">
        <v>67</v>
      </c>
      <c r="AV910">
        <v>2</v>
      </c>
      <c r="BA910">
        <v>221</v>
      </c>
      <c r="BB910">
        <v>228</v>
      </c>
      <c r="BL910" t="s">
        <v>32548</v>
      </c>
      <c r="BR910" t="s">
        <v>33094</v>
      </c>
      <c r="BS910" t="s">
        <v>296</v>
      </c>
    </row>
    <row r="911" spans="1:72" hidden="1">
      <c r="A911">
        <v>760</v>
      </c>
      <c r="B911" t="s">
        <v>76</v>
      </c>
      <c r="C911" t="s">
        <v>31990</v>
      </c>
      <c r="G911" t="s">
        <v>31990</v>
      </c>
      <c r="J911" t="s">
        <v>31991</v>
      </c>
      <c r="K911" t="s">
        <v>605</v>
      </c>
      <c r="O911" t="s">
        <v>28261</v>
      </c>
      <c r="W911" t="s">
        <v>31992</v>
      </c>
      <c r="AA911" t="s">
        <v>26009</v>
      </c>
      <c r="AG911">
        <v>46</v>
      </c>
      <c r="AH911">
        <v>46</v>
      </c>
      <c r="AN911" t="s">
        <v>607</v>
      </c>
      <c r="AO911" t="s">
        <v>608</v>
      </c>
      <c r="AS911" t="s">
        <v>168</v>
      </c>
      <c r="AT911">
        <v>2001</v>
      </c>
      <c r="AU911">
        <v>55</v>
      </c>
      <c r="AV911">
        <v>10</v>
      </c>
      <c r="BA911">
        <v>1992</v>
      </c>
      <c r="BB911">
        <v>2001</v>
      </c>
      <c r="BL911" t="s">
        <v>31993</v>
      </c>
      <c r="BM911">
        <v>11761060</v>
      </c>
      <c r="BR911" t="s">
        <v>33094</v>
      </c>
      <c r="BS911" t="s">
        <v>296</v>
      </c>
    </row>
    <row r="912" spans="1:72" hidden="1">
      <c r="A912">
        <v>970</v>
      </c>
      <c r="B912" t="s">
        <v>76</v>
      </c>
      <c r="C912" t="s">
        <v>32704</v>
      </c>
      <c r="G912" t="s">
        <v>32704</v>
      </c>
      <c r="J912" t="s">
        <v>32705</v>
      </c>
      <c r="K912" t="s">
        <v>210</v>
      </c>
      <c r="O912" t="s">
        <v>28261</v>
      </c>
      <c r="W912" t="s">
        <v>32706</v>
      </c>
      <c r="AG912">
        <v>15</v>
      </c>
      <c r="AH912">
        <v>15</v>
      </c>
      <c r="AN912" t="s">
        <v>214</v>
      </c>
      <c r="AS912" t="s">
        <v>148</v>
      </c>
      <c r="AT912">
        <v>1991</v>
      </c>
      <c r="AU912">
        <v>16</v>
      </c>
      <c r="AV912">
        <v>2</v>
      </c>
      <c r="BA912">
        <v>155</v>
      </c>
      <c r="BB912">
        <v>162</v>
      </c>
      <c r="BD912" t="s">
        <v>32707</v>
      </c>
      <c r="BL912" t="s">
        <v>32708</v>
      </c>
      <c r="BR912" t="s">
        <v>33094</v>
      </c>
      <c r="BS912" t="s">
        <v>296</v>
      </c>
    </row>
    <row r="913" spans="1:75" hidden="1">
      <c r="A913">
        <v>377</v>
      </c>
      <c r="B913" t="s">
        <v>76</v>
      </c>
      <c r="C913" t="s">
        <v>30204</v>
      </c>
      <c r="G913" t="s">
        <v>30205</v>
      </c>
      <c r="J913" t="s">
        <v>30206</v>
      </c>
      <c r="K913" t="s">
        <v>6483</v>
      </c>
      <c r="O913" t="s">
        <v>28261</v>
      </c>
      <c r="W913" t="s">
        <v>30207</v>
      </c>
      <c r="AA913" t="s">
        <v>30208</v>
      </c>
      <c r="AB913" t="s">
        <v>30209</v>
      </c>
      <c r="AG913">
        <v>22</v>
      </c>
      <c r="AH913">
        <v>23</v>
      </c>
      <c r="AN913" t="s">
        <v>6487</v>
      </c>
      <c r="AS913" s="3">
        <v>43831</v>
      </c>
      <c r="AT913">
        <v>2013</v>
      </c>
      <c r="AU913">
        <v>117</v>
      </c>
      <c r="BA913">
        <v>107</v>
      </c>
      <c r="BB913">
        <v>124</v>
      </c>
      <c r="BD913" t="s">
        <v>30210</v>
      </c>
      <c r="BL913" t="s">
        <v>30211</v>
      </c>
      <c r="BR913" t="s">
        <v>33094</v>
      </c>
      <c r="BS913" t="s">
        <v>296</v>
      </c>
    </row>
    <row r="914" spans="1:75" hidden="1">
      <c r="A914">
        <v>912</v>
      </c>
      <c r="B914" t="s">
        <v>76</v>
      </c>
      <c r="C914" t="s">
        <v>32513</v>
      </c>
      <c r="G914" t="s">
        <v>32513</v>
      </c>
      <c r="J914" t="s">
        <v>32514</v>
      </c>
      <c r="K914" t="s">
        <v>8189</v>
      </c>
      <c r="O914" t="s">
        <v>30095</v>
      </c>
      <c r="P914" t="s">
        <v>32515</v>
      </c>
      <c r="Q914" t="s">
        <v>32516</v>
      </c>
      <c r="R914" t="s">
        <v>32517</v>
      </c>
      <c r="W914" t="s">
        <v>32518</v>
      </c>
      <c r="AG914">
        <v>70</v>
      </c>
      <c r="AH914">
        <v>80</v>
      </c>
      <c r="AN914" t="s">
        <v>8190</v>
      </c>
      <c r="AS914" t="s">
        <v>769</v>
      </c>
      <c r="AT914">
        <v>1995</v>
      </c>
      <c r="AU914">
        <v>82</v>
      </c>
      <c r="AV914">
        <v>3</v>
      </c>
      <c r="BA914">
        <v>377</v>
      </c>
      <c r="BB914">
        <v>389</v>
      </c>
      <c r="BD914" t="s">
        <v>32519</v>
      </c>
      <c r="BL914" t="s">
        <v>32520</v>
      </c>
      <c r="BR914" t="s">
        <v>33094</v>
      </c>
      <c r="BS914" t="s">
        <v>296</v>
      </c>
    </row>
    <row r="915" spans="1:75" hidden="1">
      <c r="A915">
        <v>1065</v>
      </c>
      <c r="B915" t="s">
        <v>76</v>
      </c>
      <c r="C915" t="s">
        <v>33004</v>
      </c>
      <c r="G915" t="s">
        <v>33004</v>
      </c>
      <c r="J915" t="s">
        <v>33005</v>
      </c>
      <c r="K915" t="s">
        <v>4626</v>
      </c>
      <c r="O915" t="s">
        <v>32481</v>
      </c>
      <c r="AG915">
        <v>4</v>
      </c>
      <c r="AH915">
        <v>4</v>
      </c>
      <c r="AN915" t="s">
        <v>4627</v>
      </c>
      <c r="AT915">
        <v>1980</v>
      </c>
      <c r="AU915">
        <v>92</v>
      </c>
      <c r="AV915">
        <v>2</v>
      </c>
      <c r="BA915">
        <v>377</v>
      </c>
      <c r="BB915">
        <v>378</v>
      </c>
      <c r="BL915" t="s">
        <v>33006</v>
      </c>
      <c r="BR915" t="s">
        <v>33094</v>
      </c>
      <c r="BS915" t="s">
        <v>594</v>
      </c>
      <c r="BU915">
        <v>1</v>
      </c>
    </row>
    <row r="916" spans="1:75" hidden="1">
      <c r="A916">
        <v>1076</v>
      </c>
      <c r="B916" t="s">
        <v>76</v>
      </c>
      <c r="C916" t="s">
        <v>33035</v>
      </c>
      <c r="G916" t="s">
        <v>33035</v>
      </c>
      <c r="J916" t="s">
        <v>33036</v>
      </c>
      <c r="K916" t="s">
        <v>4626</v>
      </c>
      <c r="O916" t="s">
        <v>28261</v>
      </c>
      <c r="AG916">
        <v>12</v>
      </c>
      <c r="AH916">
        <v>12</v>
      </c>
      <c r="AN916" t="s">
        <v>33037</v>
      </c>
      <c r="AT916">
        <v>1979</v>
      </c>
      <c r="AU916">
        <v>90</v>
      </c>
      <c r="AV916">
        <v>1</v>
      </c>
      <c r="BA916">
        <v>119</v>
      </c>
      <c r="BB916">
        <v>125</v>
      </c>
      <c r="BL916" t="s">
        <v>33038</v>
      </c>
      <c r="BR916" t="s">
        <v>33094</v>
      </c>
      <c r="BS916" t="s">
        <v>594</v>
      </c>
      <c r="BW916" t="s">
        <v>296</v>
      </c>
    </row>
    <row r="917" spans="1:75" hidden="1">
      <c r="A917">
        <v>25</v>
      </c>
      <c r="B917" t="s">
        <v>76</v>
      </c>
      <c r="C917" t="s">
        <v>28370</v>
      </c>
      <c r="G917" t="s">
        <v>28371</v>
      </c>
      <c r="J917" t="s">
        <v>28372</v>
      </c>
      <c r="K917" t="s">
        <v>100</v>
      </c>
      <c r="O917" t="s">
        <v>28261</v>
      </c>
      <c r="W917" t="s">
        <v>28373</v>
      </c>
      <c r="AG917">
        <v>0</v>
      </c>
      <c r="AH917">
        <v>0</v>
      </c>
      <c r="AN917" t="s">
        <v>103</v>
      </c>
      <c r="AS917" s="3">
        <v>40695</v>
      </c>
      <c r="AT917">
        <v>2018</v>
      </c>
      <c r="AU917">
        <v>13</v>
      </c>
      <c r="AV917">
        <v>6</v>
      </c>
      <c r="BC917" t="s">
        <v>28374</v>
      </c>
      <c r="BD917" t="s">
        <v>28375</v>
      </c>
      <c r="BL917" t="s">
        <v>28376</v>
      </c>
      <c r="BM917">
        <v>29889877</v>
      </c>
      <c r="BR917" t="s">
        <v>33094</v>
      </c>
      <c r="BS917" t="s">
        <v>296</v>
      </c>
    </row>
    <row r="918" spans="1:75" hidden="1">
      <c r="A918">
        <v>1085</v>
      </c>
      <c r="B918" t="s">
        <v>76</v>
      </c>
      <c r="C918" t="s">
        <v>33058</v>
      </c>
      <c r="G918" t="s">
        <v>33058</v>
      </c>
      <c r="J918" t="s">
        <v>33059</v>
      </c>
      <c r="K918" t="s">
        <v>6973</v>
      </c>
      <c r="O918" t="s">
        <v>32481</v>
      </c>
      <c r="AG918">
        <v>3</v>
      </c>
      <c r="AH918">
        <v>3</v>
      </c>
      <c r="AN918" t="s">
        <v>6977</v>
      </c>
      <c r="AT918">
        <v>1976</v>
      </c>
      <c r="AU918">
        <v>67</v>
      </c>
      <c r="AV918">
        <v>3</v>
      </c>
      <c r="BA918">
        <v>173</v>
      </c>
      <c r="BB918">
        <v>175</v>
      </c>
      <c r="BD918" t="s">
        <v>33060</v>
      </c>
      <c r="BL918" t="s">
        <v>33061</v>
      </c>
      <c r="BR918" t="s">
        <v>33094</v>
      </c>
      <c r="BS918" t="s">
        <v>594</v>
      </c>
      <c r="BT918">
        <v>1</v>
      </c>
    </row>
    <row r="919" spans="1:75" hidden="1">
      <c r="A919">
        <v>1089</v>
      </c>
      <c r="B919" t="s">
        <v>76</v>
      </c>
      <c r="C919" t="s">
        <v>33058</v>
      </c>
      <c r="G919" t="s">
        <v>33058</v>
      </c>
      <c r="J919" t="s">
        <v>33074</v>
      </c>
      <c r="K919" t="s">
        <v>2128</v>
      </c>
      <c r="O919" t="s">
        <v>28261</v>
      </c>
      <c r="AG919">
        <v>12</v>
      </c>
      <c r="AH919">
        <v>12</v>
      </c>
      <c r="AN919" t="s">
        <v>2130</v>
      </c>
      <c r="AT919">
        <v>1974</v>
      </c>
      <c r="AU919">
        <v>3</v>
      </c>
      <c r="AV919">
        <v>3</v>
      </c>
      <c r="BA919">
        <v>525</v>
      </c>
      <c r="BB919">
        <v>527</v>
      </c>
      <c r="BD919" t="s">
        <v>33075</v>
      </c>
      <c r="BL919" t="s">
        <v>33076</v>
      </c>
      <c r="BR919" t="s">
        <v>33094</v>
      </c>
      <c r="BS919" t="s">
        <v>594</v>
      </c>
      <c r="BT919">
        <v>1</v>
      </c>
    </row>
    <row r="920" spans="1:75" hidden="1">
      <c r="A920">
        <v>985</v>
      </c>
      <c r="B920" t="s">
        <v>76</v>
      </c>
      <c r="C920" t="s">
        <v>32753</v>
      </c>
      <c r="G920" t="s">
        <v>32753</v>
      </c>
      <c r="J920" t="s">
        <v>32754</v>
      </c>
      <c r="K920" t="s">
        <v>3996</v>
      </c>
      <c r="O920" t="s">
        <v>28261</v>
      </c>
      <c r="AG920">
        <v>19</v>
      </c>
      <c r="AH920">
        <v>22</v>
      </c>
      <c r="AN920" t="s">
        <v>4000</v>
      </c>
      <c r="AT920">
        <v>1990</v>
      </c>
      <c r="AU920">
        <v>84</v>
      </c>
      <c r="AV920">
        <v>1</v>
      </c>
      <c r="BA920">
        <v>134</v>
      </c>
      <c r="BB920">
        <v>141</v>
      </c>
      <c r="BD920" t="s">
        <v>32755</v>
      </c>
      <c r="BL920" t="s">
        <v>32756</v>
      </c>
      <c r="BM920">
        <v>28312787</v>
      </c>
      <c r="BR920" t="s">
        <v>33094</v>
      </c>
      <c r="BS920" t="s">
        <v>296</v>
      </c>
    </row>
    <row r="921" spans="1:75" hidden="1">
      <c r="A921">
        <v>647</v>
      </c>
      <c r="B921" t="s">
        <v>76</v>
      </c>
      <c r="C921" t="s">
        <v>10176</v>
      </c>
      <c r="G921" t="s">
        <v>10176</v>
      </c>
      <c r="J921" t="s">
        <v>10177</v>
      </c>
      <c r="K921" t="s">
        <v>210</v>
      </c>
      <c r="O921" t="s">
        <v>28261</v>
      </c>
      <c r="W921" t="s">
        <v>10178</v>
      </c>
      <c r="AA921" t="s">
        <v>10179</v>
      </c>
      <c r="AB921" t="s">
        <v>10180</v>
      </c>
      <c r="AG921">
        <v>29</v>
      </c>
      <c r="AH921">
        <v>29</v>
      </c>
      <c r="AN921" t="s">
        <v>214</v>
      </c>
      <c r="AS921" t="s">
        <v>128</v>
      </c>
      <c r="AT921">
        <v>2005</v>
      </c>
      <c r="AU921">
        <v>30</v>
      </c>
      <c r="AV921">
        <v>6</v>
      </c>
      <c r="BA921">
        <v>613</v>
      </c>
      <c r="BB921">
        <v>619</v>
      </c>
      <c r="BD921" t="s">
        <v>10181</v>
      </c>
      <c r="BL921" t="s">
        <v>10182</v>
      </c>
      <c r="BR921" t="s">
        <v>33176</v>
      </c>
    </row>
    <row r="922" spans="1:75" hidden="1">
      <c r="A922">
        <v>705</v>
      </c>
      <c r="B922" t="s">
        <v>76</v>
      </c>
      <c r="C922" t="s">
        <v>6739</v>
      </c>
      <c r="G922" t="s">
        <v>6739</v>
      </c>
      <c r="J922" t="s">
        <v>31738</v>
      </c>
      <c r="K922" t="s">
        <v>145</v>
      </c>
      <c r="O922" t="s">
        <v>28261</v>
      </c>
      <c r="W922" t="s">
        <v>31739</v>
      </c>
      <c r="AG922">
        <v>9</v>
      </c>
      <c r="AH922">
        <v>11</v>
      </c>
      <c r="AN922" t="s">
        <v>147</v>
      </c>
      <c r="AO922" t="s">
        <v>1557</v>
      </c>
      <c r="AS922" t="s">
        <v>216</v>
      </c>
      <c r="AT922">
        <v>2003</v>
      </c>
      <c r="AU922">
        <v>49</v>
      </c>
      <c r="AV922">
        <v>8</v>
      </c>
      <c r="BA922">
        <v>777</v>
      </c>
      <c r="BB922">
        <v>784</v>
      </c>
      <c r="BD922" t="s">
        <v>31740</v>
      </c>
      <c r="BL922" t="s">
        <v>31741</v>
      </c>
      <c r="BM922">
        <v>12880658</v>
      </c>
      <c r="BR922" t="s">
        <v>33094</v>
      </c>
      <c r="BS922" t="s">
        <v>594</v>
      </c>
      <c r="BT922">
        <v>1</v>
      </c>
    </row>
    <row r="923" spans="1:75" hidden="1">
      <c r="A923">
        <v>822</v>
      </c>
      <c r="B923" t="s">
        <v>76</v>
      </c>
      <c r="C923" t="s">
        <v>32219</v>
      </c>
      <c r="G923" t="s">
        <v>32219</v>
      </c>
      <c r="J923" t="s">
        <v>32248</v>
      </c>
      <c r="K923" t="s">
        <v>1707</v>
      </c>
      <c r="O923" t="s">
        <v>28261</v>
      </c>
      <c r="W923" t="s">
        <v>32249</v>
      </c>
      <c r="AG923">
        <v>13</v>
      </c>
      <c r="AH923">
        <v>13</v>
      </c>
      <c r="AN923" t="s">
        <v>1709</v>
      </c>
      <c r="AS923" t="s">
        <v>204</v>
      </c>
      <c r="AT923">
        <v>1999</v>
      </c>
      <c r="AU923">
        <v>30</v>
      </c>
      <c r="AV923">
        <v>1</v>
      </c>
      <c r="BA923">
        <v>10</v>
      </c>
      <c r="BB923">
        <v>28</v>
      </c>
      <c r="BD923" t="s">
        <v>32250</v>
      </c>
      <c r="BL923" t="s">
        <v>32251</v>
      </c>
      <c r="BR923" t="s">
        <v>33094</v>
      </c>
      <c r="BS923" t="s">
        <v>296</v>
      </c>
    </row>
    <row r="924" spans="1:75" hidden="1">
      <c r="A924">
        <v>406</v>
      </c>
      <c r="B924" t="s">
        <v>76</v>
      </c>
      <c r="C924" t="s">
        <v>30340</v>
      </c>
      <c r="G924" t="s">
        <v>30341</v>
      </c>
      <c r="J924" t="s">
        <v>30342</v>
      </c>
      <c r="K924" t="s">
        <v>13339</v>
      </c>
      <c r="O924" t="s">
        <v>28261</v>
      </c>
      <c r="W924" t="s">
        <v>30343</v>
      </c>
      <c r="AG924">
        <v>8</v>
      </c>
      <c r="AH924">
        <v>8</v>
      </c>
      <c r="AN924" t="s">
        <v>13341</v>
      </c>
      <c r="AO924" t="s">
        <v>30344</v>
      </c>
      <c r="AS924" t="s">
        <v>397</v>
      </c>
      <c r="AT924">
        <v>2012</v>
      </c>
      <c r="AU924">
        <v>88</v>
      </c>
      <c r="AV924">
        <v>3</v>
      </c>
      <c r="BA924">
        <v>319</v>
      </c>
      <c r="BB924">
        <v>341</v>
      </c>
      <c r="BD924" t="s">
        <v>30345</v>
      </c>
      <c r="BL924" t="s">
        <v>30346</v>
      </c>
      <c r="BR924" t="s">
        <v>33094</v>
      </c>
      <c r="BS924" t="s">
        <v>296</v>
      </c>
    </row>
    <row r="925" spans="1:75" hidden="1">
      <c r="A925">
        <v>433</v>
      </c>
      <c r="B925" t="s">
        <v>76</v>
      </c>
      <c r="C925" t="s">
        <v>30469</v>
      </c>
      <c r="G925" t="s">
        <v>30470</v>
      </c>
      <c r="J925" t="s">
        <v>30471</v>
      </c>
      <c r="K925" t="s">
        <v>145</v>
      </c>
      <c r="O925" t="s">
        <v>28261</v>
      </c>
      <c r="W925" t="s">
        <v>30472</v>
      </c>
      <c r="AB925" t="s">
        <v>29421</v>
      </c>
      <c r="AG925">
        <v>3</v>
      </c>
      <c r="AH925">
        <v>3</v>
      </c>
      <c r="AN925" t="s">
        <v>147</v>
      </c>
      <c r="AS925" t="s">
        <v>204</v>
      </c>
      <c r="AT925">
        <v>2012</v>
      </c>
      <c r="AU925">
        <v>58</v>
      </c>
      <c r="AV925">
        <v>2</v>
      </c>
      <c r="BA925">
        <v>256</v>
      </c>
      <c r="BB925">
        <v>264</v>
      </c>
      <c r="BD925" t="s">
        <v>30473</v>
      </c>
      <c r="BL925" t="s">
        <v>30474</v>
      </c>
      <c r="BM925">
        <v>22138635</v>
      </c>
      <c r="BR925" t="s">
        <v>33094</v>
      </c>
      <c r="BS925" t="s">
        <v>296</v>
      </c>
    </row>
    <row r="926" spans="1:75" hidden="1">
      <c r="A926">
        <v>91</v>
      </c>
      <c r="B926" t="s">
        <v>76</v>
      </c>
      <c r="C926" t="s">
        <v>10215</v>
      </c>
      <c r="G926" t="s">
        <v>10216</v>
      </c>
      <c r="J926" t="s">
        <v>10217</v>
      </c>
      <c r="K926" t="s">
        <v>182</v>
      </c>
      <c r="O926" t="s">
        <v>28261</v>
      </c>
      <c r="W926" t="s">
        <v>10218</v>
      </c>
      <c r="AB926" t="s">
        <v>10219</v>
      </c>
      <c r="AG926">
        <v>4</v>
      </c>
      <c r="AH926">
        <v>4</v>
      </c>
      <c r="AN926" t="s">
        <v>184</v>
      </c>
      <c r="AO926" t="s">
        <v>293</v>
      </c>
      <c r="AS926" t="s">
        <v>185</v>
      </c>
      <c r="AT926">
        <v>2017</v>
      </c>
      <c r="AU926">
        <v>42</v>
      </c>
      <c r="AV926">
        <v>3</v>
      </c>
      <c r="BA926">
        <v>257</v>
      </c>
      <c r="BB926">
        <v>265</v>
      </c>
      <c r="BD926" t="s">
        <v>10220</v>
      </c>
      <c r="BL926" t="s">
        <v>10221</v>
      </c>
      <c r="BR926" t="s">
        <v>33176</v>
      </c>
    </row>
    <row r="927" spans="1:75" hidden="1">
      <c r="A927">
        <v>609</v>
      </c>
      <c r="B927" t="s">
        <v>76</v>
      </c>
      <c r="C927" t="s">
        <v>31325</v>
      </c>
      <c r="G927" t="s">
        <v>31326</v>
      </c>
      <c r="J927" t="s">
        <v>31327</v>
      </c>
      <c r="K927" t="s">
        <v>9308</v>
      </c>
      <c r="O927" t="s">
        <v>28261</v>
      </c>
      <c r="W927" t="s">
        <v>31328</v>
      </c>
      <c r="AG927">
        <v>79</v>
      </c>
      <c r="AH927">
        <v>85</v>
      </c>
      <c r="AN927" t="s">
        <v>9310</v>
      </c>
      <c r="AS927" t="s">
        <v>509</v>
      </c>
      <c r="AT927">
        <v>2007</v>
      </c>
      <c r="AU927">
        <v>18</v>
      </c>
      <c r="AV927">
        <v>1</v>
      </c>
      <c r="BA927">
        <v>121</v>
      </c>
      <c r="BB927">
        <v>129</v>
      </c>
      <c r="BD927" t="s">
        <v>31329</v>
      </c>
      <c r="BL927" t="s">
        <v>31330</v>
      </c>
      <c r="BR927" t="s">
        <v>33094</v>
      </c>
      <c r="BS927" t="s">
        <v>296</v>
      </c>
    </row>
    <row r="928" spans="1:75" hidden="1">
      <c r="A928">
        <v>633</v>
      </c>
      <c r="B928" t="s">
        <v>76</v>
      </c>
      <c r="C928" t="s">
        <v>4972</v>
      </c>
      <c r="G928" t="s">
        <v>9678</v>
      </c>
      <c r="J928" t="s">
        <v>31451</v>
      </c>
      <c r="K928" t="s">
        <v>452</v>
      </c>
      <c r="O928" t="s">
        <v>28261</v>
      </c>
      <c r="W928" t="s">
        <v>31452</v>
      </c>
      <c r="AG928">
        <v>4</v>
      </c>
      <c r="AH928">
        <v>6</v>
      </c>
      <c r="AN928" t="s">
        <v>454</v>
      </c>
      <c r="AO928" t="s">
        <v>5026</v>
      </c>
      <c r="AS928" t="s">
        <v>148</v>
      </c>
      <c r="AT928">
        <v>2006</v>
      </c>
      <c r="AU928">
        <v>41</v>
      </c>
      <c r="AV928">
        <v>2</v>
      </c>
      <c r="BA928">
        <v>303</v>
      </c>
      <c r="BB928">
        <v>307</v>
      </c>
      <c r="BD928" t="s">
        <v>31453</v>
      </c>
      <c r="BL928" t="s">
        <v>31454</v>
      </c>
      <c r="BR928" t="s">
        <v>33094</v>
      </c>
      <c r="BS928" t="s">
        <v>296</v>
      </c>
    </row>
    <row r="929" spans="1:75" hidden="1">
      <c r="A929">
        <v>731</v>
      </c>
      <c r="B929" t="s">
        <v>76</v>
      </c>
      <c r="C929" t="s">
        <v>24998</v>
      </c>
      <c r="G929" t="s">
        <v>24998</v>
      </c>
      <c r="J929" t="s">
        <v>31862</v>
      </c>
      <c r="K929" t="s">
        <v>452</v>
      </c>
      <c r="O929" t="s">
        <v>28261</v>
      </c>
      <c r="W929" t="s">
        <v>31863</v>
      </c>
      <c r="AG929">
        <v>17</v>
      </c>
      <c r="AH929">
        <v>18</v>
      </c>
      <c r="AN929" t="s">
        <v>454</v>
      </c>
      <c r="AS929" t="s">
        <v>413</v>
      </c>
      <c r="AT929">
        <v>2002</v>
      </c>
      <c r="AU929">
        <v>37</v>
      </c>
      <c r="AV929">
        <v>4</v>
      </c>
      <c r="BA929">
        <v>527</v>
      </c>
      <c r="BB929">
        <v>533</v>
      </c>
      <c r="BL929" t="s">
        <v>31864</v>
      </c>
      <c r="BR929" t="s">
        <v>33094</v>
      </c>
      <c r="BS929" t="s">
        <v>594</v>
      </c>
      <c r="BT929">
        <v>3</v>
      </c>
      <c r="BU929">
        <v>5</v>
      </c>
      <c r="BW929" t="s">
        <v>594</v>
      </c>
    </row>
    <row r="930" spans="1:75" hidden="1">
      <c r="A930">
        <v>550</v>
      </c>
      <c r="B930" t="s">
        <v>76</v>
      </c>
      <c r="C930" t="s">
        <v>10232</v>
      </c>
      <c r="G930" t="s">
        <v>10233</v>
      </c>
      <c r="J930" t="s">
        <v>10234</v>
      </c>
      <c r="K930" t="s">
        <v>766</v>
      </c>
      <c r="O930" t="s">
        <v>28261</v>
      </c>
      <c r="W930" t="s">
        <v>10235</v>
      </c>
      <c r="AA930" t="s">
        <v>10236</v>
      </c>
      <c r="AG930">
        <v>4</v>
      </c>
      <c r="AH930">
        <v>4</v>
      </c>
      <c r="AN930" t="s">
        <v>768</v>
      </c>
      <c r="AS930" t="s">
        <v>185</v>
      </c>
      <c r="AT930">
        <v>2008</v>
      </c>
      <c r="AU930">
        <v>45</v>
      </c>
      <c r="AV930">
        <v>5</v>
      </c>
      <c r="BA930">
        <v>861</v>
      </c>
      <c r="BB930">
        <v>866</v>
      </c>
      <c r="BD930" t="s">
        <v>10237</v>
      </c>
      <c r="BL930" t="s">
        <v>10238</v>
      </c>
      <c r="BM930">
        <v>18826027</v>
      </c>
      <c r="BR930" t="s">
        <v>33176</v>
      </c>
    </row>
    <row r="931" spans="1:75" hidden="1">
      <c r="A931">
        <v>537</v>
      </c>
      <c r="B931" t="s">
        <v>76</v>
      </c>
      <c r="C931" t="s">
        <v>24116</v>
      </c>
      <c r="G931" t="s">
        <v>24117</v>
      </c>
      <c r="J931" t="s">
        <v>24118</v>
      </c>
      <c r="K931" t="s">
        <v>902</v>
      </c>
      <c r="O931" t="s">
        <v>28261</v>
      </c>
      <c r="W931" t="s">
        <v>24119</v>
      </c>
      <c r="AG931">
        <v>4</v>
      </c>
      <c r="AH931">
        <v>5</v>
      </c>
      <c r="AN931" t="s">
        <v>908</v>
      </c>
      <c r="AT931">
        <v>2009</v>
      </c>
      <c r="AU931">
        <v>106</v>
      </c>
      <c r="AV931">
        <v>1</v>
      </c>
      <c r="BA931">
        <v>37</v>
      </c>
      <c r="BB931">
        <v>41</v>
      </c>
      <c r="BD931" t="s">
        <v>24120</v>
      </c>
      <c r="BL931" t="s">
        <v>24121</v>
      </c>
      <c r="BR931" t="s">
        <v>33176</v>
      </c>
    </row>
    <row r="932" spans="1:75" hidden="1">
      <c r="A932">
        <v>1043</v>
      </c>
      <c r="B932" t="s">
        <v>76</v>
      </c>
      <c r="C932" t="s">
        <v>32942</v>
      </c>
      <c r="G932" t="s">
        <v>32942</v>
      </c>
      <c r="J932" t="s">
        <v>32943</v>
      </c>
      <c r="K932" t="s">
        <v>5100</v>
      </c>
      <c r="O932" t="s">
        <v>28261</v>
      </c>
      <c r="AG932">
        <v>21</v>
      </c>
      <c r="AH932">
        <v>23</v>
      </c>
      <c r="AN932" t="s">
        <v>3970</v>
      </c>
      <c r="AT932">
        <v>1983</v>
      </c>
      <c r="AU932">
        <v>61</v>
      </c>
      <c r="AV932">
        <v>5</v>
      </c>
      <c r="BA932">
        <v>952</v>
      </c>
      <c r="BB932">
        <v>957</v>
      </c>
      <c r="BD932" t="s">
        <v>32944</v>
      </c>
      <c r="BL932" t="s">
        <v>32945</v>
      </c>
      <c r="BR932" t="s">
        <v>33094</v>
      </c>
      <c r="BS932" t="s">
        <v>594</v>
      </c>
      <c r="BT932">
        <v>1</v>
      </c>
    </row>
    <row r="933" spans="1:75" hidden="1">
      <c r="A933">
        <v>733</v>
      </c>
      <c r="B933" t="s">
        <v>76</v>
      </c>
      <c r="C933" t="s">
        <v>31865</v>
      </c>
      <c r="G933" t="s">
        <v>31865</v>
      </c>
      <c r="J933" t="s">
        <v>31866</v>
      </c>
      <c r="K933" t="s">
        <v>677</v>
      </c>
      <c r="O933" t="s">
        <v>28261</v>
      </c>
      <c r="W933" t="s">
        <v>31867</v>
      </c>
      <c r="AA933" t="s">
        <v>9229</v>
      </c>
      <c r="AG933">
        <v>57</v>
      </c>
      <c r="AH933">
        <v>59</v>
      </c>
      <c r="AN933" t="s">
        <v>679</v>
      </c>
      <c r="AS933" t="s">
        <v>185</v>
      </c>
      <c r="AT933">
        <v>2002</v>
      </c>
      <c r="AU933">
        <v>15</v>
      </c>
      <c r="AV933">
        <v>5</v>
      </c>
      <c r="BA933">
        <v>763</v>
      </c>
      <c r="BB933">
        <v>774</v>
      </c>
      <c r="BD933" t="s">
        <v>31868</v>
      </c>
      <c r="BL933" t="s">
        <v>31869</v>
      </c>
      <c r="BR933" t="s">
        <v>33094</v>
      </c>
      <c r="BS933" t="s">
        <v>296</v>
      </c>
    </row>
    <row r="934" spans="1:75" hidden="1">
      <c r="A934">
        <v>14</v>
      </c>
      <c r="B934" t="s">
        <v>76</v>
      </c>
      <c r="C934" t="s">
        <v>10251</v>
      </c>
      <c r="G934" t="s">
        <v>10252</v>
      </c>
      <c r="J934" t="s">
        <v>10253</v>
      </c>
      <c r="K934" t="s">
        <v>588</v>
      </c>
      <c r="O934" t="s">
        <v>28261</v>
      </c>
      <c r="W934" t="s">
        <v>10254</v>
      </c>
      <c r="AB934" t="s">
        <v>10255</v>
      </c>
      <c r="AG934">
        <v>0</v>
      </c>
      <c r="AH934">
        <v>0</v>
      </c>
      <c r="AN934" t="s">
        <v>591</v>
      </c>
      <c r="AS934" t="s">
        <v>185</v>
      </c>
      <c r="AT934">
        <v>2018</v>
      </c>
      <c r="AU934">
        <v>8</v>
      </c>
      <c r="AV934">
        <v>17</v>
      </c>
      <c r="BA934">
        <v>8761</v>
      </c>
      <c r="BB934">
        <v>8769</v>
      </c>
      <c r="BD934" t="s">
        <v>10256</v>
      </c>
      <c r="BL934" t="s">
        <v>10257</v>
      </c>
      <c r="BM934">
        <v>30271543</v>
      </c>
      <c r="BR934" t="s">
        <v>33176</v>
      </c>
    </row>
    <row r="935" spans="1:75" hidden="1">
      <c r="A935">
        <v>588</v>
      </c>
      <c r="B935" t="s">
        <v>76</v>
      </c>
      <c r="C935" t="s">
        <v>10258</v>
      </c>
      <c r="G935" t="s">
        <v>10259</v>
      </c>
      <c r="J935" t="s">
        <v>10260</v>
      </c>
      <c r="K935" t="s">
        <v>2662</v>
      </c>
      <c r="O935" t="s">
        <v>28261</v>
      </c>
      <c r="W935" t="s">
        <v>10261</v>
      </c>
      <c r="AG935">
        <v>35</v>
      </c>
      <c r="AH935">
        <v>40</v>
      </c>
      <c r="AN935" t="s">
        <v>2664</v>
      </c>
      <c r="AS935" t="s">
        <v>413</v>
      </c>
      <c r="AT935">
        <v>2007</v>
      </c>
      <c r="AU935">
        <v>125</v>
      </c>
      <c r="AV935">
        <v>2</v>
      </c>
      <c r="BA935">
        <v>179</v>
      </c>
      <c r="BB935">
        <v>184</v>
      </c>
      <c r="BD935" t="s">
        <v>10262</v>
      </c>
      <c r="BL935" t="s">
        <v>10263</v>
      </c>
      <c r="BR935" t="s">
        <v>33176</v>
      </c>
    </row>
    <row r="936" spans="1:75" hidden="1">
      <c r="A936">
        <v>839</v>
      </c>
      <c r="B936" t="s">
        <v>76</v>
      </c>
      <c r="C936" t="s">
        <v>27583</v>
      </c>
      <c r="G936" t="s">
        <v>27583</v>
      </c>
      <c r="J936" t="s">
        <v>27584</v>
      </c>
      <c r="K936" t="s">
        <v>15925</v>
      </c>
      <c r="O936" t="s">
        <v>28261</v>
      </c>
      <c r="W936" t="s">
        <v>27585</v>
      </c>
      <c r="AG936">
        <v>15</v>
      </c>
      <c r="AH936">
        <v>17</v>
      </c>
      <c r="AN936" t="s">
        <v>15927</v>
      </c>
      <c r="AS936" t="s">
        <v>148</v>
      </c>
      <c r="AT936">
        <v>1998</v>
      </c>
      <c r="AU936">
        <v>58</v>
      </c>
      <c r="AV936">
        <v>5</v>
      </c>
      <c r="BA936">
        <v>587</v>
      </c>
      <c r="BB936">
        <v>588</v>
      </c>
      <c r="BD936" t="s">
        <v>27586</v>
      </c>
      <c r="BL936" t="s">
        <v>27587</v>
      </c>
      <c r="BM936">
        <v>9598445</v>
      </c>
      <c r="BR936" t="s">
        <v>33176</v>
      </c>
    </row>
    <row r="937" spans="1:75" hidden="1">
      <c r="A937">
        <v>737</v>
      </c>
      <c r="B937" t="s">
        <v>76</v>
      </c>
      <c r="C937" t="s">
        <v>31888</v>
      </c>
      <c r="G937" t="s">
        <v>31888</v>
      </c>
      <c r="J937" t="s">
        <v>31889</v>
      </c>
      <c r="K937" t="s">
        <v>145</v>
      </c>
      <c r="O937" t="s">
        <v>28261</v>
      </c>
      <c r="W937" t="s">
        <v>31890</v>
      </c>
      <c r="AA937" t="s">
        <v>8853</v>
      </c>
      <c r="AB937" t="s">
        <v>15096</v>
      </c>
      <c r="AG937">
        <v>86</v>
      </c>
      <c r="AH937">
        <v>91</v>
      </c>
      <c r="AN937" t="s">
        <v>147</v>
      </c>
      <c r="AO937" t="s">
        <v>1557</v>
      </c>
      <c r="AS937" t="s">
        <v>216</v>
      </c>
      <c r="AT937">
        <v>2002</v>
      </c>
      <c r="AU937">
        <v>48</v>
      </c>
      <c r="AV937">
        <v>8</v>
      </c>
      <c r="BA937">
        <v>803</v>
      </c>
      <c r="BB937">
        <v>816</v>
      </c>
      <c r="BC937" t="s">
        <v>31891</v>
      </c>
      <c r="BD937" t="s">
        <v>31892</v>
      </c>
      <c r="BL937" t="s">
        <v>31893</v>
      </c>
      <c r="BR937" t="s">
        <v>33094</v>
      </c>
      <c r="BS937" t="s">
        <v>296</v>
      </c>
    </row>
    <row r="938" spans="1:75" hidden="1">
      <c r="A938">
        <v>556</v>
      </c>
      <c r="B938" t="s">
        <v>76</v>
      </c>
      <c r="C938" t="s">
        <v>31065</v>
      </c>
      <c r="G938" t="s">
        <v>31066</v>
      </c>
      <c r="J938" t="s">
        <v>31067</v>
      </c>
      <c r="K938" t="s">
        <v>14014</v>
      </c>
      <c r="O938" t="s">
        <v>28261</v>
      </c>
      <c r="W938" t="s">
        <v>31068</v>
      </c>
      <c r="AB938" t="s">
        <v>4021</v>
      </c>
      <c r="AG938">
        <v>4</v>
      </c>
      <c r="AH938">
        <v>4</v>
      </c>
      <c r="AN938" t="s">
        <v>14018</v>
      </c>
      <c r="AS938" t="s">
        <v>148</v>
      </c>
      <c r="AT938">
        <v>2008</v>
      </c>
      <c r="AU938">
        <v>150</v>
      </c>
      <c r="AV938">
        <v>1</v>
      </c>
      <c r="BA938">
        <v>80</v>
      </c>
      <c r="BB938">
        <v>83</v>
      </c>
      <c r="BD938" t="s">
        <v>31069</v>
      </c>
      <c r="BL938" t="s">
        <v>31070</v>
      </c>
      <c r="BM938">
        <v>18439863</v>
      </c>
      <c r="BR938" t="s">
        <v>33094</v>
      </c>
      <c r="BS938" t="s">
        <v>296</v>
      </c>
    </row>
    <row r="939" spans="1:75" hidden="1">
      <c r="A939">
        <v>419</v>
      </c>
      <c r="B939" t="s">
        <v>76</v>
      </c>
      <c r="C939" t="s">
        <v>30402</v>
      </c>
      <c r="G939" t="s">
        <v>30403</v>
      </c>
      <c r="J939" t="s">
        <v>30404</v>
      </c>
      <c r="K939" t="s">
        <v>17560</v>
      </c>
      <c r="O939" t="s">
        <v>28261</v>
      </c>
      <c r="W939" t="s">
        <v>30405</v>
      </c>
      <c r="AA939" t="s">
        <v>30406</v>
      </c>
      <c r="AB939" t="s">
        <v>30407</v>
      </c>
      <c r="AG939">
        <v>10</v>
      </c>
      <c r="AH939">
        <v>12</v>
      </c>
      <c r="AN939" t="s">
        <v>17565</v>
      </c>
      <c r="AO939" t="s">
        <v>30408</v>
      </c>
      <c r="AS939" t="s">
        <v>887</v>
      </c>
      <c r="AT939">
        <v>2012</v>
      </c>
      <c r="AU939">
        <v>94</v>
      </c>
      <c r="BA939">
        <v>87</v>
      </c>
      <c r="BB939">
        <v>96</v>
      </c>
      <c r="BD939" t="s">
        <v>30409</v>
      </c>
      <c r="BL939" t="s">
        <v>30410</v>
      </c>
      <c r="BR939" t="s">
        <v>33094</v>
      </c>
      <c r="BS939" t="s">
        <v>296</v>
      </c>
    </row>
    <row r="940" spans="1:75" hidden="1">
      <c r="A940">
        <v>40</v>
      </c>
      <c r="B940" t="s">
        <v>76</v>
      </c>
      <c r="C940" t="s">
        <v>28459</v>
      </c>
      <c r="G940" t="s">
        <v>28460</v>
      </c>
      <c r="J940" t="s">
        <v>28461</v>
      </c>
      <c r="K940" t="s">
        <v>9558</v>
      </c>
      <c r="O940" t="s">
        <v>28261</v>
      </c>
      <c r="W940" t="s">
        <v>28462</v>
      </c>
      <c r="AG940">
        <v>2</v>
      </c>
      <c r="AH940">
        <v>2</v>
      </c>
      <c r="AN940" t="s">
        <v>9560</v>
      </c>
      <c r="AO940" t="s">
        <v>9561</v>
      </c>
      <c r="AS940" t="s">
        <v>600</v>
      </c>
      <c r="AT940">
        <v>2018</v>
      </c>
      <c r="AU940">
        <v>38</v>
      </c>
      <c r="BA940">
        <v>45</v>
      </c>
      <c r="BB940">
        <v>58</v>
      </c>
      <c r="BD940" t="s">
        <v>28463</v>
      </c>
      <c r="BL940" t="s">
        <v>28464</v>
      </c>
      <c r="BM940">
        <v>28843847</v>
      </c>
      <c r="BR940" t="s">
        <v>33094</v>
      </c>
      <c r="BS940" t="s">
        <v>296</v>
      </c>
    </row>
    <row r="941" spans="1:75" hidden="1">
      <c r="A941">
        <v>544</v>
      </c>
      <c r="B941" t="s">
        <v>76</v>
      </c>
      <c r="C941" t="s">
        <v>31006</v>
      </c>
      <c r="G941" t="s">
        <v>31007</v>
      </c>
      <c r="J941" t="s">
        <v>31008</v>
      </c>
      <c r="K941" t="s">
        <v>14651</v>
      </c>
      <c r="O941" t="s">
        <v>28261</v>
      </c>
      <c r="W941" t="s">
        <v>31009</v>
      </c>
      <c r="AG941">
        <v>12</v>
      </c>
      <c r="AH941">
        <v>12</v>
      </c>
      <c r="AN941" t="s">
        <v>11397</v>
      </c>
      <c r="AO941" t="s">
        <v>11398</v>
      </c>
      <c r="AS941" t="s">
        <v>128</v>
      </c>
      <c r="AT941">
        <v>2008</v>
      </c>
      <c r="AU941">
        <v>95</v>
      </c>
      <c r="AV941">
        <v>12</v>
      </c>
      <c r="BA941">
        <v>1195</v>
      </c>
      <c r="BB941">
        <v>1198</v>
      </c>
      <c r="BD941" t="s">
        <v>31010</v>
      </c>
      <c r="BL941" t="s">
        <v>31011</v>
      </c>
      <c r="BM941">
        <v>18754089</v>
      </c>
      <c r="BR941" t="s">
        <v>33094</v>
      </c>
      <c r="BS941" t="s">
        <v>296</v>
      </c>
    </row>
    <row r="942" spans="1:75" hidden="1">
      <c r="A942">
        <v>855</v>
      </c>
      <c r="B942" t="s">
        <v>76</v>
      </c>
      <c r="C942" t="s">
        <v>4972</v>
      </c>
      <c r="G942" t="s">
        <v>4972</v>
      </c>
      <c r="J942" t="s">
        <v>32349</v>
      </c>
      <c r="K942" t="s">
        <v>452</v>
      </c>
      <c r="O942" t="s">
        <v>28261</v>
      </c>
      <c r="AG942">
        <v>1</v>
      </c>
      <c r="AH942">
        <v>2</v>
      </c>
      <c r="AN942" t="s">
        <v>454</v>
      </c>
      <c r="AS942" t="s">
        <v>216</v>
      </c>
      <c r="AT942">
        <v>1997</v>
      </c>
      <c r="AU942">
        <v>32</v>
      </c>
      <c r="AV942">
        <v>3</v>
      </c>
      <c r="BA942">
        <v>517</v>
      </c>
      <c r="BB942">
        <v>521</v>
      </c>
      <c r="BD942" t="s">
        <v>32350</v>
      </c>
      <c r="BL942" t="s">
        <v>32351</v>
      </c>
      <c r="BR942" t="s">
        <v>33094</v>
      </c>
      <c r="BS942" t="s">
        <v>296</v>
      </c>
    </row>
    <row r="943" spans="1:75" hidden="1">
      <c r="A943">
        <v>10</v>
      </c>
      <c r="B943" t="s">
        <v>76</v>
      </c>
      <c r="C943" t="s">
        <v>28305</v>
      </c>
      <c r="G943" t="s">
        <v>28306</v>
      </c>
      <c r="J943" t="s">
        <v>28307</v>
      </c>
      <c r="K943" t="s">
        <v>28308</v>
      </c>
      <c r="O943" t="s">
        <v>28261</v>
      </c>
      <c r="W943" t="s">
        <v>28309</v>
      </c>
      <c r="AB943" t="s">
        <v>28310</v>
      </c>
      <c r="AG943">
        <v>0</v>
      </c>
      <c r="AH943">
        <v>0</v>
      </c>
      <c r="AN943" t="s">
        <v>28311</v>
      </c>
      <c r="AO943" t="s">
        <v>28312</v>
      </c>
      <c r="AS943" t="s">
        <v>168</v>
      </c>
      <c r="AT943">
        <v>2018</v>
      </c>
      <c r="AU943">
        <v>47</v>
      </c>
      <c r="AV943">
        <v>4</v>
      </c>
      <c r="BA943">
        <v>1144</v>
      </c>
      <c r="BB943">
        <v>1169</v>
      </c>
      <c r="BD943" t="s">
        <v>28313</v>
      </c>
      <c r="BL943" t="s">
        <v>28314</v>
      </c>
      <c r="BR943" t="s">
        <v>33094</v>
      </c>
      <c r="BS943" t="s">
        <v>296</v>
      </c>
    </row>
    <row r="944" spans="1:75" hidden="1">
      <c r="A944">
        <v>925</v>
      </c>
      <c r="B944" t="s">
        <v>76</v>
      </c>
      <c r="C944" t="s">
        <v>9199</v>
      </c>
      <c r="G944" t="s">
        <v>9199</v>
      </c>
      <c r="J944" t="s">
        <v>32553</v>
      </c>
      <c r="K944" t="s">
        <v>182</v>
      </c>
      <c r="O944" t="s">
        <v>28261</v>
      </c>
      <c r="W944" t="s">
        <v>32554</v>
      </c>
      <c r="AG944">
        <v>3</v>
      </c>
      <c r="AH944">
        <v>3</v>
      </c>
      <c r="AN944" t="s">
        <v>184</v>
      </c>
      <c r="AS944" t="s">
        <v>769</v>
      </c>
      <c r="AT944">
        <v>1994</v>
      </c>
      <c r="AU944">
        <v>19</v>
      </c>
      <c r="AV944">
        <v>1</v>
      </c>
      <c r="BA944">
        <v>83</v>
      </c>
      <c r="BB944">
        <v>87</v>
      </c>
      <c r="BD944" t="s">
        <v>32555</v>
      </c>
      <c r="BL944" t="s">
        <v>32556</v>
      </c>
      <c r="BR944" t="s">
        <v>33094</v>
      </c>
      <c r="BS944" t="s">
        <v>296</v>
      </c>
    </row>
    <row r="945" spans="1:71" hidden="1">
      <c r="A945">
        <v>336</v>
      </c>
      <c r="B945" t="s">
        <v>76</v>
      </c>
      <c r="C945" t="s">
        <v>29976</v>
      </c>
      <c r="G945" t="s">
        <v>29977</v>
      </c>
      <c r="J945" t="s">
        <v>29978</v>
      </c>
      <c r="K945" t="s">
        <v>2877</v>
      </c>
      <c r="O945" t="s">
        <v>28261</v>
      </c>
      <c r="W945" t="s">
        <v>29979</v>
      </c>
      <c r="AA945" t="s">
        <v>29980</v>
      </c>
      <c r="AB945" t="s">
        <v>29981</v>
      </c>
      <c r="AG945">
        <v>15</v>
      </c>
      <c r="AH945">
        <v>15</v>
      </c>
      <c r="AN945" t="s">
        <v>2880</v>
      </c>
      <c r="AO945" t="s">
        <v>2881</v>
      </c>
      <c r="AS945" t="s">
        <v>413</v>
      </c>
      <c r="AT945">
        <v>2013</v>
      </c>
      <c r="AU945">
        <v>110</v>
      </c>
      <c r="AV945">
        <v>3</v>
      </c>
      <c r="BA945">
        <v>543</v>
      </c>
      <c r="BB945">
        <v>563</v>
      </c>
      <c r="BD945" t="s">
        <v>29982</v>
      </c>
      <c r="BL945" t="s">
        <v>29983</v>
      </c>
      <c r="BR945" t="s">
        <v>33094</v>
      </c>
      <c r="BS945" t="s">
        <v>296</v>
      </c>
    </row>
    <row r="946" spans="1:71" hidden="1">
      <c r="A946">
        <v>303</v>
      </c>
      <c r="B946" t="s">
        <v>76</v>
      </c>
      <c r="C946" t="s">
        <v>29806</v>
      </c>
      <c r="G946" t="s">
        <v>29807</v>
      </c>
      <c r="J946" t="s">
        <v>29808</v>
      </c>
      <c r="K946" t="s">
        <v>11034</v>
      </c>
      <c r="O946" t="s">
        <v>28261</v>
      </c>
      <c r="W946" t="s">
        <v>29809</v>
      </c>
      <c r="AA946" t="s">
        <v>29810</v>
      </c>
      <c r="AB946" t="s">
        <v>29811</v>
      </c>
      <c r="AG946">
        <v>14</v>
      </c>
      <c r="AH946">
        <v>14</v>
      </c>
      <c r="AN946" t="s">
        <v>11041</v>
      </c>
      <c r="AO946" t="s">
        <v>29812</v>
      </c>
      <c r="AS946" s="3">
        <v>42095</v>
      </c>
      <c r="AT946">
        <v>2014</v>
      </c>
      <c r="AU946">
        <v>28</v>
      </c>
      <c r="AV946">
        <v>8</v>
      </c>
      <c r="BA946">
        <v>3288</v>
      </c>
      <c r="BB946">
        <v>3299</v>
      </c>
      <c r="BD946" t="s">
        <v>29813</v>
      </c>
      <c r="BL946" t="s">
        <v>29814</v>
      </c>
      <c r="BR946" t="s">
        <v>33094</v>
      </c>
      <c r="BS946" t="s">
        <v>296</v>
      </c>
    </row>
    <row r="947" spans="1:71" hidden="1">
      <c r="A947">
        <v>149</v>
      </c>
      <c r="B947" t="s">
        <v>76</v>
      </c>
      <c r="C947" t="s">
        <v>29047</v>
      </c>
      <c r="G947" t="s">
        <v>29048</v>
      </c>
      <c r="J947" t="s">
        <v>29049</v>
      </c>
      <c r="K947" t="s">
        <v>1697</v>
      </c>
      <c r="O947" t="s">
        <v>28261</v>
      </c>
      <c r="W947" t="s">
        <v>29050</v>
      </c>
      <c r="AB947" t="s">
        <v>29051</v>
      </c>
      <c r="AG947">
        <v>4</v>
      </c>
      <c r="AH947">
        <v>4</v>
      </c>
      <c r="AN947" t="s">
        <v>1699</v>
      </c>
      <c r="AO947" t="s">
        <v>1700</v>
      </c>
      <c r="AS947" t="s">
        <v>413</v>
      </c>
      <c r="AT947">
        <v>2016</v>
      </c>
      <c r="AU947">
        <v>188</v>
      </c>
      <c r="AV947">
        <v>5</v>
      </c>
      <c r="BA947">
        <v>485</v>
      </c>
      <c r="BB947">
        <v>498</v>
      </c>
      <c r="BD947" t="s">
        <v>29052</v>
      </c>
      <c r="BL947" t="s">
        <v>29053</v>
      </c>
      <c r="BM947">
        <v>27788346</v>
      </c>
      <c r="BR947" t="s">
        <v>33094</v>
      </c>
      <c r="BS947" t="s">
        <v>296</v>
      </c>
    </row>
    <row r="948" spans="1:71" hidden="1">
      <c r="A948">
        <v>478</v>
      </c>
      <c r="B948" t="s">
        <v>76</v>
      </c>
      <c r="C948" t="s">
        <v>30700</v>
      </c>
      <c r="G948" t="s">
        <v>30701</v>
      </c>
      <c r="J948" t="s">
        <v>30702</v>
      </c>
      <c r="K948" t="s">
        <v>30703</v>
      </c>
      <c r="O948" t="s">
        <v>28261</v>
      </c>
      <c r="W948" t="s">
        <v>30704</v>
      </c>
      <c r="AA948" t="s">
        <v>30705</v>
      </c>
      <c r="AB948" t="s">
        <v>30706</v>
      </c>
      <c r="AG948">
        <v>11</v>
      </c>
      <c r="AH948">
        <v>11</v>
      </c>
      <c r="AN948" t="s">
        <v>30707</v>
      </c>
      <c r="AT948">
        <v>2011</v>
      </c>
      <c r="AU948">
        <v>37</v>
      </c>
      <c r="AV948">
        <v>2</v>
      </c>
      <c r="BA948">
        <v>195</v>
      </c>
      <c r="BB948">
        <v>214</v>
      </c>
      <c r="BD948" t="s">
        <v>30708</v>
      </c>
      <c r="BL948" t="s">
        <v>30709</v>
      </c>
      <c r="BR948" t="s">
        <v>33094</v>
      </c>
      <c r="BS948" t="s">
        <v>296</v>
      </c>
    </row>
    <row r="949" spans="1:71" hidden="1">
      <c r="A949">
        <v>568</v>
      </c>
      <c r="B949" t="s">
        <v>76</v>
      </c>
      <c r="C949" t="s">
        <v>31133</v>
      </c>
      <c r="G949" t="s">
        <v>31134</v>
      </c>
      <c r="J949" t="s">
        <v>31135</v>
      </c>
      <c r="K949" t="s">
        <v>20385</v>
      </c>
      <c r="O949" t="s">
        <v>28261</v>
      </c>
      <c r="W949" t="s">
        <v>31136</v>
      </c>
      <c r="AG949">
        <v>2</v>
      </c>
      <c r="AH949">
        <v>2</v>
      </c>
      <c r="AN949" t="s">
        <v>20389</v>
      </c>
      <c r="AS949" t="s">
        <v>204</v>
      </c>
      <c r="AT949">
        <v>2008</v>
      </c>
      <c r="AU949">
        <v>1</v>
      </c>
      <c r="AV949">
        <v>1</v>
      </c>
      <c r="BA949">
        <v>40</v>
      </c>
      <c r="BB949">
        <v>47</v>
      </c>
      <c r="BD949" t="s">
        <v>31137</v>
      </c>
      <c r="BL949" t="s">
        <v>31138</v>
      </c>
      <c r="BR949" t="s">
        <v>33094</v>
      </c>
      <c r="BS949" t="s">
        <v>296</v>
      </c>
    </row>
    <row r="950" spans="1:71" hidden="1">
      <c r="A950">
        <v>585</v>
      </c>
      <c r="B950" t="s">
        <v>76</v>
      </c>
      <c r="C950" t="s">
        <v>31221</v>
      </c>
      <c r="G950" t="s">
        <v>31222</v>
      </c>
      <c r="J950" t="s">
        <v>31223</v>
      </c>
      <c r="K950" t="s">
        <v>452</v>
      </c>
      <c r="O950" t="s">
        <v>28261</v>
      </c>
      <c r="W950" t="s">
        <v>31224</v>
      </c>
      <c r="AG950">
        <v>9</v>
      </c>
      <c r="AH950">
        <v>10</v>
      </c>
      <c r="AN950" t="s">
        <v>454</v>
      </c>
      <c r="AS950" t="s">
        <v>413</v>
      </c>
      <c r="AT950">
        <v>2007</v>
      </c>
      <c r="AU950">
        <v>42</v>
      </c>
      <c r="AV950">
        <v>4</v>
      </c>
      <c r="BA950">
        <v>685</v>
      </c>
      <c r="BB950">
        <v>692</v>
      </c>
      <c r="BD950" t="s">
        <v>31225</v>
      </c>
      <c r="BL950" t="s">
        <v>31226</v>
      </c>
      <c r="BR950" t="s">
        <v>33094</v>
      </c>
      <c r="BS950" t="s">
        <v>296</v>
      </c>
    </row>
    <row r="951" spans="1:71" hidden="1">
      <c r="A951">
        <v>515</v>
      </c>
      <c r="B951" t="s">
        <v>76</v>
      </c>
      <c r="C951" t="s">
        <v>30868</v>
      </c>
      <c r="G951" t="s">
        <v>30869</v>
      </c>
      <c r="J951" t="s">
        <v>30870</v>
      </c>
      <c r="K951" t="s">
        <v>452</v>
      </c>
      <c r="O951" t="s">
        <v>28261</v>
      </c>
      <c r="W951" t="s">
        <v>30871</v>
      </c>
      <c r="AG951">
        <v>8</v>
      </c>
      <c r="AH951">
        <v>8</v>
      </c>
      <c r="AN951" t="s">
        <v>454</v>
      </c>
      <c r="AS951" t="s">
        <v>413</v>
      </c>
      <c r="AT951">
        <v>2009</v>
      </c>
      <c r="AU951">
        <v>44</v>
      </c>
      <c r="AV951">
        <v>4</v>
      </c>
      <c r="BA951">
        <v>627</v>
      </c>
      <c r="BB951">
        <v>633</v>
      </c>
      <c r="BD951" t="s">
        <v>30872</v>
      </c>
      <c r="BL951" t="s">
        <v>30873</v>
      </c>
      <c r="BR951" t="s">
        <v>33094</v>
      </c>
      <c r="BS951" t="s">
        <v>296</v>
      </c>
    </row>
    <row r="952" spans="1:71" hidden="1">
      <c r="A952">
        <v>211</v>
      </c>
      <c r="B952" t="s">
        <v>76</v>
      </c>
      <c r="C952" t="s">
        <v>29339</v>
      </c>
      <c r="G952" t="s">
        <v>29340</v>
      </c>
      <c r="J952" t="s">
        <v>29341</v>
      </c>
      <c r="K952" t="s">
        <v>4389</v>
      </c>
      <c r="O952" t="s">
        <v>28261</v>
      </c>
      <c r="W952" t="s">
        <v>29342</v>
      </c>
      <c r="AG952">
        <v>6</v>
      </c>
      <c r="AH952">
        <v>6</v>
      </c>
      <c r="AN952" t="s">
        <v>4394</v>
      </c>
      <c r="AO952" t="s">
        <v>5235</v>
      </c>
      <c r="AS952" t="s">
        <v>168</v>
      </c>
      <c r="AT952">
        <v>2015</v>
      </c>
      <c r="AU952">
        <v>55</v>
      </c>
      <c r="AV952">
        <v>4</v>
      </c>
      <c r="BA952">
        <v>587</v>
      </c>
      <c r="BB952">
        <v>601</v>
      </c>
      <c r="BD952" t="s">
        <v>29343</v>
      </c>
      <c r="BL952" t="s">
        <v>29344</v>
      </c>
      <c r="BM952">
        <v>25908667</v>
      </c>
      <c r="BR952" t="s">
        <v>33094</v>
      </c>
      <c r="BS952" t="s">
        <v>296</v>
      </c>
    </row>
    <row r="953" spans="1:71" hidden="1">
      <c r="A953">
        <v>110</v>
      </c>
      <c r="B953" t="s">
        <v>76</v>
      </c>
      <c r="C953" t="s">
        <v>28833</v>
      </c>
      <c r="G953" t="s">
        <v>28834</v>
      </c>
      <c r="J953" t="s">
        <v>28835</v>
      </c>
      <c r="K953" t="s">
        <v>12796</v>
      </c>
      <c r="O953" t="s">
        <v>28261</v>
      </c>
      <c r="W953" t="s">
        <v>28836</v>
      </c>
      <c r="AA953" t="s">
        <v>28837</v>
      </c>
      <c r="AG953">
        <v>4</v>
      </c>
      <c r="AH953">
        <v>4</v>
      </c>
      <c r="AN953" t="s">
        <v>12798</v>
      </c>
      <c r="AO953" t="s">
        <v>13619</v>
      </c>
      <c r="AS953" t="s">
        <v>887</v>
      </c>
      <c r="AT953">
        <v>2017</v>
      </c>
      <c r="AU953">
        <v>62</v>
      </c>
      <c r="AV953">
        <v>3</v>
      </c>
      <c r="AY953" t="s">
        <v>49</v>
      </c>
      <c r="BA953">
        <v>397</v>
      </c>
      <c r="BB953">
        <v>407</v>
      </c>
      <c r="BD953" t="s">
        <v>28838</v>
      </c>
      <c r="BL953" t="s">
        <v>28839</v>
      </c>
      <c r="BR953" t="s">
        <v>33094</v>
      </c>
      <c r="BS953" t="s">
        <v>296</v>
      </c>
    </row>
    <row r="954" spans="1:71" hidden="1">
      <c r="A954">
        <v>701</v>
      </c>
      <c r="B954" t="s">
        <v>76</v>
      </c>
      <c r="C954" t="s">
        <v>31718</v>
      </c>
      <c r="G954" t="s">
        <v>31718</v>
      </c>
      <c r="J954" t="s">
        <v>31719</v>
      </c>
      <c r="K954" t="s">
        <v>30579</v>
      </c>
      <c r="O954" t="s">
        <v>28261</v>
      </c>
      <c r="W954" t="s">
        <v>31720</v>
      </c>
      <c r="AA954" t="s">
        <v>31721</v>
      </c>
      <c r="AB954" t="s">
        <v>31722</v>
      </c>
      <c r="AG954">
        <v>33</v>
      </c>
      <c r="AH954">
        <v>35</v>
      </c>
      <c r="AN954" t="s">
        <v>30581</v>
      </c>
      <c r="AO954" t="s">
        <v>31723</v>
      </c>
      <c r="AS954" t="s">
        <v>168</v>
      </c>
      <c r="AT954">
        <v>2003</v>
      </c>
      <c r="AU954">
        <v>115</v>
      </c>
      <c r="AV954">
        <v>10</v>
      </c>
      <c r="BA954">
        <v>1249</v>
      </c>
      <c r="BB954">
        <v>1264</v>
      </c>
      <c r="BD954" t="s">
        <v>31724</v>
      </c>
      <c r="BL954" t="s">
        <v>31725</v>
      </c>
      <c r="BR954" t="s">
        <v>33094</v>
      </c>
      <c r="BS954" t="s">
        <v>296</v>
      </c>
    </row>
    <row r="955" spans="1:71" hidden="1">
      <c r="A955">
        <v>1002</v>
      </c>
      <c r="B955" t="s">
        <v>76</v>
      </c>
      <c r="C955" t="s">
        <v>18626</v>
      </c>
      <c r="G955" t="s">
        <v>18627</v>
      </c>
      <c r="J955" t="s">
        <v>18628</v>
      </c>
      <c r="K955" t="s">
        <v>6459</v>
      </c>
      <c r="O955" t="s">
        <v>28261</v>
      </c>
      <c r="W955" t="s">
        <v>18629</v>
      </c>
      <c r="AG955">
        <v>24</v>
      </c>
      <c r="AH955">
        <v>24</v>
      </c>
      <c r="AN955" t="s">
        <v>6461</v>
      </c>
      <c r="AS955" t="s">
        <v>168</v>
      </c>
      <c r="AT955">
        <v>1987</v>
      </c>
      <c r="AU955">
        <v>1</v>
      </c>
      <c r="AV955">
        <v>4</v>
      </c>
      <c r="BA955">
        <v>348</v>
      </c>
      <c r="BB955">
        <v>362</v>
      </c>
      <c r="BD955" t="s">
        <v>18630</v>
      </c>
      <c r="BL955" t="s">
        <v>18631</v>
      </c>
      <c r="BR955" t="s">
        <v>33176</v>
      </c>
    </row>
    <row r="956" spans="1:71" hidden="1">
      <c r="A956">
        <v>1072</v>
      </c>
      <c r="B956" t="s">
        <v>76</v>
      </c>
      <c r="C956" t="s">
        <v>33025</v>
      </c>
      <c r="G956" t="s">
        <v>33025</v>
      </c>
      <c r="J956" t="s">
        <v>33026</v>
      </c>
      <c r="K956" t="s">
        <v>22057</v>
      </c>
      <c r="O956" t="s">
        <v>28261</v>
      </c>
      <c r="AG956">
        <v>4</v>
      </c>
      <c r="AH956">
        <v>7</v>
      </c>
      <c r="AN956" t="s">
        <v>22059</v>
      </c>
      <c r="AT956">
        <v>1980</v>
      </c>
      <c r="AU956">
        <v>26</v>
      </c>
      <c r="AV956">
        <v>2</v>
      </c>
      <c r="BA956">
        <v>118</v>
      </c>
      <c r="BB956">
        <v>137</v>
      </c>
      <c r="BD956" t="s">
        <v>33027</v>
      </c>
      <c r="BL956" t="s">
        <v>33028</v>
      </c>
      <c r="BR956" t="s">
        <v>33094</v>
      </c>
      <c r="BS956" t="s">
        <v>296</v>
      </c>
    </row>
    <row r="957" spans="1:71" hidden="1">
      <c r="A957">
        <v>921</v>
      </c>
      <c r="B957" t="s">
        <v>76</v>
      </c>
      <c r="C957" t="s">
        <v>32549</v>
      </c>
      <c r="G957" t="s">
        <v>32549</v>
      </c>
      <c r="J957" t="s">
        <v>32550</v>
      </c>
      <c r="K957" t="s">
        <v>452</v>
      </c>
      <c r="O957" t="s">
        <v>28261</v>
      </c>
      <c r="W957" t="s">
        <v>32551</v>
      </c>
      <c r="AB957" t="s">
        <v>22308</v>
      </c>
      <c r="AG957">
        <v>26</v>
      </c>
      <c r="AH957">
        <v>26</v>
      </c>
      <c r="AN957" t="s">
        <v>454</v>
      </c>
      <c r="AS957" t="s">
        <v>148</v>
      </c>
      <c r="AT957">
        <v>1994</v>
      </c>
      <c r="AU957">
        <v>29</v>
      </c>
      <c r="AV957">
        <v>2</v>
      </c>
      <c r="BA957">
        <v>259</v>
      </c>
      <c r="BB957">
        <v>266</v>
      </c>
      <c r="BL957" t="s">
        <v>32552</v>
      </c>
      <c r="BR957" t="s">
        <v>33094</v>
      </c>
      <c r="BS957" t="s">
        <v>296</v>
      </c>
    </row>
    <row r="958" spans="1:71" hidden="1">
      <c r="A958">
        <v>546</v>
      </c>
      <c r="B958" t="s">
        <v>76</v>
      </c>
      <c r="C958" t="s">
        <v>31012</v>
      </c>
      <c r="G958" t="s">
        <v>31013</v>
      </c>
      <c r="J958" t="s">
        <v>31014</v>
      </c>
      <c r="K958" t="s">
        <v>12566</v>
      </c>
      <c r="O958" t="s">
        <v>28261</v>
      </c>
      <c r="W958" t="s">
        <v>31015</v>
      </c>
      <c r="AA958" t="s">
        <v>31016</v>
      </c>
      <c r="AB958" t="s">
        <v>31017</v>
      </c>
      <c r="AG958">
        <v>3</v>
      </c>
      <c r="AH958">
        <v>4</v>
      </c>
      <c r="AN958" t="s">
        <v>12568</v>
      </c>
      <c r="AS958" t="s">
        <v>317</v>
      </c>
      <c r="AT958">
        <v>2008</v>
      </c>
      <c r="AU958">
        <v>44</v>
      </c>
      <c r="AV958">
        <v>6</v>
      </c>
      <c r="BA958">
        <v>687</v>
      </c>
      <c r="BB958">
        <v>697</v>
      </c>
      <c r="BD958" t="s">
        <v>31018</v>
      </c>
      <c r="BL958" t="s">
        <v>31019</v>
      </c>
      <c r="BR958" t="s">
        <v>33094</v>
      </c>
      <c r="BS958" t="s">
        <v>296</v>
      </c>
    </row>
    <row r="959" spans="1:71" hidden="1">
      <c r="A959">
        <v>858</v>
      </c>
      <c r="B959" t="s">
        <v>76</v>
      </c>
      <c r="C959" t="s">
        <v>32357</v>
      </c>
      <c r="G959" t="s">
        <v>32357</v>
      </c>
      <c r="J959" t="s">
        <v>32358</v>
      </c>
      <c r="K959" t="s">
        <v>32359</v>
      </c>
      <c r="O959" t="s">
        <v>30095</v>
      </c>
      <c r="P959" t="s">
        <v>32360</v>
      </c>
      <c r="Q959" t="s">
        <v>32361</v>
      </c>
      <c r="R959" t="s">
        <v>32362</v>
      </c>
      <c r="W959" t="s">
        <v>32363</v>
      </c>
      <c r="AG959">
        <v>47</v>
      </c>
      <c r="AH959">
        <v>51</v>
      </c>
      <c r="AN959" t="s">
        <v>32364</v>
      </c>
      <c r="AS959" t="s">
        <v>397</v>
      </c>
      <c r="AT959">
        <v>1997</v>
      </c>
      <c r="AU959">
        <v>20</v>
      </c>
      <c r="AV959" s="2">
        <v>43193</v>
      </c>
      <c r="BA959">
        <v>231</v>
      </c>
      <c r="BB959">
        <v>247</v>
      </c>
      <c r="BD959" t="s">
        <v>32365</v>
      </c>
      <c r="BL959" t="s">
        <v>32366</v>
      </c>
      <c r="BR959" t="s">
        <v>33094</v>
      </c>
      <c r="BS959" t="s">
        <v>296</v>
      </c>
    </row>
    <row r="960" spans="1:71" hidden="1">
      <c r="A960">
        <v>372</v>
      </c>
      <c r="B960" t="s">
        <v>76</v>
      </c>
      <c r="C960" t="s">
        <v>30181</v>
      </c>
      <c r="G960" t="s">
        <v>30182</v>
      </c>
      <c r="J960" t="s">
        <v>30183</v>
      </c>
      <c r="K960" t="s">
        <v>5256</v>
      </c>
      <c r="O960" t="s">
        <v>28261</v>
      </c>
      <c r="W960" t="s">
        <v>30184</v>
      </c>
      <c r="AA960" t="s">
        <v>9547</v>
      </c>
      <c r="AG960">
        <v>1</v>
      </c>
      <c r="AH960">
        <v>1</v>
      </c>
      <c r="AN960" t="s">
        <v>5258</v>
      </c>
      <c r="AS960" t="s">
        <v>600</v>
      </c>
      <c r="AT960">
        <v>2013</v>
      </c>
      <c r="AU960">
        <v>47</v>
      </c>
      <c r="AV960">
        <v>2</v>
      </c>
      <c r="BA960">
        <v>185</v>
      </c>
      <c r="BB960">
        <v>190</v>
      </c>
      <c r="BL960" t="s">
        <v>30185</v>
      </c>
      <c r="BR960" t="s">
        <v>33094</v>
      </c>
      <c r="BS960" t="s">
        <v>296</v>
      </c>
    </row>
    <row r="961" spans="1:71" hidden="1">
      <c r="A961">
        <v>654</v>
      </c>
      <c r="B961" t="s">
        <v>76</v>
      </c>
      <c r="C961" t="s">
        <v>31524</v>
      </c>
      <c r="G961" t="s">
        <v>31524</v>
      </c>
      <c r="J961" t="s">
        <v>31525</v>
      </c>
      <c r="K961" t="s">
        <v>13639</v>
      </c>
      <c r="O961" t="s">
        <v>28261</v>
      </c>
      <c r="W961" t="s">
        <v>31526</v>
      </c>
      <c r="AB961" t="s">
        <v>31527</v>
      </c>
      <c r="AG961">
        <v>4</v>
      </c>
      <c r="AH961">
        <v>4</v>
      </c>
      <c r="AN961" t="s">
        <v>13643</v>
      </c>
      <c r="AO961" t="s">
        <v>13644</v>
      </c>
      <c r="AS961" t="s">
        <v>216</v>
      </c>
      <c r="AT961">
        <v>2005</v>
      </c>
      <c r="AU961">
        <v>96</v>
      </c>
      <c r="AV961">
        <v>6</v>
      </c>
      <c r="BA961">
        <v>410</v>
      </c>
      <c r="BB961">
        <v>412</v>
      </c>
      <c r="BD961" t="s">
        <v>31528</v>
      </c>
      <c r="BL961" t="s">
        <v>31529</v>
      </c>
      <c r="BM961">
        <v>15924225</v>
      </c>
      <c r="BR961" t="s">
        <v>33094</v>
      </c>
      <c r="BS961" t="s">
        <v>296</v>
      </c>
    </row>
    <row r="962" spans="1:71" hidden="1">
      <c r="A962">
        <v>825</v>
      </c>
      <c r="B962" t="s">
        <v>867</v>
      </c>
      <c r="C962" t="s">
        <v>10589</v>
      </c>
      <c r="E962" t="s">
        <v>10590</v>
      </c>
      <c r="G962" t="s">
        <v>10589</v>
      </c>
      <c r="J962" t="s">
        <v>10591</v>
      </c>
      <c r="K962" t="s">
        <v>10592</v>
      </c>
      <c r="L962" t="s">
        <v>10593</v>
      </c>
      <c r="O962" t="s">
        <v>30993</v>
      </c>
      <c r="P962" t="s">
        <v>10594</v>
      </c>
      <c r="Q962" t="s">
        <v>10595</v>
      </c>
      <c r="R962" t="s">
        <v>10596</v>
      </c>
      <c r="W962" t="s">
        <v>10597</v>
      </c>
      <c r="AG962">
        <v>0</v>
      </c>
      <c r="AH962">
        <v>0</v>
      </c>
      <c r="AN962" t="s">
        <v>10598</v>
      </c>
      <c r="AT962">
        <v>1999</v>
      </c>
      <c r="AU962">
        <v>12</v>
      </c>
      <c r="AV962" s="2">
        <v>43252</v>
      </c>
      <c r="BA962">
        <v>595</v>
      </c>
      <c r="BB962">
        <v>598</v>
      </c>
      <c r="BL962" t="s">
        <v>10599</v>
      </c>
      <c r="BR962" t="s">
        <v>33176</v>
      </c>
    </row>
    <row r="963" spans="1:71" hidden="1">
      <c r="A963">
        <v>388</v>
      </c>
      <c r="B963" t="s">
        <v>76</v>
      </c>
      <c r="C963" t="s">
        <v>6099</v>
      </c>
      <c r="G963" t="s">
        <v>6100</v>
      </c>
      <c r="J963" t="s">
        <v>10600</v>
      </c>
      <c r="K963" t="s">
        <v>182</v>
      </c>
      <c r="O963" t="s">
        <v>28366</v>
      </c>
      <c r="W963" t="s">
        <v>10601</v>
      </c>
      <c r="AA963" t="s">
        <v>5056</v>
      </c>
      <c r="AB963" t="s">
        <v>6103</v>
      </c>
      <c r="AG963">
        <v>18</v>
      </c>
      <c r="AH963">
        <v>21</v>
      </c>
      <c r="AN963" t="s">
        <v>184</v>
      </c>
      <c r="AO963" t="s">
        <v>293</v>
      </c>
      <c r="AS963" t="s">
        <v>128</v>
      </c>
      <c r="AT963">
        <v>2012</v>
      </c>
      <c r="AU963">
        <v>37</v>
      </c>
      <c r="AV963">
        <v>4</v>
      </c>
      <c r="BA963">
        <v>309</v>
      </c>
      <c r="BB963">
        <v>322</v>
      </c>
      <c r="BD963" t="s">
        <v>10602</v>
      </c>
      <c r="BL963" t="s">
        <v>10603</v>
      </c>
      <c r="BR963" t="s">
        <v>33176</v>
      </c>
    </row>
    <row r="964" spans="1:71" hidden="1">
      <c r="A964">
        <v>247</v>
      </c>
      <c r="B964" t="s">
        <v>76</v>
      </c>
      <c r="C964" t="s">
        <v>29490</v>
      </c>
      <c r="G964" t="s">
        <v>29491</v>
      </c>
      <c r="J964" t="s">
        <v>29492</v>
      </c>
      <c r="K964" t="s">
        <v>7998</v>
      </c>
      <c r="O964" t="s">
        <v>28261</v>
      </c>
      <c r="W964" t="s">
        <v>29493</v>
      </c>
      <c r="AB964" t="s">
        <v>29494</v>
      </c>
      <c r="AG964">
        <v>13</v>
      </c>
      <c r="AH964">
        <v>13</v>
      </c>
      <c r="AN964" t="s">
        <v>8000</v>
      </c>
      <c r="AO964" t="s">
        <v>8001</v>
      </c>
      <c r="AS964" t="s">
        <v>769</v>
      </c>
      <c r="AT964">
        <v>2015</v>
      </c>
      <c r="AU964">
        <v>60</v>
      </c>
      <c r="AV964">
        <v>2</v>
      </c>
      <c r="BA964">
        <v>657</v>
      </c>
      <c r="BB964">
        <v>677</v>
      </c>
      <c r="BD964" t="s">
        <v>29495</v>
      </c>
      <c r="BL964" t="s">
        <v>29496</v>
      </c>
      <c r="BR964" t="s">
        <v>33094</v>
      </c>
      <c r="BS964" t="s">
        <v>296</v>
      </c>
    </row>
    <row r="965" spans="1:71" hidden="1">
      <c r="A965">
        <v>359</v>
      </c>
      <c r="B965" t="s">
        <v>76</v>
      </c>
      <c r="C965" t="s">
        <v>30114</v>
      </c>
      <c r="G965" t="s">
        <v>30115</v>
      </c>
      <c r="J965" t="s">
        <v>30116</v>
      </c>
      <c r="K965" t="s">
        <v>30117</v>
      </c>
      <c r="O965" t="s">
        <v>28261</v>
      </c>
      <c r="W965" t="s">
        <v>30118</v>
      </c>
      <c r="AG965">
        <v>5</v>
      </c>
      <c r="AH965">
        <v>5</v>
      </c>
      <c r="AN965" t="s">
        <v>30119</v>
      </c>
      <c r="AO965" t="s">
        <v>30120</v>
      </c>
      <c r="AS965" t="s">
        <v>887</v>
      </c>
      <c r="AT965">
        <v>2013</v>
      </c>
      <c r="AU965">
        <v>49</v>
      </c>
      <c r="AV965">
        <v>3</v>
      </c>
      <c r="BA965">
        <v>534</v>
      </c>
      <c r="BB965">
        <v>548</v>
      </c>
      <c r="BD965" t="s">
        <v>30121</v>
      </c>
      <c r="BL965" t="s">
        <v>30122</v>
      </c>
      <c r="BR965" t="s">
        <v>33094</v>
      </c>
      <c r="BS965" t="s">
        <v>296</v>
      </c>
    </row>
    <row r="966" spans="1:71" hidden="1">
      <c r="A966">
        <v>928</v>
      </c>
      <c r="B966" t="s">
        <v>76</v>
      </c>
      <c r="C966" t="s">
        <v>32567</v>
      </c>
      <c r="G966" t="s">
        <v>32567</v>
      </c>
      <c r="J966" t="s">
        <v>32568</v>
      </c>
      <c r="K966" t="s">
        <v>766</v>
      </c>
      <c r="O966" t="s">
        <v>28261</v>
      </c>
      <c r="W966" t="s">
        <v>32569</v>
      </c>
      <c r="AG966">
        <v>25</v>
      </c>
      <c r="AH966">
        <v>26</v>
      </c>
      <c r="AN966" t="s">
        <v>768</v>
      </c>
      <c r="AS966" t="s">
        <v>94</v>
      </c>
      <c r="AT966">
        <v>1994</v>
      </c>
      <c r="AU966">
        <v>31</v>
      </c>
      <c r="AV966">
        <v>1</v>
      </c>
      <c r="BA966">
        <v>159</v>
      </c>
      <c r="BB966">
        <v>167</v>
      </c>
      <c r="BD966" t="s">
        <v>32570</v>
      </c>
      <c r="BL966" t="s">
        <v>32571</v>
      </c>
      <c r="BM966">
        <v>8158619</v>
      </c>
      <c r="BR966" t="s">
        <v>33094</v>
      </c>
      <c r="BS966" t="s">
        <v>296</v>
      </c>
    </row>
    <row r="967" spans="1:71" hidden="1">
      <c r="A967">
        <v>302</v>
      </c>
      <c r="B967" t="s">
        <v>76</v>
      </c>
      <c r="C967" t="s">
        <v>29797</v>
      </c>
      <c r="G967" t="s">
        <v>29798</v>
      </c>
      <c r="J967" t="s">
        <v>29799</v>
      </c>
      <c r="K967" t="s">
        <v>100</v>
      </c>
      <c r="O967" t="s">
        <v>28261</v>
      </c>
      <c r="W967" t="s">
        <v>29800</v>
      </c>
      <c r="AA967" t="s">
        <v>29801</v>
      </c>
      <c r="AB967" t="s">
        <v>29802</v>
      </c>
      <c r="AG967">
        <v>2</v>
      </c>
      <c r="AH967">
        <v>2</v>
      </c>
      <c r="AN967" t="s">
        <v>103</v>
      </c>
      <c r="AS967" s="3">
        <v>42095</v>
      </c>
      <c r="AT967">
        <v>2014</v>
      </c>
      <c r="AU967">
        <v>9</v>
      </c>
      <c r="AV967">
        <v>4</v>
      </c>
      <c r="BC967" t="s">
        <v>29803</v>
      </c>
      <c r="BD967" t="s">
        <v>29804</v>
      </c>
      <c r="BL967" t="s">
        <v>29805</v>
      </c>
      <c r="BM967">
        <v>24736559</v>
      </c>
      <c r="BR967" t="s">
        <v>33094</v>
      </c>
      <c r="BS967" t="s">
        <v>296</v>
      </c>
    </row>
    <row r="968" spans="1:71" hidden="1">
      <c r="A968">
        <v>791</v>
      </c>
      <c r="B968" t="s">
        <v>76</v>
      </c>
      <c r="C968" t="s">
        <v>21619</v>
      </c>
      <c r="G968" t="s">
        <v>21619</v>
      </c>
      <c r="J968" t="s">
        <v>21620</v>
      </c>
      <c r="K968" t="s">
        <v>677</v>
      </c>
      <c r="O968" t="s">
        <v>28261</v>
      </c>
      <c r="W968" t="s">
        <v>21621</v>
      </c>
      <c r="AG968">
        <v>71</v>
      </c>
      <c r="AH968">
        <v>71</v>
      </c>
      <c r="AN968" t="s">
        <v>679</v>
      </c>
      <c r="AO968" t="s">
        <v>4283</v>
      </c>
      <c r="AS968" t="s">
        <v>148</v>
      </c>
      <c r="AT968">
        <v>2000</v>
      </c>
      <c r="AU968">
        <v>13</v>
      </c>
      <c r="AV968">
        <v>3</v>
      </c>
      <c r="BA968">
        <v>371</v>
      </c>
      <c r="BB968">
        <v>382</v>
      </c>
      <c r="BL968" t="s">
        <v>21622</v>
      </c>
      <c r="BR968" t="s">
        <v>33176</v>
      </c>
    </row>
    <row r="969" spans="1:71" hidden="1">
      <c r="A969">
        <v>335</v>
      </c>
      <c r="B969" t="s">
        <v>76</v>
      </c>
      <c r="C969" t="s">
        <v>26531</v>
      </c>
      <c r="G969" t="s">
        <v>26532</v>
      </c>
      <c r="J969" t="s">
        <v>26533</v>
      </c>
      <c r="K969" t="s">
        <v>6459</v>
      </c>
      <c r="O969" t="s">
        <v>28261</v>
      </c>
      <c r="W969" t="s">
        <v>26534</v>
      </c>
      <c r="AB969" t="s">
        <v>6377</v>
      </c>
      <c r="AG969">
        <v>6</v>
      </c>
      <c r="AH969">
        <v>6</v>
      </c>
      <c r="AN969" t="s">
        <v>6461</v>
      </c>
      <c r="AO969" t="s">
        <v>6462</v>
      </c>
      <c r="AS969" t="s">
        <v>413</v>
      </c>
      <c r="AT969">
        <v>2013</v>
      </c>
      <c r="AU969">
        <v>27</v>
      </c>
      <c r="AV969">
        <v>6</v>
      </c>
      <c r="BA969">
        <v>1217</v>
      </c>
      <c r="BB969">
        <v>1233</v>
      </c>
      <c r="BD969" t="s">
        <v>26535</v>
      </c>
      <c r="BL969" t="s">
        <v>26536</v>
      </c>
      <c r="BR969" t="s">
        <v>33176</v>
      </c>
    </row>
    <row r="970" spans="1:71" hidden="1">
      <c r="A970">
        <v>208</v>
      </c>
      <c r="B970" t="s">
        <v>76</v>
      </c>
      <c r="C970" t="s">
        <v>29313</v>
      </c>
      <c r="G970" t="s">
        <v>29314</v>
      </c>
      <c r="J970" t="s">
        <v>29315</v>
      </c>
      <c r="K970" t="s">
        <v>4044</v>
      </c>
      <c r="O970" t="s">
        <v>28261</v>
      </c>
      <c r="W970" t="s">
        <v>29316</v>
      </c>
      <c r="AG970">
        <v>11</v>
      </c>
      <c r="AH970">
        <v>11</v>
      </c>
      <c r="AN970" t="s">
        <v>4046</v>
      </c>
      <c r="AO970" t="s">
        <v>12757</v>
      </c>
      <c r="AS970" t="s">
        <v>413</v>
      </c>
      <c r="AT970">
        <v>2015</v>
      </c>
      <c r="AU970">
        <v>472</v>
      </c>
      <c r="BA970">
        <v>54</v>
      </c>
      <c r="BB970">
        <v>62</v>
      </c>
      <c r="BD970" t="s">
        <v>29317</v>
      </c>
      <c r="BL970" t="s">
        <v>29318</v>
      </c>
      <c r="BR970" t="s">
        <v>33094</v>
      </c>
      <c r="BS970" t="s">
        <v>296</v>
      </c>
    </row>
    <row r="971" spans="1:71" hidden="1">
      <c r="A971">
        <v>797</v>
      </c>
      <c r="B971" t="s">
        <v>76</v>
      </c>
      <c r="C971" t="s">
        <v>32146</v>
      </c>
      <c r="G971" t="s">
        <v>32146</v>
      </c>
      <c r="J971" t="s">
        <v>32147</v>
      </c>
      <c r="K971" t="s">
        <v>2757</v>
      </c>
      <c r="O971" t="s">
        <v>28261</v>
      </c>
      <c r="W971" t="s">
        <v>32148</v>
      </c>
      <c r="AB971" t="s">
        <v>32149</v>
      </c>
      <c r="AG971">
        <v>37</v>
      </c>
      <c r="AH971">
        <v>39</v>
      </c>
      <c r="AN971" t="s">
        <v>2761</v>
      </c>
      <c r="AS971" t="s">
        <v>600</v>
      </c>
      <c r="AT971">
        <v>2000</v>
      </c>
      <c r="AU971">
        <v>36</v>
      </c>
      <c r="AV971">
        <v>2</v>
      </c>
      <c r="BA971">
        <v>304</v>
      </c>
      <c r="BB971">
        <v>313</v>
      </c>
      <c r="BD971" t="s">
        <v>32150</v>
      </c>
      <c r="BL971" t="s">
        <v>32151</v>
      </c>
      <c r="BR971" t="s">
        <v>33094</v>
      </c>
      <c r="BS971" t="s">
        <v>296</v>
      </c>
    </row>
    <row r="972" spans="1:71" hidden="1">
      <c r="A972">
        <v>863</v>
      </c>
      <c r="B972" t="s">
        <v>76</v>
      </c>
      <c r="C972" t="s">
        <v>2660</v>
      </c>
      <c r="G972" t="s">
        <v>2660</v>
      </c>
      <c r="J972" t="s">
        <v>10650</v>
      </c>
      <c r="K972" t="s">
        <v>452</v>
      </c>
      <c r="O972" t="s">
        <v>28261</v>
      </c>
      <c r="W972" t="s">
        <v>10651</v>
      </c>
      <c r="AG972">
        <v>11</v>
      </c>
      <c r="AH972">
        <v>12</v>
      </c>
      <c r="AN972" t="s">
        <v>454</v>
      </c>
      <c r="AS972" t="s">
        <v>148</v>
      </c>
      <c r="AT972">
        <v>1997</v>
      </c>
      <c r="AU972">
        <v>32</v>
      </c>
      <c r="AV972">
        <v>2</v>
      </c>
      <c r="BA972">
        <v>347</v>
      </c>
      <c r="BB972">
        <v>354</v>
      </c>
      <c r="BD972" t="s">
        <v>10652</v>
      </c>
      <c r="BL972" t="s">
        <v>10653</v>
      </c>
      <c r="BR972" t="s">
        <v>33176</v>
      </c>
    </row>
    <row r="973" spans="1:71" hidden="1">
      <c r="A973">
        <v>63</v>
      </c>
      <c r="B973" t="s">
        <v>76</v>
      </c>
      <c r="C973" t="s">
        <v>26761</v>
      </c>
      <c r="G973" t="s">
        <v>26762</v>
      </c>
      <c r="J973" t="s">
        <v>26763</v>
      </c>
      <c r="K973" t="s">
        <v>18988</v>
      </c>
      <c r="O973" t="s">
        <v>28261</v>
      </c>
      <c r="W973" t="s">
        <v>26764</v>
      </c>
      <c r="AG973">
        <v>0</v>
      </c>
      <c r="AH973">
        <v>0</v>
      </c>
      <c r="AN973" t="s">
        <v>18990</v>
      </c>
      <c r="AT973">
        <v>2018</v>
      </c>
      <c r="AU973">
        <v>63</v>
      </c>
      <c r="AV973">
        <v>2</v>
      </c>
      <c r="BA973">
        <v>303</v>
      </c>
      <c r="BB973">
        <v>309</v>
      </c>
      <c r="BL973" t="s">
        <v>26765</v>
      </c>
      <c r="BR973" t="s">
        <v>33176</v>
      </c>
    </row>
    <row r="974" spans="1:71" hidden="1">
      <c r="A974">
        <v>365</v>
      </c>
      <c r="B974" t="s">
        <v>76</v>
      </c>
      <c r="C974" t="s">
        <v>10672</v>
      </c>
      <c r="G974" t="s">
        <v>10673</v>
      </c>
      <c r="J974" t="s">
        <v>10674</v>
      </c>
      <c r="K974" t="s">
        <v>3265</v>
      </c>
      <c r="O974" t="s">
        <v>28261</v>
      </c>
      <c r="W974" t="s">
        <v>10675</v>
      </c>
      <c r="AG974">
        <v>1</v>
      </c>
      <c r="AH974">
        <v>2</v>
      </c>
      <c r="AN974" t="s">
        <v>3266</v>
      </c>
      <c r="AS974" t="s">
        <v>887</v>
      </c>
      <c r="AT974">
        <v>2013</v>
      </c>
      <c r="AU974">
        <v>145</v>
      </c>
      <c r="AV974">
        <v>3</v>
      </c>
      <c r="BA974">
        <v>302</v>
      </c>
      <c r="BB974">
        <v>316</v>
      </c>
      <c r="BD974" t="s">
        <v>10676</v>
      </c>
      <c r="BL974" t="s">
        <v>10677</v>
      </c>
      <c r="BR974" t="s">
        <v>33176</v>
      </c>
    </row>
    <row r="975" spans="1:71" hidden="1">
      <c r="A975">
        <v>786</v>
      </c>
      <c r="B975" t="s">
        <v>76</v>
      </c>
      <c r="C975" t="s">
        <v>32123</v>
      </c>
      <c r="G975" t="s">
        <v>32123</v>
      </c>
      <c r="J975" t="s">
        <v>32124</v>
      </c>
      <c r="K975" t="s">
        <v>174</v>
      </c>
      <c r="O975" t="s">
        <v>28261</v>
      </c>
      <c r="W975" t="s">
        <v>32125</v>
      </c>
      <c r="AG975">
        <v>44</v>
      </c>
      <c r="AH975">
        <v>58</v>
      </c>
      <c r="AN975" t="s">
        <v>176</v>
      </c>
      <c r="AS975" t="s">
        <v>216</v>
      </c>
      <c r="AT975">
        <v>2000</v>
      </c>
      <c r="AU975">
        <v>90</v>
      </c>
      <c r="AV975">
        <v>4</v>
      </c>
      <c r="BA975">
        <v>357</v>
      </c>
      <c r="BB975">
        <v>364</v>
      </c>
      <c r="BL975" t="s">
        <v>32126</v>
      </c>
      <c r="BM975">
        <v>11020794</v>
      </c>
      <c r="BR975" t="s">
        <v>33094</v>
      </c>
      <c r="BS975" t="s">
        <v>296</v>
      </c>
    </row>
    <row r="976" spans="1:71" hidden="1">
      <c r="A976">
        <v>1003</v>
      </c>
      <c r="B976" t="s">
        <v>76</v>
      </c>
      <c r="C976" t="s">
        <v>32810</v>
      </c>
      <c r="G976" t="s">
        <v>32810</v>
      </c>
      <c r="J976" t="s">
        <v>32811</v>
      </c>
      <c r="K976" t="s">
        <v>221</v>
      </c>
      <c r="O976" t="s">
        <v>28261</v>
      </c>
      <c r="AG976">
        <v>36</v>
      </c>
      <c r="AH976">
        <v>37</v>
      </c>
      <c r="AN976" t="s">
        <v>225</v>
      </c>
      <c r="AS976" t="s">
        <v>168</v>
      </c>
      <c r="AT976">
        <v>1987</v>
      </c>
      <c r="AU976">
        <v>84</v>
      </c>
      <c r="AV976">
        <v>20</v>
      </c>
      <c r="BA976">
        <v>7169</v>
      </c>
      <c r="BB976">
        <v>7173</v>
      </c>
      <c r="BD976" t="s">
        <v>32812</v>
      </c>
      <c r="BL976" t="s">
        <v>32813</v>
      </c>
      <c r="BM976">
        <v>16593882</v>
      </c>
      <c r="BR976" t="s">
        <v>33094</v>
      </c>
      <c r="BS976" t="s">
        <v>296</v>
      </c>
    </row>
    <row r="977" spans="1:72" hidden="1">
      <c r="A977">
        <v>351</v>
      </c>
      <c r="B977" t="s">
        <v>76</v>
      </c>
      <c r="C977" t="s">
        <v>30065</v>
      </c>
      <c r="G977" t="s">
        <v>30066</v>
      </c>
      <c r="J977" t="s">
        <v>30067</v>
      </c>
      <c r="K977" t="s">
        <v>452</v>
      </c>
      <c r="O977" t="s">
        <v>28261</v>
      </c>
      <c r="W977" t="s">
        <v>30068</v>
      </c>
      <c r="AG977">
        <v>2</v>
      </c>
      <c r="AH977">
        <v>3</v>
      </c>
      <c r="AN977" t="s">
        <v>454</v>
      </c>
      <c r="AS977" t="s">
        <v>216</v>
      </c>
      <c r="AT977">
        <v>2013</v>
      </c>
      <c r="AU977">
        <v>48</v>
      </c>
      <c r="AV977">
        <v>3</v>
      </c>
      <c r="BA977">
        <v>337</v>
      </c>
      <c r="BB977">
        <v>343</v>
      </c>
      <c r="BD977" t="s">
        <v>30069</v>
      </c>
      <c r="BL977" t="s">
        <v>30070</v>
      </c>
      <c r="BR977" t="s">
        <v>33094</v>
      </c>
      <c r="BS977" t="s">
        <v>296</v>
      </c>
    </row>
    <row r="978" spans="1:72" hidden="1">
      <c r="A978">
        <v>221</v>
      </c>
      <c r="B978" t="s">
        <v>76</v>
      </c>
      <c r="C978" t="s">
        <v>29387</v>
      </c>
      <c r="G978" t="s">
        <v>29388</v>
      </c>
      <c r="J978" t="s">
        <v>29389</v>
      </c>
      <c r="K978" t="s">
        <v>1880</v>
      </c>
      <c r="O978" t="s">
        <v>28261</v>
      </c>
      <c r="W978" t="s">
        <v>29390</v>
      </c>
      <c r="AA978" t="s">
        <v>29391</v>
      </c>
      <c r="AB978" t="s">
        <v>29392</v>
      </c>
      <c r="AG978">
        <v>5</v>
      </c>
      <c r="AH978">
        <v>6</v>
      </c>
      <c r="AN978" t="s">
        <v>1884</v>
      </c>
      <c r="AS978" s="3">
        <v>37803</v>
      </c>
      <c r="AT978">
        <v>2015</v>
      </c>
      <c r="AU978">
        <v>5</v>
      </c>
      <c r="BC978">
        <v>11877</v>
      </c>
      <c r="BD978" t="s">
        <v>29393</v>
      </c>
      <c r="BL978" t="s">
        <v>29394</v>
      </c>
      <c r="BM978">
        <v>26138760</v>
      </c>
      <c r="BR978" t="s">
        <v>33094</v>
      </c>
      <c r="BS978" t="s">
        <v>296</v>
      </c>
    </row>
    <row r="979" spans="1:72" hidden="1">
      <c r="A979">
        <v>146</v>
      </c>
      <c r="B979" t="s">
        <v>76</v>
      </c>
      <c r="C979" t="s">
        <v>29023</v>
      </c>
      <c r="G979" t="s">
        <v>29024</v>
      </c>
      <c r="J979" t="s">
        <v>29025</v>
      </c>
      <c r="K979" t="s">
        <v>15536</v>
      </c>
      <c r="O979" t="s">
        <v>28261</v>
      </c>
      <c r="W979" t="s">
        <v>29026</v>
      </c>
      <c r="AA979" t="s">
        <v>29027</v>
      </c>
      <c r="AB979" t="s">
        <v>29028</v>
      </c>
      <c r="AG979">
        <v>2</v>
      </c>
      <c r="AH979">
        <v>2</v>
      </c>
      <c r="AN979" t="s">
        <v>15540</v>
      </c>
      <c r="AS979" t="s">
        <v>413</v>
      </c>
      <c r="AT979">
        <v>2016</v>
      </c>
      <c r="AU979">
        <v>7</v>
      </c>
      <c r="AV979">
        <v>11</v>
      </c>
      <c r="BC979" t="s">
        <v>29029</v>
      </c>
      <c r="BD979" t="s">
        <v>29030</v>
      </c>
      <c r="BL979" t="s">
        <v>29031</v>
      </c>
      <c r="BR979" t="s">
        <v>33094</v>
      </c>
      <c r="BS979" t="s">
        <v>296</v>
      </c>
    </row>
    <row r="980" spans="1:72" hidden="1">
      <c r="A980">
        <v>304</v>
      </c>
      <c r="B980" t="s">
        <v>76</v>
      </c>
      <c r="C980" t="s">
        <v>29815</v>
      </c>
      <c r="G980" t="s">
        <v>29816</v>
      </c>
      <c r="J980" t="s">
        <v>29817</v>
      </c>
      <c r="K980" t="s">
        <v>6475</v>
      </c>
      <c r="O980" t="s">
        <v>28261</v>
      </c>
      <c r="W980" t="s">
        <v>29818</v>
      </c>
      <c r="AA980" t="s">
        <v>29819</v>
      </c>
      <c r="AB980" t="s">
        <v>29820</v>
      </c>
      <c r="AG980">
        <v>3</v>
      </c>
      <c r="AH980">
        <v>3</v>
      </c>
      <c r="AN980" t="s">
        <v>6478</v>
      </c>
      <c r="AO980" t="s">
        <v>29821</v>
      </c>
      <c r="AS980" t="s">
        <v>600</v>
      </c>
      <c r="AT980">
        <v>2014</v>
      </c>
      <c r="AU980">
        <v>53</v>
      </c>
      <c r="BC980">
        <v>17</v>
      </c>
      <c r="BD980" t="s">
        <v>29822</v>
      </c>
      <c r="BL980" t="s">
        <v>29823</v>
      </c>
      <c r="BR980" t="s">
        <v>33094</v>
      </c>
      <c r="BS980" t="s">
        <v>296</v>
      </c>
    </row>
    <row r="981" spans="1:72" hidden="1">
      <c r="A981">
        <v>233</v>
      </c>
      <c r="B981" t="s">
        <v>76</v>
      </c>
      <c r="C981" t="s">
        <v>29432</v>
      </c>
      <c r="G981" t="s">
        <v>29433</v>
      </c>
      <c r="J981" t="s">
        <v>29434</v>
      </c>
      <c r="K981" t="s">
        <v>28424</v>
      </c>
      <c r="O981" t="s">
        <v>28261</v>
      </c>
      <c r="W981" t="s">
        <v>29435</v>
      </c>
      <c r="AG981">
        <v>9</v>
      </c>
      <c r="AH981">
        <v>13</v>
      </c>
      <c r="AN981" t="s">
        <v>28427</v>
      </c>
      <c r="AS981" t="s">
        <v>25939</v>
      </c>
      <c r="AT981">
        <v>2015</v>
      </c>
      <c r="AU981" t="s">
        <v>29436</v>
      </c>
      <c r="BA981">
        <v>54</v>
      </c>
      <c r="BB981">
        <v>64</v>
      </c>
      <c r="BD981" t="s">
        <v>29437</v>
      </c>
      <c r="BL981" t="s">
        <v>29438</v>
      </c>
      <c r="BR981" t="s">
        <v>33094</v>
      </c>
      <c r="BS981" t="s">
        <v>296</v>
      </c>
    </row>
    <row r="982" spans="1:72" hidden="1">
      <c r="A982">
        <v>957</v>
      </c>
      <c r="B982" t="s">
        <v>76</v>
      </c>
      <c r="C982" t="s">
        <v>32677</v>
      </c>
      <c r="G982" t="s">
        <v>32677</v>
      </c>
      <c r="J982" t="s">
        <v>32678</v>
      </c>
      <c r="K982" t="s">
        <v>145</v>
      </c>
      <c r="O982" t="s">
        <v>28261</v>
      </c>
      <c r="W982" t="s">
        <v>32679</v>
      </c>
      <c r="AB982" t="s">
        <v>4021</v>
      </c>
      <c r="AG982">
        <v>6</v>
      </c>
      <c r="AH982">
        <v>6</v>
      </c>
      <c r="AN982" t="s">
        <v>147</v>
      </c>
      <c r="AS982" t="s">
        <v>887</v>
      </c>
      <c r="AT982">
        <v>1992</v>
      </c>
      <c r="AU982">
        <v>38</v>
      </c>
      <c r="AV982">
        <v>6</v>
      </c>
      <c r="BA982">
        <v>447</v>
      </c>
      <c r="BB982">
        <v>452</v>
      </c>
      <c r="BD982" t="s">
        <v>32680</v>
      </c>
      <c r="BL982" t="s">
        <v>32681</v>
      </c>
      <c r="BR982" t="s">
        <v>33094</v>
      </c>
      <c r="BS982" t="s">
        <v>594</v>
      </c>
      <c r="BT982">
        <v>1</v>
      </c>
    </row>
    <row r="983" spans="1:72" hidden="1">
      <c r="A983">
        <v>11</v>
      </c>
      <c r="B983" t="s">
        <v>76</v>
      </c>
      <c r="C983" t="s">
        <v>28315</v>
      </c>
      <c r="G983" t="s">
        <v>28316</v>
      </c>
      <c r="J983" t="s">
        <v>28317</v>
      </c>
      <c r="K983" t="s">
        <v>28318</v>
      </c>
      <c r="O983" t="s">
        <v>28261</v>
      </c>
      <c r="W983" t="s">
        <v>28319</v>
      </c>
      <c r="AA983" t="s">
        <v>28320</v>
      </c>
      <c r="AB983" t="s">
        <v>28321</v>
      </c>
      <c r="AG983">
        <v>0</v>
      </c>
      <c r="AH983">
        <v>0</v>
      </c>
      <c r="AN983" t="s">
        <v>28322</v>
      </c>
      <c r="AO983" t="s">
        <v>28323</v>
      </c>
      <c r="AS983" t="s">
        <v>8127</v>
      </c>
      <c r="AT983">
        <v>2018</v>
      </c>
      <c r="AU983">
        <v>327</v>
      </c>
      <c r="BA983">
        <v>138</v>
      </c>
      <c r="BB983">
        <v>150</v>
      </c>
      <c r="BD983" t="s">
        <v>28324</v>
      </c>
      <c r="BL983" t="s">
        <v>28325</v>
      </c>
      <c r="BR983" t="s">
        <v>33094</v>
      </c>
      <c r="BS983" t="s">
        <v>296</v>
      </c>
    </row>
    <row r="984" spans="1:72" hidden="1">
      <c r="A984">
        <v>954</v>
      </c>
      <c r="B984" t="s">
        <v>76</v>
      </c>
      <c r="C984" t="s">
        <v>32664</v>
      </c>
      <c r="G984" t="s">
        <v>32665</v>
      </c>
      <c r="J984" t="s">
        <v>32666</v>
      </c>
      <c r="K984" t="s">
        <v>32667</v>
      </c>
      <c r="O984" t="s">
        <v>28261</v>
      </c>
      <c r="W984" t="s">
        <v>32668</v>
      </c>
      <c r="AA984" t="s">
        <v>32669</v>
      </c>
      <c r="AG984">
        <v>58</v>
      </c>
      <c r="AH984">
        <v>61</v>
      </c>
      <c r="AN984" t="s">
        <v>32670</v>
      </c>
      <c r="AO984" t="s">
        <v>32671</v>
      </c>
      <c r="AS984" t="s">
        <v>185</v>
      </c>
      <c r="AT984">
        <v>1992</v>
      </c>
      <c r="AU984">
        <v>6</v>
      </c>
      <c r="AV984">
        <v>3</v>
      </c>
      <c r="BA984">
        <v>263</v>
      </c>
      <c r="BB984">
        <v>269</v>
      </c>
      <c r="BD984" t="s">
        <v>32672</v>
      </c>
      <c r="BL984" t="s">
        <v>32673</v>
      </c>
      <c r="BR984" t="s">
        <v>33094</v>
      </c>
      <c r="BS984" t="s">
        <v>296</v>
      </c>
    </row>
    <row r="985" spans="1:72" hidden="1">
      <c r="A985">
        <v>459</v>
      </c>
      <c r="B985" t="s">
        <v>76</v>
      </c>
      <c r="C985" t="s">
        <v>10707</v>
      </c>
      <c r="G985" t="s">
        <v>10708</v>
      </c>
      <c r="J985" t="s">
        <v>10709</v>
      </c>
      <c r="K985" t="s">
        <v>666</v>
      </c>
      <c r="O985" t="s">
        <v>30584</v>
      </c>
      <c r="W985" t="s">
        <v>10710</v>
      </c>
      <c r="AG985">
        <v>9</v>
      </c>
      <c r="AH985">
        <v>9</v>
      </c>
      <c r="AN985" t="s">
        <v>670</v>
      </c>
      <c r="AS985" t="s">
        <v>887</v>
      </c>
      <c r="AT985">
        <v>2011</v>
      </c>
      <c r="AU985">
        <v>20</v>
      </c>
      <c r="AV985">
        <v>12</v>
      </c>
      <c r="BA985">
        <v>2471</v>
      </c>
      <c r="BB985">
        <v>2476</v>
      </c>
      <c r="BD985" t="s">
        <v>10711</v>
      </c>
      <c r="BL985" t="s">
        <v>10712</v>
      </c>
      <c r="BM985">
        <v>21595769</v>
      </c>
      <c r="BR985" t="s">
        <v>33176</v>
      </c>
    </row>
    <row r="986" spans="1:72" hidden="1">
      <c r="A986">
        <v>184</v>
      </c>
      <c r="B986" t="s">
        <v>76</v>
      </c>
      <c r="C986" t="s">
        <v>29222</v>
      </c>
      <c r="G986" t="s">
        <v>29223</v>
      </c>
      <c r="J986" t="s">
        <v>29224</v>
      </c>
      <c r="K986" t="s">
        <v>210</v>
      </c>
      <c r="O986" t="s">
        <v>28261</v>
      </c>
      <c r="W986" t="s">
        <v>29225</v>
      </c>
      <c r="AG986">
        <v>8</v>
      </c>
      <c r="AH986">
        <v>8</v>
      </c>
      <c r="AN986" t="s">
        <v>214</v>
      </c>
      <c r="AO986" t="s">
        <v>215</v>
      </c>
      <c r="AS986" t="s">
        <v>600</v>
      </c>
      <c r="AT986">
        <v>2016</v>
      </c>
      <c r="AU986">
        <v>41</v>
      </c>
      <c r="AV986">
        <v>2</v>
      </c>
      <c r="BA986">
        <v>182</v>
      </c>
      <c r="BB986">
        <v>191</v>
      </c>
      <c r="BD986" t="s">
        <v>29226</v>
      </c>
      <c r="BL986" t="s">
        <v>29227</v>
      </c>
      <c r="BR986" t="s">
        <v>33094</v>
      </c>
      <c r="BS986" t="s">
        <v>296</v>
      </c>
    </row>
    <row r="987" spans="1:72" hidden="1">
      <c r="A987">
        <v>818</v>
      </c>
      <c r="B987" t="s">
        <v>76</v>
      </c>
      <c r="C987" t="s">
        <v>32229</v>
      </c>
      <c r="G987" t="s">
        <v>32229</v>
      </c>
      <c r="J987" t="s">
        <v>32230</v>
      </c>
      <c r="K987" t="s">
        <v>605</v>
      </c>
      <c r="O987" t="s">
        <v>28261</v>
      </c>
      <c r="W987" t="s">
        <v>32231</v>
      </c>
      <c r="AA987" t="s">
        <v>32232</v>
      </c>
      <c r="AB987" t="s">
        <v>32233</v>
      </c>
      <c r="AG987">
        <v>5</v>
      </c>
      <c r="AH987">
        <v>5</v>
      </c>
      <c r="AN987" t="s">
        <v>607</v>
      </c>
      <c r="AS987" t="s">
        <v>600</v>
      </c>
      <c r="AT987">
        <v>1999</v>
      </c>
      <c r="AU987">
        <v>53</v>
      </c>
      <c r="AV987">
        <v>2</v>
      </c>
      <c r="BA987">
        <v>561</v>
      </c>
      <c r="BB987">
        <v>567</v>
      </c>
      <c r="BD987" t="s">
        <v>32234</v>
      </c>
      <c r="BL987" t="s">
        <v>32235</v>
      </c>
      <c r="BM987">
        <v>28565413</v>
      </c>
      <c r="BR987" t="s">
        <v>33094</v>
      </c>
      <c r="BS987" t="s">
        <v>296</v>
      </c>
    </row>
    <row r="988" spans="1:72" hidden="1">
      <c r="A988">
        <v>964</v>
      </c>
      <c r="B988" t="s">
        <v>76</v>
      </c>
      <c r="C988" t="s">
        <v>10726</v>
      </c>
      <c r="G988" t="s">
        <v>10726</v>
      </c>
      <c r="J988" t="s">
        <v>10727</v>
      </c>
      <c r="K988" t="s">
        <v>79</v>
      </c>
      <c r="O988" t="s">
        <v>28261</v>
      </c>
      <c r="W988" t="s">
        <v>10728</v>
      </c>
      <c r="AG988">
        <v>114</v>
      </c>
      <c r="AH988">
        <v>115</v>
      </c>
      <c r="AN988" t="s">
        <v>81</v>
      </c>
      <c r="AS988" t="s">
        <v>82</v>
      </c>
      <c r="AT988">
        <v>1991</v>
      </c>
      <c r="AU988">
        <v>6</v>
      </c>
      <c r="AV988">
        <v>4</v>
      </c>
      <c r="BA988">
        <v>299</v>
      </c>
      <c r="BB988">
        <v>313</v>
      </c>
      <c r="BD988" t="s">
        <v>10729</v>
      </c>
      <c r="BL988" t="s">
        <v>10730</v>
      </c>
      <c r="BM988">
        <v>1773097</v>
      </c>
      <c r="BR988" t="s">
        <v>33176</v>
      </c>
    </row>
    <row r="989" spans="1:72" hidden="1">
      <c r="A989">
        <v>237</v>
      </c>
      <c r="B989" t="s">
        <v>76</v>
      </c>
      <c r="C989" t="s">
        <v>29448</v>
      </c>
      <c r="G989" t="s">
        <v>29449</v>
      </c>
      <c r="J989" t="s">
        <v>29450</v>
      </c>
      <c r="K989" t="s">
        <v>699</v>
      </c>
      <c r="O989" t="s">
        <v>28924</v>
      </c>
      <c r="AA989" t="s">
        <v>29451</v>
      </c>
      <c r="AB989" t="s">
        <v>29452</v>
      </c>
      <c r="AG989">
        <v>85</v>
      </c>
      <c r="AH989">
        <v>86</v>
      </c>
      <c r="AN989" t="s">
        <v>701</v>
      </c>
      <c r="AO989" t="s">
        <v>1788</v>
      </c>
      <c r="AS989" t="s">
        <v>2970</v>
      </c>
      <c r="AT989">
        <v>2015</v>
      </c>
      <c r="AU989">
        <v>370</v>
      </c>
      <c r="AV989">
        <v>1667</v>
      </c>
      <c r="BC989">
        <v>20140133</v>
      </c>
      <c r="BD989" t="s">
        <v>29453</v>
      </c>
      <c r="BL989" t="s">
        <v>29454</v>
      </c>
      <c r="BM989">
        <v>25780244</v>
      </c>
      <c r="BR989" t="s">
        <v>33094</v>
      </c>
    </row>
    <row r="990" spans="1:72" hidden="1">
      <c r="A990">
        <v>1036</v>
      </c>
      <c r="B990" t="s">
        <v>76</v>
      </c>
      <c r="C990" t="s">
        <v>32918</v>
      </c>
      <c r="G990" t="s">
        <v>32918</v>
      </c>
      <c r="J990" t="s">
        <v>32919</v>
      </c>
      <c r="K990" t="s">
        <v>4816</v>
      </c>
      <c r="O990" t="s">
        <v>32920</v>
      </c>
      <c r="AG990">
        <v>0</v>
      </c>
      <c r="AH990">
        <v>0</v>
      </c>
      <c r="AN990" t="s">
        <v>4817</v>
      </c>
      <c r="AT990">
        <v>1984</v>
      </c>
      <c r="AU990">
        <v>104</v>
      </c>
      <c r="BA990">
        <v>41</v>
      </c>
      <c r="BB990">
        <v>47</v>
      </c>
      <c r="BL990" t="s">
        <v>32921</v>
      </c>
      <c r="BR990" t="s">
        <v>33094</v>
      </c>
      <c r="BS990" t="s">
        <v>296</v>
      </c>
    </row>
    <row r="991" spans="1:72" hidden="1">
      <c r="A991">
        <v>217</v>
      </c>
      <c r="B991" t="s">
        <v>76</v>
      </c>
      <c r="C991" t="s">
        <v>10771</v>
      </c>
      <c r="G991" t="s">
        <v>10772</v>
      </c>
      <c r="J991" t="s">
        <v>10773</v>
      </c>
      <c r="K991" t="s">
        <v>1266</v>
      </c>
      <c r="O991" t="s">
        <v>28261</v>
      </c>
      <c r="W991" t="s">
        <v>10774</v>
      </c>
      <c r="AG991">
        <v>7</v>
      </c>
      <c r="AH991">
        <v>7</v>
      </c>
      <c r="AN991" t="s">
        <v>1268</v>
      </c>
      <c r="AO991" t="s">
        <v>1269</v>
      </c>
      <c r="AS991" t="s">
        <v>185</v>
      </c>
      <c r="AT991">
        <v>2015</v>
      </c>
      <c r="AU991">
        <v>25</v>
      </c>
      <c r="AV991">
        <v>6</v>
      </c>
      <c r="BA991">
        <v>1506</v>
      </c>
      <c r="BB991">
        <v>1517</v>
      </c>
      <c r="BD991" t="s">
        <v>10775</v>
      </c>
      <c r="BL991" t="s">
        <v>10776</v>
      </c>
      <c r="BM991">
        <v>26552260</v>
      </c>
      <c r="BR991" t="s">
        <v>33176</v>
      </c>
    </row>
    <row r="992" spans="1:72" hidden="1">
      <c r="A992">
        <v>700</v>
      </c>
      <c r="B992" t="s">
        <v>76</v>
      </c>
      <c r="C992" t="s">
        <v>1695</v>
      </c>
      <c r="G992" t="s">
        <v>1695</v>
      </c>
      <c r="J992" t="s">
        <v>10783</v>
      </c>
      <c r="K992" t="s">
        <v>605</v>
      </c>
      <c r="O992" t="s">
        <v>28261</v>
      </c>
      <c r="W992" t="s">
        <v>10784</v>
      </c>
      <c r="AG992">
        <v>15</v>
      </c>
      <c r="AH992">
        <v>15</v>
      </c>
      <c r="AN992" t="s">
        <v>607</v>
      </c>
      <c r="AO992" t="s">
        <v>608</v>
      </c>
      <c r="AS992" t="s">
        <v>168</v>
      </c>
      <c r="AT992">
        <v>2003</v>
      </c>
      <c r="AU992">
        <v>57</v>
      </c>
      <c r="AV992">
        <v>10</v>
      </c>
      <c r="BA992">
        <v>2342</v>
      </c>
      <c r="BB992">
        <v>2349</v>
      </c>
      <c r="BL992" t="s">
        <v>10785</v>
      </c>
      <c r="BM992">
        <v>14628922</v>
      </c>
      <c r="BR992" t="s">
        <v>33176</v>
      </c>
    </row>
    <row r="993" spans="1:72" hidden="1">
      <c r="A993">
        <v>22</v>
      </c>
      <c r="B993" t="s">
        <v>76</v>
      </c>
      <c r="C993" t="s">
        <v>28357</v>
      </c>
      <c r="G993" t="s">
        <v>28358</v>
      </c>
      <c r="J993" t="s">
        <v>28359</v>
      </c>
      <c r="K993" t="s">
        <v>26962</v>
      </c>
      <c r="O993" t="s">
        <v>28261</v>
      </c>
      <c r="W993" t="s">
        <v>28360</v>
      </c>
      <c r="AG993">
        <v>0</v>
      </c>
      <c r="AH993">
        <v>0</v>
      </c>
      <c r="AN993" t="s">
        <v>26965</v>
      </c>
      <c r="AS993" t="s">
        <v>216</v>
      </c>
      <c r="AT993">
        <v>2018</v>
      </c>
      <c r="AU993">
        <v>121</v>
      </c>
      <c r="BA993">
        <v>1</v>
      </c>
      <c r="BB993">
        <v>11</v>
      </c>
      <c r="BD993" t="s">
        <v>28361</v>
      </c>
      <c r="BL993" t="s">
        <v>28362</v>
      </c>
      <c r="BM993">
        <v>29685749</v>
      </c>
      <c r="BR993" t="s">
        <v>33094</v>
      </c>
      <c r="BS993" t="s">
        <v>296</v>
      </c>
    </row>
    <row r="994" spans="1:72" hidden="1">
      <c r="A994">
        <v>736</v>
      </c>
      <c r="B994" t="s">
        <v>76</v>
      </c>
      <c r="C994" t="s">
        <v>31881</v>
      </c>
      <c r="G994" t="s">
        <v>31881</v>
      </c>
      <c r="J994" t="s">
        <v>31882</v>
      </c>
      <c r="K994" t="s">
        <v>15646</v>
      </c>
      <c r="O994" t="s">
        <v>31883</v>
      </c>
      <c r="AA994" t="s">
        <v>31884</v>
      </c>
      <c r="AB994" t="s">
        <v>10635</v>
      </c>
      <c r="AG994">
        <v>25</v>
      </c>
      <c r="AH994">
        <v>27</v>
      </c>
      <c r="AN994" t="s">
        <v>15649</v>
      </c>
      <c r="AS994" t="s">
        <v>185</v>
      </c>
      <c r="AT994">
        <v>2002</v>
      </c>
      <c r="AU994">
        <v>17</v>
      </c>
      <c r="AV994">
        <v>9</v>
      </c>
      <c r="BA994">
        <v>407</v>
      </c>
      <c r="BB994">
        <v>408</v>
      </c>
      <c r="BC994" t="s">
        <v>31885</v>
      </c>
      <c r="BD994" t="s">
        <v>31886</v>
      </c>
      <c r="BL994" t="s">
        <v>31887</v>
      </c>
      <c r="BR994" t="s">
        <v>33094</v>
      </c>
      <c r="BS994" t="s">
        <v>296</v>
      </c>
    </row>
    <row r="995" spans="1:72" hidden="1">
      <c r="A995">
        <v>655</v>
      </c>
      <c r="B995" t="s">
        <v>76</v>
      </c>
      <c r="C995" t="s">
        <v>31530</v>
      </c>
      <c r="G995" t="s">
        <v>31530</v>
      </c>
      <c r="J995" t="s">
        <v>31531</v>
      </c>
      <c r="K995" t="s">
        <v>299</v>
      </c>
      <c r="O995" t="s">
        <v>28261</v>
      </c>
      <c r="W995" t="s">
        <v>31532</v>
      </c>
      <c r="AG995">
        <v>13</v>
      </c>
      <c r="AH995">
        <v>13</v>
      </c>
      <c r="AN995" t="s">
        <v>303</v>
      </c>
      <c r="AO995" t="s">
        <v>4084</v>
      </c>
      <c r="AS995" s="3">
        <v>40360</v>
      </c>
      <c r="AT995">
        <v>2005</v>
      </c>
      <c r="AU995">
        <v>185</v>
      </c>
      <c r="AV995" s="2">
        <v>43192</v>
      </c>
      <c r="BA995">
        <v>469</v>
      </c>
      <c r="BB995">
        <v>481</v>
      </c>
      <c r="BD995" t="s">
        <v>31533</v>
      </c>
      <c r="BL995" t="s">
        <v>31534</v>
      </c>
      <c r="BR995" t="s">
        <v>33094</v>
      </c>
      <c r="BS995" t="s">
        <v>296</v>
      </c>
    </row>
    <row r="996" spans="1:72" hidden="1">
      <c r="A996">
        <v>637</v>
      </c>
      <c r="B996" t="s">
        <v>76</v>
      </c>
      <c r="C996" t="s">
        <v>16084</v>
      </c>
      <c r="G996" t="s">
        <v>16084</v>
      </c>
      <c r="J996" t="s">
        <v>16085</v>
      </c>
      <c r="K996" t="s">
        <v>12333</v>
      </c>
      <c r="O996" t="s">
        <v>28261</v>
      </c>
      <c r="W996" t="s">
        <v>16086</v>
      </c>
      <c r="AG996">
        <v>0</v>
      </c>
      <c r="AH996">
        <v>0</v>
      </c>
      <c r="AN996" t="s">
        <v>12335</v>
      </c>
      <c r="AS996" t="s">
        <v>16087</v>
      </c>
      <c r="AT996">
        <v>2006</v>
      </c>
      <c r="AU996">
        <v>17</v>
      </c>
      <c r="AV996">
        <v>1</v>
      </c>
      <c r="BA996">
        <v>13</v>
      </c>
      <c r="BB996">
        <v>20</v>
      </c>
      <c r="BL996" t="s">
        <v>16088</v>
      </c>
      <c r="BR996" t="s">
        <v>33176</v>
      </c>
    </row>
    <row r="997" spans="1:72" hidden="1">
      <c r="A997">
        <v>340</v>
      </c>
      <c r="B997" t="s">
        <v>76</v>
      </c>
      <c r="C997" t="s">
        <v>30000</v>
      </c>
      <c r="G997" t="s">
        <v>30001</v>
      </c>
      <c r="J997" t="s">
        <v>30002</v>
      </c>
      <c r="K997" t="s">
        <v>9415</v>
      </c>
      <c r="O997" t="s">
        <v>28366</v>
      </c>
      <c r="W997" t="s">
        <v>30003</v>
      </c>
      <c r="AA997" t="s">
        <v>29614</v>
      </c>
      <c r="AB997" t="s">
        <v>29615</v>
      </c>
      <c r="AG997">
        <v>182</v>
      </c>
      <c r="AH997">
        <v>187</v>
      </c>
      <c r="AN997" t="s">
        <v>9419</v>
      </c>
      <c r="AO997" t="s">
        <v>9420</v>
      </c>
      <c r="AS997" t="s">
        <v>413</v>
      </c>
      <c r="AT997">
        <v>2013</v>
      </c>
      <c r="AU997">
        <v>88</v>
      </c>
      <c r="AV997">
        <v>4</v>
      </c>
      <c r="BA997">
        <v>912</v>
      </c>
      <c r="BB997">
        <v>927</v>
      </c>
      <c r="BD997" t="s">
        <v>30004</v>
      </c>
      <c r="BL997" t="s">
        <v>30005</v>
      </c>
      <c r="BM997">
        <v>23565807</v>
      </c>
      <c r="BR997" t="s">
        <v>33094</v>
      </c>
    </row>
    <row r="998" spans="1:72" hidden="1">
      <c r="A998">
        <v>92</v>
      </c>
      <c r="B998" t="s">
        <v>76</v>
      </c>
      <c r="C998" t="s">
        <v>28726</v>
      </c>
      <c r="G998" t="s">
        <v>28727</v>
      </c>
      <c r="J998" t="s">
        <v>28728</v>
      </c>
      <c r="K998" t="s">
        <v>766</v>
      </c>
      <c r="O998" t="s">
        <v>28261</v>
      </c>
      <c r="W998" t="s">
        <v>28729</v>
      </c>
      <c r="AG998">
        <v>0</v>
      </c>
      <c r="AH998">
        <v>0</v>
      </c>
      <c r="AN998" t="s">
        <v>768</v>
      </c>
      <c r="AO998" t="s">
        <v>2527</v>
      </c>
      <c r="AS998" t="s">
        <v>185</v>
      </c>
      <c r="AT998">
        <v>2017</v>
      </c>
      <c r="AU998">
        <v>54</v>
      </c>
      <c r="AV998">
        <v>5</v>
      </c>
      <c r="BA998">
        <v>1236</v>
      </c>
      <c r="BB998">
        <v>1242</v>
      </c>
      <c r="BD998" t="s">
        <v>28730</v>
      </c>
      <c r="BL998" t="s">
        <v>28731</v>
      </c>
      <c r="BM998">
        <v>28419266</v>
      </c>
      <c r="BR998" t="s">
        <v>33094</v>
      </c>
      <c r="BS998" t="s">
        <v>296</v>
      </c>
    </row>
    <row r="999" spans="1:72" hidden="1">
      <c r="A999">
        <v>230</v>
      </c>
      <c r="B999" t="s">
        <v>76</v>
      </c>
      <c r="C999" t="s">
        <v>14910</v>
      </c>
      <c r="G999" t="s">
        <v>14911</v>
      </c>
      <c r="J999" t="s">
        <v>14912</v>
      </c>
      <c r="K999" t="s">
        <v>969</v>
      </c>
      <c r="O999" t="s">
        <v>28261</v>
      </c>
      <c r="W999" t="s">
        <v>14913</v>
      </c>
      <c r="AG999">
        <v>9</v>
      </c>
      <c r="AH999">
        <v>9</v>
      </c>
      <c r="AN999" t="s">
        <v>972</v>
      </c>
      <c r="AS999" t="s">
        <v>887</v>
      </c>
      <c r="AT999">
        <v>2015</v>
      </c>
      <c r="AU999">
        <v>40</v>
      </c>
      <c r="AV999">
        <v>1</v>
      </c>
      <c r="BA999">
        <v>164</v>
      </c>
      <c r="BB999">
        <v>171</v>
      </c>
      <c r="BD999" t="s">
        <v>14914</v>
      </c>
      <c r="BL999" t="s">
        <v>14915</v>
      </c>
      <c r="BM999">
        <v>26047197</v>
      </c>
      <c r="BR999" t="s">
        <v>33176</v>
      </c>
    </row>
    <row r="1000" spans="1:72" hidden="1">
      <c r="A1000">
        <v>1007</v>
      </c>
      <c r="B1000" t="s">
        <v>76</v>
      </c>
      <c r="C1000" t="s">
        <v>32824</v>
      </c>
      <c r="G1000" t="s">
        <v>32824</v>
      </c>
      <c r="J1000" t="s">
        <v>32825</v>
      </c>
      <c r="K1000" t="s">
        <v>5100</v>
      </c>
      <c r="O1000" t="s">
        <v>28261</v>
      </c>
      <c r="AG1000">
        <v>8</v>
      </c>
      <c r="AH1000">
        <v>9</v>
      </c>
      <c r="AN1000" t="s">
        <v>3970</v>
      </c>
      <c r="AS1000" t="s">
        <v>185</v>
      </c>
      <c r="AT1000">
        <v>1987</v>
      </c>
      <c r="AU1000">
        <v>65</v>
      </c>
      <c r="AV1000">
        <v>9</v>
      </c>
      <c r="BA1000">
        <v>2262</v>
      </c>
      <c r="BB1000">
        <v>2265</v>
      </c>
      <c r="BD1000" t="s">
        <v>32826</v>
      </c>
      <c r="BL1000" t="s">
        <v>32827</v>
      </c>
      <c r="BR1000" t="s">
        <v>33094</v>
      </c>
      <c r="BS1000" t="s">
        <v>594</v>
      </c>
      <c r="BT1000">
        <v>1</v>
      </c>
    </row>
    <row r="1001" spans="1:72" hidden="1">
      <c r="A1001">
        <v>976</v>
      </c>
      <c r="B1001" t="s">
        <v>76</v>
      </c>
      <c r="C1001" t="s">
        <v>32725</v>
      </c>
      <c r="G1001" t="s">
        <v>32725</v>
      </c>
      <c r="J1001" t="s">
        <v>32726</v>
      </c>
      <c r="K1001" t="s">
        <v>7231</v>
      </c>
      <c r="O1001" t="s">
        <v>28261</v>
      </c>
      <c r="AG1001">
        <v>11</v>
      </c>
      <c r="AH1001">
        <v>11</v>
      </c>
      <c r="AN1001" t="s">
        <v>7234</v>
      </c>
      <c r="AS1001" t="s">
        <v>104</v>
      </c>
      <c r="AT1001">
        <v>1990</v>
      </c>
      <c r="AU1001">
        <v>146</v>
      </c>
      <c r="AV1001">
        <v>3</v>
      </c>
      <c r="BA1001">
        <v>369</v>
      </c>
      <c r="BB1001">
        <v>378</v>
      </c>
      <c r="BD1001" t="s">
        <v>32727</v>
      </c>
      <c r="BL1001" t="s">
        <v>32728</v>
      </c>
      <c r="BM1001">
        <v>2259210</v>
      </c>
      <c r="BR1001" t="s">
        <v>33094</v>
      </c>
      <c r="BS1001" t="s">
        <v>296</v>
      </c>
    </row>
    <row r="1002" spans="1:72" hidden="1">
      <c r="A1002">
        <v>792</v>
      </c>
      <c r="B1002" t="s">
        <v>76</v>
      </c>
      <c r="C1002" t="s">
        <v>7625</v>
      </c>
      <c r="G1002" t="s">
        <v>7625</v>
      </c>
      <c r="J1002" t="s">
        <v>10923</v>
      </c>
      <c r="K1002" t="s">
        <v>145</v>
      </c>
      <c r="O1002" t="s">
        <v>28261</v>
      </c>
      <c r="W1002" t="s">
        <v>10924</v>
      </c>
      <c r="AG1002">
        <v>7</v>
      </c>
      <c r="AH1002">
        <v>8</v>
      </c>
      <c r="AN1002" t="s">
        <v>147</v>
      </c>
      <c r="AS1002" t="s">
        <v>148</v>
      </c>
      <c r="AT1002">
        <v>2000</v>
      </c>
      <c r="AU1002">
        <v>46</v>
      </c>
      <c r="AV1002">
        <v>5</v>
      </c>
      <c r="BA1002">
        <v>727</v>
      </c>
      <c r="BB1002">
        <v>733</v>
      </c>
      <c r="BL1002" t="s">
        <v>10925</v>
      </c>
      <c r="BR1002" t="s">
        <v>33176</v>
      </c>
    </row>
    <row r="1003" spans="1:72" hidden="1">
      <c r="A1003">
        <v>806</v>
      </c>
      <c r="B1003" t="s">
        <v>76</v>
      </c>
      <c r="C1003" t="s">
        <v>7625</v>
      </c>
      <c r="G1003" t="s">
        <v>7625</v>
      </c>
      <c r="J1003" t="s">
        <v>32200</v>
      </c>
      <c r="K1003" t="s">
        <v>182</v>
      </c>
      <c r="O1003" t="s">
        <v>28261</v>
      </c>
      <c r="W1003" t="s">
        <v>32201</v>
      </c>
      <c r="AG1003">
        <v>8</v>
      </c>
      <c r="AH1003">
        <v>9</v>
      </c>
      <c r="AN1003" t="s">
        <v>184</v>
      </c>
      <c r="AO1003" t="s">
        <v>293</v>
      </c>
      <c r="AS1003" t="s">
        <v>128</v>
      </c>
      <c r="AT1003">
        <v>1999</v>
      </c>
      <c r="AU1003">
        <v>24</v>
      </c>
      <c r="AV1003">
        <v>4</v>
      </c>
      <c r="BA1003">
        <v>339</v>
      </c>
      <c r="BB1003">
        <v>345</v>
      </c>
      <c r="BD1003" t="s">
        <v>32202</v>
      </c>
      <c r="BL1003" t="s">
        <v>32203</v>
      </c>
      <c r="BR1003" t="s">
        <v>33094</v>
      </c>
      <c r="BS1003" t="s">
        <v>296</v>
      </c>
    </row>
    <row r="1004" spans="1:72" hidden="1">
      <c r="A1004">
        <v>310</v>
      </c>
      <c r="B1004" t="s">
        <v>76</v>
      </c>
      <c r="C1004" t="s">
        <v>29858</v>
      </c>
      <c r="G1004" t="s">
        <v>29859</v>
      </c>
      <c r="J1004" t="s">
        <v>29860</v>
      </c>
      <c r="K1004" t="s">
        <v>27700</v>
      </c>
      <c r="O1004" t="s">
        <v>28261</v>
      </c>
      <c r="W1004" t="s">
        <v>29861</v>
      </c>
      <c r="AG1004">
        <v>6</v>
      </c>
      <c r="AH1004">
        <v>7</v>
      </c>
      <c r="AN1004" t="s">
        <v>27703</v>
      </c>
      <c r="AO1004" t="s">
        <v>27704</v>
      </c>
      <c r="AS1004" t="s">
        <v>769</v>
      </c>
      <c r="AT1004">
        <v>2014</v>
      </c>
      <c r="AU1004">
        <v>29</v>
      </c>
      <c r="AV1004">
        <v>3</v>
      </c>
      <c r="BA1004">
        <v>467</v>
      </c>
      <c r="BB1004">
        <v>477</v>
      </c>
      <c r="BD1004" t="s">
        <v>29862</v>
      </c>
      <c r="BL1004" t="s">
        <v>29863</v>
      </c>
      <c r="BR1004" t="s">
        <v>33094</v>
      </c>
      <c r="BS1004" t="s">
        <v>296</v>
      </c>
    </row>
    <row r="1005" spans="1:72" hidden="1">
      <c r="A1005">
        <v>804</v>
      </c>
      <c r="B1005" t="s">
        <v>76</v>
      </c>
      <c r="C1005" t="s">
        <v>32190</v>
      </c>
      <c r="G1005" t="s">
        <v>32190</v>
      </c>
      <c r="J1005" t="s">
        <v>32191</v>
      </c>
      <c r="K1005" t="s">
        <v>18957</v>
      </c>
      <c r="O1005" t="s">
        <v>28366</v>
      </c>
      <c r="W1005" t="s">
        <v>32192</v>
      </c>
      <c r="AA1005" t="s">
        <v>32193</v>
      </c>
      <c r="AG1005">
        <v>7</v>
      </c>
      <c r="AH1005">
        <v>7</v>
      </c>
      <c r="AN1005" t="s">
        <v>18961</v>
      </c>
      <c r="AO1005" t="s">
        <v>18962</v>
      </c>
      <c r="AT1005">
        <v>2000</v>
      </c>
      <c r="AU1005">
        <v>49</v>
      </c>
      <c r="AV1005">
        <v>4</v>
      </c>
      <c r="BA1005">
        <v>269</v>
      </c>
      <c r="BB1005">
        <v>286</v>
      </c>
      <c r="BL1005" t="s">
        <v>32194</v>
      </c>
      <c r="BR1005" t="s">
        <v>33094</v>
      </c>
    </row>
    <row r="1006" spans="1:72" hidden="1">
      <c r="A1006">
        <v>193</v>
      </c>
      <c r="B1006" t="s">
        <v>76</v>
      </c>
      <c r="C1006" t="s">
        <v>10969</v>
      </c>
      <c r="G1006" t="s">
        <v>10970</v>
      </c>
      <c r="J1006" t="s">
        <v>10971</v>
      </c>
      <c r="K1006" t="s">
        <v>10972</v>
      </c>
      <c r="O1006" t="s">
        <v>28366</v>
      </c>
      <c r="W1006" t="s">
        <v>10973</v>
      </c>
      <c r="AA1006" t="s">
        <v>10974</v>
      </c>
      <c r="AB1006" t="s">
        <v>10975</v>
      </c>
      <c r="AG1006">
        <v>3</v>
      </c>
      <c r="AH1006">
        <v>3</v>
      </c>
      <c r="AN1006" t="s">
        <v>10976</v>
      </c>
      <c r="AS1006" s="3">
        <v>40909</v>
      </c>
      <c r="AT1006">
        <v>2016</v>
      </c>
      <c r="AU1006">
        <v>6</v>
      </c>
      <c r="BC1006">
        <v>400</v>
      </c>
      <c r="BD1006" t="s">
        <v>10977</v>
      </c>
      <c r="BL1006" t="s">
        <v>10978</v>
      </c>
      <c r="BM1006">
        <v>26793115</v>
      </c>
      <c r="BR1006" t="s">
        <v>33176</v>
      </c>
    </row>
    <row r="1007" spans="1:72" hidden="1">
      <c r="A1007">
        <v>517</v>
      </c>
      <c r="B1007" t="s">
        <v>76</v>
      </c>
      <c r="C1007" t="s">
        <v>30880</v>
      </c>
      <c r="G1007" t="s">
        <v>30881</v>
      </c>
      <c r="J1007" t="s">
        <v>30882</v>
      </c>
      <c r="K1007" t="s">
        <v>4389</v>
      </c>
      <c r="O1007" t="s">
        <v>30095</v>
      </c>
      <c r="P1007" t="s">
        <v>4390</v>
      </c>
      <c r="Q1007" t="s">
        <v>30883</v>
      </c>
      <c r="R1007" t="s">
        <v>17228</v>
      </c>
      <c r="W1007" t="s">
        <v>30884</v>
      </c>
      <c r="AA1007" t="s">
        <v>537</v>
      </c>
      <c r="AB1007" t="s">
        <v>30885</v>
      </c>
      <c r="AG1007">
        <v>28</v>
      </c>
      <c r="AH1007">
        <v>28</v>
      </c>
      <c r="AN1007" t="s">
        <v>4394</v>
      </c>
      <c r="AS1007" t="s">
        <v>413</v>
      </c>
      <c r="AT1007">
        <v>2009</v>
      </c>
      <c r="AU1007">
        <v>49</v>
      </c>
      <c r="AV1007">
        <v>5</v>
      </c>
      <c r="BA1007">
        <v>580</v>
      </c>
      <c r="BB1007">
        <v>589</v>
      </c>
      <c r="BD1007" t="s">
        <v>30886</v>
      </c>
      <c r="BL1007" t="s">
        <v>30887</v>
      </c>
      <c r="BM1007">
        <v>21665842</v>
      </c>
      <c r="BR1007" t="s">
        <v>33094</v>
      </c>
      <c r="BS1007" t="s">
        <v>296</v>
      </c>
    </row>
    <row r="1008" spans="1:72" hidden="1">
      <c r="A1008">
        <v>243</v>
      </c>
      <c r="B1008" t="s">
        <v>76</v>
      </c>
      <c r="C1008" t="s">
        <v>29469</v>
      </c>
      <c r="G1008" t="s">
        <v>29470</v>
      </c>
      <c r="J1008" t="s">
        <v>29471</v>
      </c>
      <c r="K1008" t="s">
        <v>1845</v>
      </c>
      <c r="O1008" t="s">
        <v>28366</v>
      </c>
      <c r="W1008" t="s">
        <v>29472</v>
      </c>
      <c r="AG1008">
        <v>11</v>
      </c>
      <c r="AH1008">
        <v>11</v>
      </c>
      <c r="AN1008" t="s">
        <v>1849</v>
      </c>
      <c r="AO1008" t="s">
        <v>1850</v>
      </c>
      <c r="AS1008" t="s">
        <v>600</v>
      </c>
      <c r="AT1008">
        <v>2015</v>
      </c>
      <c r="AU1008">
        <v>199</v>
      </c>
      <c r="AV1008">
        <v>4</v>
      </c>
      <c r="BA1008">
        <v>897</v>
      </c>
      <c r="BB1008">
        <v>904</v>
      </c>
      <c r="BD1008" t="s">
        <v>29473</v>
      </c>
      <c r="BL1008" t="s">
        <v>29474</v>
      </c>
      <c r="BM1008">
        <v>25855650</v>
      </c>
      <c r="BR1008" t="s">
        <v>33094</v>
      </c>
    </row>
    <row r="1009" spans="1:73" hidden="1">
      <c r="A1009">
        <v>126</v>
      </c>
      <c r="B1009" t="s">
        <v>76</v>
      </c>
      <c r="C1009" t="s">
        <v>28925</v>
      </c>
      <c r="G1009" t="s">
        <v>28926</v>
      </c>
      <c r="J1009" t="s">
        <v>28927</v>
      </c>
      <c r="K1009" t="s">
        <v>28928</v>
      </c>
      <c r="O1009" t="s">
        <v>28261</v>
      </c>
      <c r="W1009" t="s">
        <v>28929</v>
      </c>
      <c r="AA1009" t="s">
        <v>28930</v>
      </c>
      <c r="AB1009" t="s">
        <v>28931</v>
      </c>
      <c r="AG1009">
        <v>4</v>
      </c>
      <c r="AH1009">
        <v>4</v>
      </c>
      <c r="AN1009" t="s">
        <v>28932</v>
      </c>
      <c r="AO1009" t="s">
        <v>28933</v>
      </c>
      <c r="AS1009" t="s">
        <v>15723</v>
      </c>
      <c r="AT1009">
        <v>2017</v>
      </c>
      <c r="AU1009">
        <v>10</v>
      </c>
      <c r="AV1009">
        <v>3</v>
      </c>
      <c r="BA1009">
        <v>1043</v>
      </c>
      <c r="BB1009">
        <v>1059</v>
      </c>
      <c r="BD1009" t="s">
        <v>28934</v>
      </c>
      <c r="BL1009" t="s">
        <v>28935</v>
      </c>
      <c r="BR1009" t="s">
        <v>33094</v>
      </c>
      <c r="BS1009" t="s">
        <v>296</v>
      </c>
    </row>
    <row r="1010" spans="1:73" hidden="1">
      <c r="A1010">
        <v>562</v>
      </c>
      <c r="B1010" t="s">
        <v>76</v>
      </c>
      <c r="C1010" t="s">
        <v>31012</v>
      </c>
      <c r="G1010" t="s">
        <v>31013</v>
      </c>
      <c r="J1010" t="s">
        <v>31094</v>
      </c>
      <c r="K1010" t="s">
        <v>12566</v>
      </c>
      <c r="O1010" t="s">
        <v>28261</v>
      </c>
      <c r="W1010" t="s">
        <v>31095</v>
      </c>
      <c r="AA1010" t="s">
        <v>31016</v>
      </c>
      <c r="AB1010" t="s">
        <v>31017</v>
      </c>
      <c r="AG1010">
        <v>1</v>
      </c>
      <c r="AH1010">
        <v>1</v>
      </c>
      <c r="AN1010" t="s">
        <v>12568</v>
      </c>
      <c r="AS1010" t="s">
        <v>600</v>
      </c>
      <c r="AT1010">
        <v>2008</v>
      </c>
      <c r="AU1010">
        <v>44</v>
      </c>
      <c r="AV1010">
        <v>2</v>
      </c>
      <c r="BA1010">
        <v>190</v>
      </c>
      <c r="BB1010">
        <v>197</v>
      </c>
      <c r="BD1010" t="s">
        <v>31096</v>
      </c>
      <c r="BL1010" t="s">
        <v>31097</v>
      </c>
      <c r="BR1010" t="s">
        <v>33094</v>
      </c>
      <c r="BS1010" t="s">
        <v>296</v>
      </c>
    </row>
    <row r="1011" spans="1:73" hidden="1">
      <c r="A1011">
        <v>669</v>
      </c>
      <c r="B1011" t="s">
        <v>76</v>
      </c>
      <c r="C1011" t="s">
        <v>31596</v>
      </c>
      <c r="G1011" t="s">
        <v>31596</v>
      </c>
      <c r="J1011" t="s">
        <v>31597</v>
      </c>
      <c r="K1011" t="s">
        <v>31598</v>
      </c>
      <c r="L1011" t="s">
        <v>31599</v>
      </c>
      <c r="O1011" t="s">
        <v>28366</v>
      </c>
      <c r="W1011" t="s">
        <v>31600</v>
      </c>
      <c r="AG1011">
        <v>9</v>
      </c>
      <c r="AH1011">
        <v>9</v>
      </c>
      <c r="AN1011" t="s">
        <v>31601</v>
      </c>
      <c r="AT1011">
        <v>2005</v>
      </c>
      <c r="AU1011">
        <v>66</v>
      </c>
      <c r="BA1011">
        <v>189</v>
      </c>
      <c r="BB1011">
        <v>213</v>
      </c>
      <c r="BD1011" t="s">
        <v>31602</v>
      </c>
      <c r="BL1011" t="s">
        <v>31603</v>
      </c>
      <c r="BM1011">
        <v>15797454</v>
      </c>
      <c r="BR1011" t="s">
        <v>33094</v>
      </c>
    </row>
    <row r="1012" spans="1:73" hidden="1">
      <c r="A1012">
        <v>1035</v>
      </c>
      <c r="B1012" t="s">
        <v>76</v>
      </c>
      <c r="C1012" t="s">
        <v>11725</v>
      </c>
      <c r="G1012" t="s">
        <v>11725</v>
      </c>
      <c r="J1012" t="s">
        <v>32916</v>
      </c>
      <c r="K1012" t="s">
        <v>992</v>
      </c>
      <c r="O1012" t="s">
        <v>28261</v>
      </c>
      <c r="AG1012">
        <v>4</v>
      </c>
      <c r="AH1012">
        <v>4</v>
      </c>
      <c r="AN1012" t="s">
        <v>994</v>
      </c>
      <c r="AT1012">
        <v>1985</v>
      </c>
      <c r="AU1012">
        <v>64</v>
      </c>
      <c r="AV1012">
        <v>6</v>
      </c>
      <c r="BA1012">
        <v>857</v>
      </c>
      <c r="BB1012">
        <v>864</v>
      </c>
      <c r="BL1012" t="s">
        <v>32917</v>
      </c>
      <c r="BR1012" t="s">
        <v>33094</v>
      </c>
      <c r="BS1012" t="s">
        <v>594</v>
      </c>
      <c r="BU1012">
        <v>2</v>
      </c>
    </row>
    <row r="1013" spans="1:73" hidden="1">
      <c r="A1013">
        <v>933</v>
      </c>
      <c r="B1013" t="s">
        <v>76</v>
      </c>
      <c r="C1013" t="s">
        <v>4648</v>
      </c>
      <c r="G1013" t="s">
        <v>4648</v>
      </c>
      <c r="J1013" t="s">
        <v>10989</v>
      </c>
      <c r="K1013" t="s">
        <v>1697</v>
      </c>
      <c r="O1013" t="s">
        <v>28261</v>
      </c>
      <c r="W1013" t="s">
        <v>10990</v>
      </c>
      <c r="AG1013">
        <v>51</v>
      </c>
      <c r="AH1013">
        <v>51</v>
      </c>
      <c r="AN1013" t="s">
        <v>1699</v>
      </c>
      <c r="AS1013" t="s">
        <v>185</v>
      </c>
      <c r="AT1013">
        <v>1993</v>
      </c>
      <c r="AU1013">
        <v>142</v>
      </c>
      <c r="AV1013">
        <v>3</v>
      </c>
      <c r="BA1013">
        <v>457</v>
      </c>
      <c r="BB1013">
        <v>473</v>
      </c>
      <c r="BD1013" t="s">
        <v>10991</v>
      </c>
      <c r="BL1013" t="s">
        <v>10992</v>
      </c>
      <c r="BM1013">
        <v>19425986</v>
      </c>
      <c r="BR1013" t="s">
        <v>33176</v>
      </c>
    </row>
    <row r="1014" spans="1:73" hidden="1">
      <c r="A1014">
        <v>1032</v>
      </c>
      <c r="B1014" t="s">
        <v>76</v>
      </c>
      <c r="C1014" t="s">
        <v>32906</v>
      </c>
      <c r="G1014" t="s">
        <v>32906</v>
      </c>
      <c r="J1014" t="s">
        <v>32907</v>
      </c>
      <c r="K1014" t="s">
        <v>8486</v>
      </c>
      <c r="O1014" t="s">
        <v>28366</v>
      </c>
      <c r="AG1014">
        <v>16</v>
      </c>
      <c r="AH1014">
        <v>16</v>
      </c>
      <c r="AN1014" t="s">
        <v>7386</v>
      </c>
      <c r="AT1014">
        <v>1985</v>
      </c>
      <c r="AU1014">
        <v>30</v>
      </c>
      <c r="BA1014">
        <v>175</v>
      </c>
      <c r="BB1014">
        <v>196</v>
      </c>
      <c r="BL1014" t="s">
        <v>32908</v>
      </c>
      <c r="BR1014" t="s">
        <v>33094</v>
      </c>
    </row>
    <row r="1015" spans="1:73" hidden="1">
      <c r="A1015">
        <v>181</v>
      </c>
      <c r="B1015" t="s">
        <v>76</v>
      </c>
      <c r="C1015" t="s">
        <v>29198</v>
      </c>
      <c r="G1015" t="s">
        <v>29199</v>
      </c>
      <c r="J1015" t="s">
        <v>29200</v>
      </c>
      <c r="K1015" t="s">
        <v>13816</v>
      </c>
      <c r="O1015" t="s">
        <v>28261</v>
      </c>
      <c r="W1015" t="s">
        <v>29201</v>
      </c>
      <c r="AA1015" t="s">
        <v>29202</v>
      </c>
      <c r="AB1015" t="s">
        <v>29203</v>
      </c>
      <c r="AG1015">
        <v>68</v>
      </c>
      <c r="AH1015">
        <v>77</v>
      </c>
      <c r="AN1015" t="s">
        <v>13818</v>
      </c>
      <c r="AO1015" t="s">
        <v>13819</v>
      </c>
      <c r="AS1015" t="s">
        <v>600</v>
      </c>
      <c r="AT1015">
        <v>2016</v>
      </c>
      <c r="AU1015">
        <v>18</v>
      </c>
      <c r="AV1015">
        <v>4</v>
      </c>
      <c r="BA1015">
        <v>997</v>
      </c>
      <c r="BB1015">
        <v>1044</v>
      </c>
      <c r="BD1015" t="s">
        <v>29204</v>
      </c>
      <c r="BL1015" t="s">
        <v>29205</v>
      </c>
      <c r="BR1015" t="s">
        <v>33094</v>
      </c>
      <c r="BS1015" t="s">
        <v>296</v>
      </c>
    </row>
    <row r="1016" spans="1:73" hidden="1">
      <c r="A1016">
        <v>463</v>
      </c>
      <c r="B1016" t="s">
        <v>76</v>
      </c>
      <c r="C1016" t="s">
        <v>30597</v>
      </c>
      <c r="G1016" t="s">
        <v>30598</v>
      </c>
      <c r="J1016" t="s">
        <v>30599</v>
      </c>
      <c r="K1016" t="s">
        <v>30600</v>
      </c>
      <c r="O1016" t="s">
        <v>28366</v>
      </c>
      <c r="W1016" t="s">
        <v>30601</v>
      </c>
      <c r="AG1016">
        <v>36</v>
      </c>
      <c r="AH1016">
        <v>36</v>
      </c>
      <c r="AN1016" t="s">
        <v>30602</v>
      </c>
      <c r="AS1016" t="s">
        <v>19677</v>
      </c>
      <c r="AT1016">
        <v>2011</v>
      </c>
      <c r="AU1016">
        <v>585</v>
      </c>
      <c r="AV1016">
        <v>10</v>
      </c>
      <c r="BA1016">
        <v>1450</v>
      </c>
      <c r="BB1016">
        <v>1460</v>
      </c>
      <c r="BD1016" t="s">
        <v>30603</v>
      </c>
      <c r="BL1016" t="s">
        <v>30604</v>
      </c>
      <c r="BM1016">
        <v>21354417</v>
      </c>
      <c r="BR1016" t="s">
        <v>33094</v>
      </c>
    </row>
    <row r="1017" spans="1:73" hidden="1">
      <c r="A1017">
        <v>542</v>
      </c>
      <c r="B1017" t="s">
        <v>867</v>
      </c>
      <c r="C1017" t="s">
        <v>31001</v>
      </c>
      <c r="F1017" t="s">
        <v>18745</v>
      </c>
      <c r="G1017" t="s">
        <v>31002</v>
      </c>
      <c r="J1017" t="s">
        <v>31003</v>
      </c>
      <c r="K1017" t="s">
        <v>30991</v>
      </c>
      <c r="L1017" t="s">
        <v>30992</v>
      </c>
      <c r="O1017" t="s">
        <v>30993</v>
      </c>
      <c r="P1017" t="s">
        <v>30994</v>
      </c>
      <c r="Q1017" t="s">
        <v>30995</v>
      </c>
      <c r="R1017" t="s">
        <v>30996</v>
      </c>
      <c r="W1017" t="s">
        <v>31004</v>
      </c>
      <c r="AG1017">
        <v>0</v>
      </c>
      <c r="AH1017">
        <v>0</v>
      </c>
      <c r="AN1017" t="s">
        <v>30998</v>
      </c>
      <c r="AP1017" t="s">
        <v>30999</v>
      </c>
      <c r="AT1017">
        <v>2009</v>
      </c>
      <c r="BA1017">
        <v>1604</v>
      </c>
      <c r="BB1017" t="s">
        <v>1367</v>
      </c>
      <c r="BL1017" t="s">
        <v>31005</v>
      </c>
      <c r="BR1017" t="s">
        <v>33094</v>
      </c>
    </row>
    <row r="1018" spans="1:73" hidden="1">
      <c r="A1018">
        <v>246</v>
      </c>
      <c r="B1018" t="s">
        <v>76</v>
      </c>
      <c r="C1018" t="s">
        <v>29483</v>
      </c>
      <c r="G1018" t="s">
        <v>29484</v>
      </c>
      <c r="J1018" t="s">
        <v>29485</v>
      </c>
      <c r="K1018" t="s">
        <v>100</v>
      </c>
      <c r="O1018" t="s">
        <v>28261</v>
      </c>
      <c r="W1018" t="s">
        <v>29486</v>
      </c>
      <c r="AG1018">
        <v>5</v>
      </c>
      <c r="AH1018">
        <v>6</v>
      </c>
      <c r="AN1018" t="s">
        <v>103</v>
      </c>
      <c r="AS1018" t="s">
        <v>22191</v>
      </c>
      <c r="AT1018">
        <v>2015</v>
      </c>
      <c r="AU1018">
        <v>10</v>
      </c>
      <c r="AV1018">
        <v>3</v>
      </c>
      <c r="BC1018" t="s">
        <v>29487</v>
      </c>
      <c r="BD1018" t="s">
        <v>29488</v>
      </c>
      <c r="BL1018" t="s">
        <v>29489</v>
      </c>
      <c r="BM1018">
        <v>25790195</v>
      </c>
      <c r="BR1018" t="s">
        <v>33094</v>
      </c>
      <c r="BS1018" t="s">
        <v>296</v>
      </c>
    </row>
    <row r="1019" spans="1:73" hidden="1">
      <c r="A1019">
        <v>879</v>
      </c>
      <c r="B1019" t="s">
        <v>76</v>
      </c>
      <c r="C1019" t="s">
        <v>6070</v>
      </c>
      <c r="G1019" t="s">
        <v>6070</v>
      </c>
      <c r="J1019" t="s">
        <v>11044</v>
      </c>
      <c r="K1019" t="s">
        <v>145</v>
      </c>
      <c r="O1019" t="s">
        <v>28261</v>
      </c>
      <c r="W1019" t="s">
        <v>11045</v>
      </c>
      <c r="AG1019">
        <v>23</v>
      </c>
      <c r="AH1019">
        <v>25</v>
      </c>
      <c r="AN1019" t="s">
        <v>147</v>
      </c>
      <c r="AS1019" t="s">
        <v>216</v>
      </c>
      <c r="AT1019">
        <v>1996</v>
      </c>
      <c r="AU1019">
        <v>42</v>
      </c>
      <c r="AV1019">
        <v>8</v>
      </c>
      <c r="BA1019">
        <v>721</v>
      </c>
      <c r="BB1019">
        <v>726</v>
      </c>
      <c r="BD1019" t="s">
        <v>11046</v>
      </c>
      <c r="BL1019" t="s">
        <v>11047</v>
      </c>
      <c r="BR1019" t="s">
        <v>33176</v>
      </c>
    </row>
    <row r="1020" spans="1:73" hidden="1">
      <c r="A1020">
        <v>941</v>
      </c>
      <c r="B1020" t="s">
        <v>76</v>
      </c>
      <c r="C1020" t="s">
        <v>11048</v>
      </c>
      <c r="G1020" t="s">
        <v>11048</v>
      </c>
      <c r="J1020" t="s">
        <v>11049</v>
      </c>
      <c r="K1020" t="s">
        <v>2877</v>
      </c>
      <c r="O1020" t="s">
        <v>28261</v>
      </c>
      <c r="AG1020">
        <v>14</v>
      </c>
      <c r="AH1020">
        <v>14</v>
      </c>
      <c r="AN1020" t="s">
        <v>2880</v>
      </c>
      <c r="AO1020" t="s">
        <v>2881</v>
      </c>
      <c r="AS1020" t="s">
        <v>600</v>
      </c>
      <c r="AT1020">
        <v>1993</v>
      </c>
      <c r="AU1020">
        <v>48</v>
      </c>
      <c r="AV1020">
        <v>4</v>
      </c>
      <c r="BA1020">
        <v>335</v>
      </c>
      <c r="BB1020">
        <v>341</v>
      </c>
      <c r="BL1020" t="s">
        <v>11050</v>
      </c>
      <c r="BR1020" t="s">
        <v>33176</v>
      </c>
    </row>
    <row r="1021" spans="1:73" hidden="1">
      <c r="A1021">
        <v>710</v>
      </c>
      <c r="B1021" t="s">
        <v>76</v>
      </c>
      <c r="C1021" t="s">
        <v>31760</v>
      </c>
      <c r="G1021" t="s">
        <v>31760</v>
      </c>
      <c r="J1021" t="s">
        <v>31761</v>
      </c>
      <c r="K1021" t="s">
        <v>605</v>
      </c>
      <c r="O1021" t="s">
        <v>28261</v>
      </c>
      <c r="W1021" t="s">
        <v>31762</v>
      </c>
      <c r="AG1021">
        <v>42</v>
      </c>
      <c r="AH1021">
        <v>43</v>
      </c>
      <c r="AN1021" t="s">
        <v>607</v>
      </c>
      <c r="AO1021" t="s">
        <v>608</v>
      </c>
      <c r="AS1021" t="s">
        <v>887</v>
      </c>
      <c r="AT1021">
        <v>2003</v>
      </c>
      <c r="AU1021">
        <v>57</v>
      </c>
      <c r="AV1021">
        <v>6</v>
      </c>
      <c r="BA1021">
        <v>1314</v>
      </c>
      <c r="BB1021">
        <v>1324</v>
      </c>
      <c r="BL1021" t="s">
        <v>31763</v>
      </c>
      <c r="BM1021">
        <v>12894939</v>
      </c>
      <c r="BR1021" t="s">
        <v>33094</v>
      </c>
      <c r="BS1021" t="s">
        <v>296</v>
      </c>
    </row>
    <row r="1022" spans="1:73" hidden="1">
      <c r="A1022">
        <v>136</v>
      </c>
      <c r="B1022" t="s">
        <v>76</v>
      </c>
      <c r="C1022" t="s">
        <v>27815</v>
      </c>
      <c r="G1022" t="s">
        <v>27816</v>
      </c>
      <c r="J1022" t="s">
        <v>27817</v>
      </c>
      <c r="K1022" t="s">
        <v>1097</v>
      </c>
      <c r="O1022" t="s">
        <v>28261</v>
      </c>
      <c r="W1022" t="s">
        <v>27818</v>
      </c>
      <c r="AG1022">
        <v>2</v>
      </c>
      <c r="AH1022">
        <v>2</v>
      </c>
      <c r="AN1022" t="s">
        <v>1099</v>
      </c>
      <c r="AO1022" t="s">
        <v>2847</v>
      </c>
      <c r="AS1022" t="s">
        <v>94</v>
      </c>
      <c r="AT1022">
        <v>2017</v>
      </c>
      <c r="AU1022">
        <v>126</v>
      </c>
      <c r="AV1022">
        <v>1</v>
      </c>
      <c r="BA1022">
        <v>40</v>
      </c>
      <c r="BB1022">
        <v>51</v>
      </c>
      <c r="BD1022" t="s">
        <v>27819</v>
      </c>
      <c r="BL1022" t="s">
        <v>27820</v>
      </c>
      <c r="BR1022" t="s">
        <v>33176</v>
      </c>
    </row>
    <row r="1023" spans="1:73" hidden="1">
      <c r="A1023">
        <v>343</v>
      </c>
      <c r="B1023" t="s">
        <v>76</v>
      </c>
      <c r="C1023" t="s">
        <v>30021</v>
      </c>
      <c r="G1023" t="s">
        <v>30022</v>
      </c>
      <c r="J1023" t="s">
        <v>30023</v>
      </c>
      <c r="K1023" t="s">
        <v>30024</v>
      </c>
      <c r="O1023" t="s">
        <v>28366</v>
      </c>
      <c r="W1023" t="s">
        <v>30025</v>
      </c>
      <c r="AB1023" t="s">
        <v>30026</v>
      </c>
      <c r="AG1023">
        <v>155</v>
      </c>
      <c r="AH1023">
        <v>162</v>
      </c>
      <c r="AN1023" t="s">
        <v>30027</v>
      </c>
      <c r="AO1023" t="s">
        <v>30028</v>
      </c>
      <c r="AS1023" t="s">
        <v>185</v>
      </c>
      <c r="AT1023">
        <v>2013</v>
      </c>
      <c r="AU1023">
        <v>29</v>
      </c>
      <c r="AV1023">
        <v>9</v>
      </c>
      <c r="BA1023">
        <v>460</v>
      </c>
      <c r="BB1023">
        <v>468</v>
      </c>
      <c r="BD1023" t="s">
        <v>30029</v>
      </c>
      <c r="BL1023" t="s">
        <v>30030</v>
      </c>
      <c r="BM1023">
        <v>23916878</v>
      </c>
      <c r="BR1023" t="s">
        <v>33094</v>
      </c>
    </row>
    <row r="1024" spans="1:73" hidden="1">
      <c r="A1024">
        <v>555</v>
      </c>
      <c r="B1024" t="s">
        <v>76</v>
      </c>
      <c r="C1024" t="s">
        <v>31059</v>
      </c>
      <c r="G1024" t="s">
        <v>31060</v>
      </c>
      <c r="J1024" t="s">
        <v>31061</v>
      </c>
      <c r="K1024" t="s">
        <v>2783</v>
      </c>
      <c r="O1024" t="s">
        <v>28366</v>
      </c>
      <c r="W1024" t="s">
        <v>31062</v>
      </c>
      <c r="AG1024">
        <v>41</v>
      </c>
      <c r="AH1024">
        <v>43</v>
      </c>
      <c r="AN1024" t="s">
        <v>2785</v>
      </c>
      <c r="AO1024" t="s">
        <v>2786</v>
      </c>
      <c r="AS1024" t="s">
        <v>148</v>
      </c>
      <c r="AT1024">
        <v>2008</v>
      </c>
      <c r="AU1024">
        <v>10</v>
      </c>
      <c r="AV1024">
        <v>2</v>
      </c>
      <c r="BA1024">
        <v>81</v>
      </c>
      <c r="BB1024">
        <v>90</v>
      </c>
      <c r="BD1024" t="s">
        <v>31063</v>
      </c>
      <c r="BL1024" t="s">
        <v>31064</v>
      </c>
      <c r="BR1024" t="s">
        <v>33094</v>
      </c>
    </row>
    <row r="1025" spans="1:75" hidden="1">
      <c r="A1025">
        <v>457</v>
      </c>
      <c r="B1025" t="s">
        <v>76</v>
      </c>
      <c r="C1025" t="s">
        <v>11154</v>
      </c>
      <c r="G1025" t="s">
        <v>11155</v>
      </c>
      <c r="J1025" t="s">
        <v>11156</v>
      </c>
      <c r="K1025" t="s">
        <v>902</v>
      </c>
      <c r="O1025" t="s">
        <v>28261</v>
      </c>
      <c r="W1025" t="s">
        <v>11157</v>
      </c>
      <c r="AG1025">
        <v>4</v>
      </c>
      <c r="AH1025">
        <v>6</v>
      </c>
      <c r="AN1025" t="s">
        <v>908</v>
      </c>
      <c r="AS1025" s="3">
        <v>37073</v>
      </c>
      <c r="AT1025">
        <v>2011</v>
      </c>
      <c r="AU1025">
        <v>108</v>
      </c>
      <c r="AV1025">
        <v>3</v>
      </c>
      <c r="BA1025">
        <v>377</v>
      </c>
      <c r="BB1025">
        <v>384</v>
      </c>
      <c r="BD1025" t="s">
        <v>11158</v>
      </c>
      <c r="BL1025" t="s">
        <v>11159</v>
      </c>
      <c r="BR1025" t="s">
        <v>33176</v>
      </c>
    </row>
    <row r="1026" spans="1:75" hidden="1">
      <c r="A1026">
        <v>998</v>
      </c>
      <c r="B1026" t="s">
        <v>76</v>
      </c>
      <c r="C1026" t="s">
        <v>32793</v>
      </c>
      <c r="G1026" t="s">
        <v>32793</v>
      </c>
      <c r="J1026" t="s">
        <v>32794</v>
      </c>
      <c r="K1026" t="s">
        <v>3959</v>
      </c>
      <c r="O1026" t="s">
        <v>28261</v>
      </c>
      <c r="AG1026">
        <v>23</v>
      </c>
      <c r="AH1026">
        <v>23</v>
      </c>
      <c r="AN1026" t="s">
        <v>3962</v>
      </c>
      <c r="AO1026" t="s">
        <v>4181</v>
      </c>
      <c r="AT1026">
        <v>1988</v>
      </c>
      <c r="AU1026">
        <v>163</v>
      </c>
      <c r="AV1026">
        <v>3</v>
      </c>
      <c r="BA1026">
        <v>365</v>
      </c>
      <c r="BB1026">
        <v>371</v>
      </c>
      <c r="BD1026" t="s">
        <v>32795</v>
      </c>
      <c r="BL1026" t="s">
        <v>32796</v>
      </c>
      <c r="BR1026" t="s">
        <v>33094</v>
      </c>
      <c r="BS1026" t="s">
        <v>296</v>
      </c>
    </row>
    <row r="1027" spans="1:75" hidden="1">
      <c r="A1027">
        <v>913</v>
      </c>
      <c r="B1027" t="s">
        <v>76</v>
      </c>
      <c r="C1027" t="s">
        <v>9199</v>
      </c>
      <c r="G1027" t="s">
        <v>9199</v>
      </c>
      <c r="J1027" t="s">
        <v>32521</v>
      </c>
      <c r="K1027" t="s">
        <v>145</v>
      </c>
      <c r="O1027" t="s">
        <v>28261</v>
      </c>
      <c r="W1027" t="s">
        <v>32522</v>
      </c>
      <c r="AG1027">
        <v>20</v>
      </c>
      <c r="AH1027">
        <v>21</v>
      </c>
      <c r="AN1027" t="s">
        <v>147</v>
      </c>
      <c r="AS1027" t="s">
        <v>769</v>
      </c>
      <c r="AT1027">
        <v>1995</v>
      </c>
      <c r="AU1027">
        <v>41</v>
      </c>
      <c r="AV1027">
        <v>3</v>
      </c>
      <c r="BA1027">
        <v>217</v>
      </c>
      <c r="BB1027">
        <v>222</v>
      </c>
      <c r="BD1027" t="s">
        <v>32523</v>
      </c>
      <c r="BL1027" t="s">
        <v>32524</v>
      </c>
      <c r="BR1027" t="s">
        <v>33094</v>
      </c>
      <c r="BS1027" t="s">
        <v>594</v>
      </c>
      <c r="BT1027">
        <v>1</v>
      </c>
    </row>
    <row r="1028" spans="1:75" hidden="1">
      <c r="A1028">
        <v>982</v>
      </c>
      <c r="B1028" t="s">
        <v>76</v>
      </c>
      <c r="C1028" t="s">
        <v>32742</v>
      </c>
      <c r="G1028" t="s">
        <v>32742</v>
      </c>
      <c r="J1028" t="s">
        <v>32743</v>
      </c>
      <c r="K1028" t="s">
        <v>145</v>
      </c>
      <c r="O1028" t="s">
        <v>28261</v>
      </c>
      <c r="AG1028">
        <v>20</v>
      </c>
      <c r="AH1028">
        <v>22</v>
      </c>
      <c r="AN1028" t="s">
        <v>147</v>
      </c>
      <c r="AT1028">
        <v>1990</v>
      </c>
      <c r="AU1028">
        <v>36</v>
      </c>
      <c r="AV1028">
        <v>1</v>
      </c>
      <c r="BA1028">
        <v>61</v>
      </c>
      <c r="BB1028">
        <v>67</v>
      </c>
      <c r="BD1028" t="s">
        <v>32744</v>
      </c>
      <c r="BL1028" t="s">
        <v>32745</v>
      </c>
      <c r="BR1028" t="s">
        <v>33094</v>
      </c>
      <c r="BS1028" t="s">
        <v>594</v>
      </c>
      <c r="BT1028">
        <v>2</v>
      </c>
    </row>
    <row r="1029" spans="1:75" hidden="1">
      <c r="A1029">
        <v>946</v>
      </c>
      <c r="B1029" t="s">
        <v>76</v>
      </c>
      <c r="C1029" t="s">
        <v>9199</v>
      </c>
      <c r="G1029" t="s">
        <v>9199</v>
      </c>
      <c r="J1029" t="s">
        <v>32634</v>
      </c>
      <c r="K1029" t="s">
        <v>145</v>
      </c>
      <c r="O1029" t="s">
        <v>28261</v>
      </c>
      <c r="W1029" t="s">
        <v>32635</v>
      </c>
      <c r="AG1029">
        <v>8</v>
      </c>
      <c r="AH1029">
        <v>9</v>
      </c>
      <c r="AN1029" t="s">
        <v>147</v>
      </c>
      <c r="AS1029" t="s">
        <v>204</v>
      </c>
      <c r="AT1029">
        <v>1993</v>
      </c>
      <c r="AU1029">
        <v>39</v>
      </c>
      <c r="AV1029">
        <v>2</v>
      </c>
      <c r="BA1029">
        <v>101</v>
      </c>
      <c r="BB1029">
        <v>106</v>
      </c>
      <c r="BD1029" t="s">
        <v>32636</v>
      </c>
      <c r="BL1029" t="s">
        <v>32637</v>
      </c>
      <c r="BR1029" t="s">
        <v>33094</v>
      </c>
      <c r="BS1029" t="s">
        <v>594</v>
      </c>
      <c r="BT1029">
        <v>1</v>
      </c>
    </row>
    <row r="1030" spans="1:75" hidden="1">
      <c r="A1030">
        <v>942</v>
      </c>
      <c r="B1030" t="s">
        <v>76</v>
      </c>
      <c r="C1030" t="s">
        <v>9199</v>
      </c>
      <c r="G1030" t="s">
        <v>9199</v>
      </c>
      <c r="J1030" t="s">
        <v>32620</v>
      </c>
      <c r="K1030" t="s">
        <v>145</v>
      </c>
      <c r="O1030" t="s">
        <v>28261</v>
      </c>
      <c r="W1030" t="s">
        <v>32621</v>
      </c>
      <c r="AG1030">
        <v>12</v>
      </c>
      <c r="AH1030">
        <v>12</v>
      </c>
      <c r="AN1030" t="s">
        <v>147</v>
      </c>
      <c r="AO1030" t="s">
        <v>1557</v>
      </c>
      <c r="AS1030" t="s">
        <v>769</v>
      </c>
      <c r="AT1030">
        <v>1993</v>
      </c>
      <c r="AU1030">
        <v>39</v>
      </c>
      <c r="AV1030">
        <v>3</v>
      </c>
      <c r="BA1030">
        <v>223</v>
      </c>
      <c r="BB1030">
        <v>228</v>
      </c>
      <c r="BD1030" t="s">
        <v>32622</v>
      </c>
      <c r="BL1030" t="s">
        <v>32623</v>
      </c>
      <c r="BR1030" t="s">
        <v>33094</v>
      </c>
      <c r="BS1030" t="s">
        <v>594</v>
      </c>
      <c r="BW1030" t="s">
        <v>296</v>
      </c>
    </row>
    <row r="1031" spans="1:75" hidden="1">
      <c r="A1031">
        <v>1030</v>
      </c>
      <c r="B1031" t="s">
        <v>76</v>
      </c>
      <c r="C1031" t="s">
        <v>32900</v>
      </c>
      <c r="G1031" t="s">
        <v>32900</v>
      </c>
      <c r="J1031" t="s">
        <v>32901</v>
      </c>
      <c r="K1031" t="s">
        <v>145</v>
      </c>
      <c r="O1031" t="s">
        <v>28261</v>
      </c>
      <c r="AG1031">
        <v>10</v>
      </c>
      <c r="AH1031">
        <v>10</v>
      </c>
      <c r="AN1031" t="s">
        <v>147</v>
      </c>
      <c r="AO1031" t="s">
        <v>1557</v>
      </c>
      <c r="AT1031">
        <v>1986</v>
      </c>
      <c r="AU1031">
        <v>32</v>
      </c>
      <c r="AV1031">
        <v>6</v>
      </c>
      <c r="BA1031">
        <v>567</v>
      </c>
      <c r="BB1031">
        <v>572</v>
      </c>
      <c r="BD1031" t="s">
        <v>32902</v>
      </c>
      <c r="BL1031" t="s">
        <v>32903</v>
      </c>
      <c r="BR1031" t="s">
        <v>33094</v>
      </c>
      <c r="BS1031" t="s">
        <v>594</v>
      </c>
      <c r="BT1031">
        <v>1</v>
      </c>
    </row>
    <row r="1032" spans="1:75" hidden="1">
      <c r="A1032">
        <v>1014</v>
      </c>
      <c r="B1032" t="s">
        <v>76</v>
      </c>
      <c r="C1032" t="s">
        <v>32847</v>
      </c>
      <c r="G1032" t="s">
        <v>32847</v>
      </c>
      <c r="J1032" t="s">
        <v>32848</v>
      </c>
      <c r="K1032" t="s">
        <v>145</v>
      </c>
      <c r="O1032" t="s">
        <v>28261</v>
      </c>
      <c r="AG1032">
        <v>37</v>
      </c>
      <c r="AH1032">
        <v>39</v>
      </c>
      <c r="AN1032" t="s">
        <v>147</v>
      </c>
      <c r="AT1032">
        <v>1987</v>
      </c>
      <c r="AU1032">
        <v>33</v>
      </c>
      <c r="AV1032">
        <v>8</v>
      </c>
      <c r="BA1032">
        <v>543</v>
      </c>
      <c r="BB1032">
        <v>549</v>
      </c>
      <c r="BD1032" t="s">
        <v>32849</v>
      </c>
      <c r="BL1032" t="s">
        <v>32850</v>
      </c>
      <c r="BR1032" t="s">
        <v>33094</v>
      </c>
      <c r="BS1032" t="s">
        <v>594</v>
      </c>
      <c r="BT1032">
        <v>1</v>
      </c>
    </row>
    <row r="1033" spans="1:75" hidden="1">
      <c r="A1033">
        <v>980</v>
      </c>
      <c r="B1033" t="s">
        <v>76</v>
      </c>
      <c r="C1033" t="s">
        <v>11725</v>
      </c>
      <c r="G1033" t="s">
        <v>11725</v>
      </c>
      <c r="J1033" t="s">
        <v>32737</v>
      </c>
      <c r="K1033" t="s">
        <v>11727</v>
      </c>
      <c r="O1033" t="s">
        <v>28261</v>
      </c>
      <c r="AA1033" t="s">
        <v>11728</v>
      </c>
      <c r="AG1033">
        <v>0</v>
      </c>
      <c r="AH1033">
        <v>0</v>
      </c>
      <c r="AN1033" t="s">
        <v>11729</v>
      </c>
      <c r="AS1033" t="s">
        <v>2821</v>
      </c>
      <c r="AT1033">
        <v>1990</v>
      </c>
      <c r="AU1033">
        <v>51</v>
      </c>
      <c r="AV1033">
        <v>3</v>
      </c>
      <c r="BA1033">
        <v>370</v>
      </c>
      <c r="BB1033">
        <v>381</v>
      </c>
      <c r="BL1033" t="s">
        <v>32738</v>
      </c>
      <c r="BR1033" t="s">
        <v>33094</v>
      </c>
      <c r="BS1033" t="s">
        <v>296</v>
      </c>
    </row>
    <row r="1034" spans="1:75" hidden="1">
      <c r="A1034">
        <v>554</v>
      </c>
      <c r="B1034" t="s">
        <v>76</v>
      </c>
      <c r="C1034" t="s">
        <v>31049</v>
      </c>
      <c r="G1034" t="s">
        <v>31050</v>
      </c>
      <c r="J1034" t="s">
        <v>31051</v>
      </c>
      <c r="K1034" t="s">
        <v>31052</v>
      </c>
      <c r="O1034" t="s">
        <v>28261</v>
      </c>
      <c r="W1034" t="s">
        <v>31053</v>
      </c>
      <c r="AA1034" t="s">
        <v>31054</v>
      </c>
      <c r="AB1034" t="s">
        <v>31055</v>
      </c>
      <c r="AG1034">
        <v>29</v>
      </c>
      <c r="AH1034">
        <v>29</v>
      </c>
      <c r="AN1034" t="s">
        <v>31056</v>
      </c>
      <c r="AS1034" t="s">
        <v>887</v>
      </c>
      <c r="AT1034">
        <v>2008</v>
      </c>
      <c r="AU1034">
        <v>191</v>
      </c>
      <c r="AV1034" s="2">
        <v>43191</v>
      </c>
      <c r="BA1034">
        <v>113</v>
      </c>
      <c r="BB1034">
        <v>129</v>
      </c>
      <c r="BD1034" t="s">
        <v>31057</v>
      </c>
      <c r="BL1034" t="s">
        <v>31058</v>
      </c>
      <c r="BR1034" t="s">
        <v>33094</v>
      </c>
      <c r="BS1034" t="s">
        <v>296</v>
      </c>
    </row>
    <row r="1035" spans="1:75" hidden="1">
      <c r="A1035">
        <v>394</v>
      </c>
      <c r="B1035" t="s">
        <v>76</v>
      </c>
      <c r="C1035" t="s">
        <v>30273</v>
      </c>
      <c r="G1035" t="s">
        <v>30274</v>
      </c>
      <c r="J1035" t="s">
        <v>30275</v>
      </c>
      <c r="K1035" t="s">
        <v>4289</v>
      </c>
      <c r="O1035" t="s">
        <v>28261</v>
      </c>
      <c r="W1035" t="s">
        <v>30276</v>
      </c>
      <c r="AG1035">
        <v>5</v>
      </c>
      <c r="AH1035">
        <v>5</v>
      </c>
      <c r="AN1035" t="s">
        <v>4291</v>
      </c>
      <c r="AS1035" t="s">
        <v>413</v>
      </c>
      <c r="AT1035">
        <v>2012</v>
      </c>
      <c r="AU1035">
        <v>63</v>
      </c>
      <c r="AV1035">
        <v>2</v>
      </c>
      <c r="BA1035">
        <v>157</v>
      </c>
      <c r="BB1035">
        <v>163</v>
      </c>
      <c r="BD1035" t="s">
        <v>30277</v>
      </c>
      <c r="BL1035" t="s">
        <v>30278</v>
      </c>
      <c r="BR1035" t="s">
        <v>33094</v>
      </c>
      <c r="BS1035" t="s">
        <v>296</v>
      </c>
    </row>
    <row r="1036" spans="1:75" hidden="1">
      <c r="A1036">
        <v>52</v>
      </c>
      <c r="B1036" t="s">
        <v>76</v>
      </c>
      <c r="C1036" t="s">
        <v>28539</v>
      </c>
      <c r="G1036" t="s">
        <v>28540</v>
      </c>
      <c r="J1036" t="s">
        <v>28541</v>
      </c>
      <c r="K1036" t="s">
        <v>1880</v>
      </c>
      <c r="O1036" t="s">
        <v>28261</v>
      </c>
      <c r="W1036" t="s">
        <v>28542</v>
      </c>
      <c r="AA1036" t="s">
        <v>28543</v>
      </c>
      <c r="AB1036" t="s">
        <v>28544</v>
      </c>
      <c r="AG1036">
        <v>0</v>
      </c>
      <c r="AH1036">
        <v>0</v>
      </c>
      <c r="AN1036" t="s">
        <v>1884</v>
      </c>
      <c r="AS1036" s="3">
        <v>38749</v>
      </c>
      <c r="AT1036">
        <v>2018</v>
      </c>
      <c r="AU1036">
        <v>8</v>
      </c>
      <c r="BC1036">
        <v>2496</v>
      </c>
      <c r="BD1036" t="s">
        <v>28545</v>
      </c>
      <c r="BL1036" t="s">
        <v>28546</v>
      </c>
      <c r="BM1036">
        <v>29410410</v>
      </c>
      <c r="BR1036" t="s">
        <v>33094</v>
      </c>
      <c r="BS1036" t="s">
        <v>296</v>
      </c>
    </row>
    <row r="1037" spans="1:75" hidden="1">
      <c r="A1037">
        <v>878</v>
      </c>
      <c r="B1037" t="s">
        <v>76</v>
      </c>
      <c r="C1037" t="s">
        <v>32406</v>
      </c>
      <c r="G1037" t="s">
        <v>32406</v>
      </c>
      <c r="J1037" t="s">
        <v>32407</v>
      </c>
      <c r="K1037" t="s">
        <v>1036</v>
      </c>
      <c r="O1037" t="s">
        <v>28261</v>
      </c>
      <c r="W1037" t="s">
        <v>32408</v>
      </c>
      <c r="AG1037">
        <v>37</v>
      </c>
      <c r="AH1037">
        <v>38</v>
      </c>
      <c r="AN1037" t="s">
        <v>1040</v>
      </c>
      <c r="AS1037" t="s">
        <v>216</v>
      </c>
      <c r="AT1037">
        <v>1996</v>
      </c>
      <c r="AU1037">
        <v>103</v>
      </c>
      <c r="AV1037">
        <v>2</v>
      </c>
      <c r="BA1037">
        <v>220</v>
      </c>
      <c r="BB1037">
        <v>230</v>
      </c>
      <c r="BD1037" t="s">
        <v>32409</v>
      </c>
      <c r="BL1037" t="s">
        <v>32410</v>
      </c>
      <c r="BM1037">
        <v>8812378</v>
      </c>
      <c r="BR1037" t="s">
        <v>33094</v>
      </c>
      <c r="BS1037" t="s">
        <v>296</v>
      </c>
    </row>
    <row r="1038" spans="1:75" hidden="1">
      <c r="A1038">
        <v>648</v>
      </c>
      <c r="B1038" t="s">
        <v>76</v>
      </c>
      <c r="C1038" t="s">
        <v>31503</v>
      </c>
      <c r="G1038" t="s">
        <v>31503</v>
      </c>
      <c r="J1038" t="s">
        <v>31504</v>
      </c>
      <c r="K1038" t="s">
        <v>17457</v>
      </c>
      <c r="O1038" t="s">
        <v>28261</v>
      </c>
      <c r="W1038" t="s">
        <v>31505</v>
      </c>
      <c r="AA1038" t="s">
        <v>31506</v>
      </c>
      <c r="AG1038">
        <v>104</v>
      </c>
      <c r="AH1038">
        <v>107</v>
      </c>
      <c r="AN1038" t="s">
        <v>17459</v>
      </c>
      <c r="AS1038" t="s">
        <v>413</v>
      </c>
      <c r="AT1038">
        <v>2005</v>
      </c>
      <c r="AU1038">
        <v>68</v>
      </c>
      <c r="AV1038">
        <v>3</v>
      </c>
      <c r="BA1038">
        <v>179</v>
      </c>
      <c r="BB1038">
        <v>196</v>
      </c>
      <c r="BD1038" t="s">
        <v>31507</v>
      </c>
      <c r="BL1038" t="s">
        <v>31508</v>
      </c>
      <c r="BM1038">
        <v>16122771</v>
      </c>
      <c r="BR1038" t="s">
        <v>33094</v>
      </c>
      <c r="BS1038" t="s">
        <v>296</v>
      </c>
    </row>
    <row r="1039" spans="1:75" hidden="1">
      <c r="A1039">
        <v>41</v>
      </c>
      <c r="B1039" t="s">
        <v>76</v>
      </c>
      <c r="C1039" t="s">
        <v>11265</v>
      </c>
      <c r="G1039" t="s">
        <v>11266</v>
      </c>
      <c r="J1039" t="s">
        <v>11267</v>
      </c>
      <c r="K1039" t="s">
        <v>2704</v>
      </c>
      <c r="O1039" t="s">
        <v>28261</v>
      </c>
      <c r="W1039" t="s">
        <v>11268</v>
      </c>
      <c r="AG1039">
        <v>1</v>
      </c>
      <c r="AH1039">
        <v>1</v>
      </c>
      <c r="AN1039" t="s">
        <v>2706</v>
      </c>
      <c r="AO1039" t="s">
        <v>2707</v>
      </c>
      <c r="AS1039" t="s">
        <v>600</v>
      </c>
      <c r="AT1039">
        <v>2018</v>
      </c>
      <c r="AU1039">
        <v>25</v>
      </c>
      <c r="AV1039">
        <v>2</v>
      </c>
      <c r="BA1039">
        <v>328</v>
      </c>
      <c r="BB1039">
        <v>336</v>
      </c>
      <c r="BD1039" t="s">
        <v>11269</v>
      </c>
      <c r="BL1039" t="s">
        <v>11270</v>
      </c>
      <c r="BM1039">
        <v>27900827</v>
      </c>
      <c r="BR1039" t="s">
        <v>33176</v>
      </c>
    </row>
    <row r="1040" spans="1:75" hidden="1">
      <c r="A1040">
        <v>129</v>
      </c>
      <c r="B1040" t="s">
        <v>76</v>
      </c>
      <c r="C1040" t="s">
        <v>28944</v>
      </c>
      <c r="G1040" t="s">
        <v>28945</v>
      </c>
      <c r="J1040" t="s">
        <v>28946</v>
      </c>
      <c r="K1040" t="s">
        <v>100</v>
      </c>
      <c r="O1040" t="s">
        <v>28261</v>
      </c>
      <c r="W1040" t="s">
        <v>28947</v>
      </c>
      <c r="AG1040">
        <v>5</v>
      </c>
      <c r="AH1040">
        <v>5</v>
      </c>
      <c r="AN1040" t="s">
        <v>103</v>
      </c>
      <c r="AS1040" s="3">
        <v>40544</v>
      </c>
      <c r="AT1040">
        <v>2017</v>
      </c>
      <c r="AU1040">
        <v>12</v>
      </c>
      <c r="AV1040">
        <v>1</v>
      </c>
      <c r="BC1040" t="s">
        <v>28948</v>
      </c>
      <c r="BD1040" t="s">
        <v>28949</v>
      </c>
      <c r="BL1040" t="s">
        <v>28950</v>
      </c>
      <c r="BM1040">
        <v>28076438</v>
      </c>
      <c r="BR1040" t="s">
        <v>33094</v>
      </c>
      <c r="BS1040" t="s">
        <v>296</v>
      </c>
    </row>
    <row r="1041" spans="1:72" hidden="1">
      <c r="A1041">
        <v>236</v>
      </c>
      <c r="B1041" t="s">
        <v>76</v>
      </c>
      <c r="C1041" t="s">
        <v>23940</v>
      </c>
      <c r="G1041" t="s">
        <v>23941</v>
      </c>
      <c r="J1041" t="s">
        <v>23942</v>
      </c>
      <c r="K1041" t="s">
        <v>100</v>
      </c>
      <c r="O1041" t="s">
        <v>28261</v>
      </c>
      <c r="W1041" t="s">
        <v>23943</v>
      </c>
      <c r="AA1041" t="s">
        <v>18046</v>
      </c>
      <c r="AB1041" t="s">
        <v>23944</v>
      </c>
      <c r="AG1041">
        <v>26</v>
      </c>
      <c r="AH1041">
        <v>27</v>
      </c>
      <c r="AN1041" t="s">
        <v>103</v>
      </c>
      <c r="AS1041" t="s">
        <v>7321</v>
      </c>
      <c r="AT1041">
        <v>2015</v>
      </c>
      <c r="AU1041">
        <v>10</v>
      </c>
      <c r="AV1041">
        <v>5</v>
      </c>
      <c r="BC1041" t="s">
        <v>23945</v>
      </c>
      <c r="BD1041" t="s">
        <v>23946</v>
      </c>
      <c r="BL1041" t="s">
        <v>23947</v>
      </c>
      <c r="BM1041">
        <v>25962160</v>
      </c>
      <c r="BR1041" t="s">
        <v>33176</v>
      </c>
    </row>
    <row r="1042" spans="1:72" hidden="1">
      <c r="A1042">
        <v>171</v>
      </c>
      <c r="B1042" t="s">
        <v>76</v>
      </c>
      <c r="C1042" t="s">
        <v>29149</v>
      </c>
      <c r="G1042" t="s">
        <v>29150</v>
      </c>
      <c r="J1042" t="s">
        <v>29151</v>
      </c>
      <c r="K1042" t="s">
        <v>22699</v>
      </c>
      <c r="O1042" t="s">
        <v>28261</v>
      </c>
      <c r="W1042" t="s">
        <v>29152</v>
      </c>
      <c r="AB1042" t="s">
        <v>29153</v>
      </c>
      <c r="AG1042">
        <v>2</v>
      </c>
      <c r="AH1042">
        <v>2</v>
      </c>
      <c r="AN1042" t="s">
        <v>22701</v>
      </c>
      <c r="AO1042" t="s">
        <v>29154</v>
      </c>
      <c r="AS1042" t="s">
        <v>397</v>
      </c>
      <c r="AT1042">
        <v>2016</v>
      </c>
      <c r="AU1042">
        <v>188</v>
      </c>
      <c r="AV1042">
        <v>7</v>
      </c>
      <c r="BC1042">
        <v>391</v>
      </c>
      <c r="BD1042" t="s">
        <v>29155</v>
      </c>
      <c r="BL1042" t="s">
        <v>29156</v>
      </c>
      <c r="BM1042">
        <v>27262969</v>
      </c>
      <c r="BR1042" t="s">
        <v>33094</v>
      </c>
      <c r="BS1042" t="s">
        <v>296</v>
      </c>
    </row>
    <row r="1043" spans="1:72" hidden="1">
      <c r="A1043">
        <v>216</v>
      </c>
      <c r="B1043" t="s">
        <v>76</v>
      </c>
      <c r="C1043" t="s">
        <v>29361</v>
      </c>
      <c r="G1043" t="s">
        <v>29362</v>
      </c>
      <c r="J1043" t="s">
        <v>29363</v>
      </c>
      <c r="K1043" t="s">
        <v>605</v>
      </c>
      <c r="O1043" t="s">
        <v>28261</v>
      </c>
      <c r="W1043" t="s">
        <v>29364</v>
      </c>
      <c r="AA1043" t="s">
        <v>12071</v>
      </c>
      <c r="AB1043" t="s">
        <v>29365</v>
      </c>
      <c r="AG1043">
        <v>6</v>
      </c>
      <c r="AH1043">
        <v>6</v>
      </c>
      <c r="AN1043" t="s">
        <v>607</v>
      </c>
      <c r="AO1043" t="s">
        <v>608</v>
      </c>
      <c r="AS1043" t="s">
        <v>185</v>
      </c>
      <c r="AT1043">
        <v>2015</v>
      </c>
      <c r="AU1043">
        <v>69</v>
      </c>
      <c r="AV1043">
        <v>9</v>
      </c>
      <c r="BA1043">
        <v>2399</v>
      </c>
      <c r="BB1043">
        <v>2413</v>
      </c>
      <c r="BD1043" t="s">
        <v>29366</v>
      </c>
      <c r="BL1043" t="s">
        <v>29367</v>
      </c>
      <c r="BM1043">
        <v>26202579</v>
      </c>
      <c r="BR1043" t="s">
        <v>33094</v>
      </c>
      <c r="BS1043" t="s">
        <v>296</v>
      </c>
    </row>
    <row r="1044" spans="1:72" hidden="1">
      <c r="A1044">
        <v>1001</v>
      </c>
      <c r="B1044" t="s">
        <v>76</v>
      </c>
      <c r="C1044" t="s">
        <v>32807</v>
      </c>
      <c r="G1044" t="s">
        <v>32807</v>
      </c>
      <c r="J1044" t="s">
        <v>32808</v>
      </c>
      <c r="K1044" t="s">
        <v>3996</v>
      </c>
      <c r="O1044" t="s">
        <v>28261</v>
      </c>
      <c r="AG1044">
        <v>70</v>
      </c>
      <c r="AH1044">
        <v>80</v>
      </c>
      <c r="AN1044" t="s">
        <v>4000</v>
      </c>
      <c r="AT1044">
        <v>1988</v>
      </c>
      <c r="AU1044">
        <v>76</v>
      </c>
      <c r="AV1044">
        <v>3</v>
      </c>
      <c r="BA1044">
        <v>455</v>
      </c>
      <c r="BB1044">
        <v>460</v>
      </c>
      <c r="BL1044" t="s">
        <v>32809</v>
      </c>
      <c r="BM1044">
        <v>28312027</v>
      </c>
      <c r="BR1044" t="s">
        <v>33094</v>
      </c>
      <c r="BS1044" t="s">
        <v>296</v>
      </c>
    </row>
    <row r="1045" spans="1:72" hidden="1">
      <c r="A1045">
        <v>666</v>
      </c>
      <c r="B1045" t="s">
        <v>76</v>
      </c>
      <c r="C1045" t="s">
        <v>31573</v>
      </c>
      <c r="G1045" t="s">
        <v>31573</v>
      </c>
      <c r="J1045" t="s">
        <v>31574</v>
      </c>
      <c r="K1045" t="s">
        <v>3337</v>
      </c>
      <c r="O1045" t="s">
        <v>28366</v>
      </c>
      <c r="W1045" t="s">
        <v>31575</v>
      </c>
      <c r="AA1045" t="s">
        <v>31576</v>
      </c>
      <c r="AB1045" t="s">
        <v>31577</v>
      </c>
      <c r="AG1045">
        <v>265</v>
      </c>
      <c r="AH1045">
        <v>284</v>
      </c>
      <c r="AN1045" t="s">
        <v>3338</v>
      </c>
      <c r="AT1045">
        <v>2005</v>
      </c>
      <c r="AU1045">
        <v>146</v>
      </c>
      <c r="AV1045">
        <v>1</v>
      </c>
      <c r="BA1045">
        <v>1</v>
      </c>
      <c r="BB1045">
        <v>14</v>
      </c>
      <c r="BD1045" t="s">
        <v>31578</v>
      </c>
      <c r="BL1045" t="s">
        <v>31579</v>
      </c>
      <c r="BR1045" t="s">
        <v>33094</v>
      </c>
    </row>
    <row r="1046" spans="1:72" hidden="1">
      <c r="A1046">
        <v>853</v>
      </c>
      <c r="B1046" t="s">
        <v>76</v>
      </c>
      <c r="C1046" t="s">
        <v>32344</v>
      </c>
      <c r="G1046" t="s">
        <v>32344</v>
      </c>
      <c r="J1046" t="s">
        <v>32345</v>
      </c>
      <c r="K1046" t="s">
        <v>3904</v>
      </c>
      <c r="O1046" t="s">
        <v>28261</v>
      </c>
      <c r="W1046" t="s">
        <v>32346</v>
      </c>
      <c r="AA1046" t="s">
        <v>20821</v>
      </c>
      <c r="AB1046" t="s">
        <v>31729</v>
      </c>
      <c r="AG1046">
        <v>29</v>
      </c>
      <c r="AH1046">
        <v>33</v>
      </c>
      <c r="AN1046" t="s">
        <v>3907</v>
      </c>
      <c r="AS1046" t="s">
        <v>413</v>
      </c>
      <c r="AT1046">
        <v>1997</v>
      </c>
      <c r="AU1046">
        <v>18</v>
      </c>
      <c r="AV1046">
        <v>5</v>
      </c>
      <c r="BA1046">
        <v>331</v>
      </c>
      <c r="BB1046">
        <v>336</v>
      </c>
      <c r="BD1046" t="s">
        <v>32347</v>
      </c>
      <c r="BL1046" t="s">
        <v>32348</v>
      </c>
      <c r="BR1046" t="s">
        <v>33094</v>
      </c>
      <c r="BS1046" t="s">
        <v>296</v>
      </c>
    </row>
    <row r="1047" spans="1:72" hidden="1">
      <c r="A1047">
        <v>793</v>
      </c>
      <c r="B1047" t="s">
        <v>76</v>
      </c>
      <c r="C1047" t="s">
        <v>32135</v>
      </c>
      <c r="G1047" t="s">
        <v>32135</v>
      </c>
      <c r="J1047" t="s">
        <v>32136</v>
      </c>
      <c r="K1047" t="s">
        <v>232</v>
      </c>
      <c r="O1047" t="s">
        <v>28261</v>
      </c>
      <c r="W1047" t="s">
        <v>32137</v>
      </c>
      <c r="AA1047" t="s">
        <v>20821</v>
      </c>
      <c r="AB1047" t="s">
        <v>31729</v>
      </c>
      <c r="AG1047">
        <v>502</v>
      </c>
      <c r="AH1047">
        <v>512</v>
      </c>
      <c r="AN1047" t="s">
        <v>234</v>
      </c>
      <c r="AS1047" s="3">
        <v>44652</v>
      </c>
      <c r="AT1047">
        <v>2000</v>
      </c>
      <c r="AU1047">
        <v>267</v>
      </c>
      <c r="AV1047">
        <v>1445</v>
      </c>
      <c r="BA1047">
        <v>739</v>
      </c>
      <c r="BB1047">
        <v>745</v>
      </c>
      <c r="BD1047" t="s">
        <v>32138</v>
      </c>
      <c r="BL1047" t="s">
        <v>32139</v>
      </c>
      <c r="BM1047">
        <v>10819141</v>
      </c>
      <c r="BR1047" t="s">
        <v>33094</v>
      </c>
      <c r="BS1047" t="s">
        <v>296</v>
      </c>
    </row>
    <row r="1048" spans="1:72" hidden="1">
      <c r="A1048">
        <v>699</v>
      </c>
      <c r="B1048" t="s">
        <v>76</v>
      </c>
      <c r="C1048" t="s">
        <v>31713</v>
      </c>
      <c r="G1048" t="s">
        <v>31713</v>
      </c>
      <c r="J1048" t="s">
        <v>31714</v>
      </c>
      <c r="K1048" t="s">
        <v>452</v>
      </c>
      <c r="O1048" t="s">
        <v>28261</v>
      </c>
      <c r="W1048" t="s">
        <v>31715</v>
      </c>
      <c r="AG1048">
        <v>22</v>
      </c>
      <c r="AH1048">
        <v>25</v>
      </c>
      <c r="AN1048" t="s">
        <v>454</v>
      </c>
      <c r="AS1048" t="s">
        <v>413</v>
      </c>
      <c r="AT1048">
        <v>2003</v>
      </c>
      <c r="AU1048">
        <v>38</v>
      </c>
      <c r="AV1048">
        <v>4</v>
      </c>
      <c r="BA1048">
        <v>509</v>
      </c>
      <c r="BB1048">
        <v>515</v>
      </c>
      <c r="BD1048" t="s">
        <v>31716</v>
      </c>
      <c r="BL1048" t="s">
        <v>31717</v>
      </c>
      <c r="BR1048" t="s">
        <v>33094</v>
      </c>
      <c r="BS1048" t="s">
        <v>296</v>
      </c>
    </row>
    <row r="1049" spans="1:72" hidden="1">
      <c r="A1049">
        <v>763</v>
      </c>
      <c r="B1049" t="s">
        <v>76</v>
      </c>
      <c r="C1049" t="s">
        <v>32002</v>
      </c>
      <c r="G1049" t="s">
        <v>32002</v>
      </c>
      <c r="J1049" t="s">
        <v>32003</v>
      </c>
      <c r="K1049" t="s">
        <v>32004</v>
      </c>
      <c r="O1049" t="s">
        <v>28261</v>
      </c>
      <c r="W1049" t="s">
        <v>32005</v>
      </c>
      <c r="AG1049">
        <v>0</v>
      </c>
      <c r="AH1049">
        <v>0</v>
      </c>
      <c r="AN1049" t="s">
        <v>32006</v>
      </c>
      <c r="AS1049" t="s">
        <v>216</v>
      </c>
      <c r="AT1049">
        <v>2001</v>
      </c>
      <c r="AU1049">
        <v>324</v>
      </c>
      <c r="AV1049">
        <v>8</v>
      </c>
      <c r="BA1049">
        <v>701</v>
      </c>
      <c r="BB1049">
        <v>707</v>
      </c>
      <c r="BD1049" t="s">
        <v>32007</v>
      </c>
      <c r="BL1049" t="s">
        <v>32008</v>
      </c>
      <c r="BM1049">
        <v>11510415</v>
      </c>
      <c r="BR1049" t="s">
        <v>33094</v>
      </c>
      <c r="BS1049" t="s">
        <v>594</v>
      </c>
      <c r="BT1049">
        <v>1</v>
      </c>
    </row>
    <row r="1050" spans="1:72" hidden="1">
      <c r="A1050">
        <v>723</v>
      </c>
      <c r="B1050" t="s">
        <v>76</v>
      </c>
      <c r="C1050" t="s">
        <v>31817</v>
      </c>
      <c r="G1050" t="s">
        <v>31817</v>
      </c>
      <c r="J1050" t="s">
        <v>31818</v>
      </c>
      <c r="K1050" t="s">
        <v>902</v>
      </c>
      <c r="O1050" t="s">
        <v>30095</v>
      </c>
      <c r="P1050" t="s">
        <v>10541</v>
      </c>
      <c r="Q1050" t="s">
        <v>10542</v>
      </c>
      <c r="R1050" t="s">
        <v>905</v>
      </c>
      <c r="W1050" t="s">
        <v>31819</v>
      </c>
      <c r="AA1050" t="s">
        <v>3005</v>
      </c>
      <c r="AB1050" t="s">
        <v>3006</v>
      </c>
      <c r="AG1050">
        <v>61</v>
      </c>
      <c r="AH1050">
        <v>62</v>
      </c>
      <c r="AN1050" t="s">
        <v>908</v>
      </c>
      <c r="AT1050">
        <v>2003</v>
      </c>
      <c r="AU1050">
        <v>100</v>
      </c>
      <c r="AV1050">
        <v>2</v>
      </c>
      <c r="BA1050">
        <v>255</v>
      </c>
      <c r="BB1050">
        <v>265</v>
      </c>
      <c r="BD1050" t="s">
        <v>31820</v>
      </c>
      <c r="BL1050" t="s">
        <v>31821</v>
      </c>
      <c r="BR1050" t="s">
        <v>33094</v>
      </c>
      <c r="BS1050" t="s">
        <v>296</v>
      </c>
    </row>
    <row r="1051" spans="1:72" hidden="1">
      <c r="A1051">
        <v>1070</v>
      </c>
      <c r="B1051" t="s">
        <v>76</v>
      </c>
      <c r="C1051" t="s">
        <v>33018</v>
      </c>
      <c r="G1051" t="s">
        <v>33018</v>
      </c>
      <c r="J1051" t="s">
        <v>33019</v>
      </c>
      <c r="K1051" t="s">
        <v>17457</v>
      </c>
      <c r="O1051" t="s">
        <v>28261</v>
      </c>
      <c r="AG1051">
        <v>26</v>
      </c>
      <c r="AH1051">
        <v>30</v>
      </c>
      <c r="AN1051" t="s">
        <v>17459</v>
      </c>
      <c r="AT1051">
        <v>1980</v>
      </c>
      <c r="AU1051">
        <v>18</v>
      </c>
      <c r="AV1051">
        <v>1</v>
      </c>
      <c r="BA1051">
        <v>112</v>
      </c>
      <c r="BB1051">
        <v>124</v>
      </c>
      <c r="BD1051" t="s">
        <v>33020</v>
      </c>
      <c r="BL1051" t="s">
        <v>33021</v>
      </c>
      <c r="BM1051">
        <v>7466668</v>
      </c>
      <c r="BR1051" t="s">
        <v>33094</v>
      </c>
      <c r="BS1051" t="s">
        <v>296</v>
      </c>
    </row>
    <row r="1052" spans="1:72" hidden="1">
      <c r="A1052">
        <v>698</v>
      </c>
      <c r="B1052" t="s">
        <v>76</v>
      </c>
      <c r="C1052" t="s">
        <v>8194</v>
      </c>
      <c r="G1052" t="s">
        <v>8194</v>
      </c>
      <c r="J1052" t="s">
        <v>11456</v>
      </c>
      <c r="K1052" t="s">
        <v>210</v>
      </c>
      <c r="O1052" t="s">
        <v>28261</v>
      </c>
      <c r="W1052" t="s">
        <v>11457</v>
      </c>
      <c r="AA1052" t="s">
        <v>5056</v>
      </c>
      <c r="AB1052" t="s">
        <v>8197</v>
      </c>
      <c r="AG1052">
        <v>49</v>
      </c>
      <c r="AH1052">
        <v>54</v>
      </c>
      <c r="AN1052" t="s">
        <v>214</v>
      </c>
      <c r="AO1052" t="s">
        <v>215</v>
      </c>
      <c r="AS1052" t="s">
        <v>128</v>
      </c>
      <c r="AT1052">
        <v>2003</v>
      </c>
      <c r="AU1052">
        <v>28</v>
      </c>
      <c r="AV1052">
        <v>6</v>
      </c>
      <c r="BA1052">
        <v>694</v>
      </c>
      <c r="BB1052">
        <v>703</v>
      </c>
      <c r="BD1052" t="s">
        <v>11458</v>
      </c>
      <c r="BL1052" t="s">
        <v>11459</v>
      </c>
      <c r="BR1052" t="s">
        <v>33176</v>
      </c>
    </row>
    <row r="1053" spans="1:72" hidden="1">
      <c r="A1053">
        <v>640</v>
      </c>
      <c r="B1053" t="s">
        <v>76</v>
      </c>
      <c r="C1053" t="s">
        <v>31470</v>
      </c>
      <c r="G1053" t="s">
        <v>31470</v>
      </c>
      <c r="J1053" t="s">
        <v>31471</v>
      </c>
      <c r="K1053" t="s">
        <v>452</v>
      </c>
      <c r="O1053" t="s">
        <v>28261</v>
      </c>
      <c r="W1053" t="s">
        <v>31472</v>
      </c>
      <c r="AG1053">
        <v>11</v>
      </c>
      <c r="AH1053">
        <v>13</v>
      </c>
      <c r="AN1053" t="s">
        <v>454</v>
      </c>
      <c r="AS1053" t="s">
        <v>204</v>
      </c>
      <c r="AT1053">
        <v>2006</v>
      </c>
      <c r="AU1053">
        <v>41</v>
      </c>
      <c r="AV1053">
        <v>1</v>
      </c>
      <c r="BA1053">
        <v>151</v>
      </c>
      <c r="BB1053">
        <v>159</v>
      </c>
      <c r="BD1053" t="s">
        <v>31473</v>
      </c>
      <c r="BL1053" t="s">
        <v>31474</v>
      </c>
      <c r="BR1053" t="s">
        <v>33094</v>
      </c>
      <c r="BS1053" t="s">
        <v>594</v>
      </c>
      <c r="BT1053">
        <v>1</v>
      </c>
    </row>
    <row r="1054" spans="1:72" hidden="1">
      <c r="A1054">
        <v>765</v>
      </c>
      <c r="B1054" t="s">
        <v>76</v>
      </c>
      <c r="C1054" t="s">
        <v>11460</v>
      </c>
      <c r="G1054" t="s">
        <v>11460</v>
      </c>
      <c r="J1054" t="s">
        <v>11461</v>
      </c>
      <c r="K1054" t="s">
        <v>2662</v>
      </c>
      <c r="O1054" t="s">
        <v>28261</v>
      </c>
      <c r="W1054" t="s">
        <v>11462</v>
      </c>
      <c r="AA1054" t="s">
        <v>5056</v>
      </c>
      <c r="AB1054" t="s">
        <v>8197</v>
      </c>
      <c r="AG1054">
        <v>11</v>
      </c>
      <c r="AH1054">
        <v>12</v>
      </c>
      <c r="AN1054" t="s">
        <v>2664</v>
      </c>
      <c r="AS1054" t="s">
        <v>216</v>
      </c>
      <c r="AT1054">
        <v>2001</v>
      </c>
      <c r="AU1054">
        <v>100</v>
      </c>
      <c r="AV1054">
        <v>2</v>
      </c>
      <c r="BA1054">
        <v>211</v>
      </c>
      <c r="BB1054">
        <v>219</v>
      </c>
      <c r="BD1054" t="s">
        <v>11463</v>
      </c>
      <c r="BL1054" t="s">
        <v>11464</v>
      </c>
      <c r="BR1054" t="s">
        <v>33176</v>
      </c>
    </row>
    <row r="1055" spans="1:72" hidden="1">
      <c r="A1055">
        <v>89</v>
      </c>
      <c r="B1055" t="s">
        <v>76</v>
      </c>
      <c r="C1055" t="s">
        <v>20208</v>
      </c>
      <c r="G1055" t="s">
        <v>20209</v>
      </c>
      <c r="J1055" t="s">
        <v>20210</v>
      </c>
      <c r="K1055" t="s">
        <v>182</v>
      </c>
      <c r="O1055" t="s">
        <v>28261</v>
      </c>
      <c r="W1055" t="s">
        <v>20211</v>
      </c>
      <c r="AB1055" t="s">
        <v>20212</v>
      </c>
      <c r="AG1055">
        <v>3</v>
      </c>
      <c r="AH1055">
        <v>3</v>
      </c>
      <c r="AN1055" t="s">
        <v>184</v>
      </c>
      <c r="AO1055" t="s">
        <v>293</v>
      </c>
      <c r="AS1055" t="s">
        <v>185</v>
      </c>
      <c r="AT1055">
        <v>2017</v>
      </c>
      <c r="AU1055">
        <v>42</v>
      </c>
      <c r="AV1055">
        <v>3</v>
      </c>
      <c r="BA1055">
        <v>232</v>
      </c>
      <c r="BB1055">
        <v>238</v>
      </c>
      <c r="BD1055" t="s">
        <v>20213</v>
      </c>
      <c r="BL1055" t="s">
        <v>20214</v>
      </c>
      <c r="BR1055" t="s">
        <v>33176</v>
      </c>
    </row>
    <row r="1056" spans="1:72" hidden="1">
      <c r="A1056">
        <v>435</v>
      </c>
      <c r="B1056" t="s">
        <v>76</v>
      </c>
      <c r="C1056" t="s">
        <v>23313</v>
      </c>
      <c r="G1056" t="s">
        <v>23314</v>
      </c>
      <c r="J1056" t="s">
        <v>23315</v>
      </c>
      <c r="K1056" t="s">
        <v>2662</v>
      </c>
      <c r="O1056" t="s">
        <v>28261</v>
      </c>
      <c r="W1056" t="s">
        <v>23316</v>
      </c>
      <c r="AB1056" t="s">
        <v>23317</v>
      </c>
      <c r="AG1056">
        <v>10</v>
      </c>
      <c r="AH1056">
        <v>10</v>
      </c>
      <c r="AN1056" t="s">
        <v>2664</v>
      </c>
      <c r="AO1056" t="s">
        <v>3478</v>
      </c>
      <c r="AS1056" t="s">
        <v>204</v>
      </c>
      <c r="AT1056">
        <v>2012</v>
      </c>
      <c r="AU1056">
        <v>142</v>
      </c>
      <c r="AV1056">
        <v>2</v>
      </c>
      <c r="BA1056">
        <v>145</v>
      </c>
      <c r="BB1056">
        <v>152</v>
      </c>
      <c r="BD1056" t="s">
        <v>23318</v>
      </c>
      <c r="BL1056" t="s">
        <v>23319</v>
      </c>
      <c r="BR1056" t="s">
        <v>33176</v>
      </c>
    </row>
    <row r="1057" spans="1:71" hidden="1">
      <c r="A1057">
        <v>491</v>
      </c>
      <c r="B1057" t="s">
        <v>76</v>
      </c>
      <c r="C1057" t="s">
        <v>30767</v>
      </c>
      <c r="G1057" t="s">
        <v>30768</v>
      </c>
      <c r="J1057" t="s">
        <v>30769</v>
      </c>
      <c r="K1057" t="s">
        <v>191</v>
      </c>
      <c r="O1057" t="s">
        <v>28261</v>
      </c>
      <c r="W1057" t="s">
        <v>30770</v>
      </c>
      <c r="AA1057" t="s">
        <v>30771</v>
      </c>
      <c r="AB1057" t="s">
        <v>30772</v>
      </c>
      <c r="AG1057">
        <v>13</v>
      </c>
      <c r="AH1057">
        <v>15</v>
      </c>
      <c r="AN1057" t="s">
        <v>195</v>
      </c>
      <c r="AS1057" s="3">
        <v>42217</v>
      </c>
      <c r="AT1057">
        <v>2010</v>
      </c>
      <c r="AU1057">
        <v>150</v>
      </c>
      <c r="AV1057">
        <v>9</v>
      </c>
      <c r="BA1057">
        <v>1234</v>
      </c>
      <c r="BB1057">
        <v>1244</v>
      </c>
      <c r="BD1057" t="s">
        <v>30773</v>
      </c>
      <c r="BL1057" t="s">
        <v>30774</v>
      </c>
      <c r="BR1057" t="s">
        <v>33094</v>
      </c>
      <c r="BS1057" t="s">
        <v>296</v>
      </c>
    </row>
    <row r="1058" spans="1:71" hidden="1">
      <c r="A1058">
        <v>834</v>
      </c>
      <c r="B1058" t="s">
        <v>76</v>
      </c>
      <c r="C1058" t="s">
        <v>32282</v>
      </c>
      <c r="G1058" t="s">
        <v>32282</v>
      </c>
      <c r="J1058" t="s">
        <v>32283</v>
      </c>
      <c r="K1058" t="s">
        <v>210</v>
      </c>
      <c r="O1058" t="s">
        <v>28261</v>
      </c>
      <c r="W1058" t="s">
        <v>32284</v>
      </c>
      <c r="AG1058">
        <v>40</v>
      </c>
      <c r="AH1058">
        <v>46</v>
      </c>
      <c r="AN1058" t="s">
        <v>214</v>
      </c>
      <c r="AO1058" t="s">
        <v>215</v>
      </c>
      <c r="AS1058" t="s">
        <v>216</v>
      </c>
      <c r="AT1058">
        <v>1998</v>
      </c>
      <c r="AU1058">
        <v>23</v>
      </c>
      <c r="AV1058">
        <v>3</v>
      </c>
      <c r="BA1058">
        <v>298</v>
      </c>
      <c r="BB1058">
        <v>304</v>
      </c>
      <c r="BD1058" t="s">
        <v>32285</v>
      </c>
      <c r="BL1058" t="s">
        <v>32286</v>
      </c>
      <c r="BR1058" t="s">
        <v>33094</v>
      </c>
      <c r="BS1058" t="s">
        <v>296</v>
      </c>
    </row>
    <row r="1059" spans="1:71" hidden="1">
      <c r="A1059">
        <v>902</v>
      </c>
      <c r="B1059" t="s">
        <v>76</v>
      </c>
      <c r="C1059" t="s">
        <v>32482</v>
      </c>
      <c r="G1059" t="s">
        <v>32482</v>
      </c>
      <c r="J1059" t="s">
        <v>32483</v>
      </c>
      <c r="K1059" t="s">
        <v>1578</v>
      </c>
      <c r="O1059" t="s">
        <v>28261</v>
      </c>
      <c r="W1059" t="s">
        <v>32484</v>
      </c>
      <c r="AG1059">
        <v>42</v>
      </c>
      <c r="AH1059">
        <v>48</v>
      </c>
      <c r="AN1059" t="s">
        <v>1580</v>
      </c>
      <c r="AS1059" t="s">
        <v>216</v>
      </c>
      <c r="AT1059">
        <v>1995</v>
      </c>
      <c r="AU1059">
        <v>9</v>
      </c>
      <c r="AV1059">
        <v>4</v>
      </c>
      <c r="BA1059">
        <v>618</v>
      </c>
      <c r="BB1059">
        <v>624</v>
      </c>
      <c r="BD1059" t="s">
        <v>32485</v>
      </c>
      <c r="BL1059" t="s">
        <v>32486</v>
      </c>
      <c r="BR1059" t="s">
        <v>33094</v>
      </c>
      <c r="BS1059" t="s">
        <v>296</v>
      </c>
    </row>
    <row r="1060" spans="1:71" hidden="1">
      <c r="A1060">
        <v>3</v>
      </c>
      <c r="B1060" t="s">
        <v>76</v>
      </c>
      <c r="C1060" t="s">
        <v>28272</v>
      </c>
      <c r="G1060" t="s">
        <v>28273</v>
      </c>
      <c r="J1060" t="s">
        <v>28274</v>
      </c>
      <c r="K1060" t="s">
        <v>6459</v>
      </c>
      <c r="O1060" t="s">
        <v>28261</v>
      </c>
      <c r="W1060" t="s">
        <v>28275</v>
      </c>
      <c r="AG1060">
        <v>0</v>
      </c>
      <c r="AH1060">
        <v>0</v>
      </c>
      <c r="AN1060" t="s">
        <v>6461</v>
      </c>
      <c r="AO1060" t="s">
        <v>6462</v>
      </c>
      <c r="AS1060" t="s">
        <v>128</v>
      </c>
      <c r="AT1060">
        <v>2018</v>
      </c>
      <c r="AU1060">
        <v>32</v>
      </c>
      <c r="AV1060">
        <v>6</v>
      </c>
      <c r="BA1060">
        <v>623</v>
      </c>
      <c r="BB1060">
        <v>641</v>
      </c>
      <c r="BD1060" t="s">
        <v>28276</v>
      </c>
      <c r="BL1060" t="s">
        <v>28277</v>
      </c>
      <c r="BR1060" t="s">
        <v>33094</v>
      </c>
      <c r="BS1060" t="s">
        <v>296</v>
      </c>
    </row>
    <row r="1061" spans="1:71" hidden="1">
      <c r="A1061">
        <v>206</v>
      </c>
      <c r="B1061" t="s">
        <v>76</v>
      </c>
      <c r="C1061" t="s">
        <v>29298</v>
      </c>
      <c r="G1061" t="s">
        <v>29299</v>
      </c>
      <c r="J1061" t="s">
        <v>29300</v>
      </c>
      <c r="K1061" t="s">
        <v>3996</v>
      </c>
      <c r="O1061" t="s">
        <v>28261</v>
      </c>
      <c r="W1061" t="s">
        <v>29301</v>
      </c>
      <c r="AA1061" t="s">
        <v>29302</v>
      </c>
      <c r="AB1061" t="s">
        <v>29303</v>
      </c>
      <c r="AG1061">
        <v>3</v>
      </c>
      <c r="AH1061">
        <v>3</v>
      </c>
      <c r="AN1061" t="s">
        <v>4000</v>
      </c>
      <c r="AO1061" t="s">
        <v>5562</v>
      </c>
      <c r="AS1061" t="s">
        <v>413</v>
      </c>
      <c r="AT1061">
        <v>2015</v>
      </c>
      <c r="AU1061">
        <v>179</v>
      </c>
      <c r="AV1061">
        <v>3</v>
      </c>
      <c r="BA1061">
        <v>741</v>
      </c>
      <c r="BB1061">
        <v>751</v>
      </c>
      <c r="BD1061" t="s">
        <v>29304</v>
      </c>
      <c r="BL1061" t="s">
        <v>29305</v>
      </c>
      <c r="BM1061">
        <v>26099361</v>
      </c>
      <c r="BR1061" t="s">
        <v>33094</v>
      </c>
      <c r="BS1061" t="s">
        <v>296</v>
      </c>
    </row>
    <row r="1062" spans="1:71" hidden="1">
      <c r="A1062">
        <v>163</v>
      </c>
      <c r="B1062" t="s">
        <v>76</v>
      </c>
      <c r="C1062" t="s">
        <v>11518</v>
      </c>
      <c r="G1062" t="s">
        <v>11519</v>
      </c>
      <c r="J1062" t="s">
        <v>11520</v>
      </c>
      <c r="K1062" t="s">
        <v>100</v>
      </c>
      <c r="O1062" t="s">
        <v>28261</v>
      </c>
      <c r="W1062" t="s">
        <v>11521</v>
      </c>
      <c r="AB1062" t="s">
        <v>11522</v>
      </c>
      <c r="AG1062">
        <v>6</v>
      </c>
      <c r="AH1062">
        <v>6</v>
      </c>
      <c r="AN1062" t="s">
        <v>103</v>
      </c>
      <c r="AS1062" s="3">
        <v>47331</v>
      </c>
      <c r="AT1062">
        <v>2016</v>
      </c>
      <c r="AU1062">
        <v>11</v>
      </c>
      <c r="AV1062">
        <v>8</v>
      </c>
      <c r="BC1062" t="s">
        <v>11523</v>
      </c>
      <c r="BD1062" t="s">
        <v>11524</v>
      </c>
      <c r="BL1062" t="s">
        <v>11525</v>
      </c>
      <c r="BM1062">
        <v>27571415</v>
      </c>
      <c r="BR1062" t="s">
        <v>33176</v>
      </c>
    </row>
    <row r="1063" spans="1:71" hidden="1">
      <c r="A1063">
        <v>312</v>
      </c>
      <c r="B1063" t="s">
        <v>76</v>
      </c>
      <c r="C1063" t="s">
        <v>29871</v>
      </c>
      <c r="G1063" t="s">
        <v>29872</v>
      </c>
      <c r="J1063" t="s">
        <v>29873</v>
      </c>
      <c r="K1063" t="s">
        <v>15094</v>
      </c>
      <c r="O1063" t="s">
        <v>28261</v>
      </c>
      <c r="W1063" t="s">
        <v>29874</v>
      </c>
      <c r="AG1063">
        <v>4</v>
      </c>
      <c r="AH1063">
        <v>4</v>
      </c>
      <c r="AN1063" t="s">
        <v>15097</v>
      </c>
      <c r="AO1063" t="s">
        <v>28152</v>
      </c>
      <c r="AS1063" s="3">
        <v>42036</v>
      </c>
      <c r="AT1063">
        <v>2014</v>
      </c>
      <c r="AU1063">
        <v>536</v>
      </c>
      <c r="AV1063">
        <v>1</v>
      </c>
      <c r="BA1063">
        <v>1</v>
      </c>
      <c r="BB1063">
        <v>8</v>
      </c>
      <c r="BD1063" t="s">
        <v>29875</v>
      </c>
      <c r="BL1063" t="s">
        <v>29876</v>
      </c>
      <c r="BM1063">
        <v>24342663</v>
      </c>
      <c r="BR1063" t="s">
        <v>33094</v>
      </c>
      <c r="BS1063" t="s">
        <v>296</v>
      </c>
    </row>
    <row r="1064" spans="1:71" hidden="1">
      <c r="A1064">
        <v>364</v>
      </c>
      <c r="B1064" t="s">
        <v>76</v>
      </c>
      <c r="C1064" t="s">
        <v>11526</v>
      </c>
      <c r="G1064" t="s">
        <v>11527</v>
      </c>
      <c r="J1064" t="s">
        <v>11528</v>
      </c>
      <c r="K1064" t="s">
        <v>182</v>
      </c>
      <c r="O1064" t="s">
        <v>28261</v>
      </c>
      <c r="W1064" t="s">
        <v>11529</v>
      </c>
      <c r="AA1064" t="s">
        <v>2476</v>
      </c>
      <c r="AB1064" t="s">
        <v>2477</v>
      </c>
      <c r="AG1064">
        <v>13</v>
      </c>
      <c r="AH1064">
        <v>14</v>
      </c>
      <c r="AN1064" t="s">
        <v>184</v>
      </c>
      <c r="AO1064" t="s">
        <v>293</v>
      </c>
      <c r="AS1064" t="s">
        <v>887</v>
      </c>
      <c r="AT1064">
        <v>2013</v>
      </c>
      <c r="AU1064">
        <v>38</v>
      </c>
      <c r="AV1064">
        <v>2</v>
      </c>
      <c r="BA1064">
        <v>173</v>
      </c>
      <c r="BB1064">
        <v>181</v>
      </c>
      <c r="BD1064" t="s">
        <v>11530</v>
      </c>
      <c r="BL1064" t="s">
        <v>11531</v>
      </c>
      <c r="BM1064">
        <v>23833391</v>
      </c>
      <c r="BR1064" t="s">
        <v>33176</v>
      </c>
    </row>
    <row r="1065" spans="1:71" hidden="1">
      <c r="A1065">
        <v>227</v>
      </c>
      <c r="B1065" t="s">
        <v>76</v>
      </c>
      <c r="C1065" t="s">
        <v>26401</v>
      </c>
      <c r="G1065" t="s">
        <v>26402</v>
      </c>
      <c r="J1065" t="s">
        <v>26403</v>
      </c>
      <c r="K1065" t="s">
        <v>1880</v>
      </c>
      <c r="O1065" t="s">
        <v>28261</v>
      </c>
      <c r="W1065" t="s">
        <v>26404</v>
      </c>
      <c r="AG1065">
        <v>14</v>
      </c>
      <c r="AH1065">
        <v>14</v>
      </c>
      <c r="AN1065" t="s">
        <v>1884</v>
      </c>
      <c r="AS1065" s="3">
        <v>43617</v>
      </c>
      <c r="AT1065">
        <v>2015</v>
      </c>
      <c r="AU1065">
        <v>5</v>
      </c>
      <c r="BC1065">
        <v>11402</v>
      </c>
      <c r="BD1065" t="s">
        <v>26405</v>
      </c>
      <c r="BL1065" t="s">
        <v>26406</v>
      </c>
      <c r="BM1065">
        <v>26091374</v>
      </c>
      <c r="BR1065" t="s">
        <v>33176</v>
      </c>
    </row>
    <row r="1066" spans="1:71" hidden="1">
      <c r="A1066">
        <v>811</v>
      </c>
      <c r="B1066" t="s">
        <v>76</v>
      </c>
      <c r="C1066" t="s">
        <v>2660</v>
      </c>
      <c r="G1066" t="s">
        <v>2660</v>
      </c>
      <c r="J1066" t="s">
        <v>11540</v>
      </c>
      <c r="K1066" t="s">
        <v>2128</v>
      </c>
      <c r="O1066" t="s">
        <v>28261</v>
      </c>
      <c r="W1066" t="s">
        <v>11541</v>
      </c>
      <c r="AG1066">
        <v>3</v>
      </c>
      <c r="AH1066">
        <v>3</v>
      </c>
      <c r="AN1066" t="s">
        <v>2130</v>
      </c>
      <c r="AS1066" t="s">
        <v>216</v>
      </c>
      <c r="AT1066">
        <v>1999</v>
      </c>
      <c r="AU1066">
        <v>28</v>
      </c>
      <c r="AV1066">
        <v>4</v>
      </c>
      <c r="BA1066">
        <v>690</v>
      </c>
      <c r="BB1066">
        <v>695</v>
      </c>
      <c r="BD1066" t="s">
        <v>11542</v>
      </c>
      <c r="BL1066" t="s">
        <v>11543</v>
      </c>
      <c r="BR1066" t="s">
        <v>33176</v>
      </c>
    </row>
    <row r="1067" spans="1:71" hidden="1">
      <c r="A1067">
        <v>194</v>
      </c>
      <c r="B1067" t="s">
        <v>76</v>
      </c>
      <c r="C1067" t="s">
        <v>11571</v>
      </c>
      <c r="G1067" t="s">
        <v>11572</v>
      </c>
      <c r="J1067" t="s">
        <v>11573</v>
      </c>
      <c r="K1067" t="s">
        <v>902</v>
      </c>
      <c r="O1067" t="s">
        <v>28261</v>
      </c>
      <c r="W1067" t="s">
        <v>11574</v>
      </c>
      <c r="AG1067">
        <v>1</v>
      </c>
      <c r="AH1067">
        <v>5</v>
      </c>
      <c r="AN1067" t="s">
        <v>2280</v>
      </c>
      <c r="AT1067">
        <v>2016</v>
      </c>
      <c r="AU1067">
        <v>113</v>
      </c>
      <c r="BA1067">
        <v>469</v>
      </c>
      <c r="BB1067">
        <v>475</v>
      </c>
      <c r="BD1067" t="s">
        <v>11575</v>
      </c>
      <c r="BL1067" t="s">
        <v>11576</v>
      </c>
      <c r="BR1067" t="s">
        <v>33176</v>
      </c>
    </row>
    <row r="1068" spans="1:71" hidden="1">
      <c r="A1068">
        <v>652</v>
      </c>
      <c r="B1068" t="s">
        <v>76</v>
      </c>
      <c r="C1068" t="s">
        <v>31514</v>
      </c>
      <c r="G1068" t="s">
        <v>31514</v>
      </c>
      <c r="J1068" t="s">
        <v>31515</v>
      </c>
      <c r="K1068" t="s">
        <v>646</v>
      </c>
      <c r="O1068" t="s">
        <v>28261</v>
      </c>
      <c r="W1068" t="s">
        <v>31516</v>
      </c>
      <c r="AG1068">
        <v>38</v>
      </c>
      <c r="AH1068">
        <v>39</v>
      </c>
      <c r="AN1068" t="s">
        <v>648</v>
      </c>
      <c r="AO1068" t="s">
        <v>649</v>
      </c>
      <c r="AS1068" t="s">
        <v>216</v>
      </c>
      <c r="AT1068">
        <v>2005</v>
      </c>
      <c r="AU1068">
        <v>208</v>
      </c>
      <c r="AV1068">
        <v>16</v>
      </c>
      <c r="BA1068">
        <v>3133</v>
      </c>
      <c r="BB1068">
        <v>3143</v>
      </c>
      <c r="BD1068" t="s">
        <v>31517</v>
      </c>
      <c r="BL1068" t="s">
        <v>31518</v>
      </c>
      <c r="BM1068">
        <v>16081611</v>
      </c>
      <c r="BR1068" t="s">
        <v>33094</v>
      </c>
      <c r="BS1068" t="s">
        <v>296</v>
      </c>
    </row>
    <row r="1069" spans="1:71" hidden="1">
      <c r="A1069">
        <v>139</v>
      </c>
      <c r="B1069" t="s">
        <v>76</v>
      </c>
      <c r="C1069" t="s">
        <v>11651</v>
      </c>
      <c r="G1069" t="s">
        <v>11652</v>
      </c>
      <c r="J1069" t="s">
        <v>11653</v>
      </c>
      <c r="K1069" t="s">
        <v>79</v>
      </c>
      <c r="O1069" t="s">
        <v>28261</v>
      </c>
      <c r="W1069" t="s">
        <v>11654</v>
      </c>
      <c r="AA1069" t="s">
        <v>11655</v>
      </c>
      <c r="AB1069" t="s">
        <v>11656</v>
      </c>
      <c r="AG1069">
        <v>4</v>
      </c>
      <c r="AH1069">
        <v>4</v>
      </c>
      <c r="AN1069" t="s">
        <v>81</v>
      </c>
      <c r="AO1069" t="s">
        <v>5121</v>
      </c>
      <c r="AS1069" t="s">
        <v>128</v>
      </c>
      <c r="AT1069">
        <v>2016</v>
      </c>
      <c r="AU1069">
        <v>31</v>
      </c>
      <c r="AV1069">
        <v>6</v>
      </c>
      <c r="BA1069">
        <v>568</v>
      </c>
      <c r="BB1069">
        <v>576</v>
      </c>
      <c r="BD1069" t="s">
        <v>11657</v>
      </c>
      <c r="BL1069" t="s">
        <v>11658</v>
      </c>
      <c r="BM1069">
        <v>27708112</v>
      </c>
      <c r="BR1069" t="s">
        <v>33176</v>
      </c>
    </row>
    <row r="1070" spans="1:71" hidden="1">
      <c r="A1070">
        <v>191</v>
      </c>
      <c r="B1070" t="s">
        <v>76</v>
      </c>
      <c r="C1070" t="s">
        <v>29243</v>
      </c>
      <c r="G1070" t="s">
        <v>29244</v>
      </c>
      <c r="J1070" t="s">
        <v>29245</v>
      </c>
      <c r="K1070" t="s">
        <v>100</v>
      </c>
      <c r="O1070" t="s">
        <v>28261</v>
      </c>
      <c r="W1070" t="s">
        <v>29246</v>
      </c>
      <c r="AG1070">
        <v>9</v>
      </c>
      <c r="AH1070">
        <v>10</v>
      </c>
      <c r="AN1070" t="s">
        <v>103</v>
      </c>
      <c r="AS1070" s="3">
        <v>38384</v>
      </c>
      <c r="AT1070">
        <v>2016</v>
      </c>
      <c r="AU1070">
        <v>11</v>
      </c>
      <c r="AV1070">
        <v>2</v>
      </c>
      <c r="BC1070" t="s">
        <v>29247</v>
      </c>
      <c r="BD1070" t="s">
        <v>29248</v>
      </c>
      <c r="BL1070" t="s">
        <v>29249</v>
      </c>
      <c r="BM1070">
        <v>26849642</v>
      </c>
      <c r="BR1070" t="s">
        <v>33094</v>
      </c>
      <c r="BS1070" t="s">
        <v>296</v>
      </c>
    </row>
    <row r="1071" spans="1:71" hidden="1">
      <c r="A1071">
        <v>76</v>
      </c>
      <c r="B1071" t="s">
        <v>76</v>
      </c>
      <c r="C1071" t="s">
        <v>28653</v>
      </c>
      <c r="G1071" t="s">
        <v>28654</v>
      </c>
      <c r="J1071" t="s">
        <v>28655</v>
      </c>
      <c r="K1071" t="s">
        <v>13816</v>
      </c>
      <c r="O1071" t="s">
        <v>28261</v>
      </c>
      <c r="W1071" t="s">
        <v>28656</v>
      </c>
      <c r="AG1071">
        <v>2</v>
      </c>
      <c r="AH1071">
        <v>2</v>
      </c>
      <c r="AN1071" t="s">
        <v>13818</v>
      </c>
      <c r="AO1071" t="s">
        <v>13819</v>
      </c>
      <c r="AS1071" t="s">
        <v>413</v>
      </c>
      <c r="AT1071">
        <v>2017</v>
      </c>
      <c r="AU1071">
        <v>19</v>
      </c>
      <c r="AV1071">
        <v>11</v>
      </c>
      <c r="AY1071" t="s">
        <v>49</v>
      </c>
      <c r="BA1071">
        <v>3229</v>
      </c>
      <c r="BB1071">
        <v>3242</v>
      </c>
      <c r="BD1071" t="s">
        <v>28657</v>
      </c>
      <c r="BL1071" t="s">
        <v>28658</v>
      </c>
      <c r="BR1071" t="s">
        <v>33094</v>
      </c>
      <c r="BS1071" t="s">
        <v>296</v>
      </c>
    </row>
    <row r="1072" spans="1:71" hidden="1">
      <c r="A1072">
        <v>218</v>
      </c>
      <c r="B1072" t="s">
        <v>76</v>
      </c>
      <c r="C1072" t="s">
        <v>29368</v>
      </c>
      <c r="G1072" t="s">
        <v>29369</v>
      </c>
      <c r="J1072" t="s">
        <v>29370</v>
      </c>
      <c r="K1072" t="s">
        <v>1377</v>
      </c>
      <c r="O1072" t="s">
        <v>28261</v>
      </c>
      <c r="W1072" t="s">
        <v>29371</v>
      </c>
      <c r="AG1072">
        <v>7</v>
      </c>
      <c r="AH1072">
        <v>7</v>
      </c>
      <c r="AN1072" t="s">
        <v>1381</v>
      </c>
      <c r="AO1072" t="s">
        <v>1382</v>
      </c>
      <c r="AS1072" t="s">
        <v>185</v>
      </c>
      <c r="AT1072">
        <v>2015</v>
      </c>
      <c r="AU1072">
        <v>77</v>
      </c>
      <c r="AV1072">
        <v>9</v>
      </c>
      <c r="BA1072">
        <v>936</v>
      </c>
      <c r="BB1072">
        <v>947</v>
      </c>
      <c r="BD1072" t="s">
        <v>29372</v>
      </c>
      <c r="BL1072" t="s">
        <v>29373</v>
      </c>
      <c r="BM1072">
        <v>26031477</v>
      </c>
      <c r="BR1072" t="s">
        <v>33094</v>
      </c>
      <c r="BS1072" t="s">
        <v>296</v>
      </c>
    </row>
    <row r="1073" spans="1:72" hidden="1">
      <c r="A1073">
        <v>727</v>
      </c>
      <c r="B1073" t="s">
        <v>867</v>
      </c>
      <c r="C1073" t="s">
        <v>31839</v>
      </c>
      <c r="G1073" t="s">
        <v>31839</v>
      </c>
      <c r="J1073" t="s">
        <v>31840</v>
      </c>
      <c r="K1073" t="s">
        <v>31841</v>
      </c>
      <c r="L1073" t="s">
        <v>13788</v>
      </c>
      <c r="O1073" t="s">
        <v>28366</v>
      </c>
      <c r="AG1073">
        <v>142</v>
      </c>
      <c r="AH1073">
        <v>148</v>
      </c>
      <c r="AN1073" t="s">
        <v>13790</v>
      </c>
      <c r="AP1073" t="s">
        <v>31842</v>
      </c>
      <c r="AT1073">
        <v>2003</v>
      </c>
      <c r="AU1073">
        <v>48</v>
      </c>
      <c r="BA1073">
        <v>1</v>
      </c>
      <c r="BB1073">
        <v>280</v>
      </c>
      <c r="BD1073" t="s">
        <v>31843</v>
      </c>
      <c r="BL1073" t="s">
        <v>31844</v>
      </c>
      <c r="BM1073">
        <v>12593455</v>
      </c>
      <c r="BR1073" t="s">
        <v>33094</v>
      </c>
    </row>
    <row r="1074" spans="1:72" hidden="1">
      <c r="A1074">
        <v>759</v>
      </c>
      <c r="B1074" t="s">
        <v>76</v>
      </c>
      <c r="C1074" t="s">
        <v>15092</v>
      </c>
      <c r="G1074" t="s">
        <v>15092</v>
      </c>
      <c r="J1074" t="s">
        <v>15093</v>
      </c>
      <c r="K1074" t="s">
        <v>15094</v>
      </c>
      <c r="O1074" t="s">
        <v>28261</v>
      </c>
      <c r="W1074" t="s">
        <v>15095</v>
      </c>
      <c r="AA1074" t="s">
        <v>8853</v>
      </c>
      <c r="AB1074" t="s">
        <v>15096</v>
      </c>
      <c r="AG1074">
        <v>22</v>
      </c>
      <c r="AH1074">
        <v>28</v>
      </c>
      <c r="AN1074" t="s">
        <v>15097</v>
      </c>
      <c r="AS1074" t="s">
        <v>15098</v>
      </c>
      <c r="AT1074">
        <v>2001</v>
      </c>
      <c r="AU1074">
        <v>278</v>
      </c>
      <c r="AV1074" s="2">
        <v>43132</v>
      </c>
      <c r="BA1074">
        <v>177</v>
      </c>
      <c r="BB1074">
        <v>184</v>
      </c>
      <c r="BD1074" t="s">
        <v>15099</v>
      </c>
      <c r="BL1074" t="s">
        <v>15100</v>
      </c>
      <c r="BM1074">
        <v>11707335</v>
      </c>
      <c r="BR1074" t="s">
        <v>33176</v>
      </c>
    </row>
    <row r="1075" spans="1:72" hidden="1">
      <c r="A1075">
        <v>875</v>
      </c>
      <c r="B1075" t="s">
        <v>76</v>
      </c>
      <c r="C1075" t="s">
        <v>11678</v>
      </c>
      <c r="G1075" t="s">
        <v>11678</v>
      </c>
      <c r="J1075" t="s">
        <v>11679</v>
      </c>
      <c r="K1075" t="s">
        <v>472</v>
      </c>
      <c r="O1075" t="s">
        <v>28261</v>
      </c>
      <c r="W1075" t="s">
        <v>11680</v>
      </c>
      <c r="AA1075" t="s">
        <v>11500</v>
      </c>
      <c r="AB1075" t="s">
        <v>11501</v>
      </c>
      <c r="AG1075">
        <v>31</v>
      </c>
      <c r="AH1075">
        <v>32</v>
      </c>
      <c r="AN1075" t="s">
        <v>474</v>
      </c>
      <c r="AS1075" t="s">
        <v>185</v>
      </c>
      <c r="AT1075">
        <v>1996</v>
      </c>
      <c r="AU1075">
        <v>93</v>
      </c>
      <c r="AV1075">
        <v>4</v>
      </c>
      <c r="BA1075">
        <v>519</v>
      </c>
      <c r="BB1075">
        <v>533</v>
      </c>
      <c r="BD1075" t="s">
        <v>11681</v>
      </c>
      <c r="BL1075" t="s">
        <v>11682</v>
      </c>
      <c r="BM1075">
        <v>24162343</v>
      </c>
      <c r="BR1075" t="s">
        <v>33176</v>
      </c>
    </row>
    <row r="1076" spans="1:72" hidden="1">
      <c r="A1076">
        <v>677</v>
      </c>
      <c r="B1076" t="s">
        <v>76</v>
      </c>
      <c r="C1076" t="s">
        <v>31639</v>
      </c>
      <c r="G1076" t="s">
        <v>31639</v>
      </c>
      <c r="J1076" t="s">
        <v>31640</v>
      </c>
      <c r="K1076" t="s">
        <v>2877</v>
      </c>
      <c r="O1076" t="s">
        <v>28261</v>
      </c>
      <c r="W1076" t="s">
        <v>31641</v>
      </c>
      <c r="AG1076">
        <v>21</v>
      </c>
      <c r="AH1076">
        <v>26</v>
      </c>
      <c r="AN1076" t="s">
        <v>2880</v>
      </c>
      <c r="AS1076" t="s">
        <v>413</v>
      </c>
      <c r="AT1076">
        <v>2004</v>
      </c>
      <c r="AU1076">
        <v>83</v>
      </c>
      <c r="AV1076">
        <v>3</v>
      </c>
      <c r="BA1076">
        <v>341</v>
      </c>
      <c r="BB1076">
        <v>351</v>
      </c>
      <c r="BD1076" t="s">
        <v>31642</v>
      </c>
      <c r="BL1076" t="s">
        <v>31643</v>
      </c>
      <c r="BR1076" t="s">
        <v>33094</v>
      </c>
      <c r="BS1076" t="s">
        <v>594</v>
      </c>
      <c r="BT1076">
        <v>2</v>
      </c>
    </row>
    <row r="1077" spans="1:72" hidden="1">
      <c r="A1077">
        <v>681</v>
      </c>
      <c r="B1077" t="s">
        <v>76</v>
      </c>
      <c r="C1077" t="s">
        <v>11750</v>
      </c>
      <c r="G1077" t="s">
        <v>11750</v>
      </c>
      <c r="J1077" t="s">
        <v>11751</v>
      </c>
      <c r="K1077" t="s">
        <v>11752</v>
      </c>
      <c r="O1077" t="s">
        <v>28261</v>
      </c>
      <c r="W1077" t="s">
        <v>11753</v>
      </c>
      <c r="AG1077">
        <v>11</v>
      </c>
      <c r="AH1077">
        <v>12</v>
      </c>
      <c r="AN1077" t="s">
        <v>11754</v>
      </c>
      <c r="AS1077" t="s">
        <v>168</v>
      </c>
      <c r="AT1077">
        <v>2004</v>
      </c>
      <c r="AU1077">
        <v>77</v>
      </c>
      <c r="AV1077">
        <v>4</v>
      </c>
      <c r="BA1077">
        <v>503</v>
      </c>
      <c r="BB1077">
        <v>527</v>
      </c>
      <c r="BD1077" t="s">
        <v>11755</v>
      </c>
      <c r="BL1077" t="s">
        <v>11756</v>
      </c>
      <c r="BR1077" t="s">
        <v>33176</v>
      </c>
    </row>
    <row r="1078" spans="1:72" hidden="1">
      <c r="A1078">
        <v>275</v>
      </c>
      <c r="B1078" t="s">
        <v>76</v>
      </c>
      <c r="C1078" t="s">
        <v>29626</v>
      </c>
      <c r="G1078" t="s">
        <v>29627</v>
      </c>
      <c r="J1078" t="s">
        <v>29628</v>
      </c>
      <c r="K1078" t="s">
        <v>3358</v>
      </c>
      <c r="O1078" t="s">
        <v>28261</v>
      </c>
      <c r="W1078" t="s">
        <v>29629</v>
      </c>
      <c r="AG1078">
        <v>17</v>
      </c>
      <c r="AH1078">
        <v>17</v>
      </c>
      <c r="AN1078" t="s">
        <v>3360</v>
      </c>
      <c r="AO1078" t="s">
        <v>3361</v>
      </c>
      <c r="AS1078" t="s">
        <v>413</v>
      </c>
      <c r="AT1078">
        <v>2014</v>
      </c>
      <c r="AU1078">
        <v>45</v>
      </c>
      <c r="AV1078">
        <v>6</v>
      </c>
      <c r="BA1078">
        <v>574</v>
      </c>
      <c r="BB1078">
        <v>583</v>
      </c>
      <c r="BD1078" t="s">
        <v>29630</v>
      </c>
      <c r="BL1078" t="s">
        <v>29631</v>
      </c>
      <c r="BR1078" t="s">
        <v>33094</v>
      </c>
      <c r="BS1078" t="s">
        <v>296</v>
      </c>
    </row>
    <row r="1079" spans="1:72" hidden="1">
      <c r="A1079">
        <v>1</v>
      </c>
      <c r="B1079" t="s">
        <v>76</v>
      </c>
      <c r="C1079" t="s">
        <v>28258</v>
      </c>
      <c r="G1079" t="s">
        <v>28259</v>
      </c>
      <c r="J1079" t="s">
        <v>28260</v>
      </c>
      <c r="K1079" t="s">
        <v>4289</v>
      </c>
      <c r="O1079" t="s">
        <v>28261</v>
      </c>
      <c r="W1079" t="s">
        <v>28262</v>
      </c>
      <c r="AG1079">
        <v>0</v>
      </c>
      <c r="AH1079">
        <v>0</v>
      </c>
      <c r="AN1079" t="s">
        <v>4291</v>
      </c>
      <c r="AO1079" t="s">
        <v>4292</v>
      </c>
      <c r="AS1079" t="s">
        <v>94</v>
      </c>
      <c r="AT1079">
        <v>2019</v>
      </c>
      <c r="AU1079">
        <v>128</v>
      </c>
      <c r="BA1079">
        <v>85</v>
      </c>
      <c r="BB1079">
        <v>93</v>
      </c>
      <c r="BD1079" t="s">
        <v>28263</v>
      </c>
      <c r="BL1079" t="s">
        <v>28264</v>
      </c>
      <c r="BR1079" t="s">
        <v>33094</v>
      </c>
      <c r="BS1079" t="s">
        <v>296</v>
      </c>
    </row>
    <row r="1080" spans="1:72" hidden="1">
      <c r="A1080">
        <v>799</v>
      </c>
      <c r="B1080" t="s">
        <v>76</v>
      </c>
      <c r="C1080" t="s">
        <v>32159</v>
      </c>
      <c r="G1080" t="s">
        <v>32159</v>
      </c>
      <c r="J1080" t="s">
        <v>32160</v>
      </c>
      <c r="K1080" t="s">
        <v>4067</v>
      </c>
      <c r="O1080" t="s">
        <v>28261</v>
      </c>
      <c r="W1080" t="s">
        <v>32161</v>
      </c>
      <c r="AB1080" t="s">
        <v>32162</v>
      </c>
      <c r="AG1080">
        <v>35</v>
      </c>
      <c r="AH1080">
        <v>37</v>
      </c>
      <c r="AN1080" t="s">
        <v>4069</v>
      </c>
      <c r="AS1080" t="s">
        <v>600</v>
      </c>
      <c r="AT1080">
        <v>2000</v>
      </c>
      <c r="AU1080">
        <v>42</v>
      </c>
      <c r="AV1080">
        <v>1</v>
      </c>
      <c r="BA1080">
        <v>97</v>
      </c>
      <c r="BB1080">
        <v>104</v>
      </c>
      <c r="BD1080" t="s">
        <v>32163</v>
      </c>
      <c r="BL1080" t="s">
        <v>32164</v>
      </c>
      <c r="BR1080" t="s">
        <v>33094</v>
      </c>
      <c r="BS1080" t="s">
        <v>296</v>
      </c>
    </row>
    <row r="1081" spans="1:72" hidden="1">
      <c r="A1081">
        <v>903</v>
      </c>
      <c r="B1081" t="s">
        <v>76</v>
      </c>
      <c r="C1081" t="s">
        <v>32487</v>
      </c>
      <c r="G1081" t="s">
        <v>32487</v>
      </c>
      <c r="J1081" t="s">
        <v>32488</v>
      </c>
      <c r="K1081" t="s">
        <v>13886</v>
      </c>
      <c r="O1081" t="s">
        <v>28261</v>
      </c>
      <c r="W1081" t="s">
        <v>32489</v>
      </c>
      <c r="AG1081">
        <v>114</v>
      </c>
      <c r="AH1081">
        <v>122</v>
      </c>
      <c r="AN1081" t="s">
        <v>13889</v>
      </c>
      <c r="AS1081" t="s">
        <v>216</v>
      </c>
      <c r="AT1081">
        <v>1995</v>
      </c>
      <c r="AU1081">
        <v>32</v>
      </c>
      <c r="AV1081">
        <v>3</v>
      </c>
      <c r="BA1081">
        <v>612</v>
      </c>
      <c r="BB1081">
        <v>626</v>
      </c>
      <c r="BD1081" t="s">
        <v>32490</v>
      </c>
      <c r="BL1081" t="s">
        <v>32491</v>
      </c>
      <c r="BR1081" t="s">
        <v>33094</v>
      </c>
      <c r="BS1081" t="s">
        <v>296</v>
      </c>
    </row>
    <row r="1082" spans="1:72" hidden="1">
      <c r="A1082">
        <v>497</v>
      </c>
      <c r="B1082" t="s">
        <v>76</v>
      </c>
      <c r="C1082" t="s">
        <v>30795</v>
      </c>
      <c r="G1082" t="s">
        <v>30796</v>
      </c>
      <c r="J1082" t="s">
        <v>30797</v>
      </c>
      <c r="K1082" t="s">
        <v>969</v>
      </c>
      <c r="O1082" t="s">
        <v>28261</v>
      </c>
      <c r="W1082" t="s">
        <v>30798</v>
      </c>
      <c r="AG1082">
        <v>0</v>
      </c>
      <c r="AH1082">
        <v>0</v>
      </c>
      <c r="AN1082" t="s">
        <v>971</v>
      </c>
      <c r="AS1082" t="s">
        <v>887</v>
      </c>
      <c r="AT1082">
        <v>2010</v>
      </c>
      <c r="AU1082">
        <v>35</v>
      </c>
      <c r="AV1082">
        <v>1</v>
      </c>
      <c r="BA1082">
        <v>20</v>
      </c>
      <c r="BB1082">
        <v>27</v>
      </c>
      <c r="BL1082" t="s">
        <v>30799</v>
      </c>
      <c r="BM1082">
        <v>20618643</v>
      </c>
      <c r="BR1082" t="s">
        <v>33094</v>
      </c>
      <c r="BS1082" t="s">
        <v>296</v>
      </c>
    </row>
    <row r="1083" spans="1:72" hidden="1">
      <c r="A1083">
        <v>577</v>
      </c>
      <c r="B1083" t="s">
        <v>867</v>
      </c>
      <c r="C1083" t="s">
        <v>31059</v>
      </c>
      <c r="E1083" t="s">
        <v>24535</v>
      </c>
      <c r="G1083" t="s">
        <v>31060</v>
      </c>
      <c r="J1083" t="s">
        <v>31189</v>
      </c>
      <c r="K1083" t="s">
        <v>24538</v>
      </c>
      <c r="L1083" t="s">
        <v>24539</v>
      </c>
      <c r="O1083" t="s">
        <v>30993</v>
      </c>
      <c r="P1083" t="s">
        <v>24540</v>
      </c>
      <c r="Q1083" t="s">
        <v>24541</v>
      </c>
      <c r="R1083" t="s">
        <v>24542</v>
      </c>
      <c r="W1083" t="s">
        <v>31190</v>
      </c>
      <c r="AG1083">
        <v>11</v>
      </c>
      <c r="AH1083">
        <v>12</v>
      </c>
      <c r="AN1083" t="s">
        <v>10598</v>
      </c>
      <c r="AT1083">
        <v>2008</v>
      </c>
      <c r="AU1083">
        <v>16</v>
      </c>
      <c r="BA1083">
        <v>437</v>
      </c>
      <c r="BB1083">
        <v>449</v>
      </c>
      <c r="BL1083" t="s">
        <v>31191</v>
      </c>
      <c r="BR1083" t="s">
        <v>33094</v>
      </c>
    </row>
    <row r="1084" spans="1:72" hidden="1">
      <c r="A1084">
        <v>963</v>
      </c>
      <c r="B1084" t="s">
        <v>76</v>
      </c>
      <c r="C1084" t="s">
        <v>32687</v>
      </c>
      <c r="G1084" t="s">
        <v>32687</v>
      </c>
      <c r="J1084" t="s">
        <v>32688</v>
      </c>
      <c r="K1084" t="s">
        <v>1827</v>
      </c>
      <c r="O1084" t="s">
        <v>28261</v>
      </c>
      <c r="W1084" t="s">
        <v>32689</v>
      </c>
      <c r="AG1084">
        <v>79</v>
      </c>
      <c r="AH1084">
        <v>79</v>
      </c>
      <c r="AN1084" t="s">
        <v>1829</v>
      </c>
      <c r="AS1084" t="s">
        <v>94</v>
      </c>
      <c r="AT1084">
        <v>1992</v>
      </c>
      <c r="AU1084">
        <v>10</v>
      </c>
      <c r="AV1084">
        <v>1</v>
      </c>
      <c r="BA1084">
        <v>1</v>
      </c>
      <c r="BB1084">
        <v>20</v>
      </c>
      <c r="BD1084" t="s">
        <v>32690</v>
      </c>
      <c r="BL1084" t="s">
        <v>32691</v>
      </c>
      <c r="BR1084" t="s">
        <v>33094</v>
      </c>
      <c r="BS1084" t="s">
        <v>296</v>
      </c>
    </row>
    <row r="1085" spans="1:72" hidden="1">
      <c r="A1085">
        <v>467</v>
      </c>
      <c r="B1085" t="s">
        <v>76</v>
      </c>
      <c r="C1085" t="s">
        <v>30617</v>
      </c>
      <c r="G1085" t="s">
        <v>30618</v>
      </c>
      <c r="J1085" t="s">
        <v>30619</v>
      </c>
      <c r="K1085" t="s">
        <v>153</v>
      </c>
      <c r="O1085" t="s">
        <v>28261</v>
      </c>
      <c r="W1085" t="s">
        <v>30620</v>
      </c>
      <c r="AA1085" t="s">
        <v>11883</v>
      </c>
      <c r="AB1085" t="s">
        <v>11884</v>
      </c>
      <c r="AG1085">
        <v>29</v>
      </c>
      <c r="AH1085">
        <v>29</v>
      </c>
      <c r="AN1085" t="s">
        <v>155</v>
      </c>
      <c r="AO1085" t="s">
        <v>3421</v>
      </c>
      <c r="AS1085" s="3">
        <v>37712</v>
      </c>
      <c r="AT1085">
        <v>2011</v>
      </c>
      <c r="AU1085">
        <v>121</v>
      </c>
      <c r="AV1085">
        <v>3</v>
      </c>
      <c r="BA1085">
        <v>333</v>
      </c>
      <c r="BB1085">
        <v>342</v>
      </c>
      <c r="BD1085" t="s">
        <v>30621</v>
      </c>
      <c r="BL1085" t="s">
        <v>30622</v>
      </c>
      <c r="BR1085" t="s">
        <v>33094</v>
      </c>
      <c r="BS1085" t="s">
        <v>296</v>
      </c>
    </row>
    <row r="1086" spans="1:72" hidden="1">
      <c r="A1086">
        <v>952</v>
      </c>
      <c r="B1086" t="s">
        <v>76</v>
      </c>
      <c r="C1086" t="s">
        <v>11892</v>
      </c>
      <c r="G1086" t="s">
        <v>11892</v>
      </c>
      <c r="J1086" t="s">
        <v>11893</v>
      </c>
      <c r="K1086" t="s">
        <v>145</v>
      </c>
      <c r="O1086" t="s">
        <v>28261</v>
      </c>
      <c r="W1086" t="s">
        <v>11894</v>
      </c>
      <c r="AG1086">
        <v>27</v>
      </c>
      <c r="AH1086">
        <v>27</v>
      </c>
      <c r="AN1086" t="s">
        <v>147</v>
      </c>
      <c r="AS1086" t="s">
        <v>168</v>
      </c>
      <c r="AT1086">
        <v>1992</v>
      </c>
      <c r="AU1086">
        <v>38</v>
      </c>
      <c r="AV1086">
        <v>10</v>
      </c>
      <c r="BA1086">
        <v>803</v>
      </c>
      <c r="BB1086">
        <v>811</v>
      </c>
      <c r="BD1086" t="s">
        <v>11895</v>
      </c>
      <c r="BL1086" t="s">
        <v>11896</v>
      </c>
      <c r="BR1086" t="s">
        <v>33176</v>
      </c>
    </row>
    <row r="1087" spans="1:72" hidden="1">
      <c r="A1087">
        <v>238</v>
      </c>
      <c r="B1087" t="s">
        <v>76</v>
      </c>
      <c r="C1087" t="s">
        <v>11897</v>
      </c>
      <c r="G1087" t="s">
        <v>11898</v>
      </c>
      <c r="J1087" t="s">
        <v>11899</v>
      </c>
      <c r="K1087" t="s">
        <v>3940</v>
      </c>
      <c r="O1087" t="s">
        <v>28261</v>
      </c>
      <c r="W1087" t="s">
        <v>11900</v>
      </c>
      <c r="AB1087" t="s">
        <v>11901</v>
      </c>
      <c r="AG1087">
        <v>11</v>
      </c>
      <c r="AH1087">
        <v>22</v>
      </c>
      <c r="AN1087" t="s">
        <v>3944</v>
      </c>
      <c r="AO1087" t="s">
        <v>3945</v>
      </c>
      <c r="AS1087" t="s">
        <v>148</v>
      </c>
      <c r="AT1087">
        <v>2015</v>
      </c>
      <c r="AU1087">
        <v>139</v>
      </c>
      <c r="AV1087">
        <v>4</v>
      </c>
      <c r="BA1087">
        <v>241</v>
      </c>
      <c r="BB1087">
        <v>249</v>
      </c>
      <c r="BD1087" t="s">
        <v>11902</v>
      </c>
      <c r="BL1087" t="s">
        <v>11903</v>
      </c>
      <c r="BR1087" t="s">
        <v>33176</v>
      </c>
    </row>
    <row r="1088" spans="1:72" hidden="1">
      <c r="A1088">
        <v>199</v>
      </c>
      <c r="B1088" t="s">
        <v>867</v>
      </c>
      <c r="C1088" t="s">
        <v>24869</v>
      </c>
      <c r="E1088" t="s">
        <v>7380</v>
      </c>
      <c r="G1088" t="s">
        <v>24870</v>
      </c>
      <c r="J1088" t="s">
        <v>24871</v>
      </c>
      <c r="K1088" t="s">
        <v>24872</v>
      </c>
      <c r="L1088" t="s">
        <v>7384</v>
      </c>
      <c r="O1088" t="s">
        <v>28968</v>
      </c>
      <c r="W1088" t="s">
        <v>24873</v>
      </c>
      <c r="AA1088" t="s">
        <v>24874</v>
      </c>
      <c r="AG1088">
        <v>62</v>
      </c>
      <c r="AH1088">
        <v>63</v>
      </c>
      <c r="AN1088" t="s">
        <v>7386</v>
      </c>
      <c r="AP1088" t="s">
        <v>24875</v>
      </c>
      <c r="AT1088">
        <v>2016</v>
      </c>
      <c r="AU1088">
        <v>61</v>
      </c>
      <c r="BA1088">
        <v>433</v>
      </c>
      <c r="BB1088">
        <v>451</v>
      </c>
      <c r="BD1088" t="s">
        <v>24876</v>
      </c>
      <c r="BL1088" t="s">
        <v>24877</v>
      </c>
      <c r="BM1088">
        <v>26667379</v>
      </c>
      <c r="BR1088" t="s">
        <v>33176</v>
      </c>
    </row>
    <row r="1089" spans="1:72" hidden="1">
      <c r="A1089">
        <v>495</v>
      </c>
      <c r="B1089" t="s">
        <v>76</v>
      </c>
      <c r="C1089" t="s">
        <v>4150</v>
      </c>
      <c r="G1089" t="s">
        <v>4151</v>
      </c>
      <c r="J1089" t="s">
        <v>11923</v>
      </c>
      <c r="K1089" t="s">
        <v>79</v>
      </c>
      <c r="O1089" t="s">
        <v>28366</v>
      </c>
      <c r="W1089" t="s">
        <v>11924</v>
      </c>
      <c r="AA1089" t="s">
        <v>1111</v>
      </c>
      <c r="AG1089">
        <v>52</v>
      </c>
      <c r="AH1089">
        <v>52</v>
      </c>
      <c r="AN1089" t="s">
        <v>81</v>
      </c>
      <c r="AO1089" t="s">
        <v>5121</v>
      </c>
      <c r="AS1089" t="s">
        <v>887</v>
      </c>
      <c r="AT1089">
        <v>2010</v>
      </c>
      <c r="AU1089">
        <v>25</v>
      </c>
      <c r="AV1089">
        <v>3</v>
      </c>
      <c r="BA1089">
        <v>155</v>
      </c>
      <c r="BB1089">
        <v>165</v>
      </c>
      <c r="BD1089" t="s">
        <v>11925</v>
      </c>
      <c r="BL1089" t="s">
        <v>11926</v>
      </c>
      <c r="BM1089">
        <v>20484687</v>
      </c>
      <c r="BR1089" t="s">
        <v>33176</v>
      </c>
    </row>
    <row r="1090" spans="1:72" hidden="1">
      <c r="A1090">
        <v>269</v>
      </c>
      <c r="B1090" t="s">
        <v>76</v>
      </c>
      <c r="C1090" t="s">
        <v>29593</v>
      </c>
      <c r="G1090" t="s">
        <v>29594</v>
      </c>
      <c r="J1090" t="s">
        <v>29595</v>
      </c>
      <c r="K1090" t="s">
        <v>145</v>
      </c>
      <c r="O1090" t="s">
        <v>28261</v>
      </c>
      <c r="W1090" t="s">
        <v>29596</v>
      </c>
      <c r="AB1090" t="s">
        <v>29597</v>
      </c>
      <c r="AG1090">
        <v>9</v>
      </c>
      <c r="AH1090">
        <v>11</v>
      </c>
      <c r="AN1090" t="s">
        <v>147</v>
      </c>
      <c r="AO1090" t="s">
        <v>1557</v>
      </c>
      <c r="AS1090" t="s">
        <v>128</v>
      </c>
      <c r="AT1090">
        <v>2014</v>
      </c>
      <c r="AU1090">
        <v>71</v>
      </c>
      <c r="BA1090">
        <v>87</v>
      </c>
      <c r="BB1090">
        <v>96</v>
      </c>
      <c r="BD1090" t="s">
        <v>29598</v>
      </c>
      <c r="BL1090" t="s">
        <v>29599</v>
      </c>
      <c r="BM1090">
        <v>25450563</v>
      </c>
      <c r="BR1090" t="s">
        <v>33094</v>
      </c>
      <c r="BS1090" t="s">
        <v>296</v>
      </c>
    </row>
    <row r="1091" spans="1:72" hidden="1">
      <c r="A1091">
        <v>24</v>
      </c>
      <c r="B1091" t="s">
        <v>76</v>
      </c>
      <c r="C1091" t="s">
        <v>28363</v>
      </c>
      <c r="G1091" t="s">
        <v>28364</v>
      </c>
      <c r="J1091" t="s">
        <v>28365</v>
      </c>
      <c r="K1091" t="s">
        <v>13816</v>
      </c>
      <c r="O1091" t="s">
        <v>28366</v>
      </c>
      <c r="W1091" t="s">
        <v>28367</v>
      </c>
      <c r="AB1091" t="s">
        <v>18283</v>
      </c>
      <c r="AG1091">
        <v>0</v>
      </c>
      <c r="AH1091">
        <v>0</v>
      </c>
      <c r="AN1091" t="s">
        <v>13818</v>
      </c>
      <c r="AO1091" t="s">
        <v>13819</v>
      </c>
      <c r="AS1091" t="s">
        <v>216</v>
      </c>
      <c r="AT1091">
        <v>2018</v>
      </c>
      <c r="AU1091">
        <v>20</v>
      </c>
      <c r="AV1091">
        <v>8</v>
      </c>
      <c r="BA1091">
        <v>1913</v>
      </c>
      <c r="BB1091">
        <v>1929</v>
      </c>
      <c r="BD1091" t="s">
        <v>28368</v>
      </c>
      <c r="BL1091" t="s">
        <v>28369</v>
      </c>
      <c r="BM1091">
        <v>30220875</v>
      </c>
      <c r="BR1091" t="s">
        <v>33094</v>
      </c>
    </row>
    <row r="1092" spans="1:72" hidden="1">
      <c r="A1092">
        <v>120</v>
      </c>
      <c r="B1092" t="s">
        <v>76</v>
      </c>
      <c r="C1092" t="s">
        <v>28894</v>
      </c>
      <c r="G1092" t="s">
        <v>28895</v>
      </c>
      <c r="J1092" t="s">
        <v>28896</v>
      </c>
      <c r="K1092" t="s">
        <v>28897</v>
      </c>
      <c r="O1092" t="s">
        <v>28261</v>
      </c>
      <c r="W1092" t="s">
        <v>28898</v>
      </c>
      <c r="AA1092" t="s">
        <v>24524</v>
      </c>
      <c r="AB1092" t="s">
        <v>28899</v>
      </c>
      <c r="AG1092">
        <v>0</v>
      </c>
      <c r="AH1092">
        <v>0</v>
      </c>
      <c r="AN1092" t="s">
        <v>28900</v>
      </c>
      <c r="AS1092" t="s">
        <v>600</v>
      </c>
      <c r="AT1092">
        <v>2017</v>
      </c>
      <c r="AU1092">
        <v>327</v>
      </c>
      <c r="AV1092">
        <v>4</v>
      </c>
      <c r="BA1092">
        <v>182</v>
      </c>
      <c r="BB1092">
        <v>188</v>
      </c>
      <c r="BD1092" t="s">
        <v>28901</v>
      </c>
      <c r="BL1092" t="s">
        <v>28902</v>
      </c>
      <c r="BM1092">
        <v>29356405</v>
      </c>
      <c r="BR1092" t="s">
        <v>33094</v>
      </c>
      <c r="BS1092" t="s">
        <v>594</v>
      </c>
      <c r="BT1092">
        <v>2</v>
      </c>
    </row>
    <row r="1093" spans="1:72" hidden="1">
      <c r="A1093">
        <v>767</v>
      </c>
      <c r="B1093" t="s">
        <v>76</v>
      </c>
      <c r="C1093" t="s">
        <v>32018</v>
      </c>
      <c r="G1093" t="s">
        <v>32018</v>
      </c>
      <c r="J1093" t="s">
        <v>32019</v>
      </c>
      <c r="K1093" t="s">
        <v>666</v>
      </c>
      <c r="O1093" t="s">
        <v>28261</v>
      </c>
      <c r="W1093" t="s">
        <v>32020</v>
      </c>
      <c r="AG1093">
        <v>50</v>
      </c>
      <c r="AH1093">
        <v>53</v>
      </c>
      <c r="AN1093" t="s">
        <v>670</v>
      </c>
      <c r="AS1093" t="s">
        <v>216</v>
      </c>
      <c r="AT1093">
        <v>2001</v>
      </c>
      <c r="AU1093">
        <v>10</v>
      </c>
      <c r="AV1093">
        <v>8</v>
      </c>
      <c r="BA1093">
        <v>2101</v>
      </c>
      <c r="BB1093">
        <v>2106</v>
      </c>
      <c r="BD1093" t="s">
        <v>32021</v>
      </c>
      <c r="BL1093" t="s">
        <v>32022</v>
      </c>
      <c r="BM1093">
        <v>11555254</v>
      </c>
      <c r="BR1093" t="s">
        <v>33094</v>
      </c>
      <c r="BS1093" t="s">
        <v>296</v>
      </c>
    </row>
    <row r="1094" spans="1:72" hidden="1">
      <c r="A1094">
        <v>931</v>
      </c>
      <c r="B1094" t="s">
        <v>76</v>
      </c>
      <c r="C1094" t="s">
        <v>32583</v>
      </c>
      <c r="G1094" t="s">
        <v>32583</v>
      </c>
      <c r="J1094" t="s">
        <v>32584</v>
      </c>
      <c r="K1094" t="s">
        <v>2344</v>
      </c>
      <c r="O1094" t="s">
        <v>28261</v>
      </c>
      <c r="W1094" t="s">
        <v>32585</v>
      </c>
      <c r="AG1094">
        <v>17</v>
      </c>
      <c r="AH1094">
        <v>18</v>
      </c>
      <c r="AN1094" t="s">
        <v>2348</v>
      </c>
      <c r="AS1094" t="s">
        <v>128</v>
      </c>
      <c r="AT1094">
        <v>1993</v>
      </c>
      <c r="AU1094">
        <v>121</v>
      </c>
      <c r="AW1094">
        <v>3</v>
      </c>
      <c r="BA1094">
        <v>307</v>
      </c>
      <c r="BB1094">
        <v>313</v>
      </c>
      <c r="BD1094" t="s">
        <v>32586</v>
      </c>
      <c r="BL1094" t="s">
        <v>32587</v>
      </c>
      <c r="BR1094" t="s">
        <v>33094</v>
      </c>
      <c r="BS1094" t="s">
        <v>296</v>
      </c>
    </row>
    <row r="1095" spans="1:72" hidden="1">
      <c r="A1095">
        <v>482</v>
      </c>
      <c r="B1095" t="s">
        <v>76</v>
      </c>
      <c r="C1095" t="s">
        <v>12032</v>
      </c>
      <c r="G1095" t="s">
        <v>12033</v>
      </c>
      <c r="J1095" t="s">
        <v>12034</v>
      </c>
      <c r="K1095" t="s">
        <v>646</v>
      </c>
      <c r="O1095" t="s">
        <v>28261</v>
      </c>
      <c r="W1095" t="s">
        <v>12035</v>
      </c>
      <c r="AA1095" t="s">
        <v>12036</v>
      </c>
      <c r="AB1095" t="s">
        <v>12037</v>
      </c>
      <c r="AG1095">
        <v>16</v>
      </c>
      <c r="AH1095">
        <v>18</v>
      </c>
      <c r="AN1095" t="s">
        <v>648</v>
      </c>
      <c r="AO1095" t="s">
        <v>649</v>
      </c>
      <c r="AS1095" s="3">
        <v>37196</v>
      </c>
      <c r="AT1095">
        <v>2010</v>
      </c>
      <c r="AU1095">
        <v>213</v>
      </c>
      <c r="AV1095">
        <v>21</v>
      </c>
      <c r="BA1095">
        <v>3705</v>
      </c>
      <c r="BB1095">
        <v>3709</v>
      </c>
      <c r="BD1095" t="s">
        <v>12038</v>
      </c>
      <c r="BL1095" t="s">
        <v>12039</v>
      </c>
      <c r="BM1095">
        <v>20952619</v>
      </c>
      <c r="BR1095" t="s">
        <v>33176</v>
      </c>
    </row>
    <row r="1096" spans="1:72" hidden="1">
      <c r="A1096">
        <v>99</v>
      </c>
      <c r="B1096" t="s">
        <v>76</v>
      </c>
      <c r="C1096" t="s">
        <v>28764</v>
      </c>
      <c r="G1096" t="s">
        <v>28765</v>
      </c>
      <c r="J1096" t="s">
        <v>28766</v>
      </c>
      <c r="K1096" t="s">
        <v>9926</v>
      </c>
      <c r="O1096" t="s">
        <v>28366</v>
      </c>
      <c r="W1096" t="s">
        <v>28767</v>
      </c>
      <c r="AG1096">
        <v>19</v>
      </c>
      <c r="AH1096">
        <v>20</v>
      </c>
      <c r="AN1096" t="s">
        <v>9932</v>
      </c>
      <c r="AO1096" t="s">
        <v>28768</v>
      </c>
      <c r="AS1096" t="s">
        <v>397</v>
      </c>
      <c r="AT1096">
        <v>2017</v>
      </c>
      <c r="AU1096">
        <v>1399</v>
      </c>
      <c r="AV1096">
        <v>1</v>
      </c>
      <c r="AY1096" t="s">
        <v>49</v>
      </c>
      <c r="BA1096">
        <v>61</v>
      </c>
      <c r="BB1096">
        <v>77</v>
      </c>
      <c r="BD1096" t="s">
        <v>28769</v>
      </c>
      <c r="BL1096" t="s">
        <v>28770</v>
      </c>
      <c r="BM1096">
        <v>28187236</v>
      </c>
      <c r="BR1096" t="s">
        <v>33094</v>
      </c>
    </row>
  </sheetData>
  <autoFilter ref="A1:BW1096" xr:uid="{D1D535E5-486C-4837-A8F2-2E173CDB4DED}">
    <filterColumn colId="2">
      <filters>
        <filter val="Gomi, T; Adachi, K; Shimizu, A; Tanimoto, K; Kawabata, E; Takeda, M"/>
        <filter val="Gomi, T; Muraji, M; Takeda, M"/>
        <filter val="Gomi, T; Takeda, M"/>
        <filter val="Kiritani, K; Chinzei, Y; Fukuyama, K; Goka, K; Ishibashi, N; Kunimi, Y; Kuno, E; Masaki, S; Matsumura, M; Moriya, S; Nakasuji, F; Nemoto, H; Otuka, A; Takafuji, A; Takeda, S; Tatsuki, S; Wakamura, S; Watanabe, T; Yano, E; Yukawa, J"/>
        <filter val="MORRIS, MC; TAKEDA, S"/>
        <filter val="Suzuki, T; Shah, M; Ghazy, NA; Takeda, M; Amano, H; Ohyama, K"/>
        <filter val="TAKEDA, M"/>
        <filter val="TAKEDA, M; CHIPPENDALE, GM"/>
        <filter val="Takeda, M; Skopik, SD"/>
        <filter val="Yang, F; Sendi, JJ; Johns, RC; Takeda, M"/>
      </filters>
    </filterColumn>
  </autoFilter>
  <sortState ref="A2:BQ1096">
    <sortCondition ref="J2:J1096"/>
    <sortCondition ref="C2:C109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5B36-500C-40F2-8D5D-5470BC398AD8}">
  <sheetPr filterMode="1"/>
  <dimension ref="A1:BV226"/>
  <sheetViews>
    <sheetView topLeftCell="B1" workbookViewId="0">
      <selection activeCell="BJ1" sqref="BJ1"/>
    </sheetView>
  </sheetViews>
  <sheetFormatPr defaultColWidth="9.109375" defaultRowHeight="14.4"/>
  <cols>
    <col min="1" max="1" width="0" hidden="1" customWidth="1"/>
    <col min="3" max="8" width="0" hidden="1" customWidth="1"/>
    <col min="9" max="9" width="119.6640625" customWidth="1"/>
    <col min="11" max="13" width="0" hidden="1" customWidth="1"/>
    <col min="15" max="54" width="0" hidden="1" customWidth="1"/>
    <col min="56" max="68" width="9.109375" customWidth="1"/>
  </cols>
  <sheetData>
    <row r="1" spans="1:74">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33095</v>
      </c>
      <c r="BR1" t="s">
        <v>12064</v>
      </c>
      <c r="BS1" s="1" t="s">
        <v>72</v>
      </c>
      <c r="BT1" s="1" t="s">
        <v>73</v>
      </c>
      <c r="BU1" s="1" t="s">
        <v>74</v>
      </c>
      <c r="BV1" s="1" t="s">
        <v>75</v>
      </c>
    </row>
    <row r="2" spans="1:74" hidden="1">
      <c r="A2" t="s">
        <v>76</v>
      </c>
      <c r="B2" t="s">
        <v>25685</v>
      </c>
      <c r="F2" t="s">
        <v>25686</v>
      </c>
      <c r="I2" t="s">
        <v>25687</v>
      </c>
      <c r="J2" t="s">
        <v>22513</v>
      </c>
      <c r="N2" t="s">
        <v>28261</v>
      </c>
      <c r="V2" t="s">
        <v>25688</v>
      </c>
      <c r="AF2">
        <v>0</v>
      </c>
      <c r="AG2">
        <v>0</v>
      </c>
      <c r="AM2" t="s">
        <v>22515</v>
      </c>
      <c r="AR2" t="s">
        <v>185</v>
      </c>
      <c r="AS2">
        <v>2018</v>
      </c>
      <c r="AT2">
        <v>9</v>
      </c>
      <c r="AU2">
        <v>3</v>
      </c>
      <c r="BB2">
        <v>105</v>
      </c>
      <c r="BC2" t="s">
        <v>25689</v>
      </c>
      <c r="BK2" t="s">
        <v>25690</v>
      </c>
      <c r="BL2">
        <v>30134571</v>
      </c>
      <c r="BQ2" t="s">
        <v>33176</v>
      </c>
    </row>
    <row r="3" spans="1:74" hidden="1">
      <c r="A3" t="s">
        <v>76</v>
      </c>
      <c r="B3" t="s">
        <v>33177</v>
      </c>
      <c r="F3" t="s">
        <v>33178</v>
      </c>
      <c r="I3" t="s">
        <v>33179</v>
      </c>
      <c r="J3" t="s">
        <v>100</v>
      </c>
      <c r="N3" t="s">
        <v>28261</v>
      </c>
      <c r="V3" t="s">
        <v>33180</v>
      </c>
      <c r="AF3">
        <v>0</v>
      </c>
      <c r="AG3">
        <v>0</v>
      </c>
      <c r="AM3" t="s">
        <v>103</v>
      </c>
      <c r="AR3" s="3">
        <v>38930</v>
      </c>
      <c r="AS3">
        <v>2018</v>
      </c>
      <c r="AT3">
        <v>13</v>
      </c>
      <c r="AU3">
        <v>8</v>
      </c>
      <c r="BB3" t="s">
        <v>33181</v>
      </c>
      <c r="BC3" t="s">
        <v>33182</v>
      </c>
      <c r="BK3" t="s">
        <v>33183</v>
      </c>
      <c r="BL3">
        <v>30080877</v>
      </c>
      <c r="BQ3" t="s">
        <v>33094</v>
      </c>
      <c r="BR3" t="s">
        <v>296</v>
      </c>
    </row>
    <row r="4" spans="1:74" hidden="1">
      <c r="A4" t="s">
        <v>76</v>
      </c>
      <c r="B4" t="s">
        <v>16120</v>
      </c>
      <c r="F4" t="s">
        <v>16121</v>
      </c>
      <c r="I4" t="s">
        <v>16122</v>
      </c>
      <c r="J4" t="s">
        <v>2128</v>
      </c>
      <c r="N4" t="s">
        <v>28261</v>
      </c>
      <c r="V4" t="s">
        <v>16123</v>
      </c>
      <c r="AF4">
        <v>1</v>
      </c>
      <c r="AG4">
        <v>1</v>
      </c>
      <c r="AM4" t="s">
        <v>2130</v>
      </c>
      <c r="AN4" t="s">
        <v>4637</v>
      </c>
      <c r="AR4" t="s">
        <v>216</v>
      </c>
      <c r="AS4">
        <v>2018</v>
      </c>
      <c r="AT4">
        <v>47</v>
      </c>
      <c r="AU4">
        <v>4</v>
      </c>
      <c r="AZ4">
        <v>1013</v>
      </c>
      <c r="BA4">
        <v>1023</v>
      </c>
      <c r="BC4" t="s">
        <v>16124</v>
      </c>
      <c r="BK4" t="s">
        <v>16125</v>
      </c>
      <c r="BL4">
        <v>29846535</v>
      </c>
      <c r="BQ4" t="s">
        <v>33176</v>
      </c>
    </row>
    <row r="5" spans="1:74" hidden="1">
      <c r="A5" t="s">
        <v>76</v>
      </c>
      <c r="B5" t="s">
        <v>33184</v>
      </c>
      <c r="F5" t="s">
        <v>33185</v>
      </c>
      <c r="I5" t="s">
        <v>33186</v>
      </c>
      <c r="J5" t="s">
        <v>2128</v>
      </c>
      <c r="N5" t="s">
        <v>28261</v>
      </c>
      <c r="V5" t="s">
        <v>33187</v>
      </c>
      <c r="AF5">
        <v>1</v>
      </c>
      <c r="AG5">
        <v>1</v>
      </c>
      <c r="AM5" t="s">
        <v>2130</v>
      </c>
      <c r="AN5" t="s">
        <v>4637</v>
      </c>
      <c r="AR5" t="s">
        <v>887</v>
      </c>
      <c r="AS5">
        <v>2018</v>
      </c>
      <c r="AT5">
        <v>47</v>
      </c>
      <c r="AU5">
        <v>3</v>
      </c>
      <c r="AZ5">
        <v>700</v>
      </c>
      <c r="BA5">
        <v>706</v>
      </c>
      <c r="BC5" t="s">
        <v>33188</v>
      </c>
      <c r="BK5" t="s">
        <v>33189</v>
      </c>
      <c r="BL5">
        <v>29668908</v>
      </c>
      <c r="BQ5" t="s">
        <v>33094</v>
      </c>
      <c r="BR5" t="s">
        <v>296</v>
      </c>
    </row>
    <row r="6" spans="1:74" hidden="1">
      <c r="A6" t="s">
        <v>76</v>
      </c>
      <c r="B6" t="s">
        <v>4245</v>
      </c>
      <c r="F6" t="s">
        <v>4246</v>
      </c>
      <c r="I6" t="s">
        <v>4247</v>
      </c>
      <c r="J6" t="s">
        <v>221</v>
      </c>
      <c r="N6" t="s">
        <v>28261</v>
      </c>
      <c r="V6" t="s">
        <v>4248</v>
      </c>
      <c r="Z6" t="s">
        <v>4237</v>
      </c>
      <c r="AA6" t="s">
        <v>4238</v>
      </c>
      <c r="AF6">
        <v>1</v>
      </c>
      <c r="AG6">
        <v>1</v>
      </c>
      <c r="AM6" t="s">
        <v>225</v>
      </c>
      <c r="AR6" s="3">
        <v>10959</v>
      </c>
      <c r="AS6">
        <v>2018</v>
      </c>
      <c r="AT6">
        <v>115</v>
      </c>
      <c r="AU6">
        <v>5</v>
      </c>
      <c r="AZ6">
        <v>1009</v>
      </c>
      <c r="BA6">
        <v>1014</v>
      </c>
      <c r="BC6" t="s">
        <v>4249</v>
      </c>
      <c r="BK6" t="s">
        <v>4250</v>
      </c>
      <c r="BL6">
        <v>29255013</v>
      </c>
      <c r="BQ6" t="s">
        <v>33176</v>
      </c>
    </row>
    <row r="7" spans="1:74" hidden="1">
      <c r="A7" t="s">
        <v>76</v>
      </c>
      <c r="B7" t="s">
        <v>33190</v>
      </c>
      <c r="F7" t="s">
        <v>33191</v>
      </c>
      <c r="I7" t="s">
        <v>33192</v>
      </c>
      <c r="J7" t="s">
        <v>766</v>
      </c>
      <c r="N7" t="s">
        <v>28261</v>
      </c>
      <c r="V7" t="s">
        <v>33193</v>
      </c>
      <c r="Z7" t="s">
        <v>25375</v>
      </c>
      <c r="AA7" t="s">
        <v>25376</v>
      </c>
      <c r="AF7">
        <v>1</v>
      </c>
      <c r="AG7">
        <v>1</v>
      </c>
      <c r="AM7" t="s">
        <v>768</v>
      </c>
      <c r="AN7" t="s">
        <v>2527</v>
      </c>
      <c r="AR7" t="s">
        <v>413</v>
      </c>
      <c r="AS7">
        <v>2017</v>
      </c>
      <c r="AT7">
        <v>54</v>
      </c>
      <c r="AU7">
        <v>6</v>
      </c>
      <c r="AZ7">
        <v>1615</v>
      </c>
      <c r="BA7">
        <v>1625</v>
      </c>
      <c r="BC7" t="s">
        <v>33194</v>
      </c>
      <c r="BK7" t="s">
        <v>33195</v>
      </c>
      <c r="BL7">
        <v>28968769</v>
      </c>
      <c r="BQ7" t="s">
        <v>33094</v>
      </c>
      <c r="BR7" t="s">
        <v>296</v>
      </c>
    </row>
    <row r="8" spans="1:74" hidden="1">
      <c r="A8" t="s">
        <v>76</v>
      </c>
      <c r="B8" t="s">
        <v>33196</v>
      </c>
      <c r="F8" t="s">
        <v>33197</v>
      </c>
      <c r="I8" t="s">
        <v>33198</v>
      </c>
      <c r="J8" t="s">
        <v>4389</v>
      </c>
      <c r="N8" t="s">
        <v>28924</v>
      </c>
      <c r="V8" t="s">
        <v>33199</v>
      </c>
      <c r="Z8" t="s">
        <v>33200</v>
      </c>
      <c r="AA8" t="s">
        <v>33201</v>
      </c>
      <c r="AF8">
        <v>8</v>
      </c>
      <c r="AG8">
        <v>8</v>
      </c>
      <c r="AM8" t="s">
        <v>4394</v>
      </c>
      <c r="AN8" t="s">
        <v>5235</v>
      </c>
      <c r="AR8" t="s">
        <v>413</v>
      </c>
      <c r="AS8">
        <v>2017</v>
      </c>
      <c r="AT8">
        <v>57</v>
      </c>
      <c r="AU8">
        <v>5</v>
      </c>
      <c r="AZ8">
        <v>921</v>
      </c>
      <c r="BA8">
        <v>933</v>
      </c>
      <c r="BC8" t="s">
        <v>33202</v>
      </c>
      <c r="BK8" t="s">
        <v>33203</v>
      </c>
      <c r="BL8">
        <v>29045649</v>
      </c>
      <c r="BQ8" t="s">
        <v>33094</v>
      </c>
    </row>
    <row r="9" spans="1:74" hidden="1">
      <c r="A9" t="s">
        <v>76</v>
      </c>
      <c r="B9" t="s">
        <v>33204</v>
      </c>
      <c r="F9" t="s">
        <v>33205</v>
      </c>
      <c r="I9" t="s">
        <v>33206</v>
      </c>
      <c r="J9" t="s">
        <v>1135</v>
      </c>
      <c r="N9" t="s">
        <v>28261</v>
      </c>
      <c r="V9" t="s">
        <v>33207</v>
      </c>
      <c r="AF9">
        <v>1</v>
      </c>
      <c r="AG9">
        <v>1</v>
      </c>
      <c r="AM9" t="s">
        <v>1138</v>
      </c>
      <c r="AN9" t="s">
        <v>1139</v>
      </c>
      <c r="AR9" t="s">
        <v>168</v>
      </c>
      <c r="AS9">
        <v>2017</v>
      </c>
      <c r="AT9">
        <v>110</v>
      </c>
      <c r="AU9">
        <v>5</v>
      </c>
      <c r="AZ9">
        <v>2180</v>
      </c>
      <c r="BA9">
        <v>2189</v>
      </c>
      <c r="BC9" t="s">
        <v>33208</v>
      </c>
      <c r="BK9" t="s">
        <v>33209</v>
      </c>
      <c r="BL9">
        <v>28962029</v>
      </c>
      <c r="BQ9" t="s">
        <v>33094</v>
      </c>
      <c r="BR9" t="s">
        <v>296</v>
      </c>
    </row>
    <row r="10" spans="1:74" hidden="1">
      <c r="A10" t="s">
        <v>76</v>
      </c>
      <c r="B10" t="s">
        <v>28720</v>
      </c>
      <c r="F10" t="s">
        <v>28721</v>
      </c>
      <c r="I10" t="s">
        <v>28722</v>
      </c>
      <c r="J10" t="s">
        <v>182</v>
      </c>
      <c r="N10" t="s">
        <v>28261</v>
      </c>
      <c r="V10" t="s">
        <v>28723</v>
      </c>
      <c r="AF10">
        <v>5</v>
      </c>
      <c r="AG10">
        <v>5</v>
      </c>
      <c r="AM10" t="s">
        <v>184</v>
      </c>
      <c r="AN10" t="s">
        <v>293</v>
      </c>
      <c r="AR10" t="s">
        <v>185</v>
      </c>
      <c r="AS10">
        <v>2017</v>
      </c>
      <c r="AT10">
        <v>42</v>
      </c>
      <c r="AU10">
        <v>3</v>
      </c>
      <c r="AZ10">
        <v>246</v>
      </c>
      <c r="BA10">
        <v>256</v>
      </c>
      <c r="BC10" t="s">
        <v>28724</v>
      </c>
      <c r="BK10" t="s">
        <v>28725</v>
      </c>
      <c r="BQ10" t="s">
        <v>33176</v>
      </c>
    </row>
    <row r="11" spans="1:74" hidden="1">
      <c r="A11" t="s">
        <v>76</v>
      </c>
      <c r="B11" t="s">
        <v>28779</v>
      </c>
      <c r="F11" t="s">
        <v>28780</v>
      </c>
      <c r="I11" t="s">
        <v>28781</v>
      </c>
      <c r="J11" t="s">
        <v>12408</v>
      </c>
      <c r="N11" t="s">
        <v>28366</v>
      </c>
      <c r="V11" t="s">
        <v>28782</v>
      </c>
      <c r="AF11">
        <v>4</v>
      </c>
      <c r="AG11">
        <v>4</v>
      </c>
      <c r="AM11" t="s">
        <v>12411</v>
      </c>
      <c r="AR11" s="3">
        <v>46174</v>
      </c>
      <c r="AS11">
        <v>2017</v>
      </c>
      <c r="AT11">
        <v>10</v>
      </c>
      <c r="BB11">
        <v>310</v>
      </c>
      <c r="BC11" t="s">
        <v>28783</v>
      </c>
      <c r="BK11" t="s">
        <v>28784</v>
      </c>
      <c r="BL11">
        <v>28651558</v>
      </c>
      <c r="BQ11" t="s">
        <v>33176</v>
      </c>
    </row>
    <row r="12" spans="1:74" hidden="1">
      <c r="A12" t="s">
        <v>76</v>
      </c>
      <c r="B12" t="s">
        <v>33210</v>
      </c>
      <c r="F12" t="s">
        <v>33211</v>
      </c>
      <c r="I12" t="s">
        <v>33212</v>
      </c>
      <c r="J12" t="s">
        <v>145</v>
      </c>
      <c r="N12" t="s">
        <v>28261</v>
      </c>
      <c r="V12" t="s">
        <v>33213</v>
      </c>
      <c r="Z12" t="s">
        <v>28494</v>
      </c>
      <c r="AF12">
        <v>3</v>
      </c>
      <c r="AG12">
        <v>3</v>
      </c>
      <c r="AM12" t="s">
        <v>147</v>
      </c>
      <c r="AN12" t="s">
        <v>1557</v>
      </c>
      <c r="AR12" t="s">
        <v>600</v>
      </c>
      <c r="AS12">
        <v>2017</v>
      </c>
      <c r="AT12">
        <v>98</v>
      </c>
      <c r="AZ12">
        <v>309</v>
      </c>
      <c r="BA12">
        <v>316</v>
      </c>
      <c r="BC12" t="s">
        <v>33214</v>
      </c>
      <c r="BK12" t="s">
        <v>33215</v>
      </c>
      <c r="BL12">
        <v>28193478</v>
      </c>
      <c r="BQ12" t="s">
        <v>33094</v>
      </c>
      <c r="BR12" t="s">
        <v>296</v>
      </c>
    </row>
    <row r="13" spans="1:74" hidden="1">
      <c r="A13" t="s">
        <v>76</v>
      </c>
      <c r="B13" t="s">
        <v>33216</v>
      </c>
      <c r="F13" t="s">
        <v>33217</v>
      </c>
      <c r="I13" t="s">
        <v>33218</v>
      </c>
      <c r="J13" t="s">
        <v>6459</v>
      </c>
      <c r="N13" t="s">
        <v>28261</v>
      </c>
      <c r="V13" t="s">
        <v>33219</v>
      </c>
      <c r="AF13">
        <v>1</v>
      </c>
      <c r="AG13">
        <v>1</v>
      </c>
      <c r="AM13" t="s">
        <v>6461</v>
      </c>
      <c r="AN13" t="s">
        <v>6462</v>
      </c>
      <c r="AR13" t="s">
        <v>204</v>
      </c>
      <c r="AS13">
        <v>2017</v>
      </c>
      <c r="AT13">
        <v>31</v>
      </c>
      <c r="AU13">
        <v>1</v>
      </c>
      <c r="AZ13">
        <v>93</v>
      </c>
      <c r="BA13">
        <v>117</v>
      </c>
      <c r="BC13" t="s">
        <v>33220</v>
      </c>
      <c r="BK13" t="s">
        <v>33221</v>
      </c>
      <c r="BQ13" t="s">
        <v>33094</v>
      </c>
      <c r="BR13" t="s">
        <v>296</v>
      </c>
    </row>
    <row r="14" spans="1:74" hidden="1">
      <c r="A14" t="s">
        <v>867</v>
      </c>
      <c r="B14" t="s">
        <v>4150</v>
      </c>
      <c r="D14" t="s">
        <v>13785</v>
      </c>
      <c r="F14" t="s">
        <v>4151</v>
      </c>
      <c r="I14" t="s">
        <v>13786</v>
      </c>
      <c r="J14" t="s">
        <v>13787</v>
      </c>
      <c r="K14" t="s">
        <v>13788</v>
      </c>
      <c r="N14" t="s">
        <v>28968</v>
      </c>
      <c r="V14" t="s">
        <v>13789</v>
      </c>
      <c r="AF14">
        <v>0</v>
      </c>
      <c r="AG14">
        <v>0</v>
      </c>
      <c r="AM14" t="s">
        <v>13790</v>
      </c>
      <c r="AO14" t="s">
        <v>13791</v>
      </c>
      <c r="AS14">
        <v>2017</v>
      </c>
      <c r="AT14">
        <v>99</v>
      </c>
      <c r="AZ14">
        <v>39</v>
      </c>
      <c r="BA14">
        <v>71</v>
      </c>
      <c r="BC14" t="s">
        <v>13792</v>
      </c>
      <c r="BK14" t="s">
        <v>13793</v>
      </c>
      <c r="BL14">
        <v>29050554</v>
      </c>
      <c r="BQ14" t="s">
        <v>33176</v>
      </c>
    </row>
    <row r="15" spans="1:74" hidden="1">
      <c r="A15" t="s">
        <v>76</v>
      </c>
      <c r="B15" t="s">
        <v>33222</v>
      </c>
      <c r="F15" t="s">
        <v>33223</v>
      </c>
      <c r="I15" t="s">
        <v>33224</v>
      </c>
      <c r="J15" t="s">
        <v>145</v>
      </c>
      <c r="N15" t="s">
        <v>28261</v>
      </c>
      <c r="V15" t="s">
        <v>33225</v>
      </c>
      <c r="AF15">
        <v>3</v>
      </c>
      <c r="AG15">
        <v>3</v>
      </c>
      <c r="AM15" t="s">
        <v>147</v>
      </c>
      <c r="AN15" t="s">
        <v>1557</v>
      </c>
      <c r="AR15" t="s">
        <v>94</v>
      </c>
      <c r="AS15">
        <v>2017</v>
      </c>
      <c r="AT15">
        <v>96</v>
      </c>
      <c r="AZ15">
        <v>45</v>
      </c>
      <c r="BA15">
        <v>52</v>
      </c>
      <c r="BC15" t="s">
        <v>33226</v>
      </c>
      <c r="BK15" t="s">
        <v>33227</v>
      </c>
      <c r="BL15">
        <v>27765625</v>
      </c>
      <c r="BQ15" t="s">
        <v>33094</v>
      </c>
      <c r="BR15" t="s">
        <v>296</v>
      </c>
    </row>
    <row r="16" spans="1:74" hidden="1">
      <c r="A16" t="s">
        <v>76</v>
      </c>
      <c r="B16" t="s">
        <v>33228</v>
      </c>
      <c r="F16" t="s">
        <v>33229</v>
      </c>
      <c r="I16" t="s">
        <v>33230</v>
      </c>
      <c r="J16" t="s">
        <v>646</v>
      </c>
      <c r="N16" t="s">
        <v>28261</v>
      </c>
      <c r="V16" t="s">
        <v>33231</v>
      </c>
      <c r="AF16">
        <v>4</v>
      </c>
      <c r="AG16">
        <v>5</v>
      </c>
      <c r="AM16" t="s">
        <v>648</v>
      </c>
      <c r="AN16" t="s">
        <v>649</v>
      </c>
      <c r="AR16" s="3">
        <v>37135</v>
      </c>
      <c r="AS16">
        <v>2016</v>
      </c>
      <c r="AT16">
        <v>219</v>
      </c>
      <c r="AU16">
        <v>17</v>
      </c>
      <c r="AZ16">
        <v>2613</v>
      </c>
      <c r="BA16">
        <v>2622</v>
      </c>
      <c r="BC16" t="s">
        <v>33232</v>
      </c>
      <c r="BK16" t="s">
        <v>33233</v>
      </c>
      <c r="BL16">
        <v>27312473</v>
      </c>
      <c r="BQ16" t="s">
        <v>33094</v>
      </c>
      <c r="BR16" t="s">
        <v>296</v>
      </c>
    </row>
    <row r="17" spans="1:72" hidden="1">
      <c r="A17" t="s">
        <v>76</v>
      </c>
      <c r="B17" t="s">
        <v>33234</v>
      </c>
      <c r="F17" t="s">
        <v>33235</v>
      </c>
      <c r="I17" t="s">
        <v>33236</v>
      </c>
      <c r="J17" t="s">
        <v>2128</v>
      </c>
      <c r="N17" t="s">
        <v>28261</v>
      </c>
      <c r="V17" t="s">
        <v>33237</v>
      </c>
      <c r="AF17">
        <v>18</v>
      </c>
      <c r="AG17">
        <v>18</v>
      </c>
      <c r="AM17" t="s">
        <v>2130</v>
      </c>
      <c r="AN17" t="s">
        <v>4637</v>
      </c>
      <c r="AR17" t="s">
        <v>216</v>
      </c>
      <c r="AS17">
        <v>2016</v>
      </c>
      <c r="AT17">
        <v>45</v>
      </c>
      <c r="AU17">
        <v>4</v>
      </c>
      <c r="AZ17">
        <v>1081</v>
      </c>
      <c r="BA17">
        <v>1089</v>
      </c>
      <c r="BC17" t="s">
        <v>33238</v>
      </c>
      <c r="BK17" t="s">
        <v>33239</v>
      </c>
      <c r="BL17">
        <v>27412194</v>
      </c>
      <c r="BQ17" t="s">
        <v>33094</v>
      </c>
      <c r="BR17" t="s">
        <v>296</v>
      </c>
    </row>
    <row r="18" spans="1:72">
      <c r="A18" t="s">
        <v>76</v>
      </c>
      <c r="B18" t="s">
        <v>33240</v>
      </c>
      <c r="F18" t="s">
        <v>33241</v>
      </c>
      <c r="I18" t="s">
        <v>33242</v>
      </c>
      <c r="J18" t="s">
        <v>27029</v>
      </c>
      <c r="N18" t="s">
        <v>28261</v>
      </c>
      <c r="V18" t="s">
        <v>33243</v>
      </c>
      <c r="Z18" t="s">
        <v>33244</v>
      </c>
      <c r="AA18" t="s">
        <v>33245</v>
      </c>
      <c r="AF18">
        <v>29</v>
      </c>
      <c r="AG18">
        <v>29</v>
      </c>
      <c r="AM18" t="s">
        <v>27031</v>
      </c>
      <c r="AN18" t="s">
        <v>28008</v>
      </c>
      <c r="AR18" t="s">
        <v>397</v>
      </c>
      <c r="AS18">
        <v>2016</v>
      </c>
      <c r="AT18">
        <v>89</v>
      </c>
      <c r="AU18">
        <v>3</v>
      </c>
      <c r="AX18" t="s">
        <v>49</v>
      </c>
      <c r="AZ18">
        <v>689</v>
      </c>
      <c r="BA18">
        <v>700</v>
      </c>
      <c r="BC18" t="s">
        <v>33246</v>
      </c>
      <c r="BK18" t="s">
        <v>33247</v>
      </c>
      <c r="BQ18" t="s">
        <v>33094</v>
      </c>
      <c r="BR18" t="s">
        <v>594</v>
      </c>
      <c r="BT18">
        <v>0</v>
      </c>
    </row>
    <row r="19" spans="1:72">
      <c r="A19" t="s">
        <v>76</v>
      </c>
      <c r="B19" t="s">
        <v>33248</v>
      </c>
      <c r="F19" t="s">
        <v>33249</v>
      </c>
      <c r="I19" t="s">
        <v>33250</v>
      </c>
      <c r="J19" t="s">
        <v>2662</v>
      </c>
      <c r="N19" t="s">
        <v>28261</v>
      </c>
      <c r="V19" t="s">
        <v>33251</v>
      </c>
      <c r="AF19">
        <v>11</v>
      </c>
      <c r="AG19">
        <v>11</v>
      </c>
      <c r="AM19" t="s">
        <v>2664</v>
      </c>
      <c r="AN19" t="s">
        <v>3478</v>
      </c>
      <c r="AR19" t="s">
        <v>887</v>
      </c>
      <c r="AS19">
        <v>2016</v>
      </c>
      <c r="AT19">
        <v>159</v>
      </c>
      <c r="AU19">
        <v>3</v>
      </c>
      <c r="AZ19">
        <v>327</v>
      </c>
      <c r="BA19">
        <v>337</v>
      </c>
      <c r="BC19" t="s">
        <v>33252</v>
      </c>
      <c r="BK19" t="s">
        <v>33253</v>
      </c>
      <c r="BQ19" t="s">
        <v>33094</v>
      </c>
      <c r="BR19" t="s">
        <v>594</v>
      </c>
      <c r="BS19">
        <v>1</v>
      </c>
    </row>
    <row r="20" spans="1:72" hidden="1">
      <c r="A20" t="s">
        <v>76</v>
      </c>
      <c r="B20" t="s">
        <v>33254</v>
      </c>
      <c r="F20" t="s">
        <v>33255</v>
      </c>
      <c r="I20" t="s">
        <v>33256</v>
      </c>
      <c r="J20" t="s">
        <v>1578</v>
      </c>
      <c r="N20" t="s">
        <v>28261</v>
      </c>
      <c r="V20" t="s">
        <v>33257</v>
      </c>
      <c r="Z20" t="s">
        <v>33258</v>
      </c>
      <c r="AA20" t="s">
        <v>33259</v>
      </c>
      <c r="AF20">
        <v>8</v>
      </c>
      <c r="AG20">
        <v>8</v>
      </c>
      <c r="AM20" t="s">
        <v>1580</v>
      </c>
      <c r="AN20" t="s">
        <v>8019</v>
      </c>
      <c r="AR20" t="s">
        <v>148</v>
      </c>
      <c r="AS20">
        <v>2016</v>
      </c>
      <c r="AT20">
        <v>30</v>
      </c>
      <c r="AU20">
        <v>5</v>
      </c>
      <c r="AZ20">
        <v>759</v>
      </c>
      <c r="BA20">
        <v>768</v>
      </c>
      <c r="BC20" t="s">
        <v>33260</v>
      </c>
      <c r="BK20" t="s">
        <v>33261</v>
      </c>
      <c r="BQ20" t="s">
        <v>33094</v>
      </c>
      <c r="BR20" t="s">
        <v>296</v>
      </c>
    </row>
    <row r="21" spans="1:72" hidden="1">
      <c r="A21" t="s">
        <v>76</v>
      </c>
      <c r="B21" t="s">
        <v>33262</v>
      </c>
      <c r="F21" t="s">
        <v>33263</v>
      </c>
      <c r="I21" t="s">
        <v>33264</v>
      </c>
      <c r="J21" t="s">
        <v>100</v>
      </c>
      <c r="N21" t="s">
        <v>28261</v>
      </c>
      <c r="V21" t="s">
        <v>33265</v>
      </c>
      <c r="AF21">
        <v>8</v>
      </c>
      <c r="AG21">
        <v>8</v>
      </c>
      <c r="AM21" t="s">
        <v>103</v>
      </c>
      <c r="AR21" s="3">
        <v>47209</v>
      </c>
      <c r="AS21">
        <v>2016</v>
      </c>
      <c r="AT21">
        <v>11</v>
      </c>
      <c r="AU21">
        <v>4</v>
      </c>
      <c r="BB21" t="s">
        <v>33266</v>
      </c>
      <c r="BC21" t="s">
        <v>33267</v>
      </c>
      <c r="BK21" t="s">
        <v>33268</v>
      </c>
      <c r="BL21">
        <v>27128578</v>
      </c>
      <c r="BQ21" t="s">
        <v>33094</v>
      </c>
      <c r="BR21" t="s">
        <v>296</v>
      </c>
    </row>
    <row r="22" spans="1:72" hidden="1">
      <c r="A22" t="s">
        <v>76</v>
      </c>
      <c r="B22" t="s">
        <v>33269</v>
      </c>
      <c r="F22" t="s">
        <v>33270</v>
      </c>
      <c r="I22" t="s">
        <v>33271</v>
      </c>
      <c r="J22" t="s">
        <v>666</v>
      </c>
      <c r="N22" t="s">
        <v>28261</v>
      </c>
      <c r="V22" t="s">
        <v>33272</v>
      </c>
      <c r="AA22" t="s">
        <v>33273</v>
      </c>
      <c r="AF22">
        <v>38</v>
      </c>
      <c r="AG22">
        <v>38</v>
      </c>
      <c r="AM22" t="s">
        <v>670</v>
      </c>
      <c r="AN22" t="s">
        <v>671</v>
      </c>
      <c r="AR22" t="s">
        <v>769</v>
      </c>
      <c r="AS22">
        <v>2016</v>
      </c>
      <c r="AT22">
        <v>25</v>
      </c>
      <c r="AU22">
        <v>5</v>
      </c>
      <c r="AZ22">
        <v>1157</v>
      </c>
      <c r="BA22">
        <v>1174</v>
      </c>
      <c r="BC22" t="s">
        <v>33274</v>
      </c>
      <c r="BK22" t="s">
        <v>33275</v>
      </c>
      <c r="BL22">
        <v>26547394</v>
      </c>
      <c r="BQ22" t="s">
        <v>33094</v>
      </c>
      <c r="BR22" t="s">
        <v>296</v>
      </c>
    </row>
    <row r="23" spans="1:72" hidden="1">
      <c r="A23" t="s">
        <v>867</v>
      </c>
      <c r="B23" t="s">
        <v>7379</v>
      </c>
      <c r="D23" t="s">
        <v>15362</v>
      </c>
      <c r="F23" t="s">
        <v>15363</v>
      </c>
      <c r="I23" t="s">
        <v>15364</v>
      </c>
      <c r="J23" t="s">
        <v>15365</v>
      </c>
      <c r="K23" t="s">
        <v>15366</v>
      </c>
      <c r="N23" t="s">
        <v>28968</v>
      </c>
      <c r="V23" t="s">
        <v>15367</v>
      </c>
      <c r="AF23">
        <v>5</v>
      </c>
      <c r="AG23">
        <v>5</v>
      </c>
      <c r="AM23" t="s">
        <v>15368</v>
      </c>
      <c r="AO23" t="s">
        <v>15369</v>
      </c>
      <c r="AS23">
        <v>2016</v>
      </c>
      <c r="AT23">
        <v>51</v>
      </c>
      <c r="AZ23">
        <v>329</v>
      </c>
      <c r="BA23">
        <v>361</v>
      </c>
      <c r="BC23" t="s">
        <v>15370</v>
      </c>
      <c r="BK23" t="s">
        <v>15371</v>
      </c>
      <c r="BQ23" t="s">
        <v>33176</v>
      </c>
    </row>
    <row r="24" spans="1:72" hidden="1">
      <c r="A24" t="s">
        <v>76</v>
      </c>
      <c r="B24" t="s">
        <v>33276</v>
      </c>
      <c r="F24" t="s">
        <v>33277</v>
      </c>
      <c r="I24" t="s">
        <v>33278</v>
      </c>
      <c r="J24" t="s">
        <v>8932</v>
      </c>
      <c r="N24" t="s">
        <v>28261</v>
      </c>
      <c r="V24" t="s">
        <v>33279</v>
      </c>
      <c r="AF24">
        <v>3</v>
      </c>
      <c r="AG24">
        <v>3</v>
      </c>
      <c r="AM24" t="s">
        <v>8934</v>
      </c>
      <c r="AN24" t="s">
        <v>33280</v>
      </c>
      <c r="AS24">
        <v>2016</v>
      </c>
      <c r="AT24">
        <v>36</v>
      </c>
      <c r="AU24">
        <v>1</v>
      </c>
      <c r="AZ24">
        <v>63</v>
      </c>
      <c r="BA24">
        <v>70</v>
      </c>
      <c r="BC24" t="s">
        <v>33281</v>
      </c>
      <c r="BK24" t="s">
        <v>33282</v>
      </c>
      <c r="BQ24" t="s">
        <v>33094</v>
      </c>
      <c r="BR24" t="s">
        <v>296</v>
      </c>
    </row>
    <row r="25" spans="1:72" hidden="1">
      <c r="A25" t="s">
        <v>76</v>
      </c>
      <c r="B25" t="s">
        <v>33283</v>
      </c>
      <c r="F25" t="s">
        <v>33284</v>
      </c>
      <c r="I25" t="s">
        <v>33285</v>
      </c>
      <c r="J25" t="s">
        <v>2128</v>
      </c>
      <c r="N25" t="s">
        <v>28261</v>
      </c>
      <c r="V25" t="s">
        <v>33286</v>
      </c>
      <c r="AF25">
        <v>34</v>
      </c>
      <c r="AG25">
        <v>36</v>
      </c>
      <c r="AM25" t="s">
        <v>2130</v>
      </c>
      <c r="AN25" t="s">
        <v>4637</v>
      </c>
      <c r="AR25" t="s">
        <v>128</v>
      </c>
      <c r="AS25">
        <v>2015</v>
      </c>
      <c r="AT25">
        <v>44</v>
      </c>
      <c r="AU25">
        <v>6</v>
      </c>
      <c r="AZ25">
        <v>1619</v>
      </c>
      <c r="BA25">
        <v>1626</v>
      </c>
      <c r="BC25" t="s">
        <v>33287</v>
      </c>
      <c r="BK25" t="s">
        <v>33288</v>
      </c>
      <c r="BL25">
        <v>26317777</v>
      </c>
      <c r="BQ25" t="s">
        <v>33094</v>
      </c>
      <c r="BR25" t="s">
        <v>296</v>
      </c>
    </row>
    <row r="26" spans="1:72" hidden="1">
      <c r="A26" t="s">
        <v>76</v>
      </c>
      <c r="B26" t="s">
        <v>33289</v>
      </c>
      <c r="F26" t="s">
        <v>33290</v>
      </c>
      <c r="I26" t="s">
        <v>33291</v>
      </c>
      <c r="J26" t="s">
        <v>646</v>
      </c>
      <c r="N26" t="s">
        <v>28261</v>
      </c>
      <c r="V26" t="s">
        <v>33292</v>
      </c>
      <c r="AF26">
        <v>12</v>
      </c>
      <c r="AG26">
        <v>12</v>
      </c>
      <c r="AM26" t="s">
        <v>648</v>
      </c>
      <c r="AN26" t="s">
        <v>649</v>
      </c>
      <c r="AR26" t="s">
        <v>413</v>
      </c>
      <c r="AS26">
        <v>2015</v>
      </c>
      <c r="AT26">
        <v>218</v>
      </c>
      <c r="AU26">
        <v>22</v>
      </c>
      <c r="AZ26">
        <v>3611</v>
      </c>
      <c r="BA26">
        <v>3622</v>
      </c>
      <c r="BC26" t="s">
        <v>33293</v>
      </c>
      <c r="BK26" t="s">
        <v>33294</v>
      </c>
      <c r="BL26">
        <v>26417012</v>
      </c>
      <c r="BQ26" t="s">
        <v>33094</v>
      </c>
      <c r="BR26" t="s">
        <v>296</v>
      </c>
    </row>
    <row r="27" spans="1:72" hidden="1">
      <c r="A27" t="s">
        <v>76</v>
      </c>
      <c r="B27" t="s">
        <v>4233</v>
      </c>
      <c r="F27" t="s">
        <v>4234</v>
      </c>
      <c r="I27" t="s">
        <v>4235</v>
      </c>
      <c r="J27" t="s">
        <v>2944</v>
      </c>
      <c r="N27" t="s">
        <v>28261</v>
      </c>
      <c r="V27" t="s">
        <v>4236</v>
      </c>
      <c r="Z27" t="s">
        <v>4237</v>
      </c>
      <c r="AA27" t="s">
        <v>4238</v>
      </c>
      <c r="AF27">
        <v>7</v>
      </c>
      <c r="AG27">
        <v>7</v>
      </c>
      <c r="AM27" t="s">
        <v>2948</v>
      </c>
      <c r="AR27" t="s">
        <v>2219</v>
      </c>
      <c r="AS27">
        <v>2015</v>
      </c>
      <c r="AT27">
        <v>16</v>
      </c>
      <c r="BB27">
        <v>754</v>
      </c>
      <c r="BC27" t="s">
        <v>4239</v>
      </c>
      <c r="BK27" t="s">
        <v>4240</v>
      </c>
      <c r="BL27">
        <v>26444857</v>
      </c>
      <c r="BQ27" t="s">
        <v>33176</v>
      </c>
    </row>
    <row r="28" spans="1:72" hidden="1">
      <c r="A28" t="s">
        <v>76</v>
      </c>
      <c r="B28" t="s">
        <v>33295</v>
      </c>
      <c r="F28" t="s">
        <v>33296</v>
      </c>
      <c r="I28" t="s">
        <v>33297</v>
      </c>
      <c r="J28" t="s">
        <v>2382</v>
      </c>
      <c r="N28" t="s">
        <v>28261</v>
      </c>
      <c r="V28" t="s">
        <v>33298</v>
      </c>
      <c r="AF28">
        <v>0</v>
      </c>
      <c r="AG28">
        <v>0</v>
      </c>
      <c r="AM28" t="s">
        <v>2387</v>
      </c>
      <c r="AR28" t="s">
        <v>168</v>
      </c>
      <c r="AS28">
        <v>2015</v>
      </c>
      <c r="AT28">
        <v>53</v>
      </c>
      <c r="AZ28">
        <v>72</v>
      </c>
      <c r="BA28">
        <v>79</v>
      </c>
      <c r="BC28" t="s">
        <v>33299</v>
      </c>
      <c r="BK28" t="s">
        <v>33300</v>
      </c>
      <c r="BL28">
        <v>26590458</v>
      </c>
      <c r="BQ28" t="s">
        <v>33094</v>
      </c>
      <c r="BR28" t="s">
        <v>296</v>
      </c>
    </row>
    <row r="29" spans="1:72" hidden="1">
      <c r="A29" t="s">
        <v>76</v>
      </c>
      <c r="B29" t="s">
        <v>33168</v>
      </c>
      <c r="F29" t="s">
        <v>33098</v>
      </c>
      <c r="I29" t="s">
        <v>33099</v>
      </c>
      <c r="J29" t="s">
        <v>12566</v>
      </c>
      <c r="N29" t="s">
        <v>28261</v>
      </c>
      <c r="V29" t="s">
        <v>33301</v>
      </c>
      <c r="Z29" t="s">
        <v>16015</v>
      </c>
      <c r="AA29" t="s">
        <v>16016</v>
      </c>
      <c r="AF29">
        <v>0</v>
      </c>
      <c r="AG29">
        <v>1</v>
      </c>
      <c r="AM29" t="s">
        <v>12568</v>
      </c>
      <c r="AN29" t="s">
        <v>12569</v>
      </c>
      <c r="AR29" t="s">
        <v>148</v>
      </c>
      <c r="AS29">
        <v>2015</v>
      </c>
      <c r="AT29">
        <v>51</v>
      </c>
      <c r="AU29">
        <v>3</v>
      </c>
      <c r="AZ29">
        <v>222</v>
      </c>
      <c r="BA29">
        <v>234</v>
      </c>
      <c r="BC29" t="s">
        <v>33100</v>
      </c>
      <c r="BK29" t="s">
        <v>33169</v>
      </c>
      <c r="BQ29" t="s">
        <v>33094</v>
      </c>
      <c r="BR29" t="s">
        <v>296</v>
      </c>
    </row>
    <row r="30" spans="1:72" hidden="1">
      <c r="A30" t="s">
        <v>76</v>
      </c>
      <c r="B30" t="s">
        <v>20246</v>
      </c>
      <c r="F30" t="s">
        <v>20247</v>
      </c>
      <c r="I30" t="s">
        <v>20248</v>
      </c>
      <c r="J30" t="s">
        <v>182</v>
      </c>
      <c r="N30" t="s">
        <v>28261</v>
      </c>
      <c r="V30" t="s">
        <v>20249</v>
      </c>
      <c r="AA30" t="s">
        <v>20250</v>
      </c>
      <c r="AF30">
        <v>7</v>
      </c>
      <c r="AG30">
        <v>8</v>
      </c>
      <c r="AM30" t="s">
        <v>184</v>
      </c>
      <c r="AN30" t="s">
        <v>293</v>
      </c>
      <c r="AR30" t="s">
        <v>769</v>
      </c>
      <c r="AS30">
        <v>2015</v>
      </c>
      <c r="AT30">
        <v>40</v>
      </c>
      <c r="AU30">
        <v>1</v>
      </c>
      <c r="AZ30">
        <v>30</v>
      </c>
      <c r="BA30">
        <v>42</v>
      </c>
      <c r="BC30" t="s">
        <v>20251</v>
      </c>
      <c r="BK30" t="s">
        <v>20252</v>
      </c>
      <c r="BQ30" t="s">
        <v>33176</v>
      </c>
    </row>
    <row r="31" spans="1:72" hidden="1">
      <c r="A31" t="s">
        <v>76</v>
      </c>
      <c r="B31" t="s">
        <v>29557</v>
      </c>
      <c r="F31" t="s">
        <v>29558</v>
      </c>
      <c r="I31" t="s">
        <v>29559</v>
      </c>
      <c r="J31" t="s">
        <v>1578</v>
      </c>
      <c r="N31" t="s">
        <v>28261</v>
      </c>
      <c r="V31" t="s">
        <v>29560</v>
      </c>
      <c r="Z31" t="s">
        <v>29561</v>
      </c>
      <c r="AA31" t="s">
        <v>29562</v>
      </c>
      <c r="AF31">
        <v>72</v>
      </c>
      <c r="AG31">
        <v>72</v>
      </c>
      <c r="AM31" t="s">
        <v>1580</v>
      </c>
      <c r="AN31" t="s">
        <v>8019</v>
      </c>
      <c r="AR31" t="s">
        <v>94</v>
      </c>
      <c r="AS31">
        <v>2015</v>
      </c>
      <c r="AT31">
        <v>29</v>
      </c>
      <c r="AU31">
        <v>1</v>
      </c>
      <c r="AZ31">
        <v>55</v>
      </c>
      <c r="BA31">
        <v>65</v>
      </c>
      <c r="BC31" t="s">
        <v>29563</v>
      </c>
      <c r="BK31" t="s">
        <v>29564</v>
      </c>
      <c r="BQ31" t="s">
        <v>33176</v>
      </c>
    </row>
    <row r="32" spans="1:72" hidden="1">
      <c r="A32" t="s">
        <v>76</v>
      </c>
      <c r="B32" t="s">
        <v>18414</v>
      </c>
      <c r="F32" t="s">
        <v>18415</v>
      </c>
      <c r="I32" t="s">
        <v>18416</v>
      </c>
      <c r="J32" t="s">
        <v>18417</v>
      </c>
      <c r="N32" t="s">
        <v>28261</v>
      </c>
      <c r="V32" t="s">
        <v>18418</v>
      </c>
      <c r="AF32">
        <v>16</v>
      </c>
      <c r="AG32">
        <v>16</v>
      </c>
      <c r="AM32" t="s">
        <v>18419</v>
      </c>
      <c r="AN32" t="s">
        <v>18420</v>
      </c>
      <c r="AR32" t="s">
        <v>128</v>
      </c>
      <c r="AS32">
        <v>2014</v>
      </c>
      <c r="AT32">
        <v>28</v>
      </c>
      <c r="AZ32">
        <v>648</v>
      </c>
      <c r="BA32">
        <v>661</v>
      </c>
      <c r="BC32" t="s">
        <v>18421</v>
      </c>
      <c r="BK32" t="s">
        <v>18422</v>
      </c>
      <c r="BL32">
        <v>24933461</v>
      </c>
      <c r="BQ32" t="s">
        <v>33176</v>
      </c>
    </row>
    <row r="33" spans="1:70" hidden="1">
      <c r="A33" t="s">
        <v>76</v>
      </c>
      <c r="B33" t="s">
        <v>33170</v>
      </c>
      <c r="F33" t="s">
        <v>33101</v>
      </c>
      <c r="I33" t="s">
        <v>33102</v>
      </c>
      <c r="J33" t="s">
        <v>3996</v>
      </c>
      <c r="N33" t="s">
        <v>28261</v>
      </c>
      <c r="V33" t="s">
        <v>33302</v>
      </c>
      <c r="AF33">
        <v>4</v>
      </c>
      <c r="AG33">
        <v>4</v>
      </c>
      <c r="AM33" t="s">
        <v>4000</v>
      </c>
      <c r="AN33" t="s">
        <v>5562</v>
      </c>
      <c r="AR33" t="s">
        <v>168</v>
      </c>
      <c r="AS33">
        <v>2014</v>
      </c>
      <c r="AT33">
        <v>176</v>
      </c>
      <c r="AU33">
        <v>2</v>
      </c>
      <c r="AZ33">
        <v>379</v>
      </c>
      <c r="BA33">
        <v>387</v>
      </c>
      <c r="BC33" t="s">
        <v>33103</v>
      </c>
      <c r="BK33" t="s">
        <v>33171</v>
      </c>
      <c r="BL33">
        <v>25015122</v>
      </c>
      <c r="BQ33" t="s">
        <v>33094</v>
      </c>
      <c r="BR33" t="s">
        <v>296</v>
      </c>
    </row>
    <row r="34" spans="1:70" hidden="1">
      <c r="A34" t="s">
        <v>76</v>
      </c>
      <c r="B34" t="s">
        <v>33303</v>
      </c>
      <c r="F34" t="s">
        <v>33304</v>
      </c>
      <c r="I34" t="s">
        <v>33305</v>
      </c>
      <c r="J34" t="s">
        <v>33306</v>
      </c>
      <c r="N34" t="s">
        <v>28261</v>
      </c>
      <c r="V34" t="s">
        <v>33307</v>
      </c>
      <c r="AF34">
        <v>14</v>
      </c>
      <c r="AG34">
        <v>14</v>
      </c>
      <c r="AM34" t="s">
        <v>33308</v>
      </c>
      <c r="AN34" t="s">
        <v>33309</v>
      </c>
      <c r="AR34" t="s">
        <v>887</v>
      </c>
      <c r="AS34">
        <v>2014</v>
      </c>
      <c r="AT34">
        <v>60</v>
      </c>
      <c r="AU34">
        <v>3</v>
      </c>
      <c r="AZ34">
        <v>434</v>
      </c>
      <c r="BA34">
        <v>449</v>
      </c>
      <c r="BC34" t="s">
        <v>33310</v>
      </c>
      <c r="BK34" t="s">
        <v>33311</v>
      </c>
      <c r="BQ34" t="s">
        <v>33094</v>
      </c>
      <c r="BR34" t="s">
        <v>296</v>
      </c>
    </row>
    <row r="35" spans="1:70" hidden="1">
      <c r="A35" t="s">
        <v>76</v>
      </c>
      <c r="B35" t="s">
        <v>33312</v>
      </c>
      <c r="F35" t="s">
        <v>33313</v>
      </c>
      <c r="I35" t="s">
        <v>33314</v>
      </c>
      <c r="J35" t="s">
        <v>122</v>
      </c>
      <c r="N35" t="s">
        <v>28261</v>
      </c>
      <c r="V35" t="s">
        <v>33315</v>
      </c>
      <c r="Z35" t="s">
        <v>33316</v>
      </c>
      <c r="AA35" t="s">
        <v>33317</v>
      </c>
      <c r="AF35">
        <v>67</v>
      </c>
      <c r="AG35">
        <v>70</v>
      </c>
      <c r="AM35" t="s">
        <v>126</v>
      </c>
      <c r="AN35" t="s">
        <v>127</v>
      </c>
      <c r="AR35" t="s">
        <v>887</v>
      </c>
      <c r="AS35">
        <v>2014</v>
      </c>
      <c r="AT35">
        <v>20</v>
      </c>
      <c r="AU35">
        <v>6</v>
      </c>
      <c r="AZ35">
        <v>1738</v>
      </c>
      <c r="BA35">
        <v>1750</v>
      </c>
      <c r="BC35" t="s">
        <v>33318</v>
      </c>
      <c r="BK35" t="s">
        <v>33319</v>
      </c>
      <c r="BL35">
        <v>24549716</v>
      </c>
      <c r="BQ35" t="s">
        <v>33094</v>
      </c>
      <c r="BR35" t="s">
        <v>296</v>
      </c>
    </row>
    <row r="36" spans="1:70" hidden="1">
      <c r="A36" t="s">
        <v>76</v>
      </c>
      <c r="B36" t="s">
        <v>18646</v>
      </c>
      <c r="F36" t="s">
        <v>18647</v>
      </c>
      <c r="I36" t="s">
        <v>18648</v>
      </c>
      <c r="J36" t="s">
        <v>6459</v>
      </c>
      <c r="N36" t="s">
        <v>28261</v>
      </c>
      <c r="V36" t="s">
        <v>18649</v>
      </c>
      <c r="Z36" t="s">
        <v>18650</v>
      </c>
      <c r="AA36" t="s">
        <v>18651</v>
      </c>
      <c r="AF36">
        <v>9</v>
      </c>
      <c r="AG36">
        <v>9</v>
      </c>
      <c r="AM36" t="s">
        <v>6461</v>
      </c>
      <c r="AN36" t="s">
        <v>6462</v>
      </c>
      <c r="AR36" t="s">
        <v>148</v>
      </c>
      <c r="AS36">
        <v>2014</v>
      </c>
      <c r="AT36">
        <v>28</v>
      </c>
      <c r="AU36">
        <v>3</v>
      </c>
      <c r="AZ36">
        <v>505</v>
      </c>
      <c r="BA36">
        <v>520</v>
      </c>
      <c r="BC36" t="s">
        <v>18652</v>
      </c>
      <c r="BK36" t="s">
        <v>18653</v>
      </c>
      <c r="BQ36" t="s">
        <v>33176</v>
      </c>
    </row>
    <row r="37" spans="1:70" hidden="1">
      <c r="A37" t="s">
        <v>76</v>
      </c>
      <c r="B37" t="s">
        <v>33320</v>
      </c>
      <c r="F37" t="s">
        <v>33321</v>
      </c>
      <c r="I37" t="s">
        <v>33322</v>
      </c>
      <c r="J37" t="s">
        <v>100</v>
      </c>
      <c r="N37" t="s">
        <v>28261</v>
      </c>
      <c r="V37" t="s">
        <v>33323</v>
      </c>
      <c r="AF37">
        <v>7</v>
      </c>
      <c r="AG37">
        <v>7</v>
      </c>
      <c r="AM37" t="s">
        <v>103</v>
      </c>
      <c r="AR37" t="s">
        <v>19533</v>
      </c>
      <c r="AS37">
        <v>2014</v>
      </c>
      <c r="AT37">
        <v>9</v>
      </c>
      <c r="AU37">
        <v>3</v>
      </c>
      <c r="BB37" t="s">
        <v>33324</v>
      </c>
      <c r="BC37" t="s">
        <v>33325</v>
      </c>
      <c r="BK37" t="s">
        <v>33326</v>
      </c>
      <c r="BL37">
        <v>24632815</v>
      </c>
      <c r="BQ37" t="s">
        <v>33094</v>
      </c>
      <c r="BR37" t="s">
        <v>296</v>
      </c>
    </row>
    <row r="38" spans="1:70" hidden="1">
      <c r="A38" t="s">
        <v>867</v>
      </c>
      <c r="B38" t="s">
        <v>7379</v>
      </c>
      <c r="D38" t="s">
        <v>7380</v>
      </c>
      <c r="F38" t="s">
        <v>7381</v>
      </c>
      <c r="I38" t="s">
        <v>7382</v>
      </c>
      <c r="J38" t="s">
        <v>7383</v>
      </c>
      <c r="K38" t="s">
        <v>7384</v>
      </c>
      <c r="N38" t="s">
        <v>28968</v>
      </c>
      <c r="V38" t="s">
        <v>7385</v>
      </c>
      <c r="AF38">
        <v>71</v>
      </c>
      <c r="AG38">
        <v>78</v>
      </c>
      <c r="AM38" t="s">
        <v>7386</v>
      </c>
      <c r="AO38" t="s">
        <v>7387</v>
      </c>
      <c r="AS38">
        <v>2014</v>
      </c>
      <c r="AT38">
        <v>59</v>
      </c>
      <c r="AZ38">
        <v>73</v>
      </c>
      <c r="BA38" t="s">
        <v>7388</v>
      </c>
      <c r="BC38" t="s">
        <v>7389</v>
      </c>
      <c r="BK38" t="s">
        <v>7390</v>
      </c>
      <c r="BL38">
        <v>24160427</v>
      </c>
      <c r="BQ38" t="s">
        <v>33176</v>
      </c>
    </row>
    <row r="39" spans="1:70" hidden="1">
      <c r="A39" t="s">
        <v>76</v>
      </c>
      <c r="B39" t="s">
        <v>33327</v>
      </c>
      <c r="F39" t="s">
        <v>33328</v>
      </c>
      <c r="I39" t="s">
        <v>33329</v>
      </c>
      <c r="J39" t="s">
        <v>31312</v>
      </c>
      <c r="N39" t="s">
        <v>28261</v>
      </c>
      <c r="V39" t="s">
        <v>33330</v>
      </c>
      <c r="Z39" t="s">
        <v>33331</v>
      </c>
      <c r="AA39" t="s">
        <v>33332</v>
      </c>
      <c r="AF39">
        <v>3</v>
      </c>
      <c r="AG39">
        <v>4</v>
      </c>
      <c r="AM39" t="s">
        <v>31314</v>
      </c>
      <c r="AN39" t="s">
        <v>31315</v>
      </c>
      <c r="AR39" t="s">
        <v>168</v>
      </c>
      <c r="AS39">
        <v>2013</v>
      </c>
      <c r="AT39">
        <v>88</v>
      </c>
      <c r="AU39">
        <v>5</v>
      </c>
      <c r="AZ39">
        <v>289</v>
      </c>
      <c r="BA39">
        <v>300</v>
      </c>
      <c r="BC39" t="s">
        <v>33333</v>
      </c>
      <c r="BK39" t="s">
        <v>33334</v>
      </c>
      <c r="BL39">
        <v>24694392</v>
      </c>
      <c r="BQ39" t="s">
        <v>33094</v>
      </c>
      <c r="BR39" t="s">
        <v>296</v>
      </c>
    </row>
    <row r="40" spans="1:70" hidden="1">
      <c r="A40" t="s">
        <v>76</v>
      </c>
      <c r="B40" t="s">
        <v>33335</v>
      </c>
      <c r="F40" t="s">
        <v>33336</v>
      </c>
      <c r="I40" t="s">
        <v>33337</v>
      </c>
      <c r="J40" t="s">
        <v>2382</v>
      </c>
      <c r="N40" t="s">
        <v>28261</v>
      </c>
      <c r="V40" t="s">
        <v>33338</v>
      </c>
      <c r="AA40" t="s">
        <v>31076</v>
      </c>
      <c r="AF40">
        <v>2</v>
      </c>
      <c r="AG40">
        <v>2</v>
      </c>
      <c r="AM40" t="s">
        <v>2387</v>
      </c>
      <c r="AR40" t="s">
        <v>168</v>
      </c>
      <c r="AS40">
        <v>2013</v>
      </c>
      <c r="AT40">
        <v>38</v>
      </c>
      <c r="AU40">
        <v>7</v>
      </c>
      <c r="AZ40">
        <v>396</v>
      </c>
      <c r="BA40">
        <v>406</v>
      </c>
      <c r="BC40" t="s">
        <v>33339</v>
      </c>
      <c r="BK40" t="s">
        <v>33340</v>
      </c>
      <c r="BQ40" t="s">
        <v>33094</v>
      </c>
      <c r="BR40" t="s">
        <v>296</v>
      </c>
    </row>
    <row r="41" spans="1:70" hidden="1">
      <c r="A41" t="s">
        <v>76</v>
      </c>
      <c r="B41" t="s">
        <v>33341</v>
      </c>
      <c r="F41" t="s">
        <v>33342</v>
      </c>
      <c r="I41" t="s">
        <v>33343</v>
      </c>
      <c r="J41" t="s">
        <v>100</v>
      </c>
      <c r="N41" t="s">
        <v>28261</v>
      </c>
      <c r="V41" t="s">
        <v>33344</v>
      </c>
      <c r="Z41" t="s">
        <v>30244</v>
      </c>
      <c r="AA41" t="s">
        <v>3961</v>
      </c>
      <c r="AF41">
        <v>7</v>
      </c>
      <c r="AG41">
        <v>7</v>
      </c>
      <c r="AM41" t="s">
        <v>103</v>
      </c>
      <c r="AR41" s="3">
        <v>38961</v>
      </c>
      <c r="AS41">
        <v>2013</v>
      </c>
      <c r="AT41">
        <v>8</v>
      </c>
      <c r="AU41">
        <v>9</v>
      </c>
      <c r="BB41" t="s">
        <v>33345</v>
      </c>
      <c r="BC41" t="s">
        <v>33346</v>
      </c>
      <c r="BK41" t="s">
        <v>33347</v>
      </c>
      <c r="BL41">
        <v>24039746</v>
      </c>
      <c r="BQ41" t="s">
        <v>33094</v>
      </c>
      <c r="BR41" t="s">
        <v>296</v>
      </c>
    </row>
    <row r="42" spans="1:70" hidden="1">
      <c r="A42" t="s">
        <v>76</v>
      </c>
      <c r="B42" t="s">
        <v>33348</v>
      </c>
      <c r="F42" t="s">
        <v>33349</v>
      </c>
      <c r="I42" t="s">
        <v>33350</v>
      </c>
      <c r="J42" t="s">
        <v>10155</v>
      </c>
      <c r="N42" t="s">
        <v>28366</v>
      </c>
      <c r="V42" t="s">
        <v>33351</v>
      </c>
      <c r="AA42" t="s">
        <v>33352</v>
      </c>
      <c r="AF42">
        <v>46</v>
      </c>
      <c r="AG42">
        <v>47</v>
      </c>
      <c r="AM42" t="s">
        <v>10157</v>
      </c>
      <c r="AN42" t="s">
        <v>33353</v>
      </c>
      <c r="AR42" t="s">
        <v>185</v>
      </c>
      <c r="AS42">
        <v>2013</v>
      </c>
      <c r="AT42">
        <v>88</v>
      </c>
      <c r="AU42">
        <v>3</v>
      </c>
      <c r="AZ42">
        <v>185</v>
      </c>
      <c r="BA42">
        <v>218</v>
      </c>
      <c r="BC42" t="s">
        <v>33354</v>
      </c>
      <c r="BK42" t="s">
        <v>33355</v>
      </c>
      <c r="BL42">
        <v>24053071</v>
      </c>
      <c r="BQ42" t="s">
        <v>33094</v>
      </c>
    </row>
    <row r="43" spans="1:70" hidden="1">
      <c r="A43" t="s">
        <v>76</v>
      </c>
      <c r="B43" t="s">
        <v>33356</v>
      </c>
      <c r="F43" t="s">
        <v>33357</v>
      </c>
      <c r="I43" t="s">
        <v>33358</v>
      </c>
      <c r="J43" t="s">
        <v>792</v>
      </c>
      <c r="N43" t="s">
        <v>28261</v>
      </c>
      <c r="V43" t="s">
        <v>33359</v>
      </c>
      <c r="AF43">
        <v>12</v>
      </c>
      <c r="AG43">
        <v>12</v>
      </c>
      <c r="AM43" t="s">
        <v>794</v>
      </c>
      <c r="AR43" s="3">
        <v>37135</v>
      </c>
      <c r="AS43">
        <v>2013</v>
      </c>
      <c r="AT43">
        <v>177</v>
      </c>
      <c r="AZ43">
        <v>58</v>
      </c>
      <c r="BA43">
        <v>62</v>
      </c>
      <c r="BC43" t="s">
        <v>33360</v>
      </c>
      <c r="BK43" t="s">
        <v>33361</v>
      </c>
      <c r="BQ43" t="s">
        <v>33094</v>
      </c>
      <c r="BR43" t="s">
        <v>296</v>
      </c>
    </row>
    <row r="44" spans="1:70" hidden="1">
      <c r="A44" t="s">
        <v>76</v>
      </c>
      <c r="B44" t="s">
        <v>4996</v>
      </c>
      <c r="F44" t="s">
        <v>4997</v>
      </c>
      <c r="I44" t="s">
        <v>4998</v>
      </c>
      <c r="J44" t="s">
        <v>145</v>
      </c>
      <c r="N44" t="s">
        <v>28261</v>
      </c>
      <c r="V44" t="s">
        <v>4999</v>
      </c>
      <c r="AF44">
        <v>6</v>
      </c>
      <c r="AG44">
        <v>7</v>
      </c>
      <c r="AM44" t="s">
        <v>147</v>
      </c>
      <c r="AR44" t="s">
        <v>185</v>
      </c>
      <c r="AS44">
        <v>2013</v>
      </c>
      <c r="AT44">
        <v>59</v>
      </c>
      <c r="AU44">
        <v>9</v>
      </c>
      <c r="AZ44">
        <v>855</v>
      </c>
      <c r="BA44">
        <v>862</v>
      </c>
      <c r="BC44" t="s">
        <v>5000</v>
      </c>
      <c r="BK44" t="s">
        <v>5001</v>
      </c>
      <c r="BL44">
        <v>23792065</v>
      </c>
      <c r="BQ44" t="s">
        <v>33176</v>
      </c>
    </row>
    <row r="45" spans="1:70" hidden="1">
      <c r="A45" t="s">
        <v>76</v>
      </c>
      <c r="B45" t="s">
        <v>30046</v>
      </c>
      <c r="F45" t="s">
        <v>30047</v>
      </c>
      <c r="I45" t="s">
        <v>30048</v>
      </c>
      <c r="J45" t="s">
        <v>182</v>
      </c>
      <c r="N45" t="s">
        <v>28261</v>
      </c>
      <c r="V45" t="s">
        <v>30049</v>
      </c>
      <c r="AF45">
        <v>2</v>
      </c>
      <c r="AG45">
        <v>2</v>
      </c>
      <c r="AM45" t="s">
        <v>184</v>
      </c>
      <c r="AR45" t="s">
        <v>185</v>
      </c>
      <c r="AS45">
        <v>2013</v>
      </c>
      <c r="AT45">
        <v>38</v>
      </c>
      <c r="AU45">
        <v>3</v>
      </c>
      <c r="AZ45">
        <v>211</v>
      </c>
      <c r="BA45">
        <v>218</v>
      </c>
      <c r="BC45" t="s">
        <v>30050</v>
      </c>
      <c r="BK45" t="s">
        <v>30051</v>
      </c>
      <c r="BQ45" t="s">
        <v>33176</v>
      </c>
    </row>
    <row r="46" spans="1:70" hidden="1">
      <c r="A46" t="s">
        <v>76</v>
      </c>
      <c r="B46" t="s">
        <v>7584</v>
      </c>
      <c r="F46" t="s">
        <v>7585</v>
      </c>
      <c r="I46" t="s">
        <v>7586</v>
      </c>
      <c r="J46" t="s">
        <v>145</v>
      </c>
      <c r="N46" t="s">
        <v>28261</v>
      </c>
      <c r="V46" t="s">
        <v>7587</v>
      </c>
      <c r="AA46" t="s">
        <v>7588</v>
      </c>
      <c r="AF46">
        <v>9</v>
      </c>
      <c r="AG46">
        <v>9</v>
      </c>
      <c r="AM46" t="s">
        <v>147</v>
      </c>
      <c r="AR46" t="s">
        <v>216</v>
      </c>
      <c r="AS46">
        <v>2013</v>
      </c>
      <c r="AT46">
        <v>59</v>
      </c>
      <c r="AU46">
        <v>8</v>
      </c>
      <c r="AZ46">
        <v>745</v>
      </c>
      <c r="BA46">
        <v>751</v>
      </c>
      <c r="BC46" t="s">
        <v>7589</v>
      </c>
      <c r="BK46" t="s">
        <v>7590</v>
      </c>
      <c r="BL46">
        <v>23702203</v>
      </c>
      <c r="BQ46" t="s">
        <v>33176</v>
      </c>
    </row>
    <row r="47" spans="1:70" hidden="1">
      <c r="A47" t="s">
        <v>76</v>
      </c>
      <c r="B47" t="s">
        <v>30092</v>
      </c>
      <c r="F47" t="s">
        <v>30093</v>
      </c>
      <c r="I47" t="s">
        <v>30094</v>
      </c>
      <c r="J47" t="s">
        <v>4389</v>
      </c>
      <c r="N47" t="s">
        <v>30095</v>
      </c>
      <c r="O47" t="s">
        <v>30096</v>
      </c>
      <c r="P47" t="s">
        <v>30097</v>
      </c>
      <c r="Q47" t="s">
        <v>30098</v>
      </c>
      <c r="V47" t="s">
        <v>30099</v>
      </c>
      <c r="AF47">
        <v>51</v>
      </c>
      <c r="AG47">
        <v>55</v>
      </c>
      <c r="AM47" t="s">
        <v>4394</v>
      </c>
      <c r="AN47" t="s">
        <v>5235</v>
      </c>
      <c r="AR47" t="s">
        <v>397</v>
      </c>
      <c r="AS47">
        <v>2013</v>
      </c>
      <c r="AT47">
        <v>53</v>
      </c>
      <c r="AU47">
        <v>1</v>
      </c>
      <c r="AZ47">
        <v>131</v>
      </c>
      <c r="BA47">
        <v>143</v>
      </c>
      <c r="BC47" t="s">
        <v>30100</v>
      </c>
      <c r="BK47" t="s">
        <v>30101</v>
      </c>
      <c r="BL47">
        <v>23615363</v>
      </c>
      <c r="BQ47" t="s">
        <v>33176</v>
      </c>
    </row>
    <row r="48" spans="1:70" hidden="1">
      <c r="A48" t="s">
        <v>76</v>
      </c>
      <c r="B48" t="s">
        <v>33158</v>
      </c>
      <c r="F48" t="s">
        <v>33104</v>
      </c>
      <c r="I48" t="s">
        <v>33105</v>
      </c>
      <c r="J48" t="s">
        <v>26057</v>
      </c>
      <c r="N48" t="s">
        <v>28261</v>
      </c>
      <c r="V48" t="s">
        <v>33362</v>
      </c>
      <c r="AF48">
        <v>2</v>
      </c>
      <c r="AG48">
        <v>2</v>
      </c>
      <c r="AM48" t="s">
        <v>26059</v>
      </c>
      <c r="AR48" t="s">
        <v>148</v>
      </c>
      <c r="AS48">
        <v>2013</v>
      </c>
      <c r="AT48">
        <v>43</v>
      </c>
      <c r="AU48">
        <v>3</v>
      </c>
      <c r="AZ48">
        <v>177</v>
      </c>
      <c r="BA48">
        <v>182</v>
      </c>
      <c r="BC48" t="s">
        <v>33106</v>
      </c>
      <c r="BK48" t="s">
        <v>33159</v>
      </c>
      <c r="BQ48" t="s">
        <v>33094</v>
      </c>
      <c r="BR48" t="s">
        <v>296</v>
      </c>
    </row>
    <row r="49" spans="1:70" hidden="1">
      <c r="A49" t="s">
        <v>76</v>
      </c>
      <c r="B49" t="s">
        <v>674</v>
      </c>
      <c r="F49" t="s">
        <v>675</v>
      </c>
      <c r="I49" t="s">
        <v>676</v>
      </c>
      <c r="J49" t="s">
        <v>677</v>
      </c>
      <c r="N49" t="s">
        <v>28261</v>
      </c>
      <c r="V49" t="s">
        <v>678</v>
      </c>
      <c r="AF49">
        <v>18</v>
      </c>
      <c r="AG49">
        <v>20</v>
      </c>
      <c r="AM49" t="s">
        <v>679</v>
      </c>
      <c r="AR49" t="s">
        <v>600</v>
      </c>
      <c r="AS49">
        <v>2013</v>
      </c>
      <c r="AT49">
        <v>26</v>
      </c>
      <c r="AU49">
        <v>4</v>
      </c>
      <c r="AZ49">
        <v>705</v>
      </c>
      <c r="BA49">
        <v>718</v>
      </c>
      <c r="BC49" t="s">
        <v>680</v>
      </c>
      <c r="BK49" t="s">
        <v>681</v>
      </c>
      <c r="BL49">
        <v>23496837</v>
      </c>
      <c r="BQ49" t="s">
        <v>33176</v>
      </c>
    </row>
    <row r="50" spans="1:70" hidden="1">
      <c r="A50" t="s">
        <v>76</v>
      </c>
      <c r="B50" t="s">
        <v>5971</v>
      </c>
      <c r="F50" t="s">
        <v>5972</v>
      </c>
      <c r="I50" t="s">
        <v>5973</v>
      </c>
      <c r="J50" t="s">
        <v>902</v>
      </c>
      <c r="N50" t="s">
        <v>28261</v>
      </c>
      <c r="V50" t="s">
        <v>5974</v>
      </c>
      <c r="AF50">
        <v>2</v>
      </c>
      <c r="AG50">
        <v>3</v>
      </c>
      <c r="AM50" t="s">
        <v>908</v>
      </c>
      <c r="AS50">
        <v>2013</v>
      </c>
      <c r="AT50">
        <v>110</v>
      </c>
      <c r="AU50">
        <v>1</v>
      </c>
      <c r="AZ50">
        <v>95</v>
      </c>
      <c r="BA50">
        <v>101</v>
      </c>
      <c r="BC50" t="s">
        <v>5975</v>
      </c>
      <c r="BK50" t="s">
        <v>5976</v>
      </c>
      <c r="BQ50" t="s">
        <v>33176</v>
      </c>
    </row>
    <row r="51" spans="1:70" hidden="1">
      <c r="A51" t="s">
        <v>76</v>
      </c>
      <c r="B51" t="s">
        <v>30240</v>
      </c>
      <c r="F51" t="s">
        <v>30241</v>
      </c>
      <c r="I51" t="s">
        <v>30242</v>
      </c>
      <c r="J51" t="s">
        <v>232</v>
      </c>
      <c r="N51" t="s">
        <v>28261</v>
      </c>
      <c r="V51" t="s">
        <v>30243</v>
      </c>
      <c r="Z51" t="s">
        <v>30244</v>
      </c>
      <c r="AA51" t="s">
        <v>30245</v>
      </c>
      <c r="AF51">
        <v>15</v>
      </c>
      <c r="AG51">
        <v>15</v>
      </c>
      <c r="AM51" t="s">
        <v>234</v>
      </c>
      <c r="AN51" t="s">
        <v>2478</v>
      </c>
      <c r="AR51" s="3">
        <v>44866</v>
      </c>
      <c r="AS51">
        <v>2012</v>
      </c>
      <c r="AT51">
        <v>279</v>
      </c>
      <c r="AU51">
        <v>1747</v>
      </c>
      <c r="AZ51">
        <v>4551</v>
      </c>
      <c r="BA51">
        <v>4558</v>
      </c>
      <c r="BC51" t="s">
        <v>30246</v>
      </c>
      <c r="BK51" t="s">
        <v>30247</v>
      </c>
      <c r="BL51">
        <v>23015622</v>
      </c>
      <c r="BQ51" t="s">
        <v>33176</v>
      </c>
    </row>
    <row r="52" spans="1:70" hidden="1">
      <c r="A52" t="s">
        <v>76</v>
      </c>
      <c r="B52" t="s">
        <v>30366</v>
      </c>
      <c r="F52" t="s">
        <v>30367</v>
      </c>
      <c r="I52" t="s">
        <v>30368</v>
      </c>
      <c r="J52" t="s">
        <v>4171</v>
      </c>
      <c r="N52" t="s">
        <v>28261</v>
      </c>
      <c r="V52" t="s">
        <v>30369</v>
      </c>
      <c r="AA52" t="s">
        <v>30370</v>
      </c>
      <c r="AF52">
        <v>16</v>
      </c>
      <c r="AG52">
        <v>17</v>
      </c>
      <c r="AM52" t="s">
        <v>4173</v>
      </c>
      <c r="AR52" t="s">
        <v>397</v>
      </c>
      <c r="AS52">
        <v>2012</v>
      </c>
      <c r="AT52">
        <v>5</v>
      </c>
      <c r="AU52">
        <v>5</v>
      </c>
      <c r="AX52" t="s">
        <v>49</v>
      </c>
      <c r="AZ52">
        <v>489</v>
      </c>
      <c r="BA52">
        <v>497</v>
      </c>
      <c r="BC52" t="s">
        <v>30371</v>
      </c>
      <c r="BK52" t="s">
        <v>30372</v>
      </c>
      <c r="BL52">
        <v>22949924</v>
      </c>
      <c r="BQ52" t="s">
        <v>33176</v>
      </c>
    </row>
    <row r="53" spans="1:70" hidden="1">
      <c r="A53" t="s">
        <v>76</v>
      </c>
      <c r="B53" t="s">
        <v>33363</v>
      </c>
      <c r="F53" t="s">
        <v>33364</v>
      </c>
      <c r="I53" t="s">
        <v>33365</v>
      </c>
      <c r="J53" t="s">
        <v>2920</v>
      </c>
      <c r="N53" t="s">
        <v>28261</v>
      </c>
      <c r="V53" t="s">
        <v>33366</v>
      </c>
      <c r="Z53" t="s">
        <v>33367</v>
      </c>
      <c r="AA53" t="s">
        <v>33368</v>
      </c>
      <c r="AF53">
        <v>233</v>
      </c>
      <c r="AG53">
        <v>255</v>
      </c>
      <c r="AM53" t="s">
        <v>2922</v>
      </c>
      <c r="AR53" t="s">
        <v>887</v>
      </c>
      <c r="AS53">
        <v>2012</v>
      </c>
      <c r="AT53">
        <v>65</v>
      </c>
      <c r="AU53">
        <v>1</v>
      </c>
      <c r="AZ53">
        <v>149</v>
      </c>
      <c r="BA53">
        <v>160</v>
      </c>
      <c r="BK53" t="s">
        <v>33369</v>
      </c>
      <c r="BQ53" t="s">
        <v>33094</v>
      </c>
      <c r="BR53" t="s">
        <v>296</v>
      </c>
    </row>
    <row r="54" spans="1:70" hidden="1">
      <c r="A54" t="s">
        <v>76</v>
      </c>
      <c r="B54" t="s">
        <v>33370</v>
      </c>
      <c r="F54" t="s">
        <v>33371</v>
      </c>
      <c r="I54" t="s">
        <v>33372</v>
      </c>
      <c r="J54" t="s">
        <v>1697</v>
      </c>
      <c r="N54" t="s">
        <v>28261</v>
      </c>
      <c r="V54" t="s">
        <v>33373</v>
      </c>
      <c r="AF54">
        <v>20</v>
      </c>
      <c r="AG54">
        <v>20</v>
      </c>
      <c r="AM54" t="s">
        <v>1699</v>
      </c>
      <c r="AR54" t="s">
        <v>887</v>
      </c>
      <c r="AS54">
        <v>2012</v>
      </c>
      <c r="AT54">
        <v>179</v>
      </c>
      <c r="AU54">
        <v>6</v>
      </c>
      <c r="AZ54" t="s">
        <v>33374</v>
      </c>
      <c r="BA54" t="s">
        <v>33375</v>
      </c>
      <c r="BC54" t="s">
        <v>33376</v>
      </c>
      <c r="BK54" t="s">
        <v>33377</v>
      </c>
      <c r="BL54">
        <v>22617269</v>
      </c>
      <c r="BQ54" t="s">
        <v>33094</v>
      </c>
      <c r="BR54" t="s">
        <v>296</v>
      </c>
    </row>
    <row r="55" spans="1:70" hidden="1">
      <c r="A55" t="s">
        <v>76</v>
      </c>
      <c r="B55" t="s">
        <v>5029</v>
      </c>
      <c r="F55" t="s">
        <v>5030</v>
      </c>
      <c r="I55" t="s">
        <v>5031</v>
      </c>
      <c r="J55" t="s">
        <v>2704</v>
      </c>
      <c r="N55" t="s">
        <v>28261</v>
      </c>
      <c r="V55" t="s">
        <v>5032</v>
      </c>
      <c r="Z55" t="s">
        <v>5033</v>
      </c>
      <c r="AA55" t="s">
        <v>5034</v>
      </c>
      <c r="AF55">
        <v>11</v>
      </c>
      <c r="AG55">
        <v>12</v>
      </c>
      <c r="AM55" t="s">
        <v>2706</v>
      </c>
      <c r="AR55" t="s">
        <v>887</v>
      </c>
      <c r="AS55">
        <v>2012</v>
      </c>
      <c r="AT55">
        <v>19</v>
      </c>
      <c r="AU55">
        <v>3</v>
      </c>
      <c r="AZ55">
        <v>295</v>
      </c>
      <c r="BA55">
        <v>302</v>
      </c>
      <c r="BC55" t="s">
        <v>5035</v>
      </c>
      <c r="BK55" t="s">
        <v>5036</v>
      </c>
      <c r="BQ55" t="s">
        <v>33176</v>
      </c>
    </row>
    <row r="56" spans="1:70" hidden="1">
      <c r="A56" t="s">
        <v>76</v>
      </c>
      <c r="B56" t="s">
        <v>4658</v>
      </c>
      <c r="F56" t="s">
        <v>4659</v>
      </c>
      <c r="I56" t="s">
        <v>4660</v>
      </c>
      <c r="J56" t="s">
        <v>2514</v>
      </c>
      <c r="N56" t="s">
        <v>28261</v>
      </c>
      <c r="V56" t="s">
        <v>4661</v>
      </c>
      <c r="AF56">
        <v>11</v>
      </c>
      <c r="AG56">
        <v>11</v>
      </c>
      <c r="AM56" t="s">
        <v>2518</v>
      </c>
      <c r="AR56" t="s">
        <v>148</v>
      </c>
      <c r="AS56">
        <v>2012</v>
      </c>
      <c r="AT56">
        <v>108</v>
      </c>
      <c r="AU56">
        <v>5</v>
      </c>
      <c r="AZ56">
        <v>473</v>
      </c>
      <c r="BA56">
        <v>479</v>
      </c>
      <c r="BC56" t="s">
        <v>4662</v>
      </c>
      <c r="BK56" t="s">
        <v>4663</v>
      </c>
      <c r="BL56">
        <v>22072069</v>
      </c>
      <c r="BQ56" t="s">
        <v>33176</v>
      </c>
    </row>
    <row r="57" spans="1:70" hidden="1">
      <c r="A57" t="s">
        <v>76</v>
      </c>
      <c r="B57" t="s">
        <v>33378</v>
      </c>
      <c r="F57" t="s">
        <v>33379</v>
      </c>
      <c r="I57" t="s">
        <v>33380</v>
      </c>
      <c r="J57" t="s">
        <v>646</v>
      </c>
      <c r="N57" t="s">
        <v>28261</v>
      </c>
      <c r="V57" t="s">
        <v>33381</v>
      </c>
      <c r="Z57" t="s">
        <v>27262</v>
      </c>
      <c r="AF57">
        <v>58</v>
      </c>
      <c r="AG57">
        <v>61</v>
      </c>
      <c r="AM57" t="s">
        <v>648</v>
      </c>
      <c r="AR57" t="s">
        <v>128</v>
      </c>
      <c r="AS57">
        <v>2011</v>
      </c>
      <c r="AT57">
        <v>214</v>
      </c>
      <c r="AU57">
        <v>23</v>
      </c>
      <c r="AZ57">
        <v>3948</v>
      </c>
      <c r="BA57">
        <v>3959</v>
      </c>
      <c r="BC57" t="s">
        <v>33382</v>
      </c>
      <c r="BK57" t="s">
        <v>33383</v>
      </c>
      <c r="BL57">
        <v>22071185</v>
      </c>
      <c r="BQ57" t="s">
        <v>33094</v>
      </c>
      <c r="BR57" t="s">
        <v>296</v>
      </c>
    </row>
    <row r="58" spans="1:70" hidden="1">
      <c r="A58" t="s">
        <v>76</v>
      </c>
      <c r="B58" t="s">
        <v>33384</v>
      </c>
      <c r="F58" t="s">
        <v>33385</v>
      </c>
      <c r="I58" t="s">
        <v>33386</v>
      </c>
      <c r="J58" t="s">
        <v>17027</v>
      </c>
      <c r="N58" t="s">
        <v>28261</v>
      </c>
      <c r="V58" t="s">
        <v>33387</v>
      </c>
      <c r="AF58">
        <v>105</v>
      </c>
      <c r="AG58">
        <v>111</v>
      </c>
      <c r="AM58" t="s">
        <v>17031</v>
      </c>
      <c r="AR58" t="s">
        <v>413</v>
      </c>
      <c r="AS58">
        <v>2011</v>
      </c>
      <c r="AT58">
        <v>67</v>
      </c>
      <c r="AU58">
        <v>11</v>
      </c>
      <c r="AZ58">
        <v>1368</v>
      </c>
      <c r="BA58">
        <v>1374</v>
      </c>
      <c r="BC58" t="s">
        <v>33388</v>
      </c>
      <c r="BK58" t="s">
        <v>33389</v>
      </c>
      <c r="BL58">
        <v>22021034</v>
      </c>
      <c r="BQ58" t="s">
        <v>33094</v>
      </c>
      <c r="BR58" t="s">
        <v>296</v>
      </c>
    </row>
    <row r="59" spans="1:70" hidden="1">
      <c r="A59" t="s">
        <v>76</v>
      </c>
      <c r="B59" t="s">
        <v>33390</v>
      </c>
      <c r="F59" t="s">
        <v>33391</v>
      </c>
      <c r="I59" t="s">
        <v>33392</v>
      </c>
      <c r="J59" t="s">
        <v>1697</v>
      </c>
      <c r="N59" t="s">
        <v>28261</v>
      </c>
      <c r="V59" t="s">
        <v>33393</v>
      </c>
      <c r="Z59" t="s">
        <v>33394</v>
      </c>
      <c r="AA59" t="s">
        <v>33395</v>
      </c>
      <c r="AF59">
        <v>108</v>
      </c>
      <c r="AG59">
        <v>108</v>
      </c>
      <c r="AM59" t="s">
        <v>1699</v>
      </c>
      <c r="AN59" t="s">
        <v>1700</v>
      </c>
      <c r="AR59" t="s">
        <v>168</v>
      </c>
      <c r="AS59">
        <v>2011</v>
      </c>
      <c r="AT59">
        <v>178</v>
      </c>
      <c r="AU59">
        <v>4</v>
      </c>
      <c r="AW59" t="s">
        <v>867</v>
      </c>
      <c r="AZ59" t="s">
        <v>33396</v>
      </c>
      <c r="BA59" t="s">
        <v>33397</v>
      </c>
      <c r="BC59" t="s">
        <v>33398</v>
      </c>
      <c r="BK59" t="s">
        <v>33399</v>
      </c>
      <c r="BL59">
        <v>21956094</v>
      </c>
      <c r="BQ59" t="s">
        <v>33094</v>
      </c>
      <c r="BR59" t="s">
        <v>296</v>
      </c>
    </row>
    <row r="60" spans="1:70" hidden="1">
      <c r="A60" t="s">
        <v>76</v>
      </c>
      <c r="B60" t="s">
        <v>33400</v>
      </c>
      <c r="F60" t="s">
        <v>33401</v>
      </c>
      <c r="I60" t="s">
        <v>33402</v>
      </c>
      <c r="J60" t="s">
        <v>2067</v>
      </c>
      <c r="N60" t="s">
        <v>28261</v>
      </c>
      <c r="V60" t="s">
        <v>33403</v>
      </c>
      <c r="Z60" t="s">
        <v>33404</v>
      </c>
      <c r="AA60" t="s">
        <v>33405</v>
      </c>
      <c r="AF60">
        <v>18</v>
      </c>
      <c r="AG60">
        <v>18</v>
      </c>
      <c r="AM60" t="s">
        <v>2069</v>
      </c>
      <c r="AN60" t="s">
        <v>2070</v>
      </c>
      <c r="AR60" t="s">
        <v>185</v>
      </c>
      <c r="AS60">
        <v>2011</v>
      </c>
      <c r="AT60">
        <v>13</v>
      </c>
      <c r="AU60">
        <v>6</v>
      </c>
      <c r="AZ60">
        <v>647</v>
      </c>
      <c r="BA60">
        <v>659</v>
      </c>
      <c r="BK60" t="s">
        <v>33406</v>
      </c>
      <c r="BQ60" t="s">
        <v>33094</v>
      </c>
      <c r="BR60" t="s">
        <v>296</v>
      </c>
    </row>
    <row r="61" spans="1:70" hidden="1">
      <c r="A61" t="s">
        <v>76</v>
      </c>
      <c r="B61" t="s">
        <v>33407</v>
      </c>
      <c r="F61" t="s">
        <v>33408</v>
      </c>
      <c r="I61" t="s">
        <v>33409</v>
      </c>
      <c r="J61" t="s">
        <v>2818</v>
      </c>
      <c r="N61" t="s">
        <v>28261</v>
      </c>
      <c r="V61" t="s">
        <v>33410</v>
      </c>
      <c r="Z61" t="s">
        <v>33411</v>
      </c>
      <c r="AA61" t="s">
        <v>33412</v>
      </c>
      <c r="AF61">
        <v>38</v>
      </c>
      <c r="AG61">
        <v>40</v>
      </c>
      <c r="AM61" t="s">
        <v>2820</v>
      </c>
      <c r="AN61" t="s">
        <v>8638</v>
      </c>
      <c r="AR61" t="s">
        <v>94</v>
      </c>
      <c r="AS61">
        <v>2011</v>
      </c>
      <c r="AT61">
        <v>84</v>
      </c>
      <c r="AU61">
        <v>1</v>
      </c>
      <c r="AZ61">
        <v>43</v>
      </c>
      <c r="BA61">
        <v>53</v>
      </c>
      <c r="BC61" t="s">
        <v>33413</v>
      </c>
      <c r="BK61" t="s">
        <v>33414</v>
      </c>
      <c r="BL61">
        <v>21050129</v>
      </c>
      <c r="BQ61" t="s">
        <v>33094</v>
      </c>
      <c r="BR61" t="s">
        <v>296</v>
      </c>
    </row>
    <row r="62" spans="1:70" hidden="1">
      <c r="A62" t="s">
        <v>76</v>
      </c>
      <c r="B62" t="s">
        <v>33415</v>
      </c>
      <c r="F62" t="s">
        <v>33416</v>
      </c>
      <c r="I62" t="s">
        <v>33417</v>
      </c>
      <c r="J62" t="s">
        <v>221</v>
      </c>
      <c r="N62" t="s">
        <v>28261</v>
      </c>
      <c r="V62" t="s">
        <v>33418</v>
      </c>
      <c r="Z62" t="s">
        <v>30244</v>
      </c>
      <c r="AA62" t="s">
        <v>33419</v>
      </c>
      <c r="AF62">
        <v>253</v>
      </c>
      <c r="AG62">
        <v>267</v>
      </c>
      <c r="AM62" t="s">
        <v>225</v>
      </c>
      <c r="AR62" s="3">
        <v>41883</v>
      </c>
      <c r="AS62">
        <v>2010</v>
      </c>
      <c r="AT62">
        <v>107</v>
      </c>
      <c r="AU62">
        <v>37</v>
      </c>
      <c r="AZ62">
        <v>16196</v>
      </c>
      <c r="BA62">
        <v>16200</v>
      </c>
      <c r="BC62" t="s">
        <v>33420</v>
      </c>
      <c r="BK62" t="s">
        <v>33421</v>
      </c>
      <c r="BL62">
        <v>20798348</v>
      </c>
      <c r="BQ62" t="s">
        <v>33094</v>
      </c>
      <c r="BR62" t="s">
        <v>296</v>
      </c>
    </row>
    <row r="63" spans="1:70" hidden="1">
      <c r="A63" t="s">
        <v>76</v>
      </c>
      <c r="B63" t="s">
        <v>33173</v>
      </c>
      <c r="F63" t="s">
        <v>33107</v>
      </c>
      <c r="I63" t="s">
        <v>33108</v>
      </c>
      <c r="J63" t="s">
        <v>2128</v>
      </c>
      <c r="N63" t="s">
        <v>28261</v>
      </c>
      <c r="V63" t="s">
        <v>33422</v>
      </c>
      <c r="AF63">
        <v>15</v>
      </c>
      <c r="AG63">
        <v>16</v>
      </c>
      <c r="AM63" t="s">
        <v>2130</v>
      </c>
      <c r="AR63" t="s">
        <v>216</v>
      </c>
      <c r="AS63">
        <v>2010</v>
      </c>
      <c r="AT63">
        <v>39</v>
      </c>
      <c r="AU63">
        <v>4</v>
      </c>
      <c r="AZ63">
        <v>1122</v>
      </c>
      <c r="BA63">
        <v>1133</v>
      </c>
      <c r="BC63" t="s">
        <v>33109</v>
      </c>
      <c r="BK63" t="s">
        <v>33174</v>
      </c>
      <c r="BL63">
        <v>22127162</v>
      </c>
      <c r="BQ63" t="s">
        <v>33094</v>
      </c>
      <c r="BR63" t="s">
        <v>296</v>
      </c>
    </row>
    <row r="64" spans="1:70" hidden="1">
      <c r="A64" t="s">
        <v>76</v>
      </c>
      <c r="B64" t="s">
        <v>30816</v>
      </c>
      <c r="F64" t="s">
        <v>30817</v>
      </c>
      <c r="I64" t="s">
        <v>30818</v>
      </c>
      <c r="J64" t="s">
        <v>2382</v>
      </c>
      <c r="N64" t="s">
        <v>28261</v>
      </c>
      <c r="V64" t="s">
        <v>30819</v>
      </c>
      <c r="AF64">
        <v>18</v>
      </c>
      <c r="AG64">
        <v>19</v>
      </c>
      <c r="AM64" t="s">
        <v>2387</v>
      </c>
      <c r="AR64" t="s">
        <v>600</v>
      </c>
      <c r="AS64">
        <v>2010</v>
      </c>
      <c r="AT64">
        <v>35</v>
      </c>
      <c r="AU64">
        <v>3</v>
      </c>
      <c r="AZ64">
        <v>117</v>
      </c>
      <c r="BA64">
        <v>124</v>
      </c>
      <c r="BC64" t="s">
        <v>30820</v>
      </c>
      <c r="BK64" t="s">
        <v>30821</v>
      </c>
      <c r="BQ64" t="s">
        <v>33176</v>
      </c>
    </row>
    <row r="65" spans="1:70" hidden="1">
      <c r="A65" t="s">
        <v>76</v>
      </c>
      <c r="B65" t="s">
        <v>30827</v>
      </c>
      <c r="F65" t="s">
        <v>30828</v>
      </c>
      <c r="I65" t="s">
        <v>30829</v>
      </c>
      <c r="J65" t="s">
        <v>100</v>
      </c>
      <c r="N65" t="s">
        <v>28261</v>
      </c>
      <c r="V65" t="s">
        <v>30830</v>
      </c>
      <c r="AA65" t="s">
        <v>3961</v>
      </c>
      <c r="AF65">
        <v>35</v>
      </c>
      <c r="AG65">
        <v>36</v>
      </c>
      <c r="AM65" t="s">
        <v>103</v>
      </c>
      <c r="AR65" t="s">
        <v>13671</v>
      </c>
      <c r="AS65">
        <v>2010</v>
      </c>
      <c r="AT65">
        <v>5</v>
      </c>
      <c r="AU65">
        <v>3</v>
      </c>
      <c r="BB65" t="s">
        <v>30831</v>
      </c>
      <c r="BC65" t="s">
        <v>30832</v>
      </c>
      <c r="BK65" t="s">
        <v>30833</v>
      </c>
      <c r="BL65">
        <v>20221437</v>
      </c>
      <c r="BQ65" t="s">
        <v>33176</v>
      </c>
    </row>
    <row r="66" spans="1:70" hidden="1">
      <c r="A66" t="s">
        <v>76</v>
      </c>
      <c r="B66" t="s">
        <v>33423</v>
      </c>
      <c r="F66" t="s">
        <v>33424</v>
      </c>
      <c r="I66" t="s">
        <v>33425</v>
      </c>
      <c r="J66" t="s">
        <v>5017</v>
      </c>
      <c r="N66" t="s">
        <v>28261</v>
      </c>
      <c r="V66" t="s">
        <v>33426</v>
      </c>
      <c r="AF66">
        <v>74</v>
      </c>
      <c r="AG66">
        <v>77</v>
      </c>
      <c r="AM66" t="s">
        <v>5019</v>
      </c>
      <c r="AR66" t="s">
        <v>769</v>
      </c>
      <c r="AS66">
        <v>2010</v>
      </c>
      <c r="AT66">
        <v>13</v>
      </c>
      <c r="AU66">
        <v>1</v>
      </c>
      <c r="AZ66">
        <v>60</v>
      </c>
      <c r="BA66">
        <v>67</v>
      </c>
      <c r="BC66" t="s">
        <v>33427</v>
      </c>
      <c r="BK66" t="s">
        <v>33428</v>
      </c>
      <c r="BQ66" t="s">
        <v>33094</v>
      </c>
      <c r="BR66" t="s">
        <v>296</v>
      </c>
    </row>
    <row r="67" spans="1:70" hidden="1">
      <c r="A67" t="s">
        <v>867</v>
      </c>
      <c r="B67" t="s">
        <v>4150</v>
      </c>
      <c r="F67" t="s">
        <v>4151</v>
      </c>
      <c r="I67" t="s">
        <v>6726</v>
      </c>
      <c r="J67" t="s">
        <v>6727</v>
      </c>
      <c r="K67" t="s">
        <v>6727</v>
      </c>
      <c r="N67" t="s">
        <v>28968</v>
      </c>
      <c r="V67" t="s">
        <v>6728</v>
      </c>
      <c r="AF67">
        <v>91</v>
      </c>
      <c r="AG67">
        <v>93</v>
      </c>
      <c r="AM67" t="s">
        <v>6729</v>
      </c>
      <c r="AO67" t="s">
        <v>6730</v>
      </c>
      <c r="AS67">
        <v>2010</v>
      </c>
      <c r="AT67">
        <v>72</v>
      </c>
      <c r="AZ67">
        <v>147</v>
      </c>
      <c r="BA67">
        <v>166</v>
      </c>
      <c r="BC67" t="s">
        <v>6731</v>
      </c>
      <c r="BK67" t="s">
        <v>6732</v>
      </c>
      <c r="BL67">
        <v>20148671</v>
      </c>
      <c r="BQ67" t="s">
        <v>33176</v>
      </c>
    </row>
    <row r="68" spans="1:70" hidden="1">
      <c r="A68" t="s">
        <v>76</v>
      </c>
      <c r="B68" t="s">
        <v>3956</v>
      </c>
      <c r="F68" t="s">
        <v>3957</v>
      </c>
      <c r="I68" t="s">
        <v>3958</v>
      </c>
      <c r="J68" t="s">
        <v>3959</v>
      </c>
      <c r="N68" t="s">
        <v>28261</v>
      </c>
      <c r="V68" t="s">
        <v>3960</v>
      </c>
      <c r="AA68" t="s">
        <v>3961</v>
      </c>
      <c r="AF68">
        <v>27</v>
      </c>
      <c r="AG68">
        <v>28</v>
      </c>
      <c r="AM68" t="s">
        <v>3962</v>
      </c>
      <c r="AR68" t="s">
        <v>185</v>
      </c>
      <c r="AS68">
        <v>2009</v>
      </c>
      <c r="AT68">
        <v>195</v>
      </c>
      <c r="AU68">
        <v>9</v>
      </c>
      <c r="AZ68">
        <v>825</v>
      </c>
      <c r="BA68">
        <v>829</v>
      </c>
      <c r="BC68" t="s">
        <v>3963</v>
      </c>
      <c r="BK68" t="s">
        <v>3964</v>
      </c>
      <c r="BL68">
        <v>19669646</v>
      </c>
      <c r="BQ68" t="s">
        <v>33176</v>
      </c>
    </row>
    <row r="69" spans="1:70" hidden="1">
      <c r="A69" t="s">
        <v>76</v>
      </c>
      <c r="B69" t="s">
        <v>4177</v>
      </c>
      <c r="F69" t="s">
        <v>4178</v>
      </c>
      <c r="I69" t="s">
        <v>4179</v>
      </c>
      <c r="J69" t="s">
        <v>3959</v>
      </c>
      <c r="N69" t="s">
        <v>28261</v>
      </c>
      <c r="V69" t="s">
        <v>4180</v>
      </c>
      <c r="AA69" t="s">
        <v>3961</v>
      </c>
      <c r="AF69">
        <v>14</v>
      </c>
      <c r="AG69">
        <v>14</v>
      </c>
      <c r="AM69" t="s">
        <v>3962</v>
      </c>
      <c r="AN69" t="s">
        <v>4181</v>
      </c>
      <c r="AR69" t="s">
        <v>600</v>
      </c>
      <c r="AS69">
        <v>2009</v>
      </c>
      <c r="AT69">
        <v>195</v>
      </c>
      <c r="AU69">
        <v>4</v>
      </c>
      <c r="AZ69">
        <v>385</v>
      </c>
      <c r="BA69">
        <v>391</v>
      </c>
      <c r="BC69" t="s">
        <v>4182</v>
      </c>
      <c r="BK69" t="s">
        <v>4183</v>
      </c>
      <c r="BL69">
        <v>19190920</v>
      </c>
      <c r="BQ69" t="s">
        <v>33176</v>
      </c>
    </row>
    <row r="70" spans="1:70" hidden="1">
      <c r="A70" t="s">
        <v>76</v>
      </c>
      <c r="B70" t="s">
        <v>33156</v>
      </c>
      <c r="F70" t="s">
        <v>33110</v>
      </c>
      <c r="I70" t="s">
        <v>33111</v>
      </c>
      <c r="J70" t="s">
        <v>20385</v>
      </c>
      <c r="N70" t="s">
        <v>28261</v>
      </c>
      <c r="V70" t="s">
        <v>33429</v>
      </c>
      <c r="AF70">
        <v>13</v>
      </c>
      <c r="AG70">
        <v>14</v>
      </c>
      <c r="AM70" t="s">
        <v>20389</v>
      </c>
      <c r="AN70" t="s">
        <v>20390</v>
      </c>
      <c r="AR70" t="s">
        <v>204</v>
      </c>
      <c r="AS70">
        <v>2009</v>
      </c>
      <c r="AT70">
        <v>2</v>
      </c>
      <c r="AU70">
        <v>1</v>
      </c>
      <c r="AZ70">
        <v>29</v>
      </c>
      <c r="BA70">
        <v>35</v>
      </c>
      <c r="BC70" t="s">
        <v>33112</v>
      </c>
      <c r="BK70" t="s">
        <v>33157</v>
      </c>
      <c r="BQ70" t="s">
        <v>33094</v>
      </c>
      <c r="BR70" t="s">
        <v>296</v>
      </c>
    </row>
    <row r="71" spans="1:70" hidden="1">
      <c r="A71" t="s">
        <v>76</v>
      </c>
      <c r="B71" t="s">
        <v>21963</v>
      </c>
      <c r="F71" t="s">
        <v>21964</v>
      </c>
      <c r="I71" t="s">
        <v>21965</v>
      </c>
      <c r="J71" t="s">
        <v>902</v>
      </c>
      <c r="N71" t="s">
        <v>28261</v>
      </c>
      <c r="V71" t="s">
        <v>21966</v>
      </c>
      <c r="AF71">
        <v>14</v>
      </c>
      <c r="AG71">
        <v>18</v>
      </c>
      <c r="AM71" t="s">
        <v>2280</v>
      </c>
      <c r="AS71">
        <v>2009</v>
      </c>
      <c r="AT71">
        <v>106</v>
      </c>
      <c r="AU71">
        <v>2</v>
      </c>
      <c r="AZ71">
        <v>171</v>
      </c>
      <c r="BA71">
        <v>178</v>
      </c>
      <c r="BC71" t="s">
        <v>21967</v>
      </c>
      <c r="BK71" t="s">
        <v>21968</v>
      </c>
      <c r="BQ71" t="s">
        <v>33176</v>
      </c>
    </row>
    <row r="72" spans="1:70" hidden="1">
      <c r="A72" t="s">
        <v>76</v>
      </c>
      <c r="B72" t="s">
        <v>33430</v>
      </c>
      <c r="F72" t="s">
        <v>33431</v>
      </c>
      <c r="I72" t="s">
        <v>33432</v>
      </c>
      <c r="J72" t="s">
        <v>1697</v>
      </c>
      <c r="N72" t="s">
        <v>28261</v>
      </c>
      <c r="V72" t="s">
        <v>33433</v>
      </c>
      <c r="AF72">
        <v>46</v>
      </c>
      <c r="AG72">
        <v>47</v>
      </c>
      <c r="AM72" t="s">
        <v>1699</v>
      </c>
      <c r="AN72" t="s">
        <v>1700</v>
      </c>
      <c r="AR72" t="s">
        <v>168</v>
      </c>
      <c r="AS72">
        <v>2008</v>
      </c>
      <c r="AT72">
        <v>172</v>
      </c>
      <c r="AU72">
        <v>4</v>
      </c>
      <c r="AZ72" t="s">
        <v>33434</v>
      </c>
      <c r="BA72" t="s">
        <v>33435</v>
      </c>
      <c r="BC72" t="s">
        <v>33436</v>
      </c>
      <c r="BK72" t="s">
        <v>33437</v>
      </c>
      <c r="BL72">
        <v>18717635</v>
      </c>
      <c r="BQ72" t="s">
        <v>33094</v>
      </c>
      <c r="BR72" t="s">
        <v>296</v>
      </c>
    </row>
    <row r="73" spans="1:70" hidden="1">
      <c r="A73" t="s">
        <v>76</v>
      </c>
      <c r="B73" t="s">
        <v>33438</v>
      </c>
      <c r="F73" t="s">
        <v>33439</v>
      </c>
      <c r="I73" t="s">
        <v>33440</v>
      </c>
      <c r="J73" t="s">
        <v>6636</v>
      </c>
      <c r="N73" t="s">
        <v>28261</v>
      </c>
      <c r="V73" t="s">
        <v>33441</v>
      </c>
      <c r="AF73">
        <v>3</v>
      </c>
      <c r="AG73">
        <v>4</v>
      </c>
      <c r="AM73" t="s">
        <v>6638</v>
      </c>
      <c r="AR73" t="s">
        <v>397</v>
      </c>
      <c r="AS73">
        <v>2008</v>
      </c>
      <c r="AT73">
        <v>160</v>
      </c>
      <c r="AU73">
        <v>1</v>
      </c>
      <c r="AZ73">
        <v>110</v>
      </c>
      <c r="BA73">
        <v>116</v>
      </c>
      <c r="BC73" t="s">
        <v>33442</v>
      </c>
      <c r="BK73" t="s">
        <v>33443</v>
      </c>
      <c r="BQ73" t="s">
        <v>33094</v>
      </c>
      <c r="BR73" t="s">
        <v>296</v>
      </c>
    </row>
    <row r="74" spans="1:70" hidden="1">
      <c r="A74" t="s">
        <v>76</v>
      </c>
      <c r="B74" t="s">
        <v>4320</v>
      </c>
      <c r="F74" t="s">
        <v>4321</v>
      </c>
      <c r="I74" t="s">
        <v>4322</v>
      </c>
      <c r="J74" t="s">
        <v>3959</v>
      </c>
      <c r="N74" t="s">
        <v>28261</v>
      </c>
      <c r="V74" t="s">
        <v>4323</v>
      </c>
      <c r="AA74" t="s">
        <v>3961</v>
      </c>
      <c r="AF74">
        <v>9</v>
      </c>
      <c r="AG74">
        <v>10</v>
      </c>
      <c r="AM74" t="s">
        <v>3962</v>
      </c>
      <c r="AN74" t="s">
        <v>4181</v>
      </c>
      <c r="AR74" t="s">
        <v>397</v>
      </c>
      <c r="AS74">
        <v>2008</v>
      </c>
      <c r="AT74">
        <v>194</v>
      </c>
      <c r="AU74">
        <v>7</v>
      </c>
      <c r="AZ74">
        <v>611</v>
      </c>
      <c r="BA74">
        <v>615</v>
      </c>
      <c r="BC74" t="s">
        <v>4324</v>
      </c>
      <c r="BK74" t="s">
        <v>4325</v>
      </c>
      <c r="BL74">
        <v>18427810</v>
      </c>
      <c r="BQ74" t="s">
        <v>33176</v>
      </c>
    </row>
    <row r="75" spans="1:70" hidden="1">
      <c r="A75" t="s">
        <v>76</v>
      </c>
      <c r="B75" t="s">
        <v>4191</v>
      </c>
      <c r="F75" t="s">
        <v>4192</v>
      </c>
      <c r="I75" t="s">
        <v>4193</v>
      </c>
      <c r="J75" t="s">
        <v>605</v>
      </c>
      <c r="N75" t="s">
        <v>28261</v>
      </c>
      <c r="V75" t="s">
        <v>4194</v>
      </c>
      <c r="AF75">
        <v>39</v>
      </c>
      <c r="AG75">
        <v>40</v>
      </c>
      <c r="AM75" t="s">
        <v>607</v>
      </c>
      <c r="AR75" t="s">
        <v>887</v>
      </c>
      <c r="AS75">
        <v>2008</v>
      </c>
      <c r="AT75">
        <v>62</v>
      </c>
      <c r="AU75">
        <v>6</v>
      </c>
      <c r="AZ75">
        <v>1345</v>
      </c>
      <c r="BA75">
        <v>1357</v>
      </c>
      <c r="BC75" t="s">
        <v>4195</v>
      </c>
      <c r="BK75" t="s">
        <v>4196</v>
      </c>
      <c r="BL75">
        <v>18331458</v>
      </c>
      <c r="BQ75" t="s">
        <v>33176</v>
      </c>
    </row>
    <row r="76" spans="1:70" hidden="1">
      <c r="A76" t="s">
        <v>76</v>
      </c>
      <c r="B76" t="s">
        <v>30827</v>
      </c>
      <c r="F76" t="s">
        <v>30828</v>
      </c>
      <c r="I76" t="s">
        <v>33444</v>
      </c>
      <c r="J76" t="s">
        <v>605</v>
      </c>
      <c r="N76" t="s">
        <v>28261</v>
      </c>
      <c r="V76" t="s">
        <v>33445</v>
      </c>
      <c r="AA76" t="s">
        <v>3961</v>
      </c>
      <c r="AF76">
        <v>36</v>
      </c>
      <c r="AG76">
        <v>36</v>
      </c>
      <c r="AM76" t="s">
        <v>607</v>
      </c>
      <c r="AN76" t="s">
        <v>608</v>
      </c>
      <c r="AR76" t="s">
        <v>600</v>
      </c>
      <c r="AS76">
        <v>2008</v>
      </c>
      <c r="AT76">
        <v>62</v>
      </c>
      <c r="AU76">
        <v>4</v>
      </c>
      <c r="AZ76">
        <v>979</v>
      </c>
      <c r="BA76">
        <v>983</v>
      </c>
      <c r="BC76" t="s">
        <v>33446</v>
      </c>
      <c r="BK76" t="s">
        <v>33447</v>
      </c>
      <c r="BL76">
        <v>18194469</v>
      </c>
      <c r="BQ76" t="s">
        <v>33094</v>
      </c>
      <c r="BR76" t="s">
        <v>296</v>
      </c>
    </row>
    <row r="77" spans="1:70" hidden="1">
      <c r="A77" t="s">
        <v>76</v>
      </c>
      <c r="B77" t="s">
        <v>4191</v>
      </c>
      <c r="F77" t="s">
        <v>4192</v>
      </c>
      <c r="I77" t="s">
        <v>33448</v>
      </c>
      <c r="J77" t="s">
        <v>2067</v>
      </c>
      <c r="N77" t="s">
        <v>28261</v>
      </c>
      <c r="V77" t="s">
        <v>33449</v>
      </c>
      <c r="AF77">
        <v>52</v>
      </c>
      <c r="AG77">
        <v>54</v>
      </c>
      <c r="AM77" t="s">
        <v>2069</v>
      </c>
      <c r="AR77" t="s">
        <v>94</v>
      </c>
      <c r="AS77">
        <v>2008</v>
      </c>
      <c r="AT77">
        <v>10</v>
      </c>
      <c r="AU77">
        <v>1</v>
      </c>
      <c r="AZ77">
        <v>29</v>
      </c>
      <c r="BA77">
        <v>44</v>
      </c>
      <c r="BK77" t="s">
        <v>33450</v>
      </c>
      <c r="BQ77" t="s">
        <v>33094</v>
      </c>
      <c r="BR77" t="s">
        <v>296</v>
      </c>
    </row>
    <row r="78" spans="1:70" hidden="1">
      <c r="A78" t="s">
        <v>76</v>
      </c>
      <c r="B78" t="s">
        <v>33451</v>
      </c>
      <c r="F78" t="s">
        <v>33452</v>
      </c>
      <c r="I78" t="s">
        <v>33453</v>
      </c>
      <c r="J78" t="s">
        <v>145</v>
      </c>
      <c r="N78" t="s">
        <v>28261</v>
      </c>
      <c r="V78" t="s">
        <v>33454</v>
      </c>
      <c r="Z78" t="s">
        <v>33455</v>
      </c>
      <c r="AF78">
        <v>16</v>
      </c>
      <c r="AG78">
        <v>17</v>
      </c>
      <c r="AM78" t="s">
        <v>147</v>
      </c>
      <c r="AR78" t="s">
        <v>94</v>
      </c>
      <c r="AS78">
        <v>2008</v>
      </c>
      <c r="AT78">
        <v>54</v>
      </c>
      <c r="AU78">
        <v>1</v>
      </c>
      <c r="AZ78">
        <v>32</v>
      </c>
      <c r="BA78">
        <v>40</v>
      </c>
      <c r="BC78" t="s">
        <v>33456</v>
      </c>
      <c r="BK78" t="s">
        <v>33457</v>
      </c>
      <c r="BL78">
        <v>17884085</v>
      </c>
      <c r="BQ78" t="s">
        <v>33094</v>
      </c>
      <c r="BR78" t="s">
        <v>296</v>
      </c>
    </row>
    <row r="79" spans="1:70" hidden="1">
      <c r="A79" t="s">
        <v>76</v>
      </c>
      <c r="B79" t="s">
        <v>4150</v>
      </c>
      <c r="F79" t="s">
        <v>4742</v>
      </c>
      <c r="I79" t="s">
        <v>4743</v>
      </c>
      <c r="J79" t="s">
        <v>666</v>
      </c>
      <c r="N79" t="s">
        <v>30095</v>
      </c>
      <c r="O79" t="s">
        <v>4744</v>
      </c>
      <c r="P79" t="s">
        <v>4745</v>
      </c>
      <c r="Q79" t="s">
        <v>4746</v>
      </c>
      <c r="S79" t="s">
        <v>4747</v>
      </c>
      <c r="V79" t="s">
        <v>4748</v>
      </c>
      <c r="AF79">
        <v>215</v>
      </c>
      <c r="AG79">
        <v>224</v>
      </c>
      <c r="AM79" t="s">
        <v>670</v>
      </c>
      <c r="AR79" t="s">
        <v>94</v>
      </c>
      <c r="AS79">
        <v>2008</v>
      </c>
      <c r="AT79">
        <v>17</v>
      </c>
      <c r="AU79">
        <v>1</v>
      </c>
      <c r="AZ79">
        <v>157</v>
      </c>
      <c r="BA79">
        <v>166</v>
      </c>
      <c r="BC79" t="s">
        <v>4749</v>
      </c>
      <c r="BK79" t="s">
        <v>4750</v>
      </c>
      <c r="BL79">
        <v>17850269</v>
      </c>
      <c r="BQ79" t="s">
        <v>33176</v>
      </c>
    </row>
    <row r="80" spans="1:70" hidden="1">
      <c r="A80" t="s">
        <v>76</v>
      </c>
      <c r="B80" t="s">
        <v>4972</v>
      </c>
      <c r="F80" t="s">
        <v>9678</v>
      </c>
      <c r="I80" t="s">
        <v>9679</v>
      </c>
      <c r="J80" t="s">
        <v>5127</v>
      </c>
      <c r="N80" t="s">
        <v>28261</v>
      </c>
      <c r="V80" t="s">
        <v>9680</v>
      </c>
      <c r="AF80">
        <v>32</v>
      </c>
      <c r="AG80">
        <v>32</v>
      </c>
      <c r="AM80" t="s">
        <v>5131</v>
      </c>
      <c r="AN80" t="s">
        <v>5132</v>
      </c>
      <c r="AR80" t="s">
        <v>413</v>
      </c>
      <c r="AS80">
        <v>2007</v>
      </c>
      <c r="AT80">
        <v>22</v>
      </c>
      <c r="AU80">
        <v>6</v>
      </c>
      <c r="AZ80">
        <v>855</v>
      </c>
      <c r="BA80">
        <v>861</v>
      </c>
      <c r="BC80" t="s">
        <v>9681</v>
      </c>
      <c r="BK80" t="s">
        <v>9682</v>
      </c>
      <c r="BQ80" t="s">
        <v>33176</v>
      </c>
    </row>
    <row r="81" spans="1:70" hidden="1">
      <c r="A81" t="s">
        <v>76</v>
      </c>
      <c r="B81" t="s">
        <v>4191</v>
      </c>
      <c r="F81" t="s">
        <v>6004</v>
      </c>
      <c r="I81" t="s">
        <v>6005</v>
      </c>
      <c r="J81" t="s">
        <v>677</v>
      </c>
      <c r="N81" t="s">
        <v>28261</v>
      </c>
      <c r="V81" t="s">
        <v>6006</v>
      </c>
      <c r="AF81">
        <v>22</v>
      </c>
      <c r="AG81">
        <v>23</v>
      </c>
      <c r="AM81" t="s">
        <v>679</v>
      </c>
      <c r="AR81" t="s">
        <v>413</v>
      </c>
      <c r="AS81">
        <v>2007</v>
      </c>
      <c r="AT81">
        <v>20</v>
      </c>
      <c r="AU81">
        <v>6</v>
      </c>
      <c r="AZ81">
        <v>2144</v>
      </c>
      <c r="BA81">
        <v>2153</v>
      </c>
      <c r="BC81" t="s">
        <v>6007</v>
      </c>
      <c r="BK81" t="s">
        <v>6008</v>
      </c>
      <c r="BL81">
        <v>17903189</v>
      </c>
      <c r="BQ81" t="s">
        <v>33176</v>
      </c>
    </row>
    <row r="82" spans="1:70" hidden="1">
      <c r="A82" t="s">
        <v>76</v>
      </c>
      <c r="B82" t="s">
        <v>6099</v>
      </c>
      <c r="F82" t="s">
        <v>6100</v>
      </c>
      <c r="I82" t="s">
        <v>6101</v>
      </c>
      <c r="J82" t="s">
        <v>122</v>
      </c>
      <c r="N82" t="s">
        <v>28366</v>
      </c>
      <c r="V82" t="s">
        <v>6102</v>
      </c>
      <c r="Z82" t="s">
        <v>5056</v>
      </c>
      <c r="AA82" t="s">
        <v>6103</v>
      </c>
      <c r="AF82">
        <v>118</v>
      </c>
      <c r="AG82">
        <v>140</v>
      </c>
      <c r="AM82" t="s">
        <v>126</v>
      </c>
      <c r="AR82" t="s">
        <v>216</v>
      </c>
      <c r="AS82">
        <v>2007</v>
      </c>
      <c r="AT82">
        <v>13</v>
      </c>
      <c r="AU82">
        <v>8</v>
      </c>
      <c r="AZ82">
        <v>1565</v>
      </c>
      <c r="BA82">
        <v>1585</v>
      </c>
      <c r="BC82" t="s">
        <v>6104</v>
      </c>
      <c r="BK82" t="s">
        <v>6105</v>
      </c>
      <c r="BQ82" t="s">
        <v>33176</v>
      </c>
    </row>
    <row r="83" spans="1:70" hidden="1">
      <c r="A83" t="s">
        <v>76</v>
      </c>
      <c r="B83" t="s">
        <v>4944</v>
      </c>
      <c r="F83" t="s">
        <v>9041</v>
      </c>
      <c r="I83" t="s">
        <v>9042</v>
      </c>
      <c r="J83" t="s">
        <v>1845</v>
      </c>
      <c r="N83" t="s">
        <v>28261</v>
      </c>
      <c r="V83" t="s">
        <v>9043</v>
      </c>
      <c r="AF83">
        <v>40</v>
      </c>
      <c r="AG83">
        <v>40</v>
      </c>
      <c r="AM83" t="s">
        <v>1849</v>
      </c>
      <c r="AN83" t="s">
        <v>1850</v>
      </c>
      <c r="AR83" t="s">
        <v>148</v>
      </c>
      <c r="AS83">
        <v>2007</v>
      </c>
      <c r="AT83">
        <v>176</v>
      </c>
      <c r="AU83">
        <v>1</v>
      </c>
      <c r="AZ83">
        <v>391</v>
      </c>
      <c r="BA83">
        <v>402</v>
      </c>
      <c r="BC83" t="s">
        <v>9044</v>
      </c>
      <c r="BK83" t="s">
        <v>9045</v>
      </c>
      <c r="BL83">
        <v>17339202</v>
      </c>
      <c r="BQ83" t="s">
        <v>33176</v>
      </c>
    </row>
    <row r="84" spans="1:70" hidden="1">
      <c r="A84" t="s">
        <v>76</v>
      </c>
      <c r="B84" t="s">
        <v>31295</v>
      </c>
      <c r="F84" t="s">
        <v>31296</v>
      </c>
      <c r="I84" t="s">
        <v>31297</v>
      </c>
      <c r="J84" t="s">
        <v>2877</v>
      </c>
      <c r="N84" t="s">
        <v>28261</v>
      </c>
      <c r="V84" t="s">
        <v>31298</v>
      </c>
      <c r="AF84">
        <v>4</v>
      </c>
      <c r="AG84">
        <v>4</v>
      </c>
      <c r="AM84" t="s">
        <v>2880</v>
      </c>
      <c r="AR84" t="s">
        <v>204</v>
      </c>
      <c r="AS84">
        <v>2007</v>
      </c>
      <c r="AT84">
        <v>90</v>
      </c>
      <c r="AU84">
        <v>2</v>
      </c>
      <c r="AZ84">
        <v>375</v>
      </c>
      <c r="BA84">
        <v>380</v>
      </c>
      <c r="BC84" t="s">
        <v>31299</v>
      </c>
      <c r="BK84" t="s">
        <v>31300</v>
      </c>
      <c r="BQ84" t="s">
        <v>33176</v>
      </c>
    </row>
    <row r="85" spans="1:70" hidden="1">
      <c r="A85" t="s">
        <v>76</v>
      </c>
      <c r="B85" t="s">
        <v>33458</v>
      </c>
      <c r="F85" t="s">
        <v>33459</v>
      </c>
      <c r="I85" t="s">
        <v>33460</v>
      </c>
      <c r="J85" t="s">
        <v>10657</v>
      </c>
      <c r="N85" t="s">
        <v>28261</v>
      </c>
      <c r="V85" t="s">
        <v>33461</v>
      </c>
      <c r="Z85" t="s">
        <v>8853</v>
      </c>
      <c r="AA85" t="s">
        <v>8854</v>
      </c>
      <c r="AF85">
        <v>8</v>
      </c>
      <c r="AG85">
        <v>10</v>
      </c>
      <c r="AM85" t="s">
        <v>10659</v>
      </c>
      <c r="AS85">
        <v>2007</v>
      </c>
      <c r="AT85">
        <v>126</v>
      </c>
      <c r="AU85">
        <v>2</v>
      </c>
      <c r="AZ85">
        <v>154</v>
      </c>
      <c r="BA85">
        <v>162</v>
      </c>
      <c r="BC85" t="s">
        <v>33462</v>
      </c>
      <c r="BK85" t="s">
        <v>33463</v>
      </c>
      <c r="BQ85" t="s">
        <v>33094</v>
      </c>
      <c r="BR85" t="s">
        <v>296</v>
      </c>
    </row>
    <row r="86" spans="1:70" hidden="1">
      <c r="A86" t="s">
        <v>76</v>
      </c>
      <c r="B86" t="s">
        <v>31376</v>
      </c>
      <c r="F86" t="s">
        <v>31377</v>
      </c>
      <c r="I86" t="s">
        <v>31378</v>
      </c>
      <c r="J86" t="s">
        <v>5017</v>
      </c>
      <c r="N86" t="s">
        <v>28261</v>
      </c>
      <c r="V86" t="s">
        <v>31379</v>
      </c>
      <c r="AF86">
        <v>3</v>
      </c>
      <c r="AG86">
        <v>3</v>
      </c>
      <c r="AM86" t="s">
        <v>5019</v>
      </c>
      <c r="AR86" t="s">
        <v>128</v>
      </c>
      <c r="AS86">
        <v>2006</v>
      </c>
      <c r="AT86">
        <v>9</v>
      </c>
      <c r="AU86">
        <v>4</v>
      </c>
      <c r="AZ86">
        <v>347</v>
      </c>
      <c r="BA86">
        <v>354</v>
      </c>
      <c r="BC86" t="s">
        <v>31380</v>
      </c>
      <c r="BK86" t="s">
        <v>31381</v>
      </c>
      <c r="BQ86" t="s">
        <v>33176</v>
      </c>
    </row>
    <row r="87" spans="1:70" hidden="1">
      <c r="A87" t="s">
        <v>76</v>
      </c>
      <c r="B87" t="s">
        <v>4003</v>
      </c>
      <c r="F87" t="s">
        <v>4004</v>
      </c>
      <c r="I87" t="s">
        <v>4005</v>
      </c>
      <c r="J87" t="s">
        <v>605</v>
      </c>
      <c r="N87" t="s">
        <v>28261</v>
      </c>
      <c r="V87" t="s">
        <v>4006</v>
      </c>
      <c r="AF87">
        <v>52</v>
      </c>
      <c r="AG87">
        <v>52</v>
      </c>
      <c r="AM87" t="s">
        <v>607</v>
      </c>
      <c r="AR87" t="s">
        <v>216</v>
      </c>
      <c r="AS87">
        <v>2006</v>
      </c>
      <c r="AT87">
        <v>60</v>
      </c>
      <c r="AU87">
        <v>8</v>
      </c>
      <c r="AZ87">
        <v>1602</v>
      </c>
      <c r="BA87">
        <v>1611</v>
      </c>
      <c r="BC87" t="s">
        <v>4007</v>
      </c>
      <c r="BK87" t="s">
        <v>4008</v>
      </c>
      <c r="BL87">
        <v>17017061</v>
      </c>
      <c r="BQ87" t="s">
        <v>33176</v>
      </c>
    </row>
    <row r="88" spans="1:70" hidden="1">
      <c r="A88" t="s">
        <v>76</v>
      </c>
      <c r="B88" t="s">
        <v>4228</v>
      </c>
      <c r="F88" t="s">
        <v>4228</v>
      </c>
      <c r="I88" t="s">
        <v>4229</v>
      </c>
      <c r="J88" t="s">
        <v>79</v>
      </c>
      <c r="N88" t="s">
        <v>28261</v>
      </c>
      <c r="V88" t="s">
        <v>4230</v>
      </c>
      <c r="Z88" t="s">
        <v>1111</v>
      </c>
      <c r="AF88">
        <v>8</v>
      </c>
      <c r="AG88">
        <v>9</v>
      </c>
      <c r="AM88" t="s">
        <v>81</v>
      </c>
      <c r="AR88" t="s">
        <v>600</v>
      </c>
      <c r="AS88">
        <v>2006</v>
      </c>
      <c r="AT88">
        <v>21</v>
      </c>
      <c r="AU88">
        <v>2</v>
      </c>
      <c r="AZ88">
        <v>132</v>
      </c>
      <c r="BA88">
        <v>139</v>
      </c>
      <c r="BC88" t="s">
        <v>4231</v>
      </c>
      <c r="BK88" t="s">
        <v>4232</v>
      </c>
      <c r="BL88">
        <v>16603677</v>
      </c>
      <c r="BQ88" t="s">
        <v>33176</v>
      </c>
    </row>
    <row r="89" spans="1:70" hidden="1">
      <c r="A89" t="s">
        <v>76</v>
      </c>
      <c r="B89" t="s">
        <v>4759</v>
      </c>
      <c r="F89" t="s">
        <v>4759</v>
      </c>
      <c r="I89" t="s">
        <v>4760</v>
      </c>
      <c r="J89" t="s">
        <v>605</v>
      </c>
      <c r="N89" t="s">
        <v>28261</v>
      </c>
      <c r="V89" t="s">
        <v>4761</v>
      </c>
      <c r="AF89">
        <v>61</v>
      </c>
      <c r="AG89">
        <v>62</v>
      </c>
      <c r="AM89" t="s">
        <v>607</v>
      </c>
      <c r="AR89" t="s">
        <v>128</v>
      </c>
      <c r="AS89">
        <v>2005</v>
      </c>
      <c r="AT89">
        <v>59</v>
      </c>
      <c r="AU89">
        <v>12</v>
      </c>
      <c r="AZ89">
        <v>2616</v>
      </c>
      <c r="BA89">
        <v>2625</v>
      </c>
      <c r="BK89" t="s">
        <v>4762</v>
      </c>
      <c r="BL89">
        <v>16526509</v>
      </c>
      <c r="BQ89" t="s">
        <v>33176</v>
      </c>
    </row>
    <row r="90" spans="1:70" hidden="1">
      <c r="A90" t="s">
        <v>76</v>
      </c>
      <c r="B90" t="s">
        <v>4977</v>
      </c>
      <c r="F90" t="s">
        <v>4977</v>
      </c>
      <c r="I90" t="s">
        <v>4978</v>
      </c>
      <c r="J90" t="s">
        <v>605</v>
      </c>
      <c r="N90" t="s">
        <v>28261</v>
      </c>
      <c r="V90" t="s">
        <v>4979</v>
      </c>
      <c r="Z90" t="s">
        <v>4980</v>
      </c>
      <c r="AA90" t="s">
        <v>4981</v>
      </c>
      <c r="AF90">
        <v>152</v>
      </c>
      <c r="AG90">
        <v>157</v>
      </c>
      <c r="AM90" t="s">
        <v>607</v>
      </c>
      <c r="AR90" t="s">
        <v>216</v>
      </c>
      <c r="AS90">
        <v>2005</v>
      </c>
      <c r="AT90">
        <v>59</v>
      </c>
      <c r="AU90">
        <v>8</v>
      </c>
      <c r="AZ90">
        <v>1721</v>
      </c>
      <c r="BA90">
        <v>1732</v>
      </c>
      <c r="BK90" t="s">
        <v>4982</v>
      </c>
      <c r="BL90">
        <v>16331839</v>
      </c>
      <c r="BQ90" t="s">
        <v>33176</v>
      </c>
    </row>
    <row r="91" spans="1:70" hidden="1">
      <c r="A91" t="s">
        <v>76</v>
      </c>
      <c r="B91" t="s">
        <v>4944</v>
      </c>
      <c r="F91" t="s">
        <v>4944</v>
      </c>
      <c r="I91" t="s">
        <v>4945</v>
      </c>
      <c r="J91" t="s">
        <v>145</v>
      </c>
      <c r="N91" t="s">
        <v>28261</v>
      </c>
      <c r="V91" t="s">
        <v>4946</v>
      </c>
      <c r="AF91">
        <v>37</v>
      </c>
      <c r="AG91">
        <v>39</v>
      </c>
      <c r="AM91" t="s">
        <v>147</v>
      </c>
      <c r="AN91" t="s">
        <v>1557</v>
      </c>
      <c r="AR91" t="s">
        <v>887</v>
      </c>
      <c r="AS91">
        <v>2005</v>
      </c>
      <c r="AT91">
        <v>51</v>
      </c>
      <c r="AU91">
        <v>6</v>
      </c>
      <c r="AZ91">
        <v>661</v>
      </c>
      <c r="BA91">
        <v>667</v>
      </c>
      <c r="BC91" t="s">
        <v>4947</v>
      </c>
      <c r="BK91" t="s">
        <v>4948</v>
      </c>
      <c r="BL91">
        <v>15979087</v>
      </c>
      <c r="BQ91" t="s">
        <v>33176</v>
      </c>
    </row>
    <row r="92" spans="1:70" hidden="1">
      <c r="A92" t="s">
        <v>76</v>
      </c>
      <c r="B92" t="s">
        <v>33464</v>
      </c>
      <c r="F92" t="s">
        <v>33464</v>
      </c>
      <c r="I92" t="s">
        <v>33465</v>
      </c>
      <c r="J92" t="s">
        <v>631</v>
      </c>
      <c r="N92" t="s">
        <v>28261</v>
      </c>
      <c r="V92" t="s">
        <v>33466</v>
      </c>
      <c r="AF92">
        <v>22</v>
      </c>
      <c r="AG92">
        <v>22</v>
      </c>
      <c r="AM92" t="s">
        <v>633</v>
      </c>
      <c r="AN92" t="s">
        <v>12577</v>
      </c>
      <c r="AR92" t="s">
        <v>148</v>
      </c>
      <c r="AS92">
        <v>2005</v>
      </c>
      <c r="AT92">
        <v>86</v>
      </c>
      <c r="AU92">
        <v>5</v>
      </c>
      <c r="AZ92">
        <v>1206</v>
      </c>
      <c r="BA92">
        <v>1211</v>
      </c>
      <c r="BC92" t="s">
        <v>33467</v>
      </c>
      <c r="BK92" t="s">
        <v>33468</v>
      </c>
      <c r="BQ92" t="s">
        <v>33094</v>
      </c>
      <c r="BR92" t="s">
        <v>296</v>
      </c>
    </row>
    <row r="93" spans="1:70" hidden="1">
      <c r="A93" t="s">
        <v>76</v>
      </c>
      <c r="B93" t="s">
        <v>33148</v>
      </c>
      <c r="F93" t="s">
        <v>33148</v>
      </c>
      <c r="I93" t="s">
        <v>33149</v>
      </c>
      <c r="J93" t="s">
        <v>210</v>
      </c>
      <c r="N93" t="s">
        <v>28261</v>
      </c>
      <c r="V93" t="s">
        <v>33469</v>
      </c>
      <c r="AF93">
        <v>5</v>
      </c>
      <c r="AG93">
        <v>6</v>
      </c>
      <c r="AM93" t="s">
        <v>214</v>
      </c>
      <c r="AR93" t="s">
        <v>600</v>
      </c>
      <c r="AS93">
        <v>2005</v>
      </c>
      <c r="AT93">
        <v>30</v>
      </c>
      <c r="AU93">
        <v>2</v>
      </c>
      <c r="AZ93">
        <v>129</v>
      </c>
      <c r="BA93">
        <v>137</v>
      </c>
      <c r="BC93" t="s">
        <v>33150</v>
      </c>
      <c r="BK93" t="s">
        <v>33151</v>
      </c>
      <c r="BQ93" t="s">
        <v>33094</v>
      </c>
      <c r="BR93" t="s">
        <v>296</v>
      </c>
    </row>
    <row r="94" spans="1:70" hidden="1">
      <c r="A94" t="s">
        <v>76</v>
      </c>
      <c r="B94" t="s">
        <v>31564</v>
      </c>
      <c r="F94" t="s">
        <v>31564</v>
      </c>
      <c r="I94" t="s">
        <v>31565</v>
      </c>
      <c r="J94" t="s">
        <v>31566</v>
      </c>
      <c r="N94" t="s">
        <v>28261</v>
      </c>
      <c r="V94" t="s">
        <v>31567</v>
      </c>
      <c r="Z94" t="s">
        <v>31568</v>
      </c>
      <c r="AA94" t="s">
        <v>31569</v>
      </c>
      <c r="AF94">
        <v>68</v>
      </c>
      <c r="AG94">
        <v>68</v>
      </c>
      <c r="AM94" t="s">
        <v>31570</v>
      </c>
      <c r="AR94" t="s">
        <v>204</v>
      </c>
      <c r="AS94">
        <v>2005</v>
      </c>
      <c r="AT94">
        <v>85</v>
      </c>
      <c r="AU94">
        <v>1</v>
      </c>
      <c r="AZ94">
        <v>15</v>
      </c>
      <c r="BA94">
        <v>22</v>
      </c>
      <c r="BC94" t="s">
        <v>31571</v>
      </c>
      <c r="BK94" t="s">
        <v>31572</v>
      </c>
      <c r="BL94">
        <v>16089033</v>
      </c>
      <c r="BQ94" t="s">
        <v>33176</v>
      </c>
    </row>
    <row r="95" spans="1:70" hidden="1">
      <c r="A95" t="s">
        <v>76</v>
      </c>
      <c r="B95" t="s">
        <v>31609</v>
      </c>
      <c r="F95" t="s">
        <v>31609</v>
      </c>
      <c r="I95" t="s">
        <v>31610</v>
      </c>
      <c r="J95" t="s">
        <v>1845</v>
      </c>
      <c r="N95" t="s">
        <v>28261</v>
      </c>
      <c r="V95" t="s">
        <v>31611</v>
      </c>
      <c r="AF95">
        <v>22</v>
      </c>
      <c r="AG95">
        <v>22</v>
      </c>
      <c r="AM95" t="s">
        <v>1849</v>
      </c>
      <c r="AR95" t="s">
        <v>94</v>
      </c>
      <c r="AS95">
        <v>2005</v>
      </c>
      <c r="AT95">
        <v>169</v>
      </c>
      <c r="AU95">
        <v>1</v>
      </c>
      <c r="AZ95">
        <v>485</v>
      </c>
      <c r="BA95">
        <v>488</v>
      </c>
      <c r="BC95" t="s">
        <v>31612</v>
      </c>
      <c r="BK95" t="s">
        <v>31613</v>
      </c>
      <c r="BL95">
        <v>15466431</v>
      </c>
      <c r="BQ95" t="s">
        <v>33176</v>
      </c>
    </row>
    <row r="96" spans="1:70" hidden="1">
      <c r="A96" t="s">
        <v>76</v>
      </c>
      <c r="B96" t="s">
        <v>603</v>
      </c>
      <c r="F96" t="s">
        <v>603</v>
      </c>
      <c r="I96" t="s">
        <v>604</v>
      </c>
      <c r="J96" t="s">
        <v>605</v>
      </c>
      <c r="N96" t="s">
        <v>28261</v>
      </c>
      <c r="V96" t="s">
        <v>606</v>
      </c>
      <c r="AF96">
        <v>95</v>
      </c>
      <c r="AG96">
        <v>101</v>
      </c>
      <c r="AM96" t="s">
        <v>607</v>
      </c>
      <c r="AN96" t="s">
        <v>608</v>
      </c>
      <c r="AR96" t="s">
        <v>216</v>
      </c>
      <c r="AS96">
        <v>2004</v>
      </c>
      <c r="AT96">
        <v>58</v>
      </c>
      <c r="AU96">
        <v>8</v>
      </c>
      <c r="AZ96">
        <v>1748</v>
      </c>
      <c r="BA96">
        <v>1762</v>
      </c>
      <c r="BK96" t="s">
        <v>609</v>
      </c>
      <c r="BL96">
        <v>15446427</v>
      </c>
      <c r="BQ96" t="s">
        <v>33176</v>
      </c>
    </row>
    <row r="97" spans="1:70" hidden="1">
      <c r="A97" t="s">
        <v>76</v>
      </c>
      <c r="B97" t="s">
        <v>19419</v>
      </c>
      <c r="F97" t="s">
        <v>19419</v>
      </c>
      <c r="I97" t="s">
        <v>19425</v>
      </c>
      <c r="J97" t="s">
        <v>3996</v>
      </c>
      <c r="N97" t="s">
        <v>28261</v>
      </c>
      <c r="V97" t="s">
        <v>19426</v>
      </c>
      <c r="AF97">
        <v>138</v>
      </c>
      <c r="AG97">
        <v>141</v>
      </c>
      <c r="AM97" t="s">
        <v>4000</v>
      </c>
      <c r="AR97" t="s">
        <v>216</v>
      </c>
      <c r="AS97">
        <v>2004</v>
      </c>
      <c r="AT97">
        <v>140</v>
      </c>
      <c r="AU97">
        <v>3</v>
      </c>
      <c r="AZ97">
        <v>442</v>
      </c>
      <c r="BA97">
        <v>449</v>
      </c>
      <c r="BC97" t="s">
        <v>19427</v>
      </c>
      <c r="BK97" t="s">
        <v>19428</v>
      </c>
      <c r="BL97">
        <v>15221433</v>
      </c>
      <c r="BQ97" t="s">
        <v>33176</v>
      </c>
    </row>
    <row r="98" spans="1:70" hidden="1">
      <c r="A98" t="s">
        <v>76</v>
      </c>
      <c r="B98" t="s">
        <v>33113</v>
      </c>
      <c r="F98" t="s">
        <v>33113</v>
      </c>
      <c r="I98" t="s">
        <v>33114</v>
      </c>
      <c r="J98" t="s">
        <v>21149</v>
      </c>
      <c r="N98" t="s">
        <v>28261</v>
      </c>
      <c r="V98" t="s">
        <v>33470</v>
      </c>
      <c r="Z98" t="s">
        <v>33471</v>
      </c>
      <c r="AA98" t="s">
        <v>33472</v>
      </c>
      <c r="AF98">
        <v>10</v>
      </c>
      <c r="AG98">
        <v>10</v>
      </c>
      <c r="AM98" t="s">
        <v>21153</v>
      </c>
      <c r="AS98">
        <v>2004</v>
      </c>
      <c r="AT98">
        <v>28</v>
      </c>
      <c r="AU98">
        <v>1</v>
      </c>
      <c r="AZ98">
        <v>105</v>
      </c>
      <c r="BA98">
        <v>111</v>
      </c>
      <c r="BK98" t="s">
        <v>33147</v>
      </c>
      <c r="BQ98" t="s">
        <v>33094</v>
      </c>
      <c r="BR98" t="s">
        <v>296</v>
      </c>
    </row>
    <row r="99" spans="1:70" hidden="1">
      <c r="A99" t="s">
        <v>76</v>
      </c>
      <c r="B99" t="s">
        <v>33473</v>
      </c>
      <c r="F99" t="s">
        <v>33473</v>
      </c>
      <c r="I99" t="s">
        <v>33474</v>
      </c>
      <c r="J99" t="s">
        <v>12452</v>
      </c>
      <c r="N99" t="s">
        <v>28261</v>
      </c>
      <c r="V99" t="s">
        <v>33475</v>
      </c>
      <c r="AA99" t="s">
        <v>33476</v>
      </c>
      <c r="AF99">
        <v>123</v>
      </c>
      <c r="AG99">
        <v>127</v>
      </c>
      <c r="AM99" t="s">
        <v>12454</v>
      </c>
      <c r="AR99" t="s">
        <v>27854</v>
      </c>
      <c r="AS99">
        <v>2003</v>
      </c>
      <c r="AT99">
        <v>302</v>
      </c>
      <c r="AU99">
        <v>5651</v>
      </c>
      <c r="AZ99">
        <v>1754</v>
      </c>
      <c r="BA99">
        <v>1757</v>
      </c>
      <c r="BC99" t="s">
        <v>33477</v>
      </c>
      <c r="BK99" t="s">
        <v>33478</v>
      </c>
      <c r="BL99">
        <v>14657496</v>
      </c>
      <c r="BQ99" t="s">
        <v>33094</v>
      </c>
      <c r="BR99" t="s">
        <v>296</v>
      </c>
    </row>
    <row r="100" spans="1:70" hidden="1">
      <c r="A100" t="s">
        <v>76</v>
      </c>
      <c r="B100" t="s">
        <v>1695</v>
      </c>
      <c r="F100" t="s">
        <v>1695</v>
      </c>
      <c r="I100" t="s">
        <v>10783</v>
      </c>
      <c r="J100" t="s">
        <v>605</v>
      </c>
      <c r="N100" t="s">
        <v>28261</v>
      </c>
      <c r="V100" t="s">
        <v>10784</v>
      </c>
      <c r="AF100">
        <v>15</v>
      </c>
      <c r="AG100">
        <v>15</v>
      </c>
      <c r="AM100" t="s">
        <v>607</v>
      </c>
      <c r="AN100" t="s">
        <v>608</v>
      </c>
      <c r="AR100" t="s">
        <v>168</v>
      </c>
      <c r="AS100">
        <v>2003</v>
      </c>
      <c r="AT100">
        <v>57</v>
      </c>
      <c r="AU100">
        <v>10</v>
      </c>
      <c r="AZ100">
        <v>2342</v>
      </c>
      <c r="BA100">
        <v>2349</v>
      </c>
      <c r="BK100" t="s">
        <v>10785</v>
      </c>
      <c r="BL100">
        <v>14628922</v>
      </c>
      <c r="BQ100" t="s">
        <v>33176</v>
      </c>
    </row>
    <row r="101" spans="1:70" hidden="1">
      <c r="A101" t="s">
        <v>76</v>
      </c>
      <c r="B101" t="s">
        <v>33479</v>
      </c>
      <c r="F101" t="s">
        <v>33479</v>
      </c>
      <c r="I101" t="s">
        <v>33480</v>
      </c>
      <c r="J101" t="s">
        <v>418</v>
      </c>
      <c r="N101" t="s">
        <v>28261</v>
      </c>
      <c r="V101" t="s">
        <v>33481</v>
      </c>
      <c r="AF101">
        <v>4</v>
      </c>
      <c r="AG101">
        <v>5</v>
      </c>
      <c r="AM101" t="s">
        <v>420</v>
      </c>
      <c r="AR101" t="s">
        <v>168</v>
      </c>
      <c r="AS101">
        <v>2003</v>
      </c>
      <c r="AT101">
        <v>119</v>
      </c>
      <c r="AU101">
        <v>2</v>
      </c>
      <c r="AZ101">
        <v>133</v>
      </c>
      <c r="BA101">
        <v>145</v>
      </c>
      <c r="BC101" t="s">
        <v>33482</v>
      </c>
      <c r="BK101" t="s">
        <v>33483</v>
      </c>
      <c r="BL101">
        <v>14620953</v>
      </c>
      <c r="BQ101" t="s">
        <v>33094</v>
      </c>
      <c r="BR101" t="s">
        <v>296</v>
      </c>
    </row>
    <row r="102" spans="1:70" hidden="1">
      <c r="A102" t="s">
        <v>76</v>
      </c>
      <c r="B102" t="s">
        <v>1695</v>
      </c>
      <c r="F102" t="s">
        <v>1695</v>
      </c>
      <c r="I102" t="s">
        <v>1696</v>
      </c>
      <c r="J102" t="s">
        <v>1697</v>
      </c>
      <c r="N102" t="s">
        <v>28261</v>
      </c>
      <c r="V102" t="s">
        <v>1698</v>
      </c>
      <c r="AF102">
        <v>47</v>
      </c>
      <c r="AG102">
        <v>51</v>
      </c>
      <c r="AM102" t="s">
        <v>1699</v>
      </c>
      <c r="AN102" t="s">
        <v>1700</v>
      </c>
      <c r="AR102" t="s">
        <v>148</v>
      </c>
      <c r="AS102">
        <v>2003</v>
      </c>
      <c r="AT102">
        <v>161</v>
      </c>
      <c r="AU102">
        <v>5</v>
      </c>
      <c r="AZ102">
        <v>735</v>
      </c>
      <c r="BA102">
        <v>748</v>
      </c>
      <c r="BC102" t="s">
        <v>1701</v>
      </c>
      <c r="BK102" t="s">
        <v>1702</v>
      </c>
      <c r="BL102">
        <v>12858281</v>
      </c>
      <c r="BQ102" t="s">
        <v>33176</v>
      </c>
    </row>
    <row r="103" spans="1:70" hidden="1">
      <c r="A103" t="s">
        <v>76</v>
      </c>
      <c r="B103" t="s">
        <v>31785</v>
      </c>
      <c r="F103" t="s">
        <v>31785</v>
      </c>
      <c r="I103" t="s">
        <v>31786</v>
      </c>
      <c r="J103" t="s">
        <v>5339</v>
      </c>
      <c r="N103" t="s">
        <v>28261</v>
      </c>
      <c r="V103" t="s">
        <v>31787</v>
      </c>
      <c r="Z103" t="s">
        <v>31745</v>
      </c>
      <c r="AA103" t="s">
        <v>31788</v>
      </c>
      <c r="AF103">
        <v>13</v>
      </c>
      <c r="AG103">
        <v>15</v>
      </c>
      <c r="AM103" t="s">
        <v>5341</v>
      </c>
      <c r="AR103" t="s">
        <v>148</v>
      </c>
      <c r="AS103">
        <v>2003</v>
      </c>
      <c r="AT103">
        <v>142</v>
      </c>
      <c r="AU103">
        <v>5</v>
      </c>
      <c r="AZ103">
        <v>877</v>
      </c>
      <c r="BA103">
        <v>893</v>
      </c>
      <c r="BC103" t="s">
        <v>31789</v>
      </c>
      <c r="BK103" t="s">
        <v>31790</v>
      </c>
      <c r="BQ103" t="s">
        <v>33176</v>
      </c>
    </row>
    <row r="104" spans="1:70" hidden="1">
      <c r="A104" t="s">
        <v>76</v>
      </c>
      <c r="B104" t="s">
        <v>31791</v>
      </c>
      <c r="F104" t="s">
        <v>31791</v>
      </c>
      <c r="I104" t="s">
        <v>31792</v>
      </c>
      <c r="J104" t="s">
        <v>2382</v>
      </c>
      <c r="N104" t="s">
        <v>28366</v>
      </c>
      <c r="V104" t="s">
        <v>31793</v>
      </c>
      <c r="Z104" t="s">
        <v>33484</v>
      </c>
      <c r="AA104" t="s">
        <v>31795</v>
      </c>
      <c r="AF104">
        <v>600</v>
      </c>
      <c r="AG104">
        <v>641</v>
      </c>
      <c r="AM104" t="s">
        <v>2387</v>
      </c>
      <c r="AR104" t="s">
        <v>600</v>
      </c>
      <c r="AS104">
        <v>2003</v>
      </c>
      <c r="AT104">
        <v>28</v>
      </c>
      <c r="AU104">
        <v>3</v>
      </c>
      <c r="AZ104">
        <v>175</v>
      </c>
      <c r="BA104">
        <v>216</v>
      </c>
      <c r="BC104" t="s">
        <v>31796</v>
      </c>
      <c r="BK104" t="s">
        <v>31797</v>
      </c>
      <c r="BQ104" t="s">
        <v>33176</v>
      </c>
    </row>
    <row r="105" spans="1:70" hidden="1">
      <c r="A105" t="s">
        <v>76</v>
      </c>
      <c r="B105" t="s">
        <v>31798</v>
      </c>
      <c r="F105" t="s">
        <v>31798</v>
      </c>
      <c r="I105" t="s">
        <v>31799</v>
      </c>
      <c r="J105" t="s">
        <v>2877</v>
      </c>
      <c r="N105" t="s">
        <v>28261</v>
      </c>
      <c r="V105" t="s">
        <v>31800</v>
      </c>
      <c r="Z105" t="s">
        <v>20821</v>
      </c>
      <c r="AA105" t="s">
        <v>31729</v>
      </c>
      <c r="AF105">
        <v>103</v>
      </c>
      <c r="AG105">
        <v>106</v>
      </c>
      <c r="AM105" t="s">
        <v>2880</v>
      </c>
      <c r="AR105" t="s">
        <v>769</v>
      </c>
      <c r="AS105">
        <v>2003</v>
      </c>
      <c r="AT105">
        <v>78</v>
      </c>
      <c r="AU105">
        <v>3</v>
      </c>
      <c r="AZ105">
        <v>401</v>
      </c>
      <c r="BA105">
        <v>414</v>
      </c>
      <c r="BC105" t="s">
        <v>31801</v>
      </c>
      <c r="BK105" t="s">
        <v>31802</v>
      </c>
      <c r="BQ105" t="s">
        <v>33176</v>
      </c>
    </row>
    <row r="106" spans="1:70" hidden="1">
      <c r="A106" t="s">
        <v>76</v>
      </c>
      <c r="B106" t="s">
        <v>33485</v>
      </c>
      <c r="F106" t="s">
        <v>33485</v>
      </c>
      <c r="I106" t="s">
        <v>33486</v>
      </c>
      <c r="J106" t="s">
        <v>2514</v>
      </c>
      <c r="N106" t="s">
        <v>28261</v>
      </c>
      <c r="V106" t="s">
        <v>33487</v>
      </c>
      <c r="Z106" t="s">
        <v>33488</v>
      </c>
      <c r="AA106" t="s">
        <v>33489</v>
      </c>
      <c r="AF106">
        <v>70</v>
      </c>
      <c r="AG106">
        <v>76</v>
      </c>
      <c r="AM106" t="s">
        <v>2518</v>
      </c>
      <c r="AN106" t="s">
        <v>2519</v>
      </c>
      <c r="AR106" t="s">
        <v>204</v>
      </c>
      <c r="AS106">
        <v>2003</v>
      </c>
      <c r="AT106">
        <v>90</v>
      </c>
      <c r="AU106">
        <v>2</v>
      </c>
      <c r="AZ106">
        <v>195</v>
      </c>
      <c r="BA106">
        <v>202</v>
      </c>
      <c r="BC106" t="s">
        <v>33490</v>
      </c>
      <c r="BK106" t="s">
        <v>33491</v>
      </c>
      <c r="BL106">
        <v>12634827</v>
      </c>
      <c r="BQ106" t="s">
        <v>33094</v>
      </c>
      <c r="BR106" t="s">
        <v>296</v>
      </c>
    </row>
    <row r="107" spans="1:70" hidden="1">
      <c r="A107" t="s">
        <v>867</v>
      </c>
      <c r="B107" t="s">
        <v>33492</v>
      </c>
      <c r="D107" t="s">
        <v>33493</v>
      </c>
      <c r="F107" t="s">
        <v>33492</v>
      </c>
      <c r="I107" t="s">
        <v>33494</v>
      </c>
      <c r="J107" t="s">
        <v>33495</v>
      </c>
      <c r="K107" t="s">
        <v>33496</v>
      </c>
      <c r="N107" t="s">
        <v>28366</v>
      </c>
      <c r="AA107" t="s">
        <v>33497</v>
      </c>
      <c r="AF107">
        <v>57</v>
      </c>
      <c r="AG107">
        <v>59</v>
      </c>
      <c r="AM107" t="s">
        <v>8408</v>
      </c>
      <c r="AO107" t="s">
        <v>33498</v>
      </c>
      <c r="AS107">
        <v>2003</v>
      </c>
      <c r="AT107">
        <v>33</v>
      </c>
      <c r="AZ107">
        <v>1</v>
      </c>
      <c r="BA107">
        <v>74</v>
      </c>
      <c r="BC107" t="s">
        <v>33499</v>
      </c>
      <c r="BK107" t="s">
        <v>33500</v>
      </c>
      <c r="BQ107" t="s">
        <v>33094</v>
      </c>
    </row>
    <row r="108" spans="1:70" hidden="1">
      <c r="A108" t="s">
        <v>76</v>
      </c>
      <c r="B108" t="s">
        <v>33501</v>
      </c>
      <c r="F108" t="s">
        <v>33501</v>
      </c>
      <c r="I108" t="s">
        <v>33502</v>
      </c>
      <c r="J108" t="s">
        <v>6459</v>
      </c>
      <c r="N108" t="s">
        <v>28261</v>
      </c>
      <c r="V108" t="s">
        <v>33503</v>
      </c>
      <c r="AA108" t="s">
        <v>33504</v>
      </c>
      <c r="AF108">
        <v>21</v>
      </c>
      <c r="AG108">
        <v>21</v>
      </c>
      <c r="AM108" t="s">
        <v>6461</v>
      </c>
      <c r="AS108">
        <v>2003</v>
      </c>
      <c r="AT108">
        <v>17</v>
      </c>
      <c r="AU108" s="2">
        <v>43256</v>
      </c>
      <c r="AZ108">
        <v>523</v>
      </c>
      <c r="BA108">
        <v>548</v>
      </c>
      <c r="BC108" t="s">
        <v>33505</v>
      </c>
      <c r="BK108" t="s">
        <v>33506</v>
      </c>
      <c r="BQ108" t="s">
        <v>33094</v>
      </c>
      <c r="BR108" t="s">
        <v>296</v>
      </c>
    </row>
    <row r="109" spans="1:70" hidden="1">
      <c r="A109" t="s">
        <v>76</v>
      </c>
      <c r="B109" t="s">
        <v>33507</v>
      </c>
      <c r="F109" t="s">
        <v>33507</v>
      </c>
      <c r="I109" t="s">
        <v>33508</v>
      </c>
      <c r="J109" t="s">
        <v>2382</v>
      </c>
      <c r="N109" t="s">
        <v>28261</v>
      </c>
      <c r="V109" t="s">
        <v>33509</v>
      </c>
      <c r="Z109" t="s">
        <v>10634</v>
      </c>
      <c r="AA109" t="s">
        <v>10635</v>
      </c>
      <c r="AF109">
        <v>29</v>
      </c>
      <c r="AG109">
        <v>30</v>
      </c>
      <c r="AM109" t="s">
        <v>2387</v>
      </c>
      <c r="AR109" t="s">
        <v>168</v>
      </c>
      <c r="AS109">
        <v>2002</v>
      </c>
      <c r="AT109">
        <v>27</v>
      </c>
      <c r="AU109">
        <v>5</v>
      </c>
      <c r="AZ109">
        <v>337</v>
      </c>
      <c r="BA109">
        <v>344</v>
      </c>
      <c r="BB109" t="s">
        <v>33510</v>
      </c>
      <c r="BC109" t="s">
        <v>33511</v>
      </c>
      <c r="BK109" t="s">
        <v>33512</v>
      </c>
      <c r="BQ109" t="s">
        <v>33094</v>
      </c>
      <c r="BR109" t="s">
        <v>296</v>
      </c>
    </row>
    <row r="110" spans="1:70">
      <c r="A110" t="s">
        <v>76</v>
      </c>
      <c r="B110" t="s">
        <v>33513</v>
      </c>
      <c r="F110" t="s">
        <v>33513</v>
      </c>
      <c r="I110" t="s">
        <v>33514</v>
      </c>
      <c r="J110" t="s">
        <v>4389</v>
      </c>
      <c r="N110" t="s">
        <v>30095</v>
      </c>
      <c r="O110" t="s">
        <v>4390</v>
      </c>
      <c r="P110" t="s">
        <v>33515</v>
      </c>
      <c r="Q110" t="s">
        <v>33516</v>
      </c>
      <c r="V110" t="s">
        <v>33517</v>
      </c>
      <c r="AF110">
        <v>136</v>
      </c>
      <c r="AG110">
        <v>136</v>
      </c>
      <c r="AM110" t="s">
        <v>4394</v>
      </c>
      <c r="AR110" t="s">
        <v>216</v>
      </c>
      <c r="AS110">
        <v>2002</v>
      </c>
      <c r="AT110">
        <v>42</v>
      </c>
      <c r="AU110">
        <v>4</v>
      </c>
      <c r="AZ110">
        <v>790</v>
      </c>
      <c r="BA110">
        <v>796</v>
      </c>
      <c r="BC110" t="s">
        <v>33518</v>
      </c>
      <c r="BK110" t="s">
        <v>33519</v>
      </c>
      <c r="BL110">
        <v>21708777</v>
      </c>
      <c r="BQ110" t="s">
        <v>33094</v>
      </c>
    </row>
    <row r="111" spans="1:70" hidden="1">
      <c r="A111" t="s">
        <v>76</v>
      </c>
      <c r="B111" t="s">
        <v>33520</v>
      </c>
      <c r="F111" t="s">
        <v>33520</v>
      </c>
      <c r="I111" t="s">
        <v>33521</v>
      </c>
      <c r="J111" t="s">
        <v>18332</v>
      </c>
      <c r="N111" t="s">
        <v>28261</v>
      </c>
      <c r="V111" t="s">
        <v>33522</v>
      </c>
      <c r="AF111">
        <v>20</v>
      </c>
      <c r="AG111">
        <v>20</v>
      </c>
      <c r="AM111" t="s">
        <v>18334</v>
      </c>
      <c r="AR111" t="s">
        <v>397</v>
      </c>
      <c r="AS111">
        <v>2002</v>
      </c>
      <c r="AT111">
        <v>104</v>
      </c>
      <c r="AU111">
        <v>3</v>
      </c>
      <c r="AZ111">
        <v>655</v>
      </c>
      <c r="BA111">
        <v>662</v>
      </c>
      <c r="BK111" t="s">
        <v>33523</v>
      </c>
      <c r="BQ111" t="s">
        <v>33094</v>
      </c>
      <c r="BR111" t="s">
        <v>296</v>
      </c>
    </row>
    <row r="112" spans="1:70" hidden="1">
      <c r="A112" t="s">
        <v>76</v>
      </c>
      <c r="B112" t="s">
        <v>33524</v>
      </c>
      <c r="F112" t="s">
        <v>33524</v>
      </c>
      <c r="I112" t="s">
        <v>33525</v>
      </c>
      <c r="J112" t="s">
        <v>631</v>
      </c>
      <c r="N112" t="s">
        <v>28261</v>
      </c>
      <c r="V112" t="s">
        <v>33526</v>
      </c>
      <c r="AF112">
        <v>18</v>
      </c>
      <c r="AG112">
        <v>21</v>
      </c>
      <c r="AM112" t="s">
        <v>633</v>
      </c>
      <c r="AR112" t="s">
        <v>769</v>
      </c>
      <c r="AS112">
        <v>2002</v>
      </c>
      <c r="AT112">
        <v>83</v>
      </c>
      <c r="AU112">
        <v>3</v>
      </c>
      <c r="AZ112">
        <v>607</v>
      </c>
      <c r="BA112">
        <v>611</v>
      </c>
      <c r="BC112" t="s">
        <v>33527</v>
      </c>
      <c r="BK112" t="s">
        <v>33528</v>
      </c>
      <c r="BQ112" t="s">
        <v>33094</v>
      </c>
      <c r="BR112" t="s">
        <v>296</v>
      </c>
    </row>
    <row r="113" spans="1:70" hidden="1">
      <c r="A113" t="s">
        <v>76</v>
      </c>
      <c r="B113" t="s">
        <v>3134</v>
      </c>
      <c r="F113" t="s">
        <v>3134</v>
      </c>
      <c r="I113" t="s">
        <v>3135</v>
      </c>
      <c r="J113" t="s">
        <v>902</v>
      </c>
      <c r="N113" t="s">
        <v>30095</v>
      </c>
      <c r="O113" t="s">
        <v>2275</v>
      </c>
      <c r="P113" t="s">
        <v>2276</v>
      </c>
      <c r="Q113" t="s">
        <v>2277</v>
      </c>
      <c r="S113" t="s">
        <v>2278</v>
      </c>
      <c r="V113" t="s">
        <v>3136</v>
      </c>
      <c r="AF113">
        <v>42</v>
      </c>
      <c r="AG113">
        <v>50</v>
      </c>
      <c r="AM113" t="s">
        <v>908</v>
      </c>
      <c r="AS113">
        <v>2002</v>
      </c>
      <c r="AT113">
        <v>99</v>
      </c>
      <c r="AU113">
        <v>2</v>
      </c>
      <c r="AZ113">
        <v>143</v>
      </c>
      <c r="BA113">
        <v>154</v>
      </c>
      <c r="BC113" t="s">
        <v>3137</v>
      </c>
      <c r="BK113" t="s">
        <v>3138</v>
      </c>
      <c r="BQ113" t="s">
        <v>33176</v>
      </c>
    </row>
    <row r="114" spans="1:70" hidden="1">
      <c r="A114" t="s">
        <v>76</v>
      </c>
      <c r="B114" t="s">
        <v>24731</v>
      </c>
      <c r="F114" t="s">
        <v>24731</v>
      </c>
      <c r="I114" t="s">
        <v>24736</v>
      </c>
      <c r="J114" t="s">
        <v>902</v>
      </c>
      <c r="N114" t="s">
        <v>30095</v>
      </c>
      <c r="O114" t="s">
        <v>2275</v>
      </c>
      <c r="P114" t="s">
        <v>2276</v>
      </c>
      <c r="Q114" t="s">
        <v>2277</v>
      </c>
      <c r="S114" t="s">
        <v>2278</v>
      </c>
      <c r="V114" t="s">
        <v>24737</v>
      </c>
      <c r="AF114">
        <v>40</v>
      </c>
      <c r="AG114">
        <v>44</v>
      </c>
      <c r="AM114" t="s">
        <v>908</v>
      </c>
      <c r="AS114">
        <v>2002</v>
      </c>
      <c r="AT114">
        <v>99</v>
      </c>
      <c r="AU114">
        <v>2</v>
      </c>
      <c r="AZ114">
        <v>225</v>
      </c>
      <c r="BA114">
        <v>239</v>
      </c>
      <c r="BC114" t="s">
        <v>24738</v>
      </c>
      <c r="BK114" t="s">
        <v>24739</v>
      </c>
      <c r="BQ114" t="s">
        <v>33176</v>
      </c>
    </row>
    <row r="115" spans="1:70" hidden="1">
      <c r="A115" t="s">
        <v>76</v>
      </c>
      <c r="B115" t="s">
        <v>33529</v>
      </c>
      <c r="F115" t="s">
        <v>33529</v>
      </c>
      <c r="I115" t="s">
        <v>33530</v>
      </c>
      <c r="J115" t="s">
        <v>6459</v>
      </c>
      <c r="N115" t="s">
        <v>28261</v>
      </c>
      <c r="V115" t="s">
        <v>33531</v>
      </c>
      <c r="AF115">
        <v>27</v>
      </c>
      <c r="AG115">
        <v>27</v>
      </c>
      <c r="AM115" t="s">
        <v>6461</v>
      </c>
      <c r="AN115" t="s">
        <v>6462</v>
      </c>
      <c r="AS115">
        <v>2002</v>
      </c>
      <c r="AT115">
        <v>16</v>
      </c>
      <c r="AU115">
        <v>4</v>
      </c>
      <c r="AZ115">
        <v>309</v>
      </c>
      <c r="BA115">
        <v>332</v>
      </c>
      <c r="BC115" t="s">
        <v>33532</v>
      </c>
      <c r="BK115" t="s">
        <v>33533</v>
      </c>
      <c r="BQ115" t="s">
        <v>33094</v>
      </c>
      <c r="BR115" t="s">
        <v>296</v>
      </c>
    </row>
    <row r="116" spans="1:70" hidden="1">
      <c r="A116" t="s">
        <v>76</v>
      </c>
      <c r="B116" t="s">
        <v>5477</v>
      </c>
      <c r="F116" t="s">
        <v>5477</v>
      </c>
      <c r="I116" t="s">
        <v>5478</v>
      </c>
      <c r="J116" t="s">
        <v>122</v>
      </c>
      <c r="N116" t="s">
        <v>28366</v>
      </c>
      <c r="V116" t="s">
        <v>5479</v>
      </c>
      <c r="Z116" t="s">
        <v>33534</v>
      </c>
      <c r="AA116" t="s">
        <v>31932</v>
      </c>
      <c r="AF116">
        <v>990</v>
      </c>
      <c r="AG116">
        <v>1098</v>
      </c>
      <c r="AM116" t="s">
        <v>126</v>
      </c>
      <c r="AR116" t="s">
        <v>94</v>
      </c>
      <c r="AS116">
        <v>2002</v>
      </c>
      <c r="AT116">
        <v>8</v>
      </c>
      <c r="AU116">
        <v>1</v>
      </c>
      <c r="AZ116">
        <v>1</v>
      </c>
      <c r="BA116">
        <v>16</v>
      </c>
      <c r="BC116" t="s">
        <v>5482</v>
      </c>
      <c r="BK116" t="s">
        <v>5483</v>
      </c>
      <c r="BQ116" t="s">
        <v>33176</v>
      </c>
    </row>
    <row r="117" spans="1:70" hidden="1">
      <c r="A117" t="s">
        <v>76</v>
      </c>
      <c r="B117" t="s">
        <v>4150</v>
      </c>
      <c r="F117" t="s">
        <v>4150</v>
      </c>
      <c r="I117" t="s">
        <v>31949</v>
      </c>
      <c r="J117" t="s">
        <v>221</v>
      </c>
      <c r="N117" t="s">
        <v>28261</v>
      </c>
      <c r="V117" t="s">
        <v>31950</v>
      </c>
      <c r="AF117">
        <v>321</v>
      </c>
      <c r="AG117">
        <v>329</v>
      </c>
      <c r="AM117" t="s">
        <v>225</v>
      </c>
      <c r="AR117" t="s">
        <v>15450</v>
      </c>
      <c r="AS117">
        <v>2001</v>
      </c>
      <c r="AT117">
        <v>98</v>
      </c>
      <c r="AU117">
        <v>25</v>
      </c>
      <c r="AZ117">
        <v>14509</v>
      </c>
      <c r="BA117">
        <v>14511</v>
      </c>
      <c r="BC117" t="s">
        <v>31951</v>
      </c>
      <c r="BK117" t="s">
        <v>31952</v>
      </c>
      <c r="BL117">
        <v>11698659</v>
      </c>
      <c r="BQ117" t="s">
        <v>33176</v>
      </c>
    </row>
    <row r="118" spans="1:70" hidden="1">
      <c r="A118" t="s">
        <v>76</v>
      </c>
      <c r="B118" t="s">
        <v>4150</v>
      </c>
      <c r="F118" t="s">
        <v>4150</v>
      </c>
      <c r="I118" t="s">
        <v>7942</v>
      </c>
      <c r="J118" t="s">
        <v>145</v>
      </c>
      <c r="N118" t="s">
        <v>28366</v>
      </c>
      <c r="V118" t="s">
        <v>7943</v>
      </c>
      <c r="AF118">
        <v>33</v>
      </c>
      <c r="AG118">
        <v>33</v>
      </c>
      <c r="AM118" t="s">
        <v>147</v>
      </c>
      <c r="AN118" t="s">
        <v>1557</v>
      </c>
      <c r="AR118" s="3">
        <v>42186</v>
      </c>
      <c r="AS118">
        <v>2001</v>
      </c>
      <c r="AT118">
        <v>47</v>
      </c>
      <c r="AU118">
        <v>8</v>
      </c>
      <c r="AZ118">
        <v>809</v>
      </c>
      <c r="BA118">
        <v>820</v>
      </c>
      <c r="BC118" t="s">
        <v>7944</v>
      </c>
      <c r="BK118" t="s">
        <v>7945</v>
      </c>
      <c r="BQ118" t="s">
        <v>33176</v>
      </c>
    </row>
    <row r="119" spans="1:70" hidden="1">
      <c r="A119" t="s">
        <v>76</v>
      </c>
      <c r="B119" t="s">
        <v>33535</v>
      </c>
      <c r="F119" t="s">
        <v>33535</v>
      </c>
      <c r="I119" t="s">
        <v>33536</v>
      </c>
      <c r="J119" t="s">
        <v>605</v>
      </c>
      <c r="N119" t="s">
        <v>28261</v>
      </c>
      <c r="V119" t="s">
        <v>33537</v>
      </c>
      <c r="AA119" t="s">
        <v>15332</v>
      </c>
      <c r="AF119">
        <v>141</v>
      </c>
      <c r="AG119">
        <v>144</v>
      </c>
      <c r="AM119" t="s">
        <v>607</v>
      </c>
      <c r="AR119" t="s">
        <v>148</v>
      </c>
      <c r="AS119">
        <v>2001</v>
      </c>
      <c r="AT119">
        <v>55</v>
      </c>
      <c r="AU119">
        <v>5</v>
      </c>
      <c r="AZ119">
        <v>1063</v>
      </c>
      <c r="BA119">
        <v>1068</v>
      </c>
      <c r="BC119" t="s">
        <v>33538</v>
      </c>
      <c r="BK119" t="s">
        <v>33539</v>
      </c>
      <c r="BL119">
        <v>11430643</v>
      </c>
      <c r="BQ119" t="s">
        <v>33094</v>
      </c>
      <c r="BR119" t="s">
        <v>296</v>
      </c>
    </row>
    <row r="120" spans="1:70" hidden="1">
      <c r="A120" t="s">
        <v>76</v>
      </c>
      <c r="B120" t="s">
        <v>33115</v>
      </c>
      <c r="F120" t="s">
        <v>33115</v>
      </c>
      <c r="I120" t="s">
        <v>33116</v>
      </c>
      <c r="J120" t="s">
        <v>2818</v>
      </c>
      <c r="N120" t="s">
        <v>28261</v>
      </c>
      <c r="V120" t="s">
        <v>33540</v>
      </c>
      <c r="Z120" t="s">
        <v>33541</v>
      </c>
      <c r="AA120" t="s">
        <v>33542</v>
      </c>
      <c r="AF120">
        <v>96</v>
      </c>
      <c r="AG120">
        <v>96</v>
      </c>
      <c r="AM120" t="s">
        <v>2820</v>
      </c>
      <c r="AR120" t="s">
        <v>2821</v>
      </c>
      <c r="AS120">
        <v>2001</v>
      </c>
      <c r="AT120">
        <v>74</v>
      </c>
      <c r="AU120">
        <v>3</v>
      </c>
      <c r="AZ120">
        <v>429</v>
      </c>
      <c r="BA120">
        <v>434</v>
      </c>
      <c r="BC120" t="s">
        <v>33117</v>
      </c>
      <c r="BK120" t="s">
        <v>33543</v>
      </c>
      <c r="BL120">
        <v>11331516</v>
      </c>
      <c r="BQ120" t="s">
        <v>33094</v>
      </c>
      <c r="BR120" t="s">
        <v>296</v>
      </c>
    </row>
    <row r="121" spans="1:70" hidden="1">
      <c r="A121" t="s">
        <v>76</v>
      </c>
      <c r="B121" t="s">
        <v>33544</v>
      </c>
      <c r="F121" t="s">
        <v>33544</v>
      </c>
      <c r="I121" t="s">
        <v>33545</v>
      </c>
      <c r="J121" t="s">
        <v>145</v>
      </c>
      <c r="N121" t="s">
        <v>28261</v>
      </c>
      <c r="V121" t="s">
        <v>33546</v>
      </c>
      <c r="AF121">
        <v>65</v>
      </c>
      <c r="AG121">
        <v>71</v>
      </c>
      <c r="AM121" t="s">
        <v>147</v>
      </c>
      <c r="AR121" t="s">
        <v>33547</v>
      </c>
      <c r="AS121">
        <v>2001</v>
      </c>
      <c r="AT121">
        <v>47</v>
      </c>
      <c r="AU121" s="2">
        <v>43224</v>
      </c>
      <c r="AZ121">
        <v>393</v>
      </c>
      <c r="BA121">
        <v>400</v>
      </c>
      <c r="BC121" t="s">
        <v>33548</v>
      </c>
      <c r="BK121" t="s">
        <v>33549</v>
      </c>
      <c r="BQ121" t="s">
        <v>33094</v>
      </c>
      <c r="BR121" t="s">
        <v>296</v>
      </c>
    </row>
    <row r="122" spans="1:70" hidden="1">
      <c r="A122" t="s">
        <v>76</v>
      </c>
      <c r="B122" t="s">
        <v>33161</v>
      </c>
      <c r="F122" t="s">
        <v>33161</v>
      </c>
      <c r="I122" t="s">
        <v>33162</v>
      </c>
      <c r="J122" t="s">
        <v>3020</v>
      </c>
      <c r="N122" t="s">
        <v>28261</v>
      </c>
      <c r="V122" t="s">
        <v>33550</v>
      </c>
      <c r="AF122">
        <v>5</v>
      </c>
      <c r="AG122">
        <v>6</v>
      </c>
      <c r="AM122" t="s">
        <v>3022</v>
      </c>
      <c r="AR122" t="s">
        <v>413</v>
      </c>
      <c r="AS122">
        <v>2000</v>
      </c>
      <c r="AT122">
        <v>439</v>
      </c>
      <c r="AU122" s="2">
        <v>43160</v>
      </c>
      <c r="AZ122">
        <v>13</v>
      </c>
      <c r="BA122">
        <v>19</v>
      </c>
      <c r="BC122" t="s">
        <v>33163</v>
      </c>
      <c r="BK122" t="s">
        <v>33164</v>
      </c>
      <c r="BQ122" t="s">
        <v>33094</v>
      </c>
      <c r="BR122" t="s">
        <v>296</v>
      </c>
    </row>
    <row r="123" spans="1:70" hidden="1">
      <c r="A123" t="s">
        <v>76</v>
      </c>
      <c r="B123" t="s">
        <v>629</v>
      </c>
      <c r="F123" t="s">
        <v>629</v>
      </c>
      <c r="I123" t="s">
        <v>630</v>
      </c>
      <c r="J123" t="s">
        <v>631</v>
      </c>
      <c r="N123" t="s">
        <v>28261</v>
      </c>
      <c r="V123" t="s">
        <v>632</v>
      </c>
      <c r="AF123">
        <v>31</v>
      </c>
      <c r="AG123">
        <v>34</v>
      </c>
      <c r="AM123" t="s">
        <v>633</v>
      </c>
      <c r="AR123" t="s">
        <v>148</v>
      </c>
      <c r="AS123">
        <v>2000</v>
      </c>
      <c r="AT123">
        <v>81</v>
      </c>
      <c r="AU123">
        <v>5</v>
      </c>
      <c r="AZ123">
        <v>1262</v>
      </c>
      <c r="BA123">
        <v>1272</v>
      </c>
      <c r="BK123" t="s">
        <v>634</v>
      </c>
      <c r="BQ123" t="s">
        <v>33176</v>
      </c>
    </row>
    <row r="124" spans="1:70" hidden="1">
      <c r="A124" t="s">
        <v>76</v>
      </c>
      <c r="B124" t="s">
        <v>33118</v>
      </c>
      <c r="F124" t="s">
        <v>33118</v>
      </c>
      <c r="I124" t="s">
        <v>33119</v>
      </c>
      <c r="J124" t="s">
        <v>122</v>
      </c>
      <c r="N124" t="s">
        <v>28261</v>
      </c>
      <c r="V124" t="s">
        <v>33551</v>
      </c>
      <c r="Z124" t="s">
        <v>33552</v>
      </c>
      <c r="AA124" t="s">
        <v>33553</v>
      </c>
      <c r="AF124">
        <v>306</v>
      </c>
      <c r="AG124">
        <v>341</v>
      </c>
      <c r="AM124" t="s">
        <v>126</v>
      </c>
      <c r="AR124" t="s">
        <v>600</v>
      </c>
      <c r="AS124">
        <v>2000</v>
      </c>
      <c r="AT124">
        <v>6</v>
      </c>
      <c r="AU124">
        <v>4</v>
      </c>
      <c r="AZ124">
        <v>407</v>
      </c>
      <c r="BA124">
        <v>416</v>
      </c>
      <c r="BC124" t="s">
        <v>33120</v>
      </c>
      <c r="BK124" t="s">
        <v>33167</v>
      </c>
      <c r="BQ124" t="s">
        <v>33094</v>
      </c>
      <c r="BR124" t="s">
        <v>296</v>
      </c>
    </row>
    <row r="125" spans="1:70" hidden="1">
      <c r="A125" t="s">
        <v>76</v>
      </c>
      <c r="B125" t="s">
        <v>32152</v>
      </c>
      <c r="F125" t="s">
        <v>32152</v>
      </c>
      <c r="I125" t="s">
        <v>32153</v>
      </c>
      <c r="J125" t="s">
        <v>32154</v>
      </c>
      <c r="N125" t="s">
        <v>28261</v>
      </c>
      <c r="V125" t="s">
        <v>32155</v>
      </c>
      <c r="Z125" t="s">
        <v>8853</v>
      </c>
      <c r="AA125" t="s">
        <v>15096</v>
      </c>
      <c r="AF125">
        <v>31</v>
      </c>
      <c r="AG125">
        <v>32</v>
      </c>
      <c r="AM125" t="s">
        <v>32156</v>
      </c>
      <c r="AR125" t="s">
        <v>600</v>
      </c>
      <c r="AS125">
        <v>2000</v>
      </c>
      <c r="AT125">
        <v>15</v>
      </c>
      <c r="AU125">
        <v>1</v>
      </c>
      <c r="AZ125">
        <v>147</v>
      </c>
      <c r="BA125">
        <v>156</v>
      </c>
      <c r="BC125" t="s">
        <v>32157</v>
      </c>
      <c r="BK125" t="s">
        <v>32158</v>
      </c>
      <c r="BL125">
        <v>10764542</v>
      </c>
      <c r="BQ125" t="s">
        <v>33176</v>
      </c>
    </row>
    <row r="126" spans="1:70" hidden="1">
      <c r="A126" t="s">
        <v>76</v>
      </c>
      <c r="B126" t="s">
        <v>33121</v>
      </c>
      <c r="F126" t="s">
        <v>33121</v>
      </c>
      <c r="I126" t="s">
        <v>33122</v>
      </c>
      <c r="J126" t="s">
        <v>7373</v>
      </c>
      <c r="N126" t="s">
        <v>28261</v>
      </c>
      <c r="V126" t="s">
        <v>33554</v>
      </c>
      <c r="AA126" t="s">
        <v>33555</v>
      </c>
      <c r="AF126">
        <v>20</v>
      </c>
      <c r="AG126">
        <v>21</v>
      </c>
      <c r="AM126" t="s">
        <v>7376</v>
      </c>
      <c r="AS126">
        <v>2000</v>
      </c>
      <c r="AT126">
        <v>48</v>
      </c>
      <c r="AU126">
        <v>1</v>
      </c>
      <c r="AZ126">
        <v>67</v>
      </c>
      <c r="BA126">
        <v>78</v>
      </c>
      <c r="BC126" t="s">
        <v>33123</v>
      </c>
      <c r="BK126" t="s">
        <v>33160</v>
      </c>
      <c r="BQ126" t="s">
        <v>33094</v>
      </c>
      <c r="BR126" t="s">
        <v>296</v>
      </c>
    </row>
    <row r="127" spans="1:70" hidden="1">
      <c r="A127" t="s">
        <v>76</v>
      </c>
      <c r="B127" t="s">
        <v>33124</v>
      </c>
      <c r="F127" t="s">
        <v>33124</v>
      </c>
      <c r="I127" t="s">
        <v>33125</v>
      </c>
      <c r="J127" t="s">
        <v>3996</v>
      </c>
      <c r="N127" t="s">
        <v>28261</v>
      </c>
      <c r="V127" t="s">
        <v>33556</v>
      </c>
      <c r="Z127" t="s">
        <v>33557</v>
      </c>
      <c r="AA127" t="s">
        <v>30685</v>
      </c>
      <c r="AF127">
        <v>51</v>
      </c>
      <c r="AG127">
        <v>57</v>
      </c>
      <c r="AM127" t="s">
        <v>4000</v>
      </c>
      <c r="AR127" t="s">
        <v>94</v>
      </c>
      <c r="AS127">
        <v>2000</v>
      </c>
      <c r="AT127">
        <v>122</v>
      </c>
      <c r="AU127">
        <v>1</v>
      </c>
      <c r="AZ127">
        <v>1</v>
      </c>
      <c r="BA127">
        <v>10</v>
      </c>
      <c r="BC127" t="s">
        <v>33126</v>
      </c>
      <c r="BK127" t="s">
        <v>33152</v>
      </c>
      <c r="BL127">
        <v>28307946</v>
      </c>
      <c r="BQ127" t="s">
        <v>33094</v>
      </c>
      <c r="BR127" t="s">
        <v>296</v>
      </c>
    </row>
    <row r="128" spans="1:70" hidden="1">
      <c r="A128" t="s">
        <v>76</v>
      </c>
      <c r="B128" t="s">
        <v>33558</v>
      </c>
      <c r="F128" t="s">
        <v>33558</v>
      </c>
      <c r="I128" t="s">
        <v>33559</v>
      </c>
      <c r="J128" t="s">
        <v>605</v>
      </c>
      <c r="N128" t="s">
        <v>28261</v>
      </c>
      <c r="V128" t="s">
        <v>33560</v>
      </c>
      <c r="Z128" t="s">
        <v>9229</v>
      </c>
      <c r="AF128">
        <v>69</v>
      </c>
      <c r="AG128">
        <v>78</v>
      </c>
      <c r="AM128" t="s">
        <v>607</v>
      </c>
      <c r="AR128" t="s">
        <v>128</v>
      </c>
      <c r="AS128">
        <v>1999</v>
      </c>
      <c r="AT128">
        <v>53</v>
      </c>
      <c r="AU128">
        <v>6</v>
      </c>
      <c r="AZ128">
        <v>1823</v>
      </c>
      <c r="BA128">
        <v>1834</v>
      </c>
      <c r="BC128" t="s">
        <v>33561</v>
      </c>
      <c r="BK128" t="s">
        <v>33562</v>
      </c>
      <c r="BL128">
        <v>28565454</v>
      </c>
      <c r="BQ128" t="s">
        <v>33094</v>
      </c>
      <c r="BR128" t="s">
        <v>296</v>
      </c>
    </row>
    <row r="129" spans="1:71" hidden="1">
      <c r="A129" t="s">
        <v>76</v>
      </c>
      <c r="B129" t="s">
        <v>32204</v>
      </c>
      <c r="F129" t="s">
        <v>32204</v>
      </c>
      <c r="I129" t="s">
        <v>32205</v>
      </c>
      <c r="J129" t="s">
        <v>2877</v>
      </c>
      <c r="N129" t="s">
        <v>28261</v>
      </c>
      <c r="V129" t="s">
        <v>32206</v>
      </c>
      <c r="Z129" t="s">
        <v>8853</v>
      </c>
      <c r="AA129" t="s">
        <v>15096</v>
      </c>
      <c r="AF129">
        <v>14</v>
      </c>
      <c r="AG129">
        <v>14</v>
      </c>
      <c r="AM129" t="s">
        <v>2880</v>
      </c>
      <c r="AR129" t="s">
        <v>413</v>
      </c>
      <c r="AS129">
        <v>1999</v>
      </c>
      <c r="AT129">
        <v>68</v>
      </c>
      <c r="AU129">
        <v>3</v>
      </c>
      <c r="AZ129">
        <v>429</v>
      </c>
      <c r="BA129">
        <v>441</v>
      </c>
      <c r="BC129" t="s">
        <v>32207</v>
      </c>
      <c r="BK129" t="s">
        <v>32208</v>
      </c>
      <c r="BQ129" t="s">
        <v>33176</v>
      </c>
    </row>
    <row r="130" spans="1:71" hidden="1">
      <c r="A130" t="s">
        <v>76</v>
      </c>
      <c r="B130" t="s">
        <v>12584</v>
      </c>
      <c r="F130" t="s">
        <v>12584</v>
      </c>
      <c r="I130" t="s">
        <v>12585</v>
      </c>
      <c r="J130" t="s">
        <v>2514</v>
      </c>
      <c r="N130" t="s">
        <v>28261</v>
      </c>
      <c r="V130" t="s">
        <v>12586</v>
      </c>
      <c r="AF130">
        <v>11</v>
      </c>
      <c r="AG130">
        <v>12</v>
      </c>
      <c r="AM130" t="s">
        <v>2518</v>
      </c>
      <c r="AR130" t="s">
        <v>413</v>
      </c>
      <c r="AS130">
        <v>1999</v>
      </c>
      <c r="AT130">
        <v>83</v>
      </c>
      <c r="AV130">
        <v>5</v>
      </c>
      <c r="AZ130">
        <v>509</v>
      </c>
      <c r="BA130">
        <v>519</v>
      </c>
      <c r="BC130" t="s">
        <v>12587</v>
      </c>
      <c r="BK130" t="s">
        <v>12588</v>
      </c>
      <c r="BQ130" t="s">
        <v>33176</v>
      </c>
    </row>
    <row r="131" spans="1:71" hidden="1">
      <c r="A131" t="s">
        <v>76</v>
      </c>
      <c r="B131" t="s">
        <v>33563</v>
      </c>
      <c r="F131" t="s">
        <v>33563</v>
      </c>
      <c r="I131" t="s">
        <v>33564</v>
      </c>
      <c r="J131" t="s">
        <v>969</v>
      </c>
      <c r="N131" t="s">
        <v>28261</v>
      </c>
      <c r="V131" t="s">
        <v>33565</v>
      </c>
      <c r="AF131">
        <v>2</v>
      </c>
      <c r="AG131">
        <v>2</v>
      </c>
      <c r="AM131" t="s">
        <v>971</v>
      </c>
      <c r="AR131" t="s">
        <v>887</v>
      </c>
      <c r="AS131">
        <v>1999</v>
      </c>
      <c r="AT131">
        <v>24</v>
      </c>
      <c r="AU131">
        <v>1</v>
      </c>
      <c r="AZ131">
        <v>70</v>
      </c>
      <c r="BA131">
        <v>77</v>
      </c>
      <c r="BK131" t="s">
        <v>33566</v>
      </c>
      <c r="BL131">
        <v>10436880</v>
      </c>
      <c r="BQ131" t="s">
        <v>33094</v>
      </c>
      <c r="BR131" t="s">
        <v>296</v>
      </c>
    </row>
    <row r="132" spans="1:71" hidden="1">
      <c r="A132" t="s">
        <v>76</v>
      </c>
      <c r="B132" t="s">
        <v>5190</v>
      </c>
      <c r="F132" t="s">
        <v>5190</v>
      </c>
      <c r="I132" t="s">
        <v>5191</v>
      </c>
      <c r="J132" t="s">
        <v>2128</v>
      </c>
      <c r="N132" t="s">
        <v>28261</v>
      </c>
      <c r="V132" t="s">
        <v>5192</v>
      </c>
      <c r="AF132">
        <v>9</v>
      </c>
      <c r="AG132">
        <v>12</v>
      </c>
      <c r="AM132" t="s">
        <v>2130</v>
      </c>
      <c r="AN132" t="s">
        <v>4637</v>
      </c>
      <c r="AR132" t="s">
        <v>600</v>
      </c>
      <c r="AS132">
        <v>1999</v>
      </c>
      <c r="AT132">
        <v>28</v>
      </c>
      <c r="AU132">
        <v>2</v>
      </c>
      <c r="AZ132">
        <v>195</v>
      </c>
      <c r="BA132">
        <v>200</v>
      </c>
      <c r="BC132" t="s">
        <v>5193</v>
      </c>
      <c r="BK132" t="s">
        <v>5194</v>
      </c>
      <c r="BQ132" t="s">
        <v>33176</v>
      </c>
    </row>
    <row r="133" spans="1:71" hidden="1">
      <c r="A133" t="s">
        <v>76</v>
      </c>
      <c r="B133" t="s">
        <v>32258</v>
      </c>
      <c r="F133" t="s">
        <v>32258</v>
      </c>
      <c r="I133" t="s">
        <v>32259</v>
      </c>
      <c r="J133" t="s">
        <v>2128</v>
      </c>
      <c r="N133" t="s">
        <v>28261</v>
      </c>
      <c r="V133" t="s">
        <v>32260</v>
      </c>
      <c r="AF133">
        <v>30</v>
      </c>
      <c r="AG133">
        <v>30</v>
      </c>
      <c r="AM133" t="s">
        <v>2130</v>
      </c>
      <c r="AR133" t="s">
        <v>128</v>
      </c>
      <c r="AS133">
        <v>1998</v>
      </c>
      <c r="AT133">
        <v>27</v>
      </c>
      <c r="AU133">
        <v>6</v>
      </c>
      <c r="AZ133">
        <v>1297</v>
      </c>
      <c r="BA133">
        <v>1302</v>
      </c>
      <c r="BC133" t="s">
        <v>32261</v>
      </c>
      <c r="BK133" t="s">
        <v>32262</v>
      </c>
      <c r="BQ133" t="s">
        <v>33176</v>
      </c>
    </row>
    <row r="134" spans="1:71" hidden="1">
      <c r="A134" t="s">
        <v>76</v>
      </c>
      <c r="B134" t="s">
        <v>3724</v>
      </c>
      <c r="F134" t="s">
        <v>3724</v>
      </c>
      <c r="I134" t="s">
        <v>3725</v>
      </c>
      <c r="J134" t="s">
        <v>605</v>
      </c>
      <c r="N134" t="s">
        <v>28261</v>
      </c>
      <c r="V134" t="s">
        <v>3726</v>
      </c>
      <c r="AF134">
        <v>62</v>
      </c>
      <c r="AG134">
        <v>63</v>
      </c>
      <c r="AM134" t="s">
        <v>607</v>
      </c>
      <c r="AR134" t="s">
        <v>128</v>
      </c>
      <c r="AS134">
        <v>1998</v>
      </c>
      <c r="AT134">
        <v>52</v>
      </c>
      <c r="AU134">
        <v>6</v>
      </c>
      <c r="AZ134">
        <v>1697</v>
      </c>
      <c r="BA134">
        <v>1704</v>
      </c>
      <c r="BC134" t="s">
        <v>3727</v>
      </c>
      <c r="BK134" t="s">
        <v>3728</v>
      </c>
      <c r="BL134">
        <v>28565309</v>
      </c>
      <c r="BQ134" t="s">
        <v>33176</v>
      </c>
    </row>
    <row r="135" spans="1:71" hidden="1">
      <c r="A135" t="s">
        <v>76</v>
      </c>
      <c r="B135" t="s">
        <v>17129</v>
      </c>
      <c r="F135" t="s">
        <v>17129</v>
      </c>
      <c r="I135" t="s">
        <v>32268</v>
      </c>
      <c r="J135" t="s">
        <v>145</v>
      </c>
      <c r="N135" t="s">
        <v>28261</v>
      </c>
      <c r="V135" t="s">
        <v>32269</v>
      </c>
      <c r="Z135" t="s">
        <v>8853</v>
      </c>
      <c r="AA135" t="s">
        <v>15096</v>
      </c>
      <c r="AF135">
        <v>95</v>
      </c>
      <c r="AG135">
        <v>109</v>
      </c>
      <c r="AM135" t="s">
        <v>147</v>
      </c>
      <c r="AR135" t="s">
        <v>128</v>
      </c>
      <c r="AS135">
        <v>1998</v>
      </c>
      <c r="AT135">
        <v>44</v>
      </c>
      <c r="AU135">
        <v>12</v>
      </c>
      <c r="AZ135">
        <v>1233</v>
      </c>
      <c r="BA135">
        <v>1239</v>
      </c>
      <c r="BC135" t="s">
        <v>32270</v>
      </c>
      <c r="BK135" t="s">
        <v>32271</v>
      </c>
      <c r="BQ135" t="s">
        <v>33176</v>
      </c>
    </row>
    <row r="136" spans="1:71" hidden="1">
      <c r="A136" t="s">
        <v>76</v>
      </c>
      <c r="B136" t="s">
        <v>5559</v>
      </c>
      <c r="F136" t="s">
        <v>5559</v>
      </c>
      <c r="I136" t="s">
        <v>5560</v>
      </c>
      <c r="J136" t="s">
        <v>3996</v>
      </c>
      <c r="N136" t="s">
        <v>28261</v>
      </c>
      <c r="V136" t="s">
        <v>5561</v>
      </c>
      <c r="AF136">
        <v>14</v>
      </c>
      <c r="AG136">
        <v>14</v>
      </c>
      <c r="AM136" t="s">
        <v>4000</v>
      </c>
      <c r="AN136" t="s">
        <v>5562</v>
      </c>
      <c r="AR136" t="s">
        <v>128</v>
      </c>
      <c r="AS136">
        <v>1998</v>
      </c>
      <c r="AT136">
        <v>117</v>
      </c>
      <c r="AU136">
        <v>4</v>
      </c>
      <c r="AZ136">
        <v>486</v>
      </c>
      <c r="BA136">
        <v>495</v>
      </c>
      <c r="BC136" t="s">
        <v>5563</v>
      </c>
      <c r="BK136" t="s">
        <v>5564</v>
      </c>
      <c r="BL136">
        <v>28307673</v>
      </c>
      <c r="BQ136" t="s">
        <v>33176</v>
      </c>
    </row>
    <row r="137" spans="1:71" hidden="1">
      <c r="A137" t="s">
        <v>76</v>
      </c>
      <c r="B137" t="s">
        <v>6070</v>
      </c>
      <c r="F137" t="s">
        <v>6070</v>
      </c>
      <c r="I137" t="s">
        <v>6996</v>
      </c>
      <c r="J137" t="s">
        <v>182</v>
      </c>
      <c r="N137" t="s">
        <v>28261</v>
      </c>
      <c r="V137" t="s">
        <v>6997</v>
      </c>
      <c r="AF137">
        <v>20</v>
      </c>
      <c r="AG137">
        <v>22</v>
      </c>
      <c r="AM137" t="s">
        <v>184</v>
      </c>
      <c r="AR137" t="s">
        <v>128</v>
      </c>
      <c r="AS137">
        <v>1998</v>
      </c>
      <c r="AT137">
        <v>23</v>
      </c>
      <c r="AU137">
        <v>4</v>
      </c>
      <c r="AZ137">
        <v>369</v>
      </c>
      <c r="BA137">
        <v>375</v>
      </c>
      <c r="BC137" t="s">
        <v>6998</v>
      </c>
      <c r="BK137" t="s">
        <v>6999</v>
      </c>
      <c r="BQ137" t="s">
        <v>33176</v>
      </c>
    </row>
    <row r="138" spans="1:71">
      <c r="A138" t="s">
        <v>76</v>
      </c>
      <c r="B138" t="s">
        <v>33567</v>
      </c>
      <c r="F138" t="s">
        <v>33567</v>
      </c>
      <c r="I138" t="s">
        <v>33568</v>
      </c>
      <c r="J138" t="s">
        <v>145</v>
      </c>
      <c r="N138" t="s">
        <v>28261</v>
      </c>
      <c r="V138" t="s">
        <v>33569</v>
      </c>
      <c r="Z138" t="s">
        <v>8853</v>
      </c>
      <c r="AA138" t="s">
        <v>15096</v>
      </c>
      <c r="AF138">
        <v>75</v>
      </c>
      <c r="AG138">
        <v>79</v>
      </c>
      <c r="AM138" t="s">
        <v>147</v>
      </c>
      <c r="AR138" t="s">
        <v>168</v>
      </c>
      <c r="AS138">
        <v>1998</v>
      </c>
      <c r="AT138">
        <v>44</v>
      </c>
      <c r="AU138">
        <v>10</v>
      </c>
      <c r="AZ138">
        <v>1009</v>
      </c>
      <c r="BA138">
        <v>1015</v>
      </c>
      <c r="BC138" t="s">
        <v>33570</v>
      </c>
      <c r="BK138" t="s">
        <v>33571</v>
      </c>
      <c r="BQ138" t="s">
        <v>33094</v>
      </c>
      <c r="BR138" t="s">
        <v>594</v>
      </c>
      <c r="BS138">
        <v>1</v>
      </c>
    </row>
    <row r="139" spans="1:71" hidden="1">
      <c r="A139" t="s">
        <v>76</v>
      </c>
      <c r="B139" t="s">
        <v>33572</v>
      </c>
      <c r="F139" t="s">
        <v>33572</v>
      </c>
      <c r="I139" t="s">
        <v>33573</v>
      </c>
      <c r="J139" t="s">
        <v>2877</v>
      </c>
      <c r="N139" t="s">
        <v>28261</v>
      </c>
      <c r="V139" t="s">
        <v>33574</v>
      </c>
      <c r="Z139" t="s">
        <v>9229</v>
      </c>
      <c r="AF139">
        <v>38</v>
      </c>
      <c r="AG139">
        <v>38</v>
      </c>
      <c r="AM139" t="s">
        <v>2880</v>
      </c>
      <c r="AR139" t="s">
        <v>216</v>
      </c>
      <c r="AS139">
        <v>1998</v>
      </c>
      <c r="AT139">
        <v>64</v>
      </c>
      <c r="AU139">
        <v>4</v>
      </c>
      <c r="AZ139">
        <v>449</v>
      </c>
      <c r="BA139">
        <v>462</v>
      </c>
      <c r="BC139" t="s">
        <v>33575</v>
      </c>
      <c r="BK139" t="s">
        <v>33576</v>
      </c>
      <c r="BQ139" t="s">
        <v>33094</v>
      </c>
      <c r="BR139" t="s">
        <v>296</v>
      </c>
    </row>
    <row r="140" spans="1:71">
      <c r="A140" t="s">
        <v>76</v>
      </c>
      <c r="B140" t="s">
        <v>33577</v>
      </c>
      <c r="F140" t="s">
        <v>33577</v>
      </c>
      <c r="I140" t="s">
        <v>33578</v>
      </c>
      <c r="J140" t="s">
        <v>631</v>
      </c>
      <c r="N140" t="s">
        <v>28261</v>
      </c>
      <c r="V140" t="s">
        <v>33579</v>
      </c>
      <c r="AF140">
        <v>40</v>
      </c>
      <c r="AG140">
        <v>42</v>
      </c>
      <c r="AM140" t="s">
        <v>633</v>
      </c>
      <c r="AN140" t="s">
        <v>12577</v>
      </c>
      <c r="AR140" t="s">
        <v>887</v>
      </c>
      <c r="AS140">
        <v>1998</v>
      </c>
      <c r="AT140">
        <v>79</v>
      </c>
      <c r="AU140">
        <v>4</v>
      </c>
      <c r="AZ140">
        <v>1458</v>
      </c>
      <c r="BA140">
        <v>1462</v>
      </c>
      <c r="BC140" t="s">
        <v>33580</v>
      </c>
      <c r="BK140" t="s">
        <v>33581</v>
      </c>
      <c r="BQ140" t="s">
        <v>33094</v>
      </c>
      <c r="BR140" t="s">
        <v>594</v>
      </c>
      <c r="BS140">
        <v>2</v>
      </c>
    </row>
    <row r="141" spans="1:71" hidden="1">
      <c r="A141" t="s">
        <v>76</v>
      </c>
      <c r="B141" t="s">
        <v>3475</v>
      </c>
      <c r="F141" t="s">
        <v>3475</v>
      </c>
      <c r="I141" t="s">
        <v>18595</v>
      </c>
      <c r="J141" t="s">
        <v>2662</v>
      </c>
      <c r="N141" t="s">
        <v>28261</v>
      </c>
      <c r="V141" t="s">
        <v>18596</v>
      </c>
      <c r="AF141">
        <v>19</v>
      </c>
      <c r="AG141">
        <v>22</v>
      </c>
      <c r="AM141" t="s">
        <v>2664</v>
      </c>
      <c r="AN141" t="s">
        <v>3478</v>
      </c>
      <c r="AR141" t="s">
        <v>887</v>
      </c>
      <c r="AS141">
        <v>1998</v>
      </c>
      <c r="AT141">
        <v>87</v>
      </c>
      <c r="AU141">
        <v>3</v>
      </c>
      <c r="AZ141">
        <v>311</v>
      </c>
      <c r="BA141">
        <v>319</v>
      </c>
      <c r="BC141" t="s">
        <v>18597</v>
      </c>
      <c r="BK141" t="s">
        <v>18598</v>
      </c>
      <c r="BQ141" t="s">
        <v>33176</v>
      </c>
    </row>
    <row r="142" spans="1:71">
      <c r="A142" t="s">
        <v>76</v>
      </c>
      <c r="B142" t="s">
        <v>33582</v>
      </c>
      <c r="F142" t="s">
        <v>33582</v>
      </c>
      <c r="I142" t="s">
        <v>33583</v>
      </c>
      <c r="J142" t="s">
        <v>1196</v>
      </c>
      <c r="N142" t="s">
        <v>28261</v>
      </c>
      <c r="V142" t="s">
        <v>33584</v>
      </c>
      <c r="AF142">
        <v>4</v>
      </c>
      <c r="AG142">
        <v>5</v>
      </c>
      <c r="AM142" t="s">
        <v>1198</v>
      </c>
      <c r="AN142" t="s">
        <v>5152</v>
      </c>
      <c r="AR142" t="s">
        <v>148</v>
      </c>
      <c r="AS142">
        <v>1998</v>
      </c>
      <c r="AT142">
        <v>91</v>
      </c>
      <c r="AU142">
        <v>3</v>
      </c>
      <c r="AZ142">
        <v>308</v>
      </c>
      <c r="BA142">
        <v>314</v>
      </c>
      <c r="BC142" t="s">
        <v>33585</v>
      </c>
      <c r="BK142" t="s">
        <v>33586</v>
      </c>
      <c r="BQ142" t="s">
        <v>33094</v>
      </c>
      <c r="BR142" t="s">
        <v>594</v>
      </c>
      <c r="BS142">
        <v>2</v>
      </c>
    </row>
    <row r="143" spans="1:71" hidden="1">
      <c r="A143" t="s">
        <v>76</v>
      </c>
      <c r="B143" t="s">
        <v>33587</v>
      </c>
      <c r="F143" t="s">
        <v>33587</v>
      </c>
      <c r="I143" t="s">
        <v>33588</v>
      </c>
      <c r="J143" t="s">
        <v>33589</v>
      </c>
      <c r="N143" t="s">
        <v>28261</v>
      </c>
      <c r="V143" t="s">
        <v>33590</v>
      </c>
      <c r="AF143">
        <v>84</v>
      </c>
      <c r="AG143">
        <v>87</v>
      </c>
      <c r="AM143" t="s">
        <v>33591</v>
      </c>
      <c r="AR143" t="s">
        <v>2228</v>
      </c>
      <c r="AS143">
        <v>1998</v>
      </c>
      <c r="AT143">
        <v>252</v>
      </c>
      <c r="AU143">
        <v>3</v>
      </c>
      <c r="AZ143">
        <v>608</v>
      </c>
      <c r="BA143">
        <v>611</v>
      </c>
      <c r="BC143" t="s">
        <v>33592</v>
      </c>
      <c r="BK143" t="s">
        <v>33593</v>
      </c>
      <c r="BL143">
        <v>9546680</v>
      </c>
      <c r="BQ143" t="s">
        <v>33094</v>
      </c>
      <c r="BR143" t="s">
        <v>296</v>
      </c>
    </row>
    <row r="144" spans="1:71" hidden="1">
      <c r="A144" t="s">
        <v>76</v>
      </c>
      <c r="B144" t="s">
        <v>4241</v>
      </c>
      <c r="F144" t="s">
        <v>4241</v>
      </c>
      <c r="I144" t="s">
        <v>4242</v>
      </c>
      <c r="J144" t="s">
        <v>1845</v>
      </c>
      <c r="N144" t="s">
        <v>28261</v>
      </c>
      <c r="V144" t="s">
        <v>4243</v>
      </c>
      <c r="AF144">
        <v>48</v>
      </c>
      <c r="AG144">
        <v>48</v>
      </c>
      <c r="AM144" t="s">
        <v>1849</v>
      </c>
      <c r="AN144" t="s">
        <v>1850</v>
      </c>
      <c r="AR144" t="s">
        <v>128</v>
      </c>
      <c r="AS144">
        <v>1997</v>
      </c>
      <c r="AT144">
        <v>147</v>
      </c>
      <c r="AU144">
        <v>4</v>
      </c>
      <c r="AZ144">
        <v>1873</v>
      </c>
      <c r="BA144">
        <v>1883</v>
      </c>
      <c r="BK144" t="s">
        <v>4244</v>
      </c>
      <c r="BL144">
        <v>9409843</v>
      </c>
      <c r="BQ144" t="s">
        <v>33176</v>
      </c>
    </row>
    <row r="145" spans="1:71" hidden="1">
      <c r="A145" t="s">
        <v>76</v>
      </c>
      <c r="B145" t="s">
        <v>33124</v>
      </c>
      <c r="F145" t="s">
        <v>33124</v>
      </c>
      <c r="I145" t="s">
        <v>33127</v>
      </c>
      <c r="J145" t="s">
        <v>210</v>
      </c>
      <c r="N145" t="s">
        <v>28261</v>
      </c>
      <c r="V145" t="s">
        <v>33594</v>
      </c>
      <c r="Z145" t="s">
        <v>33595</v>
      </c>
      <c r="AA145" t="s">
        <v>30685</v>
      </c>
      <c r="AF145">
        <v>48</v>
      </c>
      <c r="AG145">
        <v>53</v>
      </c>
      <c r="AM145" t="s">
        <v>214</v>
      </c>
      <c r="AR145" t="s">
        <v>413</v>
      </c>
      <c r="AS145">
        <v>1997</v>
      </c>
      <c r="AT145">
        <v>22</v>
      </c>
      <c r="AU145">
        <v>4</v>
      </c>
      <c r="AZ145">
        <v>390</v>
      </c>
      <c r="BA145">
        <v>398</v>
      </c>
      <c r="BC145" t="s">
        <v>33128</v>
      </c>
      <c r="BK145" t="s">
        <v>33153</v>
      </c>
      <c r="BQ145" t="s">
        <v>33094</v>
      </c>
      <c r="BR145" t="s">
        <v>296</v>
      </c>
    </row>
    <row r="146" spans="1:71" hidden="1">
      <c r="A146" t="s">
        <v>76</v>
      </c>
      <c r="B146" t="s">
        <v>32352</v>
      </c>
      <c r="F146" t="s">
        <v>32352</v>
      </c>
      <c r="I146" t="s">
        <v>32353</v>
      </c>
      <c r="J146" t="s">
        <v>2877</v>
      </c>
      <c r="N146" t="s">
        <v>28261</v>
      </c>
      <c r="V146" t="s">
        <v>32354</v>
      </c>
      <c r="AF146">
        <v>15</v>
      </c>
      <c r="AG146">
        <v>16</v>
      </c>
      <c r="AM146" t="s">
        <v>2880</v>
      </c>
      <c r="AR146" t="s">
        <v>216</v>
      </c>
      <c r="AS146">
        <v>1997</v>
      </c>
      <c r="AT146">
        <v>61</v>
      </c>
      <c r="AU146">
        <v>4</v>
      </c>
      <c r="AZ146">
        <v>501</v>
      </c>
      <c r="BA146">
        <v>513</v>
      </c>
      <c r="BC146" t="s">
        <v>32355</v>
      </c>
      <c r="BK146" t="s">
        <v>32356</v>
      </c>
      <c r="BQ146" t="s">
        <v>33176</v>
      </c>
    </row>
    <row r="147" spans="1:71" hidden="1">
      <c r="A147" t="s">
        <v>76</v>
      </c>
      <c r="B147" t="s">
        <v>4972</v>
      </c>
      <c r="F147" t="s">
        <v>4972</v>
      </c>
      <c r="I147" t="s">
        <v>4973</v>
      </c>
      <c r="J147" t="s">
        <v>3996</v>
      </c>
      <c r="N147" t="s">
        <v>28261</v>
      </c>
      <c r="V147" t="s">
        <v>4974</v>
      </c>
      <c r="AF147">
        <v>48</v>
      </c>
      <c r="AG147">
        <v>55</v>
      </c>
      <c r="AM147" t="s">
        <v>4000</v>
      </c>
      <c r="AR147" t="s">
        <v>397</v>
      </c>
      <c r="AS147">
        <v>1997</v>
      </c>
      <c r="AT147">
        <v>111</v>
      </c>
      <c r="AU147">
        <v>2</v>
      </c>
      <c r="AZ147">
        <v>160</v>
      </c>
      <c r="BA147">
        <v>165</v>
      </c>
      <c r="BC147" t="s">
        <v>4975</v>
      </c>
      <c r="BK147" t="s">
        <v>4976</v>
      </c>
      <c r="BL147">
        <v>28307989</v>
      </c>
      <c r="BQ147" t="s">
        <v>33176</v>
      </c>
    </row>
    <row r="148" spans="1:71" hidden="1">
      <c r="A148" t="s">
        <v>76</v>
      </c>
      <c r="B148" t="s">
        <v>32372</v>
      </c>
      <c r="F148" t="s">
        <v>32372</v>
      </c>
      <c r="I148" t="s">
        <v>32373</v>
      </c>
      <c r="J148" t="s">
        <v>631</v>
      </c>
      <c r="N148" t="s">
        <v>28261</v>
      </c>
      <c r="V148" t="s">
        <v>32374</v>
      </c>
      <c r="AF148">
        <v>25</v>
      </c>
      <c r="AG148">
        <v>27</v>
      </c>
      <c r="AM148" t="s">
        <v>633</v>
      </c>
      <c r="AR148" t="s">
        <v>887</v>
      </c>
      <c r="AS148">
        <v>1997</v>
      </c>
      <c r="AT148">
        <v>78</v>
      </c>
      <c r="AU148">
        <v>4</v>
      </c>
      <c r="AZ148">
        <v>969</v>
      </c>
      <c r="BA148">
        <v>976</v>
      </c>
      <c r="BC148" t="s">
        <v>32375</v>
      </c>
      <c r="BK148" t="s">
        <v>32376</v>
      </c>
      <c r="BQ148" t="s">
        <v>33176</v>
      </c>
    </row>
    <row r="149" spans="1:71" hidden="1">
      <c r="A149" t="s">
        <v>76</v>
      </c>
      <c r="B149" t="s">
        <v>3724</v>
      </c>
      <c r="F149" t="s">
        <v>3724</v>
      </c>
      <c r="I149" t="s">
        <v>12580</v>
      </c>
      <c r="J149" t="s">
        <v>605</v>
      </c>
      <c r="N149" t="s">
        <v>28261</v>
      </c>
      <c r="V149" t="s">
        <v>12581</v>
      </c>
      <c r="AF149">
        <v>82</v>
      </c>
      <c r="AG149">
        <v>82</v>
      </c>
      <c r="AM149" t="s">
        <v>607</v>
      </c>
      <c r="AR149" t="s">
        <v>600</v>
      </c>
      <c r="AS149">
        <v>1997</v>
      </c>
      <c r="AT149">
        <v>51</v>
      </c>
      <c r="AU149">
        <v>2</v>
      </c>
      <c r="AZ149">
        <v>451</v>
      </c>
      <c r="BA149">
        <v>458</v>
      </c>
      <c r="BC149" t="s">
        <v>12582</v>
      </c>
      <c r="BK149" t="s">
        <v>12583</v>
      </c>
      <c r="BL149">
        <v>28565340</v>
      </c>
      <c r="BQ149" t="s">
        <v>33176</v>
      </c>
    </row>
    <row r="150" spans="1:71" hidden="1">
      <c r="A150" t="s">
        <v>76</v>
      </c>
      <c r="B150" t="s">
        <v>9550</v>
      </c>
      <c r="F150" t="s">
        <v>9550</v>
      </c>
      <c r="I150" t="s">
        <v>9551</v>
      </c>
      <c r="J150" t="s">
        <v>3996</v>
      </c>
      <c r="N150" t="s">
        <v>28261</v>
      </c>
      <c r="V150" t="s">
        <v>9552</v>
      </c>
      <c r="AF150">
        <v>15</v>
      </c>
      <c r="AG150">
        <v>15</v>
      </c>
      <c r="AM150" t="s">
        <v>4000</v>
      </c>
      <c r="AR150" t="s">
        <v>769</v>
      </c>
      <c r="AS150">
        <v>1997</v>
      </c>
      <c r="AT150">
        <v>110</v>
      </c>
      <c r="AU150">
        <v>1</v>
      </c>
      <c r="AZ150">
        <v>32</v>
      </c>
      <c r="BA150">
        <v>39</v>
      </c>
      <c r="BC150" t="s">
        <v>9553</v>
      </c>
      <c r="BK150" t="s">
        <v>9554</v>
      </c>
      <c r="BL150">
        <v>28307466</v>
      </c>
      <c r="BQ150" t="s">
        <v>33176</v>
      </c>
    </row>
    <row r="151" spans="1:71" hidden="1">
      <c r="A151" t="s">
        <v>76</v>
      </c>
      <c r="B151" t="s">
        <v>32417</v>
      </c>
      <c r="F151" t="s">
        <v>32417</v>
      </c>
      <c r="I151" t="s">
        <v>32418</v>
      </c>
      <c r="J151" t="s">
        <v>605</v>
      </c>
      <c r="N151" t="s">
        <v>28261</v>
      </c>
      <c r="V151" t="s">
        <v>32419</v>
      </c>
      <c r="AF151">
        <v>30</v>
      </c>
      <c r="AG151">
        <v>31</v>
      </c>
      <c r="AM151" t="s">
        <v>607</v>
      </c>
      <c r="AN151" t="s">
        <v>608</v>
      </c>
      <c r="AR151" t="s">
        <v>887</v>
      </c>
      <c r="AS151">
        <v>1996</v>
      </c>
      <c r="AT151">
        <v>50</v>
      </c>
      <c r="AU151">
        <v>3</v>
      </c>
      <c r="AZ151">
        <v>1176</v>
      </c>
      <c r="BA151">
        <v>1181</v>
      </c>
      <c r="BC151" t="s">
        <v>32420</v>
      </c>
      <c r="BK151" t="s">
        <v>32421</v>
      </c>
      <c r="BL151">
        <v>28565280</v>
      </c>
      <c r="BQ151" t="s">
        <v>33176</v>
      </c>
    </row>
    <row r="152" spans="1:71" hidden="1">
      <c r="A152" t="s">
        <v>76</v>
      </c>
      <c r="B152" t="s">
        <v>1576</v>
      </c>
      <c r="F152" t="s">
        <v>1576</v>
      </c>
      <c r="I152" t="s">
        <v>1577</v>
      </c>
      <c r="J152" t="s">
        <v>1578</v>
      </c>
      <c r="N152" t="s">
        <v>28261</v>
      </c>
      <c r="V152" t="s">
        <v>1579</v>
      </c>
      <c r="AF152">
        <v>38</v>
      </c>
      <c r="AG152">
        <v>41</v>
      </c>
      <c r="AM152" t="s">
        <v>1580</v>
      </c>
      <c r="AR152" t="s">
        <v>887</v>
      </c>
      <c r="AS152">
        <v>1996</v>
      </c>
      <c r="AT152">
        <v>10</v>
      </c>
      <c r="AU152">
        <v>3</v>
      </c>
      <c r="AZ152">
        <v>384</v>
      </c>
      <c r="BA152">
        <v>389</v>
      </c>
      <c r="BC152" t="s">
        <v>1581</v>
      </c>
      <c r="BK152" t="s">
        <v>1582</v>
      </c>
      <c r="BQ152" t="s">
        <v>33176</v>
      </c>
    </row>
    <row r="153" spans="1:71" hidden="1">
      <c r="A153" t="s">
        <v>76</v>
      </c>
      <c r="B153" t="s">
        <v>4972</v>
      </c>
      <c r="F153" t="s">
        <v>4972</v>
      </c>
      <c r="I153" t="s">
        <v>32427</v>
      </c>
      <c r="J153" t="s">
        <v>452</v>
      </c>
      <c r="N153" t="s">
        <v>28261</v>
      </c>
      <c r="V153" t="s">
        <v>32428</v>
      </c>
      <c r="AF153">
        <v>13</v>
      </c>
      <c r="AG153">
        <v>17</v>
      </c>
      <c r="AM153" t="s">
        <v>454</v>
      </c>
      <c r="AR153" t="s">
        <v>148</v>
      </c>
      <c r="AS153">
        <v>1996</v>
      </c>
      <c r="AT153">
        <v>31</v>
      </c>
      <c r="AU153">
        <v>2</v>
      </c>
      <c r="AZ153">
        <v>217</v>
      </c>
      <c r="BA153">
        <v>223</v>
      </c>
      <c r="BC153" t="s">
        <v>32429</v>
      </c>
      <c r="BK153" t="s">
        <v>32430</v>
      </c>
      <c r="BQ153" t="s">
        <v>33176</v>
      </c>
    </row>
    <row r="154" spans="1:71" hidden="1">
      <c r="A154" t="s">
        <v>867</v>
      </c>
      <c r="B154" t="s">
        <v>33596</v>
      </c>
      <c r="D154" t="s">
        <v>33597</v>
      </c>
      <c r="F154" t="s">
        <v>33596</v>
      </c>
      <c r="I154" t="s">
        <v>33598</v>
      </c>
      <c r="J154" t="s">
        <v>33599</v>
      </c>
      <c r="K154" t="s">
        <v>33600</v>
      </c>
      <c r="N154" t="s">
        <v>28366</v>
      </c>
      <c r="AF154">
        <v>3</v>
      </c>
      <c r="AG154">
        <v>4</v>
      </c>
      <c r="AM154" t="s">
        <v>33601</v>
      </c>
      <c r="AO154" t="s">
        <v>33602</v>
      </c>
      <c r="AS154">
        <v>1996</v>
      </c>
      <c r="AT154">
        <v>29</v>
      </c>
      <c r="AZ154">
        <v>151</v>
      </c>
      <c r="BA154">
        <v>214</v>
      </c>
      <c r="BK154" t="s">
        <v>33603</v>
      </c>
      <c r="BQ154" t="s">
        <v>33094</v>
      </c>
    </row>
    <row r="155" spans="1:71" hidden="1">
      <c r="A155" t="s">
        <v>76</v>
      </c>
      <c r="B155" t="s">
        <v>5195</v>
      </c>
      <c r="F155" t="s">
        <v>5195</v>
      </c>
      <c r="I155" t="s">
        <v>5196</v>
      </c>
      <c r="J155" t="s">
        <v>4626</v>
      </c>
      <c r="N155" t="s">
        <v>28261</v>
      </c>
      <c r="V155" t="s">
        <v>5197</v>
      </c>
      <c r="AF155">
        <v>4</v>
      </c>
      <c r="AG155">
        <v>6</v>
      </c>
      <c r="AM155" t="s">
        <v>4627</v>
      </c>
      <c r="AS155">
        <v>1996</v>
      </c>
      <c r="AT155">
        <v>124</v>
      </c>
      <c r="AU155">
        <v>2</v>
      </c>
      <c r="AZ155">
        <v>151</v>
      </c>
      <c r="BA155">
        <v>163</v>
      </c>
      <c r="BC155" t="s">
        <v>5198</v>
      </c>
      <c r="BK155" t="s">
        <v>5199</v>
      </c>
      <c r="BQ155" t="s">
        <v>33176</v>
      </c>
    </row>
    <row r="156" spans="1:71">
      <c r="A156" t="s">
        <v>76</v>
      </c>
      <c r="B156" t="s">
        <v>33604</v>
      </c>
      <c r="F156" t="s">
        <v>33604</v>
      </c>
      <c r="I156" t="s">
        <v>33605</v>
      </c>
      <c r="J156" t="s">
        <v>210</v>
      </c>
      <c r="N156" t="s">
        <v>28261</v>
      </c>
      <c r="V156" t="s">
        <v>33606</v>
      </c>
      <c r="AF156">
        <v>18</v>
      </c>
      <c r="AG156">
        <v>19</v>
      </c>
      <c r="AM156" t="s">
        <v>214</v>
      </c>
      <c r="AN156" t="s">
        <v>215</v>
      </c>
      <c r="AR156" t="s">
        <v>413</v>
      </c>
      <c r="AS156">
        <v>1995</v>
      </c>
      <c r="AT156">
        <v>20</v>
      </c>
      <c r="AU156">
        <v>4</v>
      </c>
      <c r="AZ156">
        <v>359</v>
      </c>
      <c r="BA156">
        <v>366</v>
      </c>
      <c r="BC156" t="s">
        <v>33607</v>
      </c>
      <c r="BK156" t="s">
        <v>33608</v>
      </c>
      <c r="BQ156" t="s">
        <v>33094</v>
      </c>
      <c r="BR156" t="s">
        <v>594</v>
      </c>
      <c r="BS156">
        <v>2</v>
      </c>
    </row>
    <row r="157" spans="1:71" hidden="1">
      <c r="A157" t="s">
        <v>76</v>
      </c>
      <c r="B157" t="s">
        <v>22478</v>
      </c>
      <c r="F157" t="s">
        <v>22478</v>
      </c>
      <c r="I157" t="s">
        <v>33609</v>
      </c>
      <c r="J157" t="s">
        <v>182</v>
      </c>
      <c r="N157" t="s">
        <v>28261</v>
      </c>
      <c r="V157" t="s">
        <v>33610</v>
      </c>
      <c r="AF157">
        <v>12</v>
      </c>
      <c r="AG157">
        <v>12</v>
      </c>
      <c r="AM157" t="s">
        <v>184</v>
      </c>
      <c r="AR157" t="s">
        <v>185</v>
      </c>
      <c r="AS157">
        <v>1995</v>
      </c>
      <c r="AT157">
        <v>20</v>
      </c>
      <c r="AU157">
        <v>3</v>
      </c>
      <c r="AZ157">
        <v>248</v>
      </c>
      <c r="BA157">
        <v>252</v>
      </c>
      <c r="BC157" t="s">
        <v>33611</v>
      </c>
      <c r="BK157" t="s">
        <v>33612</v>
      </c>
      <c r="BQ157" t="s">
        <v>33094</v>
      </c>
      <c r="BR157" t="s">
        <v>296</v>
      </c>
    </row>
    <row r="158" spans="1:71" hidden="1">
      <c r="A158" t="s">
        <v>76</v>
      </c>
      <c r="B158" t="s">
        <v>180</v>
      </c>
      <c r="F158" t="s">
        <v>180</v>
      </c>
      <c r="I158" t="s">
        <v>181</v>
      </c>
      <c r="J158" t="s">
        <v>182</v>
      </c>
      <c r="N158" t="s">
        <v>28261</v>
      </c>
      <c r="V158" t="s">
        <v>183</v>
      </c>
      <c r="AF158">
        <v>16</v>
      </c>
      <c r="AG158">
        <v>16</v>
      </c>
      <c r="AM158" t="s">
        <v>184</v>
      </c>
      <c r="AR158" t="s">
        <v>185</v>
      </c>
      <c r="AS158">
        <v>1995</v>
      </c>
      <c r="AT158">
        <v>20</v>
      </c>
      <c r="AU158">
        <v>3</v>
      </c>
      <c r="AZ158">
        <v>253</v>
      </c>
      <c r="BA158">
        <v>256</v>
      </c>
      <c r="BC158" t="s">
        <v>186</v>
      </c>
      <c r="BK158" t="s">
        <v>187</v>
      </c>
      <c r="BQ158" t="s">
        <v>33176</v>
      </c>
    </row>
    <row r="159" spans="1:71" hidden="1">
      <c r="A159" t="s">
        <v>76</v>
      </c>
      <c r="B159" t="s">
        <v>13776</v>
      </c>
      <c r="F159" t="s">
        <v>13776</v>
      </c>
      <c r="I159" t="s">
        <v>13777</v>
      </c>
      <c r="J159" t="s">
        <v>3996</v>
      </c>
      <c r="N159" t="s">
        <v>28261</v>
      </c>
      <c r="V159" t="s">
        <v>13778</v>
      </c>
      <c r="AF159">
        <v>35</v>
      </c>
      <c r="AG159">
        <v>37</v>
      </c>
      <c r="AM159" t="s">
        <v>4000</v>
      </c>
      <c r="AN159" t="s">
        <v>5562</v>
      </c>
      <c r="AR159" t="s">
        <v>216</v>
      </c>
      <c r="AS159">
        <v>1995</v>
      </c>
      <c r="AT159">
        <v>103</v>
      </c>
      <c r="AU159">
        <v>3</v>
      </c>
      <c r="AZ159">
        <v>319</v>
      </c>
      <c r="BA159">
        <v>326</v>
      </c>
      <c r="BC159" t="s">
        <v>13779</v>
      </c>
      <c r="BK159" t="s">
        <v>13780</v>
      </c>
      <c r="BL159">
        <v>28306825</v>
      </c>
      <c r="BQ159" t="s">
        <v>33176</v>
      </c>
    </row>
    <row r="160" spans="1:71" hidden="1">
      <c r="A160" t="s">
        <v>76</v>
      </c>
      <c r="B160" t="s">
        <v>33613</v>
      </c>
      <c r="F160" t="s">
        <v>33613</v>
      </c>
      <c r="I160" t="s">
        <v>33614</v>
      </c>
      <c r="J160" t="s">
        <v>605</v>
      </c>
      <c r="N160" t="s">
        <v>28261</v>
      </c>
      <c r="V160" t="s">
        <v>33615</v>
      </c>
      <c r="AF160">
        <v>33</v>
      </c>
      <c r="AG160">
        <v>33</v>
      </c>
      <c r="AM160" t="s">
        <v>607</v>
      </c>
      <c r="AR160" t="s">
        <v>887</v>
      </c>
      <c r="AS160">
        <v>1995</v>
      </c>
      <c r="AT160">
        <v>49</v>
      </c>
      <c r="AU160">
        <v>3</v>
      </c>
      <c r="AZ160">
        <v>446</v>
      </c>
      <c r="BA160">
        <v>455</v>
      </c>
      <c r="BC160" t="s">
        <v>33616</v>
      </c>
      <c r="BK160" t="s">
        <v>33617</v>
      </c>
      <c r="BL160">
        <v>28565079</v>
      </c>
      <c r="BQ160" t="s">
        <v>33094</v>
      </c>
      <c r="BR160" t="s">
        <v>296</v>
      </c>
    </row>
    <row r="161" spans="1:72" hidden="1">
      <c r="A161" t="s">
        <v>76</v>
      </c>
      <c r="B161" t="s">
        <v>33618</v>
      </c>
      <c r="F161" t="s">
        <v>33618</v>
      </c>
      <c r="I161" t="s">
        <v>33619</v>
      </c>
      <c r="J161" t="s">
        <v>5127</v>
      </c>
      <c r="N161" t="s">
        <v>28261</v>
      </c>
      <c r="V161" t="s">
        <v>33620</v>
      </c>
      <c r="AF161">
        <v>10</v>
      </c>
      <c r="AG161">
        <v>10</v>
      </c>
      <c r="AM161" t="s">
        <v>5131</v>
      </c>
      <c r="AR161" t="s">
        <v>600</v>
      </c>
      <c r="AS161">
        <v>1995</v>
      </c>
      <c r="AT161">
        <v>10</v>
      </c>
      <c r="AU161">
        <v>1</v>
      </c>
      <c r="AZ161">
        <v>87</v>
      </c>
      <c r="BA161">
        <v>93</v>
      </c>
      <c r="BC161" t="s">
        <v>33621</v>
      </c>
      <c r="BK161" t="s">
        <v>33622</v>
      </c>
      <c r="BQ161" t="s">
        <v>33094</v>
      </c>
      <c r="BR161" t="s">
        <v>296</v>
      </c>
    </row>
    <row r="162" spans="1:72" hidden="1">
      <c r="A162" t="s">
        <v>76</v>
      </c>
      <c r="B162" t="s">
        <v>33623</v>
      </c>
      <c r="F162" t="s">
        <v>33623</v>
      </c>
      <c r="I162" t="s">
        <v>33624</v>
      </c>
      <c r="J162" t="s">
        <v>10155</v>
      </c>
      <c r="N162" t="s">
        <v>28366</v>
      </c>
      <c r="V162" t="s">
        <v>33625</v>
      </c>
      <c r="AF162">
        <v>169</v>
      </c>
      <c r="AG162">
        <v>172</v>
      </c>
      <c r="AM162" t="s">
        <v>10157</v>
      </c>
      <c r="AN162" t="s">
        <v>33353</v>
      </c>
      <c r="AR162" t="s">
        <v>769</v>
      </c>
      <c r="AS162">
        <v>1995</v>
      </c>
      <c r="AT162">
        <v>70</v>
      </c>
      <c r="AU162">
        <v>1</v>
      </c>
      <c r="AZ162">
        <v>1</v>
      </c>
      <c r="BA162">
        <v>52</v>
      </c>
      <c r="BC162" t="s">
        <v>33626</v>
      </c>
      <c r="BK162" t="s">
        <v>33627</v>
      </c>
      <c r="BL162">
        <v>7732161</v>
      </c>
      <c r="BQ162" t="s">
        <v>33094</v>
      </c>
    </row>
    <row r="163" spans="1:72" hidden="1">
      <c r="A163" t="s">
        <v>76</v>
      </c>
      <c r="B163" t="s">
        <v>9199</v>
      </c>
      <c r="F163" t="s">
        <v>9199</v>
      </c>
      <c r="I163" t="s">
        <v>9200</v>
      </c>
      <c r="J163" t="s">
        <v>452</v>
      </c>
      <c r="N163" t="s">
        <v>28261</v>
      </c>
      <c r="V163" t="s">
        <v>9201</v>
      </c>
      <c r="AF163">
        <v>3</v>
      </c>
      <c r="AG163">
        <v>3</v>
      </c>
      <c r="AM163" t="s">
        <v>454</v>
      </c>
      <c r="AN163" t="s">
        <v>5026</v>
      </c>
      <c r="AR163" t="s">
        <v>413</v>
      </c>
      <c r="AS163">
        <v>1994</v>
      </c>
      <c r="AT163">
        <v>29</v>
      </c>
      <c r="AU163">
        <v>4</v>
      </c>
      <c r="AZ163">
        <v>499</v>
      </c>
      <c r="BA163">
        <v>505</v>
      </c>
      <c r="BC163" t="s">
        <v>9202</v>
      </c>
      <c r="BK163" t="s">
        <v>9203</v>
      </c>
      <c r="BQ163" t="s">
        <v>33176</v>
      </c>
    </row>
    <row r="164" spans="1:72" hidden="1">
      <c r="A164" t="s">
        <v>76</v>
      </c>
      <c r="B164" t="s">
        <v>33129</v>
      </c>
      <c r="F164" t="s">
        <v>33129</v>
      </c>
      <c r="I164" t="s">
        <v>33130</v>
      </c>
      <c r="J164" t="s">
        <v>2266</v>
      </c>
      <c r="N164" t="s">
        <v>28261</v>
      </c>
      <c r="V164" t="s">
        <v>33628</v>
      </c>
      <c r="AF164">
        <v>71</v>
      </c>
      <c r="AG164">
        <v>71</v>
      </c>
      <c r="AM164" t="s">
        <v>2269</v>
      </c>
      <c r="AR164" t="s">
        <v>185</v>
      </c>
      <c r="AS164">
        <v>1994</v>
      </c>
      <c r="AT164">
        <v>17</v>
      </c>
      <c r="AU164">
        <v>3</v>
      </c>
      <c r="AZ164">
        <v>215</v>
      </c>
      <c r="BA164">
        <v>220</v>
      </c>
      <c r="BC164" t="s">
        <v>33131</v>
      </c>
      <c r="BK164" t="s">
        <v>33172</v>
      </c>
      <c r="BQ164" t="s">
        <v>33094</v>
      </c>
      <c r="BR164" t="s">
        <v>296</v>
      </c>
    </row>
    <row r="165" spans="1:72" hidden="1">
      <c r="A165" t="s">
        <v>76</v>
      </c>
      <c r="B165" t="s">
        <v>33629</v>
      </c>
      <c r="F165" t="s">
        <v>33629</v>
      </c>
      <c r="I165" t="s">
        <v>33630</v>
      </c>
      <c r="J165" t="s">
        <v>631</v>
      </c>
      <c r="N165" t="s">
        <v>28261</v>
      </c>
      <c r="V165" t="s">
        <v>33631</v>
      </c>
      <c r="Z165" t="s">
        <v>33632</v>
      </c>
      <c r="AF165">
        <v>95</v>
      </c>
      <c r="AG165">
        <v>99</v>
      </c>
      <c r="AM165" t="s">
        <v>633</v>
      </c>
      <c r="AR165" t="s">
        <v>185</v>
      </c>
      <c r="AS165">
        <v>1994</v>
      </c>
      <c r="AT165">
        <v>75</v>
      </c>
      <c r="AU165">
        <v>6</v>
      </c>
      <c r="AZ165">
        <v>1647</v>
      </c>
      <c r="BA165">
        <v>1660</v>
      </c>
      <c r="BC165" t="s">
        <v>33633</v>
      </c>
      <c r="BK165" t="s">
        <v>33634</v>
      </c>
      <c r="BQ165" t="s">
        <v>33094</v>
      </c>
      <c r="BR165" t="s">
        <v>296</v>
      </c>
    </row>
    <row r="166" spans="1:72" hidden="1">
      <c r="A166" t="s">
        <v>76</v>
      </c>
      <c r="B166" t="s">
        <v>33635</v>
      </c>
      <c r="F166" t="s">
        <v>33635</v>
      </c>
      <c r="I166" t="s">
        <v>33636</v>
      </c>
      <c r="J166" t="s">
        <v>145</v>
      </c>
      <c r="N166" t="s">
        <v>28261</v>
      </c>
      <c r="V166" t="s">
        <v>33637</v>
      </c>
      <c r="AF166">
        <v>54</v>
      </c>
      <c r="AG166">
        <v>57</v>
      </c>
      <c r="AM166" t="s">
        <v>147</v>
      </c>
      <c r="AR166" t="s">
        <v>216</v>
      </c>
      <c r="AS166">
        <v>1994</v>
      </c>
      <c r="AT166">
        <v>40</v>
      </c>
      <c r="AU166">
        <v>8</v>
      </c>
      <c r="AZ166">
        <v>661</v>
      </c>
      <c r="BA166">
        <v>669</v>
      </c>
      <c r="BC166" t="s">
        <v>33638</v>
      </c>
      <c r="BK166" t="s">
        <v>33639</v>
      </c>
      <c r="BQ166" t="s">
        <v>33094</v>
      </c>
      <c r="BR166" t="s">
        <v>296</v>
      </c>
    </row>
    <row r="167" spans="1:72" hidden="1">
      <c r="A167" t="s">
        <v>76</v>
      </c>
      <c r="B167" t="s">
        <v>33640</v>
      </c>
      <c r="F167" t="s">
        <v>33640</v>
      </c>
      <c r="I167" t="s">
        <v>33641</v>
      </c>
      <c r="J167" t="s">
        <v>1196</v>
      </c>
      <c r="N167" t="s">
        <v>28261</v>
      </c>
      <c r="V167" t="s">
        <v>33642</v>
      </c>
      <c r="AF167">
        <v>28</v>
      </c>
      <c r="AG167">
        <v>28</v>
      </c>
      <c r="AM167" t="s">
        <v>1198</v>
      </c>
      <c r="AR167" t="s">
        <v>148</v>
      </c>
      <c r="AS167">
        <v>1994</v>
      </c>
      <c r="AT167">
        <v>87</v>
      </c>
      <c r="AU167">
        <v>3</v>
      </c>
      <c r="AZ167">
        <v>331</v>
      </c>
      <c r="BA167">
        <v>336</v>
      </c>
      <c r="BC167" t="s">
        <v>33643</v>
      </c>
      <c r="BK167" t="s">
        <v>33644</v>
      </c>
      <c r="BQ167" t="s">
        <v>33094</v>
      </c>
      <c r="BR167" t="s">
        <v>296</v>
      </c>
    </row>
    <row r="168" spans="1:72" hidden="1">
      <c r="A168" t="s">
        <v>76</v>
      </c>
      <c r="B168" t="s">
        <v>764</v>
      </c>
      <c r="F168" t="s">
        <v>764</v>
      </c>
      <c r="I168" t="s">
        <v>765</v>
      </c>
      <c r="J168" t="s">
        <v>766</v>
      </c>
      <c r="N168" t="s">
        <v>28261</v>
      </c>
      <c r="V168" t="s">
        <v>767</v>
      </c>
      <c r="AF168">
        <v>35</v>
      </c>
      <c r="AG168">
        <v>37</v>
      </c>
      <c r="AM168" t="s">
        <v>768</v>
      </c>
      <c r="AR168" t="s">
        <v>769</v>
      </c>
      <c r="AS168">
        <v>1994</v>
      </c>
      <c r="AT168">
        <v>31</v>
      </c>
      <c r="AU168">
        <v>2</v>
      </c>
      <c r="AZ168">
        <v>278</v>
      </c>
      <c r="BA168">
        <v>286</v>
      </c>
      <c r="BC168" t="s">
        <v>770</v>
      </c>
      <c r="BK168" t="s">
        <v>771</v>
      </c>
      <c r="BL168">
        <v>8189418</v>
      </c>
      <c r="BQ168" t="s">
        <v>33176</v>
      </c>
    </row>
    <row r="169" spans="1:72" hidden="1">
      <c r="A169" t="s">
        <v>76</v>
      </c>
      <c r="B169" t="s">
        <v>1817</v>
      </c>
      <c r="F169" t="s">
        <v>1817</v>
      </c>
      <c r="I169" t="s">
        <v>1818</v>
      </c>
      <c r="J169" t="s">
        <v>1819</v>
      </c>
      <c r="N169" t="s">
        <v>28261</v>
      </c>
      <c r="V169" t="s">
        <v>1820</v>
      </c>
      <c r="AF169">
        <v>46</v>
      </c>
      <c r="AG169">
        <v>49</v>
      </c>
      <c r="AM169" t="s">
        <v>1821</v>
      </c>
      <c r="AR169" t="s">
        <v>269</v>
      </c>
      <c r="AS169">
        <v>1994</v>
      </c>
      <c r="AT169">
        <v>28</v>
      </c>
      <c r="AU169">
        <v>2</v>
      </c>
      <c r="AZ169">
        <v>401</v>
      </c>
      <c r="BA169">
        <v>409</v>
      </c>
      <c r="BC169" t="s">
        <v>1822</v>
      </c>
      <c r="BK169" t="s">
        <v>1823</v>
      </c>
      <c r="BQ169" t="s">
        <v>33176</v>
      </c>
    </row>
    <row r="170" spans="1:72" hidden="1">
      <c r="A170" t="s">
        <v>867</v>
      </c>
      <c r="B170" t="s">
        <v>33132</v>
      </c>
      <c r="D170" t="s">
        <v>33645</v>
      </c>
      <c r="F170" t="s">
        <v>33132</v>
      </c>
      <c r="I170" t="s">
        <v>33133</v>
      </c>
      <c r="J170" t="s">
        <v>33135</v>
      </c>
      <c r="K170" t="s">
        <v>33496</v>
      </c>
      <c r="N170" t="s">
        <v>28366</v>
      </c>
      <c r="Z170" t="s">
        <v>33646</v>
      </c>
      <c r="AA170" t="s">
        <v>33647</v>
      </c>
      <c r="AF170">
        <v>1098</v>
      </c>
      <c r="AG170">
        <v>1142</v>
      </c>
      <c r="AM170" t="s">
        <v>8408</v>
      </c>
      <c r="AO170" t="s">
        <v>33648</v>
      </c>
      <c r="AS170">
        <v>1994</v>
      </c>
      <c r="AT170">
        <v>25</v>
      </c>
      <c r="AZ170">
        <v>1</v>
      </c>
      <c r="BA170">
        <v>58</v>
      </c>
      <c r="BC170" t="s">
        <v>33134</v>
      </c>
      <c r="BK170" t="s">
        <v>33146</v>
      </c>
      <c r="BQ170" t="s">
        <v>33094</v>
      </c>
    </row>
    <row r="171" spans="1:72" hidden="1">
      <c r="A171" t="s">
        <v>76</v>
      </c>
      <c r="B171" t="s">
        <v>4648</v>
      </c>
      <c r="F171" t="s">
        <v>4648</v>
      </c>
      <c r="I171" t="s">
        <v>10989</v>
      </c>
      <c r="J171" t="s">
        <v>1697</v>
      </c>
      <c r="N171" t="s">
        <v>28261</v>
      </c>
      <c r="V171" t="s">
        <v>10990</v>
      </c>
      <c r="AF171">
        <v>51</v>
      </c>
      <c r="AG171">
        <v>51</v>
      </c>
      <c r="AM171" t="s">
        <v>1699</v>
      </c>
      <c r="AR171" t="s">
        <v>185</v>
      </c>
      <c r="AS171">
        <v>1993</v>
      </c>
      <c r="AT171">
        <v>142</v>
      </c>
      <c r="AU171">
        <v>3</v>
      </c>
      <c r="AZ171">
        <v>457</v>
      </c>
      <c r="BA171">
        <v>473</v>
      </c>
      <c r="BC171" t="s">
        <v>10991</v>
      </c>
      <c r="BK171" t="s">
        <v>10992</v>
      </c>
      <c r="BL171">
        <v>19425986</v>
      </c>
      <c r="BQ171" t="s">
        <v>33176</v>
      </c>
    </row>
    <row r="172" spans="1:72" hidden="1">
      <c r="A172" t="s">
        <v>76</v>
      </c>
      <c r="B172" t="s">
        <v>33640</v>
      </c>
      <c r="F172" t="s">
        <v>33640</v>
      </c>
      <c r="I172" t="s">
        <v>33649</v>
      </c>
      <c r="J172" t="s">
        <v>1196</v>
      </c>
      <c r="N172" t="s">
        <v>28261</v>
      </c>
      <c r="V172" t="s">
        <v>33650</v>
      </c>
      <c r="AF172">
        <v>2</v>
      </c>
      <c r="AG172">
        <v>2</v>
      </c>
      <c r="AM172" t="s">
        <v>1198</v>
      </c>
      <c r="AR172" t="s">
        <v>185</v>
      </c>
      <c r="AS172">
        <v>1993</v>
      </c>
      <c r="AT172">
        <v>86</v>
      </c>
      <c r="AU172">
        <v>5</v>
      </c>
      <c r="AZ172">
        <v>594</v>
      </c>
      <c r="BA172">
        <v>598</v>
      </c>
      <c r="BC172" t="s">
        <v>33651</v>
      </c>
      <c r="BK172" t="s">
        <v>33652</v>
      </c>
      <c r="BQ172" t="s">
        <v>33094</v>
      </c>
      <c r="BR172" t="s">
        <v>296</v>
      </c>
    </row>
    <row r="173" spans="1:72" hidden="1">
      <c r="A173" t="s">
        <v>76</v>
      </c>
      <c r="B173" t="s">
        <v>33635</v>
      </c>
      <c r="F173" t="s">
        <v>33635</v>
      </c>
      <c r="I173" t="s">
        <v>33653</v>
      </c>
      <c r="J173" t="s">
        <v>210</v>
      </c>
      <c r="N173" t="s">
        <v>28261</v>
      </c>
      <c r="V173" t="s">
        <v>33654</v>
      </c>
      <c r="AF173">
        <v>39</v>
      </c>
      <c r="AG173">
        <v>41</v>
      </c>
      <c r="AM173" t="s">
        <v>214</v>
      </c>
      <c r="AR173" t="s">
        <v>216</v>
      </c>
      <c r="AS173">
        <v>1993</v>
      </c>
      <c r="AT173">
        <v>18</v>
      </c>
      <c r="AU173">
        <v>3</v>
      </c>
      <c r="AZ173">
        <v>184</v>
      </c>
      <c r="BA173">
        <v>190</v>
      </c>
      <c r="BC173" t="s">
        <v>33655</v>
      </c>
      <c r="BK173" t="s">
        <v>33656</v>
      </c>
      <c r="BQ173" t="s">
        <v>33094</v>
      </c>
      <c r="BR173" t="s">
        <v>296</v>
      </c>
    </row>
    <row r="174" spans="1:72">
      <c r="A174" t="s">
        <v>76</v>
      </c>
      <c r="B174" t="s">
        <v>33657</v>
      </c>
      <c r="F174" t="s">
        <v>33657</v>
      </c>
      <c r="I174" t="s">
        <v>33658</v>
      </c>
      <c r="J174" t="s">
        <v>1697</v>
      </c>
      <c r="N174" t="s">
        <v>28261</v>
      </c>
      <c r="V174" t="s">
        <v>33659</v>
      </c>
      <c r="Z174" t="s">
        <v>9229</v>
      </c>
      <c r="AF174">
        <v>104</v>
      </c>
      <c r="AG174">
        <v>107</v>
      </c>
      <c r="AM174" t="s">
        <v>1699</v>
      </c>
      <c r="AR174" t="s">
        <v>397</v>
      </c>
      <c r="AS174">
        <v>1993</v>
      </c>
      <c r="AT174">
        <v>142</v>
      </c>
      <c r="AW174" t="s">
        <v>867</v>
      </c>
      <c r="AZ174" t="s">
        <v>33660</v>
      </c>
      <c r="BA174" t="s">
        <v>33661</v>
      </c>
      <c r="BC174" t="s">
        <v>33662</v>
      </c>
      <c r="BK174" t="s">
        <v>33663</v>
      </c>
      <c r="BL174">
        <v>19425954</v>
      </c>
      <c r="BQ174" t="s">
        <v>33094</v>
      </c>
      <c r="BR174" t="s">
        <v>594</v>
      </c>
      <c r="BT174">
        <v>0</v>
      </c>
    </row>
    <row r="175" spans="1:72" hidden="1">
      <c r="A175" t="s">
        <v>76</v>
      </c>
      <c r="B175" t="s">
        <v>33664</v>
      </c>
      <c r="F175" t="s">
        <v>33664</v>
      </c>
      <c r="I175" t="s">
        <v>33665</v>
      </c>
      <c r="J175" t="s">
        <v>210</v>
      </c>
      <c r="N175" t="s">
        <v>28261</v>
      </c>
      <c r="V175" t="s">
        <v>33666</v>
      </c>
      <c r="AF175">
        <v>28</v>
      </c>
      <c r="AG175">
        <v>30</v>
      </c>
      <c r="AM175" t="s">
        <v>214</v>
      </c>
      <c r="AR175" t="s">
        <v>148</v>
      </c>
      <c r="AS175">
        <v>1993</v>
      </c>
      <c r="AT175">
        <v>18</v>
      </c>
      <c r="AU175">
        <v>2</v>
      </c>
      <c r="AZ175">
        <v>141</v>
      </c>
      <c r="BA175">
        <v>149</v>
      </c>
      <c r="BC175" t="s">
        <v>33667</v>
      </c>
      <c r="BK175" t="s">
        <v>33668</v>
      </c>
      <c r="BQ175" t="s">
        <v>33094</v>
      </c>
      <c r="BR175" t="s">
        <v>296</v>
      </c>
    </row>
    <row r="176" spans="1:72" hidden="1">
      <c r="A176" t="s">
        <v>76</v>
      </c>
      <c r="B176" t="s">
        <v>11048</v>
      </c>
      <c r="F176" t="s">
        <v>11048</v>
      </c>
      <c r="I176" t="s">
        <v>11049</v>
      </c>
      <c r="J176" t="s">
        <v>2877</v>
      </c>
      <c r="N176" t="s">
        <v>28261</v>
      </c>
      <c r="AF176">
        <v>14</v>
      </c>
      <c r="AG176">
        <v>14</v>
      </c>
      <c r="AM176" t="s">
        <v>2880</v>
      </c>
      <c r="AN176" t="s">
        <v>2881</v>
      </c>
      <c r="AR176" t="s">
        <v>600</v>
      </c>
      <c r="AS176">
        <v>1993</v>
      </c>
      <c r="AT176">
        <v>48</v>
      </c>
      <c r="AU176">
        <v>4</v>
      </c>
      <c r="AZ176">
        <v>335</v>
      </c>
      <c r="BA176">
        <v>341</v>
      </c>
      <c r="BK176" t="s">
        <v>11050</v>
      </c>
      <c r="BQ176" t="s">
        <v>33176</v>
      </c>
    </row>
    <row r="177" spans="1:70" hidden="1">
      <c r="A177" t="s">
        <v>76</v>
      </c>
      <c r="B177" t="s">
        <v>9199</v>
      </c>
      <c r="F177" t="s">
        <v>9199</v>
      </c>
      <c r="I177" t="s">
        <v>32620</v>
      </c>
      <c r="J177" t="s">
        <v>145</v>
      </c>
      <c r="N177" t="s">
        <v>28261</v>
      </c>
      <c r="V177" t="s">
        <v>32621</v>
      </c>
      <c r="AF177">
        <v>12</v>
      </c>
      <c r="AG177">
        <v>12</v>
      </c>
      <c r="AM177" t="s">
        <v>147</v>
      </c>
      <c r="AN177" t="s">
        <v>1557</v>
      </c>
      <c r="AR177" t="s">
        <v>769</v>
      </c>
      <c r="AS177">
        <v>1993</v>
      </c>
      <c r="AT177">
        <v>39</v>
      </c>
      <c r="AU177">
        <v>3</v>
      </c>
      <c r="AZ177">
        <v>223</v>
      </c>
      <c r="BA177">
        <v>228</v>
      </c>
      <c r="BC177" t="s">
        <v>32622</v>
      </c>
      <c r="BK177" t="s">
        <v>32623</v>
      </c>
      <c r="BQ177" t="s">
        <v>33176</v>
      </c>
    </row>
    <row r="178" spans="1:70" hidden="1">
      <c r="A178" t="s">
        <v>76</v>
      </c>
      <c r="B178" t="s">
        <v>5249</v>
      </c>
      <c r="F178" t="s">
        <v>5249</v>
      </c>
      <c r="I178" t="s">
        <v>5250</v>
      </c>
      <c r="J178" t="s">
        <v>182</v>
      </c>
      <c r="N178" t="s">
        <v>28261</v>
      </c>
      <c r="V178" t="s">
        <v>5251</v>
      </c>
      <c r="AF178">
        <v>25</v>
      </c>
      <c r="AG178">
        <v>29</v>
      </c>
      <c r="AM178" t="s">
        <v>184</v>
      </c>
      <c r="AR178" t="s">
        <v>769</v>
      </c>
      <c r="AS178">
        <v>1993</v>
      </c>
      <c r="AT178">
        <v>18</v>
      </c>
      <c r="AU178">
        <v>1</v>
      </c>
      <c r="AZ178">
        <v>50</v>
      </c>
      <c r="BA178">
        <v>56</v>
      </c>
      <c r="BC178" t="s">
        <v>5252</v>
      </c>
      <c r="BK178" t="s">
        <v>5253</v>
      </c>
      <c r="BQ178" t="s">
        <v>33176</v>
      </c>
    </row>
    <row r="179" spans="1:70" hidden="1">
      <c r="A179" t="s">
        <v>76</v>
      </c>
      <c r="B179" t="s">
        <v>9199</v>
      </c>
      <c r="F179" t="s">
        <v>9199</v>
      </c>
      <c r="I179" t="s">
        <v>32634</v>
      </c>
      <c r="J179" t="s">
        <v>145</v>
      </c>
      <c r="N179" t="s">
        <v>28261</v>
      </c>
      <c r="V179" t="s">
        <v>32635</v>
      </c>
      <c r="AF179">
        <v>8</v>
      </c>
      <c r="AG179">
        <v>9</v>
      </c>
      <c r="AM179" t="s">
        <v>147</v>
      </c>
      <c r="AR179" t="s">
        <v>204</v>
      </c>
      <c r="AS179">
        <v>1993</v>
      </c>
      <c r="AT179">
        <v>39</v>
      </c>
      <c r="AU179">
        <v>2</v>
      </c>
      <c r="AZ179">
        <v>101</v>
      </c>
      <c r="BA179">
        <v>106</v>
      </c>
      <c r="BC179" t="s">
        <v>32636</v>
      </c>
      <c r="BK179" t="s">
        <v>32637</v>
      </c>
      <c r="BQ179" t="s">
        <v>33176</v>
      </c>
    </row>
    <row r="180" spans="1:70" hidden="1">
      <c r="A180" t="s">
        <v>76</v>
      </c>
      <c r="B180" t="s">
        <v>32638</v>
      </c>
      <c r="F180" t="s">
        <v>32638</v>
      </c>
      <c r="I180" t="s">
        <v>32639</v>
      </c>
      <c r="J180" t="s">
        <v>19019</v>
      </c>
      <c r="N180" t="s">
        <v>28261</v>
      </c>
      <c r="V180" t="s">
        <v>32640</v>
      </c>
      <c r="AF180">
        <v>65</v>
      </c>
      <c r="AG180">
        <v>65</v>
      </c>
      <c r="AM180" t="s">
        <v>19022</v>
      </c>
      <c r="AR180" s="3">
        <v>45658</v>
      </c>
      <c r="AS180">
        <v>1993</v>
      </c>
      <c r="AT180">
        <v>268</v>
      </c>
      <c r="AU180">
        <v>3</v>
      </c>
      <c r="AZ180">
        <v>1830</v>
      </c>
      <c r="BA180">
        <v>1834</v>
      </c>
      <c r="BK180" t="s">
        <v>32641</v>
      </c>
      <c r="BL180">
        <v>8420958</v>
      </c>
      <c r="BQ180" t="s">
        <v>33176</v>
      </c>
    </row>
    <row r="181" spans="1:70" hidden="1">
      <c r="A181" t="s">
        <v>76</v>
      </c>
      <c r="B181" t="s">
        <v>33669</v>
      </c>
      <c r="F181" t="s">
        <v>33669</v>
      </c>
      <c r="I181" t="s">
        <v>33670</v>
      </c>
      <c r="J181" t="s">
        <v>145</v>
      </c>
      <c r="N181" t="s">
        <v>28261</v>
      </c>
      <c r="V181" t="s">
        <v>33671</v>
      </c>
      <c r="AF181">
        <v>37</v>
      </c>
      <c r="AG181">
        <v>39</v>
      </c>
      <c r="AM181" t="s">
        <v>147</v>
      </c>
      <c r="AR181" t="s">
        <v>413</v>
      </c>
      <c r="AS181">
        <v>1992</v>
      </c>
      <c r="AT181">
        <v>38</v>
      </c>
      <c r="AU181">
        <v>11</v>
      </c>
      <c r="AZ181">
        <v>871</v>
      </c>
      <c r="BA181">
        <v>875</v>
      </c>
      <c r="BC181" t="s">
        <v>33672</v>
      </c>
      <c r="BK181" t="s">
        <v>33673</v>
      </c>
      <c r="BQ181" t="s">
        <v>33094</v>
      </c>
      <c r="BR181" t="s">
        <v>296</v>
      </c>
    </row>
    <row r="182" spans="1:70" hidden="1">
      <c r="A182" t="s">
        <v>76</v>
      </c>
      <c r="B182" t="s">
        <v>33674</v>
      </c>
      <c r="F182" t="s">
        <v>33674</v>
      </c>
      <c r="I182" t="s">
        <v>33675</v>
      </c>
      <c r="J182" t="s">
        <v>145</v>
      </c>
      <c r="N182" t="s">
        <v>28261</v>
      </c>
      <c r="V182" t="s">
        <v>33676</v>
      </c>
      <c r="AF182">
        <v>8</v>
      </c>
      <c r="AG182">
        <v>12</v>
      </c>
      <c r="AM182" t="s">
        <v>147</v>
      </c>
      <c r="AR182" t="s">
        <v>168</v>
      </c>
      <c r="AS182">
        <v>1992</v>
      </c>
      <c r="AT182">
        <v>38</v>
      </c>
      <c r="AU182">
        <v>10</v>
      </c>
      <c r="AZ182">
        <v>727</v>
      </c>
      <c r="BA182">
        <v>732</v>
      </c>
      <c r="BC182" t="s">
        <v>33677</v>
      </c>
      <c r="BK182" t="s">
        <v>33678</v>
      </c>
      <c r="BQ182" t="s">
        <v>33094</v>
      </c>
      <c r="BR182" t="s">
        <v>296</v>
      </c>
    </row>
    <row r="183" spans="1:70" hidden="1">
      <c r="A183" t="s">
        <v>76</v>
      </c>
      <c r="B183" t="s">
        <v>4653</v>
      </c>
      <c r="F183" t="s">
        <v>4653</v>
      </c>
      <c r="I183" t="s">
        <v>4654</v>
      </c>
      <c r="J183" t="s">
        <v>1196</v>
      </c>
      <c r="N183" t="s">
        <v>28261</v>
      </c>
      <c r="V183" t="s">
        <v>4655</v>
      </c>
      <c r="AF183">
        <v>10</v>
      </c>
      <c r="AG183">
        <v>10</v>
      </c>
      <c r="AM183" t="s">
        <v>1198</v>
      </c>
      <c r="AR183" t="s">
        <v>397</v>
      </c>
      <c r="AS183">
        <v>1992</v>
      </c>
      <c r="AT183">
        <v>85</v>
      </c>
      <c r="AU183">
        <v>4</v>
      </c>
      <c r="AZ183">
        <v>445</v>
      </c>
      <c r="BA183">
        <v>451</v>
      </c>
      <c r="BC183" t="s">
        <v>4656</v>
      </c>
      <c r="BK183" t="s">
        <v>4657</v>
      </c>
      <c r="BQ183" t="s">
        <v>33176</v>
      </c>
    </row>
    <row r="184" spans="1:70" hidden="1">
      <c r="A184" t="s">
        <v>76</v>
      </c>
      <c r="B184" t="s">
        <v>4648</v>
      </c>
      <c r="F184" t="s">
        <v>4648</v>
      </c>
      <c r="I184" t="s">
        <v>32674</v>
      </c>
      <c r="J184" t="s">
        <v>1845</v>
      </c>
      <c r="N184" t="s">
        <v>28261</v>
      </c>
      <c r="V184" t="s">
        <v>32675</v>
      </c>
      <c r="AF184">
        <v>55</v>
      </c>
      <c r="AG184">
        <v>55</v>
      </c>
      <c r="AM184" t="s">
        <v>1849</v>
      </c>
      <c r="AR184" t="s">
        <v>887</v>
      </c>
      <c r="AS184">
        <v>1992</v>
      </c>
      <c r="AT184">
        <v>131</v>
      </c>
      <c r="AU184">
        <v>2</v>
      </c>
      <c r="AZ184">
        <v>389</v>
      </c>
      <c r="BA184">
        <v>396</v>
      </c>
      <c r="BK184" t="s">
        <v>32676</v>
      </c>
      <c r="BL184">
        <v>1353737</v>
      </c>
      <c r="BQ184" t="s">
        <v>33176</v>
      </c>
    </row>
    <row r="185" spans="1:70" hidden="1">
      <c r="A185" t="s">
        <v>76</v>
      </c>
      <c r="B185" t="s">
        <v>22478</v>
      </c>
      <c r="F185" t="s">
        <v>22478</v>
      </c>
      <c r="I185" t="s">
        <v>22479</v>
      </c>
      <c r="J185" t="s">
        <v>3879</v>
      </c>
      <c r="N185" t="s">
        <v>28261</v>
      </c>
      <c r="V185" t="s">
        <v>22480</v>
      </c>
      <c r="AF185">
        <v>53</v>
      </c>
      <c r="AG185">
        <v>55</v>
      </c>
      <c r="AM185" t="s">
        <v>3882</v>
      </c>
      <c r="AR185" t="s">
        <v>600</v>
      </c>
      <c r="AS185">
        <v>1992</v>
      </c>
      <c r="AT185">
        <v>162</v>
      </c>
      <c r="AU185">
        <v>3</v>
      </c>
      <c r="AZ185">
        <v>203</v>
      </c>
      <c r="BA185">
        <v>208</v>
      </c>
      <c r="BC185" t="s">
        <v>22481</v>
      </c>
      <c r="BK185" t="s">
        <v>22482</v>
      </c>
      <c r="BL185">
        <v>1613157</v>
      </c>
      <c r="BQ185" t="s">
        <v>33176</v>
      </c>
    </row>
    <row r="186" spans="1:70" hidden="1">
      <c r="A186" t="s">
        <v>76</v>
      </c>
      <c r="B186" t="s">
        <v>6800</v>
      </c>
      <c r="F186" t="s">
        <v>6800</v>
      </c>
      <c r="I186" t="s">
        <v>6801</v>
      </c>
      <c r="J186" t="s">
        <v>6802</v>
      </c>
      <c r="N186" t="s">
        <v>28261</v>
      </c>
      <c r="V186" t="s">
        <v>6803</v>
      </c>
      <c r="Z186" t="s">
        <v>6804</v>
      </c>
      <c r="AF186">
        <v>23</v>
      </c>
      <c r="AG186">
        <v>24</v>
      </c>
      <c r="AM186" t="s">
        <v>6805</v>
      </c>
      <c r="AR186" t="s">
        <v>94</v>
      </c>
      <c r="AS186">
        <v>1992</v>
      </c>
      <c r="AT186">
        <v>30</v>
      </c>
      <c r="AU186">
        <v>3</v>
      </c>
      <c r="AZ186">
        <v>251</v>
      </c>
      <c r="BA186">
        <v>279</v>
      </c>
      <c r="BC186" t="s">
        <v>6806</v>
      </c>
      <c r="BK186" t="s">
        <v>6807</v>
      </c>
      <c r="BQ186" t="s">
        <v>33176</v>
      </c>
    </row>
    <row r="187" spans="1:70" hidden="1">
      <c r="A187" t="s">
        <v>76</v>
      </c>
      <c r="B187" t="s">
        <v>19850</v>
      </c>
      <c r="F187" t="s">
        <v>19850</v>
      </c>
      <c r="I187" t="s">
        <v>19851</v>
      </c>
      <c r="J187" t="s">
        <v>5100</v>
      </c>
      <c r="N187" t="s">
        <v>28261</v>
      </c>
      <c r="V187" t="s">
        <v>19852</v>
      </c>
      <c r="AF187">
        <v>46</v>
      </c>
      <c r="AG187">
        <v>46</v>
      </c>
      <c r="AM187" t="s">
        <v>3970</v>
      </c>
      <c r="AR187" t="s">
        <v>128</v>
      </c>
      <c r="AS187">
        <v>1991</v>
      </c>
      <c r="AT187">
        <v>69</v>
      </c>
      <c r="AU187">
        <v>12</v>
      </c>
      <c r="AZ187">
        <v>3028</v>
      </c>
      <c r="BA187">
        <v>3037</v>
      </c>
      <c r="BC187" t="s">
        <v>19853</v>
      </c>
      <c r="BK187" t="s">
        <v>19854</v>
      </c>
      <c r="BQ187" t="s">
        <v>33176</v>
      </c>
    </row>
    <row r="188" spans="1:70" hidden="1">
      <c r="A188" t="s">
        <v>76</v>
      </c>
      <c r="B188" t="s">
        <v>33136</v>
      </c>
      <c r="F188" t="s">
        <v>33136</v>
      </c>
      <c r="I188" t="s">
        <v>33137</v>
      </c>
      <c r="J188" t="s">
        <v>12732</v>
      </c>
      <c r="N188" t="s">
        <v>28261</v>
      </c>
      <c r="V188" t="s">
        <v>33679</v>
      </c>
      <c r="AF188">
        <v>62</v>
      </c>
      <c r="AG188">
        <v>67</v>
      </c>
      <c r="AM188" t="s">
        <v>12734</v>
      </c>
      <c r="AS188">
        <v>1991</v>
      </c>
      <c r="AT188">
        <v>55</v>
      </c>
      <c r="AU188">
        <v>1</v>
      </c>
      <c r="AZ188">
        <v>1</v>
      </c>
      <c r="BA188">
        <v>16</v>
      </c>
      <c r="BC188" t="s">
        <v>33138</v>
      </c>
      <c r="BK188" t="s">
        <v>33154</v>
      </c>
      <c r="BQ188" t="s">
        <v>33094</v>
      </c>
      <c r="BR188" t="s">
        <v>296</v>
      </c>
    </row>
    <row r="189" spans="1:70" hidden="1">
      <c r="A189" t="s">
        <v>76</v>
      </c>
      <c r="B189" t="s">
        <v>33680</v>
      </c>
      <c r="F189" t="s">
        <v>33680</v>
      </c>
      <c r="I189" t="s">
        <v>33681</v>
      </c>
      <c r="J189" t="s">
        <v>23045</v>
      </c>
      <c r="N189" t="s">
        <v>28261</v>
      </c>
      <c r="AF189">
        <v>3</v>
      </c>
      <c r="AG189">
        <v>5</v>
      </c>
      <c r="AM189" t="s">
        <v>23047</v>
      </c>
      <c r="AR189" t="s">
        <v>769</v>
      </c>
      <c r="AS189">
        <v>1990</v>
      </c>
      <c r="AT189">
        <v>90</v>
      </c>
      <c r="AU189">
        <v>1</v>
      </c>
      <c r="AZ189">
        <v>16</v>
      </c>
      <c r="BA189">
        <v>32</v>
      </c>
      <c r="BK189" t="s">
        <v>33682</v>
      </c>
      <c r="BQ189" t="s">
        <v>33094</v>
      </c>
      <c r="BR189" t="s">
        <v>296</v>
      </c>
    </row>
    <row r="190" spans="1:70" hidden="1">
      <c r="A190" t="s">
        <v>76</v>
      </c>
      <c r="B190" t="s">
        <v>19412</v>
      </c>
      <c r="F190" t="s">
        <v>19412</v>
      </c>
      <c r="I190" t="s">
        <v>32746</v>
      </c>
      <c r="J190" t="s">
        <v>145</v>
      </c>
      <c r="N190" t="s">
        <v>28261</v>
      </c>
      <c r="AF190">
        <v>33</v>
      </c>
      <c r="AG190">
        <v>36</v>
      </c>
      <c r="AM190" t="s">
        <v>147</v>
      </c>
      <c r="AS190">
        <v>1990</v>
      </c>
      <c r="AT190">
        <v>36</v>
      </c>
      <c r="AU190">
        <v>3</v>
      </c>
      <c r="AZ190">
        <v>147</v>
      </c>
      <c r="BA190">
        <v>152</v>
      </c>
      <c r="BC190" t="s">
        <v>32747</v>
      </c>
      <c r="BK190" t="s">
        <v>32748</v>
      </c>
      <c r="BQ190" t="s">
        <v>33176</v>
      </c>
    </row>
    <row r="191" spans="1:70" hidden="1">
      <c r="A191" t="s">
        <v>76</v>
      </c>
      <c r="B191" t="s">
        <v>33136</v>
      </c>
      <c r="F191" t="s">
        <v>33136</v>
      </c>
      <c r="I191" t="s">
        <v>33139</v>
      </c>
      <c r="J191" t="s">
        <v>2877</v>
      </c>
      <c r="N191" t="s">
        <v>28261</v>
      </c>
      <c r="AF191">
        <v>42</v>
      </c>
      <c r="AG191">
        <v>42</v>
      </c>
      <c r="AM191" t="s">
        <v>2880</v>
      </c>
      <c r="AR191" t="s">
        <v>128</v>
      </c>
      <c r="AS191">
        <v>1989</v>
      </c>
      <c r="AT191">
        <v>38</v>
      </c>
      <c r="AU191">
        <v>4</v>
      </c>
      <c r="AZ191">
        <v>323</v>
      </c>
      <c r="BA191">
        <v>348</v>
      </c>
      <c r="BC191" t="s">
        <v>33140</v>
      </c>
      <c r="BK191" t="s">
        <v>33155</v>
      </c>
      <c r="BQ191" t="s">
        <v>33094</v>
      </c>
      <c r="BR191" t="s">
        <v>296</v>
      </c>
    </row>
    <row r="192" spans="1:70" hidden="1">
      <c r="A192" t="s">
        <v>76</v>
      </c>
      <c r="B192" t="s">
        <v>32764</v>
      </c>
      <c r="F192" t="s">
        <v>32764</v>
      </c>
      <c r="I192" t="s">
        <v>32765</v>
      </c>
      <c r="J192" t="s">
        <v>1697</v>
      </c>
      <c r="N192" t="s">
        <v>28261</v>
      </c>
      <c r="AF192">
        <v>45</v>
      </c>
      <c r="AG192">
        <v>45</v>
      </c>
      <c r="AM192" t="s">
        <v>1699</v>
      </c>
      <c r="AR192" t="s">
        <v>887</v>
      </c>
      <c r="AS192">
        <v>1989</v>
      </c>
      <c r="AT192">
        <v>133</v>
      </c>
      <c r="AU192">
        <v>6</v>
      </c>
      <c r="AZ192">
        <v>869</v>
      </c>
      <c r="BA192">
        <v>887</v>
      </c>
      <c r="BC192" t="s">
        <v>32766</v>
      </c>
      <c r="BK192" t="s">
        <v>32767</v>
      </c>
      <c r="BQ192" t="s">
        <v>33176</v>
      </c>
    </row>
    <row r="193" spans="1:74" hidden="1">
      <c r="A193" t="s">
        <v>76</v>
      </c>
      <c r="B193" t="s">
        <v>33683</v>
      </c>
      <c r="F193" t="s">
        <v>33683</v>
      </c>
      <c r="I193" t="s">
        <v>33684</v>
      </c>
      <c r="J193" t="s">
        <v>32973</v>
      </c>
      <c r="N193" t="s">
        <v>28366</v>
      </c>
      <c r="AF193">
        <v>1182</v>
      </c>
      <c r="AG193">
        <v>1219</v>
      </c>
      <c r="AM193" t="s">
        <v>32974</v>
      </c>
      <c r="AS193">
        <v>1989</v>
      </c>
      <c r="AT193">
        <v>20</v>
      </c>
      <c r="AZ193">
        <v>249</v>
      </c>
      <c r="BA193">
        <v>278</v>
      </c>
      <c r="BC193" t="s">
        <v>33685</v>
      </c>
      <c r="BK193" t="s">
        <v>33686</v>
      </c>
      <c r="BQ193" t="s">
        <v>33094</v>
      </c>
    </row>
    <row r="194" spans="1:74" hidden="1">
      <c r="A194" t="s">
        <v>76</v>
      </c>
      <c r="B194" t="s">
        <v>33141</v>
      </c>
      <c r="F194" t="s">
        <v>33141</v>
      </c>
      <c r="I194" t="s">
        <v>33142</v>
      </c>
      <c r="J194" t="s">
        <v>145</v>
      </c>
      <c r="N194" t="s">
        <v>28261</v>
      </c>
      <c r="AA194" t="s">
        <v>32882</v>
      </c>
      <c r="AF194">
        <v>50</v>
      </c>
      <c r="AG194">
        <v>51</v>
      </c>
      <c r="AM194" t="s">
        <v>147</v>
      </c>
      <c r="AS194">
        <v>1989</v>
      </c>
      <c r="AT194">
        <v>35</v>
      </c>
      <c r="AU194">
        <v>4</v>
      </c>
      <c r="AZ194">
        <v>277</v>
      </c>
      <c r="BA194">
        <v>281</v>
      </c>
      <c r="BC194" t="s">
        <v>33143</v>
      </c>
      <c r="BK194" t="s">
        <v>33166</v>
      </c>
      <c r="BQ194" t="s">
        <v>33094</v>
      </c>
      <c r="BR194" t="s">
        <v>296</v>
      </c>
    </row>
    <row r="195" spans="1:74" hidden="1">
      <c r="A195" t="s">
        <v>76</v>
      </c>
      <c r="B195" t="s">
        <v>33687</v>
      </c>
      <c r="F195" t="s">
        <v>33687</v>
      </c>
      <c r="I195" t="s">
        <v>33688</v>
      </c>
      <c r="J195" t="s">
        <v>17385</v>
      </c>
      <c r="N195" t="s">
        <v>28261</v>
      </c>
      <c r="AF195">
        <v>32</v>
      </c>
      <c r="AG195">
        <v>32</v>
      </c>
      <c r="AM195" t="s">
        <v>17387</v>
      </c>
      <c r="AR195" t="s">
        <v>185</v>
      </c>
      <c r="AS195">
        <v>1988</v>
      </c>
      <c r="AT195">
        <v>58</v>
      </c>
      <c r="AU195">
        <v>3</v>
      </c>
      <c r="AZ195">
        <v>215</v>
      </c>
      <c r="BA195">
        <v>227</v>
      </c>
      <c r="BC195" t="s">
        <v>33689</v>
      </c>
      <c r="BK195" t="s">
        <v>33690</v>
      </c>
      <c r="BQ195" t="s">
        <v>33094</v>
      </c>
      <c r="BR195" t="s">
        <v>296</v>
      </c>
    </row>
    <row r="196" spans="1:74" hidden="1">
      <c r="A196" t="s">
        <v>76</v>
      </c>
      <c r="B196" t="s">
        <v>32824</v>
      </c>
      <c r="F196" t="s">
        <v>32824</v>
      </c>
      <c r="I196" t="s">
        <v>32825</v>
      </c>
      <c r="J196" t="s">
        <v>5100</v>
      </c>
      <c r="N196" t="s">
        <v>28261</v>
      </c>
      <c r="AF196">
        <v>8</v>
      </c>
      <c r="AG196">
        <v>9</v>
      </c>
      <c r="AM196" t="s">
        <v>3970</v>
      </c>
      <c r="AR196" t="s">
        <v>185</v>
      </c>
      <c r="AS196">
        <v>1987</v>
      </c>
      <c r="AT196">
        <v>65</v>
      </c>
      <c r="AU196">
        <v>9</v>
      </c>
      <c r="AZ196">
        <v>2262</v>
      </c>
      <c r="BA196">
        <v>2265</v>
      </c>
      <c r="BC196" t="s">
        <v>32826</v>
      </c>
      <c r="BK196" t="s">
        <v>32827</v>
      </c>
      <c r="BQ196" t="s">
        <v>33176</v>
      </c>
    </row>
    <row r="197" spans="1:74">
      <c r="A197" t="s">
        <v>76</v>
      </c>
      <c r="B197" t="s">
        <v>32880</v>
      </c>
      <c r="F197" t="s">
        <v>32880</v>
      </c>
      <c r="I197" t="s">
        <v>33144</v>
      </c>
      <c r="J197" t="s">
        <v>713</v>
      </c>
      <c r="N197" t="s">
        <v>28261</v>
      </c>
      <c r="AA197" t="s">
        <v>32882</v>
      </c>
      <c r="AF197">
        <v>44</v>
      </c>
      <c r="AG197">
        <v>48</v>
      </c>
      <c r="AM197" t="s">
        <v>717</v>
      </c>
      <c r="AR197" t="s">
        <v>600</v>
      </c>
      <c r="AS197">
        <v>1987</v>
      </c>
      <c r="AT197">
        <v>211</v>
      </c>
      <c r="AV197">
        <v>4</v>
      </c>
      <c r="AZ197">
        <v>631</v>
      </c>
      <c r="BA197">
        <v>641</v>
      </c>
      <c r="BC197" t="s">
        <v>33145</v>
      </c>
      <c r="BK197" t="s">
        <v>33165</v>
      </c>
      <c r="BQ197" t="s">
        <v>33094</v>
      </c>
      <c r="BR197" t="s">
        <v>594</v>
      </c>
      <c r="BV197" t="s">
        <v>296</v>
      </c>
    </row>
    <row r="198" spans="1:74" hidden="1">
      <c r="A198" t="s">
        <v>76</v>
      </c>
      <c r="B198" t="s">
        <v>33018</v>
      </c>
      <c r="F198" t="s">
        <v>33018</v>
      </c>
      <c r="I198" t="s">
        <v>33691</v>
      </c>
      <c r="J198" t="s">
        <v>17457</v>
      </c>
      <c r="N198" t="s">
        <v>28261</v>
      </c>
      <c r="AF198">
        <v>17</v>
      </c>
      <c r="AG198">
        <v>17</v>
      </c>
      <c r="AM198" t="s">
        <v>17459</v>
      </c>
      <c r="AR198" t="s">
        <v>216</v>
      </c>
      <c r="AS198">
        <v>1986</v>
      </c>
      <c r="AT198">
        <v>30</v>
      </c>
      <c r="AU198">
        <v>1</v>
      </c>
      <c r="AZ198">
        <v>76</v>
      </c>
      <c r="BA198">
        <v>92</v>
      </c>
      <c r="BC198" t="s">
        <v>33692</v>
      </c>
      <c r="BK198" t="s">
        <v>33693</v>
      </c>
      <c r="BQ198" t="s">
        <v>33094</v>
      </c>
      <c r="BR198" t="s">
        <v>296</v>
      </c>
    </row>
    <row r="199" spans="1:74" hidden="1">
      <c r="A199" t="s">
        <v>76</v>
      </c>
      <c r="B199" t="s">
        <v>5261</v>
      </c>
      <c r="F199" t="s">
        <v>5261</v>
      </c>
      <c r="I199" t="s">
        <v>33694</v>
      </c>
      <c r="J199" t="s">
        <v>605</v>
      </c>
      <c r="N199" t="s">
        <v>28261</v>
      </c>
      <c r="AF199">
        <v>18</v>
      </c>
      <c r="AG199">
        <v>18</v>
      </c>
      <c r="AM199" t="s">
        <v>607</v>
      </c>
      <c r="AR199" t="s">
        <v>148</v>
      </c>
      <c r="AS199">
        <v>1986</v>
      </c>
      <c r="AT199">
        <v>40</v>
      </c>
      <c r="AU199">
        <v>3</v>
      </c>
      <c r="AZ199">
        <v>471</v>
      </c>
      <c r="BA199">
        <v>478</v>
      </c>
      <c r="BC199" t="s">
        <v>33695</v>
      </c>
      <c r="BK199" t="s">
        <v>33696</v>
      </c>
      <c r="BL199">
        <v>28556338</v>
      </c>
      <c r="BQ199" t="s">
        <v>33094</v>
      </c>
      <c r="BR199" t="s">
        <v>296</v>
      </c>
    </row>
    <row r="200" spans="1:74" hidden="1">
      <c r="A200" t="s">
        <v>76</v>
      </c>
      <c r="B200" t="s">
        <v>33697</v>
      </c>
      <c r="F200" t="s">
        <v>33697</v>
      </c>
      <c r="I200" t="s">
        <v>33698</v>
      </c>
      <c r="J200" t="s">
        <v>5100</v>
      </c>
      <c r="N200" t="s">
        <v>28261</v>
      </c>
      <c r="AF200">
        <v>4</v>
      </c>
      <c r="AG200">
        <v>5</v>
      </c>
      <c r="AM200" t="s">
        <v>3970</v>
      </c>
      <c r="AR200" t="s">
        <v>204</v>
      </c>
      <c r="AS200">
        <v>1986</v>
      </c>
      <c r="AT200">
        <v>64</v>
      </c>
      <c r="AU200">
        <v>2</v>
      </c>
      <c r="AZ200">
        <v>285</v>
      </c>
      <c r="BA200">
        <v>290</v>
      </c>
      <c r="BC200" t="s">
        <v>33699</v>
      </c>
      <c r="BK200" t="s">
        <v>33700</v>
      </c>
      <c r="BQ200" t="s">
        <v>33094</v>
      </c>
      <c r="BR200" t="s">
        <v>296</v>
      </c>
    </row>
    <row r="201" spans="1:74" hidden="1">
      <c r="A201" t="s">
        <v>76</v>
      </c>
      <c r="B201" t="s">
        <v>33697</v>
      </c>
      <c r="F201" t="s">
        <v>33697</v>
      </c>
      <c r="I201" t="s">
        <v>33701</v>
      </c>
      <c r="J201" t="s">
        <v>5100</v>
      </c>
      <c r="N201" t="s">
        <v>28261</v>
      </c>
      <c r="AF201">
        <v>16</v>
      </c>
      <c r="AG201">
        <v>16</v>
      </c>
      <c r="AM201" t="s">
        <v>3970</v>
      </c>
      <c r="AS201">
        <v>1985</v>
      </c>
      <c r="AT201">
        <v>63</v>
      </c>
      <c r="AU201">
        <v>9</v>
      </c>
      <c r="AZ201">
        <v>2110</v>
      </c>
      <c r="BA201">
        <v>2113</v>
      </c>
      <c r="BC201" t="s">
        <v>33702</v>
      </c>
      <c r="BK201" t="s">
        <v>33703</v>
      </c>
      <c r="BQ201" t="s">
        <v>33094</v>
      </c>
      <c r="BR201" t="s">
        <v>296</v>
      </c>
    </row>
    <row r="202" spans="1:74" hidden="1">
      <c r="A202" t="s">
        <v>76</v>
      </c>
      <c r="B202" t="s">
        <v>33704</v>
      </c>
      <c r="F202" t="s">
        <v>33704</v>
      </c>
      <c r="I202" t="s">
        <v>33705</v>
      </c>
      <c r="J202" t="s">
        <v>605</v>
      </c>
      <c r="N202" t="s">
        <v>28261</v>
      </c>
      <c r="AF202">
        <v>59</v>
      </c>
      <c r="AG202">
        <v>60</v>
      </c>
      <c r="AM202" t="s">
        <v>607</v>
      </c>
      <c r="AS202">
        <v>1985</v>
      </c>
      <c r="AT202">
        <v>39</v>
      </c>
      <c r="AU202">
        <v>2</v>
      </c>
      <c r="AZ202">
        <v>244</v>
      </c>
      <c r="BA202">
        <v>259</v>
      </c>
      <c r="BC202" t="s">
        <v>33706</v>
      </c>
      <c r="BK202" t="s">
        <v>33707</v>
      </c>
      <c r="BL202">
        <v>28564221</v>
      </c>
      <c r="BQ202" t="s">
        <v>33094</v>
      </c>
      <c r="BR202" t="s">
        <v>296</v>
      </c>
    </row>
    <row r="203" spans="1:74" hidden="1">
      <c r="A203" t="s">
        <v>76</v>
      </c>
      <c r="B203" t="s">
        <v>33708</v>
      </c>
      <c r="F203" t="s">
        <v>33708</v>
      </c>
      <c r="I203" t="s">
        <v>33709</v>
      </c>
      <c r="J203" t="s">
        <v>3321</v>
      </c>
      <c r="N203" t="s">
        <v>28261</v>
      </c>
      <c r="AF203">
        <v>27</v>
      </c>
      <c r="AG203">
        <v>27</v>
      </c>
      <c r="AM203" t="s">
        <v>3323</v>
      </c>
      <c r="AS203">
        <v>1985</v>
      </c>
      <c r="AT203">
        <v>68</v>
      </c>
      <c r="AU203">
        <v>1</v>
      </c>
      <c r="AZ203">
        <v>122</v>
      </c>
      <c r="BA203">
        <v>133</v>
      </c>
      <c r="BC203" t="s">
        <v>33710</v>
      </c>
      <c r="BK203" t="s">
        <v>33711</v>
      </c>
      <c r="BQ203" t="s">
        <v>33094</v>
      </c>
      <c r="BR203" t="s">
        <v>296</v>
      </c>
    </row>
    <row r="204" spans="1:74" hidden="1">
      <c r="A204" t="s">
        <v>76</v>
      </c>
      <c r="B204" t="s">
        <v>33712</v>
      </c>
      <c r="F204" t="s">
        <v>33712</v>
      </c>
      <c r="I204" t="s">
        <v>33713</v>
      </c>
      <c r="J204" t="s">
        <v>931</v>
      </c>
      <c r="N204" t="s">
        <v>28261</v>
      </c>
      <c r="AF204">
        <v>4</v>
      </c>
      <c r="AG204">
        <v>4</v>
      </c>
      <c r="AM204" t="s">
        <v>933</v>
      </c>
      <c r="AS204">
        <v>1984</v>
      </c>
      <c r="AT204">
        <v>30</v>
      </c>
      <c r="AU204">
        <v>2</v>
      </c>
      <c r="AZ204">
        <v>507</v>
      </c>
      <c r="BA204">
        <v>513</v>
      </c>
      <c r="BC204" t="s">
        <v>33714</v>
      </c>
      <c r="BK204" t="s">
        <v>33715</v>
      </c>
      <c r="BL204">
        <v>6704479</v>
      </c>
      <c r="BQ204" t="s">
        <v>33094</v>
      </c>
      <c r="BR204" t="s">
        <v>296</v>
      </c>
    </row>
    <row r="205" spans="1:74" hidden="1">
      <c r="A205" t="s">
        <v>76</v>
      </c>
      <c r="B205" t="s">
        <v>6415</v>
      </c>
      <c r="F205" t="s">
        <v>6415</v>
      </c>
      <c r="I205" t="s">
        <v>6416</v>
      </c>
      <c r="J205" t="s">
        <v>931</v>
      </c>
      <c r="N205" t="s">
        <v>28261</v>
      </c>
      <c r="AF205">
        <v>46</v>
      </c>
      <c r="AG205">
        <v>46</v>
      </c>
      <c r="AM205" t="s">
        <v>933</v>
      </c>
      <c r="AS205">
        <v>1983</v>
      </c>
      <c r="AT205">
        <v>28</v>
      </c>
      <c r="AU205">
        <v>1</v>
      </c>
      <c r="AZ205">
        <v>213</v>
      </c>
      <c r="BA205">
        <v>220</v>
      </c>
      <c r="BC205" t="s">
        <v>6417</v>
      </c>
      <c r="BK205" t="s">
        <v>6418</v>
      </c>
      <c r="BL205">
        <v>6681991</v>
      </c>
      <c r="BQ205" t="s">
        <v>33176</v>
      </c>
    </row>
    <row r="206" spans="1:74" hidden="1">
      <c r="A206" t="s">
        <v>76</v>
      </c>
      <c r="B206" t="s">
        <v>33716</v>
      </c>
      <c r="F206" t="s">
        <v>33716</v>
      </c>
      <c r="I206" t="s">
        <v>33717</v>
      </c>
      <c r="J206" t="s">
        <v>5100</v>
      </c>
      <c r="N206" t="s">
        <v>28261</v>
      </c>
      <c r="AF206">
        <v>22</v>
      </c>
      <c r="AG206">
        <v>23</v>
      </c>
      <c r="AM206" t="s">
        <v>3970</v>
      </c>
      <c r="AS206">
        <v>1983</v>
      </c>
      <c r="AT206">
        <v>61</v>
      </c>
      <c r="AU206">
        <v>9</v>
      </c>
      <c r="AZ206">
        <v>1986</v>
      </c>
      <c r="BA206">
        <v>1990</v>
      </c>
      <c r="BC206" t="s">
        <v>33718</v>
      </c>
      <c r="BK206" t="s">
        <v>33719</v>
      </c>
      <c r="BQ206" t="s">
        <v>33094</v>
      </c>
      <c r="BR206" t="s">
        <v>296</v>
      </c>
    </row>
    <row r="207" spans="1:74" hidden="1">
      <c r="A207" t="s">
        <v>76</v>
      </c>
      <c r="B207" t="s">
        <v>33720</v>
      </c>
      <c r="F207" t="s">
        <v>33720</v>
      </c>
      <c r="I207" t="s">
        <v>33721</v>
      </c>
      <c r="J207" t="s">
        <v>2128</v>
      </c>
      <c r="N207" t="s">
        <v>28261</v>
      </c>
      <c r="AF207">
        <v>12</v>
      </c>
      <c r="AG207">
        <v>12</v>
      </c>
      <c r="AM207" t="s">
        <v>2130</v>
      </c>
      <c r="AS207">
        <v>1983</v>
      </c>
      <c r="AT207">
        <v>12</v>
      </c>
      <c r="AU207">
        <v>1</v>
      </c>
      <c r="AZ207">
        <v>66</v>
      </c>
      <c r="BA207">
        <v>70</v>
      </c>
      <c r="BC207" t="s">
        <v>33722</v>
      </c>
      <c r="BK207" t="s">
        <v>33723</v>
      </c>
      <c r="BQ207" t="s">
        <v>33094</v>
      </c>
      <c r="BR207" t="s">
        <v>296</v>
      </c>
    </row>
    <row r="208" spans="1:74" hidden="1">
      <c r="A208" t="s">
        <v>76</v>
      </c>
      <c r="B208" t="s">
        <v>32946</v>
      </c>
      <c r="F208" t="s">
        <v>32946</v>
      </c>
      <c r="I208" t="s">
        <v>32947</v>
      </c>
      <c r="J208" t="s">
        <v>6973</v>
      </c>
      <c r="N208" t="s">
        <v>28261</v>
      </c>
      <c r="AF208">
        <v>20</v>
      </c>
      <c r="AG208">
        <v>20</v>
      </c>
      <c r="AM208" t="s">
        <v>6977</v>
      </c>
      <c r="AS208">
        <v>1983</v>
      </c>
      <c r="AT208">
        <v>74</v>
      </c>
      <c r="AU208">
        <v>5</v>
      </c>
      <c r="AZ208">
        <v>371</v>
      </c>
      <c r="BA208">
        <v>374</v>
      </c>
      <c r="BC208" t="s">
        <v>32948</v>
      </c>
      <c r="BK208" t="s">
        <v>32949</v>
      </c>
      <c r="BQ208" t="s">
        <v>33176</v>
      </c>
    </row>
    <row r="209" spans="1:74" hidden="1">
      <c r="A209" t="s">
        <v>76</v>
      </c>
      <c r="B209" t="s">
        <v>32953</v>
      </c>
      <c r="F209" t="s">
        <v>32953</v>
      </c>
      <c r="I209" t="s">
        <v>32954</v>
      </c>
      <c r="J209" t="s">
        <v>145</v>
      </c>
      <c r="N209" t="s">
        <v>28261</v>
      </c>
      <c r="AF209">
        <v>16</v>
      </c>
      <c r="AG209">
        <v>23</v>
      </c>
      <c r="AM209" t="s">
        <v>147</v>
      </c>
      <c r="AS209">
        <v>1983</v>
      </c>
      <c r="AT209">
        <v>29</v>
      </c>
      <c r="AU209">
        <v>7</v>
      </c>
      <c r="AZ209">
        <v>561</v>
      </c>
      <c r="BA209">
        <v>567</v>
      </c>
      <c r="BC209" t="s">
        <v>32955</v>
      </c>
      <c r="BK209" t="s">
        <v>32956</v>
      </c>
      <c r="BQ209" t="s">
        <v>33176</v>
      </c>
    </row>
    <row r="210" spans="1:74" hidden="1">
      <c r="A210" t="s">
        <v>76</v>
      </c>
      <c r="B210" t="s">
        <v>3840</v>
      </c>
      <c r="F210" t="s">
        <v>3840</v>
      </c>
      <c r="I210" t="s">
        <v>3841</v>
      </c>
      <c r="J210" t="s">
        <v>766</v>
      </c>
      <c r="N210" t="s">
        <v>28261</v>
      </c>
      <c r="AF210">
        <v>23</v>
      </c>
      <c r="AG210">
        <v>26</v>
      </c>
      <c r="AM210" t="s">
        <v>768</v>
      </c>
      <c r="AS210">
        <v>1983</v>
      </c>
      <c r="AT210">
        <v>20</v>
      </c>
      <c r="AU210">
        <v>6</v>
      </c>
      <c r="AZ210">
        <v>601</v>
      </c>
      <c r="BA210">
        <v>607</v>
      </c>
      <c r="BC210" t="s">
        <v>3842</v>
      </c>
      <c r="BK210" t="s">
        <v>3843</v>
      </c>
      <c r="BL210">
        <v>6644756</v>
      </c>
      <c r="BQ210" t="s">
        <v>33176</v>
      </c>
    </row>
    <row r="211" spans="1:74" hidden="1">
      <c r="A211" t="s">
        <v>76</v>
      </c>
      <c r="B211" t="s">
        <v>25127</v>
      </c>
      <c r="F211" t="s">
        <v>25127</v>
      </c>
      <c r="I211" t="s">
        <v>25128</v>
      </c>
      <c r="J211" t="s">
        <v>1196</v>
      </c>
      <c r="N211" t="s">
        <v>28261</v>
      </c>
      <c r="AF211">
        <v>20</v>
      </c>
      <c r="AG211">
        <v>23</v>
      </c>
      <c r="AM211" t="s">
        <v>1198</v>
      </c>
      <c r="AS211">
        <v>1982</v>
      </c>
      <c r="AT211">
        <v>75</v>
      </c>
      <c r="AU211">
        <v>2</v>
      </c>
      <c r="AZ211">
        <v>195</v>
      </c>
      <c r="BA211">
        <v>200</v>
      </c>
      <c r="BC211" t="s">
        <v>25129</v>
      </c>
      <c r="BK211" t="s">
        <v>25130</v>
      </c>
      <c r="BQ211" t="s">
        <v>33176</v>
      </c>
    </row>
    <row r="212" spans="1:74" hidden="1">
      <c r="A212" t="s">
        <v>76</v>
      </c>
      <c r="B212" t="s">
        <v>33724</v>
      </c>
      <c r="F212" t="s">
        <v>33724</v>
      </c>
      <c r="I212" t="s">
        <v>33725</v>
      </c>
      <c r="J212" t="s">
        <v>33726</v>
      </c>
      <c r="N212" t="s">
        <v>28261</v>
      </c>
      <c r="AA212" t="s">
        <v>33727</v>
      </c>
      <c r="AF212">
        <v>7</v>
      </c>
      <c r="AG212">
        <v>7</v>
      </c>
      <c r="AM212" t="s">
        <v>25409</v>
      </c>
      <c r="AS212">
        <v>1982</v>
      </c>
      <c r="AT212">
        <v>4</v>
      </c>
      <c r="AU212">
        <v>6</v>
      </c>
      <c r="AZ212">
        <v>359</v>
      </c>
      <c r="BA212">
        <v>367</v>
      </c>
      <c r="BK212" t="s">
        <v>33728</v>
      </c>
      <c r="BQ212" t="s">
        <v>33094</v>
      </c>
      <c r="BR212" t="s">
        <v>296</v>
      </c>
    </row>
    <row r="213" spans="1:74" hidden="1">
      <c r="A213" t="s">
        <v>76</v>
      </c>
      <c r="B213" t="s">
        <v>33729</v>
      </c>
      <c r="F213" t="s">
        <v>33729</v>
      </c>
      <c r="I213" t="s">
        <v>33730</v>
      </c>
      <c r="J213" t="s">
        <v>3996</v>
      </c>
      <c r="N213" t="s">
        <v>28261</v>
      </c>
      <c r="AF213">
        <v>22</v>
      </c>
      <c r="AG213">
        <v>22</v>
      </c>
      <c r="AM213" t="s">
        <v>4000</v>
      </c>
      <c r="AS213">
        <v>1982</v>
      </c>
      <c r="AT213">
        <v>55</v>
      </c>
      <c r="AU213">
        <v>2</v>
      </c>
      <c r="AZ213">
        <v>160</v>
      </c>
      <c r="BA213">
        <v>164</v>
      </c>
      <c r="BC213" t="s">
        <v>33731</v>
      </c>
      <c r="BK213" t="s">
        <v>33732</v>
      </c>
      <c r="BL213">
        <v>28311228</v>
      </c>
      <c r="BQ213" t="s">
        <v>33094</v>
      </c>
      <c r="BR213" t="s">
        <v>296</v>
      </c>
    </row>
    <row r="214" spans="1:74" hidden="1">
      <c r="A214" t="s">
        <v>76</v>
      </c>
      <c r="B214" t="s">
        <v>32968</v>
      </c>
      <c r="F214" t="s">
        <v>32968</v>
      </c>
      <c r="I214" t="s">
        <v>32969</v>
      </c>
      <c r="J214" t="s">
        <v>3996</v>
      </c>
      <c r="N214" t="s">
        <v>28261</v>
      </c>
      <c r="AF214">
        <v>16</v>
      </c>
      <c r="AG214">
        <v>16</v>
      </c>
      <c r="AM214" t="s">
        <v>4000</v>
      </c>
      <c r="AS214">
        <v>1982</v>
      </c>
      <c r="AT214">
        <v>53</v>
      </c>
      <c r="AU214">
        <v>3</v>
      </c>
      <c r="AZ214">
        <v>386</v>
      </c>
      <c r="BA214">
        <v>393</v>
      </c>
      <c r="BC214" t="s">
        <v>32970</v>
      </c>
      <c r="BK214" t="s">
        <v>32971</v>
      </c>
      <c r="BL214">
        <v>28311746</v>
      </c>
      <c r="BQ214" t="s">
        <v>33176</v>
      </c>
    </row>
    <row r="215" spans="1:74" hidden="1">
      <c r="A215" t="s">
        <v>76</v>
      </c>
      <c r="B215" t="s">
        <v>33733</v>
      </c>
      <c r="F215" t="s">
        <v>33733</v>
      </c>
      <c r="I215" t="s">
        <v>33734</v>
      </c>
      <c r="J215" t="s">
        <v>1196</v>
      </c>
      <c r="N215" t="s">
        <v>28261</v>
      </c>
      <c r="AF215">
        <v>27</v>
      </c>
      <c r="AG215">
        <v>27</v>
      </c>
      <c r="AM215" t="s">
        <v>1198</v>
      </c>
      <c r="AS215">
        <v>1981</v>
      </c>
      <c r="AT215">
        <v>74</v>
      </c>
      <c r="AU215">
        <v>1</v>
      </c>
      <c r="AZ215">
        <v>68</v>
      </c>
      <c r="BA215">
        <v>72</v>
      </c>
      <c r="BC215" t="s">
        <v>33735</v>
      </c>
      <c r="BK215" t="s">
        <v>33736</v>
      </c>
      <c r="BQ215" t="s">
        <v>33094</v>
      </c>
      <c r="BR215" t="s">
        <v>296</v>
      </c>
    </row>
    <row r="216" spans="1:74" hidden="1">
      <c r="A216" t="s">
        <v>76</v>
      </c>
      <c r="B216" t="s">
        <v>7952</v>
      </c>
      <c r="F216" t="s">
        <v>7952</v>
      </c>
      <c r="I216" t="s">
        <v>32972</v>
      </c>
      <c r="J216" t="s">
        <v>32973</v>
      </c>
      <c r="N216" t="s">
        <v>28366</v>
      </c>
      <c r="AF216">
        <v>140</v>
      </c>
      <c r="AG216">
        <v>152</v>
      </c>
      <c r="AM216" t="s">
        <v>32974</v>
      </c>
      <c r="AS216">
        <v>1981</v>
      </c>
      <c r="AT216">
        <v>12</v>
      </c>
      <c r="AZ216">
        <v>281</v>
      </c>
      <c r="BA216">
        <v>308</v>
      </c>
      <c r="BC216" t="s">
        <v>32975</v>
      </c>
      <c r="BK216" t="s">
        <v>32976</v>
      </c>
      <c r="BQ216" t="s">
        <v>33176</v>
      </c>
    </row>
    <row r="217" spans="1:74" hidden="1">
      <c r="A217" t="s">
        <v>76</v>
      </c>
      <c r="B217" t="s">
        <v>33737</v>
      </c>
      <c r="F217" t="s">
        <v>33737</v>
      </c>
      <c r="I217" t="s">
        <v>33738</v>
      </c>
      <c r="J217" t="s">
        <v>182</v>
      </c>
      <c r="N217" t="s">
        <v>28261</v>
      </c>
      <c r="AF217">
        <v>27</v>
      </c>
      <c r="AG217">
        <v>27</v>
      </c>
      <c r="AM217" t="s">
        <v>184</v>
      </c>
      <c r="AS217">
        <v>1981</v>
      </c>
      <c r="AT217">
        <v>6</v>
      </c>
      <c r="AU217">
        <v>4</v>
      </c>
      <c r="AZ217">
        <v>437</v>
      </c>
      <c r="BA217">
        <v>443</v>
      </c>
      <c r="BC217" t="s">
        <v>33739</v>
      </c>
      <c r="BK217" t="s">
        <v>33740</v>
      </c>
      <c r="BQ217" t="s">
        <v>33094</v>
      </c>
      <c r="BR217" t="s">
        <v>296</v>
      </c>
    </row>
    <row r="218" spans="1:74" hidden="1">
      <c r="A218" t="s">
        <v>76</v>
      </c>
      <c r="B218" t="s">
        <v>5261</v>
      </c>
      <c r="F218" t="s">
        <v>5261</v>
      </c>
      <c r="I218" t="s">
        <v>33741</v>
      </c>
      <c r="J218" t="s">
        <v>2128</v>
      </c>
      <c r="N218" t="s">
        <v>28261</v>
      </c>
      <c r="AF218">
        <v>24</v>
      </c>
      <c r="AG218">
        <v>24</v>
      </c>
      <c r="AM218" t="s">
        <v>2130</v>
      </c>
      <c r="AS218">
        <v>1980</v>
      </c>
      <c r="AT218">
        <v>9</v>
      </c>
      <c r="AU218">
        <v>1</v>
      </c>
      <c r="AZ218">
        <v>86</v>
      </c>
      <c r="BA218">
        <v>89</v>
      </c>
      <c r="BC218" t="s">
        <v>33742</v>
      </c>
      <c r="BK218" t="s">
        <v>33743</v>
      </c>
      <c r="BQ218" t="s">
        <v>33094</v>
      </c>
      <c r="BR218" t="s">
        <v>296</v>
      </c>
    </row>
    <row r="219" spans="1:74">
      <c r="A219" t="s">
        <v>76</v>
      </c>
      <c r="B219" t="s">
        <v>33744</v>
      </c>
      <c r="F219" t="s">
        <v>33744</v>
      </c>
      <c r="I219" t="s">
        <v>33745</v>
      </c>
      <c r="J219" t="s">
        <v>605</v>
      </c>
      <c r="N219" t="s">
        <v>28261</v>
      </c>
      <c r="AF219">
        <v>47</v>
      </c>
      <c r="AG219">
        <v>50</v>
      </c>
      <c r="AM219" t="s">
        <v>607</v>
      </c>
      <c r="AS219">
        <v>1980</v>
      </c>
      <c r="AT219">
        <v>34</v>
      </c>
      <c r="AU219">
        <v>2</v>
      </c>
      <c r="AZ219">
        <v>356</v>
      </c>
      <c r="BA219">
        <v>370</v>
      </c>
      <c r="BC219" t="s">
        <v>33746</v>
      </c>
      <c r="BK219" t="s">
        <v>33747</v>
      </c>
      <c r="BL219">
        <v>28563425</v>
      </c>
      <c r="BQ219" t="s">
        <v>33094</v>
      </c>
      <c r="BR219" t="s">
        <v>594</v>
      </c>
      <c r="BT219">
        <v>2</v>
      </c>
    </row>
    <row r="220" spans="1:74" hidden="1">
      <c r="A220" t="s">
        <v>76</v>
      </c>
      <c r="B220" t="s">
        <v>5209</v>
      </c>
      <c r="F220" t="s">
        <v>5209</v>
      </c>
      <c r="I220" t="s">
        <v>5210</v>
      </c>
      <c r="J220" t="s">
        <v>5069</v>
      </c>
      <c r="N220" t="s">
        <v>28261</v>
      </c>
      <c r="AF220">
        <v>11</v>
      </c>
      <c r="AG220">
        <v>11</v>
      </c>
      <c r="AM220" t="s">
        <v>5070</v>
      </c>
      <c r="AS220">
        <v>1980</v>
      </c>
      <c r="AT220">
        <v>55</v>
      </c>
      <c r="AU220">
        <v>5</v>
      </c>
      <c r="AZ220">
        <v>319</v>
      </c>
      <c r="BA220">
        <v>324</v>
      </c>
      <c r="BC220" t="s">
        <v>5211</v>
      </c>
      <c r="BK220" t="s">
        <v>5212</v>
      </c>
      <c r="BQ220" t="s">
        <v>33176</v>
      </c>
    </row>
    <row r="221" spans="1:74" hidden="1">
      <c r="A221" t="s">
        <v>76</v>
      </c>
      <c r="B221" t="s">
        <v>33007</v>
      </c>
      <c r="F221" t="s">
        <v>33007</v>
      </c>
      <c r="I221" t="s">
        <v>33008</v>
      </c>
      <c r="J221" t="s">
        <v>623</v>
      </c>
      <c r="N221" t="s">
        <v>28261</v>
      </c>
      <c r="AF221">
        <v>58</v>
      </c>
      <c r="AG221">
        <v>58</v>
      </c>
      <c r="AM221" t="s">
        <v>626</v>
      </c>
      <c r="AS221">
        <v>1980</v>
      </c>
      <c r="AT221">
        <v>49</v>
      </c>
      <c r="AU221">
        <v>3</v>
      </c>
      <c r="AZ221">
        <v>775</v>
      </c>
      <c r="BA221">
        <v>792</v>
      </c>
      <c r="BC221" t="s">
        <v>33009</v>
      </c>
      <c r="BK221" t="s">
        <v>33010</v>
      </c>
      <c r="BQ221" t="s">
        <v>33176</v>
      </c>
    </row>
    <row r="222" spans="1:74" hidden="1">
      <c r="A222" t="s">
        <v>76</v>
      </c>
      <c r="B222" t="s">
        <v>5261</v>
      </c>
      <c r="F222" t="s">
        <v>5261</v>
      </c>
      <c r="I222" t="s">
        <v>33748</v>
      </c>
      <c r="J222" t="s">
        <v>3996</v>
      </c>
      <c r="N222" t="s">
        <v>28261</v>
      </c>
      <c r="AF222">
        <v>50</v>
      </c>
      <c r="AG222">
        <v>52</v>
      </c>
      <c r="AM222" t="s">
        <v>4000</v>
      </c>
      <c r="AS222">
        <v>1980</v>
      </c>
      <c r="AT222">
        <v>46</v>
      </c>
      <c r="AU222">
        <v>1</v>
      </c>
      <c r="AZ222">
        <v>13</v>
      </c>
      <c r="BA222">
        <v>17</v>
      </c>
      <c r="BC222" t="s">
        <v>33749</v>
      </c>
      <c r="BK222" t="s">
        <v>33750</v>
      </c>
      <c r="BL222">
        <v>28310619</v>
      </c>
      <c r="BQ222" t="s">
        <v>33094</v>
      </c>
      <c r="BR222" t="s">
        <v>296</v>
      </c>
    </row>
    <row r="223" spans="1:74">
      <c r="A223" t="s">
        <v>76</v>
      </c>
      <c r="B223" t="s">
        <v>33751</v>
      </c>
      <c r="F223" t="s">
        <v>33751</v>
      </c>
      <c r="I223" t="s">
        <v>33752</v>
      </c>
      <c r="J223" t="s">
        <v>3996</v>
      </c>
      <c r="N223" t="s">
        <v>28261</v>
      </c>
      <c r="AF223">
        <v>289</v>
      </c>
      <c r="AG223">
        <v>303</v>
      </c>
      <c r="AM223" t="s">
        <v>4000</v>
      </c>
      <c r="AS223">
        <v>1980</v>
      </c>
      <c r="AT223">
        <v>45</v>
      </c>
      <c r="AU223">
        <v>2</v>
      </c>
      <c r="AZ223">
        <v>202</v>
      </c>
      <c r="BA223">
        <v>208</v>
      </c>
      <c r="BC223" t="s">
        <v>33753</v>
      </c>
      <c r="BK223" t="s">
        <v>33754</v>
      </c>
      <c r="BL223">
        <v>28309531</v>
      </c>
      <c r="BQ223" t="s">
        <v>33094</v>
      </c>
      <c r="BR223" t="s">
        <v>594</v>
      </c>
      <c r="BV223" t="s">
        <v>296</v>
      </c>
    </row>
    <row r="224" spans="1:74">
      <c r="A224" t="s">
        <v>76</v>
      </c>
      <c r="B224" t="s">
        <v>33755</v>
      </c>
      <c r="F224" t="s">
        <v>33755</v>
      </c>
      <c r="I224" t="s">
        <v>33756</v>
      </c>
      <c r="J224" t="s">
        <v>3996</v>
      </c>
      <c r="N224" t="s">
        <v>28261</v>
      </c>
      <c r="AF224">
        <v>10</v>
      </c>
      <c r="AG224">
        <v>11</v>
      </c>
      <c r="AM224" t="s">
        <v>4000</v>
      </c>
      <c r="AS224">
        <v>1980</v>
      </c>
      <c r="AT224">
        <v>44</v>
      </c>
      <c r="AU224">
        <v>3</v>
      </c>
      <c r="AZ224">
        <v>311</v>
      </c>
      <c r="BA224">
        <v>316</v>
      </c>
      <c r="BK224" t="s">
        <v>33757</v>
      </c>
      <c r="BQ224" t="s">
        <v>33094</v>
      </c>
      <c r="BR224" t="s">
        <v>594</v>
      </c>
      <c r="BS224">
        <v>1</v>
      </c>
    </row>
    <row r="225" spans="1:70" hidden="1">
      <c r="A225" t="s">
        <v>76</v>
      </c>
      <c r="B225" t="s">
        <v>33758</v>
      </c>
      <c r="F225" t="s">
        <v>33758</v>
      </c>
      <c r="I225" t="s">
        <v>33759</v>
      </c>
      <c r="J225" t="s">
        <v>17385</v>
      </c>
      <c r="N225" t="s">
        <v>28261</v>
      </c>
      <c r="AF225">
        <v>77</v>
      </c>
      <c r="AG225">
        <v>78</v>
      </c>
      <c r="AM225" t="s">
        <v>17387</v>
      </c>
      <c r="AS225">
        <v>1979</v>
      </c>
      <c r="AT225">
        <v>49</v>
      </c>
      <c r="AU225">
        <v>4</v>
      </c>
      <c r="AZ225">
        <v>357</v>
      </c>
      <c r="BA225">
        <v>376</v>
      </c>
      <c r="BC225" t="s">
        <v>33760</v>
      </c>
      <c r="BK225" t="s">
        <v>33761</v>
      </c>
      <c r="BQ225" t="s">
        <v>33094</v>
      </c>
      <c r="BR225" t="s">
        <v>296</v>
      </c>
    </row>
    <row r="226" spans="1:70" hidden="1">
      <c r="A226" t="s">
        <v>76</v>
      </c>
      <c r="B226" t="s">
        <v>5048</v>
      </c>
      <c r="F226" t="s">
        <v>5048</v>
      </c>
      <c r="I226" t="s">
        <v>5049</v>
      </c>
      <c r="J226" t="s">
        <v>1196</v>
      </c>
      <c r="N226" t="s">
        <v>28261</v>
      </c>
      <c r="AF226">
        <v>29</v>
      </c>
      <c r="AG226">
        <v>31</v>
      </c>
      <c r="AM226" t="s">
        <v>1198</v>
      </c>
      <c r="AS226">
        <v>1978</v>
      </c>
      <c r="AT226">
        <v>71</v>
      </c>
      <c r="AU226">
        <v>4</v>
      </c>
      <c r="AZ226">
        <v>487</v>
      </c>
      <c r="BA226">
        <v>490</v>
      </c>
      <c r="BC226" t="s">
        <v>5050</v>
      </c>
      <c r="BK226" t="s">
        <v>5051</v>
      </c>
      <c r="BQ226" t="s">
        <v>33176</v>
      </c>
    </row>
  </sheetData>
  <autoFilter ref="A1:BV226" xr:uid="{D3E87F71-02CC-440D-A541-E8FC5E04C9BB}">
    <filterColumn colId="13">
      <filters>
        <filter val="Article"/>
        <filter val="Article; Proceedings Paper"/>
      </filters>
    </filterColumn>
    <filterColumn colId="68">
      <filters>
        <filter val="no"/>
      </filters>
    </filterColumn>
    <filterColumn colId="69">
      <filters blank="1">
        <filter va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C3B75-2C8A-4081-B752-6F9470C8C8D9}">
  <sheetPr filterMode="1"/>
  <dimension ref="A1:BZ76"/>
  <sheetViews>
    <sheetView tabSelected="1" workbookViewId="0">
      <selection activeCell="BT21" sqref="BT21"/>
    </sheetView>
  </sheetViews>
  <sheetFormatPr defaultColWidth="9.109375" defaultRowHeight="14.4"/>
  <cols>
    <col min="2" max="2" width="17.5546875" customWidth="1"/>
    <col min="3" max="8" width="9.109375" hidden="1" customWidth="1"/>
    <col min="9" max="9" width="40.77734375" customWidth="1"/>
    <col min="10" max="11" width="0" hidden="1" customWidth="1"/>
    <col min="12" max="68" width="9.109375" hidden="1" customWidth="1"/>
    <col min="72" max="74" width="9.109375" customWidth="1"/>
  </cols>
  <sheetData>
    <row r="1" spans="1:7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72</v>
      </c>
      <c r="BR1" t="s">
        <v>73</v>
      </c>
      <c r="BS1" s="1" t="s">
        <v>74</v>
      </c>
      <c r="BT1" s="1" t="s">
        <v>34351</v>
      </c>
      <c r="BU1" s="1" t="s">
        <v>34350</v>
      </c>
      <c r="BV1" s="1" t="s">
        <v>34348</v>
      </c>
      <c r="BW1" s="1" t="s">
        <v>33767</v>
      </c>
      <c r="BX1" s="1" t="s">
        <v>33798</v>
      </c>
      <c r="BY1" s="1" t="s">
        <v>34276</v>
      </c>
    </row>
    <row r="2" spans="1:78">
      <c r="A2" t="s">
        <v>76</v>
      </c>
      <c r="B2" t="s">
        <v>585</v>
      </c>
      <c r="F2" t="s">
        <v>586</v>
      </c>
      <c r="I2" t="s">
        <v>587</v>
      </c>
      <c r="J2">
        <v>2011</v>
      </c>
      <c r="K2" t="s">
        <v>588</v>
      </c>
      <c r="W2" t="s">
        <v>589</v>
      </c>
      <c r="AB2" t="s">
        <v>590</v>
      </c>
      <c r="AN2" t="s">
        <v>591</v>
      </c>
      <c r="AS2" t="s">
        <v>168</v>
      </c>
      <c r="AT2">
        <v>1</v>
      </c>
      <c r="AU2">
        <v>2</v>
      </c>
      <c r="AZ2">
        <v>160</v>
      </c>
      <c r="BA2">
        <v>168</v>
      </c>
      <c r="BC2" t="s">
        <v>592</v>
      </c>
      <c r="BK2" t="s">
        <v>593</v>
      </c>
      <c r="BL2">
        <v>22393492</v>
      </c>
      <c r="BQ2">
        <v>6</v>
      </c>
      <c r="BR2" s="15" t="s">
        <v>34347</v>
      </c>
      <c r="BU2">
        <v>6</v>
      </c>
      <c r="BV2">
        <v>24</v>
      </c>
      <c r="BW2" t="s">
        <v>594</v>
      </c>
      <c r="BX2" t="s">
        <v>33799</v>
      </c>
      <c r="BY2">
        <f>BU2-BQ2</f>
        <v>0</v>
      </c>
    </row>
    <row r="3" spans="1:78">
      <c r="A3" t="s">
        <v>76</v>
      </c>
      <c r="B3" t="s">
        <v>674</v>
      </c>
      <c r="F3" t="s">
        <v>675</v>
      </c>
      <c r="I3" t="s">
        <v>676</v>
      </c>
      <c r="J3">
        <v>2013</v>
      </c>
      <c r="K3" t="s">
        <v>677</v>
      </c>
      <c r="W3" t="s">
        <v>678</v>
      </c>
      <c r="AN3" t="s">
        <v>679</v>
      </c>
      <c r="AS3" t="s">
        <v>600</v>
      </c>
      <c r="AT3">
        <v>26</v>
      </c>
      <c r="AU3">
        <v>4</v>
      </c>
      <c r="AZ3">
        <v>705</v>
      </c>
      <c r="BA3">
        <v>718</v>
      </c>
      <c r="BC3" t="s">
        <v>680</v>
      </c>
      <c r="BK3" t="s">
        <v>681</v>
      </c>
      <c r="BL3">
        <v>23496837</v>
      </c>
      <c r="BQ3">
        <v>7</v>
      </c>
      <c r="BR3">
        <v>8</v>
      </c>
      <c r="BU3">
        <v>7</v>
      </c>
      <c r="BV3">
        <v>7</v>
      </c>
      <c r="BW3" t="s">
        <v>594</v>
      </c>
      <c r="BX3" t="s">
        <v>33799</v>
      </c>
      <c r="BY3">
        <f t="shared" ref="BY3:BY10" si="0">BU3-BQ3</f>
        <v>0</v>
      </c>
    </row>
    <row r="4" spans="1:78">
      <c r="A4" t="s">
        <v>76</v>
      </c>
      <c r="B4" t="s">
        <v>1576</v>
      </c>
      <c r="F4" t="s">
        <v>1576</v>
      </c>
      <c r="I4" t="s">
        <v>1577</v>
      </c>
      <c r="J4">
        <v>1996</v>
      </c>
      <c r="K4" t="s">
        <v>1578</v>
      </c>
      <c r="W4" t="s">
        <v>1579</v>
      </c>
      <c r="AN4" t="s">
        <v>1580</v>
      </c>
      <c r="AS4" t="s">
        <v>887</v>
      </c>
      <c r="AT4">
        <v>10</v>
      </c>
      <c r="AU4">
        <v>3</v>
      </c>
      <c r="AZ4">
        <v>384</v>
      </c>
      <c r="BA4">
        <v>389</v>
      </c>
      <c r="BC4" t="s">
        <v>1581</v>
      </c>
      <c r="BK4" t="s">
        <v>1582</v>
      </c>
      <c r="BQ4">
        <v>7</v>
      </c>
      <c r="BR4" s="15" t="s">
        <v>34349</v>
      </c>
      <c r="BS4" t="s">
        <v>33801</v>
      </c>
      <c r="BT4" t="s">
        <v>33768</v>
      </c>
      <c r="BU4">
        <v>4</v>
      </c>
      <c r="BV4">
        <v>4</v>
      </c>
      <c r="BW4" t="s">
        <v>594</v>
      </c>
      <c r="BX4" t="s">
        <v>33800</v>
      </c>
      <c r="BY4">
        <f t="shared" si="0"/>
        <v>-3</v>
      </c>
    </row>
    <row r="5" spans="1:78">
      <c r="A5" t="s">
        <v>76</v>
      </c>
      <c r="B5" t="s">
        <v>1695</v>
      </c>
      <c r="F5" t="s">
        <v>1695</v>
      </c>
      <c r="I5" t="s">
        <v>1696</v>
      </c>
      <c r="J5">
        <v>2003</v>
      </c>
      <c r="K5" t="s">
        <v>1697</v>
      </c>
      <c r="W5" t="s">
        <v>1698</v>
      </c>
      <c r="AN5" t="s">
        <v>1699</v>
      </c>
      <c r="AO5" t="s">
        <v>1700</v>
      </c>
      <c r="AS5" t="s">
        <v>148</v>
      </c>
      <c r="AT5">
        <v>161</v>
      </c>
      <c r="AU5">
        <v>5</v>
      </c>
      <c r="AZ5">
        <v>735</v>
      </c>
      <c r="BA5">
        <v>748</v>
      </c>
      <c r="BC5" t="s">
        <v>1701</v>
      </c>
      <c r="BK5" t="s">
        <v>1702</v>
      </c>
      <c r="BL5">
        <v>12858281</v>
      </c>
      <c r="BQ5">
        <v>16</v>
      </c>
      <c r="BR5" s="16" t="s">
        <v>34352</v>
      </c>
      <c r="BS5" t="s">
        <v>34248</v>
      </c>
      <c r="BU5">
        <v>16</v>
      </c>
      <c r="BV5">
        <v>16</v>
      </c>
      <c r="BW5" t="s">
        <v>594</v>
      </c>
      <c r="BX5" t="s">
        <v>33803</v>
      </c>
      <c r="BY5">
        <f t="shared" si="0"/>
        <v>0</v>
      </c>
    </row>
    <row r="6" spans="1:78">
      <c r="A6" t="s">
        <v>76</v>
      </c>
      <c r="B6" t="s">
        <v>1817</v>
      </c>
      <c r="F6" t="s">
        <v>1817</v>
      </c>
      <c r="I6" t="s">
        <v>1818</v>
      </c>
      <c r="J6">
        <v>1994</v>
      </c>
      <c r="K6" t="s">
        <v>1819</v>
      </c>
      <c r="W6" t="s">
        <v>1820</v>
      </c>
      <c r="AN6" t="s">
        <v>1821</v>
      </c>
      <c r="AS6" t="s">
        <v>269</v>
      </c>
      <c r="AT6">
        <v>28</v>
      </c>
      <c r="AU6">
        <v>2</v>
      </c>
      <c r="AZ6">
        <v>401</v>
      </c>
      <c r="BA6">
        <v>409</v>
      </c>
      <c r="BC6" t="s">
        <v>1822</v>
      </c>
      <c r="BK6" t="s">
        <v>1823</v>
      </c>
      <c r="BQ6">
        <v>6</v>
      </c>
      <c r="BR6">
        <v>4</v>
      </c>
      <c r="BS6" t="s">
        <v>34364</v>
      </c>
      <c r="BT6" t="s">
        <v>33770</v>
      </c>
      <c r="BU6">
        <v>5</v>
      </c>
      <c r="BV6">
        <v>5</v>
      </c>
      <c r="BW6" t="s">
        <v>594</v>
      </c>
      <c r="BX6" t="s">
        <v>33800</v>
      </c>
      <c r="BY6">
        <f t="shared" si="0"/>
        <v>-1</v>
      </c>
      <c r="BZ6" s="16"/>
    </row>
    <row r="7" spans="1:78">
      <c r="A7" t="s">
        <v>76</v>
      </c>
      <c r="B7" t="s">
        <v>2780</v>
      </c>
      <c r="F7" t="s">
        <v>2781</v>
      </c>
      <c r="I7" t="s">
        <v>2782</v>
      </c>
      <c r="J7">
        <v>2017</v>
      </c>
      <c r="K7" t="s">
        <v>2783</v>
      </c>
      <c r="W7" t="s">
        <v>2784</v>
      </c>
      <c r="AN7" t="s">
        <v>2785</v>
      </c>
      <c r="AO7" t="s">
        <v>2786</v>
      </c>
      <c r="AS7" t="s">
        <v>148</v>
      </c>
      <c r="AT7">
        <v>19</v>
      </c>
      <c r="AU7">
        <v>2</v>
      </c>
      <c r="AZ7">
        <v>146</v>
      </c>
      <c r="BA7">
        <v>153</v>
      </c>
      <c r="BC7" t="s">
        <v>2787</v>
      </c>
      <c r="BK7" t="s">
        <v>2788</v>
      </c>
      <c r="BQ7">
        <v>4</v>
      </c>
      <c r="BR7" s="16">
        <v>5</v>
      </c>
      <c r="BU7">
        <v>4</v>
      </c>
      <c r="BV7">
        <v>4</v>
      </c>
      <c r="BW7" t="s">
        <v>594</v>
      </c>
      <c r="BX7" t="s">
        <v>33799</v>
      </c>
      <c r="BY7">
        <f t="shared" si="0"/>
        <v>0</v>
      </c>
      <c r="BZ7" s="16"/>
    </row>
    <row r="8" spans="1:78">
      <c r="A8" t="s">
        <v>76</v>
      </c>
      <c r="B8" t="s">
        <v>3840</v>
      </c>
      <c r="F8" t="s">
        <v>3840</v>
      </c>
      <c r="I8" t="s">
        <v>3841</v>
      </c>
      <c r="J8">
        <v>1983</v>
      </c>
      <c r="K8" t="s">
        <v>766</v>
      </c>
      <c r="AN8" t="s">
        <v>768</v>
      </c>
      <c r="AT8">
        <v>20</v>
      </c>
      <c r="AU8">
        <v>6</v>
      </c>
      <c r="AZ8">
        <v>601</v>
      </c>
      <c r="BA8">
        <v>607</v>
      </c>
      <c r="BC8" t="s">
        <v>3842</v>
      </c>
      <c r="BK8" t="s">
        <v>3843</v>
      </c>
      <c r="BL8">
        <v>6644756</v>
      </c>
      <c r="BQ8">
        <v>8</v>
      </c>
      <c r="BR8" s="16">
        <v>10</v>
      </c>
      <c r="BU8">
        <v>8</v>
      </c>
      <c r="BV8">
        <v>8</v>
      </c>
      <c r="BW8" t="s">
        <v>594</v>
      </c>
      <c r="BX8" t="s">
        <v>33803</v>
      </c>
      <c r="BY8">
        <f t="shared" si="0"/>
        <v>0</v>
      </c>
      <c r="BZ8" s="16"/>
    </row>
    <row r="9" spans="1:78" hidden="1">
      <c r="A9" t="s">
        <v>76</v>
      </c>
      <c r="B9" t="s">
        <v>4168</v>
      </c>
      <c r="F9" t="s">
        <v>4169</v>
      </c>
      <c r="I9" t="s">
        <v>4170</v>
      </c>
      <c r="J9">
        <v>2012</v>
      </c>
      <c r="K9" t="s">
        <v>4171</v>
      </c>
      <c r="W9" t="s">
        <v>4172</v>
      </c>
      <c r="AN9" t="s">
        <v>4173</v>
      </c>
      <c r="AS9" t="s">
        <v>397</v>
      </c>
      <c r="AT9">
        <v>5</v>
      </c>
      <c r="AU9">
        <v>5</v>
      </c>
      <c r="AX9" t="s">
        <v>49</v>
      </c>
      <c r="AZ9">
        <v>511</v>
      </c>
      <c r="BA9">
        <v>523</v>
      </c>
      <c r="BC9" t="s">
        <v>4174</v>
      </c>
      <c r="BK9" t="s">
        <v>4175</v>
      </c>
      <c r="BL9">
        <v>22949926</v>
      </c>
      <c r="BQ9">
        <v>4</v>
      </c>
      <c r="BR9">
        <v>6</v>
      </c>
      <c r="BS9" t="s">
        <v>33762</v>
      </c>
      <c r="BW9" t="s">
        <v>296</v>
      </c>
      <c r="BY9" t="e">
        <f>#REF!-BQ9</f>
        <v>#REF!</v>
      </c>
      <c r="BZ9" s="15"/>
    </row>
    <row r="10" spans="1:78">
      <c r="A10" t="s">
        <v>76</v>
      </c>
      <c r="B10" t="s">
        <v>4624</v>
      </c>
      <c r="F10" t="s">
        <v>4624</v>
      </c>
      <c r="I10" t="s">
        <v>4625</v>
      </c>
      <c r="J10">
        <v>1977</v>
      </c>
      <c r="K10" t="s">
        <v>4626</v>
      </c>
      <c r="AN10" t="s">
        <v>4627</v>
      </c>
      <c r="AT10">
        <v>86</v>
      </c>
      <c r="AU10">
        <v>1</v>
      </c>
      <c r="AZ10">
        <v>129</v>
      </c>
      <c r="BA10">
        <v>141</v>
      </c>
      <c r="BK10" t="s">
        <v>4628</v>
      </c>
      <c r="BQ10">
        <v>8</v>
      </c>
      <c r="BR10" s="15" t="s">
        <v>34353</v>
      </c>
      <c r="BS10" t="s">
        <v>34365</v>
      </c>
      <c r="BU10">
        <v>8</v>
      </c>
      <c r="BV10">
        <v>8</v>
      </c>
      <c r="BW10" t="s">
        <v>594</v>
      </c>
      <c r="BX10" t="s">
        <v>33799</v>
      </c>
      <c r="BY10">
        <f t="shared" si="0"/>
        <v>0</v>
      </c>
      <c r="BZ10" s="15"/>
    </row>
    <row r="11" spans="1:78" hidden="1">
      <c r="A11" t="s">
        <v>76</v>
      </c>
      <c r="B11" t="s">
        <v>4648</v>
      </c>
      <c r="F11" t="s">
        <v>4648</v>
      </c>
      <c r="I11" t="s">
        <v>4649</v>
      </c>
      <c r="J11">
        <v>1993</v>
      </c>
      <c r="K11" t="s">
        <v>677</v>
      </c>
      <c r="W11" t="s">
        <v>4650</v>
      </c>
      <c r="AN11" t="s">
        <v>679</v>
      </c>
      <c r="AS11" t="s">
        <v>413</v>
      </c>
      <c r="AT11">
        <v>6</v>
      </c>
      <c r="AU11">
        <v>5</v>
      </c>
      <c r="AZ11">
        <v>707</v>
      </c>
      <c r="BA11">
        <v>723</v>
      </c>
      <c r="BC11" t="s">
        <v>4651</v>
      </c>
      <c r="BK11" t="s">
        <v>4652</v>
      </c>
      <c r="BQ11">
        <v>6</v>
      </c>
      <c r="BR11">
        <v>11</v>
      </c>
      <c r="BS11" t="s">
        <v>1703</v>
      </c>
      <c r="BW11" t="s">
        <v>33769</v>
      </c>
      <c r="BY11" t="e">
        <f>#REF!-BQ11</f>
        <v>#REF!</v>
      </c>
      <c r="BZ11" s="16"/>
    </row>
    <row r="12" spans="1:78" hidden="1">
      <c r="A12" t="s">
        <v>76</v>
      </c>
      <c r="B12" t="s">
        <v>4653</v>
      </c>
      <c r="F12" t="s">
        <v>4653</v>
      </c>
      <c r="I12" t="s">
        <v>4654</v>
      </c>
      <c r="J12">
        <v>1992</v>
      </c>
      <c r="K12" t="s">
        <v>1196</v>
      </c>
      <c r="W12" t="s">
        <v>4655</v>
      </c>
      <c r="AN12" t="s">
        <v>1198</v>
      </c>
      <c r="AS12" t="s">
        <v>397</v>
      </c>
      <c r="AT12">
        <v>85</v>
      </c>
      <c r="AU12">
        <v>4</v>
      </c>
      <c r="AZ12">
        <v>445</v>
      </c>
      <c r="BA12">
        <v>451</v>
      </c>
      <c r="BC12" t="s">
        <v>4656</v>
      </c>
      <c r="BK12" t="s">
        <v>4657</v>
      </c>
      <c r="BQ12">
        <v>6</v>
      </c>
      <c r="BS12" t="s">
        <v>1703</v>
      </c>
      <c r="BW12" t="s">
        <v>33769</v>
      </c>
      <c r="BY12" t="e">
        <f>#REF!-BQ12</f>
        <v>#REF!</v>
      </c>
      <c r="BZ12" s="16"/>
    </row>
    <row r="13" spans="1:78">
      <c r="A13" t="s">
        <v>76</v>
      </c>
      <c r="B13" t="s">
        <v>4956</v>
      </c>
      <c r="F13" t="s">
        <v>4956</v>
      </c>
      <c r="I13" t="s">
        <v>4957</v>
      </c>
      <c r="J13">
        <v>2001</v>
      </c>
      <c r="K13" t="s">
        <v>2662</v>
      </c>
      <c r="W13" t="s">
        <v>4958</v>
      </c>
      <c r="AN13" t="s">
        <v>2664</v>
      </c>
      <c r="AS13" t="s">
        <v>769</v>
      </c>
      <c r="AT13">
        <v>98</v>
      </c>
      <c r="AU13">
        <v>3</v>
      </c>
      <c r="AZ13">
        <v>303</v>
      </c>
      <c r="BA13">
        <v>316</v>
      </c>
      <c r="BC13" t="s">
        <v>4959</v>
      </c>
      <c r="BK13" t="s">
        <v>4960</v>
      </c>
      <c r="BQ13">
        <v>5</v>
      </c>
      <c r="BR13" s="15" t="s">
        <v>34354</v>
      </c>
      <c r="BU13">
        <v>5</v>
      </c>
      <c r="BV13">
        <v>5</v>
      </c>
      <c r="BW13" t="s">
        <v>594</v>
      </c>
      <c r="BX13" t="s">
        <v>33800</v>
      </c>
      <c r="BY13">
        <f t="shared" ref="BY13" si="1">BU13-BQ13</f>
        <v>0</v>
      </c>
      <c r="BZ13" s="16"/>
    </row>
    <row r="14" spans="1:78" hidden="1">
      <c r="A14" t="s">
        <v>76</v>
      </c>
      <c r="B14" t="s">
        <v>4972</v>
      </c>
      <c r="F14" t="s">
        <v>4972</v>
      </c>
      <c r="I14" t="s">
        <v>4973</v>
      </c>
      <c r="J14">
        <v>1997</v>
      </c>
      <c r="K14" t="s">
        <v>3996</v>
      </c>
      <c r="W14" t="s">
        <v>4974</v>
      </c>
      <c r="AN14" t="s">
        <v>4000</v>
      </c>
      <c r="AS14" t="s">
        <v>397</v>
      </c>
      <c r="AT14">
        <v>111</v>
      </c>
      <c r="AU14">
        <v>2</v>
      </c>
      <c r="AZ14">
        <v>160</v>
      </c>
      <c r="BA14">
        <v>165</v>
      </c>
      <c r="BC14" t="s">
        <v>4975</v>
      </c>
      <c r="BK14" t="s">
        <v>4976</v>
      </c>
      <c r="BL14">
        <v>28307989</v>
      </c>
      <c r="BQ14">
        <v>12</v>
      </c>
      <c r="BR14">
        <v>5</v>
      </c>
      <c r="BW14" t="s">
        <v>33769</v>
      </c>
      <c r="BY14" t="e">
        <f>#REF!-BQ14</f>
        <v>#REF!</v>
      </c>
      <c r="BZ14" s="16"/>
    </row>
    <row r="15" spans="1:78">
      <c r="A15" t="s">
        <v>76</v>
      </c>
      <c r="B15" t="s">
        <v>4983</v>
      </c>
      <c r="F15" t="s">
        <v>4983</v>
      </c>
      <c r="I15" t="s">
        <v>4984</v>
      </c>
      <c r="J15">
        <v>2006</v>
      </c>
      <c r="K15" t="s">
        <v>3940</v>
      </c>
      <c r="W15" t="s">
        <v>4985</v>
      </c>
      <c r="AN15" t="s">
        <v>3944</v>
      </c>
      <c r="AS15" t="s">
        <v>887</v>
      </c>
      <c r="AT15">
        <v>130</v>
      </c>
      <c r="AU15">
        <v>5</v>
      </c>
      <c r="AZ15">
        <v>329</v>
      </c>
      <c r="BA15">
        <v>335</v>
      </c>
      <c r="BC15" t="s">
        <v>4986</v>
      </c>
      <c r="BK15" t="s">
        <v>4987</v>
      </c>
      <c r="BQ15">
        <v>33</v>
      </c>
      <c r="BR15">
        <v>5</v>
      </c>
      <c r="BU15">
        <v>33</v>
      </c>
      <c r="BV15">
        <v>33</v>
      </c>
      <c r="BW15" t="s">
        <v>594</v>
      </c>
      <c r="BX15" t="s">
        <v>33800</v>
      </c>
      <c r="BY15">
        <f t="shared" ref="BY15:BY17" si="2">BU15-BQ15</f>
        <v>0</v>
      </c>
      <c r="BZ15" s="15"/>
    </row>
    <row r="16" spans="1:78">
      <c r="A16" t="s">
        <v>76</v>
      </c>
      <c r="B16" t="s">
        <v>4988</v>
      </c>
      <c r="F16" t="s">
        <v>4989</v>
      </c>
      <c r="I16" t="s">
        <v>4990</v>
      </c>
      <c r="J16">
        <v>2014</v>
      </c>
      <c r="K16" t="s">
        <v>2621</v>
      </c>
      <c r="W16" t="s">
        <v>4991</v>
      </c>
      <c r="AN16" t="s">
        <v>2623</v>
      </c>
      <c r="AO16" t="s">
        <v>4992</v>
      </c>
      <c r="AT16">
        <v>58</v>
      </c>
      <c r="AU16">
        <v>1</v>
      </c>
      <c r="AZ16">
        <v>47</v>
      </c>
      <c r="BA16">
        <v>54</v>
      </c>
      <c r="BC16" t="s">
        <v>4993</v>
      </c>
      <c r="BK16" t="s">
        <v>4994</v>
      </c>
      <c r="BQ16">
        <v>3</v>
      </c>
      <c r="BR16" s="16">
        <v>6</v>
      </c>
      <c r="BU16">
        <v>3</v>
      </c>
      <c r="BV16">
        <v>13</v>
      </c>
      <c r="BW16" t="s">
        <v>594</v>
      </c>
      <c r="BX16" t="s">
        <v>33800</v>
      </c>
      <c r="BY16">
        <f t="shared" si="2"/>
        <v>0</v>
      </c>
      <c r="BZ16" s="16"/>
    </row>
    <row r="17" spans="1:78">
      <c r="A17" t="s">
        <v>76</v>
      </c>
      <c r="B17" t="s">
        <v>4996</v>
      </c>
      <c r="F17" t="s">
        <v>4997</v>
      </c>
      <c r="I17" t="s">
        <v>4998</v>
      </c>
      <c r="J17">
        <v>2013</v>
      </c>
      <c r="K17" t="s">
        <v>145</v>
      </c>
      <c r="W17" t="s">
        <v>4999</v>
      </c>
      <c r="AN17" t="s">
        <v>147</v>
      </c>
      <c r="AS17" t="s">
        <v>185</v>
      </c>
      <c r="AT17">
        <v>59</v>
      </c>
      <c r="AU17">
        <v>9</v>
      </c>
      <c r="AZ17">
        <v>855</v>
      </c>
      <c r="BA17">
        <v>862</v>
      </c>
      <c r="BC17" t="s">
        <v>5000</v>
      </c>
      <c r="BK17" t="s">
        <v>5001</v>
      </c>
      <c r="BL17">
        <v>23792065</v>
      </c>
      <c r="BQ17">
        <v>5</v>
      </c>
      <c r="BR17" s="16">
        <v>6</v>
      </c>
      <c r="BU17">
        <v>5</v>
      </c>
      <c r="BV17">
        <v>5</v>
      </c>
      <c r="BW17" t="s">
        <v>594</v>
      </c>
      <c r="BX17" t="s">
        <v>34246</v>
      </c>
      <c r="BY17">
        <f t="shared" si="2"/>
        <v>0</v>
      </c>
      <c r="BZ17" s="15"/>
    </row>
    <row r="18" spans="1:78" hidden="1">
      <c r="A18" t="s">
        <v>76</v>
      </c>
      <c r="B18" t="s">
        <v>5002</v>
      </c>
      <c r="F18" t="s">
        <v>5003</v>
      </c>
      <c r="I18" t="s">
        <v>5004</v>
      </c>
      <c r="J18">
        <v>2010</v>
      </c>
      <c r="K18" t="s">
        <v>2128</v>
      </c>
      <c r="W18" t="s">
        <v>5005</v>
      </c>
      <c r="AB18" t="s">
        <v>5006</v>
      </c>
      <c r="AN18" t="s">
        <v>2130</v>
      </c>
      <c r="AS18" t="s">
        <v>128</v>
      </c>
      <c r="AT18">
        <v>39</v>
      </c>
      <c r="AU18">
        <v>6</v>
      </c>
      <c r="AZ18">
        <v>1751</v>
      </c>
      <c r="BA18">
        <v>1755</v>
      </c>
      <c r="BC18" t="s">
        <v>5007</v>
      </c>
      <c r="BK18" t="s">
        <v>5008</v>
      </c>
      <c r="BL18">
        <v>22182539</v>
      </c>
      <c r="BQ18">
        <v>6</v>
      </c>
      <c r="BR18">
        <v>8</v>
      </c>
      <c r="BW18" t="s">
        <v>33769</v>
      </c>
      <c r="BY18" t="e">
        <f>#REF!-BQ18</f>
        <v>#REF!</v>
      </c>
      <c r="BZ18" s="15"/>
    </row>
    <row r="19" spans="1:78">
      <c r="A19" t="s">
        <v>76</v>
      </c>
      <c r="B19" t="s">
        <v>5029</v>
      </c>
      <c r="F19" t="s">
        <v>5030</v>
      </c>
      <c r="I19" t="s">
        <v>5031</v>
      </c>
      <c r="J19">
        <v>2012</v>
      </c>
      <c r="K19" t="s">
        <v>2704</v>
      </c>
      <c r="W19" t="s">
        <v>5032</v>
      </c>
      <c r="AA19" t="s">
        <v>5033</v>
      </c>
      <c r="AB19" t="s">
        <v>5034</v>
      </c>
      <c r="AN19" t="s">
        <v>2706</v>
      </c>
      <c r="AS19" t="s">
        <v>887</v>
      </c>
      <c r="AT19">
        <v>19</v>
      </c>
      <c r="AU19">
        <v>3</v>
      </c>
      <c r="AZ19">
        <v>295</v>
      </c>
      <c r="BA19">
        <v>302</v>
      </c>
      <c r="BC19" t="s">
        <v>5035</v>
      </c>
      <c r="BK19" t="s">
        <v>5036</v>
      </c>
      <c r="BQ19">
        <v>6</v>
      </c>
      <c r="BR19">
        <v>9</v>
      </c>
      <c r="BU19">
        <v>6</v>
      </c>
      <c r="BV19">
        <v>6</v>
      </c>
      <c r="BW19" t="s">
        <v>594</v>
      </c>
      <c r="BX19" t="s">
        <v>34246</v>
      </c>
      <c r="BY19">
        <f t="shared" ref="BY19:BY29" si="3">BU19-BQ19</f>
        <v>0</v>
      </c>
      <c r="BZ19" s="16"/>
    </row>
    <row r="20" spans="1:78">
      <c r="A20" t="s">
        <v>76</v>
      </c>
      <c r="B20" t="s">
        <v>5042</v>
      </c>
      <c r="F20" t="s">
        <v>5043</v>
      </c>
      <c r="I20" t="s">
        <v>5044</v>
      </c>
      <c r="J20">
        <v>2008</v>
      </c>
      <c r="K20" t="s">
        <v>2621</v>
      </c>
      <c r="W20" t="s">
        <v>5045</v>
      </c>
      <c r="AN20" t="s">
        <v>2623</v>
      </c>
      <c r="AT20">
        <v>52</v>
      </c>
      <c r="AU20">
        <v>4</v>
      </c>
      <c r="AZ20">
        <v>201</v>
      </c>
      <c r="BA20">
        <v>206</v>
      </c>
      <c r="BC20" t="s">
        <v>5046</v>
      </c>
      <c r="BK20" t="s">
        <v>5047</v>
      </c>
      <c r="BQ20">
        <v>7</v>
      </c>
      <c r="BR20" s="15" t="s">
        <v>34355</v>
      </c>
      <c r="BU20">
        <v>7</v>
      </c>
      <c r="BV20">
        <v>7</v>
      </c>
      <c r="BW20" t="s">
        <v>594</v>
      </c>
      <c r="BX20" t="s">
        <v>33800</v>
      </c>
      <c r="BY20">
        <f t="shared" si="3"/>
        <v>0</v>
      </c>
      <c r="BZ20" s="16"/>
    </row>
    <row r="21" spans="1:78">
      <c r="A21" t="s">
        <v>76</v>
      </c>
      <c r="B21" t="s">
        <v>5037</v>
      </c>
      <c r="F21" t="s">
        <v>5037</v>
      </c>
      <c r="I21" t="s">
        <v>5038</v>
      </c>
      <c r="J21">
        <v>2005</v>
      </c>
      <c r="K21" t="s">
        <v>452</v>
      </c>
      <c r="W21" t="s">
        <v>5039</v>
      </c>
      <c r="AN21" t="s">
        <v>454</v>
      </c>
      <c r="AS21" t="s">
        <v>148</v>
      </c>
      <c r="AT21">
        <v>40</v>
      </c>
      <c r="AU21">
        <v>2</v>
      </c>
      <c r="AZ21">
        <v>347</v>
      </c>
      <c r="BA21">
        <v>350</v>
      </c>
      <c r="BC21" t="s">
        <v>5040</v>
      </c>
      <c r="BK21" t="s">
        <v>5041</v>
      </c>
      <c r="BQ21">
        <v>6</v>
      </c>
      <c r="BR21" s="16">
        <v>5</v>
      </c>
      <c r="BU21">
        <v>6</v>
      </c>
      <c r="BV21">
        <v>6</v>
      </c>
      <c r="BW21" t="s">
        <v>594</v>
      </c>
      <c r="BX21" t="s">
        <v>33800</v>
      </c>
      <c r="BY21">
        <f t="shared" si="3"/>
        <v>0</v>
      </c>
      <c r="BZ21" s="15"/>
    </row>
    <row r="22" spans="1:78">
      <c r="A22" t="s">
        <v>76</v>
      </c>
      <c r="B22" t="s">
        <v>5048</v>
      </c>
      <c r="F22" t="s">
        <v>5048</v>
      </c>
      <c r="I22" t="s">
        <v>5049</v>
      </c>
      <c r="J22">
        <v>1978</v>
      </c>
      <c r="K22" t="s">
        <v>1196</v>
      </c>
      <c r="AN22" t="s">
        <v>1198</v>
      </c>
      <c r="AT22">
        <v>71</v>
      </c>
      <c r="AU22">
        <v>4</v>
      </c>
      <c r="AZ22">
        <v>487</v>
      </c>
      <c r="BA22">
        <v>490</v>
      </c>
      <c r="BC22" t="s">
        <v>5050</v>
      </c>
      <c r="BK22" t="s">
        <v>5051</v>
      </c>
      <c r="BQ22">
        <v>5</v>
      </c>
      <c r="BR22" s="15" t="s">
        <v>34356</v>
      </c>
      <c r="BU22">
        <v>5</v>
      </c>
      <c r="BV22">
        <v>5</v>
      </c>
      <c r="BW22" t="s">
        <v>594</v>
      </c>
      <c r="BX22" t="s">
        <v>33803</v>
      </c>
      <c r="BY22">
        <f t="shared" si="3"/>
        <v>0</v>
      </c>
      <c r="BZ22" s="15"/>
    </row>
    <row r="23" spans="1:78">
      <c r="A23" t="s">
        <v>76</v>
      </c>
      <c r="B23" t="s">
        <v>5060</v>
      </c>
      <c r="F23" t="s">
        <v>5061</v>
      </c>
      <c r="I23" t="s">
        <v>5062</v>
      </c>
      <c r="J23">
        <v>2016</v>
      </c>
      <c r="K23" t="s">
        <v>3732</v>
      </c>
      <c r="W23" t="s">
        <v>5063</v>
      </c>
      <c r="AN23" t="s">
        <v>3734</v>
      </c>
      <c r="AO23" t="s">
        <v>5064</v>
      </c>
      <c r="AS23" s="3">
        <v>37288</v>
      </c>
      <c r="AT23">
        <v>16</v>
      </c>
      <c r="BC23" t="s">
        <v>5065</v>
      </c>
      <c r="BK23" t="s">
        <v>5066</v>
      </c>
      <c r="BL23">
        <v>26839318</v>
      </c>
      <c r="BQ23">
        <v>3</v>
      </c>
      <c r="BR23" s="15" t="s">
        <v>34357</v>
      </c>
      <c r="BS23" t="s">
        <v>33774</v>
      </c>
      <c r="BU23">
        <v>3</v>
      </c>
      <c r="BV23">
        <v>3</v>
      </c>
      <c r="BW23" t="s">
        <v>594</v>
      </c>
      <c r="BX23" t="s">
        <v>34246</v>
      </c>
      <c r="BY23">
        <f t="shared" si="3"/>
        <v>0</v>
      </c>
      <c r="BZ23" s="16"/>
    </row>
    <row r="24" spans="1:78">
      <c r="A24" t="s">
        <v>76</v>
      </c>
      <c r="B24" t="s">
        <v>5078</v>
      </c>
      <c r="F24" t="s">
        <v>5078</v>
      </c>
      <c r="I24" t="s">
        <v>5079</v>
      </c>
      <c r="J24">
        <v>1996</v>
      </c>
      <c r="K24" t="s">
        <v>452</v>
      </c>
      <c r="W24" t="s">
        <v>5080</v>
      </c>
      <c r="AN24" t="s">
        <v>454</v>
      </c>
      <c r="AS24" t="s">
        <v>413</v>
      </c>
      <c r="AT24">
        <v>31</v>
      </c>
      <c r="AU24">
        <v>4</v>
      </c>
      <c r="AZ24">
        <v>495</v>
      </c>
      <c r="BA24">
        <v>504</v>
      </c>
      <c r="BC24" t="s">
        <v>5081</v>
      </c>
      <c r="BK24" t="s">
        <v>5082</v>
      </c>
      <c r="BQ24">
        <v>6</v>
      </c>
      <c r="BR24" s="16">
        <v>5</v>
      </c>
      <c r="BU24">
        <v>6</v>
      </c>
      <c r="BV24">
        <v>6</v>
      </c>
      <c r="BW24" t="s">
        <v>594</v>
      </c>
      <c r="BX24" t="s">
        <v>33800</v>
      </c>
      <c r="BY24">
        <f t="shared" si="3"/>
        <v>0</v>
      </c>
      <c r="BZ24" s="15"/>
    </row>
    <row r="25" spans="1:78">
      <c r="A25" t="s">
        <v>76</v>
      </c>
      <c r="B25" t="s">
        <v>5083</v>
      </c>
      <c r="F25" t="s">
        <v>5084</v>
      </c>
      <c r="I25" t="s">
        <v>5085</v>
      </c>
      <c r="J25">
        <v>2017</v>
      </c>
      <c r="K25" t="s">
        <v>145</v>
      </c>
      <c r="W25" t="s">
        <v>5086</v>
      </c>
      <c r="AB25" t="s">
        <v>5087</v>
      </c>
      <c r="AN25" t="s">
        <v>147</v>
      </c>
      <c r="AO25" t="s">
        <v>1557</v>
      </c>
      <c r="AS25" t="s">
        <v>600</v>
      </c>
      <c r="AT25">
        <v>98</v>
      </c>
      <c r="AZ25">
        <v>238</v>
      </c>
      <c r="BA25">
        <v>244</v>
      </c>
      <c r="BC25" t="s">
        <v>5088</v>
      </c>
      <c r="BK25" t="s">
        <v>5089</v>
      </c>
      <c r="BL25">
        <v>28131702</v>
      </c>
      <c r="BQ25">
        <v>6</v>
      </c>
      <c r="BR25">
        <v>6</v>
      </c>
      <c r="BU25">
        <v>6</v>
      </c>
      <c r="BV25">
        <v>6</v>
      </c>
      <c r="BW25" t="s">
        <v>594</v>
      </c>
      <c r="BX25" t="s">
        <v>33799</v>
      </c>
      <c r="BY25">
        <f t="shared" si="3"/>
        <v>0</v>
      </c>
      <c r="BZ25" s="15"/>
    </row>
    <row r="26" spans="1:78">
      <c r="A26" t="s">
        <v>76</v>
      </c>
      <c r="B26" t="s">
        <v>5156</v>
      </c>
      <c r="F26" t="s">
        <v>5156</v>
      </c>
      <c r="I26" t="s">
        <v>5157</v>
      </c>
      <c r="J26">
        <v>1986</v>
      </c>
      <c r="K26" t="s">
        <v>5158</v>
      </c>
      <c r="AN26" t="s">
        <v>3962</v>
      </c>
      <c r="AT26">
        <v>159</v>
      </c>
      <c r="AU26">
        <v>1</v>
      </c>
      <c r="AZ26">
        <v>123</v>
      </c>
      <c r="BA26">
        <v>142</v>
      </c>
      <c r="BC26" t="s">
        <v>5159</v>
      </c>
      <c r="BK26" t="s">
        <v>5160</v>
      </c>
      <c r="BQ26">
        <v>11</v>
      </c>
      <c r="BR26" s="15" t="s">
        <v>34358</v>
      </c>
      <c r="BU26">
        <v>11</v>
      </c>
      <c r="BV26">
        <v>18</v>
      </c>
      <c r="BW26" t="s">
        <v>594</v>
      </c>
      <c r="BX26" t="s">
        <v>33799</v>
      </c>
      <c r="BY26">
        <f t="shared" si="3"/>
        <v>0</v>
      </c>
      <c r="BZ26" s="15"/>
    </row>
    <row r="27" spans="1:78">
      <c r="A27" t="s">
        <v>76</v>
      </c>
      <c r="B27" t="s">
        <v>5180</v>
      </c>
      <c r="F27" t="s">
        <v>5180</v>
      </c>
      <c r="I27" t="s">
        <v>5181</v>
      </c>
      <c r="J27">
        <v>1990</v>
      </c>
      <c r="K27" t="s">
        <v>79</v>
      </c>
      <c r="AN27" t="s">
        <v>81</v>
      </c>
      <c r="AS27" t="s">
        <v>4262</v>
      </c>
      <c r="AT27">
        <v>5</v>
      </c>
      <c r="AU27">
        <v>1</v>
      </c>
      <c r="AZ27">
        <v>47</v>
      </c>
      <c r="BA27">
        <v>57</v>
      </c>
      <c r="BC27" t="s">
        <v>5182</v>
      </c>
      <c r="BK27" t="s">
        <v>5183</v>
      </c>
      <c r="BL27">
        <v>2133119</v>
      </c>
      <c r="BQ27">
        <v>10</v>
      </c>
      <c r="BR27" s="15" t="s">
        <v>34359</v>
      </c>
      <c r="BU27">
        <v>10</v>
      </c>
      <c r="BV27">
        <v>10</v>
      </c>
      <c r="BW27" t="s">
        <v>594</v>
      </c>
      <c r="BX27" t="s">
        <v>33799</v>
      </c>
      <c r="BY27">
        <f t="shared" si="3"/>
        <v>0</v>
      </c>
      <c r="BZ27" s="16"/>
    </row>
    <row r="28" spans="1:78">
      <c r="A28" t="s">
        <v>76</v>
      </c>
      <c r="B28" t="s">
        <v>5184</v>
      </c>
      <c r="F28" t="s">
        <v>5184</v>
      </c>
      <c r="I28" t="s">
        <v>5185</v>
      </c>
      <c r="J28">
        <v>2003</v>
      </c>
      <c r="K28" t="s">
        <v>2662</v>
      </c>
      <c r="W28" t="s">
        <v>5186</v>
      </c>
      <c r="AB28" t="s">
        <v>5187</v>
      </c>
      <c r="AN28" t="s">
        <v>2664</v>
      </c>
      <c r="AS28" t="s">
        <v>600</v>
      </c>
      <c r="AT28">
        <v>107</v>
      </c>
      <c r="AU28">
        <v>1</v>
      </c>
      <c r="AZ28">
        <v>11</v>
      </c>
      <c r="BA28">
        <v>18</v>
      </c>
      <c r="BC28" t="s">
        <v>5188</v>
      </c>
      <c r="BK28" t="s">
        <v>5189</v>
      </c>
      <c r="BQ28">
        <v>3</v>
      </c>
      <c r="BR28">
        <v>5</v>
      </c>
      <c r="BS28" t="s">
        <v>33792</v>
      </c>
      <c r="BU28">
        <v>3</v>
      </c>
      <c r="BV28">
        <v>3</v>
      </c>
      <c r="BW28" t="s">
        <v>594</v>
      </c>
      <c r="BX28" t="s">
        <v>33800</v>
      </c>
      <c r="BY28">
        <f t="shared" si="3"/>
        <v>0</v>
      </c>
      <c r="BZ28" s="15"/>
    </row>
    <row r="29" spans="1:78">
      <c r="A29" t="s">
        <v>76</v>
      </c>
      <c r="B29" t="s">
        <v>5195</v>
      </c>
      <c r="F29" t="s">
        <v>5195</v>
      </c>
      <c r="I29" t="s">
        <v>5196</v>
      </c>
      <c r="J29">
        <v>1996</v>
      </c>
      <c r="K29" t="s">
        <v>4626</v>
      </c>
      <c r="W29" t="s">
        <v>5197</v>
      </c>
      <c r="AN29" t="s">
        <v>4627</v>
      </c>
      <c r="AT29">
        <v>124</v>
      </c>
      <c r="AU29">
        <v>2</v>
      </c>
      <c r="AZ29">
        <v>151</v>
      </c>
      <c r="BA29">
        <v>163</v>
      </c>
      <c r="BC29" t="s">
        <v>5198</v>
      </c>
      <c r="BK29" t="s">
        <v>5199</v>
      </c>
      <c r="BQ29">
        <v>8</v>
      </c>
      <c r="BR29" s="15" t="s">
        <v>34354</v>
      </c>
      <c r="BU29">
        <v>8</v>
      </c>
      <c r="BV29">
        <v>14</v>
      </c>
      <c r="BW29" t="s">
        <v>594</v>
      </c>
      <c r="BX29" t="s">
        <v>34025</v>
      </c>
      <c r="BY29">
        <f t="shared" si="3"/>
        <v>0</v>
      </c>
      <c r="BZ29" s="16"/>
    </row>
    <row r="30" spans="1:78" hidden="1">
      <c r="A30" t="s">
        <v>76</v>
      </c>
      <c r="B30" t="s">
        <v>5200</v>
      </c>
      <c r="F30" t="s">
        <v>5200</v>
      </c>
      <c r="I30" t="s">
        <v>5201</v>
      </c>
      <c r="J30">
        <v>1981</v>
      </c>
      <c r="K30" t="s">
        <v>605</v>
      </c>
      <c r="AN30" t="s">
        <v>607</v>
      </c>
      <c r="AT30">
        <v>35</v>
      </c>
      <c r="AU30">
        <v>1</v>
      </c>
      <c r="AZ30">
        <v>158</v>
      </c>
      <c r="BA30">
        <v>167</v>
      </c>
      <c r="BC30" t="s">
        <v>5202</v>
      </c>
      <c r="BK30" t="s">
        <v>5203</v>
      </c>
      <c r="BL30">
        <v>28563451</v>
      </c>
      <c r="BQ30" t="s">
        <v>5204</v>
      </c>
      <c r="BR30">
        <v>12</v>
      </c>
      <c r="BS30" t="s">
        <v>33763</v>
      </c>
      <c r="BW30" t="s">
        <v>33769</v>
      </c>
      <c r="BY30" t="e">
        <f>#REF!-BQ30</f>
        <v>#REF!</v>
      </c>
      <c r="BZ30" s="16"/>
    </row>
    <row r="31" spans="1:78">
      <c r="A31" t="s">
        <v>76</v>
      </c>
      <c r="B31" t="s">
        <v>5213</v>
      </c>
      <c r="F31" t="s">
        <v>5213</v>
      </c>
      <c r="I31" t="s">
        <v>5214</v>
      </c>
      <c r="J31">
        <v>2000</v>
      </c>
      <c r="K31" t="s">
        <v>452</v>
      </c>
      <c r="W31" t="s">
        <v>5215</v>
      </c>
      <c r="AN31" t="s">
        <v>454</v>
      </c>
      <c r="AS31" t="s">
        <v>204</v>
      </c>
      <c r="AT31">
        <v>35</v>
      </c>
      <c r="AU31">
        <v>1</v>
      </c>
      <c r="AZ31">
        <v>101</v>
      </c>
      <c r="BA31">
        <v>105</v>
      </c>
      <c r="BC31" t="s">
        <v>5216</v>
      </c>
      <c r="BK31" t="s">
        <v>5217</v>
      </c>
      <c r="BQ31">
        <v>8</v>
      </c>
      <c r="BR31" s="15" t="s">
        <v>34354</v>
      </c>
      <c r="BU31">
        <v>8</v>
      </c>
      <c r="BV31">
        <v>8</v>
      </c>
      <c r="BW31" t="s">
        <v>594</v>
      </c>
      <c r="BX31" t="s">
        <v>33800</v>
      </c>
      <c r="BY31">
        <f t="shared" ref="BY31:BY33" si="4">BU31-BQ31</f>
        <v>0</v>
      </c>
      <c r="BZ31" s="15"/>
    </row>
    <row r="32" spans="1:78">
      <c r="A32" t="s">
        <v>76</v>
      </c>
      <c r="B32" t="s">
        <v>5218</v>
      </c>
      <c r="F32" t="s">
        <v>5219</v>
      </c>
      <c r="I32" t="s">
        <v>5220</v>
      </c>
      <c r="J32">
        <v>2011</v>
      </c>
      <c r="K32" t="s">
        <v>452</v>
      </c>
      <c r="W32" t="s">
        <v>5221</v>
      </c>
      <c r="AN32" t="s">
        <v>454</v>
      </c>
      <c r="AS32" t="s">
        <v>204</v>
      </c>
      <c r="AT32">
        <v>46</v>
      </c>
      <c r="AU32">
        <v>1</v>
      </c>
      <c r="AZ32">
        <v>111</v>
      </c>
      <c r="BA32">
        <v>116</v>
      </c>
      <c r="BC32" t="s">
        <v>5222</v>
      </c>
      <c r="BK32" t="s">
        <v>5223</v>
      </c>
      <c r="BQ32">
        <v>6</v>
      </c>
      <c r="BR32" s="15" t="s">
        <v>34347</v>
      </c>
      <c r="BS32" t="s">
        <v>34042</v>
      </c>
      <c r="BU32">
        <v>6</v>
      </c>
      <c r="BV32">
        <v>6</v>
      </c>
      <c r="BW32" t="s">
        <v>594</v>
      </c>
      <c r="BX32" t="s">
        <v>33800</v>
      </c>
      <c r="BY32">
        <f t="shared" si="4"/>
        <v>0</v>
      </c>
      <c r="BZ32" s="15"/>
    </row>
    <row r="33" spans="1:78">
      <c r="A33" t="s">
        <v>76</v>
      </c>
      <c r="B33" t="s">
        <v>5224</v>
      </c>
      <c r="F33" t="s">
        <v>5224</v>
      </c>
      <c r="I33" t="s">
        <v>5225</v>
      </c>
      <c r="J33">
        <v>1998</v>
      </c>
      <c r="K33" t="s">
        <v>452</v>
      </c>
      <c r="W33" t="s">
        <v>5226</v>
      </c>
      <c r="AN33" t="s">
        <v>454</v>
      </c>
      <c r="AS33" t="s">
        <v>148</v>
      </c>
      <c r="AT33">
        <v>33</v>
      </c>
      <c r="AU33">
        <v>2</v>
      </c>
      <c r="AZ33">
        <v>281</v>
      </c>
      <c r="BA33">
        <v>288</v>
      </c>
      <c r="BC33" t="s">
        <v>5227</v>
      </c>
      <c r="BK33" t="s">
        <v>5228</v>
      </c>
      <c r="BQ33">
        <v>4</v>
      </c>
      <c r="BR33" s="16">
        <v>8</v>
      </c>
      <c r="BS33" t="s">
        <v>5229</v>
      </c>
      <c r="BU33">
        <v>4</v>
      </c>
      <c r="BV33">
        <v>4</v>
      </c>
      <c r="BW33" t="s">
        <v>594</v>
      </c>
      <c r="BX33" t="s">
        <v>33800</v>
      </c>
      <c r="BY33">
        <f t="shared" si="4"/>
        <v>0</v>
      </c>
      <c r="BZ33" s="15"/>
    </row>
    <row r="34" spans="1:78" hidden="1">
      <c r="A34" t="s">
        <v>76</v>
      </c>
      <c r="B34" t="s">
        <v>5238</v>
      </c>
      <c r="F34" t="s">
        <v>5238</v>
      </c>
      <c r="I34" t="s">
        <v>5239</v>
      </c>
      <c r="J34">
        <v>1991</v>
      </c>
      <c r="K34" t="s">
        <v>452</v>
      </c>
      <c r="W34" t="s">
        <v>5240</v>
      </c>
      <c r="AN34" t="s">
        <v>454</v>
      </c>
      <c r="AS34" t="s">
        <v>216</v>
      </c>
      <c r="AT34">
        <v>26</v>
      </c>
      <c r="AU34">
        <v>3</v>
      </c>
      <c r="AZ34">
        <v>357</v>
      </c>
      <c r="BA34">
        <v>363</v>
      </c>
      <c r="BC34" t="s">
        <v>5241</v>
      </c>
      <c r="BK34" t="s">
        <v>5242</v>
      </c>
      <c r="BQ34">
        <v>6</v>
      </c>
      <c r="BR34">
        <v>5</v>
      </c>
      <c r="BS34" t="s">
        <v>33778</v>
      </c>
      <c r="BW34" t="s">
        <v>296</v>
      </c>
      <c r="BY34" t="e">
        <f>#REF!-BQ34</f>
        <v>#REF!</v>
      </c>
      <c r="BZ34" s="15"/>
    </row>
    <row r="35" spans="1:78">
      <c r="A35" t="s">
        <v>76</v>
      </c>
      <c r="B35" t="s">
        <v>5254</v>
      </c>
      <c r="F35" t="s">
        <v>5254</v>
      </c>
      <c r="I35" t="s">
        <v>5255</v>
      </c>
      <c r="J35">
        <v>1992</v>
      </c>
      <c r="K35" t="s">
        <v>5256</v>
      </c>
      <c r="W35" t="s">
        <v>5257</v>
      </c>
      <c r="AN35" t="s">
        <v>5258</v>
      </c>
      <c r="AS35" t="s">
        <v>168</v>
      </c>
      <c r="AT35">
        <v>26</v>
      </c>
      <c r="AU35">
        <v>2</v>
      </c>
      <c r="AZ35">
        <v>124</v>
      </c>
      <c r="BA35">
        <v>129</v>
      </c>
      <c r="BK35" t="s">
        <v>5259</v>
      </c>
      <c r="BQ35">
        <v>9</v>
      </c>
      <c r="BR35" s="15" t="s">
        <v>34354</v>
      </c>
      <c r="BS35" t="s">
        <v>33779</v>
      </c>
      <c r="BT35" t="s">
        <v>33780</v>
      </c>
      <c r="BU35">
        <v>8</v>
      </c>
      <c r="BV35">
        <v>8</v>
      </c>
      <c r="BW35" t="s">
        <v>594</v>
      </c>
      <c r="BX35" t="s">
        <v>33800</v>
      </c>
      <c r="BY35">
        <f t="shared" ref="BY35" si="5">BU35-BQ35</f>
        <v>-1</v>
      </c>
      <c r="BZ35" s="16"/>
    </row>
    <row r="36" spans="1:78" hidden="1">
      <c r="A36" t="s">
        <v>76</v>
      </c>
      <c r="B36" t="s">
        <v>5261</v>
      </c>
      <c r="F36" t="s">
        <v>5261</v>
      </c>
      <c r="I36" t="s">
        <v>5262</v>
      </c>
      <c r="J36">
        <v>1976</v>
      </c>
      <c r="K36" t="s">
        <v>1523</v>
      </c>
      <c r="AN36" t="s">
        <v>1527</v>
      </c>
      <c r="AT36">
        <v>262</v>
      </c>
      <c r="AU36">
        <v>5567</v>
      </c>
      <c r="AZ36">
        <v>384</v>
      </c>
      <c r="BA36">
        <v>386</v>
      </c>
      <c r="BC36" t="s">
        <v>5263</v>
      </c>
      <c r="BK36" t="s">
        <v>5264</v>
      </c>
      <c r="BL36">
        <v>8725</v>
      </c>
      <c r="BQ36">
        <v>22</v>
      </c>
      <c r="BR36">
        <v>16</v>
      </c>
      <c r="BS36" t="s">
        <v>1703</v>
      </c>
      <c r="BW36" t="s">
        <v>33769</v>
      </c>
      <c r="BY36" t="e">
        <f>#REF!-BQ36</f>
        <v>#REF!</v>
      </c>
      <c r="BZ36" s="16"/>
    </row>
    <row r="37" spans="1:78">
      <c r="A37" t="s">
        <v>76</v>
      </c>
      <c r="B37" t="s">
        <v>6065</v>
      </c>
      <c r="F37" t="s">
        <v>6065</v>
      </c>
      <c r="I37" t="s">
        <v>6066</v>
      </c>
      <c r="J37">
        <v>1996</v>
      </c>
      <c r="K37" t="s">
        <v>182</v>
      </c>
      <c r="W37" t="s">
        <v>6067</v>
      </c>
      <c r="AN37" t="s">
        <v>184</v>
      </c>
      <c r="AO37" t="s">
        <v>293</v>
      </c>
      <c r="AS37" t="s">
        <v>128</v>
      </c>
      <c r="AT37">
        <v>21</v>
      </c>
      <c r="AU37">
        <v>4</v>
      </c>
      <c r="AZ37">
        <v>297</v>
      </c>
      <c r="BA37">
        <v>303</v>
      </c>
      <c r="BC37" t="s">
        <v>6068</v>
      </c>
      <c r="BK37" t="s">
        <v>6069</v>
      </c>
      <c r="BQ37">
        <v>3</v>
      </c>
      <c r="BR37">
        <v>11</v>
      </c>
      <c r="BU37">
        <v>3</v>
      </c>
      <c r="BV37">
        <v>3</v>
      </c>
      <c r="BW37" t="s">
        <v>594</v>
      </c>
      <c r="BX37" t="s">
        <v>33799</v>
      </c>
      <c r="BY37">
        <f t="shared" ref="BY37:BY43" si="6">BU37-BQ37</f>
        <v>0</v>
      </c>
      <c r="BZ37" s="16"/>
    </row>
    <row r="38" spans="1:78">
      <c r="A38" t="s">
        <v>76</v>
      </c>
      <c r="B38" t="s">
        <v>6243</v>
      </c>
      <c r="F38" t="s">
        <v>6244</v>
      </c>
      <c r="I38" t="s">
        <v>6458</v>
      </c>
      <c r="J38">
        <v>2015</v>
      </c>
      <c r="K38" t="s">
        <v>6459</v>
      </c>
      <c r="W38" t="s">
        <v>6460</v>
      </c>
      <c r="AA38" t="s">
        <v>6079</v>
      </c>
      <c r="AB38" t="s">
        <v>6080</v>
      </c>
      <c r="AN38" t="s">
        <v>6461</v>
      </c>
      <c r="AO38" t="s">
        <v>6462</v>
      </c>
      <c r="AS38" t="s">
        <v>769</v>
      </c>
      <c r="AT38">
        <v>29</v>
      </c>
      <c r="AU38">
        <v>2</v>
      </c>
      <c r="AZ38">
        <v>269</v>
      </c>
      <c r="BA38">
        <v>282</v>
      </c>
      <c r="BC38" t="s">
        <v>6463</v>
      </c>
      <c r="BK38" t="s">
        <v>6464</v>
      </c>
      <c r="BQ38">
        <v>5</v>
      </c>
      <c r="BR38" s="16">
        <v>6</v>
      </c>
      <c r="BS38" t="s">
        <v>6465</v>
      </c>
      <c r="BU38">
        <v>5</v>
      </c>
      <c r="BV38">
        <v>6</v>
      </c>
      <c r="BW38" t="s">
        <v>594</v>
      </c>
      <c r="BX38" t="s">
        <v>33799</v>
      </c>
      <c r="BY38">
        <f t="shared" si="6"/>
        <v>0</v>
      </c>
      <c r="BZ38" s="15"/>
    </row>
    <row r="39" spans="1:78">
      <c r="A39" t="s">
        <v>76</v>
      </c>
      <c r="B39" t="s">
        <v>6787</v>
      </c>
      <c r="F39" t="s">
        <v>6787</v>
      </c>
      <c r="I39" t="s">
        <v>6788</v>
      </c>
      <c r="J39">
        <v>1992</v>
      </c>
      <c r="K39" t="s">
        <v>3996</v>
      </c>
      <c r="W39" t="s">
        <v>6789</v>
      </c>
      <c r="AN39" t="s">
        <v>4000</v>
      </c>
      <c r="AS39" t="s">
        <v>148</v>
      </c>
      <c r="AT39">
        <v>90</v>
      </c>
      <c r="AU39">
        <v>2</v>
      </c>
      <c r="AZ39">
        <v>270</v>
      </c>
      <c r="BA39">
        <v>275</v>
      </c>
      <c r="BC39" t="s">
        <v>6790</v>
      </c>
      <c r="BK39" t="s">
        <v>6791</v>
      </c>
      <c r="BL39">
        <v>28313723</v>
      </c>
      <c r="BQ39">
        <v>5</v>
      </c>
      <c r="BR39" s="15" t="s">
        <v>34354</v>
      </c>
      <c r="BU39">
        <v>5</v>
      </c>
      <c r="BV39">
        <v>5</v>
      </c>
      <c r="BW39" t="s">
        <v>594</v>
      </c>
      <c r="BX39" t="s">
        <v>33800</v>
      </c>
      <c r="BY39">
        <f t="shared" si="6"/>
        <v>0</v>
      </c>
      <c r="BZ39" s="16"/>
    </row>
    <row r="40" spans="1:78">
      <c r="A40" t="s">
        <v>76</v>
      </c>
      <c r="B40" t="s">
        <v>7578</v>
      </c>
      <c r="F40" t="s">
        <v>7579</v>
      </c>
      <c r="I40" t="s">
        <v>7580</v>
      </c>
      <c r="J40">
        <v>2009</v>
      </c>
      <c r="K40" t="s">
        <v>452</v>
      </c>
      <c r="W40" t="s">
        <v>7581</v>
      </c>
      <c r="AN40" t="s">
        <v>454</v>
      </c>
      <c r="AS40" t="s">
        <v>216</v>
      </c>
      <c r="AT40">
        <v>44</v>
      </c>
      <c r="AU40">
        <v>3</v>
      </c>
      <c r="AZ40">
        <v>357</v>
      </c>
      <c r="BA40">
        <v>362</v>
      </c>
      <c r="BC40" t="s">
        <v>7582</v>
      </c>
      <c r="BK40" t="s">
        <v>7583</v>
      </c>
      <c r="BQ40">
        <v>3</v>
      </c>
      <c r="BR40" s="15" t="s">
        <v>34347</v>
      </c>
      <c r="BU40">
        <v>3</v>
      </c>
      <c r="BV40">
        <v>3</v>
      </c>
      <c r="BW40" t="s">
        <v>594</v>
      </c>
      <c r="BX40" t="s">
        <v>33800</v>
      </c>
      <c r="BY40">
        <f t="shared" si="6"/>
        <v>0</v>
      </c>
      <c r="BZ40" s="15"/>
    </row>
    <row r="41" spans="1:78">
      <c r="A41" t="s">
        <v>76</v>
      </c>
      <c r="B41" t="s">
        <v>7688</v>
      </c>
      <c r="F41" t="s">
        <v>7688</v>
      </c>
      <c r="I41" t="s">
        <v>7689</v>
      </c>
      <c r="J41">
        <v>1986</v>
      </c>
      <c r="K41" t="s">
        <v>2621</v>
      </c>
      <c r="AN41" t="s">
        <v>2623</v>
      </c>
      <c r="AS41" t="s">
        <v>216</v>
      </c>
      <c r="AT41">
        <v>30</v>
      </c>
      <c r="AU41">
        <v>3</v>
      </c>
      <c r="AZ41">
        <v>173</v>
      </c>
      <c r="BA41">
        <v>178</v>
      </c>
      <c r="BK41" t="s">
        <v>7690</v>
      </c>
      <c r="BQ41">
        <v>6</v>
      </c>
      <c r="BR41" s="15" t="s">
        <v>34349</v>
      </c>
      <c r="BS41" t="s">
        <v>33788</v>
      </c>
      <c r="BT41" t="s">
        <v>33782</v>
      </c>
      <c r="BU41">
        <v>5</v>
      </c>
      <c r="BV41">
        <v>5</v>
      </c>
      <c r="BW41" t="s">
        <v>594</v>
      </c>
      <c r="BX41" t="s">
        <v>33800</v>
      </c>
      <c r="BY41">
        <f t="shared" si="6"/>
        <v>-1</v>
      </c>
      <c r="BZ41" s="15"/>
    </row>
    <row r="42" spans="1:78" hidden="1">
      <c r="A42" t="s">
        <v>76</v>
      </c>
      <c r="B42" t="s">
        <v>7584</v>
      </c>
      <c r="F42" t="s">
        <v>7585</v>
      </c>
      <c r="I42" t="s">
        <v>7586</v>
      </c>
      <c r="J42">
        <v>2013</v>
      </c>
      <c r="K42" t="s">
        <v>145</v>
      </c>
      <c r="W42" t="s">
        <v>7587</v>
      </c>
      <c r="AB42" t="s">
        <v>7588</v>
      </c>
      <c r="AN42" t="s">
        <v>147</v>
      </c>
      <c r="AS42" t="s">
        <v>216</v>
      </c>
      <c r="AT42">
        <v>59</v>
      </c>
      <c r="AU42">
        <v>8</v>
      </c>
      <c r="AZ42">
        <v>745</v>
      </c>
      <c r="BA42">
        <v>751</v>
      </c>
      <c r="BC42" t="s">
        <v>7589</v>
      </c>
      <c r="BK42" t="s">
        <v>7590</v>
      </c>
      <c r="BL42">
        <v>23702203</v>
      </c>
      <c r="BQ42">
        <v>7</v>
      </c>
      <c r="BR42">
        <v>7</v>
      </c>
      <c r="BS42" t="s">
        <v>34366</v>
      </c>
      <c r="BW42" t="s">
        <v>33769</v>
      </c>
      <c r="BY42">
        <f t="shared" si="6"/>
        <v>-7</v>
      </c>
      <c r="BZ42" s="15"/>
    </row>
    <row r="43" spans="1:78">
      <c r="A43" t="s">
        <v>76</v>
      </c>
      <c r="B43" t="s">
        <v>8412</v>
      </c>
      <c r="F43" t="s">
        <v>8413</v>
      </c>
      <c r="I43" t="s">
        <v>8414</v>
      </c>
      <c r="J43">
        <v>2011</v>
      </c>
      <c r="K43" t="s">
        <v>182</v>
      </c>
      <c r="W43" t="s">
        <v>8415</v>
      </c>
      <c r="AA43" t="s">
        <v>5056</v>
      </c>
      <c r="AB43" t="s">
        <v>6103</v>
      </c>
      <c r="AN43" t="s">
        <v>184</v>
      </c>
      <c r="AO43" t="s">
        <v>293</v>
      </c>
      <c r="AS43" t="s">
        <v>128</v>
      </c>
      <c r="AT43">
        <v>36</v>
      </c>
      <c r="AU43">
        <v>4</v>
      </c>
      <c r="AZ43">
        <v>379</v>
      </c>
      <c r="BA43">
        <v>384</v>
      </c>
      <c r="BC43" t="s">
        <v>8416</v>
      </c>
      <c r="BK43" t="s">
        <v>8417</v>
      </c>
      <c r="BQ43">
        <v>5</v>
      </c>
      <c r="BR43" s="15" t="s">
        <v>34355</v>
      </c>
      <c r="BU43">
        <v>5</v>
      </c>
      <c r="BV43">
        <v>5</v>
      </c>
      <c r="BW43" t="s">
        <v>594</v>
      </c>
      <c r="BX43" t="s">
        <v>33800</v>
      </c>
      <c r="BY43">
        <f t="shared" si="6"/>
        <v>0</v>
      </c>
      <c r="BZ43" s="15"/>
    </row>
    <row r="44" spans="1:78" hidden="1">
      <c r="A44" t="s">
        <v>76</v>
      </c>
      <c r="B44" t="s">
        <v>8465</v>
      </c>
      <c r="F44" t="s">
        <v>8465</v>
      </c>
      <c r="I44" t="s">
        <v>8466</v>
      </c>
      <c r="J44">
        <v>1967</v>
      </c>
      <c r="K44" t="s">
        <v>145</v>
      </c>
      <c r="AN44" t="s">
        <v>147</v>
      </c>
      <c r="AO44" t="s">
        <v>1557</v>
      </c>
      <c r="AT44">
        <v>13</v>
      </c>
      <c r="AU44">
        <v>4</v>
      </c>
      <c r="AZ44">
        <v>553</v>
      </c>
      <c r="BA44" t="s">
        <v>1367</v>
      </c>
      <c r="BC44" t="s">
        <v>8467</v>
      </c>
      <c r="BK44" t="s">
        <v>8468</v>
      </c>
      <c r="BQ44">
        <v>5</v>
      </c>
      <c r="BR44">
        <v>6</v>
      </c>
      <c r="BS44" t="s">
        <v>33783</v>
      </c>
      <c r="BW44" t="s">
        <v>296</v>
      </c>
      <c r="BY44" t="e">
        <f>#REF!-BQ44</f>
        <v>#REF!</v>
      </c>
      <c r="BZ44" s="15"/>
    </row>
    <row r="45" spans="1:78">
      <c r="A45" t="s">
        <v>76</v>
      </c>
      <c r="B45" t="s">
        <v>8818</v>
      </c>
      <c r="F45" t="s">
        <v>8818</v>
      </c>
      <c r="I45" t="s">
        <v>8819</v>
      </c>
      <c r="J45">
        <v>2000</v>
      </c>
      <c r="K45" t="s">
        <v>452</v>
      </c>
      <c r="W45" t="s">
        <v>8820</v>
      </c>
      <c r="AN45" t="s">
        <v>454</v>
      </c>
      <c r="AS45" t="s">
        <v>216</v>
      </c>
      <c r="AT45">
        <v>35</v>
      </c>
      <c r="AU45">
        <v>3</v>
      </c>
      <c r="AZ45">
        <v>357</v>
      </c>
      <c r="BA45">
        <v>360</v>
      </c>
      <c r="BC45" t="s">
        <v>8821</v>
      </c>
      <c r="BK45" t="s">
        <v>8822</v>
      </c>
      <c r="BQ45">
        <v>3</v>
      </c>
      <c r="BR45" s="16">
        <v>6</v>
      </c>
      <c r="BU45">
        <v>3</v>
      </c>
      <c r="BV45">
        <v>3</v>
      </c>
      <c r="BW45" t="s">
        <v>594</v>
      </c>
      <c r="BX45" t="s">
        <v>33800</v>
      </c>
      <c r="BY45">
        <f t="shared" ref="BY45:BY48" si="7">BU45-BQ45</f>
        <v>0</v>
      </c>
      <c r="BZ45" s="15"/>
    </row>
    <row r="46" spans="1:78">
      <c r="A46" t="s">
        <v>76</v>
      </c>
      <c r="B46" t="s">
        <v>9067</v>
      </c>
      <c r="F46" t="s">
        <v>9068</v>
      </c>
      <c r="I46" t="s">
        <v>9069</v>
      </c>
      <c r="J46">
        <v>2012</v>
      </c>
      <c r="K46" t="s">
        <v>1697</v>
      </c>
      <c r="W46" t="s">
        <v>9070</v>
      </c>
      <c r="AN46" t="s">
        <v>1699</v>
      </c>
      <c r="AS46" t="s">
        <v>600</v>
      </c>
      <c r="AT46">
        <v>179</v>
      </c>
      <c r="AU46">
        <v>4</v>
      </c>
      <c r="AZ46">
        <v>490</v>
      </c>
      <c r="BA46">
        <v>500</v>
      </c>
      <c r="BC46" t="s">
        <v>9071</v>
      </c>
      <c r="BK46" t="s">
        <v>9072</v>
      </c>
      <c r="BL46">
        <v>22437178</v>
      </c>
      <c r="BQ46">
        <v>21</v>
      </c>
      <c r="BR46" s="16">
        <v>12</v>
      </c>
      <c r="BU46">
        <v>21</v>
      </c>
      <c r="BV46">
        <v>21</v>
      </c>
      <c r="BW46" t="s">
        <v>594</v>
      </c>
      <c r="BX46" t="s">
        <v>33808</v>
      </c>
      <c r="BY46">
        <f t="shared" si="7"/>
        <v>0</v>
      </c>
      <c r="BZ46" s="16"/>
    </row>
    <row r="47" spans="1:78">
      <c r="A47" t="s">
        <v>76</v>
      </c>
      <c r="B47" t="s">
        <v>9103</v>
      </c>
      <c r="F47" t="s">
        <v>9104</v>
      </c>
      <c r="I47" t="s">
        <v>9105</v>
      </c>
      <c r="J47">
        <v>2011</v>
      </c>
      <c r="K47" t="s">
        <v>2662</v>
      </c>
      <c r="W47" t="s">
        <v>9106</v>
      </c>
      <c r="AN47" t="s">
        <v>2664</v>
      </c>
      <c r="AS47" t="s">
        <v>397</v>
      </c>
      <c r="AT47">
        <v>140</v>
      </c>
      <c r="AU47">
        <v>1</v>
      </c>
      <c r="AZ47">
        <v>69</v>
      </c>
      <c r="BA47">
        <v>76</v>
      </c>
      <c r="BC47" t="s">
        <v>9107</v>
      </c>
      <c r="BK47" t="s">
        <v>9108</v>
      </c>
      <c r="BQ47">
        <v>3</v>
      </c>
      <c r="BR47" s="16">
        <v>5</v>
      </c>
      <c r="BU47">
        <v>3</v>
      </c>
      <c r="BV47">
        <v>3</v>
      </c>
      <c r="BW47" t="s">
        <v>594</v>
      </c>
      <c r="BX47" t="s">
        <v>33800</v>
      </c>
      <c r="BY47">
        <f t="shared" si="7"/>
        <v>0</v>
      </c>
      <c r="BZ47" s="16"/>
    </row>
    <row r="48" spans="1:78">
      <c r="A48" t="s">
        <v>76</v>
      </c>
      <c r="B48" t="s">
        <v>9199</v>
      </c>
      <c r="F48" t="s">
        <v>9199</v>
      </c>
      <c r="I48" t="s">
        <v>9200</v>
      </c>
      <c r="J48">
        <v>1994</v>
      </c>
      <c r="K48" t="s">
        <v>452</v>
      </c>
      <c r="W48" t="s">
        <v>9201</v>
      </c>
      <c r="AN48" t="s">
        <v>454</v>
      </c>
      <c r="AO48" t="s">
        <v>5026</v>
      </c>
      <c r="AS48" t="s">
        <v>413</v>
      </c>
      <c r="AT48">
        <v>29</v>
      </c>
      <c r="AU48">
        <v>4</v>
      </c>
      <c r="AZ48">
        <v>499</v>
      </c>
      <c r="BA48">
        <v>505</v>
      </c>
      <c r="BC48" t="s">
        <v>9202</v>
      </c>
      <c r="BK48" t="s">
        <v>9203</v>
      </c>
      <c r="BQ48">
        <v>3</v>
      </c>
      <c r="BR48" s="15" t="s">
        <v>34353</v>
      </c>
      <c r="BS48" t="s">
        <v>33784</v>
      </c>
      <c r="BU48">
        <v>3</v>
      </c>
      <c r="BV48">
        <v>3</v>
      </c>
      <c r="BW48" t="s">
        <v>594</v>
      </c>
      <c r="BX48" t="s">
        <v>33800</v>
      </c>
      <c r="BY48">
        <f t="shared" si="7"/>
        <v>0</v>
      </c>
      <c r="BZ48" s="15"/>
    </row>
    <row r="49" spans="1:78" hidden="1">
      <c r="A49" t="s">
        <v>76</v>
      </c>
      <c r="B49" t="s">
        <v>9354</v>
      </c>
      <c r="F49" t="s">
        <v>9355</v>
      </c>
      <c r="I49" t="s">
        <v>9356</v>
      </c>
      <c r="J49">
        <v>2018</v>
      </c>
      <c r="K49" t="s">
        <v>2128</v>
      </c>
      <c r="W49" t="s">
        <v>9357</v>
      </c>
      <c r="AN49" t="s">
        <v>2130</v>
      </c>
      <c r="AO49" t="s">
        <v>4637</v>
      </c>
      <c r="AS49" t="s">
        <v>168</v>
      </c>
      <c r="AT49">
        <v>47</v>
      </c>
      <c r="AU49">
        <v>5</v>
      </c>
      <c r="AZ49">
        <v>1337</v>
      </c>
      <c r="BA49">
        <v>1343</v>
      </c>
      <c r="BC49" t="s">
        <v>9358</v>
      </c>
      <c r="BK49" t="s">
        <v>9359</v>
      </c>
      <c r="BL49">
        <v>30099500</v>
      </c>
      <c r="BQ49">
        <v>3</v>
      </c>
      <c r="BR49">
        <v>4</v>
      </c>
      <c r="BS49" t="s">
        <v>33785</v>
      </c>
      <c r="BW49" t="s">
        <v>296</v>
      </c>
      <c r="BY49" t="e">
        <f>#REF!-BQ49</f>
        <v>#REF!</v>
      </c>
      <c r="BZ49" s="15"/>
    </row>
    <row r="50" spans="1:78">
      <c r="A50" t="s">
        <v>76</v>
      </c>
      <c r="B50" t="s">
        <v>10537</v>
      </c>
      <c r="F50" t="s">
        <v>10537</v>
      </c>
      <c r="I50" t="s">
        <v>10538</v>
      </c>
      <c r="J50">
        <v>1985</v>
      </c>
      <c r="K50" t="s">
        <v>2621</v>
      </c>
      <c r="AN50" t="s">
        <v>2623</v>
      </c>
      <c r="AT50">
        <v>29</v>
      </c>
      <c r="AU50">
        <v>3</v>
      </c>
      <c r="AZ50">
        <v>198</v>
      </c>
      <c r="BA50">
        <v>202</v>
      </c>
      <c r="BK50" t="s">
        <v>10539</v>
      </c>
      <c r="BQ50">
        <v>5</v>
      </c>
      <c r="BR50">
        <v>4</v>
      </c>
      <c r="BU50">
        <v>5</v>
      </c>
      <c r="BV50">
        <v>5</v>
      </c>
      <c r="BW50" t="s">
        <v>594</v>
      </c>
      <c r="BX50" t="s">
        <v>33800</v>
      </c>
      <c r="BY50">
        <f t="shared" ref="BY50" si="8">BU50-BQ50</f>
        <v>0</v>
      </c>
      <c r="BZ50" s="15"/>
    </row>
    <row r="51" spans="1:78" hidden="1">
      <c r="A51" t="s">
        <v>76</v>
      </c>
      <c r="B51" t="s">
        <v>9550</v>
      </c>
      <c r="F51" t="s">
        <v>9550</v>
      </c>
      <c r="I51" t="s">
        <v>9551</v>
      </c>
      <c r="J51">
        <v>1997</v>
      </c>
      <c r="K51" t="s">
        <v>3996</v>
      </c>
      <c r="W51" t="s">
        <v>9552</v>
      </c>
      <c r="AN51" t="s">
        <v>4000</v>
      </c>
      <c r="AS51" t="s">
        <v>769</v>
      </c>
      <c r="AT51">
        <v>110</v>
      </c>
      <c r="AU51">
        <v>1</v>
      </c>
      <c r="AZ51">
        <v>32</v>
      </c>
      <c r="BA51">
        <v>39</v>
      </c>
      <c r="BC51" t="s">
        <v>9553</v>
      </c>
      <c r="BK51" t="s">
        <v>9554</v>
      </c>
      <c r="BL51">
        <v>28307466</v>
      </c>
      <c r="BQ51">
        <v>6</v>
      </c>
      <c r="BR51">
        <v>20</v>
      </c>
      <c r="BS51" t="s">
        <v>1703</v>
      </c>
      <c r="BW51" t="s">
        <v>33769</v>
      </c>
      <c r="BY51" t="e">
        <f>#REF!-BQ51</f>
        <v>#REF!</v>
      </c>
      <c r="BZ51" s="15"/>
    </row>
    <row r="52" spans="1:78" hidden="1">
      <c r="A52" t="s">
        <v>76</v>
      </c>
      <c r="B52" t="s">
        <v>4648</v>
      </c>
      <c r="F52" t="s">
        <v>4648</v>
      </c>
      <c r="I52" t="s">
        <v>10989</v>
      </c>
      <c r="J52">
        <v>1993</v>
      </c>
      <c r="K52" t="s">
        <v>1697</v>
      </c>
      <c r="W52" t="s">
        <v>10990</v>
      </c>
      <c r="AN52" t="s">
        <v>1699</v>
      </c>
      <c r="AS52" t="s">
        <v>185</v>
      </c>
      <c r="AT52">
        <v>142</v>
      </c>
      <c r="AU52">
        <v>3</v>
      </c>
      <c r="AZ52">
        <v>457</v>
      </c>
      <c r="BA52">
        <v>473</v>
      </c>
      <c r="BC52" t="s">
        <v>10991</v>
      </c>
      <c r="BK52" t="s">
        <v>10992</v>
      </c>
      <c r="BL52">
        <v>19425986</v>
      </c>
      <c r="BQ52">
        <v>6</v>
      </c>
      <c r="BR52" t="s">
        <v>10993</v>
      </c>
      <c r="BS52" t="s">
        <v>1703</v>
      </c>
      <c r="BW52" t="s">
        <v>33769</v>
      </c>
      <c r="BY52" t="e">
        <f>#REF!-BQ52</f>
        <v>#REF!</v>
      </c>
      <c r="BZ52" s="16"/>
    </row>
    <row r="53" spans="1:78">
      <c r="A53" t="s">
        <v>76</v>
      </c>
      <c r="B53" t="s">
        <v>11048</v>
      </c>
      <c r="F53" t="s">
        <v>11048</v>
      </c>
      <c r="I53" t="s">
        <v>11049</v>
      </c>
      <c r="J53">
        <v>1993</v>
      </c>
      <c r="K53" t="s">
        <v>2877</v>
      </c>
      <c r="AN53" t="s">
        <v>2880</v>
      </c>
      <c r="AO53" t="s">
        <v>2881</v>
      </c>
      <c r="AS53" t="s">
        <v>600</v>
      </c>
      <c r="AT53">
        <v>48</v>
      </c>
      <c r="AU53">
        <v>4</v>
      </c>
      <c r="AZ53">
        <v>335</v>
      </c>
      <c r="BA53">
        <v>341</v>
      </c>
      <c r="BK53" t="s">
        <v>11050</v>
      </c>
      <c r="BQ53">
        <v>56</v>
      </c>
      <c r="BR53" s="15" t="s">
        <v>34347</v>
      </c>
      <c r="BS53" t="s">
        <v>34368</v>
      </c>
      <c r="BT53" t="s">
        <v>34367</v>
      </c>
      <c r="BU53">
        <f>8+11+10+8</f>
        <v>37</v>
      </c>
      <c r="BV53">
        <f>8+11+10+8</f>
        <v>37</v>
      </c>
      <c r="BW53" t="s">
        <v>594</v>
      </c>
      <c r="BX53" t="s">
        <v>33800</v>
      </c>
      <c r="BY53">
        <f t="shared" ref="BY53:BY56" si="9">BU53-BQ53</f>
        <v>-19</v>
      </c>
      <c r="BZ53" s="15"/>
    </row>
    <row r="54" spans="1:78">
      <c r="A54" t="s">
        <v>76</v>
      </c>
      <c r="B54" t="s">
        <v>11265</v>
      </c>
      <c r="F54" t="s">
        <v>11266</v>
      </c>
      <c r="I54" t="s">
        <v>11267</v>
      </c>
      <c r="J54">
        <v>2018</v>
      </c>
      <c r="K54" t="s">
        <v>2704</v>
      </c>
      <c r="W54" t="s">
        <v>11268</v>
      </c>
      <c r="AN54" t="s">
        <v>2706</v>
      </c>
      <c r="AO54" t="s">
        <v>2707</v>
      </c>
      <c r="AS54" t="s">
        <v>600</v>
      </c>
      <c r="AT54">
        <v>25</v>
      </c>
      <c r="AU54">
        <v>2</v>
      </c>
      <c r="AZ54">
        <v>328</v>
      </c>
      <c r="BA54">
        <v>336</v>
      </c>
      <c r="BC54" t="s">
        <v>11269</v>
      </c>
      <c r="BK54" t="s">
        <v>11270</v>
      </c>
      <c r="BL54">
        <v>27900827</v>
      </c>
      <c r="BQ54">
        <v>3</v>
      </c>
      <c r="BR54" s="15" t="s">
        <v>34360</v>
      </c>
      <c r="BU54">
        <v>3</v>
      </c>
      <c r="BV54">
        <v>3</v>
      </c>
      <c r="BW54" t="s">
        <v>594</v>
      </c>
      <c r="BX54" t="s">
        <v>33803</v>
      </c>
      <c r="BY54">
        <f t="shared" si="9"/>
        <v>0</v>
      </c>
      <c r="BZ54" s="15"/>
    </row>
    <row r="55" spans="1:78">
      <c r="A55" t="s">
        <v>76</v>
      </c>
      <c r="B55" t="s">
        <v>5249</v>
      </c>
      <c r="F55" t="s">
        <v>5249</v>
      </c>
      <c r="I55" t="s">
        <v>11281</v>
      </c>
      <c r="J55">
        <v>1993</v>
      </c>
      <c r="K55" t="s">
        <v>79</v>
      </c>
      <c r="W55" t="s">
        <v>11282</v>
      </c>
      <c r="AN55" t="s">
        <v>81</v>
      </c>
      <c r="AS55" t="s">
        <v>82</v>
      </c>
      <c r="AT55">
        <v>8</v>
      </c>
      <c r="AU55">
        <v>4</v>
      </c>
      <c r="AZ55">
        <v>265</v>
      </c>
      <c r="BA55">
        <v>282</v>
      </c>
      <c r="BC55" t="s">
        <v>11283</v>
      </c>
      <c r="BK55" t="s">
        <v>11284</v>
      </c>
      <c r="BL55">
        <v>8032087</v>
      </c>
      <c r="BQ55">
        <v>8</v>
      </c>
      <c r="BR55" s="15" t="s">
        <v>34361</v>
      </c>
      <c r="BU55">
        <v>8</v>
      </c>
      <c r="BV55">
        <v>8</v>
      </c>
      <c r="BW55" t="s">
        <v>594</v>
      </c>
      <c r="BX55" t="s">
        <v>33799</v>
      </c>
      <c r="BY55">
        <f t="shared" si="9"/>
        <v>0</v>
      </c>
      <c r="BZ55" s="16"/>
    </row>
    <row r="56" spans="1:78">
      <c r="A56" t="s">
        <v>76</v>
      </c>
      <c r="B56" t="s">
        <v>2660</v>
      </c>
      <c r="F56" t="s">
        <v>2660</v>
      </c>
      <c r="I56" t="s">
        <v>11540</v>
      </c>
      <c r="J56">
        <v>1999</v>
      </c>
      <c r="K56" t="s">
        <v>2128</v>
      </c>
      <c r="W56" t="s">
        <v>11541</v>
      </c>
      <c r="AN56" t="s">
        <v>2130</v>
      </c>
      <c r="AS56" t="s">
        <v>216</v>
      </c>
      <c r="AT56">
        <v>28</v>
      </c>
      <c r="AU56">
        <v>4</v>
      </c>
      <c r="AZ56">
        <v>690</v>
      </c>
      <c r="BA56">
        <v>695</v>
      </c>
      <c r="BC56" t="s">
        <v>11542</v>
      </c>
      <c r="BK56" t="s">
        <v>11543</v>
      </c>
      <c r="BQ56">
        <v>11</v>
      </c>
      <c r="BR56" s="16">
        <v>4</v>
      </c>
      <c r="BS56" t="s">
        <v>33787</v>
      </c>
      <c r="BT56" t="s">
        <v>34373</v>
      </c>
      <c r="BU56">
        <v>8</v>
      </c>
      <c r="BV56">
        <v>11</v>
      </c>
      <c r="BW56" t="s">
        <v>594</v>
      </c>
      <c r="BX56" t="s">
        <v>33800</v>
      </c>
      <c r="BY56">
        <f t="shared" si="9"/>
        <v>-3</v>
      </c>
      <c r="BZ56" s="16"/>
    </row>
    <row r="57" spans="1:78" hidden="1">
      <c r="A57" t="s">
        <v>76</v>
      </c>
      <c r="B57" t="s">
        <v>11892</v>
      </c>
      <c r="F57" t="s">
        <v>11892</v>
      </c>
      <c r="I57" t="s">
        <v>11893</v>
      </c>
      <c r="J57">
        <v>1992</v>
      </c>
      <c r="K57" t="s">
        <v>145</v>
      </c>
      <c r="W57" t="s">
        <v>11894</v>
      </c>
      <c r="AN57" t="s">
        <v>147</v>
      </c>
      <c r="AS57" t="s">
        <v>168</v>
      </c>
      <c r="AT57">
        <v>38</v>
      </c>
      <c r="AU57">
        <v>10</v>
      </c>
      <c r="AZ57">
        <v>803</v>
      </c>
      <c r="BA57">
        <v>811</v>
      </c>
      <c r="BC57" t="s">
        <v>11895</v>
      </c>
      <c r="BK57" t="s">
        <v>11896</v>
      </c>
      <c r="BQ57">
        <v>7</v>
      </c>
      <c r="BR57">
        <v>12</v>
      </c>
      <c r="BW57" t="s">
        <v>33769</v>
      </c>
      <c r="BY57" t="e">
        <f>#REF!-BQ57</f>
        <v>#REF!</v>
      </c>
      <c r="BZ57" s="16"/>
    </row>
    <row r="58" spans="1:78">
      <c r="A58" t="s">
        <v>76</v>
      </c>
      <c r="B58" t="s">
        <v>11897</v>
      </c>
      <c r="F58" t="s">
        <v>11898</v>
      </c>
      <c r="I58" t="s">
        <v>11899</v>
      </c>
      <c r="J58">
        <v>2015</v>
      </c>
      <c r="K58" t="s">
        <v>3940</v>
      </c>
      <c r="W58" t="s">
        <v>11900</v>
      </c>
      <c r="AB58" t="s">
        <v>11901</v>
      </c>
      <c r="AN58" t="s">
        <v>3944</v>
      </c>
      <c r="AO58" t="s">
        <v>3945</v>
      </c>
      <c r="AS58" t="s">
        <v>148</v>
      </c>
      <c r="AT58">
        <v>139</v>
      </c>
      <c r="AU58">
        <v>4</v>
      </c>
      <c r="AZ58">
        <v>241</v>
      </c>
      <c r="BA58">
        <v>249</v>
      </c>
      <c r="BC58" t="s">
        <v>11902</v>
      </c>
      <c r="BK58" t="s">
        <v>11903</v>
      </c>
      <c r="BQ58">
        <v>4</v>
      </c>
      <c r="BR58">
        <v>5</v>
      </c>
      <c r="BU58">
        <v>4</v>
      </c>
      <c r="BV58">
        <v>4</v>
      </c>
      <c r="BW58" t="s">
        <v>594</v>
      </c>
      <c r="BX58" t="s">
        <v>34247</v>
      </c>
      <c r="BY58">
        <f t="shared" ref="BY58:BY59" si="10">BU58-BQ58</f>
        <v>0</v>
      </c>
      <c r="BZ58" s="15"/>
    </row>
    <row r="59" spans="1:78">
      <c r="A59" t="s">
        <v>76</v>
      </c>
      <c r="B59" t="s">
        <v>13132</v>
      </c>
      <c r="F59" t="s">
        <v>13132</v>
      </c>
      <c r="I59" t="s">
        <v>13133</v>
      </c>
      <c r="J59">
        <v>1978</v>
      </c>
      <c r="K59" t="s">
        <v>145</v>
      </c>
      <c r="AN59" t="s">
        <v>147</v>
      </c>
      <c r="AT59">
        <v>24</v>
      </c>
      <c r="AU59">
        <v>5</v>
      </c>
      <c r="AZ59">
        <v>449</v>
      </c>
      <c r="BA59">
        <v>455</v>
      </c>
      <c r="BC59" t="s">
        <v>13134</v>
      </c>
      <c r="BK59" t="s">
        <v>13135</v>
      </c>
      <c r="BQ59">
        <v>3</v>
      </c>
      <c r="BR59" s="15" t="s">
        <v>34362</v>
      </c>
      <c r="BU59">
        <v>3</v>
      </c>
      <c r="BV59">
        <v>3</v>
      </c>
      <c r="BW59" t="s">
        <v>594</v>
      </c>
      <c r="BX59" t="s">
        <v>33803</v>
      </c>
      <c r="BY59">
        <f t="shared" si="10"/>
        <v>0</v>
      </c>
      <c r="BZ59" s="15"/>
    </row>
    <row r="60" spans="1:78" hidden="1">
      <c r="A60" t="s">
        <v>76</v>
      </c>
      <c r="B60" t="s">
        <v>15938</v>
      </c>
      <c r="F60" t="s">
        <v>15938</v>
      </c>
      <c r="I60" t="s">
        <v>15939</v>
      </c>
      <c r="J60">
        <v>1978</v>
      </c>
      <c r="K60" t="s">
        <v>182</v>
      </c>
      <c r="AN60" t="s">
        <v>184</v>
      </c>
      <c r="AT60">
        <v>3</v>
      </c>
      <c r="AU60">
        <v>3</v>
      </c>
      <c r="AZ60">
        <v>197</v>
      </c>
      <c r="BA60">
        <v>206</v>
      </c>
      <c r="BC60" t="s">
        <v>15940</v>
      </c>
      <c r="BK60" t="s">
        <v>15941</v>
      </c>
      <c r="BQ60">
        <v>15</v>
      </c>
      <c r="BR60">
        <v>5</v>
      </c>
      <c r="BW60" t="s">
        <v>33769</v>
      </c>
      <c r="BY60" t="e">
        <f>#REF!-BQ60</f>
        <v>#REF!</v>
      </c>
      <c r="BZ60" s="15"/>
    </row>
    <row r="61" spans="1:78">
      <c r="A61" t="s">
        <v>76</v>
      </c>
      <c r="B61" t="s">
        <v>17140</v>
      </c>
      <c r="F61" t="s">
        <v>17140</v>
      </c>
      <c r="I61" t="s">
        <v>17141</v>
      </c>
      <c r="J61">
        <v>1981</v>
      </c>
      <c r="K61" t="s">
        <v>2621</v>
      </c>
      <c r="AN61" t="s">
        <v>2623</v>
      </c>
      <c r="AT61">
        <v>25</v>
      </c>
      <c r="AU61">
        <v>2</v>
      </c>
      <c r="AZ61">
        <v>113</v>
      </c>
      <c r="BA61">
        <v>118</v>
      </c>
      <c r="BK61" t="s">
        <v>17142</v>
      </c>
      <c r="BQ61">
        <v>6</v>
      </c>
      <c r="BR61" s="15" t="s">
        <v>34363</v>
      </c>
      <c r="BU61">
        <v>6</v>
      </c>
      <c r="BV61">
        <v>6</v>
      </c>
      <c r="BW61" t="s">
        <v>594</v>
      </c>
      <c r="BX61" t="s">
        <v>33800</v>
      </c>
      <c r="BY61">
        <f t="shared" ref="BY61" si="11">BU61-BQ61</f>
        <v>0</v>
      </c>
      <c r="BZ61" s="16"/>
    </row>
    <row r="62" spans="1:78" hidden="1">
      <c r="A62" t="s">
        <v>76</v>
      </c>
      <c r="B62" t="s">
        <v>17779</v>
      </c>
      <c r="F62" t="s">
        <v>17780</v>
      </c>
      <c r="I62" t="s">
        <v>17781</v>
      </c>
      <c r="J62">
        <v>2015</v>
      </c>
      <c r="K62" t="s">
        <v>623</v>
      </c>
      <c r="W62" t="s">
        <v>17782</v>
      </c>
      <c r="AA62" t="s">
        <v>12071</v>
      </c>
      <c r="AB62" t="s">
        <v>17783</v>
      </c>
      <c r="AN62" t="s">
        <v>626</v>
      </c>
      <c r="AO62" t="s">
        <v>1607</v>
      </c>
      <c r="AS62" t="s">
        <v>769</v>
      </c>
      <c r="AT62">
        <v>84</v>
      </c>
      <c r="AU62">
        <v>2</v>
      </c>
      <c r="AZ62">
        <v>464</v>
      </c>
      <c r="BA62">
        <v>472</v>
      </c>
      <c r="BC62" t="s">
        <v>17784</v>
      </c>
      <c r="BK62" t="s">
        <v>17785</v>
      </c>
      <c r="BL62">
        <v>25267557</v>
      </c>
      <c r="BQ62">
        <v>5</v>
      </c>
      <c r="BR62">
        <v>4</v>
      </c>
      <c r="BS62" t="s">
        <v>33790</v>
      </c>
      <c r="BW62" t="s">
        <v>296</v>
      </c>
      <c r="BY62" t="e">
        <f>#REF!-BQ62</f>
        <v>#REF!</v>
      </c>
      <c r="BZ62" s="16"/>
    </row>
    <row r="63" spans="1:78">
      <c r="A63" t="s">
        <v>76</v>
      </c>
      <c r="B63" t="s">
        <v>18505</v>
      </c>
      <c r="F63" t="s">
        <v>18505</v>
      </c>
      <c r="I63" t="s">
        <v>18506</v>
      </c>
      <c r="J63">
        <v>1986</v>
      </c>
      <c r="K63" t="s">
        <v>605</v>
      </c>
      <c r="AN63" t="s">
        <v>607</v>
      </c>
      <c r="AS63" t="s">
        <v>769</v>
      </c>
      <c r="AT63">
        <v>40</v>
      </c>
      <c r="AU63">
        <v>2</v>
      </c>
      <c r="AZ63">
        <v>418</v>
      </c>
      <c r="BA63">
        <v>421</v>
      </c>
      <c r="BC63" t="s">
        <v>18507</v>
      </c>
      <c r="BK63" t="s">
        <v>18508</v>
      </c>
      <c r="BL63">
        <v>28556044</v>
      </c>
      <c r="BQ63">
        <v>13</v>
      </c>
      <c r="BR63" s="15" t="s">
        <v>34356</v>
      </c>
      <c r="BS63" t="s">
        <v>33806</v>
      </c>
      <c r="BT63" t="s">
        <v>33805</v>
      </c>
      <c r="BU63">
        <v>8</v>
      </c>
      <c r="BV63">
        <v>8</v>
      </c>
      <c r="BW63" t="s">
        <v>594</v>
      </c>
      <c r="BX63" t="s">
        <v>33800</v>
      </c>
      <c r="BY63">
        <f t="shared" ref="BY63:BY69" si="12">BU63-BQ63</f>
        <v>-5</v>
      </c>
      <c r="BZ63" s="16"/>
    </row>
    <row r="64" spans="1:78">
      <c r="A64" t="s">
        <v>76</v>
      </c>
      <c r="B64" t="s">
        <v>19412</v>
      </c>
      <c r="F64" t="s">
        <v>19412</v>
      </c>
      <c r="I64" t="s">
        <v>19416</v>
      </c>
      <c r="J64">
        <v>1984</v>
      </c>
      <c r="K64" t="s">
        <v>182</v>
      </c>
      <c r="AN64" t="s">
        <v>184</v>
      </c>
      <c r="AT64">
        <v>9</v>
      </c>
      <c r="AU64">
        <v>4</v>
      </c>
      <c r="AZ64">
        <v>425</v>
      </c>
      <c r="BA64">
        <v>431</v>
      </c>
      <c r="BC64" t="s">
        <v>19417</v>
      </c>
      <c r="BK64" t="s">
        <v>19418</v>
      </c>
      <c r="BQ64">
        <v>13</v>
      </c>
      <c r="BR64" s="15" t="s">
        <v>34356</v>
      </c>
      <c r="BS64" t="s">
        <v>33786</v>
      </c>
      <c r="BT64" t="s">
        <v>33811</v>
      </c>
      <c r="BU64">
        <v>15</v>
      </c>
      <c r="BV64">
        <v>15</v>
      </c>
      <c r="BW64" t="s">
        <v>594</v>
      </c>
      <c r="BX64" t="s">
        <v>33800</v>
      </c>
      <c r="BY64">
        <f t="shared" si="12"/>
        <v>2</v>
      </c>
      <c r="BZ64" s="16"/>
    </row>
    <row r="65" spans="1:77">
      <c r="A65" t="s">
        <v>76</v>
      </c>
      <c r="B65" t="s">
        <v>19899</v>
      </c>
      <c r="F65" t="s">
        <v>19899</v>
      </c>
      <c r="I65" t="s">
        <v>19900</v>
      </c>
      <c r="J65">
        <v>1989</v>
      </c>
      <c r="K65" t="s">
        <v>182</v>
      </c>
      <c r="AN65" t="s">
        <v>184</v>
      </c>
      <c r="AS65" t="s">
        <v>185</v>
      </c>
      <c r="AT65">
        <v>14</v>
      </c>
      <c r="AU65">
        <v>3</v>
      </c>
      <c r="AZ65">
        <v>291</v>
      </c>
      <c r="BA65">
        <v>298</v>
      </c>
      <c r="BC65" t="s">
        <v>19901</v>
      </c>
      <c r="BK65" t="s">
        <v>19902</v>
      </c>
      <c r="BQ65">
        <v>11</v>
      </c>
      <c r="BR65" s="16">
        <v>8</v>
      </c>
      <c r="BS65" t="s">
        <v>34204</v>
      </c>
      <c r="BU65">
        <v>6</v>
      </c>
      <c r="BV65">
        <v>6</v>
      </c>
      <c r="BW65" t="s">
        <v>594</v>
      </c>
      <c r="BX65" t="s">
        <v>33800</v>
      </c>
      <c r="BY65">
        <f t="shared" si="12"/>
        <v>-5</v>
      </c>
    </row>
    <row r="66" spans="1:77">
      <c r="A66" t="s">
        <v>76</v>
      </c>
      <c r="B66" t="s">
        <v>5184</v>
      </c>
      <c r="F66" t="s">
        <v>5184</v>
      </c>
      <c r="I66" t="s">
        <v>19912</v>
      </c>
      <c r="J66">
        <v>2003</v>
      </c>
      <c r="K66" t="s">
        <v>2662</v>
      </c>
      <c r="W66" t="s">
        <v>19913</v>
      </c>
      <c r="AB66" t="s">
        <v>5187</v>
      </c>
      <c r="AN66" t="s">
        <v>2664</v>
      </c>
      <c r="AS66" t="s">
        <v>769</v>
      </c>
      <c r="AT66">
        <v>106</v>
      </c>
      <c r="AU66">
        <v>3</v>
      </c>
      <c r="AZ66">
        <v>177</v>
      </c>
      <c r="BA66">
        <v>185</v>
      </c>
      <c r="BC66" t="s">
        <v>19914</v>
      </c>
      <c r="BK66" t="s">
        <v>19915</v>
      </c>
      <c r="BQ66">
        <v>3</v>
      </c>
      <c r="BR66">
        <v>7</v>
      </c>
      <c r="BS66" t="s">
        <v>33791</v>
      </c>
      <c r="BU66">
        <v>3</v>
      </c>
      <c r="BV66">
        <v>3</v>
      </c>
      <c r="BW66" t="s">
        <v>594</v>
      </c>
      <c r="BX66" t="s">
        <v>33800</v>
      </c>
      <c r="BY66">
        <f t="shared" si="12"/>
        <v>0</v>
      </c>
    </row>
    <row r="67" spans="1:77">
      <c r="A67" t="s">
        <v>76</v>
      </c>
      <c r="B67" t="s">
        <v>21963</v>
      </c>
      <c r="F67" t="s">
        <v>21964</v>
      </c>
      <c r="I67" t="s">
        <v>21965</v>
      </c>
      <c r="J67">
        <v>2009</v>
      </c>
      <c r="K67" t="s">
        <v>902</v>
      </c>
      <c r="W67" t="s">
        <v>21966</v>
      </c>
      <c r="AN67" t="s">
        <v>2280</v>
      </c>
      <c r="AT67">
        <v>106</v>
      </c>
      <c r="AU67">
        <v>2</v>
      </c>
      <c r="AZ67">
        <v>171</v>
      </c>
      <c r="BA67">
        <v>178</v>
      </c>
      <c r="BC67" t="s">
        <v>21967</v>
      </c>
      <c r="BK67" t="s">
        <v>21968</v>
      </c>
      <c r="BQ67">
        <v>9</v>
      </c>
      <c r="BR67">
        <v>5</v>
      </c>
      <c r="BU67">
        <v>9</v>
      </c>
      <c r="BV67">
        <v>9</v>
      </c>
      <c r="BW67" t="s">
        <v>594</v>
      </c>
      <c r="BX67" t="s">
        <v>33800</v>
      </c>
      <c r="BY67">
        <f t="shared" si="12"/>
        <v>0</v>
      </c>
    </row>
    <row r="68" spans="1:77">
      <c r="A68" t="s">
        <v>76</v>
      </c>
      <c r="B68" t="s">
        <v>22151</v>
      </c>
      <c r="F68" t="s">
        <v>22151</v>
      </c>
      <c r="I68" t="s">
        <v>22152</v>
      </c>
      <c r="J68">
        <v>1987</v>
      </c>
      <c r="K68" t="s">
        <v>145</v>
      </c>
      <c r="AN68" t="s">
        <v>147</v>
      </c>
      <c r="AT68">
        <v>33</v>
      </c>
      <c r="AU68">
        <v>9</v>
      </c>
      <c r="AZ68">
        <v>627</v>
      </c>
      <c r="BA68">
        <v>633</v>
      </c>
      <c r="BC68" t="s">
        <v>22153</v>
      </c>
      <c r="BK68" t="s">
        <v>22154</v>
      </c>
      <c r="BQ68">
        <v>10</v>
      </c>
      <c r="BR68" s="15" t="s">
        <v>34347</v>
      </c>
      <c r="BS68" t="s">
        <v>34375</v>
      </c>
      <c r="BT68" t="s">
        <v>34376</v>
      </c>
      <c r="BU68">
        <v>9</v>
      </c>
      <c r="BV68">
        <v>9</v>
      </c>
      <c r="BW68" t="s">
        <v>594</v>
      </c>
      <c r="BX68" t="s">
        <v>33803</v>
      </c>
      <c r="BY68">
        <f t="shared" si="12"/>
        <v>-1</v>
      </c>
    </row>
    <row r="69" spans="1:77">
      <c r="A69" t="s">
        <v>76</v>
      </c>
      <c r="B69" t="s">
        <v>24998</v>
      </c>
      <c r="F69" t="s">
        <v>24999</v>
      </c>
      <c r="I69" t="s">
        <v>25000</v>
      </c>
      <c r="J69">
        <v>2006</v>
      </c>
      <c r="K69" t="s">
        <v>2662</v>
      </c>
      <c r="W69" t="s">
        <v>25001</v>
      </c>
      <c r="AN69" t="s">
        <v>2664</v>
      </c>
      <c r="AS69" t="s">
        <v>128</v>
      </c>
      <c r="AT69">
        <v>121</v>
      </c>
      <c r="AU69">
        <v>3</v>
      </c>
      <c r="AZ69">
        <v>253</v>
      </c>
      <c r="BA69">
        <v>260</v>
      </c>
      <c r="BC69" t="s">
        <v>25002</v>
      </c>
      <c r="BK69" t="s">
        <v>25003</v>
      </c>
      <c r="BQ69">
        <v>3</v>
      </c>
      <c r="BR69" s="15" t="s">
        <v>34349</v>
      </c>
      <c r="BU69">
        <v>3</v>
      </c>
      <c r="BV69">
        <v>3</v>
      </c>
      <c r="BW69" t="s">
        <v>594</v>
      </c>
      <c r="BX69" t="s">
        <v>33800</v>
      </c>
      <c r="BY69">
        <f t="shared" si="12"/>
        <v>0</v>
      </c>
    </row>
    <row r="70" spans="1:77" hidden="1">
      <c r="A70" t="s">
        <v>76</v>
      </c>
      <c r="B70" t="s">
        <v>25985</v>
      </c>
      <c r="F70" t="s">
        <v>25985</v>
      </c>
      <c r="I70" t="s">
        <v>25986</v>
      </c>
      <c r="J70">
        <v>1985</v>
      </c>
      <c r="K70" t="s">
        <v>5158</v>
      </c>
      <c r="AN70" t="s">
        <v>3962</v>
      </c>
      <c r="AT70">
        <v>156</v>
      </c>
      <c r="AU70">
        <v>5</v>
      </c>
      <c r="AZ70">
        <v>653</v>
      </c>
      <c r="BA70">
        <v>658</v>
      </c>
      <c r="BC70" t="s">
        <v>25987</v>
      </c>
      <c r="BK70" t="s">
        <v>25988</v>
      </c>
      <c r="BQ70">
        <v>3</v>
      </c>
      <c r="BR70">
        <v>6</v>
      </c>
      <c r="BS70" t="s">
        <v>34231</v>
      </c>
      <c r="BW70" t="s">
        <v>296</v>
      </c>
      <c r="BY70" t="e">
        <f>#REF!-BQ70</f>
        <v>#REF!</v>
      </c>
    </row>
    <row r="71" spans="1:77">
      <c r="A71" t="s">
        <v>76</v>
      </c>
      <c r="B71" t="s">
        <v>6015</v>
      </c>
      <c r="F71" t="s">
        <v>6015</v>
      </c>
      <c r="I71" t="s">
        <v>27528</v>
      </c>
      <c r="J71">
        <v>1988</v>
      </c>
      <c r="K71" t="s">
        <v>3996</v>
      </c>
      <c r="AN71" t="s">
        <v>4000</v>
      </c>
      <c r="AT71">
        <v>77</v>
      </c>
      <c r="AU71">
        <v>4</v>
      </c>
      <c r="AZ71">
        <v>557</v>
      </c>
      <c r="BA71">
        <v>564</v>
      </c>
      <c r="BC71" t="s">
        <v>27529</v>
      </c>
      <c r="BK71" t="s">
        <v>27530</v>
      </c>
      <c r="BL71">
        <v>28311278</v>
      </c>
      <c r="BQ71">
        <v>5</v>
      </c>
      <c r="BR71" s="15" t="s">
        <v>34360</v>
      </c>
      <c r="BU71">
        <v>5</v>
      </c>
      <c r="BV71">
        <v>5</v>
      </c>
      <c r="BW71" t="s">
        <v>33797</v>
      </c>
      <c r="BX71" t="s">
        <v>33799</v>
      </c>
      <c r="BY71">
        <f t="shared" ref="BY71:BY73" si="13">BU71-BQ71</f>
        <v>0</v>
      </c>
    </row>
    <row r="72" spans="1:77">
      <c r="A72" t="s">
        <v>76</v>
      </c>
      <c r="B72" t="s">
        <v>19412</v>
      </c>
      <c r="F72" t="s">
        <v>19412</v>
      </c>
      <c r="I72" t="s">
        <v>32787</v>
      </c>
      <c r="J72">
        <v>1988</v>
      </c>
      <c r="K72" t="s">
        <v>605</v>
      </c>
      <c r="O72" t="s">
        <v>28261</v>
      </c>
      <c r="AG72">
        <v>90</v>
      </c>
      <c r="AH72">
        <v>95</v>
      </c>
      <c r="AN72" t="s">
        <v>607</v>
      </c>
      <c r="AS72" t="s">
        <v>413</v>
      </c>
      <c r="AT72">
        <v>42</v>
      </c>
      <c r="AU72">
        <v>6</v>
      </c>
      <c r="AZ72">
        <v>1288</v>
      </c>
      <c r="BA72">
        <v>1297</v>
      </c>
      <c r="BC72" t="s">
        <v>32788</v>
      </c>
      <c r="BK72" t="s">
        <v>32789</v>
      </c>
      <c r="BL72">
        <v>28581072</v>
      </c>
      <c r="BQ72">
        <v>16</v>
      </c>
      <c r="BR72">
        <v>5</v>
      </c>
      <c r="BS72" t="s">
        <v>33795</v>
      </c>
      <c r="BU72">
        <v>4</v>
      </c>
      <c r="BV72">
        <v>4</v>
      </c>
      <c r="BW72" t="s">
        <v>594</v>
      </c>
      <c r="BX72" t="s">
        <v>33800</v>
      </c>
      <c r="BY72">
        <f t="shared" si="13"/>
        <v>-12</v>
      </c>
    </row>
    <row r="73" spans="1:77">
      <c r="A73" t="s">
        <v>76</v>
      </c>
      <c r="B73" t="s">
        <v>32880</v>
      </c>
      <c r="F73" t="s">
        <v>32880</v>
      </c>
      <c r="I73" t="s">
        <v>32881</v>
      </c>
      <c r="J73">
        <v>1986</v>
      </c>
      <c r="K73" t="s">
        <v>2662</v>
      </c>
      <c r="O73" t="s">
        <v>28261</v>
      </c>
      <c r="AB73" t="s">
        <v>32882</v>
      </c>
      <c r="AG73">
        <v>24</v>
      </c>
      <c r="AH73">
        <v>28</v>
      </c>
      <c r="AN73" t="s">
        <v>2664</v>
      </c>
      <c r="AS73" t="s">
        <v>216</v>
      </c>
      <c r="AT73">
        <v>41</v>
      </c>
      <c r="AU73">
        <v>3</v>
      </c>
      <c r="AZ73">
        <v>237</v>
      </c>
      <c r="BA73">
        <v>242</v>
      </c>
      <c r="BC73" t="s">
        <v>32883</v>
      </c>
      <c r="BK73" t="s">
        <v>32884</v>
      </c>
      <c r="BQ73">
        <v>3</v>
      </c>
      <c r="BR73" s="16">
        <v>9</v>
      </c>
      <c r="BS73" t="s">
        <v>33796</v>
      </c>
      <c r="BU73">
        <v>3</v>
      </c>
      <c r="BV73">
        <v>3</v>
      </c>
      <c r="BW73" t="s">
        <v>594</v>
      </c>
      <c r="BX73" t="s">
        <v>33799</v>
      </c>
      <c r="BY73">
        <f t="shared" si="13"/>
        <v>0</v>
      </c>
    </row>
    <row r="74" spans="1:77" hidden="1">
      <c r="A74" t="s">
        <v>76</v>
      </c>
      <c r="B74" t="s">
        <v>33054</v>
      </c>
      <c r="F74" t="s">
        <v>33054</v>
      </c>
      <c r="I74" t="s">
        <v>33055</v>
      </c>
      <c r="J74">
        <v>1977</v>
      </c>
      <c r="K74" t="s">
        <v>605</v>
      </c>
      <c r="O74" t="s">
        <v>28261</v>
      </c>
      <c r="AG74">
        <v>120</v>
      </c>
      <c r="AH74">
        <v>125</v>
      </c>
      <c r="AN74" t="s">
        <v>607</v>
      </c>
      <c r="AT74">
        <v>31</v>
      </c>
      <c r="AU74">
        <v>3</v>
      </c>
      <c r="AZ74">
        <v>546</v>
      </c>
      <c r="BA74">
        <v>567</v>
      </c>
      <c r="BC74" t="s">
        <v>33056</v>
      </c>
      <c r="BK74" t="s">
        <v>33057</v>
      </c>
      <c r="BL74">
        <v>28563474</v>
      </c>
      <c r="BQ74">
        <v>33</v>
      </c>
      <c r="BS74" t="s">
        <v>33175</v>
      </c>
      <c r="BW74" t="s">
        <v>33769</v>
      </c>
      <c r="BY74" t="e">
        <f>#REF!-BQ74</f>
        <v>#REF!</v>
      </c>
    </row>
    <row r="75" spans="1:77">
      <c r="A75" t="s">
        <v>76</v>
      </c>
      <c r="B75" t="s">
        <v>24998</v>
      </c>
      <c r="F75" t="s">
        <v>24998</v>
      </c>
      <c r="I75" t="s">
        <v>31862</v>
      </c>
      <c r="J75">
        <v>2002</v>
      </c>
      <c r="K75" t="s">
        <v>452</v>
      </c>
      <c r="O75" t="s">
        <v>28261</v>
      </c>
      <c r="W75" t="s">
        <v>31863</v>
      </c>
      <c r="AG75">
        <v>17</v>
      </c>
      <c r="AH75">
        <v>18</v>
      </c>
      <c r="AN75" t="s">
        <v>454</v>
      </c>
      <c r="AS75" t="s">
        <v>413</v>
      </c>
      <c r="AT75">
        <v>37</v>
      </c>
      <c r="AU75">
        <v>4</v>
      </c>
      <c r="AZ75">
        <v>527</v>
      </c>
      <c r="BA75">
        <v>533</v>
      </c>
      <c r="BK75" t="s">
        <v>31864</v>
      </c>
      <c r="BQ75">
        <v>3</v>
      </c>
      <c r="BR75">
        <v>5</v>
      </c>
      <c r="BU75">
        <v>3</v>
      </c>
      <c r="BV75">
        <v>3</v>
      </c>
      <c r="BW75" t="s">
        <v>594</v>
      </c>
      <c r="BX75" t="s">
        <v>33800</v>
      </c>
      <c r="BY75">
        <f t="shared" ref="BY75:BY76" si="14">BU75-BQ75</f>
        <v>0</v>
      </c>
    </row>
    <row r="76" spans="1:77">
      <c r="A76" t="s">
        <v>76</v>
      </c>
      <c r="B76" t="s">
        <v>32968</v>
      </c>
      <c r="F76" t="s">
        <v>32968</v>
      </c>
      <c r="I76" t="s">
        <v>32969</v>
      </c>
      <c r="J76">
        <v>1982</v>
      </c>
      <c r="K76" t="s">
        <v>3996</v>
      </c>
      <c r="O76" t="s">
        <v>28261</v>
      </c>
      <c r="AG76">
        <v>16</v>
      </c>
      <c r="AH76">
        <v>16</v>
      </c>
      <c r="AN76" t="s">
        <v>4000</v>
      </c>
      <c r="AT76">
        <v>53</v>
      </c>
      <c r="AU76">
        <v>3</v>
      </c>
      <c r="AZ76">
        <v>386</v>
      </c>
      <c r="BA76">
        <v>393</v>
      </c>
      <c r="BC76" t="s">
        <v>32970</v>
      </c>
      <c r="BK76" t="s">
        <v>32971</v>
      </c>
      <c r="BL76">
        <v>28311746</v>
      </c>
      <c r="BQ76">
        <v>3</v>
      </c>
      <c r="BR76" s="16">
        <v>6</v>
      </c>
      <c r="BS76" t="s">
        <v>34230</v>
      </c>
      <c r="BU76">
        <v>3</v>
      </c>
      <c r="BV76">
        <v>3</v>
      </c>
      <c r="BW76" t="s">
        <v>594</v>
      </c>
      <c r="BX76" t="s">
        <v>33803</v>
      </c>
      <c r="BY76">
        <f t="shared" si="14"/>
        <v>0</v>
      </c>
    </row>
  </sheetData>
  <autoFilter ref="A1:BY76" xr:uid="{98020C1B-6876-441B-A6E0-DFDE5E96BABC}">
    <filterColumn colId="74">
      <filters>
        <filter val="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5A99-7F3C-4625-8AA3-475B7493F2C0}">
  <sheetPr filterMode="1"/>
  <dimension ref="A1:AD3122"/>
  <sheetViews>
    <sheetView zoomScale="85" zoomScaleNormal="85" workbookViewId="0">
      <selection activeCell="Q1" sqref="Q1"/>
    </sheetView>
  </sheetViews>
  <sheetFormatPr defaultRowHeight="14.4"/>
  <cols>
    <col min="16" max="16" width="13.44140625" customWidth="1"/>
  </cols>
  <sheetData>
    <row r="1" spans="1:24">
      <c r="A1" t="s">
        <v>21</v>
      </c>
      <c r="B1" t="s">
        <v>1</v>
      </c>
      <c r="C1" t="s">
        <v>8</v>
      </c>
      <c r="D1" t="s">
        <v>9</v>
      </c>
      <c r="E1" t="s">
        <v>10</v>
      </c>
      <c r="F1" t="s">
        <v>54</v>
      </c>
      <c r="G1" t="s">
        <v>72</v>
      </c>
      <c r="H1" t="s">
        <v>74</v>
      </c>
      <c r="I1" s="1" t="s">
        <v>33765</v>
      </c>
      <c r="J1" s="1" t="s">
        <v>33766</v>
      </c>
      <c r="K1" t="s">
        <v>33798</v>
      </c>
      <c r="L1" t="s">
        <v>33814</v>
      </c>
      <c r="M1" t="s">
        <v>33815</v>
      </c>
      <c r="N1" t="s">
        <v>33816</v>
      </c>
      <c r="O1" t="s">
        <v>33820</v>
      </c>
      <c r="P1" t="s">
        <v>33817</v>
      </c>
      <c r="Q1" t="s">
        <v>33818</v>
      </c>
      <c r="R1" t="s">
        <v>33819</v>
      </c>
      <c r="S1" t="s">
        <v>73</v>
      </c>
      <c r="T1" t="s">
        <v>33821</v>
      </c>
      <c r="U1" t="s">
        <v>33822</v>
      </c>
      <c r="V1" t="s">
        <v>33824</v>
      </c>
      <c r="W1" t="s">
        <v>33825</v>
      </c>
      <c r="X1" t="s">
        <v>33875</v>
      </c>
    </row>
    <row r="2" spans="1:24" hidden="1">
      <c r="A2" t="s">
        <v>34277</v>
      </c>
      <c r="B2" t="s">
        <v>13132</v>
      </c>
      <c r="C2" t="s">
        <v>13133</v>
      </c>
      <c r="D2">
        <v>1978</v>
      </c>
      <c r="E2" t="s">
        <v>145</v>
      </c>
      <c r="F2" t="s">
        <v>13134</v>
      </c>
      <c r="G2">
        <v>3</v>
      </c>
      <c r="H2" t="s">
        <v>33789</v>
      </c>
      <c r="J2">
        <v>3</v>
      </c>
      <c r="K2" t="s">
        <v>33803</v>
      </c>
      <c r="L2" t="s">
        <v>33891</v>
      </c>
      <c r="M2" t="s">
        <v>34182</v>
      </c>
      <c r="N2" t="s">
        <v>33852</v>
      </c>
      <c r="O2" t="s">
        <v>33853</v>
      </c>
      <c r="P2">
        <v>14</v>
      </c>
      <c r="Q2">
        <v>14.3</v>
      </c>
      <c r="R2">
        <v>-89.466667000000001</v>
      </c>
      <c r="S2">
        <v>7</v>
      </c>
      <c r="T2">
        <v>9.9695929126721694</v>
      </c>
      <c r="U2">
        <v>90.027700831024902</v>
      </c>
      <c r="V2">
        <v>90</v>
      </c>
      <c r="W2">
        <v>10</v>
      </c>
    </row>
    <row r="3" spans="1:24" hidden="1">
      <c r="A3" t="s">
        <v>34277</v>
      </c>
      <c r="B3" t="s">
        <v>13132</v>
      </c>
      <c r="C3" t="s">
        <v>13133</v>
      </c>
      <c r="D3">
        <v>1978</v>
      </c>
      <c r="E3" t="s">
        <v>145</v>
      </c>
      <c r="F3" t="s">
        <v>13134</v>
      </c>
      <c r="G3">
        <v>3</v>
      </c>
      <c r="H3" t="s">
        <v>33789</v>
      </c>
      <c r="J3">
        <v>3</v>
      </c>
      <c r="K3" t="s">
        <v>33803</v>
      </c>
      <c r="L3" t="s">
        <v>33891</v>
      </c>
      <c r="M3" t="s">
        <v>34182</v>
      </c>
      <c r="N3" t="s">
        <v>33852</v>
      </c>
      <c r="O3" t="s">
        <v>33853</v>
      </c>
      <c r="P3">
        <v>14</v>
      </c>
      <c r="Q3">
        <v>14.3</v>
      </c>
      <c r="R3">
        <v>-89.466667000000001</v>
      </c>
      <c r="S3">
        <v>7</v>
      </c>
      <c r="T3">
        <v>10.958704060660899</v>
      </c>
      <c r="U3">
        <v>67.313019390581701</v>
      </c>
      <c r="V3">
        <v>90</v>
      </c>
      <c r="W3">
        <v>11</v>
      </c>
    </row>
    <row r="4" spans="1:24" hidden="1">
      <c r="A4" t="s">
        <v>34277</v>
      </c>
      <c r="B4" t="s">
        <v>13132</v>
      </c>
      <c r="C4" t="s">
        <v>13133</v>
      </c>
      <c r="D4">
        <v>1978</v>
      </c>
      <c r="E4" t="s">
        <v>145</v>
      </c>
      <c r="F4" t="s">
        <v>13134</v>
      </c>
      <c r="G4">
        <v>3</v>
      </c>
      <c r="H4" t="s">
        <v>33789</v>
      </c>
      <c r="J4">
        <v>3</v>
      </c>
      <c r="K4" t="s">
        <v>33803</v>
      </c>
      <c r="L4" t="s">
        <v>33891</v>
      </c>
      <c r="M4" t="s">
        <v>34182</v>
      </c>
      <c r="N4" t="s">
        <v>33852</v>
      </c>
      <c r="O4" t="s">
        <v>33853</v>
      </c>
      <c r="P4">
        <v>14</v>
      </c>
      <c r="Q4">
        <v>14.3</v>
      </c>
      <c r="R4">
        <v>-89.466667000000001</v>
      </c>
      <c r="S4">
        <v>7</v>
      </c>
      <c r="T4">
        <v>11.9965278221019</v>
      </c>
      <c r="U4">
        <v>20.775623268697998</v>
      </c>
      <c r="V4">
        <v>90</v>
      </c>
      <c r="W4">
        <v>12</v>
      </c>
    </row>
    <row r="5" spans="1:24" hidden="1">
      <c r="A5" t="s">
        <v>34277</v>
      </c>
      <c r="B5" t="s">
        <v>13132</v>
      </c>
      <c r="C5" t="s">
        <v>13133</v>
      </c>
      <c r="D5">
        <v>1978</v>
      </c>
      <c r="E5" t="s">
        <v>145</v>
      </c>
      <c r="F5" t="s">
        <v>13134</v>
      </c>
      <c r="G5">
        <v>3</v>
      </c>
      <c r="H5" t="s">
        <v>33789</v>
      </c>
      <c r="J5">
        <v>3</v>
      </c>
      <c r="K5" t="s">
        <v>33803</v>
      </c>
      <c r="L5" t="s">
        <v>33891</v>
      </c>
      <c r="M5" t="s">
        <v>34182</v>
      </c>
      <c r="N5" t="s">
        <v>33852</v>
      </c>
      <c r="O5" t="s">
        <v>33853</v>
      </c>
      <c r="P5">
        <v>14</v>
      </c>
      <c r="Q5">
        <v>14.3</v>
      </c>
      <c r="R5">
        <v>-89.466667000000001</v>
      </c>
      <c r="S5">
        <v>7</v>
      </c>
      <c r="T5">
        <v>13.0430830897277</v>
      </c>
      <c r="U5">
        <v>5.8171745152354504</v>
      </c>
      <c r="V5">
        <v>90</v>
      </c>
      <c r="W5">
        <v>13</v>
      </c>
    </row>
    <row r="6" spans="1:24" hidden="1">
      <c r="A6" t="s">
        <v>34277</v>
      </c>
      <c r="B6" t="s">
        <v>13132</v>
      </c>
      <c r="C6" t="s">
        <v>13133</v>
      </c>
      <c r="D6">
        <v>1978</v>
      </c>
      <c r="E6" t="s">
        <v>145</v>
      </c>
      <c r="F6" t="s">
        <v>13134</v>
      </c>
      <c r="G6">
        <v>3</v>
      </c>
      <c r="H6" t="s">
        <v>33789</v>
      </c>
      <c r="J6">
        <v>3</v>
      </c>
      <c r="K6" t="s">
        <v>33803</v>
      </c>
      <c r="L6" t="s">
        <v>33891</v>
      </c>
      <c r="M6" t="s">
        <v>34182</v>
      </c>
      <c r="N6" t="s">
        <v>33852</v>
      </c>
      <c r="O6" t="s">
        <v>33853</v>
      </c>
      <c r="P6">
        <v>14</v>
      </c>
      <c r="Q6">
        <v>14.3</v>
      </c>
      <c r="R6">
        <v>-89.466667000000001</v>
      </c>
      <c r="S6">
        <v>7</v>
      </c>
      <c r="T6">
        <v>14.010748433051999</v>
      </c>
      <c r="U6">
        <v>5.5401662049861304</v>
      </c>
      <c r="V6">
        <v>90</v>
      </c>
      <c r="W6">
        <v>14</v>
      </c>
    </row>
    <row r="7" spans="1:24" hidden="1">
      <c r="A7" t="s">
        <v>34277</v>
      </c>
      <c r="B7" t="s">
        <v>13132</v>
      </c>
      <c r="C7" t="s">
        <v>13133</v>
      </c>
      <c r="D7">
        <v>1978</v>
      </c>
      <c r="E7" t="s">
        <v>145</v>
      </c>
      <c r="F7" t="s">
        <v>13134</v>
      </c>
      <c r="G7">
        <v>3</v>
      </c>
      <c r="H7" t="s">
        <v>33789</v>
      </c>
      <c r="J7">
        <v>3</v>
      </c>
      <c r="K7" t="s">
        <v>33803</v>
      </c>
      <c r="L7" t="s">
        <v>33891</v>
      </c>
      <c r="M7" t="s">
        <v>34182</v>
      </c>
      <c r="N7" t="s">
        <v>33852</v>
      </c>
      <c r="O7" t="s">
        <v>33853</v>
      </c>
      <c r="P7">
        <v>14</v>
      </c>
      <c r="Q7">
        <v>14.3</v>
      </c>
      <c r="R7">
        <v>-89.466667000000001</v>
      </c>
      <c r="S7">
        <v>7</v>
      </c>
      <c r="T7">
        <v>15.006063545961601</v>
      </c>
      <c r="U7">
        <v>5.2631578947368496</v>
      </c>
      <c r="V7">
        <v>90</v>
      </c>
      <c r="W7">
        <v>15</v>
      </c>
    </row>
    <row r="8" spans="1:24" hidden="1">
      <c r="A8" t="s">
        <v>34277</v>
      </c>
      <c r="B8" t="s">
        <v>13132</v>
      </c>
      <c r="C8" t="s">
        <v>13133</v>
      </c>
      <c r="D8">
        <v>1978</v>
      </c>
      <c r="E8" t="s">
        <v>145</v>
      </c>
      <c r="F8" t="s">
        <v>13134</v>
      </c>
      <c r="G8">
        <v>3</v>
      </c>
      <c r="H8" t="s">
        <v>33789</v>
      </c>
      <c r="J8">
        <v>3</v>
      </c>
      <c r="K8" t="s">
        <v>33803</v>
      </c>
      <c r="L8" t="s">
        <v>33891</v>
      </c>
      <c r="M8" t="s">
        <v>34182</v>
      </c>
      <c r="N8" t="s">
        <v>33852</v>
      </c>
      <c r="O8" t="s">
        <v>33853</v>
      </c>
      <c r="P8">
        <v>14</v>
      </c>
      <c r="Q8">
        <v>14.3</v>
      </c>
      <c r="R8">
        <v>-89.466667000000001</v>
      </c>
      <c r="S8">
        <v>7</v>
      </c>
      <c r="T8">
        <v>15.973958665764499</v>
      </c>
      <c r="U8">
        <v>5.8171745152354504</v>
      </c>
      <c r="V8">
        <v>90</v>
      </c>
      <c r="W8">
        <v>16</v>
      </c>
    </row>
    <row r="9" spans="1:24" hidden="1">
      <c r="A9" t="s">
        <v>34277</v>
      </c>
      <c r="B9" t="s">
        <v>13132</v>
      </c>
      <c r="C9" t="s">
        <v>13133</v>
      </c>
      <c r="D9">
        <v>1978</v>
      </c>
      <c r="E9" t="s">
        <v>145</v>
      </c>
      <c r="F9" t="s">
        <v>13134</v>
      </c>
      <c r="G9">
        <v>3</v>
      </c>
      <c r="H9" t="s">
        <v>33789</v>
      </c>
      <c r="J9">
        <v>3</v>
      </c>
      <c r="K9" t="s">
        <v>33803</v>
      </c>
      <c r="L9" t="s">
        <v>33891</v>
      </c>
      <c r="M9" t="s">
        <v>34182</v>
      </c>
      <c r="N9" t="s">
        <v>33852</v>
      </c>
      <c r="O9" t="s">
        <v>33853</v>
      </c>
      <c r="P9">
        <v>34</v>
      </c>
      <c r="Q9">
        <v>34.725000000000001</v>
      </c>
      <c r="R9">
        <v>-83.370277999999999</v>
      </c>
      <c r="S9">
        <v>5</v>
      </c>
      <c r="T9">
        <v>9.9727286312014307</v>
      </c>
      <c r="U9">
        <v>100.004981071926</v>
      </c>
      <c r="V9">
        <v>90</v>
      </c>
      <c r="W9">
        <v>10</v>
      </c>
    </row>
    <row r="10" spans="1:24" hidden="1">
      <c r="A10" t="s">
        <v>34277</v>
      </c>
      <c r="B10" t="s">
        <v>13132</v>
      </c>
      <c r="C10" t="s">
        <v>13133</v>
      </c>
      <c r="D10">
        <v>1978</v>
      </c>
      <c r="E10" t="s">
        <v>145</v>
      </c>
      <c r="F10" t="s">
        <v>13134</v>
      </c>
      <c r="G10">
        <v>3</v>
      </c>
      <c r="H10" t="s">
        <v>33789</v>
      </c>
      <c r="J10">
        <v>3</v>
      </c>
      <c r="K10" t="s">
        <v>33803</v>
      </c>
      <c r="L10" t="s">
        <v>33891</v>
      </c>
      <c r="M10" t="s">
        <v>34182</v>
      </c>
      <c r="N10" t="s">
        <v>33852</v>
      </c>
      <c r="O10" t="s">
        <v>33853</v>
      </c>
      <c r="P10">
        <v>34</v>
      </c>
      <c r="Q10">
        <v>34.725000000000001</v>
      </c>
      <c r="R10">
        <v>-83.370277999999999</v>
      </c>
      <c r="S10">
        <v>5</v>
      </c>
      <c r="T10">
        <v>11.963389121338899</v>
      </c>
      <c r="U10">
        <v>99.549212990635596</v>
      </c>
      <c r="V10">
        <v>90</v>
      </c>
      <c r="W10">
        <v>12</v>
      </c>
    </row>
    <row r="11" spans="1:24" hidden="1">
      <c r="A11" t="s">
        <v>34277</v>
      </c>
      <c r="B11" t="s">
        <v>13132</v>
      </c>
      <c r="C11" t="s">
        <v>13133</v>
      </c>
      <c r="D11">
        <v>1978</v>
      </c>
      <c r="E11" t="s">
        <v>145</v>
      </c>
      <c r="F11" t="s">
        <v>13134</v>
      </c>
      <c r="G11">
        <v>3</v>
      </c>
      <c r="H11" t="s">
        <v>33789</v>
      </c>
      <c r="J11">
        <v>3</v>
      </c>
      <c r="K11" t="s">
        <v>33803</v>
      </c>
      <c r="L11" t="s">
        <v>33891</v>
      </c>
      <c r="M11" t="s">
        <v>34182</v>
      </c>
      <c r="N11" t="s">
        <v>33852</v>
      </c>
      <c r="O11" t="s">
        <v>33853</v>
      </c>
      <c r="P11">
        <v>34</v>
      </c>
      <c r="Q11">
        <v>34.725000000000001</v>
      </c>
      <c r="R11">
        <v>-83.370277999999999</v>
      </c>
      <c r="S11">
        <v>5</v>
      </c>
      <c r="T11">
        <v>13.010908547519399</v>
      </c>
      <c r="U11">
        <v>20.001494321577901</v>
      </c>
      <c r="V11">
        <v>90</v>
      </c>
      <c r="W11">
        <v>13</v>
      </c>
    </row>
    <row r="12" spans="1:24" hidden="1">
      <c r="A12" t="s">
        <v>34277</v>
      </c>
      <c r="B12" t="s">
        <v>13132</v>
      </c>
      <c r="C12" t="s">
        <v>13133</v>
      </c>
      <c r="D12">
        <v>1978</v>
      </c>
      <c r="E12" t="s">
        <v>145</v>
      </c>
      <c r="F12" t="s">
        <v>13134</v>
      </c>
      <c r="G12">
        <v>3</v>
      </c>
      <c r="H12" t="s">
        <v>33789</v>
      </c>
      <c r="J12">
        <v>3</v>
      </c>
      <c r="K12" t="s">
        <v>33803</v>
      </c>
      <c r="L12" t="s">
        <v>33891</v>
      </c>
      <c r="M12" t="s">
        <v>34182</v>
      </c>
      <c r="N12" t="s">
        <v>33852</v>
      </c>
      <c r="O12" t="s">
        <v>33853</v>
      </c>
      <c r="P12">
        <v>34</v>
      </c>
      <c r="Q12">
        <v>34.725000000000001</v>
      </c>
      <c r="R12">
        <v>-83.370277999999999</v>
      </c>
      <c r="S12">
        <v>5</v>
      </c>
      <c r="T12">
        <v>14.039748953974801</v>
      </c>
      <c r="U12">
        <v>6.2089061566048898</v>
      </c>
      <c r="V12">
        <v>90</v>
      </c>
      <c r="W12">
        <v>14</v>
      </c>
    </row>
    <row r="13" spans="1:24" hidden="1">
      <c r="A13" t="s">
        <v>34277</v>
      </c>
      <c r="B13" t="s">
        <v>13132</v>
      </c>
      <c r="C13" t="s">
        <v>13133</v>
      </c>
      <c r="D13">
        <v>1978</v>
      </c>
      <c r="E13" t="s">
        <v>145</v>
      </c>
      <c r="F13" t="s">
        <v>13134</v>
      </c>
      <c r="G13">
        <v>3</v>
      </c>
      <c r="H13" t="s">
        <v>33789</v>
      </c>
      <c r="J13">
        <v>3</v>
      </c>
      <c r="K13" t="s">
        <v>33803</v>
      </c>
      <c r="L13" t="s">
        <v>33891</v>
      </c>
      <c r="M13" t="s">
        <v>34182</v>
      </c>
      <c r="N13" t="s">
        <v>33852</v>
      </c>
      <c r="O13" t="s">
        <v>33853</v>
      </c>
      <c r="P13">
        <v>34</v>
      </c>
      <c r="Q13">
        <v>34.725000000000001</v>
      </c>
      <c r="R13">
        <v>-83.370277999999999</v>
      </c>
      <c r="S13">
        <v>5</v>
      </c>
      <c r="T13">
        <v>15.948445905558801</v>
      </c>
      <c r="U13">
        <v>5.4866507272364897</v>
      </c>
      <c r="V13">
        <v>90</v>
      </c>
      <c r="W13">
        <v>16</v>
      </c>
    </row>
    <row r="14" spans="1:24" hidden="1">
      <c r="A14" t="s">
        <v>34277</v>
      </c>
      <c r="B14" t="s">
        <v>13132</v>
      </c>
      <c r="C14" t="s">
        <v>13133</v>
      </c>
      <c r="D14">
        <v>1978</v>
      </c>
      <c r="E14" t="s">
        <v>145</v>
      </c>
      <c r="F14" t="s">
        <v>13134</v>
      </c>
      <c r="G14">
        <v>3</v>
      </c>
      <c r="H14" t="s">
        <v>33789</v>
      </c>
      <c r="J14">
        <v>3</v>
      </c>
      <c r="K14" t="s">
        <v>33803</v>
      </c>
      <c r="L14" t="s">
        <v>33891</v>
      </c>
      <c r="M14" t="s">
        <v>34182</v>
      </c>
      <c r="N14" t="s">
        <v>33852</v>
      </c>
      <c r="O14" t="s">
        <v>33853</v>
      </c>
      <c r="P14">
        <v>45</v>
      </c>
      <c r="Q14">
        <v>45.472222000000002</v>
      </c>
      <c r="R14">
        <v>-76.194444000000004</v>
      </c>
      <c r="S14">
        <v>7</v>
      </c>
      <c r="T14">
        <v>10</v>
      </c>
      <c r="U14">
        <v>100</v>
      </c>
      <c r="V14">
        <v>90</v>
      </c>
      <c r="W14">
        <v>10</v>
      </c>
    </row>
    <row r="15" spans="1:24" hidden="1">
      <c r="A15" t="s">
        <v>34277</v>
      </c>
      <c r="B15" t="s">
        <v>13132</v>
      </c>
      <c r="C15" t="s">
        <v>13133</v>
      </c>
      <c r="D15">
        <v>1978</v>
      </c>
      <c r="E15" t="s">
        <v>145</v>
      </c>
      <c r="F15" t="s">
        <v>13134</v>
      </c>
      <c r="G15">
        <v>3</v>
      </c>
      <c r="H15" t="s">
        <v>33789</v>
      </c>
      <c r="J15">
        <v>3</v>
      </c>
      <c r="K15" t="s">
        <v>33803</v>
      </c>
      <c r="L15" t="s">
        <v>33891</v>
      </c>
      <c r="M15" t="s">
        <v>34182</v>
      </c>
      <c r="N15" t="s">
        <v>33852</v>
      </c>
      <c r="O15" t="s">
        <v>33853</v>
      </c>
      <c r="P15">
        <v>45</v>
      </c>
      <c r="Q15">
        <v>45.472222000000002</v>
      </c>
      <c r="R15">
        <v>-76.194444000000004</v>
      </c>
      <c r="S15">
        <v>7</v>
      </c>
      <c r="T15">
        <v>11.0142620316118</v>
      </c>
      <c r="U15">
        <v>100.315106111033</v>
      </c>
      <c r="V15">
        <v>90</v>
      </c>
      <c r="W15">
        <v>11</v>
      </c>
    </row>
    <row r="16" spans="1:24" hidden="1">
      <c r="A16" t="s">
        <v>34277</v>
      </c>
      <c r="B16" t="s">
        <v>13132</v>
      </c>
      <c r="C16" t="s">
        <v>13133</v>
      </c>
      <c r="D16">
        <v>1978</v>
      </c>
      <c r="E16" t="s">
        <v>145</v>
      </c>
      <c r="F16" t="s">
        <v>13134</v>
      </c>
      <c r="G16">
        <v>3</v>
      </c>
      <c r="H16" t="s">
        <v>33789</v>
      </c>
      <c r="J16">
        <v>3</v>
      </c>
      <c r="K16" t="s">
        <v>33803</v>
      </c>
      <c r="L16" t="s">
        <v>33891</v>
      </c>
      <c r="M16" t="s">
        <v>34182</v>
      </c>
      <c r="N16" t="s">
        <v>33852</v>
      </c>
      <c r="O16" t="s">
        <v>33853</v>
      </c>
      <c r="P16">
        <v>45</v>
      </c>
      <c r="Q16">
        <v>45.472222000000002</v>
      </c>
      <c r="R16">
        <v>-76.194444000000004</v>
      </c>
      <c r="S16">
        <v>7</v>
      </c>
      <c r="T16">
        <v>11.971880892421</v>
      </c>
      <c r="U16">
        <v>100.088584047278</v>
      </c>
      <c r="V16">
        <v>90</v>
      </c>
      <c r="W16">
        <v>12</v>
      </c>
    </row>
    <row r="17" spans="1:24" hidden="1">
      <c r="A17" t="s">
        <v>34277</v>
      </c>
      <c r="B17" t="s">
        <v>13132</v>
      </c>
      <c r="C17" t="s">
        <v>13133</v>
      </c>
      <c r="D17">
        <v>1978</v>
      </c>
      <c r="E17" t="s">
        <v>145</v>
      </c>
      <c r="F17" t="s">
        <v>13134</v>
      </c>
      <c r="G17">
        <v>3</v>
      </c>
      <c r="H17" t="s">
        <v>33789</v>
      </c>
      <c r="J17">
        <v>3</v>
      </c>
      <c r="K17" t="s">
        <v>33803</v>
      </c>
      <c r="L17" t="s">
        <v>33891</v>
      </c>
      <c r="M17" t="s">
        <v>34182</v>
      </c>
      <c r="N17" t="s">
        <v>33852</v>
      </c>
      <c r="O17" t="s">
        <v>33853</v>
      </c>
      <c r="P17">
        <v>45</v>
      </c>
      <c r="Q17">
        <v>45.472222000000002</v>
      </c>
      <c r="R17">
        <v>-76.194444000000004</v>
      </c>
      <c r="S17">
        <v>7</v>
      </c>
      <c r="T17">
        <v>12.985231773832201</v>
      </c>
      <c r="U17">
        <v>98.786398552283501</v>
      </c>
      <c r="V17">
        <v>90</v>
      </c>
      <c r="W17">
        <v>13</v>
      </c>
    </row>
    <row r="18" spans="1:24" hidden="1">
      <c r="A18" t="s">
        <v>34277</v>
      </c>
      <c r="B18" t="s">
        <v>13132</v>
      </c>
      <c r="C18" t="s">
        <v>13133</v>
      </c>
      <c r="D18">
        <v>1978</v>
      </c>
      <c r="E18" t="s">
        <v>145</v>
      </c>
      <c r="F18" t="s">
        <v>13134</v>
      </c>
      <c r="G18">
        <v>3</v>
      </c>
      <c r="H18" t="s">
        <v>33789</v>
      </c>
      <c r="J18">
        <v>3</v>
      </c>
      <c r="K18" t="s">
        <v>33803</v>
      </c>
      <c r="L18" t="s">
        <v>33891</v>
      </c>
      <c r="M18" t="s">
        <v>34182</v>
      </c>
      <c r="N18" t="s">
        <v>33852</v>
      </c>
      <c r="O18" t="s">
        <v>33853</v>
      </c>
      <c r="P18">
        <v>45</v>
      </c>
      <c r="Q18">
        <v>45.472222000000002</v>
      </c>
      <c r="R18">
        <v>-76.194444000000004</v>
      </c>
      <c r="S18">
        <v>7</v>
      </c>
      <c r="T18">
        <v>14.2239404715202</v>
      </c>
      <c r="U18">
        <v>97.494336948406101</v>
      </c>
      <c r="V18">
        <v>90</v>
      </c>
      <c r="W18">
        <v>14</v>
      </c>
    </row>
    <row r="19" spans="1:24" hidden="1">
      <c r="A19" t="s">
        <v>34277</v>
      </c>
      <c r="B19" t="s">
        <v>13132</v>
      </c>
      <c r="C19" t="s">
        <v>13133</v>
      </c>
      <c r="D19">
        <v>1978</v>
      </c>
      <c r="E19" t="s">
        <v>145</v>
      </c>
      <c r="F19" t="s">
        <v>13134</v>
      </c>
      <c r="G19">
        <v>3</v>
      </c>
      <c r="H19" t="s">
        <v>33789</v>
      </c>
      <c r="J19">
        <v>3</v>
      </c>
      <c r="K19" t="s">
        <v>33803</v>
      </c>
      <c r="L19" t="s">
        <v>33891</v>
      </c>
      <c r="M19" t="s">
        <v>34182</v>
      </c>
      <c r="N19" t="s">
        <v>33852</v>
      </c>
      <c r="O19" t="s">
        <v>33853</v>
      </c>
      <c r="P19">
        <v>45</v>
      </c>
      <c r="Q19">
        <v>45.472222000000002</v>
      </c>
      <c r="R19">
        <v>-76.194444000000004</v>
      </c>
      <c r="S19">
        <v>7</v>
      </c>
      <c r="T19">
        <v>15.0784475012971</v>
      </c>
      <c r="U19">
        <v>14.2443148023943</v>
      </c>
      <c r="V19">
        <v>90</v>
      </c>
      <c r="W19">
        <v>15</v>
      </c>
    </row>
    <row r="20" spans="1:24" hidden="1">
      <c r="A20" t="s">
        <v>34277</v>
      </c>
      <c r="B20" t="s">
        <v>13132</v>
      </c>
      <c r="C20" t="s">
        <v>13133</v>
      </c>
      <c r="D20">
        <v>1978</v>
      </c>
      <c r="E20" t="s">
        <v>145</v>
      </c>
      <c r="F20" t="s">
        <v>13134</v>
      </c>
      <c r="G20">
        <v>3</v>
      </c>
      <c r="H20" t="s">
        <v>33789</v>
      </c>
      <c r="J20">
        <v>3</v>
      </c>
      <c r="K20" t="s">
        <v>33803</v>
      </c>
      <c r="L20" t="s">
        <v>33891</v>
      </c>
      <c r="M20" t="s">
        <v>34182</v>
      </c>
      <c r="N20" t="s">
        <v>33852</v>
      </c>
      <c r="O20" t="s">
        <v>33853</v>
      </c>
      <c r="P20">
        <v>45</v>
      </c>
      <c r="Q20">
        <v>45.472222000000002</v>
      </c>
      <c r="R20">
        <v>-76.194444000000004</v>
      </c>
      <c r="S20">
        <v>7</v>
      </c>
      <c r="T20">
        <v>16.0036446008023</v>
      </c>
      <c r="U20">
        <v>6.4691664241151097</v>
      </c>
      <c r="V20">
        <v>90</v>
      </c>
      <c r="W20">
        <v>16</v>
      </c>
    </row>
    <row r="21" spans="1:24" hidden="1">
      <c r="A21" t="s">
        <v>34278</v>
      </c>
      <c r="B21" t="s">
        <v>1695</v>
      </c>
      <c r="C21" t="s">
        <v>1696</v>
      </c>
      <c r="D21">
        <v>2003</v>
      </c>
      <c r="E21" t="s">
        <v>1697</v>
      </c>
      <c r="F21" t="s">
        <v>1701</v>
      </c>
      <c r="G21">
        <v>16</v>
      </c>
      <c r="H21" t="s">
        <v>34248</v>
      </c>
      <c r="J21">
        <v>16</v>
      </c>
      <c r="K21" t="s">
        <v>33803</v>
      </c>
      <c r="L21" t="s">
        <v>34249</v>
      </c>
      <c r="M21" t="s">
        <v>34250</v>
      </c>
      <c r="N21" s="6" t="s">
        <v>33852</v>
      </c>
      <c r="O21" s="6" t="s">
        <v>33853</v>
      </c>
      <c r="P21" s="11" t="s">
        <v>34259</v>
      </c>
      <c r="Q21" s="12" t="s">
        <v>34258</v>
      </c>
      <c r="R21" s="13">
        <f t="shared" ref="R21:R84" si="0">-AB21</f>
        <v>0</v>
      </c>
      <c r="S21" s="14">
        <v>20</v>
      </c>
      <c r="T21" s="11">
        <v>12</v>
      </c>
      <c r="U21" s="11">
        <v>0</v>
      </c>
      <c r="V21" s="6">
        <v>105</v>
      </c>
      <c r="W21" s="11">
        <v>12</v>
      </c>
      <c r="X21" s="6"/>
    </row>
    <row r="22" spans="1:24" hidden="1">
      <c r="A22" t="s">
        <v>34278</v>
      </c>
      <c r="B22" t="s">
        <v>1695</v>
      </c>
      <c r="C22" t="s">
        <v>1696</v>
      </c>
      <c r="D22">
        <v>2003</v>
      </c>
      <c r="E22" t="s">
        <v>1697</v>
      </c>
      <c r="F22" t="s">
        <v>1701</v>
      </c>
      <c r="G22">
        <v>16</v>
      </c>
      <c r="H22" t="s">
        <v>34248</v>
      </c>
      <c r="J22">
        <v>16</v>
      </c>
      <c r="K22" t="s">
        <v>33803</v>
      </c>
      <c r="L22" t="s">
        <v>34249</v>
      </c>
      <c r="M22" t="s">
        <v>34250</v>
      </c>
      <c r="N22" s="6" t="s">
        <v>33852</v>
      </c>
      <c r="O22" s="6" t="s">
        <v>33853</v>
      </c>
      <c r="P22" s="11" t="s">
        <v>34259</v>
      </c>
      <c r="Q22" s="12" t="s">
        <v>34258</v>
      </c>
      <c r="R22" s="13">
        <f t="shared" si="0"/>
        <v>0</v>
      </c>
      <c r="S22" s="14">
        <v>20</v>
      </c>
      <c r="T22" s="11">
        <v>12.25</v>
      </c>
      <c r="U22" s="11">
        <v>0</v>
      </c>
      <c r="V22" s="6">
        <v>105</v>
      </c>
      <c r="W22" s="11">
        <v>12.25</v>
      </c>
      <c r="X22" s="6"/>
    </row>
    <row r="23" spans="1:24" hidden="1">
      <c r="A23" t="s">
        <v>34278</v>
      </c>
      <c r="B23" t="s">
        <v>1695</v>
      </c>
      <c r="C23" t="s">
        <v>1696</v>
      </c>
      <c r="D23">
        <v>2003</v>
      </c>
      <c r="E23" t="s">
        <v>1697</v>
      </c>
      <c r="F23" t="s">
        <v>1701</v>
      </c>
      <c r="G23">
        <v>16</v>
      </c>
      <c r="H23" t="s">
        <v>34248</v>
      </c>
      <c r="J23">
        <v>16</v>
      </c>
      <c r="K23" t="s">
        <v>33803</v>
      </c>
      <c r="L23" t="s">
        <v>34249</v>
      </c>
      <c r="M23" t="s">
        <v>34250</v>
      </c>
      <c r="N23" s="6" t="s">
        <v>33852</v>
      </c>
      <c r="O23" s="6" t="s">
        <v>33853</v>
      </c>
      <c r="P23" s="11" t="s">
        <v>34259</v>
      </c>
      <c r="Q23" s="12" t="s">
        <v>34258</v>
      </c>
      <c r="R23" s="13">
        <f t="shared" si="0"/>
        <v>0</v>
      </c>
      <c r="S23" s="14">
        <v>20</v>
      </c>
      <c r="T23" s="11">
        <v>12.5</v>
      </c>
      <c r="U23" s="11">
        <v>0</v>
      </c>
      <c r="V23" s="6">
        <v>105</v>
      </c>
      <c r="W23" s="11">
        <v>12.5</v>
      </c>
      <c r="X23" s="6"/>
    </row>
    <row r="24" spans="1:24" hidden="1">
      <c r="A24" t="s">
        <v>34278</v>
      </c>
      <c r="B24" t="s">
        <v>1695</v>
      </c>
      <c r="C24" t="s">
        <v>1696</v>
      </c>
      <c r="D24">
        <v>2003</v>
      </c>
      <c r="E24" t="s">
        <v>1697</v>
      </c>
      <c r="F24" t="s">
        <v>1701</v>
      </c>
      <c r="G24">
        <v>16</v>
      </c>
      <c r="H24" t="s">
        <v>34248</v>
      </c>
      <c r="J24">
        <v>16</v>
      </c>
      <c r="K24" t="s">
        <v>33803</v>
      </c>
      <c r="L24" t="s">
        <v>34249</v>
      </c>
      <c r="M24" t="s">
        <v>34250</v>
      </c>
      <c r="N24" s="6" t="s">
        <v>33852</v>
      </c>
      <c r="O24" s="6" t="s">
        <v>33853</v>
      </c>
      <c r="P24" s="11" t="s">
        <v>34259</v>
      </c>
      <c r="Q24" s="12" t="s">
        <v>34258</v>
      </c>
      <c r="R24" s="13">
        <f t="shared" si="0"/>
        <v>0</v>
      </c>
      <c r="S24" s="14">
        <v>20</v>
      </c>
      <c r="T24" s="11">
        <v>12.75</v>
      </c>
      <c r="U24" s="11">
        <v>0</v>
      </c>
      <c r="V24" s="6">
        <v>105</v>
      </c>
      <c r="W24" s="11">
        <v>12.75</v>
      </c>
      <c r="X24" s="6"/>
    </row>
    <row r="25" spans="1:24" hidden="1">
      <c r="A25" t="s">
        <v>34278</v>
      </c>
      <c r="B25" t="s">
        <v>1695</v>
      </c>
      <c r="C25" t="s">
        <v>1696</v>
      </c>
      <c r="D25">
        <v>2003</v>
      </c>
      <c r="E25" t="s">
        <v>1697</v>
      </c>
      <c r="F25" t="s">
        <v>1701</v>
      </c>
      <c r="G25">
        <v>16</v>
      </c>
      <c r="H25" t="s">
        <v>34248</v>
      </c>
      <c r="J25">
        <v>16</v>
      </c>
      <c r="K25" t="s">
        <v>33803</v>
      </c>
      <c r="L25" t="s">
        <v>34249</v>
      </c>
      <c r="M25" t="s">
        <v>34250</v>
      </c>
      <c r="N25" s="6" t="s">
        <v>33852</v>
      </c>
      <c r="O25" s="6" t="s">
        <v>33853</v>
      </c>
      <c r="P25" s="11" t="s">
        <v>34259</v>
      </c>
      <c r="Q25" s="12" t="s">
        <v>34258</v>
      </c>
      <c r="R25" s="13">
        <f t="shared" si="0"/>
        <v>0</v>
      </c>
      <c r="S25" s="14">
        <v>20</v>
      </c>
      <c r="T25" s="11">
        <v>13</v>
      </c>
      <c r="U25" s="11">
        <v>0</v>
      </c>
      <c r="V25" s="6">
        <v>105</v>
      </c>
      <c r="W25" s="11">
        <v>13</v>
      </c>
      <c r="X25" s="6"/>
    </row>
    <row r="26" spans="1:24" hidden="1">
      <c r="A26" t="s">
        <v>34278</v>
      </c>
      <c r="B26" t="s">
        <v>1695</v>
      </c>
      <c r="C26" t="s">
        <v>1696</v>
      </c>
      <c r="D26">
        <v>2003</v>
      </c>
      <c r="E26" t="s">
        <v>1697</v>
      </c>
      <c r="F26" t="s">
        <v>1701</v>
      </c>
      <c r="G26">
        <v>16</v>
      </c>
      <c r="H26" t="s">
        <v>34248</v>
      </c>
      <c r="J26">
        <v>16</v>
      </c>
      <c r="K26" t="s">
        <v>33803</v>
      </c>
      <c r="L26" t="s">
        <v>34249</v>
      </c>
      <c r="M26" t="s">
        <v>34250</v>
      </c>
      <c r="N26" s="6" t="s">
        <v>33852</v>
      </c>
      <c r="O26" s="6" t="s">
        <v>33853</v>
      </c>
      <c r="P26" s="11" t="s">
        <v>34259</v>
      </c>
      <c r="Q26" s="12" t="s">
        <v>34258</v>
      </c>
      <c r="R26" s="13">
        <f t="shared" si="0"/>
        <v>0</v>
      </c>
      <c r="S26" s="14">
        <v>20</v>
      </c>
      <c r="T26" s="11">
        <v>13.25</v>
      </c>
      <c r="U26" s="11">
        <v>0</v>
      </c>
      <c r="V26" s="6">
        <v>105</v>
      </c>
      <c r="W26" s="11">
        <v>13.25</v>
      </c>
      <c r="X26" s="6"/>
    </row>
    <row r="27" spans="1:24" hidden="1">
      <c r="A27" t="s">
        <v>34278</v>
      </c>
      <c r="B27" t="s">
        <v>1695</v>
      </c>
      <c r="C27" t="s">
        <v>1696</v>
      </c>
      <c r="D27">
        <v>2003</v>
      </c>
      <c r="E27" t="s">
        <v>1697</v>
      </c>
      <c r="F27" t="s">
        <v>1701</v>
      </c>
      <c r="G27">
        <v>16</v>
      </c>
      <c r="H27" t="s">
        <v>34248</v>
      </c>
      <c r="J27">
        <v>16</v>
      </c>
      <c r="K27" t="s">
        <v>33803</v>
      </c>
      <c r="L27" t="s">
        <v>34249</v>
      </c>
      <c r="M27" t="s">
        <v>34250</v>
      </c>
      <c r="N27" s="6" t="s">
        <v>33852</v>
      </c>
      <c r="O27" s="6" t="s">
        <v>33853</v>
      </c>
      <c r="P27" s="11" t="s">
        <v>34259</v>
      </c>
      <c r="Q27" s="12" t="s">
        <v>34258</v>
      </c>
      <c r="R27" s="13">
        <f t="shared" si="0"/>
        <v>0</v>
      </c>
      <c r="S27" s="14">
        <v>20</v>
      </c>
      <c r="T27" s="11">
        <v>13.5</v>
      </c>
      <c r="U27" s="11">
        <v>1</v>
      </c>
      <c r="V27" s="6">
        <v>105</v>
      </c>
      <c r="W27" s="11">
        <v>13.5</v>
      </c>
      <c r="X27" s="6"/>
    </row>
    <row r="28" spans="1:24" hidden="1">
      <c r="A28" t="s">
        <v>34278</v>
      </c>
      <c r="B28" t="s">
        <v>1695</v>
      </c>
      <c r="C28" t="s">
        <v>1696</v>
      </c>
      <c r="D28">
        <v>2003</v>
      </c>
      <c r="E28" t="s">
        <v>1697</v>
      </c>
      <c r="F28" t="s">
        <v>1701</v>
      </c>
      <c r="G28">
        <v>16</v>
      </c>
      <c r="H28" t="s">
        <v>34248</v>
      </c>
      <c r="J28">
        <v>16</v>
      </c>
      <c r="K28" t="s">
        <v>33803</v>
      </c>
      <c r="L28" t="s">
        <v>34249</v>
      </c>
      <c r="M28" t="s">
        <v>34250</v>
      </c>
      <c r="N28" s="6" t="s">
        <v>33852</v>
      </c>
      <c r="O28" s="6" t="s">
        <v>33853</v>
      </c>
      <c r="P28" s="11" t="s">
        <v>34259</v>
      </c>
      <c r="Q28" s="12" t="s">
        <v>34258</v>
      </c>
      <c r="R28" s="13">
        <f t="shared" si="0"/>
        <v>0</v>
      </c>
      <c r="S28" s="14">
        <v>20</v>
      </c>
      <c r="T28" s="11">
        <v>13.75</v>
      </c>
      <c r="U28" s="11">
        <v>9.9</v>
      </c>
      <c r="V28" s="6">
        <v>105</v>
      </c>
      <c r="W28" s="11">
        <v>13.75</v>
      </c>
      <c r="X28" s="6"/>
    </row>
    <row r="29" spans="1:24" hidden="1">
      <c r="A29" t="s">
        <v>34278</v>
      </c>
      <c r="B29" t="s">
        <v>1695</v>
      </c>
      <c r="C29" t="s">
        <v>1696</v>
      </c>
      <c r="D29">
        <v>2003</v>
      </c>
      <c r="E29" t="s">
        <v>1697</v>
      </c>
      <c r="F29" t="s">
        <v>1701</v>
      </c>
      <c r="G29">
        <v>16</v>
      </c>
      <c r="H29" t="s">
        <v>34248</v>
      </c>
      <c r="J29">
        <v>16</v>
      </c>
      <c r="K29" t="s">
        <v>33803</v>
      </c>
      <c r="L29" t="s">
        <v>34249</v>
      </c>
      <c r="M29" t="s">
        <v>34250</v>
      </c>
      <c r="N29" s="6" t="s">
        <v>33852</v>
      </c>
      <c r="O29" s="6" t="s">
        <v>33853</v>
      </c>
      <c r="P29" s="11" t="s">
        <v>34259</v>
      </c>
      <c r="Q29" s="12" t="s">
        <v>34258</v>
      </c>
      <c r="R29" s="13">
        <f t="shared" si="0"/>
        <v>0</v>
      </c>
      <c r="S29" s="14">
        <v>20</v>
      </c>
      <c r="T29" s="11">
        <v>14</v>
      </c>
      <c r="U29" s="11">
        <v>44.4</v>
      </c>
      <c r="V29" s="6">
        <v>105</v>
      </c>
      <c r="W29" s="11">
        <v>14</v>
      </c>
      <c r="X29" s="6"/>
    </row>
    <row r="30" spans="1:24" hidden="1">
      <c r="A30" t="s">
        <v>34278</v>
      </c>
      <c r="B30" t="s">
        <v>1695</v>
      </c>
      <c r="C30" t="s">
        <v>1696</v>
      </c>
      <c r="D30">
        <v>2003</v>
      </c>
      <c r="E30" t="s">
        <v>1697</v>
      </c>
      <c r="F30" t="s">
        <v>1701</v>
      </c>
      <c r="G30">
        <v>16</v>
      </c>
      <c r="H30" t="s">
        <v>34248</v>
      </c>
      <c r="J30">
        <v>16</v>
      </c>
      <c r="K30" t="s">
        <v>33803</v>
      </c>
      <c r="L30" t="s">
        <v>34249</v>
      </c>
      <c r="M30" t="s">
        <v>34250</v>
      </c>
      <c r="N30" s="6" t="s">
        <v>33852</v>
      </c>
      <c r="O30" s="6" t="s">
        <v>33853</v>
      </c>
      <c r="P30" s="11" t="s">
        <v>34259</v>
      </c>
      <c r="Q30" s="12" t="s">
        <v>34258</v>
      </c>
      <c r="R30" s="13">
        <f t="shared" si="0"/>
        <v>0</v>
      </c>
      <c r="S30" s="14">
        <v>20</v>
      </c>
      <c r="T30" s="11">
        <v>14.25</v>
      </c>
      <c r="U30" s="11">
        <v>74.099999999999994</v>
      </c>
      <c r="V30" s="6">
        <v>105</v>
      </c>
      <c r="W30" s="11">
        <v>14.25</v>
      </c>
      <c r="X30" s="6"/>
    </row>
    <row r="31" spans="1:24" hidden="1">
      <c r="A31" t="s">
        <v>34278</v>
      </c>
      <c r="B31" t="s">
        <v>1695</v>
      </c>
      <c r="C31" t="s">
        <v>1696</v>
      </c>
      <c r="D31">
        <v>2003</v>
      </c>
      <c r="E31" t="s">
        <v>1697</v>
      </c>
      <c r="F31" t="s">
        <v>1701</v>
      </c>
      <c r="G31">
        <v>16</v>
      </c>
      <c r="H31" t="s">
        <v>34248</v>
      </c>
      <c r="J31">
        <v>16</v>
      </c>
      <c r="K31" t="s">
        <v>33803</v>
      </c>
      <c r="L31" t="s">
        <v>34249</v>
      </c>
      <c r="M31" t="s">
        <v>34250</v>
      </c>
      <c r="N31" s="6" t="s">
        <v>33852</v>
      </c>
      <c r="O31" s="6" t="s">
        <v>33853</v>
      </c>
      <c r="P31" s="11" t="s">
        <v>34259</v>
      </c>
      <c r="Q31" s="12" t="s">
        <v>34258</v>
      </c>
      <c r="R31" s="13">
        <f t="shared" si="0"/>
        <v>0</v>
      </c>
      <c r="S31" s="14">
        <v>20</v>
      </c>
      <c r="T31" s="11">
        <v>14.5</v>
      </c>
      <c r="U31" s="11">
        <v>98.9</v>
      </c>
      <c r="V31" s="6">
        <v>105</v>
      </c>
      <c r="W31" s="11">
        <v>14.5</v>
      </c>
      <c r="X31" s="6"/>
    </row>
    <row r="32" spans="1:24" hidden="1">
      <c r="A32" t="s">
        <v>34278</v>
      </c>
      <c r="B32" t="s">
        <v>1695</v>
      </c>
      <c r="C32" t="s">
        <v>1696</v>
      </c>
      <c r="D32">
        <v>2003</v>
      </c>
      <c r="E32" t="s">
        <v>1697</v>
      </c>
      <c r="F32" t="s">
        <v>1701</v>
      </c>
      <c r="G32">
        <v>16</v>
      </c>
      <c r="H32" t="s">
        <v>34248</v>
      </c>
      <c r="J32">
        <v>16</v>
      </c>
      <c r="K32" t="s">
        <v>33803</v>
      </c>
      <c r="L32" t="s">
        <v>34249</v>
      </c>
      <c r="M32" t="s">
        <v>34250</v>
      </c>
      <c r="N32" s="6" t="s">
        <v>33852</v>
      </c>
      <c r="O32" s="6" t="s">
        <v>33853</v>
      </c>
      <c r="P32" s="11" t="s">
        <v>34259</v>
      </c>
      <c r="Q32" s="12" t="s">
        <v>34258</v>
      </c>
      <c r="R32" s="13">
        <f t="shared" si="0"/>
        <v>0</v>
      </c>
      <c r="S32" s="14">
        <v>20</v>
      </c>
      <c r="T32" s="11">
        <v>14.75</v>
      </c>
      <c r="U32" s="11">
        <v>98.9</v>
      </c>
      <c r="V32" s="6">
        <v>105</v>
      </c>
      <c r="W32" s="11">
        <v>14.75</v>
      </c>
      <c r="X32" s="6"/>
    </row>
    <row r="33" spans="1:24" hidden="1">
      <c r="A33" t="s">
        <v>34278</v>
      </c>
      <c r="B33" t="s">
        <v>1695</v>
      </c>
      <c r="C33" t="s">
        <v>1696</v>
      </c>
      <c r="D33">
        <v>2003</v>
      </c>
      <c r="E33" t="s">
        <v>1697</v>
      </c>
      <c r="F33" t="s">
        <v>1701</v>
      </c>
      <c r="G33">
        <v>16</v>
      </c>
      <c r="H33" t="s">
        <v>34248</v>
      </c>
      <c r="J33">
        <v>16</v>
      </c>
      <c r="K33" t="s">
        <v>33803</v>
      </c>
      <c r="L33" t="s">
        <v>34249</v>
      </c>
      <c r="M33" t="s">
        <v>34250</v>
      </c>
      <c r="N33" s="6" t="s">
        <v>33852</v>
      </c>
      <c r="O33" s="6" t="s">
        <v>33853</v>
      </c>
      <c r="P33" s="11" t="s">
        <v>34259</v>
      </c>
      <c r="Q33" s="12" t="s">
        <v>34258</v>
      </c>
      <c r="R33" s="13">
        <f t="shared" si="0"/>
        <v>0</v>
      </c>
      <c r="S33" s="14">
        <v>20</v>
      </c>
      <c r="T33" s="11">
        <v>15</v>
      </c>
      <c r="U33" s="11">
        <v>98.8</v>
      </c>
      <c r="V33" s="6">
        <v>105</v>
      </c>
      <c r="W33" s="11">
        <v>15</v>
      </c>
      <c r="X33" s="6"/>
    </row>
    <row r="34" spans="1:24" hidden="1">
      <c r="A34" t="s">
        <v>34278</v>
      </c>
      <c r="B34" t="s">
        <v>1695</v>
      </c>
      <c r="C34" t="s">
        <v>1696</v>
      </c>
      <c r="D34">
        <v>2003</v>
      </c>
      <c r="E34" t="s">
        <v>1697</v>
      </c>
      <c r="F34" t="s">
        <v>1701</v>
      </c>
      <c r="G34">
        <v>16</v>
      </c>
      <c r="H34" t="s">
        <v>34248</v>
      </c>
      <c r="J34">
        <v>16</v>
      </c>
      <c r="K34" t="s">
        <v>33803</v>
      </c>
      <c r="L34" t="s">
        <v>34249</v>
      </c>
      <c r="M34" t="s">
        <v>34250</v>
      </c>
      <c r="N34" s="6" t="s">
        <v>33852</v>
      </c>
      <c r="O34" s="6" t="s">
        <v>33853</v>
      </c>
      <c r="P34" s="11" t="s">
        <v>34259</v>
      </c>
      <c r="Q34" s="12" t="s">
        <v>34258</v>
      </c>
      <c r="R34" s="13">
        <f t="shared" si="0"/>
        <v>0</v>
      </c>
      <c r="S34" s="14">
        <v>20</v>
      </c>
      <c r="T34" s="11">
        <v>15.25</v>
      </c>
      <c r="U34" s="11">
        <v>98.9</v>
      </c>
      <c r="V34" s="6">
        <v>105</v>
      </c>
      <c r="W34" s="11">
        <v>15.25</v>
      </c>
      <c r="X34" s="6"/>
    </row>
    <row r="35" spans="1:24" hidden="1">
      <c r="A35" t="s">
        <v>34278</v>
      </c>
      <c r="B35" t="s">
        <v>1695</v>
      </c>
      <c r="C35" t="s">
        <v>1696</v>
      </c>
      <c r="D35">
        <v>2003</v>
      </c>
      <c r="E35" t="s">
        <v>1697</v>
      </c>
      <c r="F35" t="s">
        <v>1701</v>
      </c>
      <c r="G35">
        <v>16</v>
      </c>
      <c r="H35" t="s">
        <v>34248</v>
      </c>
      <c r="J35">
        <v>16</v>
      </c>
      <c r="K35" t="s">
        <v>33803</v>
      </c>
      <c r="L35" t="s">
        <v>34249</v>
      </c>
      <c r="M35" t="s">
        <v>34250</v>
      </c>
      <c r="N35" s="6" t="s">
        <v>33852</v>
      </c>
      <c r="O35" s="6" t="s">
        <v>33853</v>
      </c>
      <c r="P35" s="11" t="s">
        <v>34259</v>
      </c>
      <c r="Q35" s="12" t="s">
        <v>34258</v>
      </c>
      <c r="R35" s="13">
        <f t="shared" si="0"/>
        <v>0</v>
      </c>
      <c r="S35" s="14">
        <v>20</v>
      </c>
      <c r="T35" s="11">
        <v>15.5</v>
      </c>
      <c r="U35" s="11">
        <v>100</v>
      </c>
      <c r="V35" s="6">
        <v>105</v>
      </c>
      <c r="W35" s="11">
        <v>15.5</v>
      </c>
      <c r="X35" s="6"/>
    </row>
    <row r="36" spans="1:24" hidden="1">
      <c r="A36" t="s">
        <v>34278</v>
      </c>
      <c r="B36" t="s">
        <v>1695</v>
      </c>
      <c r="C36" t="s">
        <v>1696</v>
      </c>
      <c r="D36">
        <v>2003</v>
      </c>
      <c r="E36" t="s">
        <v>1697</v>
      </c>
      <c r="F36" t="s">
        <v>1701</v>
      </c>
      <c r="G36">
        <v>16</v>
      </c>
      <c r="H36" t="s">
        <v>34248</v>
      </c>
      <c r="J36">
        <v>16</v>
      </c>
      <c r="K36" t="s">
        <v>33803</v>
      </c>
      <c r="L36" t="s">
        <v>34249</v>
      </c>
      <c r="M36" t="s">
        <v>34250</v>
      </c>
      <c r="N36" s="6" t="s">
        <v>33852</v>
      </c>
      <c r="O36" s="6" t="s">
        <v>33853</v>
      </c>
      <c r="P36" s="11" t="s">
        <v>34259</v>
      </c>
      <c r="Q36" s="12" t="s">
        <v>34258</v>
      </c>
      <c r="R36" s="13">
        <f t="shared" si="0"/>
        <v>0</v>
      </c>
      <c r="S36" s="14">
        <v>20</v>
      </c>
      <c r="T36" s="11">
        <v>15.75</v>
      </c>
      <c r="U36" s="11">
        <v>98.9</v>
      </c>
      <c r="V36" s="6">
        <v>105</v>
      </c>
      <c r="W36" s="11">
        <v>15.75</v>
      </c>
      <c r="X36" s="6"/>
    </row>
    <row r="37" spans="1:24" hidden="1">
      <c r="A37" t="s">
        <v>34278</v>
      </c>
      <c r="B37" t="s">
        <v>1695</v>
      </c>
      <c r="C37" t="s">
        <v>1696</v>
      </c>
      <c r="D37">
        <v>2003</v>
      </c>
      <c r="E37" t="s">
        <v>1697</v>
      </c>
      <c r="F37" t="s">
        <v>1701</v>
      </c>
      <c r="G37">
        <v>16</v>
      </c>
      <c r="H37" t="s">
        <v>34248</v>
      </c>
      <c r="J37">
        <v>16</v>
      </c>
      <c r="K37" t="s">
        <v>33803</v>
      </c>
      <c r="L37" t="s">
        <v>34249</v>
      </c>
      <c r="M37" t="s">
        <v>34250</v>
      </c>
      <c r="N37" s="6" t="s">
        <v>33852</v>
      </c>
      <c r="O37" s="6" t="s">
        <v>33853</v>
      </c>
      <c r="P37" s="11" t="s">
        <v>34259</v>
      </c>
      <c r="Q37" s="12" t="s">
        <v>34258</v>
      </c>
      <c r="R37" s="13">
        <f t="shared" si="0"/>
        <v>0</v>
      </c>
      <c r="S37" s="14">
        <v>20</v>
      </c>
      <c r="T37" s="11">
        <v>16</v>
      </c>
      <c r="U37" s="11">
        <v>100</v>
      </c>
      <c r="V37" s="6">
        <v>105</v>
      </c>
      <c r="W37" s="11">
        <v>16</v>
      </c>
      <c r="X37" s="6"/>
    </row>
    <row r="38" spans="1:24" hidden="1">
      <c r="A38" t="s">
        <v>34278</v>
      </c>
      <c r="B38" t="s">
        <v>1695</v>
      </c>
      <c r="C38" t="s">
        <v>1696</v>
      </c>
      <c r="D38">
        <v>2003</v>
      </c>
      <c r="E38" t="s">
        <v>1697</v>
      </c>
      <c r="F38" t="s">
        <v>1701</v>
      </c>
      <c r="G38">
        <v>16</v>
      </c>
      <c r="H38" t="s">
        <v>34248</v>
      </c>
      <c r="J38">
        <v>16</v>
      </c>
      <c r="K38" t="s">
        <v>33803</v>
      </c>
      <c r="L38" t="s">
        <v>34249</v>
      </c>
      <c r="M38" t="s">
        <v>34250</v>
      </c>
      <c r="N38" s="6" t="s">
        <v>33852</v>
      </c>
      <c r="O38" s="6" t="s">
        <v>33853</v>
      </c>
      <c r="P38" s="11" t="s">
        <v>34259</v>
      </c>
      <c r="Q38" s="12" t="s">
        <v>34258</v>
      </c>
      <c r="R38" s="13">
        <f t="shared" si="0"/>
        <v>0</v>
      </c>
      <c r="S38" s="14">
        <v>20</v>
      </c>
      <c r="T38" s="11">
        <v>16.25</v>
      </c>
      <c r="U38" s="11">
        <v>97.4</v>
      </c>
      <c r="V38" s="6">
        <v>105</v>
      </c>
      <c r="W38" s="11">
        <v>16.25</v>
      </c>
      <c r="X38" s="6"/>
    </row>
    <row r="39" spans="1:24" hidden="1">
      <c r="A39" t="s">
        <v>34278</v>
      </c>
      <c r="B39" t="s">
        <v>1695</v>
      </c>
      <c r="C39" t="s">
        <v>1696</v>
      </c>
      <c r="D39">
        <v>2003</v>
      </c>
      <c r="E39" t="s">
        <v>1697</v>
      </c>
      <c r="F39" t="s">
        <v>1701</v>
      </c>
      <c r="G39">
        <v>16</v>
      </c>
      <c r="H39" t="s">
        <v>34248</v>
      </c>
      <c r="J39">
        <v>16</v>
      </c>
      <c r="K39" t="s">
        <v>33803</v>
      </c>
      <c r="L39" t="s">
        <v>34249</v>
      </c>
      <c r="M39" t="s">
        <v>34250</v>
      </c>
      <c r="N39" s="6" t="s">
        <v>33852</v>
      </c>
      <c r="O39" s="6" t="s">
        <v>33853</v>
      </c>
      <c r="P39" s="11" t="s">
        <v>34259</v>
      </c>
      <c r="Q39" s="12" t="s">
        <v>34258</v>
      </c>
      <c r="R39" s="13">
        <f t="shared" si="0"/>
        <v>0</v>
      </c>
      <c r="S39" s="14">
        <v>20</v>
      </c>
      <c r="T39" s="11">
        <v>16.5</v>
      </c>
      <c r="U39" s="11">
        <v>98.9</v>
      </c>
      <c r="V39" s="6">
        <v>105</v>
      </c>
      <c r="W39" s="11">
        <v>16.5</v>
      </c>
      <c r="X39" s="6"/>
    </row>
    <row r="40" spans="1:24" hidden="1">
      <c r="A40" t="s">
        <v>34278</v>
      </c>
      <c r="B40" t="s">
        <v>1695</v>
      </c>
      <c r="C40" t="s">
        <v>1696</v>
      </c>
      <c r="D40">
        <v>2003</v>
      </c>
      <c r="E40" t="s">
        <v>1697</v>
      </c>
      <c r="F40" t="s">
        <v>1701</v>
      </c>
      <c r="G40">
        <v>16</v>
      </c>
      <c r="H40" t="s">
        <v>34248</v>
      </c>
      <c r="J40">
        <v>16</v>
      </c>
      <c r="K40" t="s">
        <v>33803</v>
      </c>
      <c r="L40" t="s">
        <v>34249</v>
      </c>
      <c r="M40" t="s">
        <v>34250</v>
      </c>
      <c r="N40" s="6" t="s">
        <v>33852</v>
      </c>
      <c r="O40" s="6" t="s">
        <v>33853</v>
      </c>
      <c r="P40" s="11" t="s">
        <v>34259</v>
      </c>
      <c r="Q40" s="12" t="s">
        <v>34258</v>
      </c>
      <c r="R40" s="13">
        <f t="shared" si="0"/>
        <v>0</v>
      </c>
      <c r="S40" s="14">
        <v>20</v>
      </c>
      <c r="T40" s="11">
        <v>16.75</v>
      </c>
      <c r="U40" s="11">
        <v>100</v>
      </c>
      <c r="V40" s="6">
        <v>105</v>
      </c>
      <c r="W40" s="11">
        <v>16.75</v>
      </c>
      <c r="X40" s="6"/>
    </row>
    <row r="41" spans="1:24" hidden="1">
      <c r="A41" t="s">
        <v>34278</v>
      </c>
      <c r="B41" t="s">
        <v>1695</v>
      </c>
      <c r="C41" t="s">
        <v>1696</v>
      </c>
      <c r="D41">
        <v>2003</v>
      </c>
      <c r="E41" t="s">
        <v>1697</v>
      </c>
      <c r="F41" t="s">
        <v>1701</v>
      </c>
      <c r="G41">
        <v>16</v>
      </c>
      <c r="H41" t="s">
        <v>34248</v>
      </c>
      <c r="J41">
        <v>16</v>
      </c>
      <c r="K41" t="s">
        <v>33803</v>
      </c>
      <c r="L41" t="s">
        <v>34249</v>
      </c>
      <c r="M41" t="s">
        <v>34250</v>
      </c>
      <c r="N41" s="6" t="s">
        <v>33852</v>
      </c>
      <c r="O41" s="6" t="s">
        <v>33853</v>
      </c>
      <c r="P41" s="11" t="s">
        <v>30</v>
      </c>
      <c r="Q41" s="12" t="s">
        <v>34255</v>
      </c>
      <c r="R41" s="13">
        <f t="shared" si="0"/>
        <v>0</v>
      </c>
      <c r="S41" s="6">
        <v>16</v>
      </c>
      <c r="T41" s="11">
        <v>11</v>
      </c>
      <c r="U41" s="11">
        <v>1.1000000000000001</v>
      </c>
      <c r="V41" s="6">
        <v>105</v>
      </c>
      <c r="W41" s="11">
        <v>11</v>
      </c>
      <c r="X41" s="6"/>
    </row>
    <row r="42" spans="1:24" hidden="1">
      <c r="A42" t="s">
        <v>34278</v>
      </c>
      <c r="B42" t="s">
        <v>1695</v>
      </c>
      <c r="C42" t="s">
        <v>1696</v>
      </c>
      <c r="D42">
        <v>2003</v>
      </c>
      <c r="E42" t="s">
        <v>1697</v>
      </c>
      <c r="F42" t="s">
        <v>1701</v>
      </c>
      <c r="G42">
        <v>16</v>
      </c>
      <c r="H42" t="s">
        <v>34248</v>
      </c>
      <c r="J42">
        <v>16</v>
      </c>
      <c r="K42" t="s">
        <v>33803</v>
      </c>
      <c r="L42" t="s">
        <v>34249</v>
      </c>
      <c r="M42" t="s">
        <v>34250</v>
      </c>
      <c r="N42" s="6" t="s">
        <v>33852</v>
      </c>
      <c r="O42" s="6" t="s">
        <v>33853</v>
      </c>
      <c r="P42" s="11" t="s">
        <v>30</v>
      </c>
      <c r="Q42" s="12" t="s">
        <v>34255</v>
      </c>
      <c r="R42" s="13">
        <f t="shared" si="0"/>
        <v>0</v>
      </c>
      <c r="S42" s="6">
        <v>16</v>
      </c>
      <c r="T42" s="11">
        <v>11.25</v>
      </c>
      <c r="U42" s="11">
        <v>0</v>
      </c>
      <c r="V42" s="6">
        <v>105</v>
      </c>
      <c r="W42" s="11">
        <v>11.25</v>
      </c>
      <c r="X42" s="6"/>
    </row>
    <row r="43" spans="1:24" hidden="1">
      <c r="A43" t="s">
        <v>34278</v>
      </c>
      <c r="B43" t="s">
        <v>1695</v>
      </c>
      <c r="C43" t="s">
        <v>1696</v>
      </c>
      <c r="D43">
        <v>2003</v>
      </c>
      <c r="E43" t="s">
        <v>1697</v>
      </c>
      <c r="F43" t="s">
        <v>1701</v>
      </c>
      <c r="G43">
        <v>16</v>
      </c>
      <c r="H43" t="s">
        <v>34248</v>
      </c>
      <c r="J43">
        <v>16</v>
      </c>
      <c r="K43" t="s">
        <v>33803</v>
      </c>
      <c r="L43" t="s">
        <v>34249</v>
      </c>
      <c r="M43" t="s">
        <v>34250</v>
      </c>
      <c r="N43" s="6" t="s">
        <v>33852</v>
      </c>
      <c r="O43" s="6" t="s">
        <v>33853</v>
      </c>
      <c r="P43" s="11" t="s">
        <v>30</v>
      </c>
      <c r="Q43" s="12" t="s">
        <v>34255</v>
      </c>
      <c r="R43" s="13">
        <f t="shared" si="0"/>
        <v>0</v>
      </c>
      <c r="S43" s="6">
        <v>16</v>
      </c>
      <c r="T43" s="11">
        <v>11.5</v>
      </c>
      <c r="U43" s="11">
        <v>5.9</v>
      </c>
      <c r="V43" s="6">
        <v>105</v>
      </c>
      <c r="W43" s="11">
        <v>11.5</v>
      </c>
      <c r="X43" s="6"/>
    </row>
    <row r="44" spans="1:24" hidden="1">
      <c r="A44" t="s">
        <v>34278</v>
      </c>
      <c r="B44" t="s">
        <v>1695</v>
      </c>
      <c r="C44" t="s">
        <v>1696</v>
      </c>
      <c r="D44">
        <v>2003</v>
      </c>
      <c r="E44" t="s">
        <v>1697</v>
      </c>
      <c r="F44" t="s">
        <v>1701</v>
      </c>
      <c r="G44">
        <v>16</v>
      </c>
      <c r="H44" t="s">
        <v>34248</v>
      </c>
      <c r="J44">
        <v>16</v>
      </c>
      <c r="K44" t="s">
        <v>33803</v>
      </c>
      <c r="L44" t="s">
        <v>34249</v>
      </c>
      <c r="M44" t="s">
        <v>34250</v>
      </c>
      <c r="N44" s="6" t="s">
        <v>33852</v>
      </c>
      <c r="O44" s="6" t="s">
        <v>33853</v>
      </c>
      <c r="P44" s="11" t="s">
        <v>30</v>
      </c>
      <c r="Q44" s="12" t="s">
        <v>34255</v>
      </c>
      <c r="R44" s="13">
        <f t="shared" si="0"/>
        <v>0</v>
      </c>
      <c r="S44" s="6">
        <v>16</v>
      </c>
      <c r="T44" s="11">
        <v>11.75</v>
      </c>
      <c r="U44" s="11">
        <v>9.4</v>
      </c>
      <c r="V44" s="6">
        <v>105</v>
      </c>
      <c r="W44" s="11">
        <v>11.75</v>
      </c>
      <c r="X44" s="6"/>
    </row>
    <row r="45" spans="1:24" hidden="1">
      <c r="A45" t="s">
        <v>34278</v>
      </c>
      <c r="B45" t="s">
        <v>1695</v>
      </c>
      <c r="C45" t="s">
        <v>1696</v>
      </c>
      <c r="D45">
        <v>2003</v>
      </c>
      <c r="E45" t="s">
        <v>1697</v>
      </c>
      <c r="F45" t="s">
        <v>1701</v>
      </c>
      <c r="G45">
        <v>16</v>
      </c>
      <c r="H45" t="s">
        <v>34248</v>
      </c>
      <c r="J45">
        <v>16</v>
      </c>
      <c r="K45" t="s">
        <v>33803</v>
      </c>
      <c r="L45" t="s">
        <v>34249</v>
      </c>
      <c r="M45" t="s">
        <v>34250</v>
      </c>
      <c r="N45" s="6" t="s">
        <v>33852</v>
      </c>
      <c r="O45" s="6" t="s">
        <v>33853</v>
      </c>
      <c r="P45" s="11" t="s">
        <v>30</v>
      </c>
      <c r="Q45" s="12" t="s">
        <v>34255</v>
      </c>
      <c r="R45" s="13">
        <f t="shared" si="0"/>
        <v>0</v>
      </c>
      <c r="S45" s="6">
        <v>16</v>
      </c>
      <c r="T45" s="11">
        <v>12</v>
      </c>
      <c r="U45" s="11">
        <v>10</v>
      </c>
      <c r="V45" s="6">
        <v>105</v>
      </c>
      <c r="W45" s="11">
        <v>12</v>
      </c>
      <c r="X45" s="6"/>
    </row>
    <row r="46" spans="1:24" hidden="1">
      <c r="A46" t="s">
        <v>34278</v>
      </c>
      <c r="B46" t="s">
        <v>1695</v>
      </c>
      <c r="C46" t="s">
        <v>1696</v>
      </c>
      <c r="D46">
        <v>2003</v>
      </c>
      <c r="E46" t="s">
        <v>1697</v>
      </c>
      <c r="F46" t="s">
        <v>1701</v>
      </c>
      <c r="G46">
        <v>16</v>
      </c>
      <c r="H46" t="s">
        <v>34248</v>
      </c>
      <c r="J46">
        <v>16</v>
      </c>
      <c r="K46" t="s">
        <v>33803</v>
      </c>
      <c r="L46" t="s">
        <v>34249</v>
      </c>
      <c r="M46" t="s">
        <v>34250</v>
      </c>
      <c r="N46" s="6" t="s">
        <v>33852</v>
      </c>
      <c r="O46" s="6" t="s">
        <v>33853</v>
      </c>
      <c r="P46" s="11" t="s">
        <v>30</v>
      </c>
      <c r="Q46" s="12" t="s">
        <v>34255</v>
      </c>
      <c r="R46" s="13">
        <f t="shared" si="0"/>
        <v>0</v>
      </c>
      <c r="S46" s="6">
        <v>16</v>
      </c>
      <c r="T46" s="11">
        <v>12.25</v>
      </c>
      <c r="U46" s="11">
        <v>39.4</v>
      </c>
      <c r="V46" s="6">
        <v>105</v>
      </c>
      <c r="W46" s="11">
        <v>12.25</v>
      </c>
      <c r="X46" s="6"/>
    </row>
    <row r="47" spans="1:24" hidden="1">
      <c r="A47" t="s">
        <v>34278</v>
      </c>
      <c r="B47" t="s">
        <v>1695</v>
      </c>
      <c r="C47" t="s">
        <v>1696</v>
      </c>
      <c r="D47">
        <v>2003</v>
      </c>
      <c r="E47" t="s">
        <v>1697</v>
      </c>
      <c r="F47" t="s">
        <v>1701</v>
      </c>
      <c r="G47">
        <v>16</v>
      </c>
      <c r="H47" t="s">
        <v>34248</v>
      </c>
      <c r="J47">
        <v>16</v>
      </c>
      <c r="K47" t="s">
        <v>33803</v>
      </c>
      <c r="L47" t="s">
        <v>34249</v>
      </c>
      <c r="M47" t="s">
        <v>34250</v>
      </c>
      <c r="N47" s="6" t="s">
        <v>33852</v>
      </c>
      <c r="O47" s="6" t="s">
        <v>33853</v>
      </c>
      <c r="P47" s="11" t="s">
        <v>30</v>
      </c>
      <c r="Q47" s="12" t="s">
        <v>34255</v>
      </c>
      <c r="R47" s="13">
        <f t="shared" si="0"/>
        <v>0</v>
      </c>
      <c r="S47" s="6">
        <v>16</v>
      </c>
      <c r="T47" s="11">
        <v>12.5</v>
      </c>
      <c r="U47" s="11">
        <v>84.4</v>
      </c>
      <c r="V47" s="6">
        <v>105</v>
      </c>
      <c r="W47" s="11">
        <v>12.5</v>
      </c>
      <c r="X47" s="6"/>
    </row>
    <row r="48" spans="1:24" hidden="1">
      <c r="A48" t="s">
        <v>34278</v>
      </c>
      <c r="B48" t="s">
        <v>1695</v>
      </c>
      <c r="C48" t="s">
        <v>1696</v>
      </c>
      <c r="D48">
        <v>2003</v>
      </c>
      <c r="E48" t="s">
        <v>1697</v>
      </c>
      <c r="F48" t="s">
        <v>1701</v>
      </c>
      <c r="G48">
        <v>16</v>
      </c>
      <c r="H48" t="s">
        <v>34248</v>
      </c>
      <c r="J48">
        <v>16</v>
      </c>
      <c r="K48" t="s">
        <v>33803</v>
      </c>
      <c r="L48" t="s">
        <v>34249</v>
      </c>
      <c r="M48" t="s">
        <v>34250</v>
      </c>
      <c r="N48" s="6" t="s">
        <v>33852</v>
      </c>
      <c r="O48" s="6" t="s">
        <v>33853</v>
      </c>
      <c r="P48" s="11" t="s">
        <v>30</v>
      </c>
      <c r="Q48" s="12" t="s">
        <v>34255</v>
      </c>
      <c r="R48" s="13">
        <f t="shared" si="0"/>
        <v>0</v>
      </c>
      <c r="S48" s="6">
        <v>16</v>
      </c>
      <c r="T48" s="11">
        <v>12.75</v>
      </c>
      <c r="U48" s="11">
        <v>98.9</v>
      </c>
      <c r="V48" s="6">
        <v>105</v>
      </c>
      <c r="W48" s="11">
        <v>12.75</v>
      </c>
      <c r="X48" s="6"/>
    </row>
    <row r="49" spans="1:24" hidden="1">
      <c r="A49" t="s">
        <v>34278</v>
      </c>
      <c r="B49" t="s">
        <v>1695</v>
      </c>
      <c r="C49" t="s">
        <v>1696</v>
      </c>
      <c r="D49">
        <v>2003</v>
      </c>
      <c r="E49" t="s">
        <v>1697</v>
      </c>
      <c r="F49" t="s">
        <v>1701</v>
      </c>
      <c r="G49">
        <v>16</v>
      </c>
      <c r="H49" t="s">
        <v>34248</v>
      </c>
      <c r="J49">
        <v>16</v>
      </c>
      <c r="K49" t="s">
        <v>33803</v>
      </c>
      <c r="L49" t="s">
        <v>34249</v>
      </c>
      <c r="M49" t="s">
        <v>34250</v>
      </c>
      <c r="N49" s="6" t="s">
        <v>33852</v>
      </c>
      <c r="O49" s="6" t="s">
        <v>33853</v>
      </c>
      <c r="P49" s="11" t="s">
        <v>30</v>
      </c>
      <c r="Q49" s="12" t="s">
        <v>34255</v>
      </c>
      <c r="R49" s="13">
        <f t="shared" si="0"/>
        <v>0</v>
      </c>
      <c r="S49" s="6">
        <v>16</v>
      </c>
      <c r="T49" s="11">
        <v>13</v>
      </c>
      <c r="U49" s="11">
        <v>98.9</v>
      </c>
      <c r="V49" s="6">
        <v>105</v>
      </c>
      <c r="W49" s="11">
        <v>13</v>
      </c>
      <c r="X49" s="6"/>
    </row>
    <row r="50" spans="1:24" hidden="1">
      <c r="A50" t="s">
        <v>34278</v>
      </c>
      <c r="B50" t="s">
        <v>1695</v>
      </c>
      <c r="C50" t="s">
        <v>1696</v>
      </c>
      <c r="D50">
        <v>2003</v>
      </c>
      <c r="E50" t="s">
        <v>1697</v>
      </c>
      <c r="F50" t="s">
        <v>1701</v>
      </c>
      <c r="G50">
        <v>16</v>
      </c>
      <c r="H50" t="s">
        <v>34248</v>
      </c>
      <c r="J50">
        <v>16</v>
      </c>
      <c r="K50" t="s">
        <v>33803</v>
      </c>
      <c r="L50" t="s">
        <v>34249</v>
      </c>
      <c r="M50" t="s">
        <v>34250</v>
      </c>
      <c r="N50" s="6" t="s">
        <v>33852</v>
      </c>
      <c r="O50" s="6" t="s">
        <v>33853</v>
      </c>
      <c r="P50" s="11" t="s">
        <v>30</v>
      </c>
      <c r="Q50" s="12" t="s">
        <v>34255</v>
      </c>
      <c r="R50" s="13">
        <f t="shared" si="0"/>
        <v>0</v>
      </c>
      <c r="S50" s="6">
        <v>16</v>
      </c>
      <c r="T50" s="11">
        <v>13.25</v>
      </c>
      <c r="U50" s="11">
        <v>98</v>
      </c>
      <c r="V50" s="6">
        <v>105</v>
      </c>
      <c r="W50" s="11">
        <v>13.25</v>
      </c>
      <c r="X50" s="6"/>
    </row>
    <row r="51" spans="1:24" hidden="1">
      <c r="A51" t="s">
        <v>34278</v>
      </c>
      <c r="B51" t="s">
        <v>1695</v>
      </c>
      <c r="C51" t="s">
        <v>1696</v>
      </c>
      <c r="D51">
        <v>2003</v>
      </c>
      <c r="E51" t="s">
        <v>1697</v>
      </c>
      <c r="F51" t="s">
        <v>1701</v>
      </c>
      <c r="G51">
        <v>16</v>
      </c>
      <c r="H51" t="s">
        <v>34248</v>
      </c>
      <c r="J51">
        <v>16</v>
      </c>
      <c r="K51" t="s">
        <v>33803</v>
      </c>
      <c r="L51" t="s">
        <v>34249</v>
      </c>
      <c r="M51" t="s">
        <v>34250</v>
      </c>
      <c r="N51" s="6" t="s">
        <v>33852</v>
      </c>
      <c r="O51" s="6" t="s">
        <v>33853</v>
      </c>
      <c r="P51" s="11" t="s">
        <v>30</v>
      </c>
      <c r="Q51" s="12" t="s">
        <v>34255</v>
      </c>
      <c r="R51" s="13">
        <f t="shared" si="0"/>
        <v>0</v>
      </c>
      <c r="S51" s="6">
        <v>16</v>
      </c>
      <c r="T51" s="11">
        <v>13.5</v>
      </c>
      <c r="U51" s="11">
        <v>100</v>
      </c>
      <c r="V51" s="6">
        <v>105</v>
      </c>
      <c r="W51" s="11">
        <v>13.5</v>
      </c>
      <c r="X51" s="6"/>
    </row>
    <row r="52" spans="1:24" hidden="1">
      <c r="A52" t="s">
        <v>34278</v>
      </c>
      <c r="B52" t="s">
        <v>1695</v>
      </c>
      <c r="C52" t="s">
        <v>1696</v>
      </c>
      <c r="D52">
        <v>2003</v>
      </c>
      <c r="E52" t="s">
        <v>1697</v>
      </c>
      <c r="F52" t="s">
        <v>1701</v>
      </c>
      <c r="G52">
        <v>16</v>
      </c>
      <c r="H52" t="s">
        <v>34248</v>
      </c>
      <c r="J52">
        <v>16</v>
      </c>
      <c r="K52" t="s">
        <v>33803</v>
      </c>
      <c r="L52" t="s">
        <v>34249</v>
      </c>
      <c r="M52" t="s">
        <v>34250</v>
      </c>
      <c r="N52" s="6" t="s">
        <v>33852</v>
      </c>
      <c r="O52" s="6" t="s">
        <v>33853</v>
      </c>
      <c r="P52" s="11" t="s">
        <v>30</v>
      </c>
      <c r="Q52" s="12" t="s">
        <v>34255</v>
      </c>
      <c r="R52" s="13">
        <f t="shared" si="0"/>
        <v>0</v>
      </c>
      <c r="S52" s="6">
        <v>16</v>
      </c>
      <c r="T52" s="11">
        <v>13.75</v>
      </c>
      <c r="U52" s="11">
        <v>100</v>
      </c>
      <c r="V52" s="6">
        <v>105</v>
      </c>
      <c r="W52" s="11">
        <v>13.75</v>
      </c>
      <c r="X52" s="6"/>
    </row>
    <row r="53" spans="1:24" hidden="1">
      <c r="A53" t="s">
        <v>34278</v>
      </c>
      <c r="B53" t="s">
        <v>1695</v>
      </c>
      <c r="C53" t="s">
        <v>1696</v>
      </c>
      <c r="D53">
        <v>2003</v>
      </c>
      <c r="E53" t="s">
        <v>1697</v>
      </c>
      <c r="F53" t="s">
        <v>1701</v>
      </c>
      <c r="G53">
        <v>16</v>
      </c>
      <c r="H53" t="s">
        <v>34248</v>
      </c>
      <c r="J53">
        <v>16</v>
      </c>
      <c r="K53" t="s">
        <v>33803</v>
      </c>
      <c r="L53" t="s">
        <v>34249</v>
      </c>
      <c r="M53" t="s">
        <v>34250</v>
      </c>
      <c r="N53" s="6" t="s">
        <v>33852</v>
      </c>
      <c r="O53" s="6" t="s">
        <v>33853</v>
      </c>
      <c r="P53" s="11" t="s">
        <v>30</v>
      </c>
      <c r="Q53" s="12" t="s">
        <v>34255</v>
      </c>
      <c r="R53" s="13">
        <f t="shared" si="0"/>
        <v>0</v>
      </c>
      <c r="S53" s="6">
        <v>16</v>
      </c>
      <c r="T53" s="11">
        <v>14</v>
      </c>
      <c r="U53" s="11">
        <v>100</v>
      </c>
      <c r="V53" s="6">
        <v>105</v>
      </c>
      <c r="W53" s="11">
        <v>14</v>
      </c>
      <c r="X53" s="6"/>
    </row>
    <row r="54" spans="1:24" hidden="1">
      <c r="A54" t="s">
        <v>34278</v>
      </c>
      <c r="B54" t="s">
        <v>1695</v>
      </c>
      <c r="C54" t="s">
        <v>1696</v>
      </c>
      <c r="D54">
        <v>2003</v>
      </c>
      <c r="E54" t="s">
        <v>1697</v>
      </c>
      <c r="F54" t="s">
        <v>1701</v>
      </c>
      <c r="G54">
        <v>16</v>
      </c>
      <c r="H54" t="s">
        <v>34248</v>
      </c>
      <c r="J54">
        <v>16</v>
      </c>
      <c r="K54" t="s">
        <v>33803</v>
      </c>
      <c r="L54" t="s">
        <v>34249</v>
      </c>
      <c r="M54" t="s">
        <v>34250</v>
      </c>
      <c r="N54" s="6" t="s">
        <v>33852</v>
      </c>
      <c r="O54" s="6" t="s">
        <v>33853</v>
      </c>
      <c r="P54" s="11" t="s">
        <v>30</v>
      </c>
      <c r="Q54" s="12" t="s">
        <v>34255</v>
      </c>
      <c r="R54" s="13">
        <f t="shared" si="0"/>
        <v>0</v>
      </c>
      <c r="S54" s="6">
        <v>16</v>
      </c>
      <c r="T54" s="11">
        <v>14.25</v>
      </c>
      <c r="U54" s="11">
        <v>100</v>
      </c>
      <c r="V54" s="6">
        <v>105</v>
      </c>
      <c r="W54" s="11">
        <v>14.25</v>
      </c>
      <c r="X54" s="6"/>
    </row>
    <row r="55" spans="1:24" hidden="1">
      <c r="A55" t="s">
        <v>34278</v>
      </c>
      <c r="B55" t="s">
        <v>1695</v>
      </c>
      <c r="C55" t="s">
        <v>1696</v>
      </c>
      <c r="D55">
        <v>2003</v>
      </c>
      <c r="E55" t="s">
        <v>1697</v>
      </c>
      <c r="F55" t="s">
        <v>1701</v>
      </c>
      <c r="G55">
        <v>16</v>
      </c>
      <c r="H55" t="s">
        <v>34248</v>
      </c>
      <c r="J55">
        <v>16</v>
      </c>
      <c r="K55" t="s">
        <v>33803</v>
      </c>
      <c r="L55" t="s">
        <v>34249</v>
      </c>
      <c r="M55" t="s">
        <v>34250</v>
      </c>
      <c r="N55" s="6" t="s">
        <v>33852</v>
      </c>
      <c r="O55" s="6" t="s">
        <v>33853</v>
      </c>
      <c r="P55" s="11" t="s">
        <v>30</v>
      </c>
      <c r="Q55" s="12" t="s">
        <v>34255</v>
      </c>
      <c r="R55" s="13">
        <f t="shared" si="0"/>
        <v>0</v>
      </c>
      <c r="S55" s="6">
        <v>16</v>
      </c>
      <c r="T55" s="11">
        <v>14.5</v>
      </c>
      <c r="U55" s="11">
        <v>100</v>
      </c>
      <c r="V55" s="6">
        <v>105</v>
      </c>
      <c r="W55" s="11">
        <v>14.5</v>
      </c>
      <c r="X55" s="6"/>
    </row>
    <row r="56" spans="1:24" hidden="1">
      <c r="A56" t="s">
        <v>34278</v>
      </c>
      <c r="B56" t="s">
        <v>1695</v>
      </c>
      <c r="C56" t="s">
        <v>1696</v>
      </c>
      <c r="D56">
        <v>2003</v>
      </c>
      <c r="E56" t="s">
        <v>1697</v>
      </c>
      <c r="F56" t="s">
        <v>1701</v>
      </c>
      <c r="G56">
        <v>16</v>
      </c>
      <c r="H56" t="s">
        <v>34248</v>
      </c>
      <c r="J56">
        <v>16</v>
      </c>
      <c r="K56" t="s">
        <v>33803</v>
      </c>
      <c r="L56" t="s">
        <v>34249</v>
      </c>
      <c r="M56" t="s">
        <v>34250</v>
      </c>
      <c r="N56" s="6" t="s">
        <v>33852</v>
      </c>
      <c r="O56" s="6" t="s">
        <v>33853</v>
      </c>
      <c r="P56" s="11" t="s">
        <v>30</v>
      </c>
      <c r="Q56" s="12" t="s">
        <v>34255</v>
      </c>
      <c r="R56" s="13">
        <f t="shared" si="0"/>
        <v>0</v>
      </c>
      <c r="S56" s="6">
        <v>16</v>
      </c>
      <c r="T56" s="11">
        <v>14.75</v>
      </c>
      <c r="U56" s="11">
        <v>100</v>
      </c>
      <c r="V56" s="6">
        <v>105</v>
      </c>
      <c r="W56" s="11">
        <v>14.75</v>
      </c>
      <c r="X56" s="6"/>
    </row>
    <row r="57" spans="1:24" hidden="1">
      <c r="A57" t="s">
        <v>34278</v>
      </c>
      <c r="B57" t="s">
        <v>1695</v>
      </c>
      <c r="C57" t="s">
        <v>1696</v>
      </c>
      <c r="D57">
        <v>2003</v>
      </c>
      <c r="E57" t="s">
        <v>1697</v>
      </c>
      <c r="F57" t="s">
        <v>1701</v>
      </c>
      <c r="G57">
        <v>16</v>
      </c>
      <c r="H57" t="s">
        <v>34248</v>
      </c>
      <c r="J57">
        <v>16</v>
      </c>
      <c r="K57" t="s">
        <v>33803</v>
      </c>
      <c r="L57" t="s">
        <v>34249</v>
      </c>
      <c r="M57" t="s">
        <v>34250</v>
      </c>
      <c r="N57" s="6" t="s">
        <v>33852</v>
      </c>
      <c r="O57" s="6" t="s">
        <v>33853</v>
      </c>
      <c r="P57" s="11" t="s">
        <v>34260</v>
      </c>
      <c r="Q57" s="12">
        <v>35</v>
      </c>
      <c r="R57" s="13">
        <f t="shared" si="0"/>
        <v>0</v>
      </c>
      <c r="S57" s="14">
        <v>20</v>
      </c>
      <c r="T57" s="11">
        <v>12</v>
      </c>
      <c r="U57" s="11">
        <v>0</v>
      </c>
      <c r="V57" s="6">
        <v>105</v>
      </c>
      <c r="W57" s="11">
        <v>12</v>
      </c>
      <c r="X57" s="6"/>
    </row>
    <row r="58" spans="1:24" hidden="1">
      <c r="A58" t="s">
        <v>34278</v>
      </c>
      <c r="B58" t="s">
        <v>1695</v>
      </c>
      <c r="C58" t="s">
        <v>1696</v>
      </c>
      <c r="D58">
        <v>2003</v>
      </c>
      <c r="E58" t="s">
        <v>1697</v>
      </c>
      <c r="F58" t="s">
        <v>1701</v>
      </c>
      <c r="G58">
        <v>16</v>
      </c>
      <c r="H58" t="s">
        <v>34248</v>
      </c>
      <c r="J58">
        <v>16</v>
      </c>
      <c r="K58" t="s">
        <v>33803</v>
      </c>
      <c r="L58" t="s">
        <v>34249</v>
      </c>
      <c r="M58" t="s">
        <v>34250</v>
      </c>
      <c r="N58" s="6" t="s">
        <v>33852</v>
      </c>
      <c r="O58" s="6" t="s">
        <v>33853</v>
      </c>
      <c r="P58" s="11" t="s">
        <v>34260</v>
      </c>
      <c r="Q58" s="12">
        <v>35</v>
      </c>
      <c r="R58" s="13">
        <f t="shared" si="0"/>
        <v>0</v>
      </c>
      <c r="S58" s="14">
        <v>20</v>
      </c>
      <c r="T58" s="11">
        <v>12.25</v>
      </c>
      <c r="U58" s="11">
        <v>0</v>
      </c>
      <c r="V58" s="6">
        <v>105</v>
      </c>
      <c r="W58" s="11">
        <v>12.25</v>
      </c>
      <c r="X58" s="6"/>
    </row>
    <row r="59" spans="1:24" hidden="1">
      <c r="A59" t="s">
        <v>34278</v>
      </c>
      <c r="B59" t="s">
        <v>1695</v>
      </c>
      <c r="C59" t="s">
        <v>1696</v>
      </c>
      <c r="D59">
        <v>2003</v>
      </c>
      <c r="E59" t="s">
        <v>1697</v>
      </c>
      <c r="F59" t="s">
        <v>1701</v>
      </c>
      <c r="G59">
        <v>16</v>
      </c>
      <c r="H59" t="s">
        <v>34248</v>
      </c>
      <c r="J59">
        <v>16</v>
      </c>
      <c r="K59" t="s">
        <v>33803</v>
      </c>
      <c r="L59" t="s">
        <v>34249</v>
      </c>
      <c r="M59" t="s">
        <v>34250</v>
      </c>
      <c r="N59" s="6" t="s">
        <v>33852</v>
      </c>
      <c r="O59" s="6" t="s">
        <v>33853</v>
      </c>
      <c r="P59" s="11" t="s">
        <v>34260</v>
      </c>
      <c r="Q59" s="12">
        <v>35</v>
      </c>
      <c r="R59" s="13">
        <f t="shared" si="0"/>
        <v>0</v>
      </c>
      <c r="S59" s="14">
        <v>20</v>
      </c>
      <c r="T59" s="11">
        <v>12.5</v>
      </c>
      <c r="U59" s="11">
        <v>0</v>
      </c>
      <c r="V59" s="6">
        <v>105</v>
      </c>
      <c r="W59" s="11">
        <v>12.5</v>
      </c>
      <c r="X59" s="6"/>
    </row>
    <row r="60" spans="1:24" hidden="1">
      <c r="A60" t="s">
        <v>34278</v>
      </c>
      <c r="B60" t="s">
        <v>1695</v>
      </c>
      <c r="C60" t="s">
        <v>1696</v>
      </c>
      <c r="D60">
        <v>2003</v>
      </c>
      <c r="E60" t="s">
        <v>1697</v>
      </c>
      <c r="F60" t="s">
        <v>1701</v>
      </c>
      <c r="G60">
        <v>16</v>
      </c>
      <c r="H60" t="s">
        <v>34248</v>
      </c>
      <c r="J60">
        <v>16</v>
      </c>
      <c r="K60" t="s">
        <v>33803</v>
      </c>
      <c r="L60" t="s">
        <v>34249</v>
      </c>
      <c r="M60" t="s">
        <v>34250</v>
      </c>
      <c r="N60" s="6" t="s">
        <v>33852</v>
      </c>
      <c r="O60" s="6" t="s">
        <v>33853</v>
      </c>
      <c r="P60" s="11" t="s">
        <v>34260</v>
      </c>
      <c r="Q60" s="12">
        <v>35</v>
      </c>
      <c r="R60" s="13">
        <f t="shared" si="0"/>
        <v>0</v>
      </c>
      <c r="S60" s="14">
        <v>20</v>
      </c>
      <c r="T60" s="11">
        <v>12.75</v>
      </c>
      <c r="U60" s="11">
        <v>0</v>
      </c>
      <c r="V60" s="6">
        <v>105</v>
      </c>
      <c r="W60" s="11">
        <v>12.75</v>
      </c>
      <c r="X60" s="6"/>
    </row>
    <row r="61" spans="1:24" hidden="1">
      <c r="A61" t="s">
        <v>34278</v>
      </c>
      <c r="B61" t="s">
        <v>1695</v>
      </c>
      <c r="C61" t="s">
        <v>1696</v>
      </c>
      <c r="D61">
        <v>2003</v>
      </c>
      <c r="E61" t="s">
        <v>1697</v>
      </c>
      <c r="F61" t="s">
        <v>1701</v>
      </c>
      <c r="G61">
        <v>16</v>
      </c>
      <c r="H61" t="s">
        <v>34248</v>
      </c>
      <c r="J61">
        <v>16</v>
      </c>
      <c r="K61" t="s">
        <v>33803</v>
      </c>
      <c r="L61" t="s">
        <v>34249</v>
      </c>
      <c r="M61" t="s">
        <v>34250</v>
      </c>
      <c r="N61" s="6" t="s">
        <v>33852</v>
      </c>
      <c r="O61" s="6" t="s">
        <v>33853</v>
      </c>
      <c r="P61" s="11" t="s">
        <v>34260</v>
      </c>
      <c r="Q61" s="12">
        <v>35</v>
      </c>
      <c r="R61" s="13">
        <f t="shared" si="0"/>
        <v>0</v>
      </c>
      <c r="S61" s="14">
        <v>20</v>
      </c>
      <c r="T61" s="11">
        <v>13</v>
      </c>
      <c r="U61" s="11">
        <v>0</v>
      </c>
      <c r="V61" s="6">
        <v>105</v>
      </c>
      <c r="W61" s="11">
        <v>13</v>
      </c>
      <c r="X61" s="6"/>
    </row>
    <row r="62" spans="1:24" hidden="1">
      <c r="A62" t="s">
        <v>34278</v>
      </c>
      <c r="B62" t="s">
        <v>1695</v>
      </c>
      <c r="C62" t="s">
        <v>1696</v>
      </c>
      <c r="D62">
        <v>2003</v>
      </c>
      <c r="E62" t="s">
        <v>1697</v>
      </c>
      <c r="F62" t="s">
        <v>1701</v>
      </c>
      <c r="G62">
        <v>16</v>
      </c>
      <c r="H62" t="s">
        <v>34248</v>
      </c>
      <c r="J62">
        <v>16</v>
      </c>
      <c r="K62" t="s">
        <v>33803</v>
      </c>
      <c r="L62" t="s">
        <v>34249</v>
      </c>
      <c r="M62" t="s">
        <v>34250</v>
      </c>
      <c r="N62" s="6" t="s">
        <v>33852</v>
      </c>
      <c r="O62" s="6" t="s">
        <v>33853</v>
      </c>
      <c r="P62" s="11" t="s">
        <v>34260</v>
      </c>
      <c r="Q62" s="12">
        <v>35</v>
      </c>
      <c r="R62" s="13">
        <f t="shared" si="0"/>
        <v>0</v>
      </c>
      <c r="S62" s="14">
        <v>20</v>
      </c>
      <c r="T62" s="11">
        <v>13.25</v>
      </c>
      <c r="U62" s="11">
        <v>2.1</v>
      </c>
      <c r="V62" s="6">
        <v>105</v>
      </c>
      <c r="W62" s="11">
        <v>13.25</v>
      </c>
      <c r="X62" s="6"/>
    </row>
    <row r="63" spans="1:24" hidden="1">
      <c r="A63" t="s">
        <v>34278</v>
      </c>
      <c r="B63" t="s">
        <v>1695</v>
      </c>
      <c r="C63" t="s">
        <v>1696</v>
      </c>
      <c r="D63">
        <v>2003</v>
      </c>
      <c r="E63" t="s">
        <v>1697</v>
      </c>
      <c r="F63" t="s">
        <v>1701</v>
      </c>
      <c r="G63">
        <v>16</v>
      </c>
      <c r="H63" t="s">
        <v>34248</v>
      </c>
      <c r="J63">
        <v>16</v>
      </c>
      <c r="K63" t="s">
        <v>33803</v>
      </c>
      <c r="L63" t="s">
        <v>34249</v>
      </c>
      <c r="M63" t="s">
        <v>34250</v>
      </c>
      <c r="N63" s="6" t="s">
        <v>33852</v>
      </c>
      <c r="O63" s="6" t="s">
        <v>33853</v>
      </c>
      <c r="P63" s="11" t="s">
        <v>34260</v>
      </c>
      <c r="Q63" s="12">
        <v>35</v>
      </c>
      <c r="R63" s="13">
        <f t="shared" si="0"/>
        <v>0</v>
      </c>
      <c r="S63" s="14">
        <v>20</v>
      </c>
      <c r="T63" s="11">
        <v>13.5</v>
      </c>
      <c r="U63" s="11">
        <v>6.5</v>
      </c>
      <c r="V63" s="6">
        <v>105</v>
      </c>
      <c r="W63" s="11">
        <v>13.5</v>
      </c>
      <c r="X63" s="6"/>
    </row>
    <row r="64" spans="1:24" hidden="1">
      <c r="A64" t="s">
        <v>34278</v>
      </c>
      <c r="B64" t="s">
        <v>1695</v>
      </c>
      <c r="C64" t="s">
        <v>1696</v>
      </c>
      <c r="D64">
        <v>2003</v>
      </c>
      <c r="E64" t="s">
        <v>1697</v>
      </c>
      <c r="F64" t="s">
        <v>1701</v>
      </c>
      <c r="G64">
        <v>16</v>
      </c>
      <c r="H64" t="s">
        <v>34248</v>
      </c>
      <c r="J64">
        <v>16</v>
      </c>
      <c r="K64" t="s">
        <v>33803</v>
      </c>
      <c r="L64" t="s">
        <v>34249</v>
      </c>
      <c r="M64" t="s">
        <v>34250</v>
      </c>
      <c r="N64" s="6" t="s">
        <v>33852</v>
      </c>
      <c r="O64" s="6" t="s">
        <v>33853</v>
      </c>
      <c r="P64" s="11" t="s">
        <v>34260</v>
      </c>
      <c r="Q64" s="12">
        <v>35</v>
      </c>
      <c r="R64" s="13">
        <f t="shared" si="0"/>
        <v>0</v>
      </c>
      <c r="S64" s="14">
        <v>20</v>
      </c>
      <c r="T64" s="11">
        <v>13.75</v>
      </c>
      <c r="U64" s="11">
        <v>29.4</v>
      </c>
      <c r="V64" s="6">
        <v>105</v>
      </c>
      <c r="W64" s="11">
        <v>13.75</v>
      </c>
      <c r="X64" s="6"/>
    </row>
    <row r="65" spans="1:24" hidden="1">
      <c r="A65" t="s">
        <v>34278</v>
      </c>
      <c r="B65" t="s">
        <v>1695</v>
      </c>
      <c r="C65" t="s">
        <v>1696</v>
      </c>
      <c r="D65">
        <v>2003</v>
      </c>
      <c r="E65" t="s">
        <v>1697</v>
      </c>
      <c r="F65" t="s">
        <v>1701</v>
      </c>
      <c r="G65">
        <v>16</v>
      </c>
      <c r="H65" t="s">
        <v>34248</v>
      </c>
      <c r="J65">
        <v>16</v>
      </c>
      <c r="K65" t="s">
        <v>33803</v>
      </c>
      <c r="L65" t="s">
        <v>34249</v>
      </c>
      <c r="M65" t="s">
        <v>34250</v>
      </c>
      <c r="N65" s="6" t="s">
        <v>33852</v>
      </c>
      <c r="O65" s="6" t="s">
        <v>33853</v>
      </c>
      <c r="P65" s="11" t="s">
        <v>34260</v>
      </c>
      <c r="Q65" s="12">
        <v>35</v>
      </c>
      <c r="R65" s="13">
        <f t="shared" si="0"/>
        <v>0</v>
      </c>
      <c r="S65" s="14">
        <v>20</v>
      </c>
      <c r="T65" s="11">
        <v>14</v>
      </c>
      <c r="U65" s="11">
        <v>68.400000000000006</v>
      </c>
      <c r="V65" s="6">
        <v>105</v>
      </c>
      <c r="W65" s="11">
        <v>14</v>
      </c>
      <c r="X65" s="6"/>
    </row>
    <row r="66" spans="1:24" hidden="1">
      <c r="A66" t="s">
        <v>34278</v>
      </c>
      <c r="B66" t="s">
        <v>1695</v>
      </c>
      <c r="C66" t="s">
        <v>1696</v>
      </c>
      <c r="D66">
        <v>2003</v>
      </c>
      <c r="E66" t="s">
        <v>1697</v>
      </c>
      <c r="F66" t="s">
        <v>1701</v>
      </c>
      <c r="G66">
        <v>16</v>
      </c>
      <c r="H66" t="s">
        <v>34248</v>
      </c>
      <c r="J66">
        <v>16</v>
      </c>
      <c r="K66" t="s">
        <v>33803</v>
      </c>
      <c r="L66" t="s">
        <v>34249</v>
      </c>
      <c r="M66" t="s">
        <v>34250</v>
      </c>
      <c r="N66" s="6" t="s">
        <v>33852</v>
      </c>
      <c r="O66" s="6" t="s">
        <v>33853</v>
      </c>
      <c r="P66" s="11" t="s">
        <v>34260</v>
      </c>
      <c r="Q66" s="12">
        <v>35</v>
      </c>
      <c r="R66" s="13">
        <f t="shared" si="0"/>
        <v>0</v>
      </c>
      <c r="S66" s="14">
        <v>20</v>
      </c>
      <c r="T66" s="11">
        <v>14.25</v>
      </c>
      <c r="U66" s="11">
        <v>94.8</v>
      </c>
      <c r="V66" s="6">
        <v>105</v>
      </c>
      <c r="W66" s="11">
        <v>14.25</v>
      </c>
      <c r="X66" s="6"/>
    </row>
    <row r="67" spans="1:24" hidden="1">
      <c r="A67" t="s">
        <v>34278</v>
      </c>
      <c r="B67" t="s">
        <v>1695</v>
      </c>
      <c r="C67" t="s">
        <v>1696</v>
      </c>
      <c r="D67">
        <v>2003</v>
      </c>
      <c r="E67" t="s">
        <v>1697</v>
      </c>
      <c r="F67" t="s">
        <v>1701</v>
      </c>
      <c r="G67">
        <v>16</v>
      </c>
      <c r="H67" t="s">
        <v>34248</v>
      </c>
      <c r="J67">
        <v>16</v>
      </c>
      <c r="K67" t="s">
        <v>33803</v>
      </c>
      <c r="L67" t="s">
        <v>34249</v>
      </c>
      <c r="M67" t="s">
        <v>34250</v>
      </c>
      <c r="N67" s="6" t="s">
        <v>33852</v>
      </c>
      <c r="O67" s="6" t="s">
        <v>33853</v>
      </c>
      <c r="P67" s="11" t="s">
        <v>34260</v>
      </c>
      <c r="Q67" s="12">
        <v>35</v>
      </c>
      <c r="R67" s="13">
        <f t="shared" si="0"/>
        <v>0</v>
      </c>
      <c r="S67" s="14">
        <v>20</v>
      </c>
      <c r="T67" s="11">
        <v>14.5</v>
      </c>
      <c r="U67" s="11">
        <v>96</v>
      </c>
      <c r="V67" s="6">
        <v>105</v>
      </c>
      <c r="W67" s="11">
        <v>14.5</v>
      </c>
      <c r="X67" s="6"/>
    </row>
    <row r="68" spans="1:24" hidden="1">
      <c r="A68" t="s">
        <v>34278</v>
      </c>
      <c r="B68" t="s">
        <v>1695</v>
      </c>
      <c r="C68" t="s">
        <v>1696</v>
      </c>
      <c r="D68">
        <v>2003</v>
      </c>
      <c r="E68" t="s">
        <v>1697</v>
      </c>
      <c r="F68" t="s">
        <v>1701</v>
      </c>
      <c r="G68">
        <v>16</v>
      </c>
      <c r="H68" t="s">
        <v>34248</v>
      </c>
      <c r="J68">
        <v>16</v>
      </c>
      <c r="K68" t="s">
        <v>33803</v>
      </c>
      <c r="L68" t="s">
        <v>34249</v>
      </c>
      <c r="M68" t="s">
        <v>34250</v>
      </c>
      <c r="N68" s="6" t="s">
        <v>33852</v>
      </c>
      <c r="O68" s="6" t="s">
        <v>33853</v>
      </c>
      <c r="P68" s="11" t="s">
        <v>34260</v>
      </c>
      <c r="Q68" s="12">
        <v>35</v>
      </c>
      <c r="R68" s="13">
        <f t="shared" si="0"/>
        <v>0</v>
      </c>
      <c r="S68" s="14">
        <v>20</v>
      </c>
      <c r="T68" s="11">
        <v>14.75</v>
      </c>
      <c r="U68" s="11">
        <v>94.5</v>
      </c>
      <c r="V68" s="6">
        <v>105</v>
      </c>
      <c r="W68" s="11">
        <v>14.75</v>
      </c>
      <c r="X68" s="6"/>
    </row>
    <row r="69" spans="1:24" hidden="1">
      <c r="A69" t="s">
        <v>34278</v>
      </c>
      <c r="B69" t="s">
        <v>1695</v>
      </c>
      <c r="C69" t="s">
        <v>1696</v>
      </c>
      <c r="D69">
        <v>2003</v>
      </c>
      <c r="E69" t="s">
        <v>1697</v>
      </c>
      <c r="F69" t="s">
        <v>1701</v>
      </c>
      <c r="G69">
        <v>16</v>
      </c>
      <c r="H69" t="s">
        <v>34248</v>
      </c>
      <c r="J69">
        <v>16</v>
      </c>
      <c r="K69" t="s">
        <v>33803</v>
      </c>
      <c r="L69" t="s">
        <v>34249</v>
      </c>
      <c r="M69" t="s">
        <v>34250</v>
      </c>
      <c r="N69" s="6" t="s">
        <v>33852</v>
      </c>
      <c r="O69" s="6" t="s">
        <v>33853</v>
      </c>
      <c r="P69" s="11" t="s">
        <v>34260</v>
      </c>
      <c r="Q69" s="12">
        <v>35</v>
      </c>
      <c r="R69" s="13">
        <f t="shared" si="0"/>
        <v>0</v>
      </c>
      <c r="S69" s="14">
        <v>20</v>
      </c>
      <c r="T69" s="11">
        <v>15</v>
      </c>
      <c r="U69" s="11">
        <v>93.6</v>
      </c>
      <c r="V69" s="6">
        <v>105</v>
      </c>
      <c r="W69" s="11">
        <v>15</v>
      </c>
      <c r="X69" s="6"/>
    </row>
    <row r="70" spans="1:24" hidden="1">
      <c r="A70" t="s">
        <v>34278</v>
      </c>
      <c r="B70" t="s">
        <v>1695</v>
      </c>
      <c r="C70" t="s">
        <v>1696</v>
      </c>
      <c r="D70">
        <v>2003</v>
      </c>
      <c r="E70" t="s">
        <v>1697</v>
      </c>
      <c r="F70" t="s">
        <v>1701</v>
      </c>
      <c r="G70">
        <v>16</v>
      </c>
      <c r="H70" t="s">
        <v>34248</v>
      </c>
      <c r="J70">
        <v>16</v>
      </c>
      <c r="K70" t="s">
        <v>33803</v>
      </c>
      <c r="L70" t="s">
        <v>34249</v>
      </c>
      <c r="M70" t="s">
        <v>34250</v>
      </c>
      <c r="N70" s="6" t="s">
        <v>33852</v>
      </c>
      <c r="O70" s="6" t="s">
        <v>33853</v>
      </c>
      <c r="P70" s="11" t="s">
        <v>34260</v>
      </c>
      <c r="Q70" s="12">
        <v>35</v>
      </c>
      <c r="R70" s="13">
        <f t="shared" si="0"/>
        <v>0</v>
      </c>
      <c r="S70" s="14">
        <v>20</v>
      </c>
      <c r="T70" s="11">
        <v>15.25</v>
      </c>
      <c r="U70" s="11">
        <v>93.9</v>
      </c>
      <c r="V70" s="6">
        <v>105</v>
      </c>
      <c r="W70" s="11">
        <v>15.25</v>
      </c>
      <c r="X70" s="6"/>
    </row>
    <row r="71" spans="1:24" hidden="1">
      <c r="A71" t="s">
        <v>34278</v>
      </c>
      <c r="B71" t="s">
        <v>1695</v>
      </c>
      <c r="C71" t="s">
        <v>1696</v>
      </c>
      <c r="D71">
        <v>2003</v>
      </c>
      <c r="E71" t="s">
        <v>1697</v>
      </c>
      <c r="F71" t="s">
        <v>1701</v>
      </c>
      <c r="G71">
        <v>16</v>
      </c>
      <c r="H71" t="s">
        <v>34248</v>
      </c>
      <c r="J71">
        <v>16</v>
      </c>
      <c r="K71" t="s">
        <v>33803</v>
      </c>
      <c r="L71" t="s">
        <v>34249</v>
      </c>
      <c r="M71" t="s">
        <v>34250</v>
      </c>
      <c r="N71" s="6" t="s">
        <v>33852</v>
      </c>
      <c r="O71" s="6" t="s">
        <v>33853</v>
      </c>
      <c r="P71" s="11" t="s">
        <v>34260</v>
      </c>
      <c r="Q71" s="12">
        <v>35</v>
      </c>
      <c r="R71" s="13">
        <f t="shared" si="0"/>
        <v>0</v>
      </c>
      <c r="S71" s="14">
        <v>20</v>
      </c>
      <c r="T71" s="11">
        <v>15.5</v>
      </c>
      <c r="U71" s="11">
        <v>91.5</v>
      </c>
      <c r="V71" s="6">
        <v>105</v>
      </c>
      <c r="W71" s="11">
        <v>15.5</v>
      </c>
      <c r="X71" s="6"/>
    </row>
    <row r="72" spans="1:24" hidden="1">
      <c r="A72" t="s">
        <v>34278</v>
      </c>
      <c r="B72" t="s">
        <v>1695</v>
      </c>
      <c r="C72" t="s">
        <v>1696</v>
      </c>
      <c r="D72">
        <v>2003</v>
      </c>
      <c r="E72" t="s">
        <v>1697</v>
      </c>
      <c r="F72" t="s">
        <v>1701</v>
      </c>
      <c r="G72">
        <v>16</v>
      </c>
      <c r="H72" t="s">
        <v>34248</v>
      </c>
      <c r="J72">
        <v>16</v>
      </c>
      <c r="K72" t="s">
        <v>33803</v>
      </c>
      <c r="L72" t="s">
        <v>34249</v>
      </c>
      <c r="M72" t="s">
        <v>34250</v>
      </c>
      <c r="N72" s="6" t="s">
        <v>33852</v>
      </c>
      <c r="O72" s="6" t="s">
        <v>33853</v>
      </c>
      <c r="P72" s="11" t="s">
        <v>34260</v>
      </c>
      <c r="Q72" s="12">
        <v>35</v>
      </c>
      <c r="R72" s="13">
        <f t="shared" si="0"/>
        <v>0</v>
      </c>
      <c r="S72" s="14">
        <v>20</v>
      </c>
      <c r="T72" s="11">
        <v>15.75</v>
      </c>
      <c r="U72" s="11">
        <v>93.3</v>
      </c>
      <c r="V72" s="6">
        <v>105</v>
      </c>
      <c r="W72" s="11">
        <v>15.75</v>
      </c>
      <c r="X72" s="6"/>
    </row>
    <row r="73" spans="1:24" hidden="1">
      <c r="A73" t="s">
        <v>34278</v>
      </c>
      <c r="B73" t="s">
        <v>1695</v>
      </c>
      <c r="C73" t="s">
        <v>1696</v>
      </c>
      <c r="D73">
        <v>2003</v>
      </c>
      <c r="E73" t="s">
        <v>1697</v>
      </c>
      <c r="F73" t="s">
        <v>1701</v>
      </c>
      <c r="G73">
        <v>16</v>
      </c>
      <c r="H73" t="s">
        <v>34248</v>
      </c>
      <c r="J73">
        <v>16</v>
      </c>
      <c r="K73" t="s">
        <v>33803</v>
      </c>
      <c r="L73" t="s">
        <v>34249</v>
      </c>
      <c r="M73" t="s">
        <v>34250</v>
      </c>
      <c r="N73" s="6" t="s">
        <v>33852</v>
      </c>
      <c r="O73" s="6" t="s">
        <v>33853</v>
      </c>
      <c r="P73" s="11" t="s">
        <v>34260</v>
      </c>
      <c r="Q73" s="12">
        <v>35</v>
      </c>
      <c r="R73" s="13">
        <f t="shared" si="0"/>
        <v>0</v>
      </c>
      <c r="S73" s="14">
        <v>20</v>
      </c>
      <c r="T73" s="11">
        <v>16</v>
      </c>
      <c r="U73" s="11">
        <v>100</v>
      </c>
      <c r="V73" s="6">
        <v>105</v>
      </c>
      <c r="W73" s="11">
        <v>16</v>
      </c>
      <c r="X73" s="6"/>
    </row>
    <row r="74" spans="1:24" hidden="1">
      <c r="A74" t="s">
        <v>34278</v>
      </c>
      <c r="B74" t="s">
        <v>1695</v>
      </c>
      <c r="C74" t="s">
        <v>1696</v>
      </c>
      <c r="D74">
        <v>2003</v>
      </c>
      <c r="E74" t="s">
        <v>1697</v>
      </c>
      <c r="F74" t="s">
        <v>1701</v>
      </c>
      <c r="G74">
        <v>16</v>
      </c>
      <c r="H74" t="s">
        <v>34248</v>
      </c>
      <c r="J74">
        <v>16</v>
      </c>
      <c r="K74" t="s">
        <v>33803</v>
      </c>
      <c r="L74" t="s">
        <v>34249</v>
      </c>
      <c r="M74" t="s">
        <v>34250</v>
      </c>
      <c r="N74" s="6" t="s">
        <v>33852</v>
      </c>
      <c r="O74" s="6" t="s">
        <v>33853</v>
      </c>
      <c r="P74" s="11" t="s">
        <v>34260</v>
      </c>
      <c r="Q74" s="12">
        <v>35</v>
      </c>
      <c r="R74" s="13">
        <f t="shared" si="0"/>
        <v>0</v>
      </c>
      <c r="S74" s="14">
        <v>20</v>
      </c>
      <c r="T74" s="11">
        <v>16.25</v>
      </c>
      <c r="U74" s="11">
        <v>94.7</v>
      </c>
      <c r="V74" s="6">
        <v>105</v>
      </c>
      <c r="W74" s="11">
        <v>16.25</v>
      </c>
      <c r="X74" s="6"/>
    </row>
    <row r="75" spans="1:24" hidden="1">
      <c r="A75" t="s">
        <v>34278</v>
      </c>
      <c r="B75" t="s">
        <v>1695</v>
      </c>
      <c r="C75" t="s">
        <v>1696</v>
      </c>
      <c r="D75">
        <v>2003</v>
      </c>
      <c r="E75" t="s">
        <v>1697</v>
      </c>
      <c r="F75" t="s">
        <v>1701</v>
      </c>
      <c r="G75">
        <v>16</v>
      </c>
      <c r="H75" t="s">
        <v>34248</v>
      </c>
      <c r="J75">
        <v>16</v>
      </c>
      <c r="K75" t="s">
        <v>33803</v>
      </c>
      <c r="L75" t="s">
        <v>34249</v>
      </c>
      <c r="M75" t="s">
        <v>34250</v>
      </c>
      <c r="N75" s="6" t="s">
        <v>33852</v>
      </c>
      <c r="O75" s="6" t="s">
        <v>33853</v>
      </c>
      <c r="P75" s="11" t="s">
        <v>34260</v>
      </c>
      <c r="Q75" s="12">
        <v>35</v>
      </c>
      <c r="R75" s="13">
        <f t="shared" si="0"/>
        <v>0</v>
      </c>
      <c r="S75" s="14">
        <v>20</v>
      </c>
      <c r="T75" s="11">
        <v>16.5</v>
      </c>
      <c r="U75" s="11">
        <v>98.8</v>
      </c>
      <c r="V75" s="6">
        <v>105</v>
      </c>
      <c r="W75" s="11">
        <v>16.5</v>
      </c>
      <c r="X75" s="6"/>
    </row>
    <row r="76" spans="1:24" hidden="1">
      <c r="A76" t="s">
        <v>34278</v>
      </c>
      <c r="B76" t="s">
        <v>1695</v>
      </c>
      <c r="C76" t="s">
        <v>1696</v>
      </c>
      <c r="D76">
        <v>2003</v>
      </c>
      <c r="E76" t="s">
        <v>1697</v>
      </c>
      <c r="F76" t="s">
        <v>1701</v>
      </c>
      <c r="G76">
        <v>16</v>
      </c>
      <c r="H76" t="s">
        <v>34248</v>
      </c>
      <c r="J76">
        <v>16</v>
      </c>
      <c r="K76" t="s">
        <v>33803</v>
      </c>
      <c r="L76" t="s">
        <v>34249</v>
      </c>
      <c r="M76" t="s">
        <v>34250</v>
      </c>
      <c r="N76" s="6" t="s">
        <v>33852</v>
      </c>
      <c r="O76" s="6" t="s">
        <v>33853</v>
      </c>
      <c r="P76" s="11" t="s">
        <v>34260</v>
      </c>
      <c r="Q76" s="12">
        <v>35</v>
      </c>
      <c r="R76" s="13">
        <f t="shared" si="0"/>
        <v>0</v>
      </c>
      <c r="S76" s="14">
        <v>20</v>
      </c>
      <c r="T76" s="11">
        <v>16.75</v>
      </c>
      <c r="U76" s="11">
        <v>96.3</v>
      </c>
      <c r="V76" s="6">
        <v>105</v>
      </c>
      <c r="W76" s="11">
        <v>16.75</v>
      </c>
      <c r="X76" s="6"/>
    </row>
    <row r="77" spans="1:24" hidden="1">
      <c r="A77" t="s">
        <v>34278</v>
      </c>
      <c r="B77" t="s">
        <v>1695</v>
      </c>
      <c r="C77" t="s">
        <v>1696</v>
      </c>
      <c r="D77">
        <v>2003</v>
      </c>
      <c r="E77" t="s">
        <v>1697</v>
      </c>
      <c r="F77" t="s">
        <v>1701</v>
      </c>
      <c r="G77">
        <v>16</v>
      </c>
      <c r="H77" t="s">
        <v>34248</v>
      </c>
      <c r="J77">
        <v>16</v>
      </c>
      <c r="K77" t="s">
        <v>33803</v>
      </c>
      <c r="L77" t="s">
        <v>34249</v>
      </c>
      <c r="M77" t="s">
        <v>34250</v>
      </c>
      <c r="N77" s="6" t="s">
        <v>33852</v>
      </c>
      <c r="O77" s="6" t="s">
        <v>33853</v>
      </c>
      <c r="P77" s="11" t="s">
        <v>34274</v>
      </c>
      <c r="Q77" s="12" t="s">
        <v>34275</v>
      </c>
      <c r="R77" s="13">
        <f t="shared" si="0"/>
        <v>0</v>
      </c>
      <c r="S77" s="14">
        <v>16</v>
      </c>
      <c r="T77" s="11">
        <v>13</v>
      </c>
      <c r="U77" s="11">
        <v>0</v>
      </c>
      <c r="V77" s="6">
        <v>105</v>
      </c>
      <c r="W77" s="11">
        <v>13</v>
      </c>
      <c r="X77" s="6"/>
    </row>
    <row r="78" spans="1:24" hidden="1">
      <c r="A78" t="s">
        <v>34278</v>
      </c>
      <c r="B78" t="s">
        <v>1695</v>
      </c>
      <c r="C78" t="s">
        <v>1696</v>
      </c>
      <c r="D78">
        <v>2003</v>
      </c>
      <c r="E78" t="s">
        <v>1697</v>
      </c>
      <c r="F78" t="s">
        <v>1701</v>
      </c>
      <c r="G78">
        <v>16</v>
      </c>
      <c r="H78" t="s">
        <v>34248</v>
      </c>
      <c r="J78">
        <v>16</v>
      </c>
      <c r="K78" t="s">
        <v>33803</v>
      </c>
      <c r="L78" t="s">
        <v>34249</v>
      </c>
      <c r="M78" t="s">
        <v>34250</v>
      </c>
      <c r="N78" s="6" t="s">
        <v>33852</v>
      </c>
      <c r="O78" s="6" t="s">
        <v>33853</v>
      </c>
      <c r="P78" s="11" t="s">
        <v>34274</v>
      </c>
      <c r="Q78" s="12" t="s">
        <v>34275</v>
      </c>
      <c r="R78" s="13">
        <f t="shared" si="0"/>
        <v>0</v>
      </c>
      <c r="S78" s="14">
        <v>16</v>
      </c>
      <c r="T78" s="11">
        <v>13.25</v>
      </c>
      <c r="U78" s="11">
        <v>0</v>
      </c>
      <c r="V78" s="6">
        <v>105</v>
      </c>
      <c r="W78" s="11">
        <v>13.25</v>
      </c>
      <c r="X78" s="6"/>
    </row>
    <row r="79" spans="1:24" hidden="1">
      <c r="A79" t="s">
        <v>34278</v>
      </c>
      <c r="B79" t="s">
        <v>1695</v>
      </c>
      <c r="C79" t="s">
        <v>1696</v>
      </c>
      <c r="D79">
        <v>2003</v>
      </c>
      <c r="E79" t="s">
        <v>1697</v>
      </c>
      <c r="F79" t="s">
        <v>1701</v>
      </c>
      <c r="G79">
        <v>16</v>
      </c>
      <c r="H79" t="s">
        <v>34248</v>
      </c>
      <c r="J79">
        <v>16</v>
      </c>
      <c r="K79" t="s">
        <v>33803</v>
      </c>
      <c r="L79" t="s">
        <v>34249</v>
      </c>
      <c r="M79" t="s">
        <v>34250</v>
      </c>
      <c r="N79" s="6" t="s">
        <v>33852</v>
      </c>
      <c r="O79" s="6" t="s">
        <v>33853</v>
      </c>
      <c r="P79" s="11" t="s">
        <v>34274</v>
      </c>
      <c r="Q79" s="12" t="s">
        <v>34275</v>
      </c>
      <c r="R79" s="13">
        <f t="shared" si="0"/>
        <v>0</v>
      </c>
      <c r="S79" s="14">
        <v>16</v>
      </c>
      <c r="T79" s="11">
        <v>13.5</v>
      </c>
      <c r="U79" s="11">
        <v>0</v>
      </c>
      <c r="V79" s="6">
        <v>105</v>
      </c>
      <c r="W79" s="11">
        <v>13.5</v>
      </c>
      <c r="X79" s="6"/>
    </row>
    <row r="80" spans="1:24" hidden="1">
      <c r="A80" t="s">
        <v>34278</v>
      </c>
      <c r="B80" t="s">
        <v>1695</v>
      </c>
      <c r="C80" t="s">
        <v>1696</v>
      </c>
      <c r="D80">
        <v>2003</v>
      </c>
      <c r="E80" t="s">
        <v>1697</v>
      </c>
      <c r="F80" t="s">
        <v>1701</v>
      </c>
      <c r="G80">
        <v>16</v>
      </c>
      <c r="H80" t="s">
        <v>34248</v>
      </c>
      <c r="J80">
        <v>16</v>
      </c>
      <c r="K80" t="s">
        <v>33803</v>
      </c>
      <c r="L80" t="s">
        <v>34249</v>
      </c>
      <c r="M80" t="s">
        <v>34250</v>
      </c>
      <c r="N80" s="6" t="s">
        <v>33852</v>
      </c>
      <c r="O80" s="6" t="s">
        <v>33853</v>
      </c>
      <c r="P80" s="11" t="s">
        <v>34274</v>
      </c>
      <c r="Q80" s="12" t="s">
        <v>34275</v>
      </c>
      <c r="R80" s="13">
        <f t="shared" si="0"/>
        <v>0</v>
      </c>
      <c r="S80" s="14">
        <v>16</v>
      </c>
      <c r="T80" s="11">
        <v>13.75</v>
      </c>
      <c r="U80" s="11">
        <v>0</v>
      </c>
      <c r="V80" s="6">
        <v>105</v>
      </c>
      <c r="W80" s="11">
        <v>13.75</v>
      </c>
      <c r="X80" s="6"/>
    </row>
    <row r="81" spans="1:24" hidden="1">
      <c r="A81" t="s">
        <v>34278</v>
      </c>
      <c r="B81" t="s">
        <v>1695</v>
      </c>
      <c r="C81" t="s">
        <v>1696</v>
      </c>
      <c r="D81">
        <v>2003</v>
      </c>
      <c r="E81" t="s">
        <v>1697</v>
      </c>
      <c r="F81" t="s">
        <v>1701</v>
      </c>
      <c r="G81">
        <v>16</v>
      </c>
      <c r="H81" t="s">
        <v>34248</v>
      </c>
      <c r="J81">
        <v>16</v>
      </c>
      <c r="K81" t="s">
        <v>33803</v>
      </c>
      <c r="L81" t="s">
        <v>34249</v>
      </c>
      <c r="M81" t="s">
        <v>34250</v>
      </c>
      <c r="N81" s="6" t="s">
        <v>33852</v>
      </c>
      <c r="O81" s="6" t="s">
        <v>33853</v>
      </c>
      <c r="P81" s="11" t="s">
        <v>34274</v>
      </c>
      <c r="Q81" s="12" t="s">
        <v>34275</v>
      </c>
      <c r="R81" s="13">
        <f t="shared" si="0"/>
        <v>0</v>
      </c>
      <c r="S81" s="14">
        <v>16</v>
      </c>
      <c r="T81" s="11">
        <v>14</v>
      </c>
      <c r="U81" s="11">
        <v>0</v>
      </c>
      <c r="V81" s="6">
        <v>105</v>
      </c>
      <c r="W81" s="11">
        <v>14</v>
      </c>
      <c r="X81" s="6"/>
    </row>
    <row r="82" spans="1:24" hidden="1">
      <c r="A82" t="s">
        <v>34278</v>
      </c>
      <c r="B82" t="s">
        <v>1695</v>
      </c>
      <c r="C82" t="s">
        <v>1696</v>
      </c>
      <c r="D82">
        <v>2003</v>
      </c>
      <c r="E82" t="s">
        <v>1697</v>
      </c>
      <c r="F82" t="s">
        <v>1701</v>
      </c>
      <c r="G82">
        <v>16</v>
      </c>
      <c r="H82" t="s">
        <v>34248</v>
      </c>
      <c r="J82">
        <v>16</v>
      </c>
      <c r="K82" t="s">
        <v>33803</v>
      </c>
      <c r="L82" t="s">
        <v>34249</v>
      </c>
      <c r="M82" t="s">
        <v>34250</v>
      </c>
      <c r="N82" s="6" t="s">
        <v>33852</v>
      </c>
      <c r="O82" s="6" t="s">
        <v>33853</v>
      </c>
      <c r="P82" s="11" t="s">
        <v>34274</v>
      </c>
      <c r="Q82" s="12" t="s">
        <v>34275</v>
      </c>
      <c r="R82" s="13">
        <f t="shared" si="0"/>
        <v>0</v>
      </c>
      <c r="S82" s="14">
        <v>16</v>
      </c>
      <c r="T82" s="11">
        <v>14.25</v>
      </c>
      <c r="U82" s="11">
        <v>0</v>
      </c>
      <c r="V82" s="6">
        <v>105</v>
      </c>
      <c r="W82" s="11">
        <v>14.25</v>
      </c>
      <c r="X82" s="6"/>
    </row>
    <row r="83" spans="1:24" hidden="1">
      <c r="A83" t="s">
        <v>34278</v>
      </c>
      <c r="B83" t="s">
        <v>1695</v>
      </c>
      <c r="C83" t="s">
        <v>1696</v>
      </c>
      <c r="D83">
        <v>2003</v>
      </c>
      <c r="E83" t="s">
        <v>1697</v>
      </c>
      <c r="F83" t="s">
        <v>1701</v>
      </c>
      <c r="G83">
        <v>16</v>
      </c>
      <c r="H83" t="s">
        <v>34248</v>
      </c>
      <c r="J83">
        <v>16</v>
      </c>
      <c r="K83" t="s">
        <v>33803</v>
      </c>
      <c r="L83" t="s">
        <v>34249</v>
      </c>
      <c r="M83" t="s">
        <v>34250</v>
      </c>
      <c r="N83" s="6" t="s">
        <v>33852</v>
      </c>
      <c r="O83" s="6" t="s">
        <v>33853</v>
      </c>
      <c r="P83" s="11" t="s">
        <v>34274</v>
      </c>
      <c r="Q83" s="12" t="s">
        <v>34275</v>
      </c>
      <c r="R83" s="13">
        <f t="shared" si="0"/>
        <v>0</v>
      </c>
      <c r="S83" s="14">
        <v>16</v>
      </c>
      <c r="T83" s="11">
        <v>14.5</v>
      </c>
      <c r="U83" s="11">
        <v>0</v>
      </c>
      <c r="V83" s="6">
        <v>105</v>
      </c>
      <c r="W83" s="11">
        <v>14.5</v>
      </c>
      <c r="X83" s="6"/>
    </row>
    <row r="84" spans="1:24" hidden="1">
      <c r="A84" t="s">
        <v>34278</v>
      </c>
      <c r="B84" t="s">
        <v>1695</v>
      </c>
      <c r="C84" t="s">
        <v>1696</v>
      </c>
      <c r="D84">
        <v>2003</v>
      </c>
      <c r="E84" t="s">
        <v>1697</v>
      </c>
      <c r="F84" t="s">
        <v>1701</v>
      </c>
      <c r="G84">
        <v>16</v>
      </c>
      <c r="H84" t="s">
        <v>34248</v>
      </c>
      <c r="J84">
        <v>16</v>
      </c>
      <c r="K84" t="s">
        <v>33803</v>
      </c>
      <c r="L84" t="s">
        <v>34249</v>
      </c>
      <c r="M84" t="s">
        <v>34250</v>
      </c>
      <c r="N84" s="6" t="s">
        <v>33852</v>
      </c>
      <c r="O84" s="6" t="s">
        <v>33853</v>
      </c>
      <c r="P84" s="11" t="s">
        <v>34274</v>
      </c>
      <c r="Q84" s="12" t="s">
        <v>34275</v>
      </c>
      <c r="R84" s="13">
        <f t="shared" si="0"/>
        <v>0</v>
      </c>
      <c r="S84" s="14">
        <v>16</v>
      </c>
      <c r="T84" s="11">
        <v>14.75</v>
      </c>
      <c r="U84" s="11">
        <v>1.6</v>
      </c>
      <c r="V84" s="6">
        <v>105</v>
      </c>
      <c r="W84" s="11">
        <v>14.75</v>
      </c>
      <c r="X84" s="6"/>
    </row>
    <row r="85" spans="1:24" hidden="1">
      <c r="A85" t="s">
        <v>34278</v>
      </c>
      <c r="B85" t="s">
        <v>1695</v>
      </c>
      <c r="C85" t="s">
        <v>1696</v>
      </c>
      <c r="D85">
        <v>2003</v>
      </c>
      <c r="E85" t="s">
        <v>1697</v>
      </c>
      <c r="F85" t="s">
        <v>1701</v>
      </c>
      <c r="G85">
        <v>16</v>
      </c>
      <c r="H85" t="s">
        <v>34248</v>
      </c>
      <c r="J85">
        <v>16</v>
      </c>
      <c r="K85" t="s">
        <v>33803</v>
      </c>
      <c r="L85" t="s">
        <v>34249</v>
      </c>
      <c r="M85" t="s">
        <v>34250</v>
      </c>
      <c r="N85" s="6" t="s">
        <v>33852</v>
      </c>
      <c r="O85" s="6" t="s">
        <v>33853</v>
      </c>
      <c r="P85" s="11" t="s">
        <v>34274</v>
      </c>
      <c r="Q85" s="12" t="s">
        <v>34275</v>
      </c>
      <c r="R85" s="13">
        <f t="shared" ref="R85:R148" si="1">-AB85</f>
        <v>0</v>
      </c>
      <c r="S85" s="14">
        <v>16</v>
      </c>
      <c r="T85" s="11">
        <v>15</v>
      </c>
      <c r="U85" s="11">
        <v>1.1000000000000001</v>
      </c>
      <c r="V85" s="6">
        <v>105</v>
      </c>
      <c r="W85" s="11">
        <v>15</v>
      </c>
      <c r="X85" s="6"/>
    </row>
    <row r="86" spans="1:24" hidden="1">
      <c r="A86" t="s">
        <v>34278</v>
      </c>
      <c r="B86" t="s">
        <v>1695</v>
      </c>
      <c r="C86" t="s">
        <v>1696</v>
      </c>
      <c r="D86">
        <v>2003</v>
      </c>
      <c r="E86" t="s">
        <v>1697</v>
      </c>
      <c r="F86" t="s">
        <v>1701</v>
      </c>
      <c r="G86">
        <v>16</v>
      </c>
      <c r="H86" t="s">
        <v>34248</v>
      </c>
      <c r="J86">
        <v>16</v>
      </c>
      <c r="K86" t="s">
        <v>33803</v>
      </c>
      <c r="L86" t="s">
        <v>34249</v>
      </c>
      <c r="M86" t="s">
        <v>34250</v>
      </c>
      <c r="N86" s="6" t="s">
        <v>33852</v>
      </c>
      <c r="O86" s="6" t="s">
        <v>33853</v>
      </c>
      <c r="P86" s="11" t="s">
        <v>34274</v>
      </c>
      <c r="Q86" s="12" t="s">
        <v>34275</v>
      </c>
      <c r="R86" s="13">
        <f t="shared" si="1"/>
        <v>0</v>
      </c>
      <c r="S86" s="14">
        <v>16</v>
      </c>
      <c r="T86" s="11">
        <v>15.25</v>
      </c>
      <c r="U86" s="11">
        <v>5.9</v>
      </c>
      <c r="V86" s="6">
        <v>105</v>
      </c>
      <c r="W86" s="11">
        <v>15.25</v>
      </c>
      <c r="X86" s="6"/>
    </row>
    <row r="87" spans="1:24" hidden="1">
      <c r="A87" t="s">
        <v>34278</v>
      </c>
      <c r="B87" t="s">
        <v>1695</v>
      </c>
      <c r="C87" t="s">
        <v>1696</v>
      </c>
      <c r="D87">
        <v>2003</v>
      </c>
      <c r="E87" t="s">
        <v>1697</v>
      </c>
      <c r="F87" t="s">
        <v>1701</v>
      </c>
      <c r="G87">
        <v>16</v>
      </c>
      <c r="H87" t="s">
        <v>34248</v>
      </c>
      <c r="J87">
        <v>16</v>
      </c>
      <c r="K87" t="s">
        <v>33803</v>
      </c>
      <c r="L87" t="s">
        <v>34249</v>
      </c>
      <c r="M87" t="s">
        <v>34250</v>
      </c>
      <c r="N87" s="6" t="s">
        <v>33852</v>
      </c>
      <c r="O87" s="6" t="s">
        <v>33853</v>
      </c>
      <c r="P87" s="11" t="s">
        <v>34274</v>
      </c>
      <c r="Q87" s="12" t="s">
        <v>34275</v>
      </c>
      <c r="R87" s="13">
        <f t="shared" si="1"/>
        <v>0</v>
      </c>
      <c r="S87" s="14">
        <v>16</v>
      </c>
      <c r="T87" s="11">
        <v>15.5</v>
      </c>
      <c r="U87" s="11">
        <v>30.1</v>
      </c>
      <c r="V87" s="6">
        <v>105</v>
      </c>
      <c r="W87" s="11">
        <v>15.5</v>
      </c>
      <c r="X87" s="6"/>
    </row>
    <row r="88" spans="1:24" hidden="1">
      <c r="A88" t="s">
        <v>34278</v>
      </c>
      <c r="B88" t="s">
        <v>1695</v>
      </c>
      <c r="C88" t="s">
        <v>1696</v>
      </c>
      <c r="D88">
        <v>2003</v>
      </c>
      <c r="E88" t="s">
        <v>1697</v>
      </c>
      <c r="F88" t="s">
        <v>1701</v>
      </c>
      <c r="G88">
        <v>16</v>
      </c>
      <c r="H88" t="s">
        <v>34248</v>
      </c>
      <c r="J88">
        <v>16</v>
      </c>
      <c r="K88" t="s">
        <v>33803</v>
      </c>
      <c r="L88" t="s">
        <v>34249</v>
      </c>
      <c r="M88" t="s">
        <v>34250</v>
      </c>
      <c r="N88" s="6" t="s">
        <v>33852</v>
      </c>
      <c r="O88" s="6" t="s">
        <v>33853</v>
      </c>
      <c r="P88" s="11" t="s">
        <v>34274</v>
      </c>
      <c r="Q88" s="12" t="s">
        <v>34275</v>
      </c>
      <c r="R88" s="13">
        <f t="shared" si="1"/>
        <v>0</v>
      </c>
      <c r="S88" s="14">
        <v>16</v>
      </c>
      <c r="T88" s="11">
        <v>15.75</v>
      </c>
      <c r="U88" s="11">
        <v>70.2</v>
      </c>
      <c r="V88" s="6">
        <v>105</v>
      </c>
      <c r="W88" s="11">
        <v>15.75</v>
      </c>
      <c r="X88" s="6"/>
    </row>
    <row r="89" spans="1:24" hidden="1">
      <c r="A89" t="s">
        <v>34278</v>
      </c>
      <c r="B89" t="s">
        <v>1695</v>
      </c>
      <c r="C89" t="s">
        <v>1696</v>
      </c>
      <c r="D89">
        <v>2003</v>
      </c>
      <c r="E89" t="s">
        <v>1697</v>
      </c>
      <c r="F89" t="s">
        <v>1701</v>
      </c>
      <c r="G89">
        <v>16</v>
      </c>
      <c r="H89" t="s">
        <v>34248</v>
      </c>
      <c r="J89">
        <v>16</v>
      </c>
      <c r="K89" t="s">
        <v>33803</v>
      </c>
      <c r="L89" t="s">
        <v>34249</v>
      </c>
      <c r="M89" t="s">
        <v>34250</v>
      </c>
      <c r="N89" s="6" t="s">
        <v>33852</v>
      </c>
      <c r="O89" s="6" t="s">
        <v>33853</v>
      </c>
      <c r="P89" s="11" t="s">
        <v>34274</v>
      </c>
      <c r="Q89" s="12" t="s">
        <v>34275</v>
      </c>
      <c r="R89" s="13">
        <f t="shared" si="1"/>
        <v>0</v>
      </c>
      <c r="S89" s="14">
        <v>16</v>
      </c>
      <c r="T89" s="11">
        <v>16</v>
      </c>
      <c r="U89" s="11">
        <v>94.7</v>
      </c>
      <c r="V89" s="6">
        <v>105</v>
      </c>
      <c r="W89" s="11">
        <v>16</v>
      </c>
      <c r="X89" s="6"/>
    </row>
    <row r="90" spans="1:24" hidden="1">
      <c r="A90" t="s">
        <v>34278</v>
      </c>
      <c r="B90" t="s">
        <v>1695</v>
      </c>
      <c r="C90" t="s">
        <v>1696</v>
      </c>
      <c r="D90">
        <v>2003</v>
      </c>
      <c r="E90" t="s">
        <v>1697</v>
      </c>
      <c r="F90" t="s">
        <v>1701</v>
      </c>
      <c r="G90">
        <v>16</v>
      </c>
      <c r="H90" t="s">
        <v>34248</v>
      </c>
      <c r="J90">
        <v>16</v>
      </c>
      <c r="K90" t="s">
        <v>33803</v>
      </c>
      <c r="L90" t="s">
        <v>34249</v>
      </c>
      <c r="M90" t="s">
        <v>34250</v>
      </c>
      <c r="N90" s="6" t="s">
        <v>33852</v>
      </c>
      <c r="O90" s="6" t="s">
        <v>33853</v>
      </c>
      <c r="P90" s="11" t="s">
        <v>34274</v>
      </c>
      <c r="Q90" s="12" t="s">
        <v>34275</v>
      </c>
      <c r="R90" s="13">
        <f t="shared" si="1"/>
        <v>0</v>
      </c>
      <c r="S90" s="14">
        <v>16</v>
      </c>
      <c r="T90" s="11">
        <v>16.25</v>
      </c>
      <c r="U90" s="11">
        <v>94.8</v>
      </c>
      <c r="V90" s="6">
        <v>105</v>
      </c>
      <c r="W90" s="11">
        <v>16.25</v>
      </c>
      <c r="X90" s="6"/>
    </row>
    <row r="91" spans="1:24" hidden="1">
      <c r="A91" t="s">
        <v>34278</v>
      </c>
      <c r="B91" t="s">
        <v>1695</v>
      </c>
      <c r="C91" t="s">
        <v>1696</v>
      </c>
      <c r="D91">
        <v>2003</v>
      </c>
      <c r="E91" t="s">
        <v>1697</v>
      </c>
      <c r="F91" t="s">
        <v>1701</v>
      </c>
      <c r="G91">
        <v>16</v>
      </c>
      <c r="H91" t="s">
        <v>34248</v>
      </c>
      <c r="J91">
        <v>16</v>
      </c>
      <c r="K91" t="s">
        <v>33803</v>
      </c>
      <c r="L91" t="s">
        <v>34249</v>
      </c>
      <c r="M91" t="s">
        <v>34250</v>
      </c>
      <c r="N91" s="6" t="s">
        <v>33852</v>
      </c>
      <c r="O91" s="6" t="s">
        <v>33853</v>
      </c>
      <c r="P91" s="11" t="s">
        <v>34274</v>
      </c>
      <c r="Q91" s="12" t="s">
        <v>34275</v>
      </c>
      <c r="R91" s="13">
        <f t="shared" si="1"/>
        <v>0</v>
      </c>
      <c r="S91" s="14">
        <v>16</v>
      </c>
      <c r="T91" s="11">
        <v>16.5</v>
      </c>
      <c r="U91" s="11">
        <v>94</v>
      </c>
      <c r="V91" s="6">
        <v>105</v>
      </c>
      <c r="W91" s="11">
        <v>16.5</v>
      </c>
      <c r="X91" s="6"/>
    </row>
    <row r="92" spans="1:24" hidden="1">
      <c r="A92" t="s">
        <v>34278</v>
      </c>
      <c r="B92" t="s">
        <v>1695</v>
      </c>
      <c r="C92" t="s">
        <v>1696</v>
      </c>
      <c r="D92">
        <v>2003</v>
      </c>
      <c r="E92" t="s">
        <v>1697</v>
      </c>
      <c r="F92" t="s">
        <v>1701</v>
      </c>
      <c r="G92">
        <v>16</v>
      </c>
      <c r="H92" t="s">
        <v>34248</v>
      </c>
      <c r="J92">
        <v>16</v>
      </c>
      <c r="K92" t="s">
        <v>33803</v>
      </c>
      <c r="L92" t="s">
        <v>34249</v>
      </c>
      <c r="M92" t="s">
        <v>34250</v>
      </c>
      <c r="N92" s="6" t="s">
        <v>33852</v>
      </c>
      <c r="O92" s="6" t="s">
        <v>33853</v>
      </c>
      <c r="P92" s="11" t="s">
        <v>34274</v>
      </c>
      <c r="Q92" s="12" t="s">
        <v>34275</v>
      </c>
      <c r="R92" s="13">
        <f t="shared" si="1"/>
        <v>0</v>
      </c>
      <c r="S92" s="14">
        <v>16</v>
      </c>
      <c r="T92" s="11">
        <v>16.75</v>
      </c>
      <c r="U92" s="11">
        <v>95.6</v>
      </c>
      <c r="V92" s="6">
        <v>105</v>
      </c>
      <c r="W92" s="11">
        <v>16.75</v>
      </c>
      <c r="X92" s="6"/>
    </row>
    <row r="93" spans="1:24" hidden="1">
      <c r="A93" t="s">
        <v>34278</v>
      </c>
      <c r="B93" t="s">
        <v>1695</v>
      </c>
      <c r="C93" t="s">
        <v>1696</v>
      </c>
      <c r="D93">
        <v>2003</v>
      </c>
      <c r="E93" t="s">
        <v>1697</v>
      </c>
      <c r="F93" t="s">
        <v>1701</v>
      </c>
      <c r="G93">
        <v>16</v>
      </c>
      <c r="H93" t="s">
        <v>34248</v>
      </c>
      <c r="J93">
        <v>16</v>
      </c>
      <c r="K93" t="s">
        <v>33803</v>
      </c>
      <c r="L93" t="s">
        <v>34249</v>
      </c>
      <c r="M93" t="s">
        <v>34250</v>
      </c>
      <c r="N93" s="6" t="s">
        <v>33852</v>
      </c>
      <c r="O93" s="6" t="s">
        <v>33853</v>
      </c>
      <c r="P93" s="11" t="s">
        <v>34256</v>
      </c>
      <c r="Q93" s="12" t="s">
        <v>34257</v>
      </c>
      <c r="R93" s="13">
        <f t="shared" si="1"/>
        <v>0</v>
      </c>
      <c r="S93" s="14">
        <v>21</v>
      </c>
      <c r="T93" s="11">
        <v>10</v>
      </c>
      <c r="U93" s="11">
        <v>3</v>
      </c>
      <c r="V93" s="6">
        <v>105</v>
      </c>
      <c r="W93" s="11">
        <v>10</v>
      </c>
      <c r="X93" s="6"/>
    </row>
    <row r="94" spans="1:24" hidden="1">
      <c r="A94" t="s">
        <v>34278</v>
      </c>
      <c r="B94" t="s">
        <v>1695</v>
      </c>
      <c r="C94" t="s">
        <v>1696</v>
      </c>
      <c r="D94">
        <v>2003</v>
      </c>
      <c r="E94" t="s">
        <v>1697</v>
      </c>
      <c r="F94" t="s">
        <v>1701</v>
      </c>
      <c r="G94">
        <v>16</v>
      </c>
      <c r="H94" t="s">
        <v>34248</v>
      </c>
      <c r="J94">
        <v>16</v>
      </c>
      <c r="K94" t="s">
        <v>33803</v>
      </c>
      <c r="L94" t="s">
        <v>34249</v>
      </c>
      <c r="M94" t="s">
        <v>34250</v>
      </c>
      <c r="N94" s="6" t="s">
        <v>33852</v>
      </c>
      <c r="O94" s="6" t="s">
        <v>33853</v>
      </c>
      <c r="P94" s="11" t="s">
        <v>34256</v>
      </c>
      <c r="Q94" s="12" t="s">
        <v>34257</v>
      </c>
      <c r="R94" s="13">
        <f t="shared" si="1"/>
        <v>0</v>
      </c>
      <c r="S94" s="14">
        <v>21</v>
      </c>
      <c r="T94" s="11">
        <v>11</v>
      </c>
      <c r="U94" s="11">
        <v>0</v>
      </c>
      <c r="V94" s="6">
        <v>105</v>
      </c>
      <c r="W94" s="11">
        <v>11</v>
      </c>
      <c r="X94" s="6"/>
    </row>
    <row r="95" spans="1:24" hidden="1">
      <c r="A95" t="s">
        <v>34278</v>
      </c>
      <c r="B95" t="s">
        <v>1695</v>
      </c>
      <c r="C95" t="s">
        <v>1696</v>
      </c>
      <c r="D95">
        <v>2003</v>
      </c>
      <c r="E95" t="s">
        <v>1697</v>
      </c>
      <c r="F95" t="s">
        <v>1701</v>
      </c>
      <c r="G95">
        <v>16</v>
      </c>
      <c r="H95" t="s">
        <v>34248</v>
      </c>
      <c r="J95">
        <v>16</v>
      </c>
      <c r="K95" t="s">
        <v>33803</v>
      </c>
      <c r="L95" t="s">
        <v>34249</v>
      </c>
      <c r="M95" t="s">
        <v>34250</v>
      </c>
      <c r="N95" s="6" t="s">
        <v>33852</v>
      </c>
      <c r="O95" s="6" t="s">
        <v>33853</v>
      </c>
      <c r="P95" s="11" t="s">
        <v>34256</v>
      </c>
      <c r="Q95" s="12" t="s">
        <v>34257</v>
      </c>
      <c r="R95" s="13">
        <f t="shared" si="1"/>
        <v>0</v>
      </c>
      <c r="S95" s="14">
        <v>21</v>
      </c>
      <c r="T95" s="11">
        <v>11.25</v>
      </c>
      <c r="U95" s="11">
        <v>1.3</v>
      </c>
      <c r="V95" s="6">
        <v>105</v>
      </c>
      <c r="W95" s="11">
        <v>11.25</v>
      </c>
      <c r="X95" s="6"/>
    </row>
    <row r="96" spans="1:24" hidden="1">
      <c r="A96" t="s">
        <v>34278</v>
      </c>
      <c r="B96" t="s">
        <v>1695</v>
      </c>
      <c r="C96" t="s">
        <v>1696</v>
      </c>
      <c r="D96">
        <v>2003</v>
      </c>
      <c r="E96" t="s">
        <v>1697</v>
      </c>
      <c r="F96" t="s">
        <v>1701</v>
      </c>
      <c r="G96">
        <v>16</v>
      </c>
      <c r="H96" t="s">
        <v>34248</v>
      </c>
      <c r="J96">
        <v>16</v>
      </c>
      <c r="K96" t="s">
        <v>33803</v>
      </c>
      <c r="L96" t="s">
        <v>34249</v>
      </c>
      <c r="M96" t="s">
        <v>34250</v>
      </c>
      <c r="N96" s="6" t="s">
        <v>33852</v>
      </c>
      <c r="O96" s="6" t="s">
        <v>33853</v>
      </c>
      <c r="P96" s="11" t="s">
        <v>34256</v>
      </c>
      <c r="Q96" s="12" t="s">
        <v>34257</v>
      </c>
      <c r="R96" s="13">
        <f t="shared" si="1"/>
        <v>0</v>
      </c>
      <c r="S96" s="14">
        <v>21</v>
      </c>
      <c r="T96" s="11">
        <v>11.5</v>
      </c>
      <c r="U96" s="11">
        <v>1.4</v>
      </c>
      <c r="V96" s="6">
        <v>105</v>
      </c>
      <c r="W96" s="11">
        <v>11.5</v>
      </c>
      <c r="X96" s="6"/>
    </row>
    <row r="97" spans="1:24" hidden="1">
      <c r="A97" t="s">
        <v>34278</v>
      </c>
      <c r="B97" t="s">
        <v>1695</v>
      </c>
      <c r="C97" t="s">
        <v>1696</v>
      </c>
      <c r="D97">
        <v>2003</v>
      </c>
      <c r="E97" t="s">
        <v>1697</v>
      </c>
      <c r="F97" t="s">
        <v>1701</v>
      </c>
      <c r="G97">
        <v>16</v>
      </c>
      <c r="H97" t="s">
        <v>34248</v>
      </c>
      <c r="J97">
        <v>16</v>
      </c>
      <c r="K97" t="s">
        <v>33803</v>
      </c>
      <c r="L97" t="s">
        <v>34249</v>
      </c>
      <c r="M97" t="s">
        <v>34250</v>
      </c>
      <c r="N97" s="6" t="s">
        <v>33852</v>
      </c>
      <c r="O97" s="6" t="s">
        <v>33853</v>
      </c>
      <c r="P97" s="11" t="s">
        <v>34256</v>
      </c>
      <c r="Q97" s="12" t="s">
        <v>34257</v>
      </c>
      <c r="R97" s="13">
        <f t="shared" si="1"/>
        <v>0</v>
      </c>
      <c r="S97" s="14">
        <v>21</v>
      </c>
      <c r="T97" s="11">
        <v>11.75</v>
      </c>
      <c r="U97" s="11">
        <v>2.5</v>
      </c>
      <c r="V97" s="6">
        <v>105</v>
      </c>
      <c r="W97" s="11">
        <v>11.75</v>
      </c>
      <c r="X97" s="6"/>
    </row>
    <row r="98" spans="1:24" hidden="1">
      <c r="A98" t="s">
        <v>34278</v>
      </c>
      <c r="B98" t="s">
        <v>1695</v>
      </c>
      <c r="C98" t="s">
        <v>1696</v>
      </c>
      <c r="D98">
        <v>2003</v>
      </c>
      <c r="E98" t="s">
        <v>1697</v>
      </c>
      <c r="F98" t="s">
        <v>1701</v>
      </c>
      <c r="G98">
        <v>16</v>
      </c>
      <c r="H98" t="s">
        <v>34248</v>
      </c>
      <c r="J98">
        <v>16</v>
      </c>
      <c r="K98" t="s">
        <v>33803</v>
      </c>
      <c r="L98" t="s">
        <v>34249</v>
      </c>
      <c r="M98" t="s">
        <v>34250</v>
      </c>
      <c r="N98" s="6" t="s">
        <v>33852</v>
      </c>
      <c r="O98" s="6" t="s">
        <v>33853</v>
      </c>
      <c r="P98" s="11" t="s">
        <v>34256</v>
      </c>
      <c r="Q98" s="12" t="s">
        <v>34257</v>
      </c>
      <c r="R98" s="13">
        <f t="shared" si="1"/>
        <v>0</v>
      </c>
      <c r="S98" s="14">
        <v>21</v>
      </c>
      <c r="T98" s="11">
        <v>12</v>
      </c>
      <c r="U98" s="11">
        <v>1.1000000000000001</v>
      </c>
      <c r="V98" s="6">
        <v>105</v>
      </c>
      <c r="W98" s="11">
        <v>12</v>
      </c>
      <c r="X98" s="6"/>
    </row>
    <row r="99" spans="1:24" hidden="1">
      <c r="A99" t="s">
        <v>34278</v>
      </c>
      <c r="B99" t="s">
        <v>1695</v>
      </c>
      <c r="C99" t="s">
        <v>1696</v>
      </c>
      <c r="D99">
        <v>2003</v>
      </c>
      <c r="E99" t="s">
        <v>1697</v>
      </c>
      <c r="F99" t="s">
        <v>1701</v>
      </c>
      <c r="G99">
        <v>16</v>
      </c>
      <c r="H99" t="s">
        <v>34248</v>
      </c>
      <c r="J99">
        <v>16</v>
      </c>
      <c r="K99" t="s">
        <v>33803</v>
      </c>
      <c r="L99" t="s">
        <v>34249</v>
      </c>
      <c r="M99" t="s">
        <v>34250</v>
      </c>
      <c r="N99" s="6" t="s">
        <v>33852</v>
      </c>
      <c r="O99" s="6" t="s">
        <v>33853</v>
      </c>
      <c r="P99" s="11" t="s">
        <v>34256</v>
      </c>
      <c r="Q99" s="12" t="s">
        <v>34257</v>
      </c>
      <c r="R99" s="13">
        <f t="shared" si="1"/>
        <v>0</v>
      </c>
      <c r="S99" s="14">
        <v>21</v>
      </c>
      <c r="T99" s="11">
        <v>12.25</v>
      </c>
      <c r="U99" s="11">
        <v>6.5</v>
      </c>
      <c r="V99" s="6">
        <v>105</v>
      </c>
      <c r="W99" s="11">
        <v>12.25</v>
      </c>
      <c r="X99" s="6"/>
    </row>
    <row r="100" spans="1:24" hidden="1">
      <c r="A100" t="s">
        <v>34278</v>
      </c>
      <c r="B100" t="s">
        <v>1695</v>
      </c>
      <c r="C100" t="s">
        <v>1696</v>
      </c>
      <c r="D100">
        <v>2003</v>
      </c>
      <c r="E100" t="s">
        <v>1697</v>
      </c>
      <c r="F100" t="s">
        <v>1701</v>
      </c>
      <c r="G100">
        <v>16</v>
      </c>
      <c r="H100" t="s">
        <v>34248</v>
      </c>
      <c r="J100">
        <v>16</v>
      </c>
      <c r="K100" t="s">
        <v>33803</v>
      </c>
      <c r="L100" t="s">
        <v>34249</v>
      </c>
      <c r="M100" t="s">
        <v>34250</v>
      </c>
      <c r="N100" s="6" t="s">
        <v>33852</v>
      </c>
      <c r="O100" s="6" t="s">
        <v>33853</v>
      </c>
      <c r="P100" s="11" t="s">
        <v>34256</v>
      </c>
      <c r="Q100" s="12" t="s">
        <v>34257</v>
      </c>
      <c r="R100" s="13">
        <f t="shared" si="1"/>
        <v>0</v>
      </c>
      <c r="S100" s="14">
        <v>21</v>
      </c>
      <c r="T100" s="11">
        <v>12.5</v>
      </c>
      <c r="U100" s="11">
        <v>16.899999999999999</v>
      </c>
      <c r="V100" s="6">
        <v>105</v>
      </c>
      <c r="W100" s="11">
        <v>12.5</v>
      </c>
      <c r="X100" s="6"/>
    </row>
    <row r="101" spans="1:24" hidden="1">
      <c r="A101" t="s">
        <v>34278</v>
      </c>
      <c r="B101" t="s">
        <v>1695</v>
      </c>
      <c r="C101" t="s">
        <v>1696</v>
      </c>
      <c r="D101">
        <v>2003</v>
      </c>
      <c r="E101" t="s">
        <v>1697</v>
      </c>
      <c r="F101" t="s">
        <v>1701</v>
      </c>
      <c r="G101">
        <v>16</v>
      </c>
      <c r="H101" t="s">
        <v>34248</v>
      </c>
      <c r="J101">
        <v>16</v>
      </c>
      <c r="K101" t="s">
        <v>33803</v>
      </c>
      <c r="L101" t="s">
        <v>34249</v>
      </c>
      <c r="M101" t="s">
        <v>34250</v>
      </c>
      <c r="N101" s="6" t="s">
        <v>33852</v>
      </c>
      <c r="O101" s="6" t="s">
        <v>33853</v>
      </c>
      <c r="P101" s="11" t="s">
        <v>34256</v>
      </c>
      <c r="Q101" s="12" t="s">
        <v>34257</v>
      </c>
      <c r="R101" s="13">
        <f t="shared" si="1"/>
        <v>0</v>
      </c>
      <c r="S101" s="14">
        <v>21</v>
      </c>
      <c r="T101" s="11">
        <v>12.75</v>
      </c>
      <c r="U101" s="11">
        <v>54.9</v>
      </c>
      <c r="V101" s="6">
        <v>105</v>
      </c>
      <c r="W101" s="11">
        <v>12.75</v>
      </c>
      <c r="X101" s="6"/>
    </row>
    <row r="102" spans="1:24" hidden="1">
      <c r="A102" t="s">
        <v>34278</v>
      </c>
      <c r="B102" t="s">
        <v>1695</v>
      </c>
      <c r="C102" t="s">
        <v>1696</v>
      </c>
      <c r="D102">
        <v>2003</v>
      </c>
      <c r="E102" t="s">
        <v>1697</v>
      </c>
      <c r="F102" t="s">
        <v>1701</v>
      </c>
      <c r="G102">
        <v>16</v>
      </c>
      <c r="H102" t="s">
        <v>34248</v>
      </c>
      <c r="J102">
        <v>16</v>
      </c>
      <c r="K102" t="s">
        <v>33803</v>
      </c>
      <c r="L102" t="s">
        <v>34249</v>
      </c>
      <c r="M102" t="s">
        <v>34250</v>
      </c>
      <c r="N102" s="6" t="s">
        <v>33852</v>
      </c>
      <c r="O102" s="6" t="s">
        <v>33853</v>
      </c>
      <c r="P102" s="11" t="s">
        <v>34256</v>
      </c>
      <c r="Q102" s="12" t="s">
        <v>34257</v>
      </c>
      <c r="R102" s="13">
        <f t="shared" si="1"/>
        <v>0</v>
      </c>
      <c r="S102" s="14">
        <v>21</v>
      </c>
      <c r="T102" s="11">
        <v>13</v>
      </c>
      <c r="U102" s="11">
        <v>78.7</v>
      </c>
      <c r="V102" s="6">
        <v>105</v>
      </c>
      <c r="W102" s="11">
        <v>13</v>
      </c>
      <c r="X102" s="6"/>
    </row>
    <row r="103" spans="1:24" hidden="1">
      <c r="A103" t="s">
        <v>34278</v>
      </c>
      <c r="B103" t="s">
        <v>1695</v>
      </c>
      <c r="C103" t="s">
        <v>1696</v>
      </c>
      <c r="D103">
        <v>2003</v>
      </c>
      <c r="E103" t="s">
        <v>1697</v>
      </c>
      <c r="F103" t="s">
        <v>1701</v>
      </c>
      <c r="G103">
        <v>16</v>
      </c>
      <c r="H103" t="s">
        <v>34248</v>
      </c>
      <c r="J103">
        <v>16</v>
      </c>
      <c r="K103" t="s">
        <v>33803</v>
      </c>
      <c r="L103" t="s">
        <v>34249</v>
      </c>
      <c r="M103" t="s">
        <v>34250</v>
      </c>
      <c r="N103" s="6" t="s">
        <v>33852</v>
      </c>
      <c r="O103" s="6" t="s">
        <v>33853</v>
      </c>
      <c r="P103" s="11" t="s">
        <v>34256</v>
      </c>
      <c r="Q103" s="12" t="s">
        <v>34257</v>
      </c>
      <c r="R103" s="13">
        <f t="shared" si="1"/>
        <v>0</v>
      </c>
      <c r="S103" s="14">
        <v>21</v>
      </c>
      <c r="T103" s="11">
        <v>13.25</v>
      </c>
      <c r="U103" s="11">
        <v>95.6</v>
      </c>
      <c r="V103" s="6">
        <v>105</v>
      </c>
      <c r="W103" s="11">
        <v>13.25</v>
      </c>
      <c r="X103" s="6"/>
    </row>
    <row r="104" spans="1:24" hidden="1">
      <c r="A104" t="s">
        <v>34278</v>
      </c>
      <c r="B104" t="s">
        <v>1695</v>
      </c>
      <c r="C104" t="s">
        <v>1696</v>
      </c>
      <c r="D104">
        <v>2003</v>
      </c>
      <c r="E104" t="s">
        <v>1697</v>
      </c>
      <c r="F104" t="s">
        <v>1701</v>
      </c>
      <c r="G104">
        <v>16</v>
      </c>
      <c r="H104" t="s">
        <v>34248</v>
      </c>
      <c r="J104">
        <v>16</v>
      </c>
      <c r="K104" t="s">
        <v>33803</v>
      </c>
      <c r="L104" t="s">
        <v>34249</v>
      </c>
      <c r="M104" t="s">
        <v>34250</v>
      </c>
      <c r="N104" s="6" t="s">
        <v>33852</v>
      </c>
      <c r="O104" s="6" t="s">
        <v>33853</v>
      </c>
      <c r="P104" s="11" t="s">
        <v>34256</v>
      </c>
      <c r="Q104" s="12" t="s">
        <v>34257</v>
      </c>
      <c r="R104" s="13">
        <f t="shared" si="1"/>
        <v>0</v>
      </c>
      <c r="S104" s="14">
        <v>21</v>
      </c>
      <c r="T104" s="11">
        <v>13.5</v>
      </c>
      <c r="U104" s="11">
        <v>98.9</v>
      </c>
      <c r="V104" s="6">
        <v>105</v>
      </c>
      <c r="W104" s="11">
        <v>13.5</v>
      </c>
      <c r="X104" s="6"/>
    </row>
    <row r="105" spans="1:24" hidden="1">
      <c r="A105" t="s">
        <v>34278</v>
      </c>
      <c r="B105" t="s">
        <v>1695</v>
      </c>
      <c r="C105" t="s">
        <v>1696</v>
      </c>
      <c r="D105">
        <v>2003</v>
      </c>
      <c r="E105" t="s">
        <v>1697</v>
      </c>
      <c r="F105" t="s">
        <v>1701</v>
      </c>
      <c r="G105">
        <v>16</v>
      </c>
      <c r="H105" t="s">
        <v>34248</v>
      </c>
      <c r="J105">
        <v>16</v>
      </c>
      <c r="K105" t="s">
        <v>33803</v>
      </c>
      <c r="L105" t="s">
        <v>34249</v>
      </c>
      <c r="M105" t="s">
        <v>34250</v>
      </c>
      <c r="N105" s="6" t="s">
        <v>33852</v>
      </c>
      <c r="O105" s="6" t="s">
        <v>33853</v>
      </c>
      <c r="P105" s="11" t="s">
        <v>34256</v>
      </c>
      <c r="Q105" s="12" t="s">
        <v>34257</v>
      </c>
      <c r="R105" s="13">
        <f t="shared" si="1"/>
        <v>0</v>
      </c>
      <c r="S105" s="14">
        <v>21</v>
      </c>
      <c r="T105" s="11">
        <v>13.75</v>
      </c>
      <c r="U105" s="11">
        <v>100</v>
      </c>
      <c r="V105" s="6">
        <v>105</v>
      </c>
      <c r="W105" s="11">
        <v>13.75</v>
      </c>
      <c r="X105" s="6"/>
    </row>
    <row r="106" spans="1:24" hidden="1">
      <c r="A106" t="s">
        <v>34278</v>
      </c>
      <c r="B106" t="s">
        <v>1695</v>
      </c>
      <c r="C106" t="s">
        <v>1696</v>
      </c>
      <c r="D106">
        <v>2003</v>
      </c>
      <c r="E106" t="s">
        <v>1697</v>
      </c>
      <c r="F106" t="s">
        <v>1701</v>
      </c>
      <c r="G106">
        <v>16</v>
      </c>
      <c r="H106" t="s">
        <v>34248</v>
      </c>
      <c r="J106">
        <v>16</v>
      </c>
      <c r="K106" t="s">
        <v>33803</v>
      </c>
      <c r="L106" t="s">
        <v>34249</v>
      </c>
      <c r="M106" t="s">
        <v>34250</v>
      </c>
      <c r="N106" s="6" t="s">
        <v>33852</v>
      </c>
      <c r="O106" s="6" t="s">
        <v>33853</v>
      </c>
      <c r="P106" s="11" t="s">
        <v>34256</v>
      </c>
      <c r="Q106" s="12" t="s">
        <v>34257</v>
      </c>
      <c r="R106" s="13">
        <f t="shared" si="1"/>
        <v>0</v>
      </c>
      <c r="S106" s="14">
        <v>21</v>
      </c>
      <c r="T106" s="11">
        <v>14</v>
      </c>
      <c r="U106" s="11">
        <v>99</v>
      </c>
      <c r="V106" s="6">
        <v>105</v>
      </c>
      <c r="W106" s="11">
        <v>14</v>
      </c>
      <c r="X106" s="6"/>
    </row>
    <row r="107" spans="1:24" hidden="1">
      <c r="A107" t="s">
        <v>34278</v>
      </c>
      <c r="B107" t="s">
        <v>1695</v>
      </c>
      <c r="C107" t="s">
        <v>1696</v>
      </c>
      <c r="D107">
        <v>2003</v>
      </c>
      <c r="E107" t="s">
        <v>1697</v>
      </c>
      <c r="F107" t="s">
        <v>1701</v>
      </c>
      <c r="G107">
        <v>16</v>
      </c>
      <c r="H107" t="s">
        <v>34248</v>
      </c>
      <c r="J107">
        <v>16</v>
      </c>
      <c r="K107" t="s">
        <v>33803</v>
      </c>
      <c r="L107" t="s">
        <v>34249</v>
      </c>
      <c r="M107" t="s">
        <v>34250</v>
      </c>
      <c r="N107" s="6" t="s">
        <v>33852</v>
      </c>
      <c r="O107" s="6" t="s">
        <v>33853</v>
      </c>
      <c r="P107" s="11" t="s">
        <v>34256</v>
      </c>
      <c r="Q107" s="12" t="s">
        <v>34257</v>
      </c>
      <c r="R107" s="13">
        <f t="shared" si="1"/>
        <v>0</v>
      </c>
      <c r="S107" s="14">
        <v>21</v>
      </c>
      <c r="T107" s="11">
        <v>14.25</v>
      </c>
      <c r="U107" s="11">
        <v>99</v>
      </c>
      <c r="V107" s="6">
        <v>105</v>
      </c>
      <c r="W107" s="11">
        <v>14.25</v>
      </c>
      <c r="X107" s="6"/>
    </row>
    <row r="108" spans="1:24" hidden="1">
      <c r="A108" t="s">
        <v>34278</v>
      </c>
      <c r="B108" t="s">
        <v>1695</v>
      </c>
      <c r="C108" t="s">
        <v>1696</v>
      </c>
      <c r="D108">
        <v>2003</v>
      </c>
      <c r="E108" t="s">
        <v>1697</v>
      </c>
      <c r="F108" t="s">
        <v>1701</v>
      </c>
      <c r="G108">
        <v>16</v>
      </c>
      <c r="H108" t="s">
        <v>34248</v>
      </c>
      <c r="J108">
        <v>16</v>
      </c>
      <c r="K108" t="s">
        <v>33803</v>
      </c>
      <c r="L108" t="s">
        <v>34249</v>
      </c>
      <c r="M108" t="s">
        <v>34250</v>
      </c>
      <c r="N108" s="6" t="s">
        <v>33852</v>
      </c>
      <c r="O108" s="6" t="s">
        <v>33853</v>
      </c>
      <c r="P108" s="11" t="s">
        <v>34256</v>
      </c>
      <c r="Q108" s="12" t="s">
        <v>34257</v>
      </c>
      <c r="R108" s="13">
        <f t="shared" si="1"/>
        <v>0</v>
      </c>
      <c r="S108" s="14">
        <v>21</v>
      </c>
      <c r="T108" s="11">
        <v>14.5</v>
      </c>
      <c r="U108" s="11">
        <v>97.2</v>
      </c>
      <c r="V108" s="6">
        <v>105</v>
      </c>
      <c r="W108" s="11">
        <v>14.5</v>
      </c>
      <c r="X108" s="6"/>
    </row>
    <row r="109" spans="1:24" hidden="1">
      <c r="A109" t="s">
        <v>34278</v>
      </c>
      <c r="B109" t="s">
        <v>1695</v>
      </c>
      <c r="C109" t="s">
        <v>1696</v>
      </c>
      <c r="D109">
        <v>2003</v>
      </c>
      <c r="E109" t="s">
        <v>1697</v>
      </c>
      <c r="F109" t="s">
        <v>1701</v>
      </c>
      <c r="G109">
        <v>16</v>
      </c>
      <c r="H109" t="s">
        <v>34248</v>
      </c>
      <c r="J109">
        <v>16</v>
      </c>
      <c r="K109" t="s">
        <v>33803</v>
      </c>
      <c r="L109" t="s">
        <v>34249</v>
      </c>
      <c r="M109" t="s">
        <v>34250</v>
      </c>
      <c r="N109" s="6" t="s">
        <v>33852</v>
      </c>
      <c r="O109" s="6" t="s">
        <v>33853</v>
      </c>
      <c r="P109" s="11" t="s">
        <v>34256</v>
      </c>
      <c r="Q109" s="12" t="s">
        <v>34257</v>
      </c>
      <c r="R109" s="13">
        <f t="shared" si="1"/>
        <v>0</v>
      </c>
      <c r="S109" s="14">
        <v>21</v>
      </c>
      <c r="T109" s="11">
        <v>14.75</v>
      </c>
      <c r="U109" s="11">
        <v>96</v>
      </c>
      <c r="V109" s="6">
        <v>105</v>
      </c>
      <c r="W109" s="11">
        <v>14.75</v>
      </c>
      <c r="X109" s="6"/>
    </row>
    <row r="110" spans="1:24" hidden="1">
      <c r="A110" t="s">
        <v>34278</v>
      </c>
      <c r="B110" t="s">
        <v>1695</v>
      </c>
      <c r="C110" t="s">
        <v>1696</v>
      </c>
      <c r="D110">
        <v>2003</v>
      </c>
      <c r="E110" t="s">
        <v>1697</v>
      </c>
      <c r="F110" t="s">
        <v>1701</v>
      </c>
      <c r="G110">
        <v>16</v>
      </c>
      <c r="H110" t="s">
        <v>34248</v>
      </c>
      <c r="J110">
        <v>16</v>
      </c>
      <c r="K110" t="s">
        <v>33803</v>
      </c>
      <c r="L110" t="s">
        <v>34249</v>
      </c>
      <c r="M110" t="s">
        <v>34250</v>
      </c>
      <c r="N110" s="6" t="s">
        <v>33852</v>
      </c>
      <c r="O110" s="6" t="s">
        <v>33853</v>
      </c>
      <c r="P110" s="11" t="s">
        <v>34256</v>
      </c>
      <c r="Q110" s="12" t="s">
        <v>34257</v>
      </c>
      <c r="R110" s="13">
        <f t="shared" si="1"/>
        <v>0</v>
      </c>
      <c r="S110" s="14">
        <v>21</v>
      </c>
      <c r="T110" s="11">
        <v>15</v>
      </c>
      <c r="U110" s="11">
        <v>97.7</v>
      </c>
      <c r="V110" s="6">
        <v>105</v>
      </c>
      <c r="W110" s="11">
        <v>15</v>
      </c>
      <c r="X110" s="6"/>
    </row>
    <row r="111" spans="1:24" hidden="1">
      <c r="A111" t="s">
        <v>34278</v>
      </c>
      <c r="B111" t="s">
        <v>1695</v>
      </c>
      <c r="C111" t="s">
        <v>1696</v>
      </c>
      <c r="D111">
        <v>2003</v>
      </c>
      <c r="E111" t="s">
        <v>1697</v>
      </c>
      <c r="F111" t="s">
        <v>1701</v>
      </c>
      <c r="G111">
        <v>16</v>
      </c>
      <c r="H111" t="s">
        <v>34248</v>
      </c>
      <c r="J111">
        <v>16</v>
      </c>
      <c r="K111" t="s">
        <v>33803</v>
      </c>
      <c r="L111" t="s">
        <v>34249</v>
      </c>
      <c r="M111" t="s">
        <v>34250</v>
      </c>
      <c r="N111" s="6" t="s">
        <v>33852</v>
      </c>
      <c r="O111" s="6" t="s">
        <v>33853</v>
      </c>
      <c r="P111" s="11" t="s">
        <v>34256</v>
      </c>
      <c r="Q111" s="12" t="s">
        <v>34257</v>
      </c>
      <c r="R111" s="13">
        <f t="shared" si="1"/>
        <v>0</v>
      </c>
      <c r="S111" s="14">
        <v>21</v>
      </c>
      <c r="T111" s="11">
        <v>15.25</v>
      </c>
      <c r="U111" s="11">
        <v>95</v>
      </c>
      <c r="V111" s="6">
        <v>105</v>
      </c>
      <c r="W111" s="11">
        <v>15.25</v>
      </c>
      <c r="X111" s="6"/>
    </row>
    <row r="112" spans="1:24" hidden="1">
      <c r="A112" t="s">
        <v>34278</v>
      </c>
      <c r="B112" t="s">
        <v>1695</v>
      </c>
      <c r="C112" t="s">
        <v>1696</v>
      </c>
      <c r="D112">
        <v>2003</v>
      </c>
      <c r="E112" t="s">
        <v>1697</v>
      </c>
      <c r="F112" t="s">
        <v>1701</v>
      </c>
      <c r="G112">
        <v>16</v>
      </c>
      <c r="H112" t="s">
        <v>34248</v>
      </c>
      <c r="J112">
        <v>16</v>
      </c>
      <c r="K112" t="s">
        <v>33803</v>
      </c>
      <c r="L112" t="s">
        <v>34249</v>
      </c>
      <c r="M112" t="s">
        <v>34250</v>
      </c>
      <c r="N112" s="6" t="s">
        <v>33852</v>
      </c>
      <c r="O112" s="6" t="s">
        <v>33853</v>
      </c>
      <c r="P112" s="11" t="s">
        <v>34256</v>
      </c>
      <c r="Q112" s="12" t="s">
        <v>34257</v>
      </c>
      <c r="R112" s="13">
        <f t="shared" si="1"/>
        <v>0</v>
      </c>
      <c r="S112" s="14">
        <v>21</v>
      </c>
      <c r="T112" s="11">
        <v>15.5</v>
      </c>
      <c r="U112" s="11">
        <v>100</v>
      </c>
      <c r="V112" s="6">
        <v>105</v>
      </c>
      <c r="W112" s="11">
        <v>15.5</v>
      </c>
      <c r="X112" s="6"/>
    </row>
    <row r="113" spans="1:24" hidden="1">
      <c r="A113" t="s">
        <v>34278</v>
      </c>
      <c r="B113" t="s">
        <v>1695</v>
      </c>
      <c r="C113" t="s">
        <v>1696</v>
      </c>
      <c r="D113">
        <v>2003</v>
      </c>
      <c r="E113" t="s">
        <v>1697</v>
      </c>
      <c r="F113" t="s">
        <v>1701</v>
      </c>
      <c r="G113">
        <v>16</v>
      </c>
      <c r="H113" t="s">
        <v>34248</v>
      </c>
      <c r="J113">
        <v>16</v>
      </c>
      <c r="K113" t="s">
        <v>33803</v>
      </c>
      <c r="L113" t="s">
        <v>34249</v>
      </c>
      <c r="M113" t="s">
        <v>34250</v>
      </c>
      <c r="N113" s="6" t="s">
        <v>33852</v>
      </c>
      <c r="O113" s="6" t="s">
        <v>33853</v>
      </c>
      <c r="P113" s="11" t="s">
        <v>34256</v>
      </c>
      <c r="Q113" s="12" t="s">
        <v>34257</v>
      </c>
      <c r="R113" s="13">
        <f t="shared" si="1"/>
        <v>0</v>
      </c>
      <c r="S113" s="14">
        <v>21</v>
      </c>
      <c r="T113" s="11">
        <v>15.75</v>
      </c>
      <c r="U113" s="11">
        <v>97.7</v>
      </c>
      <c r="V113" s="6">
        <v>105</v>
      </c>
      <c r="W113" s="11">
        <v>15.75</v>
      </c>
      <c r="X113" s="6"/>
    </row>
    <row r="114" spans="1:24" hidden="1">
      <c r="A114" t="s">
        <v>34278</v>
      </c>
      <c r="B114" t="s">
        <v>1695</v>
      </c>
      <c r="C114" t="s">
        <v>1696</v>
      </c>
      <c r="D114">
        <v>2003</v>
      </c>
      <c r="E114" t="s">
        <v>1697</v>
      </c>
      <c r="F114" t="s">
        <v>1701</v>
      </c>
      <c r="G114">
        <v>16</v>
      </c>
      <c r="H114" t="s">
        <v>34248</v>
      </c>
      <c r="J114">
        <v>16</v>
      </c>
      <c r="K114" t="s">
        <v>33803</v>
      </c>
      <c r="L114" t="s">
        <v>34249</v>
      </c>
      <c r="M114" t="s">
        <v>34250</v>
      </c>
      <c r="N114" s="6" t="s">
        <v>33852</v>
      </c>
      <c r="O114" s="6" t="s">
        <v>33853</v>
      </c>
      <c r="P114" s="11" t="s">
        <v>34261</v>
      </c>
      <c r="Q114" s="12">
        <v>35</v>
      </c>
      <c r="R114" s="13">
        <f t="shared" si="1"/>
        <v>0</v>
      </c>
      <c r="S114" s="14">
        <v>20</v>
      </c>
      <c r="T114" s="11">
        <v>12</v>
      </c>
      <c r="U114" s="11">
        <v>0</v>
      </c>
      <c r="V114" s="6">
        <v>105</v>
      </c>
      <c r="W114" s="11">
        <v>12</v>
      </c>
      <c r="X114" s="6"/>
    </row>
    <row r="115" spans="1:24" hidden="1">
      <c r="A115" t="s">
        <v>34278</v>
      </c>
      <c r="B115" t="s">
        <v>1695</v>
      </c>
      <c r="C115" t="s">
        <v>1696</v>
      </c>
      <c r="D115">
        <v>2003</v>
      </c>
      <c r="E115" t="s">
        <v>1697</v>
      </c>
      <c r="F115" t="s">
        <v>1701</v>
      </c>
      <c r="G115">
        <v>16</v>
      </c>
      <c r="H115" t="s">
        <v>34248</v>
      </c>
      <c r="J115">
        <v>16</v>
      </c>
      <c r="K115" t="s">
        <v>33803</v>
      </c>
      <c r="L115" t="s">
        <v>34249</v>
      </c>
      <c r="M115" t="s">
        <v>34250</v>
      </c>
      <c r="N115" s="6" t="s">
        <v>33852</v>
      </c>
      <c r="O115" s="6" t="s">
        <v>33853</v>
      </c>
      <c r="P115" s="11" t="s">
        <v>34261</v>
      </c>
      <c r="Q115" s="12">
        <v>35</v>
      </c>
      <c r="R115" s="13">
        <f t="shared" si="1"/>
        <v>0</v>
      </c>
      <c r="S115" s="14">
        <v>20</v>
      </c>
      <c r="T115" s="11">
        <v>12.25</v>
      </c>
      <c r="U115" s="11">
        <v>1.3</v>
      </c>
      <c r="V115" s="6">
        <v>105</v>
      </c>
      <c r="W115" s="11">
        <v>12.25</v>
      </c>
      <c r="X115" s="6"/>
    </row>
    <row r="116" spans="1:24" hidden="1">
      <c r="A116" t="s">
        <v>34278</v>
      </c>
      <c r="B116" t="s">
        <v>1695</v>
      </c>
      <c r="C116" t="s">
        <v>1696</v>
      </c>
      <c r="D116">
        <v>2003</v>
      </c>
      <c r="E116" t="s">
        <v>1697</v>
      </c>
      <c r="F116" t="s">
        <v>1701</v>
      </c>
      <c r="G116">
        <v>16</v>
      </c>
      <c r="H116" t="s">
        <v>34248</v>
      </c>
      <c r="J116">
        <v>16</v>
      </c>
      <c r="K116" t="s">
        <v>33803</v>
      </c>
      <c r="L116" t="s">
        <v>34249</v>
      </c>
      <c r="M116" t="s">
        <v>34250</v>
      </c>
      <c r="N116" s="6" t="s">
        <v>33852</v>
      </c>
      <c r="O116" s="6" t="s">
        <v>33853</v>
      </c>
      <c r="P116" s="11" t="s">
        <v>34261</v>
      </c>
      <c r="Q116" s="12">
        <v>35</v>
      </c>
      <c r="R116" s="13">
        <f t="shared" si="1"/>
        <v>0</v>
      </c>
      <c r="S116" s="14">
        <v>20</v>
      </c>
      <c r="T116" s="11">
        <v>12.5</v>
      </c>
      <c r="U116" s="11">
        <v>0</v>
      </c>
      <c r="V116" s="6">
        <v>105</v>
      </c>
      <c r="W116" s="11">
        <v>12.5</v>
      </c>
      <c r="X116" s="6"/>
    </row>
    <row r="117" spans="1:24" hidden="1">
      <c r="A117" t="s">
        <v>34278</v>
      </c>
      <c r="B117" t="s">
        <v>1695</v>
      </c>
      <c r="C117" t="s">
        <v>1696</v>
      </c>
      <c r="D117">
        <v>2003</v>
      </c>
      <c r="E117" t="s">
        <v>1697</v>
      </c>
      <c r="F117" t="s">
        <v>1701</v>
      </c>
      <c r="G117">
        <v>16</v>
      </c>
      <c r="H117" t="s">
        <v>34248</v>
      </c>
      <c r="J117">
        <v>16</v>
      </c>
      <c r="K117" t="s">
        <v>33803</v>
      </c>
      <c r="L117" t="s">
        <v>34249</v>
      </c>
      <c r="M117" t="s">
        <v>34250</v>
      </c>
      <c r="N117" s="6" t="s">
        <v>33852</v>
      </c>
      <c r="O117" s="6" t="s">
        <v>33853</v>
      </c>
      <c r="P117" s="11" t="s">
        <v>34261</v>
      </c>
      <c r="Q117" s="12">
        <v>35</v>
      </c>
      <c r="R117" s="13">
        <f t="shared" si="1"/>
        <v>0</v>
      </c>
      <c r="S117" s="14">
        <v>20</v>
      </c>
      <c r="T117" s="11">
        <v>12.75</v>
      </c>
      <c r="U117" s="11">
        <v>0</v>
      </c>
      <c r="V117" s="6">
        <v>105</v>
      </c>
      <c r="W117" s="11">
        <v>12.75</v>
      </c>
      <c r="X117" s="6"/>
    </row>
    <row r="118" spans="1:24" hidden="1">
      <c r="A118" t="s">
        <v>34278</v>
      </c>
      <c r="B118" t="s">
        <v>1695</v>
      </c>
      <c r="C118" t="s">
        <v>1696</v>
      </c>
      <c r="D118">
        <v>2003</v>
      </c>
      <c r="E118" t="s">
        <v>1697</v>
      </c>
      <c r="F118" t="s">
        <v>1701</v>
      </c>
      <c r="G118">
        <v>16</v>
      </c>
      <c r="H118" t="s">
        <v>34248</v>
      </c>
      <c r="J118">
        <v>16</v>
      </c>
      <c r="K118" t="s">
        <v>33803</v>
      </c>
      <c r="L118" t="s">
        <v>34249</v>
      </c>
      <c r="M118" t="s">
        <v>34250</v>
      </c>
      <c r="N118" s="6" t="s">
        <v>33852</v>
      </c>
      <c r="O118" s="6" t="s">
        <v>33853</v>
      </c>
      <c r="P118" s="11" t="s">
        <v>34261</v>
      </c>
      <c r="Q118" s="12">
        <v>35</v>
      </c>
      <c r="R118" s="13">
        <f t="shared" si="1"/>
        <v>0</v>
      </c>
      <c r="S118" s="14">
        <v>20</v>
      </c>
      <c r="T118" s="11">
        <v>13</v>
      </c>
      <c r="U118" s="11">
        <v>0</v>
      </c>
      <c r="V118" s="6">
        <v>105</v>
      </c>
      <c r="W118" s="11">
        <v>13</v>
      </c>
      <c r="X118" s="6"/>
    </row>
    <row r="119" spans="1:24" hidden="1">
      <c r="A119" t="s">
        <v>34278</v>
      </c>
      <c r="B119" t="s">
        <v>1695</v>
      </c>
      <c r="C119" t="s">
        <v>1696</v>
      </c>
      <c r="D119">
        <v>2003</v>
      </c>
      <c r="E119" t="s">
        <v>1697</v>
      </c>
      <c r="F119" t="s">
        <v>1701</v>
      </c>
      <c r="G119">
        <v>16</v>
      </c>
      <c r="H119" t="s">
        <v>34248</v>
      </c>
      <c r="J119">
        <v>16</v>
      </c>
      <c r="K119" t="s">
        <v>33803</v>
      </c>
      <c r="L119" t="s">
        <v>34249</v>
      </c>
      <c r="M119" t="s">
        <v>34250</v>
      </c>
      <c r="N119" s="6" t="s">
        <v>33852</v>
      </c>
      <c r="O119" s="6" t="s">
        <v>33853</v>
      </c>
      <c r="P119" s="11" t="s">
        <v>34261</v>
      </c>
      <c r="Q119" s="12">
        <v>35</v>
      </c>
      <c r="R119" s="13">
        <f t="shared" si="1"/>
        <v>0</v>
      </c>
      <c r="S119" s="14">
        <v>20</v>
      </c>
      <c r="T119" s="11">
        <v>13.25</v>
      </c>
      <c r="U119" s="11">
        <v>0</v>
      </c>
      <c r="V119" s="6">
        <v>105</v>
      </c>
      <c r="W119" s="11">
        <v>13.25</v>
      </c>
      <c r="X119" s="6"/>
    </row>
    <row r="120" spans="1:24" hidden="1">
      <c r="A120" t="s">
        <v>34278</v>
      </c>
      <c r="B120" t="s">
        <v>1695</v>
      </c>
      <c r="C120" t="s">
        <v>1696</v>
      </c>
      <c r="D120">
        <v>2003</v>
      </c>
      <c r="E120" t="s">
        <v>1697</v>
      </c>
      <c r="F120" t="s">
        <v>1701</v>
      </c>
      <c r="G120">
        <v>16</v>
      </c>
      <c r="H120" t="s">
        <v>34248</v>
      </c>
      <c r="J120">
        <v>16</v>
      </c>
      <c r="K120" t="s">
        <v>33803</v>
      </c>
      <c r="L120" t="s">
        <v>34249</v>
      </c>
      <c r="M120" t="s">
        <v>34250</v>
      </c>
      <c r="N120" s="6" t="s">
        <v>33852</v>
      </c>
      <c r="O120" s="6" t="s">
        <v>33853</v>
      </c>
      <c r="P120" s="11" t="s">
        <v>34261</v>
      </c>
      <c r="Q120" s="12">
        <v>35</v>
      </c>
      <c r="R120" s="13">
        <f t="shared" si="1"/>
        <v>0</v>
      </c>
      <c r="S120" s="14">
        <v>20</v>
      </c>
      <c r="T120" s="11">
        <v>13.5</v>
      </c>
      <c r="U120" s="11">
        <v>8.8000000000000007</v>
      </c>
      <c r="V120" s="6">
        <v>105</v>
      </c>
      <c r="W120" s="11">
        <v>13.5</v>
      </c>
      <c r="X120" s="6"/>
    </row>
    <row r="121" spans="1:24" hidden="1">
      <c r="A121" t="s">
        <v>34278</v>
      </c>
      <c r="B121" t="s">
        <v>1695</v>
      </c>
      <c r="C121" t="s">
        <v>1696</v>
      </c>
      <c r="D121">
        <v>2003</v>
      </c>
      <c r="E121" t="s">
        <v>1697</v>
      </c>
      <c r="F121" t="s">
        <v>1701</v>
      </c>
      <c r="G121">
        <v>16</v>
      </c>
      <c r="H121" t="s">
        <v>34248</v>
      </c>
      <c r="J121">
        <v>16</v>
      </c>
      <c r="K121" t="s">
        <v>33803</v>
      </c>
      <c r="L121" t="s">
        <v>34249</v>
      </c>
      <c r="M121" t="s">
        <v>34250</v>
      </c>
      <c r="N121" s="6" t="s">
        <v>33852</v>
      </c>
      <c r="O121" s="6" t="s">
        <v>33853</v>
      </c>
      <c r="P121" s="11" t="s">
        <v>34261</v>
      </c>
      <c r="Q121" s="12">
        <v>35</v>
      </c>
      <c r="R121" s="13">
        <f t="shared" si="1"/>
        <v>0</v>
      </c>
      <c r="S121" s="14">
        <v>20</v>
      </c>
      <c r="T121" s="11">
        <v>13.75</v>
      </c>
      <c r="U121" s="11">
        <v>25</v>
      </c>
      <c r="V121" s="6">
        <v>105</v>
      </c>
      <c r="W121" s="11">
        <v>13.75</v>
      </c>
      <c r="X121" s="6"/>
    </row>
    <row r="122" spans="1:24" hidden="1">
      <c r="A122" t="s">
        <v>34278</v>
      </c>
      <c r="B122" t="s">
        <v>1695</v>
      </c>
      <c r="C122" t="s">
        <v>1696</v>
      </c>
      <c r="D122">
        <v>2003</v>
      </c>
      <c r="E122" t="s">
        <v>1697</v>
      </c>
      <c r="F122" t="s">
        <v>1701</v>
      </c>
      <c r="G122">
        <v>16</v>
      </c>
      <c r="H122" t="s">
        <v>34248</v>
      </c>
      <c r="J122">
        <v>16</v>
      </c>
      <c r="K122" t="s">
        <v>33803</v>
      </c>
      <c r="L122" t="s">
        <v>34249</v>
      </c>
      <c r="M122" t="s">
        <v>34250</v>
      </c>
      <c r="N122" s="6" t="s">
        <v>33852</v>
      </c>
      <c r="O122" s="6" t="s">
        <v>33853</v>
      </c>
      <c r="P122" s="11" t="s">
        <v>34261</v>
      </c>
      <c r="Q122" s="12">
        <v>35</v>
      </c>
      <c r="R122" s="13">
        <f t="shared" si="1"/>
        <v>0</v>
      </c>
      <c r="S122" s="14">
        <v>20</v>
      </c>
      <c r="T122" s="11">
        <v>14</v>
      </c>
      <c r="U122" s="11">
        <v>73.5</v>
      </c>
      <c r="V122" s="6">
        <v>105</v>
      </c>
      <c r="W122" s="11">
        <v>14</v>
      </c>
      <c r="X122" s="6"/>
    </row>
    <row r="123" spans="1:24" hidden="1">
      <c r="A123" t="s">
        <v>34278</v>
      </c>
      <c r="B123" t="s">
        <v>1695</v>
      </c>
      <c r="C123" t="s">
        <v>1696</v>
      </c>
      <c r="D123">
        <v>2003</v>
      </c>
      <c r="E123" t="s">
        <v>1697</v>
      </c>
      <c r="F123" t="s">
        <v>1701</v>
      </c>
      <c r="G123">
        <v>16</v>
      </c>
      <c r="H123" t="s">
        <v>34248</v>
      </c>
      <c r="J123">
        <v>16</v>
      </c>
      <c r="K123" t="s">
        <v>33803</v>
      </c>
      <c r="L123" t="s">
        <v>34249</v>
      </c>
      <c r="M123" t="s">
        <v>34250</v>
      </c>
      <c r="N123" s="6" t="s">
        <v>33852</v>
      </c>
      <c r="O123" s="6" t="s">
        <v>33853</v>
      </c>
      <c r="P123" s="11" t="s">
        <v>34261</v>
      </c>
      <c r="Q123" s="12">
        <v>35</v>
      </c>
      <c r="R123" s="13">
        <f t="shared" si="1"/>
        <v>0</v>
      </c>
      <c r="S123" s="14">
        <v>20</v>
      </c>
      <c r="T123" s="11">
        <v>14.25</v>
      </c>
      <c r="U123" s="11">
        <v>96.8</v>
      </c>
      <c r="V123" s="6">
        <v>105</v>
      </c>
      <c r="W123" s="11">
        <v>14.25</v>
      </c>
      <c r="X123" s="6"/>
    </row>
    <row r="124" spans="1:24" hidden="1">
      <c r="A124" t="s">
        <v>34278</v>
      </c>
      <c r="B124" t="s">
        <v>1695</v>
      </c>
      <c r="C124" t="s">
        <v>1696</v>
      </c>
      <c r="D124">
        <v>2003</v>
      </c>
      <c r="E124" t="s">
        <v>1697</v>
      </c>
      <c r="F124" t="s">
        <v>1701</v>
      </c>
      <c r="G124">
        <v>16</v>
      </c>
      <c r="H124" t="s">
        <v>34248</v>
      </c>
      <c r="J124">
        <v>16</v>
      </c>
      <c r="K124" t="s">
        <v>33803</v>
      </c>
      <c r="L124" t="s">
        <v>34249</v>
      </c>
      <c r="M124" t="s">
        <v>34250</v>
      </c>
      <c r="N124" s="6" t="s">
        <v>33852</v>
      </c>
      <c r="O124" s="6" t="s">
        <v>33853</v>
      </c>
      <c r="P124" s="11" t="s">
        <v>34261</v>
      </c>
      <c r="Q124" s="12">
        <v>35</v>
      </c>
      <c r="R124" s="13">
        <f t="shared" si="1"/>
        <v>0</v>
      </c>
      <c r="S124" s="14">
        <v>20</v>
      </c>
      <c r="T124" s="11">
        <v>14.5</v>
      </c>
      <c r="U124" s="11">
        <v>100</v>
      </c>
      <c r="V124" s="6">
        <v>105</v>
      </c>
      <c r="W124" s="11">
        <v>14.5</v>
      </c>
      <c r="X124" s="6"/>
    </row>
    <row r="125" spans="1:24" hidden="1">
      <c r="A125" t="s">
        <v>34278</v>
      </c>
      <c r="B125" t="s">
        <v>1695</v>
      </c>
      <c r="C125" t="s">
        <v>1696</v>
      </c>
      <c r="D125">
        <v>2003</v>
      </c>
      <c r="E125" t="s">
        <v>1697</v>
      </c>
      <c r="F125" t="s">
        <v>1701</v>
      </c>
      <c r="G125">
        <v>16</v>
      </c>
      <c r="H125" t="s">
        <v>34248</v>
      </c>
      <c r="J125">
        <v>16</v>
      </c>
      <c r="K125" t="s">
        <v>33803</v>
      </c>
      <c r="L125" t="s">
        <v>34249</v>
      </c>
      <c r="M125" t="s">
        <v>34250</v>
      </c>
      <c r="N125" s="6" t="s">
        <v>33852</v>
      </c>
      <c r="O125" s="6" t="s">
        <v>33853</v>
      </c>
      <c r="P125" s="11" t="s">
        <v>34261</v>
      </c>
      <c r="Q125" s="12">
        <v>35</v>
      </c>
      <c r="R125" s="13">
        <f t="shared" si="1"/>
        <v>0</v>
      </c>
      <c r="S125" s="14">
        <v>20</v>
      </c>
      <c r="T125" s="11">
        <v>14.75</v>
      </c>
      <c r="U125" s="11">
        <v>96.3</v>
      </c>
      <c r="V125" s="6">
        <v>105</v>
      </c>
      <c r="W125" s="11">
        <v>14.75</v>
      </c>
      <c r="X125" s="6"/>
    </row>
    <row r="126" spans="1:24" hidden="1">
      <c r="A126" t="s">
        <v>34278</v>
      </c>
      <c r="B126" t="s">
        <v>1695</v>
      </c>
      <c r="C126" t="s">
        <v>1696</v>
      </c>
      <c r="D126">
        <v>2003</v>
      </c>
      <c r="E126" t="s">
        <v>1697</v>
      </c>
      <c r="F126" t="s">
        <v>1701</v>
      </c>
      <c r="G126">
        <v>16</v>
      </c>
      <c r="H126" t="s">
        <v>34248</v>
      </c>
      <c r="J126">
        <v>16</v>
      </c>
      <c r="K126" t="s">
        <v>33803</v>
      </c>
      <c r="L126" t="s">
        <v>34249</v>
      </c>
      <c r="M126" t="s">
        <v>34250</v>
      </c>
      <c r="N126" s="6" t="s">
        <v>33852</v>
      </c>
      <c r="O126" s="6" t="s">
        <v>33853</v>
      </c>
      <c r="P126" s="11" t="s">
        <v>34261</v>
      </c>
      <c r="Q126" s="12">
        <v>35</v>
      </c>
      <c r="R126" s="13">
        <f t="shared" si="1"/>
        <v>0</v>
      </c>
      <c r="S126" s="14">
        <v>20</v>
      </c>
      <c r="T126" s="11">
        <v>15</v>
      </c>
      <c r="U126" s="11">
        <v>95</v>
      </c>
      <c r="V126" s="6">
        <v>105</v>
      </c>
      <c r="W126" s="11">
        <v>15</v>
      </c>
      <c r="X126" s="6"/>
    </row>
    <row r="127" spans="1:24" hidden="1">
      <c r="A127" t="s">
        <v>34278</v>
      </c>
      <c r="B127" t="s">
        <v>1695</v>
      </c>
      <c r="C127" t="s">
        <v>1696</v>
      </c>
      <c r="D127">
        <v>2003</v>
      </c>
      <c r="E127" t="s">
        <v>1697</v>
      </c>
      <c r="F127" t="s">
        <v>1701</v>
      </c>
      <c r="G127">
        <v>16</v>
      </c>
      <c r="H127" t="s">
        <v>34248</v>
      </c>
      <c r="J127">
        <v>16</v>
      </c>
      <c r="K127" t="s">
        <v>33803</v>
      </c>
      <c r="L127" t="s">
        <v>34249</v>
      </c>
      <c r="M127" t="s">
        <v>34250</v>
      </c>
      <c r="N127" s="6" t="s">
        <v>33852</v>
      </c>
      <c r="O127" s="6" t="s">
        <v>33853</v>
      </c>
      <c r="P127" s="11" t="s">
        <v>34261</v>
      </c>
      <c r="Q127" s="12">
        <v>35</v>
      </c>
      <c r="R127" s="13">
        <f t="shared" si="1"/>
        <v>0</v>
      </c>
      <c r="S127" s="14">
        <v>20</v>
      </c>
      <c r="T127" s="11">
        <v>15.25</v>
      </c>
      <c r="U127" s="11">
        <v>98.6</v>
      </c>
      <c r="V127" s="6">
        <v>105</v>
      </c>
      <c r="W127" s="11">
        <v>15.25</v>
      </c>
      <c r="X127" s="6"/>
    </row>
    <row r="128" spans="1:24" hidden="1">
      <c r="A128" t="s">
        <v>34278</v>
      </c>
      <c r="B128" t="s">
        <v>1695</v>
      </c>
      <c r="C128" t="s">
        <v>1696</v>
      </c>
      <c r="D128">
        <v>2003</v>
      </c>
      <c r="E128" t="s">
        <v>1697</v>
      </c>
      <c r="F128" t="s">
        <v>1701</v>
      </c>
      <c r="G128">
        <v>16</v>
      </c>
      <c r="H128" t="s">
        <v>34248</v>
      </c>
      <c r="J128">
        <v>16</v>
      </c>
      <c r="K128" t="s">
        <v>33803</v>
      </c>
      <c r="L128" t="s">
        <v>34249</v>
      </c>
      <c r="M128" t="s">
        <v>34250</v>
      </c>
      <c r="N128" s="6" t="s">
        <v>33852</v>
      </c>
      <c r="O128" s="6" t="s">
        <v>33853</v>
      </c>
      <c r="P128" s="11" t="s">
        <v>34261</v>
      </c>
      <c r="Q128" s="12">
        <v>35</v>
      </c>
      <c r="R128" s="13">
        <f t="shared" si="1"/>
        <v>0</v>
      </c>
      <c r="S128" s="14">
        <v>20</v>
      </c>
      <c r="T128" s="11">
        <v>15.5</v>
      </c>
      <c r="U128" s="11">
        <v>97.3</v>
      </c>
      <c r="V128" s="6">
        <v>105</v>
      </c>
      <c r="W128" s="11">
        <v>15.5</v>
      </c>
      <c r="X128" s="6"/>
    </row>
    <row r="129" spans="1:24" hidden="1">
      <c r="A129" t="s">
        <v>34278</v>
      </c>
      <c r="B129" t="s">
        <v>1695</v>
      </c>
      <c r="C129" t="s">
        <v>1696</v>
      </c>
      <c r="D129">
        <v>2003</v>
      </c>
      <c r="E129" t="s">
        <v>1697</v>
      </c>
      <c r="F129" t="s">
        <v>1701</v>
      </c>
      <c r="G129">
        <v>16</v>
      </c>
      <c r="H129" t="s">
        <v>34248</v>
      </c>
      <c r="J129">
        <v>16</v>
      </c>
      <c r="K129" t="s">
        <v>33803</v>
      </c>
      <c r="L129" t="s">
        <v>34249</v>
      </c>
      <c r="M129" t="s">
        <v>34250</v>
      </c>
      <c r="N129" s="6" t="s">
        <v>33852</v>
      </c>
      <c r="O129" s="6" t="s">
        <v>33853</v>
      </c>
      <c r="P129" s="11" t="s">
        <v>34261</v>
      </c>
      <c r="Q129" s="12">
        <v>35</v>
      </c>
      <c r="R129" s="13">
        <f t="shared" si="1"/>
        <v>0</v>
      </c>
      <c r="S129" s="14">
        <v>20</v>
      </c>
      <c r="T129" s="11">
        <v>15.75</v>
      </c>
      <c r="U129" s="11">
        <v>98.8</v>
      </c>
      <c r="V129" s="6">
        <v>105</v>
      </c>
      <c r="W129" s="11">
        <v>15.75</v>
      </c>
      <c r="X129" s="6"/>
    </row>
    <row r="130" spans="1:24" hidden="1">
      <c r="A130" t="s">
        <v>34278</v>
      </c>
      <c r="B130" t="s">
        <v>1695</v>
      </c>
      <c r="C130" t="s">
        <v>1696</v>
      </c>
      <c r="D130">
        <v>2003</v>
      </c>
      <c r="E130" t="s">
        <v>1697</v>
      </c>
      <c r="F130" t="s">
        <v>1701</v>
      </c>
      <c r="G130">
        <v>16</v>
      </c>
      <c r="H130" t="s">
        <v>34248</v>
      </c>
      <c r="J130">
        <v>16</v>
      </c>
      <c r="K130" t="s">
        <v>33803</v>
      </c>
      <c r="L130" t="s">
        <v>34249</v>
      </c>
      <c r="M130" t="s">
        <v>34250</v>
      </c>
      <c r="N130" s="6" t="s">
        <v>33852</v>
      </c>
      <c r="O130" s="6" t="s">
        <v>33853</v>
      </c>
      <c r="P130" s="11" t="s">
        <v>34261</v>
      </c>
      <c r="Q130" s="12">
        <v>35</v>
      </c>
      <c r="R130" s="13">
        <f t="shared" si="1"/>
        <v>0</v>
      </c>
      <c r="S130" s="14">
        <v>20</v>
      </c>
      <c r="T130" s="11">
        <v>16</v>
      </c>
      <c r="U130" s="11">
        <v>100</v>
      </c>
      <c r="V130" s="6">
        <v>105</v>
      </c>
      <c r="W130" s="11">
        <v>16</v>
      </c>
      <c r="X130" s="6"/>
    </row>
    <row r="131" spans="1:24" hidden="1">
      <c r="A131" t="s">
        <v>34278</v>
      </c>
      <c r="B131" t="s">
        <v>1695</v>
      </c>
      <c r="C131" t="s">
        <v>1696</v>
      </c>
      <c r="D131">
        <v>2003</v>
      </c>
      <c r="E131" t="s">
        <v>1697</v>
      </c>
      <c r="F131" t="s">
        <v>1701</v>
      </c>
      <c r="G131">
        <v>16</v>
      </c>
      <c r="H131" t="s">
        <v>34248</v>
      </c>
      <c r="J131">
        <v>16</v>
      </c>
      <c r="K131" t="s">
        <v>33803</v>
      </c>
      <c r="L131" t="s">
        <v>34249</v>
      </c>
      <c r="M131" t="s">
        <v>34250</v>
      </c>
      <c r="N131" s="6" t="s">
        <v>33852</v>
      </c>
      <c r="O131" s="6" t="s">
        <v>33853</v>
      </c>
      <c r="P131" s="11" t="s">
        <v>34261</v>
      </c>
      <c r="Q131" s="12">
        <v>35</v>
      </c>
      <c r="R131" s="13">
        <f t="shared" si="1"/>
        <v>0</v>
      </c>
      <c r="S131" s="14">
        <v>20</v>
      </c>
      <c r="T131" s="11">
        <v>16.25</v>
      </c>
      <c r="U131" s="11">
        <v>97.6</v>
      </c>
      <c r="V131" s="6">
        <v>105</v>
      </c>
      <c r="W131" s="11">
        <v>16.25</v>
      </c>
      <c r="X131" s="6"/>
    </row>
    <row r="132" spans="1:24" hidden="1">
      <c r="A132" t="s">
        <v>34278</v>
      </c>
      <c r="B132" t="s">
        <v>1695</v>
      </c>
      <c r="C132" t="s">
        <v>1696</v>
      </c>
      <c r="D132">
        <v>2003</v>
      </c>
      <c r="E132" t="s">
        <v>1697</v>
      </c>
      <c r="F132" t="s">
        <v>1701</v>
      </c>
      <c r="G132">
        <v>16</v>
      </c>
      <c r="H132" t="s">
        <v>34248</v>
      </c>
      <c r="J132">
        <v>16</v>
      </c>
      <c r="K132" t="s">
        <v>33803</v>
      </c>
      <c r="L132" t="s">
        <v>34249</v>
      </c>
      <c r="M132" t="s">
        <v>34250</v>
      </c>
      <c r="N132" s="6" t="s">
        <v>33852</v>
      </c>
      <c r="O132" s="6" t="s">
        <v>33853</v>
      </c>
      <c r="P132" s="11" t="s">
        <v>34261</v>
      </c>
      <c r="Q132" s="12">
        <v>35</v>
      </c>
      <c r="R132" s="13">
        <f t="shared" si="1"/>
        <v>0</v>
      </c>
      <c r="S132" s="14">
        <v>20</v>
      </c>
      <c r="T132" s="11">
        <v>16.5</v>
      </c>
      <c r="U132" s="11">
        <v>96.4</v>
      </c>
      <c r="V132" s="6">
        <v>105</v>
      </c>
      <c r="W132" s="11">
        <v>16.5</v>
      </c>
      <c r="X132" s="6"/>
    </row>
    <row r="133" spans="1:24" hidden="1">
      <c r="A133" t="s">
        <v>34278</v>
      </c>
      <c r="B133" t="s">
        <v>1695</v>
      </c>
      <c r="C133" t="s">
        <v>1696</v>
      </c>
      <c r="D133">
        <v>2003</v>
      </c>
      <c r="E133" t="s">
        <v>1697</v>
      </c>
      <c r="F133" t="s">
        <v>1701</v>
      </c>
      <c r="G133">
        <v>16</v>
      </c>
      <c r="H133" t="s">
        <v>34248</v>
      </c>
      <c r="J133">
        <v>16</v>
      </c>
      <c r="K133" t="s">
        <v>33803</v>
      </c>
      <c r="L133" t="s">
        <v>34249</v>
      </c>
      <c r="M133" t="s">
        <v>34250</v>
      </c>
      <c r="N133" s="6" t="s">
        <v>33852</v>
      </c>
      <c r="O133" s="6" t="s">
        <v>33853</v>
      </c>
      <c r="P133" s="11" t="s">
        <v>34261</v>
      </c>
      <c r="Q133" s="12">
        <v>35</v>
      </c>
      <c r="R133" s="13">
        <f t="shared" si="1"/>
        <v>0</v>
      </c>
      <c r="S133" s="14">
        <v>20</v>
      </c>
      <c r="T133" s="11">
        <v>16.75</v>
      </c>
      <c r="U133" s="11">
        <v>98.6</v>
      </c>
      <c r="V133" s="6">
        <v>105</v>
      </c>
      <c r="W133" s="11">
        <v>16.75</v>
      </c>
      <c r="X133" s="6"/>
    </row>
    <row r="134" spans="1:24" hidden="1">
      <c r="A134" t="s">
        <v>34278</v>
      </c>
      <c r="B134" t="s">
        <v>1695</v>
      </c>
      <c r="C134" t="s">
        <v>1696</v>
      </c>
      <c r="D134">
        <v>2003</v>
      </c>
      <c r="E134" t="s">
        <v>1697</v>
      </c>
      <c r="F134" t="s">
        <v>1701</v>
      </c>
      <c r="G134">
        <v>16</v>
      </c>
      <c r="H134" t="s">
        <v>34248</v>
      </c>
      <c r="J134">
        <v>16</v>
      </c>
      <c r="K134" t="s">
        <v>33803</v>
      </c>
      <c r="L134" t="s">
        <v>34249</v>
      </c>
      <c r="M134" t="s">
        <v>34250</v>
      </c>
      <c r="N134" s="6" t="s">
        <v>33852</v>
      </c>
      <c r="O134" s="6" t="s">
        <v>33853</v>
      </c>
      <c r="P134" s="11" t="s">
        <v>34264</v>
      </c>
      <c r="Q134" s="12" t="s">
        <v>34265</v>
      </c>
      <c r="R134" s="13">
        <f t="shared" si="1"/>
        <v>0</v>
      </c>
      <c r="S134" s="14">
        <v>16</v>
      </c>
      <c r="T134" s="11">
        <v>12</v>
      </c>
      <c r="U134" s="11">
        <v>0</v>
      </c>
      <c r="V134" s="6">
        <v>105</v>
      </c>
      <c r="W134" s="11">
        <v>12</v>
      </c>
      <c r="X134" s="6"/>
    </row>
    <row r="135" spans="1:24" hidden="1">
      <c r="A135" t="s">
        <v>34278</v>
      </c>
      <c r="B135" t="s">
        <v>1695</v>
      </c>
      <c r="C135" t="s">
        <v>1696</v>
      </c>
      <c r="D135">
        <v>2003</v>
      </c>
      <c r="E135" t="s">
        <v>1697</v>
      </c>
      <c r="F135" t="s">
        <v>1701</v>
      </c>
      <c r="G135">
        <v>16</v>
      </c>
      <c r="H135" t="s">
        <v>34248</v>
      </c>
      <c r="J135">
        <v>16</v>
      </c>
      <c r="K135" t="s">
        <v>33803</v>
      </c>
      <c r="L135" t="s">
        <v>34249</v>
      </c>
      <c r="M135" t="s">
        <v>34250</v>
      </c>
      <c r="N135" s="6" t="s">
        <v>33852</v>
      </c>
      <c r="O135" s="6" t="s">
        <v>33853</v>
      </c>
      <c r="P135" s="11" t="s">
        <v>34264</v>
      </c>
      <c r="Q135" s="12" t="s">
        <v>34265</v>
      </c>
      <c r="R135" s="13">
        <f t="shared" si="1"/>
        <v>0</v>
      </c>
      <c r="S135" s="14">
        <v>16</v>
      </c>
      <c r="T135" s="11">
        <v>12.25</v>
      </c>
      <c r="U135" s="11">
        <v>1</v>
      </c>
      <c r="V135" s="6">
        <v>105</v>
      </c>
      <c r="W135" s="11">
        <v>12.25</v>
      </c>
      <c r="X135" s="6"/>
    </row>
    <row r="136" spans="1:24" hidden="1">
      <c r="A136" t="s">
        <v>34278</v>
      </c>
      <c r="B136" t="s">
        <v>1695</v>
      </c>
      <c r="C136" t="s">
        <v>1696</v>
      </c>
      <c r="D136">
        <v>2003</v>
      </c>
      <c r="E136" t="s">
        <v>1697</v>
      </c>
      <c r="F136" t="s">
        <v>1701</v>
      </c>
      <c r="G136">
        <v>16</v>
      </c>
      <c r="H136" t="s">
        <v>34248</v>
      </c>
      <c r="J136">
        <v>16</v>
      </c>
      <c r="K136" t="s">
        <v>33803</v>
      </c>
      <c r="L136" t="s">
        <v>34249</v>
      </c>
      <c r="M136" t="s">
        <v>34250</v>
      </c>
      <c r="N136" s="6" t="s">
        <v>33852</v>
      </c>
      <c r="O136" s="6" t="s">
        <v>33853</v>
      </c>
      <c r="P136" s="11" t="s">
        <v>34264</v>
      </c>
      <c r="Q136" s="12" t="s">
        <v>34265</v>
      </c>
      <c r="R136" s="13">
        <f t="shared" si="1"/>
        <v>0</v>
      </c>
      <c r="S136" s="14">
        <v>16</v>
      </c>
      <c r="T136" s="11">
        <v>12.5</v>
      </c>
      <c r="U136" s="11">
        <v>1</v>
      </c>
      <c r="V136" s="6">
        <v>105</v>
      </c>
      <c r="W136" s="11">
        <v>12.5</v>
      </c>
      <c r="X136" s="6"/>
    </row>
    <row r="137" spans="1:24" hidden="1">
      <c r="A137" t="s">
        <v>34278</v>
      </c>
      <c r="B137" t="s">
        <v>1695</v>
      </c>
      <c r="C137" t="s">
        <v>1696</v>
      </c>
      <c r="D137">
        <v>2003</v>
      </c>
      <c r="E137" t="s">
        <v>1697</v>
      </c>
      <c r="F137" t="s">
        <v>1701</v>
      </c>
      <c r="G137">
        <v>16</v>
      </c>
      <c r="H137" t="s">
        <v>34248</v>
      </c>
      <c r="J137">
        <v>16</v>
      </c>
      <c r="K137" t="s">
        <v>33803</v>
      </c>
      <c r="L137" t="s">
        <v>34249</v>
      </c>
      <c r="M137" t="s">
        <v>34250</v>
      </c>
      <c r="N137" s="6" t="s">
        <v>33852</v>
      </c>
      <c r="O137" s="6" t="s">
        <v>33853</v>
      </c>
      <c r="P137" s="11" t="s">
        <v>34264</v>
      </c>
      <c r="Q137" s="12" t="s">
        <v>34265</v>
      </c>
      <c r="R137" s="13">
        <f t="shared" si="1"/>
        <v>0</v>
      </c>
      <c r="S137" s="14">
        <v>16</v>
      </c>
      <c r="T137" s="11">
        <v>12.75</v>
      </c>
      <c r="U137" s="11">
        <v>2.1</v>
      </c>
      <c r="V137" s="6">
        <v>105</v>
      </c>
      <c r="W137" s="11">
        <v>12.75</v>
      </c>
      <c r="X137" s="6"/>
    </row>
    <row r="138" spans="1:24" hidden="1">
      <c r="A138" t="s">
        <v>34278</v>
      </c>
      <c r="B138" t="s">
        <v>1695</v>
      </c>
      <c r="C138" t="s">
        <v>1696</v>
      </c>
      <c r="D138">
        <v>2003</v>
      </c>
      <c r="E138" t="s">
        <v>1697</v>
      </c>
      <c r="F138" t="s">
        <v>1701</v>
      </c>
      <c r="G138">
        <v>16</v>
      </c>
      <c r="H138" t="s">
        <v>34248</v>
      </c>
      <c r="J138">
        <v>16</v>
      </c>
      <c r="K138" t="s">
        <v>33803</v>
      </c>
      <c r="L138" t="s">
        <v>34249</v>
      </c>
      <c r="M138" t="s">
        <v>34250</v>
      </c>
      <c r="N138" s="6" t="s">
        <v>33852</v>
      </c>
      <c r="O138" s="6" t="s">
        <v>33853</v>
      </c>
      <c r="P138" s="11" t="s">
        <v>34264</v>
      </c>
      <c r="Q138" s="12" t="s">
        <v>34265</v>
      </c>
      <c r="R138" s="13">
        <f t="shared" si="1"/>
        <v>0</v>
      </c>
      <c r="S138" s="14">
        <v>16</v>
      </c>
      <c r="T138" s="11">
        <v>13</v>
      </c>
      <c r="U138" s="11">
        <v>5.8</v>
      </c>
      <c r="V138" s="6">
        <v>105</v>
      </c>
      <c r="W138" s="11">
        <v>13</v>
      </c>
      <c r="X138" s="6"/>
    </row>
    <row r="139" spans="1:24" hidden="1">
      <c r="A139" t="s">
        <v>34278</v>
      </c>
      <c r="B139" t="s">
        <v>1695</v>
      </c>
      <c r="C139" t="s">
        <v>1696</v>
      </c>
      <c r="D139">
        <v>2003</v>
      </c>
      <c r="E139" t="s">
        <v>1697</v>
      </c>
      <c r="F139" t="s">
        <v>1701</v>
      </c>
      <c r="G139">
        <v>16</v>
      </c>
      <c r="H139" t="s">
        <v>34248</v>
      </c>
      <c r="J139">
        <v>16</v>
      </c>
      <c r="K139" t="s">
        <v>33803</v>
      </c>
      <c r="L139" t="s">
        <v>34249</v>
      </c>
      <c r="M139" t="s">
        <v>34250</v>
      </c>
      <c r="N139" s="6" t="s">
        <v>33852</v>
      </c>
      <c r="O139" s="6" t="s">
        <v>33853</v>
      </c>
      <c r="P139" s="11" t="s">
        <v>34264</v>
      </c>
      <c r="Q139" s="12" t="s">
        <v>34265</v>
      </c>
      <c r="R139" s="13">
        <f t="shared" si="1"/>
        <v>0</v>
      </c>
      <c r="S139" s="14">
        <v>16</v>
      </c>
      <c r="T139" s="11">
        <v>13.25</v>
      </c>
      <c r="U139" s="11">
        <v>1.9</v>
      </c>
      <c r="V139" s="6">
        <v>105</v>
      </c>
      <c r="W139" s="11">
        <v>13.25</v>
      </c>
      <c r="X139" s="6"/>
    </row>
    <row r="140" spans="1:24" hidden="1">
      <c r="A140" t="s">
        <v>34278</v>
      </c>
      <c r="B140" t="s">
        <v>1695</v>
      </c>
      <c r="C140" t="s">
        <v>1696</v>
      </c>
      <c r="D140">
        <v>2003</v>
      </c>
      <c r="E140" t="s">
        <v>1697</v>
      </c>
      <c r="F140" t="s">
        <v>1701</v>
      </c>
      <c r="G140">
        <v>16</v>
      </c>
      <c r="H140" t="s">
        <v>34248</v>
      </c>
      <c r="J140">
        <v>16</v>
      </c>
      <c r="K140" t="s">
        <v>33803</v>
      </c>
      <c r="L140" t="s">
        <v>34249</v>
      </c>
      <c r="M140" t="s">
        <v>34250</v>
      </c>
      <c r="N140" s="6" t="s">
        <v>33852</v>
      </c>
      <c r="O140" s="6" t="s">
        <v>33853</v>
      </c>
      <c r="P140" s="11" t="s">
        <v>34264</v>
      </c>
      <c r="Q140" s="12" t="s">
        <v>34265</v>
      </c>
      <c r="R140" s="13">
        <f t="shared" si="1"/>
        <v>0</v>
      </c>
      <c r="S140" s="14">
        <v>16</v>
      </c>
      <c r="T140" s="11">
        <v>13.5</v>
      </c>
      <c r="U140" s="11">
        <v>20.8</v>
      </c>
      <c r="V140" s="6">
        <v>105</v>
      </c>
      <c r="W140" s="11">
        <v>13.5</v>
      </c>
      <c r="X140" s="6"/>
    </row>
    <row r="141" spans="1:24" hidden="1">
      <c r="A141" t="s">
        <v>34278</v>
      </c>
      <c r="B141" t="s">
        <v>1695</v>
      </c>
      <c r="C141" t="s">
        <v>1696</v>
      </c>
      <c r="D141">
        <v>2003</v>
      </c>
      <c r="E141" t="s">
        <v>1697</v>
      </c>
      <c r="F141" t="s">
        <v>1701</v>
      </c>
      <c r="G141">
        <v>16</v>
      </c>
      <c r="H141" t="s">
        <v>34248</v>
      </c>
      <c r="J141">
        <v>16</v>
      </c>
      <c r="K141" t="s">
        <v>33803</v>
      </c>
      <c r="L141" t="s">
        <v>34249</v>
      </c>
      <c r="M141" t="s">
        <v>34250</v>
      </c>
      <c r="N141" s="6" t="s">
        <v>33852</v>
      </c>
      <c r="O141" s="6" t="s">
        <v>33853</v>
      </c>
      <c r="P141" s="11" t="s">
        <v>34264</v>
      </c>
      <c r="Q141" s="12" t="s">
        <v>34265</v>
      </c>
      <c r="R141" s="13">
        <f t="shared" si="1"/>
        <v>0</v>
      </c>
      <c r="S141" s="14">
        <v>16</v>
      </c>
      <c r="T141" s="11">
        <v>13.75</v>
      </c>
      <c r="U141" s="11">
        <v>59</v>
      </c>
      <c r="V141" s="6">
        <v>105</v>
      </c>
      <c r="W141" s="11">
        <v>13.75</v>
      </c>
      <c r="X141" s="6"/>
    </row>
    <row r="142" spans="1:24" hidden="1">
      <c r="A142" t="s">
        <v>34278</v>
      </c>
      <c r="B142" t="s">
        <v>1695</v>
      </c>
      <c r="C142" t="s">
        <v>1696</v>
      </c>
      <c r="D142">
        <v>2003</v>
      </c>
      <c r="E142" t="s">
        <v>1697</v>
      </c>
      <c r="F142" t="s">
        <v>1701</v>
      </c>
      <c r="G142">
        <v>16</v>
      </c>
      <c r="H142" t="s">
        <v>34248</v>
      </c>
      <c r="J142">
        <v>16</v>
      </c>
      <c r="K142" t="s">
        <v>33803</v>
      </c>
      <c r="L142" t="s">
        <v>34249</v>
      </c>
      <c r="M142" t="s">
        <v>34250</v>
      </c>
      <c r="N142" s="6" t="s">
        <v>33852</v>
      </c>
      <c r="O142" s="6" t="s">
        <v>33853</v>
      </c>
      <c r="P142" s="11" t="s">
        <v>34264</v>
      </c>
      <c r="Q142" s="12" t="s">
        <v>34265</v>
      </c>
      <c r="R142" s="13">
        <f t="shared" si="1"/>
        <v>0</v>
      </c>
      <c r="S142" s="14">
        <v>16</v>
      </c>
      <c r="T142" s="11">
        <v>14</v>
      </c>
      <c r="U142" s="11">
        <v>89.6</v>
      </c>
      <c r="V142" s="6">
        <v>105</v>
      </c>
      <c r="W142" s="11">
        <v>14</v>
      </c>
      <c r="X142" s="6"/>
    </row>
    <row r="143" spans="1:24" hidden="1">
      <c r="A143" t="s">
        <v>34278</v>
      </c>
      <c r="B143" t="s">
        <v>1695</v>
      </c>
      <c r="C143" t="s">
        <v>1696</v>
      </c>
      <c r="D143">
        <v>2003</v>
      </c>
      <c r="E143" t="s">
        <v>1697</v>
      </c>
      <c r="F143" t="s">
        <v>1701</v>
      </c>
      <c r="G143">
        <v>16</v>
      </c>
      <c r="H143" t="s">
        <v>34248</v>
      </c>
      <c r="J143">
        <v>16</v>
      </c>
      <c r="K143" t="s">
        <v>33803</v>
      </c>
      <c r="L143" t="s">
        <v>34249</v>
      </c>
      <c r="M143" t="s">
        <v>34250</v>
      </c>
      <c r="N143" s="6" t="s">
        <v>33852</v>
      </c>
      <c r="O143" s="6" t="s">
        <v>33853</v>
      </c>
      <c r="P143" s="11" t="s">
        <v>34264</v>
      </c>
      <c r="Q143" s="12" t="s">
        <v>34265</v>
      </c>
      <c r="R143" s="13">
        <f t="shared" si="1"/>
        <v>0</v>
      </c>
      <c r="S143" s="14">
        <v>16</v>
      </c>
      <c r="T143" s="11">
        <v>14.25</v>
      </c>
      <c r="U143" s="11">
        <v>95.6</v>
      </c>
      <c r="V143" s="6">
        <v>105</v>
      </c>
      <c r="W143" s="11">
        <v>14.25</v>
      </c>
      <c r="X143" s="6"/>
    </row>
    <row r="144" spans="1:24" hidden="1">
      <c r="A144" t="s">
        <v>34278</v>
      </c>
      <c r="B144" t="s">
        <v>1695</v>
      </c>
      <c r="C144" t="s">
        <v>1696</v>
      </c>
      <c r="D144">
        <v>2003</v>
      </c>
      <c r="E144" t="s">
        <v>1697</v>
      </c>
      <c r="F144" t="s">
        <v>1701</v>
      </c>
      <c r="G144">
        <v>16</v>
      </c>
      <c r="H144" t="s">
        <v>34248</v>
      </c>
      <c r="J144">
        <v>16</v>
      </c>
      <c r="K144" t="s">
        <v>33803</v>
      </c>
      <c r="L144" t="s">
        <v>34249</v>
      </c>
      <c r="M144" t="s">
        <v>34250</v>
      </c>
      <c r="N144" s="6" t="s">
        <v>33852</v>
      </c>
      <c r="O144" s="6" t="s">
        <v>33853</v>
      </c>
      <c r="P144" s="11" t="s">
        <v>34264</v>
      </c>
      <c r="Q144" s="12" t="s">
        <v>34265</v>
      </c>
      <c r="R144" s="13">
        <f t="shared" si="1"/>
        <v>0</v>
      </c>
      <c r="S144" s="14">
        <v>16</v>
      </c>
      <c r="T144" s="11">
        <v>14.5</v>
      </c>
      <c r="U144" s="11">
        <v>98.9</v>
      </c>
      <c r="V144" s="6">
        <v>105</v>
      </c>
      <c r="W144" s="11">
        <v>14.5</v>
      </c>
      <c r="X144" s="6"/>
    </row>
    <row r="145" spans="1:24" hidden="1">
      <c r="A145" t="s">
        <v>34278</v>
      </c>
      <c r="B145" t="s">
        <v>1695</v>
      </c>
      <c r="C145" t="s">
        <v>1696</v>
      </c>
      <c r="D145">
        <v>2003</v>
      </c>
      <c r="E145" t="s">
        <v>1697</v>
      </c>
      <c r="F145" t="s">
        <v>1701</v>
      </c>
      <c r="G145">
        <v>16</v>
      </c>
      <c r="H145" t="s">
        <v>34248</v>
      </c>
      <c r="J145">
        <v>16</v>
      </c>
      <c r="K145" t="s">
        <v>33803</v>
      </c>
      <c r="L145" t="s">
        <v>34249</v>
      </c>
      <c r="M145" t="s">
        <v>34250</v>
      </c>
      <c r="N145" s="6" t="s">
        <v>33852</v>
      </c>
      <c r="O145" s="6" t="s">
        <v>33853</v>
      </c>
      <c r="P145" s="11" t="s">
        <v>34264</v>
      </c>
      <c r="Q145" s="12" t="s">
        <v>34265</v>
      </c>
      <c r="R145" s="13">
        <f t="shared" si="1"/>
        <v>0</v>
      </c>
      <c r="S145" s="14">
        <v>16</v>
      </c>
      <c r="T145" s="11">
        <v>14.75</v>
      </c>
      <c r="U145" s="11">
        <v>94.7</v>
      </c>
      <c r="V145" s="6">
        <v>105</v>
      </c>
      <c r="W145" s="11">
        <v>14.75</v>
      </c>
      <c r="X145" s="6"/>
    </row>
    <row r="146" spans="1:24" hidden="1">
      <c r="A146" t="s">
        <v>34278</v>
      </c>
      <c r="B146" t="s">
        <v>1695</v>
      </c>
      <c r="C146" t="s">
        <v>1696</v>
      </c>
      <c r="D146">
        <v>2003</v>
      </c>
      <c r="E146" t="s">
        <v>1697</v>
      </c>
      <c r="F146" t="s">
        <v>1701</v>
      </c>
      <c r="G146">
        <v>16</v>
      </c>
      <c r="H146" t="s">
        <v>34248</v>
      </c>
      <c r="J146">
        <v>16</v>
      </c>
      <c r="K146" t="s">
        <v>33803</v>
      </c>
      <c r="L146" t="s">
        <v>34249</v>
      </c>
      <c r="M146" t="s">
        <v>34250</v>
      </c>
      <c r="N146" s="6" t="s">
        <v>33852</v>
      </c>
      <c r="O146" s="6" t="s">
        <v>33853</v>
      </c>
      <c r="P146" s="11" t="s">
        <v>34264</v>
      </c>
      <c r="Q146" s="12" t="s">
        <v>34265</v>
      </c>
      <c r="R146" s="13">
        <f t="shared" si="1"/>
        <v>0</v>
      </c>
      <c r="S146" s="14">
        <v>16</v>
      </c>
      <c r="T146" s="11">
        <v>15</v>
      </c>
      <c r="U146" s="11">
        <v>92.7</v>
      </c>
      <c r="V146" s="6">
        <v>105</v>
      </c>
      <c r="W146" s="11">
        <v>15</v>
      </c>
      <c r="X146" s="6"/>
    </row>
    <row r="147" spans="1:24" hidden="1">
      <c r="A147" t="s">
        <v>34278</v>
      </c>
      <c r="B147" t="s">
        <v>1695</v>
      </c>
      <c r="C147" t="s">
        <v>1696</v>
      </c>
      <c r="D147">
        <v>2003</v>
      </c>
      <c r="E147" t="s">
        <v>1697</v>
      </c>
      <c r="F147" t="s">
        <v>1701</v>
      </c>
      <c r="G147">
        <v>16</v>
      </c>
      <c r="H147" t="s">
        <v>34248</v>
      </c>
      <c r="J147">
        <v>16</v>
      </c>
      <c r="K147" t="s">
        <v>33803</v>
      </c>
      <c r="L147" t="s">
        <v>34249</v>
      </c>
      <c r="M147" t="s">
        <v>34250</v>
      </c>
      <c r="N147" s="6" t="s">
        <v>33852</v>
      </c>
      <c r="O147" s="6" t="s">
        <v>33853</v>
      </c>
      <c r="P147" s="11" t="s">
        <v>34264</v>
      </c>
      <c r="Q147" s="12" t="s">
        <v>34265</v>
      </c>
      <c r="R147" s="13">
        <f t="shared" si="1"/>
        <v>0</v>
      </c>
      <c r="S147" s="14">
        <v>16</v>
      </c>
      <c r="T147" s="11">
        <v>15.25</v>
      </c>
      <c r="U147" s="11">
        <v>93.8</v>
      </c>
      <c r="V147" s="6">
        <v>105</v>
      </c>
      <c r="W147" s="11">
        <v>15.25</v>
      </c>
      <c r="X147" s="6"/>
    </row>
    <row r="148" spans="1:24" hidden="1">
      <c r="A148" t="s">
        <v>34278</v>
      </c>
      <c r="B148" t="s">
        <v>1695</v>
      </c>
      <c r="C148" t="s">
        <v>1696</v>
      </c>
      <c r="D148">
        <v>2003</v>
      </c>
      <c r="E148" t="s">
        <v>1697</v>
      </c>
      <c r="F148" t="s">
        <v>1701</v>
      </c>
      <c r="G148">
        <v>16</v>
      </c>
      <c r="H148" t="s">
        <v>34248</v>
      </c>
      <c r="J148">
        <v>16</v>
      </c>
      <c r="K148" t="s">
        <v>33803</v>
      </c>
      <c r="L148" t="s">
        <v>34249</v>
      </c>
      <c r="M148" t="s">
        <v>34250</v>
      </c>
      <c r="N148" s="6" t="s">
        <v>33852</v>
      </c>
      <c r="O148" s="6" t="s">
        <v>33853</v>
      </c>
      <c r="P148" s="11" t="s">
        <v>34264</v>
      </c>
      <c r="Q148" s="12" t="s">
        <v>34265</v>
      </c>
      <c r="R148" s="13">
        <f t="shared" si="1"/>
        <v>0</v>
      </c>
      <c r="S148" s="14">
        <v>16</v>
      </c>
      <c r="T148" s="11">
        <v>15.5</v>
      </c>
      <c r="U148" s="11">
        <v>97.9</v>
      </c>
      <c r="V148" s="6">
        <v>105</v>
      </c>
      <c r="W148" s="11">
        <v>15.5</v>
      </c>
      <c r="X148" s="6"/>
    </row>
    <row r="149" spans="1:24" hidden="1">
      <c r="A149" t="s">
        <v>34278</v>
      </c>
      <c r="B149" t="s">
        <v>1695</v>
      </c>
      <c r="C149" t="s">
        <v>1696</v>
      </c>
      <c r="D149">
        <v>2003</v>
      </c>
      <c r="E149" t="s">
        <v>1697</v>
      </c>
      <c r="F149" t="s">
        <v>1701</v>
      </c>
      <c r="G149">
        <v>16</v>
      </c>
      <c r="H149" t="s">
        <v>34248</v>
      </c>
      <c r="J149">
        <v>16</v>
      </c>
      <c r="K149" t="s">
        <v>33803</v>
      </c>
      <c r="L149" t="s">
        <v>34249</v>
      </c>
      <c r="M149" t="s">
        <v>34250</v>
      </c>
      <c r="N149" s="6" t="s">
        <v>33852</v>
      </c>
      <c r="O149" s="6" t="s">
        <v>33853</v>
      </c>
      <c r="P149" s="11" t="s">
        <v>34264</v>
      </c>
      <c r="Q149" s="12" t="s">
        <v>34265</v>
      </c>
      <c r="R149" s="13">
        <f t="shared" ref="R149:R212" si="2">-AB149</f>
        <v>0</v>
      </c>
      <c r="S149" s="14">
        <v>16</v>
      </c>
      <c r="T149" s="11">
        <v>15.75</v>
      </c>
      <c r="U149" s="11">
        <v>97.1</v>
      </c>
      <c r="V149" s="6">
        <v>105</v>
      </c>
      <c r="W149" s="11">
        <v>15.75</v>
      </c>
      <c r="X149" s="6"/>
    </row>
    <row r="150" spans="1:24" hidden="1">
      <c r="A150" t="s">
        <v>34278</v>
      </c>
      <c r="B150" t="s">
        <v>1695</v>
      </c>
      <c r="C150" t="s">
        <v>1696</v>
      </c>
      <c r="D150">
        <v>2003</v>
      </c>
      <c r="E150" t="s">
        <v>1697</v>
      </c>
      <c r="F150" t="s">
        <v>1701</v>
      </c>
      <c r="G150">
        <v>16</v>
      </c>
      <c r="H150" t="s">
        <v>34248</v>
      </c>
      <c r="J150">
        <v>16</v>
      </c>
      <c r="K150" t="s">
        <v>33803</v>
      </c>
      <c r="L150" t="s">
        <v>34249</v>
      </c>
      <c r="M150" t="s">
        <v>34250</v>
      </c>
      <c r="N150" s="6" t="s">
        <v>33852</v>
      </c>
      <c r="O150" s="6" t="s">
        <v>33853</v>
      </c>
      <c r="P150" s="11" t="s">
        <v>34271</v>
      </c>
      <c r="Q150" s="12" t="s">
        <v>34272</v>
      </c>
      <c r="R150" s="13">
        <f t="shared" si="2"/>
        <v>0</v>
      </c>
      <c r="S150" s="14">
        <v>16</v>
      </c>
      <c r="T150" s="11">
        <v>13</v>
      </c>
      <c r="U150" s="11">
        <v>0</v>
      </c>
      <c r="V150" s="6">
        <v>105</v>
      </c>
      <c r="W150" s="11">
        <v>13</v>
      </c>
      <c r="X150" s="6"/>
    </row>
    <row r="151" spans="1:24" hidden="1">
      <c r="A151" t="s">
        <v>34278</v>
      </c>
      <c r="B151" t="s">
        <v>1695</v>
      </c>
      <c r="C151" t="s">
        <v>1696</v>
      </c>
      <c r="D151">
        <v>2003</v>
      </c>
      <c r="E151" t="s">
        <v>1697</v>
      </c>
      <c r="F151" t="s">
        <v>1701</v>
      </c>
      <c r="G151">
        <v>16</v>
      </c>
      <c r="H151" t="s">
        <v>34248</v>
      </c>
      <c r="J151">
        <v>16</v>
      </c>
      <c r="K151" t="s">
        <v>33803</v>
      </c>
      <c r="L151" t="s">
        <v>34249</v>
      </c>
      <c r="M151" t="s">
        <v>34250</v>
      </c>
      <c r="N151" s="6" t="s">
        <v>33852</v>
      </c>
      <c r="O151" s="6" t="s">
        <v>33853</v>
      </c>
      <c r="P151" s="11" t="s">
        <v>34271</v>
      </c>
      <c r="Q151" s="12" t="s">
        <v>34272</v>
      </c>
      <c r="R151" s="13">
        <f t="shared" si="2"/>
        <v>0</v>
      </c>
      <c r="S151" s="14">
        <v>16</v>
      </c>
      <c r="T151" s="11">
        <v>13.25</v>
      </c>
      <c r="U151" s="11">
        <v>0</v>
      </c>
      <c r="V151" s="6">
        <v>105</v>
      </c>
      <c r="W151" s="11">
        <v>13.25</v>
      </c>
      <c r="X151" s="6"/>
    </row>
    <row r="152" spans="1:24" hidden="1">
      <c r="A152" t="s">
        <v>34278</v>
      </c>
      <c r="B152" t="s">
        <v>1695</v>
      </c>
      <c r="C152" t="s">
        <v>1696</v>
      </c>
      <c r="D152">
        <v>2003</v>
      </c>
      <c r="E152" t="s">
        <v>1697</v>
      </c>
      <c r="F152" t="s">
        <v>1701</v>
      </c>
      <c r="G152">
        <v>16</v>
      </c>
      <c r="H152" t="s">
        <v>34248</v>
      </c>
      <c r="J152">
        <v>16</v>
      </c>
      <c r="K152" t="s">
        <v>33803</v>
      </c>
      <c r="L152" t="s">
        <v>34249</v>
      </c>
      <c r="M152" t="s">
        <v>34250</v>
      </c>
      <c r="N152" s="6" t="s">
        <v>33852</v>
      </c>
      <c r="O152" s="6" t="s">
        <v>33853</v>
      </c>
      <c r="P152" s="11" t="s">
        <v>34271</v>
      </c>
      <c r="Q152" s="12" t="s">
        <v>34272</v>
      </c>
      <c r="R152" s="13">
        <f t="shared" si="2"/>
        <v>0</v>
      </c>
      <c r="S152" s="14">
        <v>16</v>
      </c>
      <c r="T152" s="11">
        <v>13.5</v>
      </c>
      <c r="U152" s="11">
        <v>0</v>
      </c>
      <c r="V152" s="6">
        <v>105</v>
      </c>
      <c r="W152" s="11">
        <v>13.5</v>
      </c>
      <c r="X152" s="6"/>
    </row>
    <row r="153" spans="1:24" hidden="1">
      <c r="A153" t="s">
        <v>34278</v>
      </c>
      <c r="B153" t="s">
        <v>1695</v>
      </c>
      <c r="C153" t="s">
        <v>1696</v>
      </c>
      <c r="D153">
        <v>2003</v>
      </c>
      <c r="E153" t="s">
        <v>1697</v>
      </c>
      <c r="F153" t="s">
        <v>1701</v>
      </c>
      <c r="G153">
        <v>16</v>
      </c>
      <c r="H153" t="s">
        <v>34248</v>
      </c>
      <c r="J153">
        <v>16</v>
      </c>
      <c r="K153" t="s">
        <v>33803</v>
      </c>
      <c r="L153" t="s">
        <v>34249</v>
      </c>
      <c r="M153" t="s">
        <v>34250</v>
      </c>
      <c r="N153" s="6" t="s">
        <v>33852</v>
      </c>
      <c r="O153" s="6" t="s">
        <v>33853</v>
      </c>
      <c r="P153" s="11" t="s">
        <v>34271</v>
      </c>
      <c r="Q153" s="12" t="s">
        <v>34272</v>
      </c>
      <c r="R153" s="13">
        <f t="shared" si="2"/>
        <v>0</v>
      </c>
      <c r="S153" s="14">
        <v>16</v>
      </c>
      <c r="T153" s="11">
        <v>13.75</v>
      </c>
      <c r="U153" s="11">
        <v>1</v>
      </c>
      <c r="V153" s="6">
        <v>105</v>
      </c>
      <c r="W153" s="11">
        <v>13.75</v>
      </c>
      <c r="X153" s="6"/>
    </row>
    <row r="154" spans="1:24" hidden="1">
      <c r="A154" t="s">
        <v>34278</v>
      </c>
      <c r="B154" t="s">
        <v>1695</v>
      </c>
      <c r="C154" t="s">
        <v>1696</v>
      </c>
      <c r="D154">
        <v>2003</v>
      </c>
      <c r="E154" t="s">
        <v>1697</v>
      </c>
      <c r="F154" t="s">
        <v>1701</v>
      </c>
      <c r="G154">
        <v>16</v>
      </c>
      <c r="H154" t="s">
        <v>34248</v>
      </c>
      <c r="J154">
        <v>16</v>
      </c>
      <c r="K154" t="s">
        <v>33803</v>
      </c>
      <c r="L154" t="s">
        <v>34249</v>
      </c>
      <c r="M154" t="s">
        <v>34250</v>
      </c>
      <c r="N154" s="6" t="s">
        <v>33852</v>
      </c>
      <c r="O154" s="6" t="s">
        <v>33853</v>
      </c>
      <c r="P154" s="11" t="s">
        <v>34271</v>
      </c>
      <c r="Q154" s="12" t="s">
        <v>34272</v>
      </c>
      <c r="R154" s="13">
        <f t="shared" si="2"/>
        <v>0</v>
      </c>
      <c r="S154" s="14">
        <v>16</v>
      </c>
      <c r="T154" s="11">
        <v>14</v>
      </c>
      <c r="U154" s="11">
        <v>2.1</v>
      </c>
      <c r="V154" s="6">
        <v>105</v>
      </c>
      <c r="W154" s="11">
        <v>14</v>
      </c>
      <c r="X154" s="6"/>
    </row>
    <row r="155" spans="1:24" hidden="1">
      <c r="A155" t="s">
        <v>34278</v>
      </c>
      <c r="B155" t="s">
        <v>1695</v>
      </c>
      <c r="C155" t="s">
        <v>1696</v>
      </c>
      <c r="D155">
        <v>2003</v>
      </c>
      <c r="E155" t="s">
        <v>1697</v>
      </c>
      <c r="F155" t="s">
        <v>1701</v>
      </c>
      <c r="G155">
        <v>16</v>
      </c>
      <c r="H155" t="s">
        <v>34248</v>
      </c>
      <c r="J155">
        <v>16</v>
      </c>
      <c r="K155" t="s">
        <v>33803</v>
      </c>
      <c r="L155" t="s">
        <v>34249</v>
      </c>
      <c r="M155" t="s">
        <v>34250</v>
      </c>
      <c r="N155" s="6" t="s">
        <v>33852</v>
      </c>
      <c r="O155" s="6" t="s">
        <v>33853</v>
      </c>
      <c r="P155" s="11" t="s">
        <v>34271</v>
      </c>
      <c r="Q155" s="12" t="s">
        <v>34272</v>
      </c>
      <c r="R155" s="13">
        <f t="shared" si="2"/>
        <v>0</v>
      </c>
      <c r="S155" s="14">
        <v>16</v>
      </c>
      <c r="T155" s="11">
        <v>14.25</v>
      </c>
      <c r="U155" s="11">
        <v>1.1000000000000001</v>
      </c>
      <c r="V155" s="6">
        <v>105</v>
      </c>
      <c r="W155" s="11">
        <v>14.25</v>
      </c>
      <c r="X155" s="6"/>
    </row>
    <row r="156" spans="1:24" hidden="1">
      <c r="A156" t="s">
        <v>34278</v>
      </c>
      <c r="B156" t="s">
        <v>1695</v>
      </c>
      <c r="C156" t="s">
        <v>1696</v>
      </c>
      <c r="D156">
        <v>2003</v>
      </c>
      <c r="E156" t="s">
        <v>1697</v>
      </c>
      <c r="F156" t="s">
        <v>1701</v>
      </c>
      <c r="G156">
        <v>16</v>
      </c>
      <c r="H156" t="s">
        <v>34248</v>
      </c>
      <c r="J156">
        <v>16</v>
      </c>
      <c r="K156" t="s">
        <v>33803</v>
      </c>
      <c r="L156" t="s">
        <v>34249</v>
      </c>
      <c r="M156" t="s">
        <v>34250</v>
      </c>
      <c r="N156" s="6" t="s">
        <v>33852</v>
      </c>
      <c r="O156" s="6" t="s">
        <v>33853</v>
      </c>
      <c r="P156" s="11" t="s">
        <v>34271</v>
      </c>
      <c r="Q156" s="12" t="s">
        <v>34272</v>
      </c>
      <c r="R156" s="13">
        <f t="shared" si="2"/>
        <v>0</v>
      </c>
      <c r="S156" s="14">
        <v>16</v>
      </c>
      <c r="T156" s="11">
        <v>14.5</v>
      </c>
      <c r="U156" s="11">
        <v>0</v>
      </c>
      <c r="V156" s="6">
        <v>105</v>
      </c>
      <c r="W156" s="11">
        <v>14.5</v>
      </c>
      <c r="X156" s="6"/>
    </row>
    <row r="157" spans="1:24" hidden="1">
      <c r="A157" t="s">
        <v>34278</v>
      </c>
      <c r="B157" t="s">
        <v>1695</v>
      </c>
      <c r="C157" t="s">
        <v>1696</v>
      </c>
      <c r="D157">
        <v>2003</v>
      </c>
      <c r="E157" t="s">
        <v>1697</v>
      </c>
      <c r="F157" t="s">
        <v>1701</v>
      </c>
      <c r="G157">
        <v>16</v>
      </c>
      <c r="H157" t="s">
        <v>34248</v>
      </c>
      <c r="J157">
        <v>16</v>
      </c>
      <c r="K157" t="s">
        <v>33803</v>
      </c>
      <c r="L157" t="s">
        <v>34249</v>
      </c>
      <c r="M157" t="s">
        <v>34250</v>
      </c>
      <c r="N157" s="6" t="s">
        <v>33852</v>
      </c>
      <c r="O157" s="6" t="s">
        <v>33853</v>
      </c>
      <c r="P157" s="11" t="s">
        <v>34271</v>
      </c>
      <c r="Q157" s="12" t="s">
        <v>34272</v>
      </c>
      <c r="R157" s="13">
        <f t="shared" si="2"/>
        <v>0</v>
      </c>
      <c r="S157" s="14">
        <v>16</v>
      </c>
      <c r="T157" s="11">
        <v>14.75</v>
      </c>
      <c r="U157" s="11">
        <v>4.9000000000000004</v>
      </c>
      <c r="V157" s="6">
        <v>105</v>
      </c>
      <c r="W157" s="11">
        <v>14.75</v>
      </c>
      <c r="X157" s="6"/>
    </row>
    <row r="158" spans="1:24" hidden="1">
      <c r="A158" t="s">
        <v>34278</v>
      </c>
      <c r="B158" t="s">
        <v>1695</v>
      </c>
      <c r="C158" t="s">
        <v>1696</v>
      </c>
      <c r="D158">
        <v>2003</v>
      </c>
      <c r="E158" t="s">
        <v>1697</v>
      </c>
      <c r="F158" t="s">
        <v>1701</v>
      </c>
      <c r="G158">
        <v>16</v>
      </c>
      <c r="H158" t="s">
        <v>34248</v>
      </c>
      <c r="J158">
        <v>16</v>
      </c>
      <c r="K158" t="s">
        <v>33803</v>
      </c>
      <c r="L158" t="s">
        <v>34249</v>
      </c>
      <c r="M158" t="s">
        <v>34250</v>
      </c>
      <c r="N158" s="6" t="s">
        <v>33852</v>
      </c>
      <c r="O158" s="6" t="s">
        <v>33853</v>
      </c>
      <c r="P158" s="11" t="s">
        <v>34271</v>
      </c>
      <c r="Q158" s="12" t="s">
        <v>34272</v>
      </c>
      <c r="R158" s="13">
        <f t="shared" si="2"/>
        <v>0</v>
      </c>
      <c r="S158" s="14">
        <v>16</v>
      </c>
      <c r="T158" s="11">
        <v>15</v>
      </c>
      <c r="U158" s="11">
        <v>10.4</v>
      </c>
      <c r="V158" s="6">
        <v>105</v>
      </c>
      <c r="W158" s="11">
        <v>15</v>
      </c>
      <c r="X158" s="6"/>
    </row>
    <row r="159" spans="1:24" hidden="1">
      <c r="A159" t="s">
        <v>34278</v>
      </c>
      <c r="B159" t="s">
        <v>1695</v>
      </c>
      <c r="C159" t="s">
        <v>1696</v>
      </c>
      <c r="D159">
        <v>2003</v>
      </c>
      <c r="E159" t="s">
        <v>1697</v>
      </c>
      <c r="F159" t="s">
        <v>1701</v>
      </c>
      <c r="G159">
        <v>16</v>
      </c>
      <c r="H159" t="s">
        <v>34248</v>
      </c>
      <c r="J159">
        <v>16</v>
      </c>
      <c r="K159" t="s">
        <v>33803</v>
      </c>
      <c r="L159" t="s">
        <v>34249</v>
      </c>
      <c r="M159" t="s">
        <v>34250</v>
      </c>
      <c r="N159" s="6" t="s">
        <v>33852</v>
      </c>
      <c r="O159" s="6" t="s">
        <v>33853</v>
      </c>
      <c r="P159" s="11" t="s">
        <v>34271</v>
      </c>
      <c r="Q159" s="12" t="s">
        <v>34272</v>
      </c>
      <c r="R159" s="13">
        <f t="shared" si="2"/>
        <v>0</v>
      </c>
      <c r="S159" s="14">
        <v>16</v>
      </c>
      <c r="T159" s="11">
        <v>15.25</v>
      </c>
      <c r="U159" s="11">
        <v>30.8</v>
      </c>
      <c r="V159" s="6">
        <v>105</v>
      </c>
      <c r="W159" s="11">
        <v>15.25</v>
      </c>
      <c r="X159" s="6"/>
    </row>
    <row r="160" spans="1:24" hidden="1">
      <c r="A160" t="s">
        <v>34278</v>
      </c>
      <c r="B160" t="s">
        <v>1695</v>
      </c>
      <c r="C160" t="s">
        <v>1696</v>
      </c>
      <c r="D160">
        <v>2003</v>
      </c>
      <c r="E160" t="s">
        <v>1697</v>
      </c>
      <c r="F160" t="s">
        <v>1701</v>
      </c>
      <c r="G160">
        <v>16</v>
      </c>
      <c r="H160" t="s">
        <v>34248</v>
      </c>
      <c r="J160">
        <v>16</v>
      </c>
      <c r="K160" t="s">
        <v>33803</v>
      </c>
      <c r="L160" t="s">
        <v>34249</v>
      </c>
      <c r="M160" t="s">
        <v>34250</v>
      </c>
      <c r="N160" s="6" t="s">
        <v>33852</v>
      </c>
      <c r="O160" s="6" t="s">
        <v>33853</v>
      </c>
      <c r="P160" s="11" t="s">
        <v>34271</v>
      </c>
      <c r="Q160" s="12" t="s">
        <v>34272</v>
      </c>
      <c r="R160" s="13">
        <f t="shared" si="2"/>
        <v>0</v>
      </c>
      <c r="S160" s="14">
        <v>16</v>
      </c>
      <c r="T160" s="11">
        <v>15.5</v>
      </c>
      <c r="U160" s="11">
        <v>65.2</v>
      </c>
      <c r="V160" s="6">
        <v>105</v>
      </c>
      <c r="W160" s="11">
        <v>15.5</v>
      </c>
      <c r="X160" s="6"/>
    </row>
    <row r="161" spans="1:24" hidden="1">
      <c r="A161" t="s">
        <v>34278</v>
      </c>
      <c r="B161" t="s">
        <v>1695</v>
      </c>
      <c r="C161" t="s">
        <v>1696</v>
      </c>
      <c r="D161">
        <v>2003</v>
      </c>
      <c r="E161" t="s">
        <v>1697</v>
      </c>
      <c r="F161" t="s">
        <v>1701</v>
      </c>
      <c r="G161">
        <v>16</v>
      </c>
      <c r="H161" t="s">
        <v>34248</v>
      </c>
      <c r="J161">
        <v>16</v>
      </c>
      <c r="K161" t="s">
        <v>33803</v>
      </c>
      <c r="L161" t="s">
        <v>34249</v>
      </c>
      <c r="M161" t="s">
        <v>34250</v>
      </c>
      <c r="N161" s="6" t="s">
        <v>33852</v>
      </c>
      <c r="O161" s="6" t="s">
        <v>33853</v>
      </c>
      <c r="P161" s="11" t="s">
        <v>34271</v>
      </c>
      <c r="Q161" s="12" t="s">
        <v>34272</v>
      </c>
      <c r="R161" s="13">
        <f t="shared" si="2"/>
        <v>0</v>
      </c>
      <c r="S161" s="14">
        <v>16</v>
      </c>
      <c r="T161" s="11">
        <v>15.75</v>
      </c>
      <c r="U161" s="11">
        <v>94</v>
      </c>
      <c r="V161" s="6">
        <v>105</v>
      </c>
      <c r="W161" s="11">
        <v>15.75</v>
      </c>
      <c r="X161" s="6"/>
    </row>
    <row r="162" spans="1:24" hidden="1">
      <c r="A162" t="s">
        <v>34278</v>
      </c>
      <c r="B162" t="s">
        <v>1695</v>
      </c>
      <c r="C162" t="s">
        <v>1696</v>
      </c>
      <c r="D162">
        <v>2003</v>
      </c>
      <c r="E162" t="s">
        <v>1697</v>
      </c>
      <c r="F162" t="s">
        <v>1701</v>
      </c>
      <c r="G162">
        <v>16</v>
      </c>
      <c r="H162" t="s">
        <v>34248</v>
      </c>
      <c r="J162">
        <v>16</v>
      </c>
      <c r="K162" t="s">
        <v>33803</v>
      </c>
      <c r="L162" t="s">
        <v>34249</v>
      </c>
      <c r="M162" t="s">
        <v>34250</v>
      </c>
      <c r="N162" s="6" t="s">
        <v>33852</v>
      </c>
      <c r="O162" s="6" t="s">
        <v>33853</v>
      </c>
      <c r="P162" s="11" t="s">
        <v>34271</v>
      </c>
      <c r="Q162" s="12" t="s">
        <v>34272</v>
      </c>
      <c r="R162" s="13">
        <f t="shared" si="2"/>
        <v>0</v>
      </c>
      <c r="S162" s="14">
        <v>16</v>
      </c>
      <c r="T162" s="11">
        <v>16</v>
      </c>
      <c r="U162" s="11">
        <v>97.8</v>
      </c>
      <c r="V162" s="6">
        <v>105</v>
      </c>
      <c r="W162" s="11">
        <v>16</v>
      </c>
      <c r="X162" s="6"/>
    </row>
    <row r="163" spans="1:24" hidden="1">
      <c r="A163" t="s">
        <v>34278</v>
      </c>
      <c r="B163" t="s">
        <v>1695</v>
      </c>
      <c r="C163" t="s">
        <v>1696</v>
      </c>
      <c r="D163">
        <v>2003</v>
      </c>
      <c r="E163" t="s">
        <v>1697</v>
      </c>
      <c r="F163" t="s">
        <v>1701</v>
      </c>
      <c r="G163">
        <v>16</v>
      </c>
      <c r="H163" t="s">
        <v>34248</v>
      </c>
      <c r="J163">
        <v>16</v>
      </c>
      <c r="K163" t="s">
        <v>33803</v>
      </c>
      <c r="L163" t="s">
        <v>34249</v>
      </c>
      <c r="M163" t="s">
        <v>34250</v>
      </c>
      <c r="N163" s="6" t="s">
        <v>33852</v>
      </c>
      <c r="O163" s="6" t="s">
        <v>33853</v>
      </c>
      <c r="P163" s="11" t="s">
        <v>34271</v>
      </c>
      <c r="Q163" s="12" t="s">
        <v>34272</v>
      </c>
      <c r="R163" s="13">
        <f t="shared" si="2"/>
        <v>0</v>
      </c>
      <c r="S163" s="14">
        <v>16</v>
      </c>
      <c r="T163" s="11">
        <v>16.25</v>
      </c>
      <c r="U163" s="11">
        <v>100</v>
      </c>
      <c r="V163" s="6">
        <v>105</v>
      </c>
      <c r="W163" s="11">
        <v>16.25</v>
      </c>
      <c r="X163" s="6"/>
    </row>
    <row r="164" spans="1:24" hidden="1">
      <c r="A164" t="s">
        <v>34278</v>
      </c>
      <c r="B164" t="s">
        <v>1695</v>
      </c>
      <c r="C164" t="s">
        <v>1696</v>
      </c>
      <c r="D164">
        <v>2003</v>
      </c>
      <c r="E164" t="s">
        <v>1697</v>
      </c>
      <c r="F164" t="s">
        <v>1701</v>
      </c>
      <c r="G164">
        <v>16</v>
      </c>
      <c r="H164" t="s">
        <v>34248</v>
      </c>
      <c r="J164">
        <v>16</v>
      </c>
      <c r="K164" t="s">
        <v>33803</v>
      </c>
      <c r="L164" t="s">
        <v>34249</v>
      </c>
      <c r="M164" t="s">
        <v>34250</v>
      </c>
      <c r="N164" s="6" t="s">
        <v>33852</v>
      </c>
      <c r="O164" s="6" t="s">
        <v>33853</v>
      </c>
      <c r="P164" s="11" t="s">
        <v>34271</v>
      </c>
      <c r="Q164" s="12" t="s">
        <v>34272</v>
      </c>
      <c r="R164" s="13">
        <f t="shared" si="2"/>
        <v>0</v>
      </c>
      <c r="S164" s="14">
        <v>16</v>
      </c>
      <c r="T164" s="11">
        <v>16.5</v>
      </c>
      <c r="U164" s="11">
        <v>95.9</v>
      </c>
      <c r="V164" s="6">
        <v>105</v>
      </c>
      <c r="W164" s="11">
        <v>16.5</v>
      </c>
      <c r="X164" s="6"/>
    </row>
    <row r="165" spans="1:24" hidden="1">
      <c r="A165" t="s">
        <v>34278</v>
      </c>
      <c r="B165" t="s">
        <v>1695</v>
      </c>
      <c r="C165" t="s">
        <v>1696</v>
      </c>
      <c r="D165">
        <v>2003</v>
      </c>
      <c r="E165" t="s">
        <v>1697</v>
      </c>
      <c r="F165" t="s">
        <v>1701</v>
      </c>
      <c r="G165">
        <v>16</v>
      </c>
      <c r="H165" t="s">
        <v>34248</v>
      </c>
      <c r="J165">
        <v>16</v>
      </c>
      <c r="K165" t="s">
        <v>33803</v>
      </c>
      <c r="L165" t="s">
        <v>34249</v>
      </c>
      <c r="M165" t="s">
        <v>34250</v>
      </c>
      <c r="N165" s="6" t="s">
        <v>33852</v>
      </c>
      <c r="O165" s="6" t="s">
        <v>33853</v>
      </c>
      <c r="P165" s="11" t="s">
        <v>34271</v>
      </c>
      <c r="Q165" s="12" t="s">
        <v>34272</v>
      </c>
      <c r="R165" s="13">
        <f t="shared" si="2"/>
        <v>0</v>
      </c>
      <c r="S165" s="14">
        <v>16</v>
      </c>
      <c r="T165" s="11">
        <v>16.75</v>
      </c>
      <c r="U165" s="11">
        <v>83.8</v>
      </c>
      <c r="V165" s="6">
        <v>105</v>
      </c>
      <c r="W165" s="11">
        <v>16.75</v>
      </c>
      <c r="X165" s="6"/>
    </row>
    <row r="166" spans="1:24" hidden="1">
      <c r="A166" t="s">
        <v>34278</v>
      </c>
      <c r="B166" t="s">
        <v>1695</v>
      </c>
      <c r="C166" t="s">
        <v>1696</v>
      </c>
      <c r="D166">
        <v>2003</v>
      </c>
      <c r="E166" t="s">
        <v>1697</v>
      </c>
      <c r="F166" t="s">
        <v>1701</v>
      </c>
      <c r="G166">
        <v>16</v>
      </c>
      <c r="H166" t="s">
        <v>34248</v>
      </c>
      <c r="J166">
        <v>16</v>
      </c>
      <c r="K166" t="s">
        <v>33803</v>
      </c>
      <c r="L166" t="s">
        <v>34249</v>
      </c>
      <c r="M166" t="s">
        <v>34250</v>
      </c>
      <c r="N166" s="6" t="s">
        <v>33852</v>
      </c>
      <c r="O166" s="6" t="s">
        <v>33853</v>
      </c>
      <c r="P166" s="11" t="s">
        <v>34253</v>
      </c>
      <c r="Q166" s="12" t="s">
        <v>34254</v>
      </c>
      <c r="R166" s="13">
        <f t="shared" si="2"/>
        <v>0</v>
      </c>
      <c r="S166" s="6">
        <v>16</v>
      </c>
      <c r="T166" s="11">
        <v>11</v>
      </c>
      <c r="U166" s="11">
        <v>1.2</v>
      </c>
      <c r="V166" s="6">
        <v>105</v>
      </c>
      <c r="W166" s="11">
        <v>11</v>
      </c>
      <c r="X166" s="6"/>
    </row>
    <row r="167" spans="1:24" hidden="1">
      <c r="A167" t="s">
        <v>34278</v>
      </c>
      <c r="B167" t="s">
        <v>1695</v>
      </c>
      <c r="C167" t="s">
        <v>1696</v>
      </c>
      <c r="D167">
        <v>2003</v>
      </c>
      <c r="E167" t="s">
        <v>1697</v>
      </c>
      <c r="F167" t="s">
        <v>1701</v>
      </c>
      <c r="G167">
        <v>16</v>
      </c>
      <c r="H167" t="s">
        <v>34248</v>
      </c>
      <c r="J167">
        <v>16</v>
      </c>
      <c r="K167" t="s">
        <v>33803</v>
      </c>
      <c r="L167" t="s">
        <v>34249</v>
      </c>
      <c r="M167" t="s">
        <v>34250</v>
      </c>
      <c r="N167" s="6" t="s">
        <v>33852</v>
      </c>
      <c r="O167" s="6" t="s">
        <v>33853</v>
      </c>
      <c r="P167" s="11" t="s">
        <v>34253</v>
      </c>
      <c r="Q167" s="12" t="s">
        <v>34254</v>
      </c>
      <c r="R167" s="13">
        <f t="shared" si="2"/>
        <v>0</v>
      </c>
      <c r="S167" s="6">
        <v>16</v>
      </c>
      <c r="T167" s="11">
        <v>11.25</v>
      </c>
      <c r="U167" s="11">
        <v>3.2</v>
      </c>
      <c r="V167" s="6">
        <v>105</v>
      </c>
      <c r="W167" s="11">
        <v>11.25</v>
      </c>
      <c r="X167" s="6"/>
    </row>
    <row r="168" spans="1:24" hidden="1">
      <c r="A168" t="s">
        <v>34278</v>
      </c>
      <c r="B168" t="s">
        <v>1695</v>
      </c>
      <c r="C168" t="s">
        <v>1696</v>
      </c>
      <c r="D168">
        <v>2003</v>
      </c>
      <c r="E168" t="s">
        <v>1697</v>
      </c>
      <c r="F168" t="s">
        <v>1701</v>
      </c>
      <c r="G168">
        <v>16</v>
      </c>
      <c r="H168" t="s">
        <v>34248</v>
      </c>
      <c r="J168">
        <v>16</v>
      </c>
      <c r="K168" t="s">
        <v>33803</v>
      </c>
      <c r="L168" t="s">
        <v>34249</v>
      </c>
      <c r="M168" t="s">
        <v>34250</v>
      </c>
      <c r="N168" s="6" t="s">
        <v>33852</v>
      </c>
      <c r="O168" s="6" t="s">
        <v>33853</v>
      </c>
      <c r="P168" s="11" t="s">
        <v>34253</v>
      </c>
      <c r="Q168" s="12" t="s">
        <v>34254</v>
      </c>
      <c r="R168" s="13">
        <f t="shared" si="2"/>
        <v>0</v>
      </c>
      <c r="S168" s="6">
        <v>16</v>
      </c>
      <c r="T168" s="11">
        <v>11.5</v>
      </c>
      <c r="U168" s="11">
        <v>6.4</v>
      </c>
      <c r="V168" s="6">
        <v>105</v>
      </c>
      <c r="W168" s="11">
        <v>11.5</v>
      </c>
      <c r="X168" s="6"/>
    </row>
    <row r="169" spans="1:24" hidden="1">
      <c r="A169" t="s">
        <v>34278</v>
      </c>
      <c r="B169" t="s">
        <v>1695</v>
      </c>
      <c r="C169" t="s">
        <v>1696</v>
      </c>
      <c r="D169">
        <v>2003</v>
      </c>
      <c r="E169" t="s">
        <v>1697</v>
      </c>
      <c r="F169" t="s">
        <v>1701</v>
      </c>
      <c r="G169">
        <v>16</v>
      </c>
      <c r="H169" t="s">
        <v>34248</v>
      </c>
      <c r="J169">
        <v>16</v>
      </c>
      <c r="K169" t="s">
        <v>33803</v>
      </c>
      <c r="L169" t="s">
        <v>34249</v>
      </c>
      <c r="M169" t="s">
        <v>34250</v>
      </c>
      <c r="N169" s="6" t="s">
        <v>33852</v>
      </c>
      <c r="O169" s="6" t="s">
        <v>33853</v>
      </c>
      <c r="P169" s="11" t="s">
        <v>34253</v>
      </c>
      <c r="Q169" s="12" t="s">
        <v>34254</v>
      </c>
      <c r="R169" s="13">
        <f t="shared" si="2"/>
        <v>0</v>
      </c>
      <c r="S169" s="6">
        <v>16</v>
      </c>
      <c r="T169" s="11">
        <v>11.75</v>
      </c>
      <c r="U169" s="11">
        <v>16.8</v>
      </c>
      <c r="V169" s="6">
        <v>105</v>
      </c>
      <c r="W169" s="11">
        <v>11.75</v>
      </c>
      <c r="X169" s="6"/>
    </row>
    <row r="170" spans="1:24" hidden="1">
      <c r="A170" t="s">
        <v>34278</v>
      </c>
      <c r="B170" t="s">
        <v>1695</v>
      </c>
      <c r="C170" t="s">
        <v>1696</v>
      </c>
      <c r="D170">
        <v>2003</v>
      </c>
      <c r="E170" t="s">
        <v>1697</v>
      </c>
      <c r="F170" t="s">
        <v>1701</v>
      </c>
      <c r="G170">
        <v>16</v>
      </c>
      <c r="H170" t="s">
        <v>34248</v>
      </c>
      <c r="J170">
        <v>16</v>
      </c>
      <c r="K170" t="s">
        <v>33803</v>
      </c>
      <c r="L170" t="s">
        <v>34249</v>
      </c>
      <c r="M170" t="s">
        <v>34250</v>
      </c>
      <c r="N170" s="6" t="s">
        <v>33852</v>
      </c>
      <c r="O170" s="6" t="s">
        <v>33853</v>
      </c>
      <c r="P170" s="11" t="s">
        <v>34253</v>
      </c>
      <c r="Q170" s="12" t="s">
        <v>34254</v>
      </c>
      <c r="R170" s="13">
        <f t="shared" si="2"/>
        <v>0</v>
      </c>
      <c r="S170" s="6">
        <v>16</v>
      </c>
      <c r="T170" s="11">
        <v>12</v>
      </c>
      <c r="U170" s="11">
        <v>22.7</v>
      </c>
      <c r="V170" s="6">
        <v>105</v>
      </c>
      <c r="W170" s="11">
        <v>12</v>
      </c>
      <c r="X170" s="6"/>
    </row>
    <row r="171" spans="1:24" hidden="1">
      <c r="A171" t="s">
        <v>34278</v>
      </c>
      <c r="B171" t="s">
        <v>1695</v>
      </c>
      <c r="C171" t="s">
        <v>1696</v>
      </c>
      <c r="D171">
        <v>2003</v>
      </c>
      <c r="E171" t="s">
        <v>1697</v>
      </c>
      <c r="F171" t="s">
        <v>1701</v>
      </c>
      <c r="G171">
        <v>16</v>
      </c>
      <c r="H171" t="s">
        <v>34248</v>
      </c>
      <c r="J171">
        <v>16</v>
      </c>
      <c r="K171" t="s">
        <v>33803</v>
      </c>
      <c r="L171" t="s">
        <v>34249</v>
      </c>
      <c r="M171" t="s">
        <v>34250</v>
      </c>
      <c r="N171" s="6" t="s">
        <v>33852</v>
      </c>
      <c r="O171" s="6" t="s">
        <v>33853</v>
      </c>
      <c r="P171" s="11" t="s">
        <v>34253</v>
      </c>
      <c r="Q171" s="12" t="s">
        <v>34254</v>
      </c>
      <c r="R171" s="13">
        <f t="shared" si="2"/>
        <v>0</v>
      </c>
      <c r="S171" s="6">
        <v>16</v>
      </c>
      <c r="T171" s="11">
        <v>12.25</v>
      </c>
      <c r="U171" s="11">
        <v>43.9</v>
      </c>
      <c r="V171" s="6">
        <v>105</v>
      </c>
      <c r="W171" s="11">
        <v>12.25</v>
      </c>
      <c r="X171" s="6"/>
    </row>
    <row r="172" spans="1:24" hidden="1">
      <c r="A172" t="s">
        <v>34278</v>
      </c>
      <c r="B172" t="s">
        <v>1695</v>
      </c>
      <c r="C172" t="s">
        <v>1696</v>
      </c>
      <c r="D172">
        <v>2003</v>
      </c>
      <c r="E172" t="s">
        <v>1697</v>
      </c>
      <c r="F172" t="s">
        <v>1701</v>
      </c>
      <c r="G172">
        <v>16</v>
      </c>
      <c r="H172" t="s">
        <v>34248</v>
      </c>
      <c r="J172">
        <v>16</v>
      </c>
      <c r="K172" t="s">
        <v>33803</v>
      </c>
      <c r="L172" t="s">
        <v>34249</v>
      </c>
      <c r="M172" t="s">
        <v>34250</v>
      </c>
      <c r="N172" s="6" t="s">
        <v>33852</v>
      </c>
      <c r="O172" s="6" t="s">
        <v>33853</v>
      </c>
      <c r="P172" s="11" t="s">
        <v>34253</v>
      </c>
      <c r="Q172" s="12" t="s">
        <v>34254</v>
      </c>
      <c r="R172" s="13">
        <f t="shared" si="2"/>
        <v>0</v>
      </c>
      <c r="S172" s="6">
        <v>16</v>
      </c>
      <c r="T172" s="11">
        <v>12.5</v>
      </c>
      <c r="U172" s="11">
        <v>75.099999999999994</v>
      </c>
      <c r="V172" s="6">
        <v>105</v>
      </c>
      <c r="W172" s="11">
        <v>12.5</v>
      </c>
      <c r="X172" s="6"/>
    </row>
    <row r="173" spans="1:24" hidden="1">
      <c r="A173" t="s">
        <v>34278</v>
      </c>
      <c r="B173" t="s">
        <v>1695</v>
      </c>
      <c r="C173" t="s">
        <v>1696</v>
      </c>
      <c r="D173">
        <v>2003</v>
      </c>
      <c r="E173" t="s">
        <v>1697</v>
      </c>
      <c r="F173" t="s">
        <v>1701</v>
      </c>
      <c r="G173">
        <v>16</v>
      </c>
      <c r="H173" t="s">
        <v>34248</v>
      </c>
      <c r="J173">
        <v>16</v>
      </c>
      <c r="K173" t="s">
        <v>33803</v>
      </c>
      <c r="L173" t="s">
        <v>34249</v>
      </c>
      <c r="M173" t="s">
        <v>34250</v>
      </c>
      <c r="N173" s="6" t="s">
        <v>33852</v>
      </c>
      <c r="O173" s="6" t="s">
        <v>33853</v>
      </c>
      <c r="P173" s="11" t="s">
        <v>34253</v>
      </c>
      <c r="Q173" s="12" t="s">
        <v>34254</v>
      </c>
      <c r="R173" s="13">
        <f t="shared" si="2"/>
        <v>0</v>
      </c>
      <c r="S173" s="6">
        <v>16</v>
      </c>
      <c r="T173" s="11">
        <v>12.75</v>
      </c>
      <c r="U173" s="11">
        <v>98</v>
      </c>
      <c r="V173" s="6">
        <v>105</v>
      </c>
      <c r="W173" s="11">
        <v>12.75</v>
      </c>
      <c r="X173" s="6"/>
    </row>
    <row r="174" spans="1:24" hidden="1">
      <c r="A174" t="s">
        <v>34278</v>
      </c>
      <c r="B174" t="s">
        <v>1695</v>
      </c>
      <c r="C174" t="s">
        <v>1696</v>
      </c>
      <c r="D174">
        <v>2003</v>
      </c>
      <c r="E174" t="s">
        <v>1697</v>
      </c>
      <c r="F174" t="s">
        <v>1701</v>
      </c>
      <c r="G174">
        <v>16</v>
      </c>
      <c r="H174" t="s">
        <v>34248</v>
      </c>
      <c r="J174">
        <v>16</v>
      </c>
      <c r="K174" t="s">
        <v>33803</v>
      </c>
      <c r="L174" t="s">
        <v>34249</v>
      </c>
      <c r="M174" t="s">
        <v>34250</v>
      </c>
      <c r="N174" s="6" t="s">
        <v>33852</v>
      </c>
      <c r="O174" s="6" t="s">
        <v>33853</v>
      </c>
      <c r="P174" s="11" t="s">
        <v>34253</v>
      </c>
      <c r="Q174" s="12" t="s">
        <v>34254</v>
      </c>
      <c r="R174" s="13">
        <f t="shared" si="2"/>
        <v>0</v>
      </c>
      <c r="S174" s="6">
        <v>16</v>
      </c>
      <c r="T174" s="11">
        <v>13</v>
      </c>
      <c r="U174" s="11">
        <v>100</v>
      </c>
      <c r="V174" s="6">
        <v>105</v>
      </c>
      <c r="W174" s="11">
        <v>13</v>
      </c>
      <c r="X174" s="6"/>
    </row>
    <row r="175" spans="1:24" hidden="1">
      <c r="A175" t="s">
        <v>34278</v>
      </c>
      <c r="B175" t="s">
        <v>1695</v>
      </c>
      <c r="C175" t="s">
        <v>1696</v>
      </c>
      <c r="D175">
        <v>2003</v>
      </c>
      <c r="E175" t="s">
        <v>1697</v>
      </c>
      <c r="F175" t="s">
        <v>1701</v>
      </c>
      <c r="G175">
        <v>16</v>
      </c>
      <c r="H175" t="s">
        <v>34248</v>
      </c>
      <c r="J175">
        <v>16</v>
      </c>
      <c r="K175" t="s">
        <v>33803</v>
      </c>
      <c r="L175" t="s">
        <v>34249</v>
      </c>
      <c r="M175" t="s">
        <v>34250</v>
      </c>
      <c r="N175" s="6" t="s">
        <v>33852</v>
      </c>
      <c r="O175" s="6" t="s">
        <v>33853</v>
      </c>
      <c r="P175" s="11" t="s">
        <v>34253</v>
      </c>
      <c r="Q175" s="12" t="s">
        <v>34254</v>
      </c>
      <c r="R175" s="13">
        <f t="shared" si="2"/>
        <v>0</v>
      </c>
      <c r="S175" s="6">
        <v>16</v>
      </c>
      <c r="T175" s="11">
        <v>13.25</v>
      </c>
      <c r="U175" s="11">
        <v>98</v>
      </c>
      <c r="V175" s="6">
        <v>105</v>
      </c>
      <c r="W175" s="11">
        <v>13.25</v>
      </c>
      <c r="X175" s="6"/>
    </row>
    <row r="176" spans="1:24" hidden="1">
      <c r="A176" t="s">
        <v>34278</v>
      </c>
      <c r="B176" t="s">
        <v>1695</v>
      </c>
      <c r="C176" t="s">
        <v>1696</v>
      </c>
      <c r="D176">
        <v>2003</v>
      </c>
      <c r="E176" t="s">
        <v>1697</v>
      </c>
      <c r="F176" t="s">
        <v>1701</v>
      </c>
      <c r="G176">
        <v>16</v>
      </c>
      <c r="H176" t="s">
        <v>34248</v>
      </c>
      <c r="J176">
        <v>16</v>
      </c>
      <c r="K176" t="s">
        <v>33803</v>
      </c>
      <c r="L176" t="s">
        <v>34249</v>
      </c>
      <c r="M176" t="s">
        <v>34250</v>
      </c>
      <c r="N176" s="6" t="s">
        <v>33852</v>
      </c>
      <c r="O176" s="6" t="s">
        <v>33853</v>
      </c>
      <c r="P176" s="11" t="s">
        <v>34253</v>
      </c>
      <c r="Q176" s="12" t="s">
        <v>34254</v>
      </c>
      <c r="R176" s="13">
        <f t="shared" si="2"/>
        <v>0</v>
      </c>
      <c r="S176" s="6">
        <v>16</v>
      </c>
      <c r="T176" s="11">
        <v>13.5</v>
      </c>
      <c r="U176" s="11">
        <v>100</v>
      </c>
      <c r="V176" s="6">
        <v>105</v>
      </c>
      <c r="W176" s="11">
        <v>13.5</v>
      </c>
      <c r="X176" s="6"/>
    </row>
    <row r="177" spans="1:24" hidden="1">
      <c r="A177" t="s">
        <v>34278</v>
      </c>
      <c r="B177" t="s">
        <v>1695</v>
      </c>
      <c r="C177" t="s">
        <v>1696</v>
      </c>
      <c r="D177">
        <v>2003</v>
      </c>
      <c r="E177" t="s">
        <v>1697</v>
      </c>
      <c r="F177" t="s">
        <v>1701</v>
      </c>
      <c r="G177">
        <v>16</v>
      </c>
      <c r="H177" t="s">
        <v>34248</v>
      </c>
      <c r="J177">
        <v>16</v>
      </c>
      <c r="K177" t="s">
        <v>33803</v>
      </c>
      <c r="L177" t="s">
        <v>34249</v>
      </c>
      <c r="M177" t="s">
        <v>34250</v>
      </c>
      <c r="N177" s="6" t="s">
        <v>33852</v>
      </c>
      <c r="O177" s="6" t="s">
        <v>33853</v>
      </c>
      <c r="P177" s="11" t="s">
        <v>34253</v>
      </c>
      <c r="Q177" s="12" t="s">
        <v>34254</v>
      </c>
      <c r="R177" s="13">
        <f t="shared" si="2"/>
        <v>0</v>
      </c>
      <c r="S177" s="6">
        <v>16</v>
      </c>
      <c r="T177" s="11">
        <v>13.75</v>
      </c>
      <c r="U177" s="11">
        <v>100</v>
      </c>
      <c r="V177" s="6">
        <v>105</v>
      </c>
      <c r="W177" s="11">
        <v>13.75</v>
      </c>
      <c r="X177" s="6"/>
    </row>
    <row r="178" spans="1:24" hidden="1">
      <c r="A178" t="s">
        <v>34278</v>
      </c>
      <c r="B178" t="s">
        <v>1695</v>
      </c>
      <c r="C178" t="s">
        <v>1696</v>
      </c>
      <c r="D178">
        <v>2003</v>
      </c>
      <c r="E178" t="s">
        <v>1697</v>
      </c>
      <c r="F178" t="s">
        <v>1701</v>
      </c>
      <c r="G178">
        <v>16</v>
      </c>
      <c r="H178" t="s">
        <v>34248</v>
      </c>
      <c r="J178">
        <v>16</v>
      </c>
      <c r="K178" t="s">
        <v>33803</v>
      </c>
      <c r="L178" t="s">
        <v>34249</v>
      </c>
      <c r="M178" t="s">
        <v>34250</v>
      </c>
      <c r="N178" s="6" t="s">
        <v>33852</v>
      </c>
      <c r="O178" s="6" t="s">
        <v>33853</v>
      </c>
      <c r="P178" s="11" t="s">
        <v>34253</v>
      </c>
      <c r="Q178" s="12" t="s">
        <v>34254</v>
      </c>
      <c r="R178" s="13">
        <f t="shared" si="2"/>
        <v>0</v>
      </c>
      <c r="S178" s="6">
        <v>16</v>
      </c>
      <c r="T178" s="11">
        <v>14</v>
      </c>
      <c r="U178" s="11">
        <v>100</v>
      </c>
      <c r="V178" s="6">
        <v>105</v>
      </c>
      <c r="W178" s="11">
        <v>14</v>
      </c>
      <c r="X178" s="6"/>
    </row>
    <row r="179" spans="1:24" hidden="1">
      <c r="A179" t="s">
        <v>34278</v>
      </c>
      <c r="B179" t="s">
        <v>1695</v>
      </c>
      <c r="C179" t="s">
        <v>1696</v>
      </c>
      <c r="D179">
        <v>2003</v>
      </c>
      <c r="E179" t="s">
        <v>1697</v>
      </c>
      <c r="F179" t="s">
        <v>1701</v>
      </c>
      <c r="G179">
        <v>16</v>
      </c>
      <c r="H179" t="s">
        <v>34248</v>
      </c>
      <c r="J179">
        <v>16</v>
      </c>
      <c r="K179" t="s">
        <v>33803</v>
      </c>
      <c r="L179" t="s">
        <v>34249</v>
      </c>
      <c r="M179" t="s">
        <v>34250</v>
      </c>
      <c r="N179" s="6" t="s">
        <v>33852</v>
      </c>
      <c r="O179" s="6" t="s">
        <v>33853</v>
      </c>
      <c r="P179" s="11" t="s">
        <v>34253</v>
      </c>
      <c r="Q179" s="12" t="s">
        <v>34254</v>
      </c>
      <c r="R179" s="13">
        <f t="shared" si="2"/>
        <v>0</v>
      </c>
      <c r="S179" s="6">
        <v>16</v>
      </c>
      <c r="T179" s="11">
        <v>14.25</v>
      </c>
      <c r="U179" s="11">
        <v>100</v>
      </c>
      <c r="V179" s="6">
        <v>105</v>
      </c>
      <c r="W179" s="11">
        <v>14.25</v>
      </c>
      <c r="X179" s="6"/>
    </row>
    <row r="180" spans="1:24" hidden="1">
      <c r="A180" t="s">
        <v>34278</v>
      </c>
      <c r="B180" t="s">
        <v>1695</v>
      </c>
      <c r="C180" t="s">
        <v>1696</v>
      </c>
      <c r="D180">
        <v>2003</v>
      </c>
      <c r="E180" t="s">
        <v>1697</v>
      </c>
      <c r="F180" t="s">
        <v>1701</v>
      </c>
      <c r="G180">
        <v>16</v>
      </c>
      <c r="H180" t="s">
        <v>34248</v>
      </c>
      <c r="J180">
        <v>16</v>
      </c>
      <c r="K180" t="s">
        <v>33803</v>
      </c>
      <c r="L180" t="s">
        <v>34249</v>
      </c>
      <c r="M180" t="s">
        <v>34250</v>
      </c>
      <c r="N180" s="6" t="s">
        <v>33852</v>
      </c>
      <c r="O180" s="6" t="s">
        <v>33853</v>
      </c>
      <c r="P180" s="11" t="s">
        <v>34253</v>
      </c>
      <c r="Q180" s="12" t="s">
        <v>34254</v>
      </c>
      <c r="R180" s="13">
        <f t="shared" si="2"/>
        <v>0</v>
      </c>
      <c r="S180" s="6">
        <v>16</v>
      </c>
      <c r="T180" s="11">
        <v>14.5</v>
      </c>
      <c r="U180" s="11">
        <v>100</v>
      </c>
      <c r="V180" s="6">
        <v>105</v>
      </c>
      <c r="W180" s="11">
        <v>14.5</v>
      </c>
      <c r="X180" s="6"/>
    </row>
    <row r="181" spans="1:24" hidden="1">
      <c r="A181" t="s">
        <v>34278</v>
      </c>
      <c r="B181" t="s">
        <v>1695</v>
      </c>
      <c r="C181" t="s">
        <v>1696</v>
      </c>
      <c r="D181">
        <v>2003</v>
      </c>
      <c r="E181" t="s">
        <v>1697</v>
      </c>
      <c r="F181" t="s">
        <v>1701</v>
      </c>
      <c r="G181">
        <v>16</v>
      </c>
      <c r="H181" t="s">
        <v>34248</v>
      </c>
      <c r="J181">
        <v>16</v>
      </c>
      <c r="K181" t="s">
        <v>33803</v>
      </c>
      <c r="L181" t="s">
        <v>34249</v>
      </c>
      <c r="M181" t="s">
        <v>34250</v>
      </c>
      <c r="N181" s="6" t="s">
        <v>33852</v>
      </c>
      <c r="O181" s="6" t="s">
        <v>33853</v>
      </c>
      <c r="P181" s="11" t="s">
        <v>34253</v>
      </c>
      <c r="Q181" s="12" t="s">
        <v>34254</v>
      </c>
      <c r="R181" s="13">
        <f t="shared" si="2"/>
        <v>0</v>
      </c>
      <c r="S181" s="6">
        <v>16</v>
      </c>
      <c r="T181" s="11">
        <v>14.75</v>
      </c>
      <c r="U181" s="11">
        <v>97.9</v>
      </c>
      <c r="V181" s="6">
        <v>105</v>
      </c>
      <c r="W181" s="11">
        <v>14.75</v>
      </c>
      <c r="X181" s="6"/>
    </row>
    <row r="182" spans="1:24" hidden="1">
      <c r="A182" t="s">
        <v>34278</v>
      </c>
      <c r="B182" t="s">
        <v>1695</v>
      </c>
      <c r="C182" t="s">
        <v>1696</v>
      </c>
      <c r="D182">
        <v>2003</v>
      </c>
      <c r="E182" t="s">
        <v>1697</v>
      </c>
      <c r="F182" t="s">
        <v>1701</v>
      </c>
      <c r="G182">
        <v>16</v>
      </c>
      <c r="H182" t="s">
        <v>34248</v>
      </c>
      <c r="J182">
        <v>16</v>
      </c>
      <c r="K182" t="s">
        <v>33803</v>
      </c>
      <c r="L182" t="s">
        <v>34249</v>
      </c>
      <c r="M182" t="s">
        <v>34250</v>
      </c>
      <c r="N182" s="6" t="s">
        <v>33852</v>
      </c>
      <c r="O182" s="6" t="s">
        <v>33853</v>
      </c>
      <c r="P182" s="11" t="s">
        <v>34273</v>
      </c>
      <c r="Q182" s="12">
        <v>46</v>
      </c>
      <c r="R182" s="13">
        <f t="shared" si="2"/>
        <v>0</v>
      </c>
      <c r="S182" s="14">
        <v>16</v>
      </c>
      <c r="T182" s="11">
        <v>13</v>
      </c>
      <c r="U182" s="11">
        <v>0</v>
      </c>
      <c r="V182" s="6">
        <v>105</v>
      </c>
      <c r="W182" s="11">
        <v>13</v>
      </c>
      <c r="X182" s="6"/>
    </row>
    <row r="183" spans="1:24" hidden="1">
      <c r="A183" t="s">
        <v>34278</v>
      </c>
      <c r="B183" t="s">
        <v>1695</v>
      </c>
      <c r="C183" t="s">
        <v>1696</v>
      </c>
      <c r="D183">
        <v>2003</v>
      </c>
      <c r="E183" t="s">
        <v>1697</v>
      </c>
      <c r="F183" t="s">
        <v>1701</v>
      </c>
      <c r="G183">
        <v>16</v>
      </c>
      <c r="H183" t="s">
        <v>34248</v>
      </c>
      <c r="J183">
        <v>16</v>
      </c>
      <c r="K183" t="s">
        <v>33803</v>
      </c>
      <c r="L183" t="s">
        <v>34249</v>
      </c>
      <c r="M183" t="s">
        <v>34250</v>
      </c>
      <c r="N183" s="6" t="s">
        <v>33852</v>
      </c>
      <c r="O183" s="6" t="s">
        <v>33853</v>
      </c>
      <c r="P183" s="11" t="s">
        <v>34273</v>
      </c>
      <c r="Q183" s="12">
        <v>46</v>
      </c>
      <c r="R183" s="13">
        <f t="shared" si="2"/>
        <v>0</v>
      </c>
      <c r="S183" s="14">
        <v>16</v>
      </c>
      <c r="T183" s="11">
        <v>13.25</v>
      </c>
      <c r="U183" s="11">
        <v>0</v>
      </c>
      <c r="V183" s="6">
        <v>105</v>
      </c>
      <c r="W183" s="11">
        <v>13.25</v>
      </c>
      <c r="X183" s="6"/>
    </row>
    <row r="184" spans="1:24" hidden="1">
      <c r="A184" t="s">
        <v>34278</v>
      </c>
      <c r="B184" t="s">
        <v>1695</v>
      </c>
      <c r="C184" t="s">
        <v>1696</v>
      </c>
      <c r="D184">
        <v>2003</v>
      </c>
      <c r="E184" t="s">
        <v>1697</v>
      </c>
      <c r="F184" t="s">
        <v>1701</v>
      </c>
      <c r="G184">
        <v>16</v>
      </c>
      <c r="H184" t="s">
        <v>34248</v>
      </c>
      <c r="J184">
        <v>16</v>
      </c>
      <c r="K184" t="s">
        <v>33803</v>
      </c>
      <c r="L184" t="s">
        <v>34249</v>
      </c>
      <c r="M184" t="s">
        <v>34250</v>
      </c>
      <c r="N184" s="6" t="s">
        <v>33852</v>
      </c>
      <c r="O184" s="6" t="s">
        <v>33853</v>
      </c>
      <c r="P184" s="11" t="s">
        <v>34273</v>
      </c>
      <c r="Q184" s="12">
        <v>46</v>
      </c>
      <c r="R184" s="13">
        <f t="shared" si="2"/>
        <v>0</v>
      </c>
      <c r="S184" s="14">
        <v>16</v>
      </c>
      <c r="T184" s="11">
        <v>13.5</v>
      </c>
      <c r="U184" s="11">
        <v>0</v>
      </c>
      <c r="V184" s="6">
        <v>105</v>
      </c>
      <c r="W184" s="11">
        <v>13.5</v>
      </c>
      <c r="X184" s="6"/>
    </row>
    <row r="185" spans="1:24" hidden="1">
      <c r="A185" t="s">
        <v>34278</v>
      </c>
      <c r="B185" t="s">
        <v>1695</v>
      </c>
      <c r="C185" t="s">
        <v>1696</v>
      </c>
      <c r="D185">
        <v>2003</v>
      </c>
      <c r="E185" t="s">
        <v>1697</v>
      </c>
      <c r="F185" t="s">
        <v>1701</v>
      </c>
      <c r="G185">
        <v>16</v>
      </c>
      <c r="H185" t="s">
        <v>34248</v>
      </c>
      <c r="J185">
        <v>16</v>
      </c>
      <c r="K185" t="s">
        <v>33803</v>
      </c>
      <c r="L185" t="s">
        <v>34249</v>
      </c>
      <c r="M185" t="s">
        <v>34250</v>
      </c>
      <c r="N185" s="6" t="s">
        <v>33852</v>
      </c>
      <c r="O185" s="6" t="s">
        <v>33853</v>
      </c>
      <c r="P185" s="11" t="s">
        <v>34273</v>
      </c>
      <c r="Q185" s="12">
        <v>46</v>
      </c>
      <c r="R185" s="13">
        <f t="shared" si="2"/>
        <v>0</v>
      </c>
      <c r="S185" s="14">
        <v>16</v>
      </c>
      <c r="T185" s="11">
        <v>13.75</v>
      </c>
      <c r="U185" s="11">
        <v>0</v>
      </c>
      <c r="V185" s="6">
        <v>105</v>
      </c>
      <c r="W185" s="11">
        <v>13.75</v>
      </c>
      <c r="X185" s="6"/>
    </row>
    <row r="186" spans="1:24" hidden="1">
      <c r="A186" t="s">
        <v>34278</v>
      </c>
      <c r="B186" t="s">
        <v>1695</v>
      </c>
      <c r="C186" t="s">
        <v>1696</v>
      </c>
      <c r="D186">
        <v>2003</v>
      </c>
      <c r="E186" t="s">
        <v>1697</v>
      </c>
      <c r="F186" t="s">
        <v>1701</v>
      </c>
      <c r="G186">
        <v>16</v>
      </c>
      <c r="H186" t="s">
        <v>34248</v>
      </c>
      <c r="J186">
        <v>16</v>
      </c>
      <c r="K186" t="s">
        <v>33803</v>
      </c>
      <c r="L186" t="s">
        <v>34249</v>
      </c>
      <c r="M186" t="s">
        <v>34250</v>
      </c>
      <c r="N186" s="6" t="s">
        <v>33852</v>
      </c>
      <c r="O186" s="6" t="s">
        <v>33853</v>
      </c>
      <c r="P186" s="11" t="s">
        <v>34273</v>
      </c>
      <c r="Q186" s="12">
        <v>46</v>
      </c>
      <c r="R186" s="13">
        <f t="shared" si="2"/>
        <v>0</v>
      </c>
      <c r="S186" s="14">
        <v>16</v>
      </c>
      <c r="T186" s="11">
        <v>14</v>
      </c>
      <c r="U186" s="11">
        <v>0</v>
      </c>
      <c r="V186" s="6">
        <v>105</v>
      </c>
      <c r="W186" s="11">
        <v>14</v>
      </c>
      <c r="X186" s="6"/>
    </row>
    <row r="187" spans="1:24" hidden="1">
      <c r="A187" t="s">
        <v>34278</v>
      </c>
      <c r="B187" t="s">
        <v>1695</v>
      </c>
      <c r="C187" t="s">
        <v>1696</v>
      </c>
      <c r="D187">
        <v>2003</v>
      </c>
      <c r="E187" t="s">
        <v>1697</v>
      </c>
      <c r="F187" t="s">
        <v>1701</v>
      </c>
      <c r="G187">
        <v>16</v>
      </c>
      <c r="H187" t="s">
        <v>34248</v>
      </c>
      <c r="J187">
        <v>16</v>
      </c>
      <c r="K187" t="s">
        <v>33803</v>
      </c>
      <c r="L187" t="s">
        <v>34249</v>
      </c>
      <c r="M187" t="s">
        <v>34250</v>
      </c>
      <c r="N187" s="6" t="s">
        <v>33852</v>
      </c>
      <c r="O187" s="6" t="s">
        <v>33853</v>
      </c>
      <c r="P187" s="11" t="s">
        <v>34273</v>
      </c>
      <c r="Q187" s="12">
        <v>46</v>
      </c>
      <c r="R187" s="13">
        <f t="shared" si="2"/>
        <v>0</v>
      </c>
      <c r="S187" s="14">
        <v>16</v>
      </c>
      <c r="T187" s="11">
        <v>14.25</v>
      </c>
      <c r="U187" s="11">
        <v>0</v>
      </c>
      <c r="V187" s="6">
        <v>105</v>
      </c>
      <c r="W187" s="11">
        <v>14.25</v>
      </c>
      <c r="X187" s="6"/>
    </row>
    <row r="188" spans="1:24" hidden="1">
      <c r="A188" t="s">
        <v>34278</v>
      </c>
      <c r="B188" t="s">
        <v>1695</v>
      </c>
      <c r="C188" t="s">
        <v>1696</v>
      </c>
      <c r="D188">
        <v>2003</v>
      </c>
      <c r="E188" t="s">
        <v>1697</v>
      </c>
      <c r="F188" t="s">
        <v>1701</v>
      </c>
      <c r="G188">
        <v>16</v>
      </c>
      <c r="H188" t="s">
        <v>34248</v>
      </c>
      <c r="J188">
        <v>16</v>
      </c>
      <c r="K188" t="s">
        <v>33803</v>
      </c>
      <c r="L188" t="s">
        <v>34249</v>
      </c>
      <c r="M188" t="s">
        <v>34250</v>
      </c>
      <c r="N188" s="6" t="s">
        <v>33852</v>
      </c>
      <c r="O188" s="6" t="s">
        <v>33853</v>
      </c>
      <c r="P188" s="11" t="s">
        <v>34273</v>
      </c>
      <c r="Q188" s="12">
        <v>46</v>
      </c>
      <c r="R188" s="13">
        <f t="shared" si="2"/>
        <v>0</v>
      </c>
      <c r="S188" s="14">
        <v>16</v>
      </c>
      <c r="T188" s="11">
        <v>14.5</v>
      </c>
      <c r="U188" s="11">
        <v>0</v>
      </c>
      <c r="V188" s="6">
        <v>105</v>
      </c>
      <c r="W188" s="11">
        <v>14.5</v>
      </c>
      <c r="X188" s="6"/>
    </row>
    <row r="189" spans="1:24" hidden="1">
      <c r="A189" t="s">
        <v>34278</v>
      </c>
      <c r="B189" t="s">
        <v>1695</v>
      </c>
      <c r="C189" t="s">
        <v>1696</v>
      </c>
      <c r="D189">
        <v>2003</v>
      </c>
      <c r="E189" t="s">
        <v>1697</v>
      </c>
      <c r="F189" t="s">
        <v>1701</v>
      </c>
      <c r="G189">
        <v>16</v>
      </c>
      <c r="H189" t="s">
        <v>34248</v>
      </c>
      <c r="J189">
        <v>16</v>
      </c>
      <c r="K189" t="s">
        <v>33803</v>
      </c>
      <c r="L189" t="s">
        <v>34249</v>
      </c>
      <c r="M189" t="s">
        <v>34250</v>
      </c>
      <c r="N189" s="6" t="s">
        <v>33852</v>
      </c>
      <c r="O189" s="6" t="s">
        <v>33853</v>
      </c>
      <c r="P189" s="11" t="s">
        <v>34273</v>
      </c>
      <c r="Q189" s="12">
        <v>46</v>
      </c>
      <c r="R189" s="13">
        <f t="shared" si="2"/>
        <v>0</v>
      </c>
      <c r="S189" s="14">
        <v>16</v>
      </c>
      <c r="T189" s="11">
        <v>14.75</v>
      </c>
      <c r="U189" s="11">
        <v>2.4</v>
      </c>
      <c r="V189" s="6">
        <v>105</v>
      </c>
      <c r="W189" s="11">
        <v>14.75</v>
      </c>
      <c r="X189" s="6"/>
    </row>
    <row r="190" spans="1:24" hidden="1">
      <c r="A190" t="s">
        <v>34278</v>
      </c>
      <c r="B190" t="s">
        <v>1695</v>
      </c>
      <c r="C190" t="s">
        <v>1696</v>
      </c>
      <c r="D190">
        <v>2003</v>
      </c>
      <c r="E190" t="s">
        <v>1697</v>
      </c>
      <c r="F190" t="s">
        <v>1701</v>
      </c>
      <c r="G190">
        <v>16</v>
      </c>
      <c r="H190" t="s">
        <v>34248</v>
      </c>
      <c r="J190">
        <v>16</v>
      </c>
      <c r="K190" t="s">
        <v>33803</v>
      </c>
      <c r="L190" t="s">
        <v>34249</v>
      </c>
      <c r="M190" t="s">
        <v>34250</v>
      </c>
      <c r="N190" s="6" t="s">
        <v>33852</v>
      </c>
      <c r="O190" s="6" t="s">
        <v>33853</v>
      </c>
      <c r="P190" s="11" t="s">
        <v>34273</v>
      </c>
      <c r="Q190" s="12">
        <v>46</v>
      </c>
      <c r="R190" s="13">
        <f t="shared" si="2"/>
        <v>0</v>
      </c>
      <c r="S190" s="14">
        <v>16</v>
      </c>
      <c r="T190" s="11">
        <v>15</v>
      </c>
      <c r="U190" s="11">
        <v>13.6</v>
      </c>
      <c r="V190" s="6">
        <v>105</v>
      </c>
      <c r="W190" s="11">
        <v>15</v>
      </c>
      <c r="X190" s="6"/>
    </row>
    <row r="191" spans="1:24" hidden="1">
      <c r="A191" t="s">
        <v>34278</v>
      </c>
      <c r="B191" t="s">
        <v>1695</v>
      </c>
      <c r="C191" t="s">
        <v>1696</v>
      </c>
      <c r="D191">
        <v>2003</v>
      </c>
      <c r="E191" t="s">
        <v>1697</v>
      </c>
      <c r="F191" t="s">
        <v>1701</v>
      </c>
      <c r="G191">
        <v>16</v>
      </c>
      <c r="H191" t="s">
        <v>34248</v>
      </c>
      <c r="J191">
        <v>16</v>
      </c>
      <c r="K191" t="s">
        <v>33803</v>
      </c>
      <c r="L191" t="s">
        <v>34249</v>
      </c>
      <c r="M191" t="s">
        <v>34250</v>
      </c>
      <c r="N191" s="6" t="s">
        <v>33852</v>
      </c>
      <c r="O191" s="6" t="s">
        <v>33853</v>
      </c>
      <c r="P191" s="11" t="s">
        <v>34273</v>
      </c>
      <c r="Q191" s="12">
        <v>46</v>
      </c>
      <c r="R191" s="13">
        <f t="shared" si="2"/>
        <v>0</v>
      </c>
      <c r="S191" s="14">
        <v>16</v>
      </c>
      <c r="T191" s="11">
        <v>15.25</v>
      </c>
      <c r="U191" s="11">
        <v>50.1</v>
      </c>
      <c r="V191" s="6">
        <v>105</v>
      </c>
      <c r="W191" s="11">
        <v>15.25</v>
      </c>
      <c r="X191" s="6"/>
    </row>
    <row r="192" spans="1:24" hidden="1">
      <c r="A192" t="s">
        <v>34278</v>
      </c>
      <c r="B192" t="s">
        <v>1695</v>
      </c>
      <c r="C192" t="s">
        <v>1696</v>
      </c>
      <c r="D192">
        <v>2003</v>
      </c>
      <c r="E192" t="s">
        <v>1697</v>
      </c>
      <c r="F192" t="s">
        <v>1701</v>
      </c>
      <c r="G192">
        <v>16</v>
      </c>
      <c r="H192" t="s">
        <v>34248</v>
      </c>
      <c r="J192">
        <v>16</v>
      </c>
      <c r="K192" t="s">
        <v>33803</v>
      </c>
      <c r="L192" t="s">
        <v>34249</v>
      </c>
      <c r="M192" t="s">
        <v>34250</v>
      </c>
      <c r="N192" s="6" t="s">
        <v>33852</v>
      </c>
      <c r="O192" s="6" t="s">
        <v>33853</v>
      </c>
      <c r="P192" s="11" t="s">
        <v>34273</v>
      </c>
      <c r="Q192" s="12">
        <v>46</v>
      </c>
      <c r="R192" s="13">
        <f t="shared" si="2"/>
        <v>0</v>
      </c>
      <c r="S192" s="14">
        <v>16</v>
      </c>
      <c r="T192" s="11">
        <v>15.5</v>
      </c>
      <c r="U192" s="11">
        <v>89.6</v>
      </c>
      <c r="V192" s="6">
        <v>105</v>
      </c>
      <c r="W192" s="11">
        <v>15.5</v>
      </c>
      <c r="X192" s="6"/>
    </row>
    <row r="193" spans="1:24" hidden="1">
      <c r="A193" t="s">
        <v>34278</v>
      </c>
      <c r="B193" t="s">
        <v>1695</v>
      </c>
      <c r="C193" t="s">
        <v>1696</v>
      </c>
      <c r="D193">
        <v>2003</v>
      </c>
      <c r="E193" t="s">
        <v>1697</v>
      </c>
      <c r="F193" t="s">
        <v>1701</v>
      </c>
      <c r="G193">
        <v>16</v>
      </c>
      <c r="H193" t="s">
        <v>34248</v>
      </c>
      <c r="J193">
        <v>16</v>
      </c>
      <c r="K193" t="s">
        <v>33803</v>
      </c>
      <c r="L193" t="s">
        <v>34249</v>
      </c>
      <c r="M193" t="s">
        <v>34250</v>
      </c>
      <c r="N193" s="6" t="s">
        <v>33852</v>
      </c>
      <c r="O193" s="6" t="s">
        <v>33853</v>
      </c>
      <c r="P193" s="11" t="s">
        <v>34273</v>
      </c>
      <c r="Q193" s="12">
        <v>46</v>
      </c>
      <c r="R193" s="13">
        <f t="shared" si="2"/>
        <v>0</v>
      </c>
      <c r="S193" s="14">
        <v>16</v>
      </c>
      <c r="T193" s="11">
        <v>15.75</v>
      </c>
      <c r="U193" s="11">
        <v>93.9</v>
      </c>
      <c r="V193" s="6">
        <v>105</v>
      </c>
      <c r="W193" s="11">
        <v>15.75</v>
      </c>
      <c r="X193" s="6"/>
    </row>
    <row r="194" spans="1:24" hidden="1">
      <c r="A194" t="s">
        <v>34278</v>
      </c>
      <c r="B194" t="s">
        <v>1695</v>
      </c>
      <c r="C194" t="s">
        <v>1696</v>
      </c>
      <c r="D194">
        <v>2003</v>
      </c>
      <c r="E194" t="s">
        <v>1697</v>
      </c>
      <c r="F194" t="s">
        <v>1701</v>
      </c>
      <c r="G194">
        <v>16</v>
      </c>
      <c r="H194" t="s">
        <v>34248</v>
      </c>
      <c r="J194">
        <v>16</v>
      </c>
      <c r="K194" t="s">
        <v>33803</v>
      </c>
      <c r="L194" t="s">
        <v>34249</v>
      </c>
      <c r="M194" t="s">
        <v>34250</v>
      </c>
      <c r="N194" s="6" t="s">
        <v>33852</v>
      </c>
      <c r="O194" s="6" t="s">
        <v>33853</v>
      </c>
      <c r="P194" s="11" t="s">
        <v>34273</v>
      </c>
      <c r="Q194" s="12">
        <v>46</v>
      </c>
      <c r="R194" s="13">
        <f t="shared" si="2"/>
        <v>0</v>
      </c>
      <c r="S194" s="14">
        <v>16</v>
      </c>
      <c r="T194" s="11">
        <v>16</v>
      </c>
      <c r="U194" s="11">
        <v>95.2</v>
      </c>
      <c r="V194" s="6">
        <v>105</v>
      </c>
      <c r="W194" s="11">
        <v>16</v>
      </c>
      <c r="X194" s="6"/>
    </row>
    <row r="195" spans="1:24" hidden="1">
      <c r="A195" t="s">
        <v>34278</v>
      </c>
      <c r="B195" t="s">
        <v>1695</v>
      </c>
      <c r="C195" t="s">
        <v>1696</v>
      </c>
      <c r="D195">
        <v>2003</v>
      </c>
      <c r="E195" t="s">
        <v>1697</v>
      </c>
      <c r="F195" t="s">
        <v>1701</v>
      </c>
      <c r="G195">
        <v>16</v>
      </c>
      <c r="H195" t="s">
        <v>34248</v>
      </c>
      <c r="J195">
        <v>16</v>
      </c>
      <c r="K195" t="s">
        <v>33803</v>
      </c>
      <c r="L195" t="s">
        <v>34249</v>
      </c>
      <c r="M195" t="s">
        <v>34250</v>
      </c>
      <c r="N195" s="6" t="s">
        <v>33852</v>
      </c>
      <c r="O195" s="6" t="s">
        <v>33853</v>
      </c>
      <c r="P195" s="11" t="s">
        <v>34273</v>
      </c>
      <c r="Q195" s="12">
        <v>46</v>
      </c>
      <c r="R195" s="13">
        <f t="shared" si="2"/>
        <v>0</v>
      </c>
      <c r="S195" s="14">
        <v>16</v>
      </c>
      <c r="T195" s="11">
        <v>16.25</v>
      </c>
      <c r="U195" s="11">
        <v>92.2</v>
      </c>
      <c r="V195" s="6">
        <v>105</v>
      </c>
      <c r="W195" s="11">
        <v>16.25</v>
      </c>
      <c r="X195" s="6"/>
    </row>
    <row r="196" spans="1:24" hidden="1">
      <c r="A196" t="s">
        <v>34278</v>
      </c>
      <c r="B196" t="s">
        <v>1695</v>
      </c>
      <c r="C196" t="s">
        <v>1696</v>
      </c>
      <c r="D196">
        <v>2003</v>
      </c>
      <c r="E196" t="s">
        <v>1697</v>
      </c>
      <c r="F196" t="s">
        <v>1701</v>
      </c>
      <c r="G196">
        <v>16</v>
      </c>
      <c r="H196" t="s">
        <v>34248</v>
      </c>
      <c r="J196">
        <v>16</v>
      </c>
      <c r="K196" t="s">
        <v>33803</v>
      </c>
      <c r="L196" t="s">
        <v>34249</v>
      </c>
      <c r="M196" t="s">
        <v>34250</v>
      </c>
      <c r="N196" s="6" t="s">
        <v>33852</v>
      </c>
      <c r="O196" s="6" t="s">
        <v>33853</v>
      </c>
      <c r="P196" s="11" t="s">
        <v>34273</v>
      </c>
      <c r="Q196" s="12">
        <v>46</v>
      </c>
      <c r="R196" s="13">
        <f t="shared" si="2"/>
        <v>0</v>
      </c>
      <c r="S196" s="14">
        <v>16</v>
      </c>
      <c r="T196" s="11">
        <v>16.5</v>
      </c>
      <c r="U196" s="11">
        <v>92.3</v>
      </c>
      <c r="V196" s="6">
        <v>105</v>
      </c>
      <c r="W196" s="11">
        <v>16.5</v>
      </c>
      <c r="X196" s="6"/>
    </row>
    <row r="197" spans="1:24" hidden="1">
      <c r="A197" t="s">
        <v>34278</v>
      </c>
      <c r="B197" t="s">
        <v>1695</v>
      </c>
      <c r="C197" t="s">
        <v>1696</v>
      </c>
      <c r="D197">
        <v>2003</v>
      </c>
      <c r="E197" t="s">
        <v>1697</v>
      </c>
      <c r="F197" t="s">
        <v>1701</v>
      </c>
      <c r="G197">
        <v>16</v>
      </c>
      <c r="H197" t="s">
        <v>34248</v>
      </c>
      <c r="J197">
        <v>16</v>
      </c>
      <c r="K197" t="s">
        <v>33803</v>
      </c>
      <c r="L197" t="s">
        <v>34249</v>
      </c>
      <c r="M197" t="s">
        <v>34250</v>
      </c>
      <c r="N197" s="6" t="s">
        <v>33852</v>
      </c>
      <c r="O197" s="6" t="s">
        <v>33853</v>
      </c>
      <c r="P197" s="11" t="s">
        <v>34273</v>
      </c>
      <c r="Q197" s="12">
        <v>46</v>
      </c>
      <c r="R197" s="13">
        <f t="shared" si="2"/>
        <v>0</v>
      </c>
      <c r="S197" s="14">
        <v>16</v>
      </c>
      <c r="T197" s="11">
        <v>16.75</v>
      </c>
      <c r="U197" s="11">
        <v>90.1</v>
      </c>
      <c r="V197" s="6">
        <v>105</v>
      </c>
      <c r="W197" s="11">
        <v>16.75</v>
      </c>
      <c r="X197" s="6"/>
    </row>
    <row r="198" spans="1:24" hidden="1">
      <c r="A198" t="s">
        <v>34278</v>
      </c>
      <c r="B198" t="s">
        <v>1695</v>
      </c>
      <c r="C198" t="s">
        <v>1696</v>
      </c>
      <c r="D198">
        <v>2003</v>
      </c>
      <c r="E198" t="s">
        <v>1697</v>
      </c>
      <c r="F198" t="s">
        <v>1701</v>
      </c>
      <c r="G198">
        <v>16</v>
      </c>
      <c r="H198" t="s">
        <v>34248</v>
      </c>
      <c r="J198">
        <v>16</v>
      </c>
      <c r="K198" t="s">
        <v>33803</v>
      </c>
      <c r="L198" t="s">
        <v>34249</v>
      </c>
      <c r="M198" t="s">
        <v>34250</v>
      </c>
      <c r="N198" s="6" t="s">
        <v>33852</v>
      </c>
      <c r="O198" s="6" t="s">
        <v>33853</v>
      </c>
      <c r="P198" s="11" t="s">
        <v>34151</v>
      </c>
      <c r="Q198" s="12" t="s">
        <v>34266</v>
      </c>
      <c r="R198" s="13">
        <f t="shared" si="2"/>
        <v>0</v>
      </c>
      <c r="S198" s="14">
        <v>16</v>
      </c>
      <c r="T198" s="11">
        <v>12</v>
      </c>
      <c r="U198" s="11">
        <v>0</v>
      </c>
      <c r="V198" s="6">
        <v>105</v>
      </c>
      <c r="W198" s="11">
        <v>12</v>
      </c>
      <c r="X198" s="6"/>
    </row>
    <row r="199" spans="1:24" hidden="1">
      <c r="A199" t="s">
        <v>34278</v>
      </c>
      <c r="B199" t="s">
        <v>1695</v>
      </c>
      <c r="C199" t="s">
        <v>1696</v>
      </c>
      <c r="D199">
        <v>2003</v>
      </c>
      <c r="E199" t="s">
        <v>1697</v>
      </c>
      <c r="F199" t="s">
        <v>1701</v>
      </c>
      <c r="G199">
        <v>16</v>
      </c>
      <c r="H199" t="s">
        <v>34248</v>
      </c>
      <c r="J199">
        <v>16</v>
      </c>
      <c r="K199" t="s">
        <v>33803</v>
      </c>
      <c r="L199" t="s">
        <v>34249</v>
      </c>
      <c r="M199" t="s">
        <v>34250</v>
      </c>
      <c r="N199" s="6" t="s">
        <v>33852</v>
      </c>
      <c r="O199" s="6" t="s">
        <v>33853</v>
      </c>
      <c r="P199" s="11" t="s">
        <v>34151</v>
      </c>
      <c r="Q199" s="12" t="s">
        <v>34266</v>
      </c>
      <c r="R199" s="13">
        <f t="shared" si="2"/>
        <v>0</v>
      </c>
      <c r="S199" s="14">
        <v>16</v>
      </c>
      <c r="T199" s="11">
        <v>12.25</v>
      </c>
      <c r="U199" s="11">
        <v>1</v>
      </c>
      <c r="V199" s="6">
        <v>105</v>
      </c>
      <c r="W199" s="11">
        <v>12.25</v>
      </c>
      <c r="X199" s="6"/>
    </row>
    <row r="200" spans="1:24" hidden="1">
      <c r="A200" t="s">
        <v>34278</v>
      </c>
      <c r="B200" t="s">
        <v>1695</v>
      </c>
      <c r="C200" t="s">
        <v>1696</v>
      </c>
      <c r="D200">
        <v>2003</v>
      </c>
      <c r="E200" t="s">
        <v>1697</v>
      </c>
      <c r="F200" t="s">
        <v>1701</v>
      </c>
      <c r="G200">
        <v>16</v>
      </c>
      <c r="H200" t="s">
        <v>34248</v>
      </c>
      <c r="J200">
        <v>16</v>
      </c>
      <c r="K200" t="s">
        <v>33803</v>
      </c>
      <c r="L200" t="s">
        <v>34249</v>
      </c>
      <c r="M200" t="s">
        <v>34250</v>
      </c>
      <c r="N200" s="6" t="s">
        <v>33852</v>
      </c>
      <c r="O200" s="6" t="s">
        <v>33853</v>
      </c>
      <c r="P200" s="11" t="s">
        <v>34151</v>
      </c>
      <c r="Q200" s="12" t="s">
        <v>34266</v>
      </c>
      <c r="R200" s="13">
        <f t="shared" si="2"/>
        <v>0</v>
      </c>
      <c r="S200" s="14">
        <v>16</v>
      </c>
      <c r="T200" s="11">
        <v>12.5</v>
      </c>
      <c r="U200" s="11">
        <v>2</v>
      </c>
      <c r="V200" s="6">
        <v>105</v>
      </c>
      <c r="W200" s="11">
        <v>12.5</v>
      </c>
      <c r="X200" s="6"/>
    </row>
    <row r="201" spans="1:24" hidden="1">
      <c r="A201" t="s">
        <v>34278</v>
      </c>
      <c r="B201" t="s">
        <v>1695</v>
      </c>
      <c r="C201" t="s">
        <v>1696</v>
      </c>
      <c r="D201">
        <v>2003</v>
      </c>
      <c r="E201" t="s">
        <v>1697</v>
      </c>
      <c r="F201" t="s">
        <v>1701</v>
      </c>
      <c r="G201">
        <v>16</v>
      </c>
      <c r="H201" t="s">
        <v>34248</v>
      </c>
      <c r="J201">
        <v>16</v>
      </c>
      <c r="K201" t="s">
        <v>33803</v>
      </c>
      <c r="L201" t="s">
        <v>34249</v>
      </c>
      <c r="M201" t="s">
        <v>34250</v>
      </c>
      <c r="N201" s="6" t="s">
        <v>33852</v>
      </c>
      <c r="O201" s="6" t="s">
        <v>33853</v>
      </c>
      <c r="P201" s="11" t="s">
        <v>34151</v>
      </c>
      <c r="Q201" s="12" t="s">
        <v>34266</v>
      </c>
      <c r="R201" s="13">
        <f t="shared" si="2"/>
        <v>0</v>
      </c>
      <c r="S201" s="14">
        <v>16</v>
      </c>
      <c r="T201" s="11">
        <v>12.75</v>
      </c>
      <c r="U201" s="11">
        <v>1.9</v>
      </c>
      <c r="V201" s="6">
        <v>105</v>
      </c>
      <c r="W201" s="11">
        <v>12.75</v>
      </c>
      <c r="X201" s="6"/>
    </row>
    <row r="202" spans="1:24" hidden="1">
      <c r="A202" t="s">
        <v>34278</v>
      </c>
      <c r="B202" t="s">
        <v>1695</v>
      </c>
      <c r="C202" t="s">
        <v>1696</v>
      </c>
      <c r="D202">
        <v>2003</v>
      </c>
      <c r="E202" t="s">
        <v>1697</v>
      </c>
      <c r="F202" t="s">
        <v>1701</v>
      </c>
      <c r="G202">
        <v>16</v>
      </c>
      <c r="H202" t="s">
        <v>34248</v>
      </c>
      <c r="J202">
        <v>16</v>
      </c>
      <c r="K202" t="s">
        <v>33803</v>
      </c>
      <c r="L202" t="s">
        <v>34249</v>
      </c>
      <c r="M202" t="s">
        <v>34250</v>
      </c>
      <c r="N202" s="6" t="s">
        <v>33852</v>
      </c>
      <c r="O202" s="6" t="s">
        <v>33853</v>
      </c>
      <c r="P202" s="11" t="s">
        <v>34151</v>
      </c>
      <c r="Q202" s="12" t="s">
        <v>34266</v>
      </c>
      <c r="R202" s="13">
        <f t="shared" si="2"/>
        <v>0</v>
      </c>
      <c r="S202" s="14">
        <v>16</v>
      </c>
      <c r="T202" s="11">
        <v>13</v>
      </c>
      <c r="U202" s="11">
        <v>5.9</v>
      </c>
      <c r="V202" s="6">
        <v>105</v>
      </c>
      <c r="W202" s="11">
        <v>13</v>
      </c>
      <c r="X202" s="6"/>
    </row>
    <row r="203" spans="1:24" hidden="1">
      <c r="A203" t="s">
        <v>34278</v>
      </c>
      <c r="B203" t="s">
        <v>1695</v>
      </c>
      <c r="C203" t="s">
        <v>1696</v>
      </c>
      <c r="D203">
        <v>2003</v>
      </c>
      <c r="E203" t="s">
        <v>1697</v>
      </c>
      <c r="F203" t="s">
        <v>1701</v>
      </c>
      <c r="G203">
        <v>16</v>
      </c>
      <c r="H203" t="s">
        <v>34248</v>
      </c>
      <c r="J203">
        <v>16</v>
      </c>
      <c r="K203" t="s">
        <v>33803</v>
      </c>
      <c r="L203" t="s">
        <v>34249</v>
      </c>
      <c r="M203" t="s">
        <v>34250</v>
      </c>
      <c r="N203" s="6" t="s">
        <v>33852</v>
      </c>
      <c r="O203" s="6" t="s">
        <v>33853</v>
      </c>
      <c r="P203" s="11" t="s">
        <v>34151</v>
      </c>
      <c r="Q203" s="12" t="s">
        <v>34266</v>
      </c>
      <c r="R203" s="13">
        <f t="shared" si="2"/>
        <v>0</v>
      </c>
      <c r="S203" s="14">
        <v>16</v>
      </c>
      <c r="T203" s="11">
        <v>13.25</v>
      </c>
      <c r="U203" s="11">
        <v>11.7</v>
      </c>
      <c r="V203" s="6">
        <v>105</v>
      </c>
      <c r="W203" s="11">
        <v>13.25</v>
      </c>
      <c r="X203" s="6"/>
    </row>
    <row r="204" spans="1:24" hidden="1">
      <c r="A204" t="s">
        <v>34278</v>
      </c>
      <c r="B204" t="s">
        <v>1695</v>
      </c>
      <c r="C204" t="s">
        <v>1696</v>
      </c>
      <c r="D204">
        <v>2003</v>
      </c>
      <c r="E204" t="s">
        <v>1697</v>
      </c>
      <c r="F204" t="s">
        <v>1701</v>
      </c>
      <c r="G204">
        <v>16</v>
      </c>
      <c r="H204" t="s">
        <v>34248</v>
      </c>
      <c r="J204">
        <v>16</v>
      </c>
      <c r="K204" t="s">
        <v>33803</v>
      </c>
      <c r="L204" t="s">
        <v>34249</v>
      </c>
      <c r="M204" t="s">
        <v>34250</v>
      </c>
      <c r="N204" s="6" t="s">
        <v>33852</v>
      </c>
      <c r="O204" s="6" t="s">
        <v>33853</v>
      </c>
      <c r="P204" s="11" t="s">
        <v>34151</v>
      </c>
      <c r="Q204" s="12" t="s">
        <v>34266</v>
      </c>
      <c r="R204" s="13">
        <f t="shared" si="2"/>
        <v>0</v>
      </c>
      <c r="S204" s="14">
        <v>16</v>
      </c>
      <c r="T204" s="11">
        <v>13.5</v>
      </c>
      <c r="U204" s="11">
        <v>26.1</v>
      </c>
      <c r="V204" s="6">
        <v>105</v>
      </c>
      <c r="W204" s="11">
        <v>13.5</v>
      </c>
      <c r="X204" s="6"/>
    </row>
    <row r="205" spans="1:24" hidden="1">
      <c r="A205" t="s">
        <v>34278</v>
      </c>
      <c r="B205" t="s">
        <v>1695</v>
      </c>
      <c r="C205" t="s">
        <v>1696</v>
      </c>
      <c r="D205">
        <v>2003</v>
      </c>
      <c r="E205" t="s">
        <v>1697</v>
      </c>
      <c r="F205" t="s">
        <v>1701</v>
      </c>
      <c r="G205">
        <v>16</v>
      </c>
      <c r="H205" t="s">
        <v>34248</v>
      </c>
      <c r="J205">
        <v>16</v>
      </c>
      <c r="K205" t="s">
        <v>33803</v>
      </c>
      <c r="L205" t="s">
        <v>34249</v>
      </c>
      <c r="M205" t="s">
        <v>34250</v>
      </c>
      <c r="N205" s="6" t="s">
        <v>33852</v>
      </c>
      <c r="O205" s="6" t="s">
        <v>33853</v>
      </c>
      <c r="P205" s="11" t="s">
        <v>34151</v>
      </c>
      <c r="Q205" s="12" t="s">
        <v>34266</v>
      </c>
      <c r="R205" s="13">
        <f t="shared" si="2"/>
        <v>0</v>
      </c>
      <c r="S205" s="14">
        <v>16</v>
      </c>
      <c r="T205" s="11">
        <v>13.75</v>
      </c>
      <c r="U205" s="11">
        <v>64.400000000000006</v>
      </c>
      <c r="V205" s="6">
        <v>105</v>
      </c>
      <c r="W205" s="11">
        <v>13.75</v>
      </c>
      <c r="X205" s="6"/>
    </row>
    <row r="206" spans="1:24" hidden="1">
      <c r="A206" t="s">
        <v>34278</v>
      </c>
      <c r="B206" t="s">
        <v>1695</v>
      </c>
      <c r="C206" t="s">
        <v>1696</v>
      </c>
      <c r="D206">
        <v>2003</v>
      </c>
      <c r="E206" t="s">
        <v>1697</v>
      </c>
      <c r="F206" t="s">
        <v>1701</v>
      </c>
      <c r="G206">
        <v>16</v>
      </c>
      <c r="H206" t="s">
        <v>34248</v>
      </c>
      <c r="J206">
        <v>16</v>
      </c>
      <c r="K206" t="s">
        <v>33803</v>
      </c>
      <c r="L206" t="s">
        <v>34249</v>
      </c>
      <c r="M206" t="s">
        <v>34250</v>
      </c>
      <c r="N206" s="6" t="s">
        <v>33852</v>
      </c>
      <c r="O206" s="6" t="s">
        <v>33853</v>
      </c>
      <c r="P206" s="11" t="s">
        <v>34151</v>
      </c>
      <c r="Q206" s="12" t="s">
        <v>34266</v>
      </c>
      <c r="R206" s="13">
        <f t="shared" si="2"/>
        <v>0</v>
      </c>
      <c r="S206" s="14">
        <v>16</v>
      </c>
      <c r="T206" s="11">
        <v>14</v>
      </c>
      <c r="U206" s="11">
        <v>89.3</v>
      </c>
      <c r="V206" s="6">
        <v>105</v>
      </c>
      <c r="W206" s="11">
        <v>14</v>
      </c>
      <c r="X206" s="6"/>
    </row>
    <row r="207" spans="1:24" hidden="1">
      <c r="A207" t="s">
        <v>34278</v>
      </c>
      <c r="B207" t="s">
        <v>1695</v>
      </c>
      <c r="C207" t="s">
        <v>1696</v>
      </c>
      <c r="D207">
        <v>2003</v>
      </c>
      <c r="E207" t="s">
        <v>1697</v>
      </c>
      <c r="F207" t="s">
        <v>1701</v>
      </c>
      <c r="G207">
        <v>16</v>
      </c>
      <c r="H207" t="s">
        <v>34248</v>
      </c>
      <c r="J207">
        <v>16</v>
      </c>
      <c r="K207" t="s">
        <v>33803</v>
      </c>
      <c r="L207" t="s">
        <v>34249</v>
      </c>
      <c r="M207" t="s">
        <v>34250</v>
      </c>
      <c r="N207" s="6" t="s">
        <v>33852</v>
      </c>
      <c r="O207" s="6" t="s">
        <v>33853</v>
      </c>
      <c r="P207" s="11" t="s">
        <v>34151</v>
      </c>
      <c r="Q207" s="12" t="s">
        <v>34266</v>
      </c>
      <c r="R207" s="13">
        <f t="shared" si="2"/>
        <v>0</v>
      </c>
      <c r="S207" s="14">
        <v>16</v>
      </c>
      <c r="T207" s="11">
        <v>14.25</v>
      </c>
      <c r="U207" s="11">
        <v>97.9</v>
      </c>
      <c r="V207" s="6">
        <v>105</v>
      </c>
      <c r="W207" s="11">
        <v>14.25</v>
      </c>
      <c r="X207" s="6"/>
    </row>
    <row r="208" spans="1:24" hidden="1">
      <c r="A208" t="s">
        <v>34278</v>
      </c>
      <c r="B208" t="s">
        <v>1695</v>
      </c>
      <c r="C208" t="s">
        <v>1696</v>
      </c>
      <c r="D208">
        <v>2003</v>
      </c>
      <c r="E208" t="s">
        <v>1697</v>
      </c>
      <c r="F208" t="s">
        <v>1701</v>
      </c>
      <c r="G208">
        <v>16</v>
      </c>
      <c r="H208" t="s">
        <v>34248</v>
      </c>
      <c r="J208">
        <v>16</v>
      </c>
      <c r="K208" t="s">
        <v>33803</v>
      </c>
      <c r="L208" t="s">
        <v>34249</v>
      </c>
      <c r="M208" t="s">
        <v>34250</v>
      </c>
      <c r="N208" s="6" t="s">
        <v>33852</v>
      </c>
      <c r="O208" s="6" t="s">
        <v>33853</v>
      </c>
      <c r="P208" s="11" t="s">
        <v>34151</v>
      </c>
      <c r="Q208" s="12" t="s">
        <v>34266</v>
      </c>
      <c r="R208" s="13">
        <f t="shared" si="2"/>
        <v>0</v>
      </c>
      <c r="S208" s="14">
        <v>16</v>
      </c>
      <c r="T208" s="11">
        <v>14.5</v>
      </c>
      <c r="U208" s="11">
        <v>98.9</v>
      </c>
      <c r="V208" s="6">
        <v>105</v>
      </c>
      <c r="W208" s="11">
        <v>14.5</v>
      </c>
      <c r="X208" s="6"/>
    </row>
    <row r="209" spans="1:24" hidden="1">
      <c r="A209" t="s">
        <v>34278</v>
      </c>
      <c r="B209" t="s">
        <v>1695</v>
      </c>
      <c r="C209" t="s">
        <v>1696</v>
      </c>
      <c r="D209">
        <v>2003</v>
      </c>
      <c r="E209" t="s">
        <v>1697</v>
      </c>
      <c r="F209" t="s">
        <v>1701</v>
      </c>
      <c r="G209">
        <v>16</v>
      </c>
      <c r="H209" t="s">
        <v>34248</v>
      </c>
      <c r="J209">
        <v>16</v>
      </c>
      <c r="K209" t="s">
        <v>33803</v>
      </c>
      <c r="L209" t="s">
        <v>34249</v>
      </c>
      <c r="M209" t="s">
        <v>34250</v>
      </c>
      <c r="N209" s="6" t="s">
        <v>33852</v>
      </c>
      <c r="O209" s="6" t="s">
        <v>33853</v>
      </c>
      <c r="P209" s="11" t="s">
        <v>34151</v>
      </c>
      <c r="Q209" s="12" t="s">
        <v>34266</v>
      </c>
      <c r="R209" s="13">
        <f t="shared" si="2"/>
        <v>0</v>
      </c>
      <c r="S209" s="14">
        <v>16</v>
      </c>
      <c r="T209" s="11">
        <v>14.75</v>
      </c>
      <c r="U209" s="11">
        <v>98</v>
      </c>
      <c r="V209" s="6">
        <v>105</v>
      </c>
      <c r="W209" s="11">
        <v>14.75</v>
      </c>
      <c r="X209" s="6"/>
    </row>
    <row r="210" spans="1:24" hidden="1">
      <c r="A210" t="s">
        <v>34278</v>
      </c>
      <c r="B210" t="s">
        <v>1695</v>
      </c>
      <c r="C210" t="s">
        <v>1696</v>
      </c>
      <c r="D210">
        <v>2003</v>
      </c>
      <c r="E210" t="s">
        <v>1697</v>
      </c>
      <c r="F210" t="s">
        <v>1701</v>
      </c>
      <c r="G210">
        <v>16</v>
      </c>
      <c r="H210" t="s">
        <v>34248</v>
      </c>
      <c r="J210">
        <v>16</v>
      </c>
      <c r="K210" t="s">
        <v>33803</v>
      </c>
      <c r="L210" t="s">
        <v>34249</v>
      </c>
      <c r="M210" t="s">
        <v>34250</v>
      </c>
      <c r="N210" s="6" t="s">
        <v>33852</v>
      </c>
      <c r="O210" s="6" t="s">
        <v>33853</v>
      </c>
      <c r="P210" s="11" t="s">
        <v>34151</v>
      </c>
      <c r="Q210" s="12" t="s">
        <v>34266</v>
      </c>
      <c r="R210" s="13">
        <f t="shared" si="2"/>
        <v>0</v>
      </c>
      <c r="S210" s="14">
        <v>16</v>
      </c>
      <c r="T210" s="11">
        <v>15</v>
      </c>
      <c r="U210" s="11">
        <v>95.9</v>
      </c>
      <c r="V210" s="6">
        <v>105</v>
      </c>
      <c r="W210" s="11">
        <v>15</v>
      </c>
      <c r="X210" s="6"/>
    </row>
    <row r="211" spans="1:24" hidden="1">
      <c r="A211" t="s">
        <v>34278</v>
      </c>
      <c r="B211" t="s">
        <v>1695</v>
      </c>
      <c r="C211" t="s">
        <v>1696</v>
      </c>
      <c r="D211">
        <v>2003</v>
      </c>
      <c r="E211" t="s">
        <v>1697</v>
      </c>
      <c r="F211" t="s">
        <v>1701</v>
      </c>
      <c r="G211">
        <v>16</v>
      </c>
      <c r="H211" t="s">
        <v>34248</v>
      </c>
      <c r="J211">
        <v>16</v>
      </c>
      <c r="K211" t="s">
        <v>33803</v>
      </c>
      <c r="L211" t="s">
        <v>34249</v>
      </c>
      <c r="M211" t="s">
        <v>34250</v>
      </c>
      <c r="N211" s="6" t="s">
        <v>33852</v>
      </c>
      <c r="O211" s="6" t="s">
        <v>33853</v>
      </c>
      <c r="P211" s="11" t="s">
        <v>34151</v>
      </c>
      <c r="Q211" s="12" t="s">
        <v>34266</v>
      </c>
      <c r="R211" s="13">
        <f t="shared" si="2"/>
        <v>0</v>
      </c>
      <c r="S211" s="14">
        <v>16</v>
      </c>
      <c r="T211" s="11">
        <v>15.25</v>
      </c>
      <c r="U211" s="11">
        <v>100</v>
      </c>
      <c r="V211" s="6">
        <v>105</v>
      </c>
      <c r="W211" s="11">
        <v>15.25</v>
      </c>
      <c r="X211" s="6"/>
    </row>
    <row r="212" spans="1:24" hidden="1">
      <c r="A212" t="s">
        <v>34278</v>
      </c>
      <c r="B212" t="s">
        <v>1695</v>
      </c>
      <c r="C212" t="s">
        <v>1696</v>
      </c>
      <c r="D212">
        <v>2003</v>
      </c>
      <c r="E212" t="s">
        <v>1697</v>
      </c>
      <c r="F212" t="s">
        <v>1701</v>
      </c>
      <c r="G212">
        <v>16</v>
      </c>
      <c r="H212" t="s">
        <v>34248</v>
      </c>
      <c r="J212">
        <v>16</v>
      </c>
      <c r="K212" t="s">
        <v>33803</v>
      </c>
      <c r="L212" t="s">
        <v>34249</v>
      </c>
      <c r="M212" t="s">
        <v>34250</v>
      </c>
      <c r="N212" s="6" t="s">
        <v>33852</v>
      </c>
      <c r="O212" s="6" t="s">
        <v>33853</v>
      </c>
      <c r="P212" s="11" t="s">
        <v>34151</v>
      </c>
      <c r="Q212" s="12" t="s">
        <v>34266</v>
      </c>
      <c r="R212" s="13">
        <f t="shared" si="2"/>
        <v>0</v>
      </c>
      <c r="S212" s="14">
        <v>16</v>
      </c>
      <c r="T212" s="11">
        <v>15.5</v>
      </c>
      <c r="U212" s="11">
        <v>97</v>
      </c>
      <c r="V212" s="6">
        <v>105</v>
      </c>
      <c r="W212" s="11">
        <v>15.5</v>
      </c>
      <c r="X212" s="6"/>
    </row>
    <row r="213" spans="1:24" hidden="1">
      <c r="A213" t="s">
        <v>34278</v>
      </c>
      <c r="B213" t="s">
        <v>1695</v>
      </c>
      <c r="C213" t="s">
        <v>1696</v>
      </c>
      <c r="D213">
        <v>2003</v>
      </c>
      <c r="E213" t="s">
        <v>1697</v>
      </c>
      <c r="F213" t="s">
        <v>1701</v>
      </c>
      <c r="G213">
        <v>16</v>
      </c>
      <c r="H213" t="s">
        <v>34248</v>
      </c>
      <c r="J213">
        <v>16</v>
      </c>
      <c r="K213" t="s">
        <v>33803</v>
      </c>
      <c r="L213" t="s">
        <v>34249</v>
      </c>
      <c r="M213" t="s">
        <v>34250</v>
      </c>
      <c r="N213" s="6" t="s">
        <v>33852</v>
      </c>
      <c r="O213" s="6" t="s">
        <v>33853</v>
      </c>
      <c r="P213" s="11" t="s">
        <v>34151</v>
      </c>
      <c r="Q213" s="12" t="s">
        <v>34266</v>
      </c>
      <c r="R213" s="13">
        <f t="shared" ref="R213:R276" si="3">-AB213</f>
        <v>0</v>
      </c>
      <c r="S213" s="14">
        <v>16</v>
      </c>
      <c r="T213" s="11">
        <v>15.75</v>
      </c>
      <c r="U213" s="11">
        <v>97.9</v>
      </c>
      <c r="V213" s="6">
        <v>105</v>
      </c>
      <c r="W213" s="11">
        <v>15.75</v>
      </c>
      <c r="X213" s="6"/>
    </row>
    <row r="214" spans="1:24" hidden="1">
      <c r="A214" t="s">
        <v>34278</v>
      </c>
      <c r="B214" t="s">
        <v>1695</v>
      </c>
      <c r="C214" t="s">
        <v>1696</v>
      </c>
      <c r="D214">
        <v>2003</v>
      </c>
      <c r="E214" t="s">
        <v>1697</v>
      </c>
      <c r="F214" t="s">
        <v>1701</v>
      </c>
      <c r="G214">
        <v>16</v>
      </c>
      <c r="H214" t="s">
        <v>34248</v>
      </c>
      <c r="J214">
        <v>16</v>
      </c>
      <c r="K214" t="s">
        <v>33803</v>
      </c>
      <c r="L214" t="s">
        <v>34249</v>
      </c>
      <c r="M214" t="s">
        <v>34250</v>
      </c>
      <c r="N214" s="6" t="s">
        <v>33852</v>
      </c>
      <c r="O214" s="6" t="s">
        <v>33853</v>
      </c>
      <c r="P214" s="11" t="s">
        <v>34262</v>
      </c>
      <c r="Q214" s="12" t="s">
        <v>34263</v>
      </c>
      <c r="R214" s="13">
        <f t="shared" si="3"/>
        <v>0</v>
      </c>
      <c r="S214" s="14">
        <v>20</v>
      </c>
      <c r="T214" s="11">
        <v>11</v>
      </c>
      <c r="U214" s="11">
        <v>0</v>
      </c>
      <c r="V214" s="6">
        <v>105</v>
      </c>
      <c r="W214" s="11">
        <v>11</v>
      </c>
      <c r="X214" s="6"/>
    </row>
    <row r="215" spans="1:24" hidden="1">
      <c r="A215" t="s">
        <v>34278</v>
      </c>
      <c r="B215" t="s">
        <v>1695</v>
      </c>
      <c r="C215" t="s">
        <v>1696</v>
      </c>
      <c r="D215">
        <v>2003</v>
      </c>
      <c r="E215" t="s">
        <v>1697</v>
      </c>
      <c r="F215" t="s">
        <v>1701</v>
      </c>
      <c r="G215">
        <v>16</v>
      </c>
      <c r="H215" t="s">
        <v>34248</v>
      </c>
      <c r="J215">
        <v>16</v>
      </c>
      <c r="K215" t="s">
        <v>33803</v>
      </c>
      <c r="L215" t="s">
        <v>34249</v>
      </c>
      <c r="M215" t="s">
        <v>34250</v>
      </c>
      <c r="N215" s="6" t="s">
        <v>33852</v>
      </c>
      <c r="O215" s="6" t="s">
        <v>33853</v>
      </c>
      <c r="P215" s="11" t="s">
        <v>34262</v>
      </c>
      <c r="Q215" s="12" t="s">
        <v>34263</v>
      </c>
      <c r="R215" s="13">
        <f t="shared" si="3"/>
        <v>0</v>
      </c>
      <c r="S215" s="14">
        <v>20</v>
      </c>
      <c r="T215" s="11">
        <v>11.25</v>
      </c>
      <c r="U215" s="11">
        <v>1</v>
      </c>
      <c r="V215" s="6">
        <v>105</v>
      </c>
      <c r="W215" s="11">
        <v>11.25</v>
      </c>
      <c r="X215" s="6"/>
    </row>
    <row r="216" spans="1:24" hidden="1">
      <c r="A216" t="s">
        <v>34278</v>
      </c>
      <c r="B216" t="s">
        <v>1695</v>
      </c>
      <c r="C216" t="s">
        <v>1696</v>
      </c>
      <c r="D216">
        <v>2003</v>
      </c>
      <c r="E216" t="s">
        <v>1697</v>
      </c>
      <c r="F216" t="s">
        <v>1701</v>
      </c>
      <c r="G216">
        <v>16</v>
      </c>
      <c r="H216" t="s">
        <v>34248</v>
      </c>
      <c r="J216">
        <v>16</v>
      </c>
      <c r="K216" t="s">
        <v>33803</v>
      </c>
      <c r="L216" t="s">
        <v>34249</v>
      </c>
      <c r="M216" t="s">
        <v>34250</v>
      </c>
      <c r="N216" s="6" t="s">
        <v>33852</v>
      </c>
      <c r="O216" s="6" t="s">
        <v>33853</v>
      </c>
      <c r="P216" s="11" t="s">
        <v>34262</v>
      </c>
      <c r="Q216" s="12" t="s">
        <v>34263</v>
      </c>
      <c r="R216" s="13">
        <f t="shared" si="3"/>
        <v>0</v>
      </c>
      <c r="S216" s="14">
        <v>20</v>
      </c>
      <c r="T216" s="11">
        <v>11.5</v>
      </c>
      <c r="U216" s="11">
        <v>0</v>
      </c>
      <c r="V216" s="6">
        <v>105</v>
      </c>
      <c r="W216" s="11">
        <v>11.5</v>
      </c>
      <c r="X216" s="6"/>
    </row>
    <row r="217" spans="1:24" hidden="1">
      <c r="A217" t="s">
        <v>34278</v>
      </c>
      <c r="B217" t="s">
        <v>1695</v>
      </c>
      <c r="C217" t="s">
        <v>1696</v>
      </c>
      <c r="D217">
        <v>2003</v>
      </c>
      <c r="E217" t="s">
        <v>1697</v>
      </c>
      <c r="F217" t="s">
        <v>1701</v>
      </c>
      <c r="G217">
        <v>16</v>
      </c>
      <c r="H217" t="s">
        <v>34248</v>
      </c>
      <c r="J217">
        <v>16</v>
      </c>
      <c r="K217" t="s">
        <v>33803</v>
      </c>
      <c r="L217" t="s">
        <v>34249</v>
      </c>
      <c r="M217" t="s">
        <v>34250</v>
      </c>
      <c r="N217" s="6" t="s">
        <v>33852</v>
      </c>
      <c r="O217" s="6" t="s">
        <v>33853</v>
      </c>
      <c r="P217" s="11" t="s">
        <v>34262</v>
      </c>
      <c r="Q217" s="12" t="s">
        <v>34263</v>
      </c>
      <c r="R217" s="13">
        <f t="shared" si="3"/>
        <v>0</v>
      </c>
      <c r="S217" s="14">
        <v>20</v>
      </c>
      <c r="T217" s="11">
        <v>11.75</v>
      </c>
      <c r="U217" s="11">
        <v>2</v>
      </c>
      <c r="V217" s="6">
        <v>105</v>
      </c>
      <c r="W217" s="11">
        <v>11.75</v>
      </c>
      <c r="X217" s="6"/>
    </row>
    <row r="218" spans="1:24" hidden="1">
      <c r="A218" t="s">
        <v>34278</v>
      </c>
      <c r="B218" t="s">
        <v>1695</v>
      </c>
      <c r="C218" t="s">
        <v>1696</v>
      </c>
      <c r="D218">
        <v>2003</v>
      </c>
      <c r="E218" t="s">
        <v>1697</v>
      </c>
      <c r="F218" t="s">
        <v>1701</v>
      </c>
      <c r="G218">
        <v>16</v>
      </c>
      <c r="H218" t="s">
        <v>34248</v>
      </c>
      <c r="J218">
        <v>16</v>
      </c>
      <c r="K218" t="s">
        <v>33803</v>
      </c>
      <c r="L218" t="s">
        <v>34249</v>
      </c>
      <c r="M218" t="s">
        <v>34250</v>
      </c>
      <c r="N218" s="6" t="s">
        <v>33852</v>
      </c>
      <c r="O218" s="6" t="s">
        <v>33853</v>
      </c>
      <c r="P218" s="11" t="s">
        <v>34262</v>
      </c>
      <c r="Q218" s="12" t="s">
        <v>34263</v>
      </c>
      <c r="R218" s="13">
        <f t="shared" si="3"/>
        <v>0</v>
      </c>
      <c r="S218" s="14">
        <v>20</v>
      </c>
      <c r="T218" s="11">
        <v>12</v>
      </c>
      <c r="U218" s="11">
        <v>1</v>
      </c>
      <c r="V218" s="6">
        <v>105</v>
      </c>
      <c r="W218" s="11">
        <v>12</v>
      </c>
      <c r="X218" s="6"/>
    </row>
    <row r="219" spans="1:24" hidden="1">
      <c r="A219" t="s">
        <v>34278</v>
      </c>
      <c r="B219" t="s">
        <v>1695</v>
      </c>
      <c r="C219" t="s">
        <v>1696</v>
      </c>
      <c r="D219">
        <v>2003</v>
      </c>
      <c r="E219" t="s">
        <v>1697</v>
      </c>
      <c r="F219" t="s">
        <v>1701</v>
      </c>
      <c r="G219">
        <v>16</v>
      </c>
      <c r="H219" t="s">
        <v>34248</v>
      </c>
      <c r="J219">
        <v>16</v>
      </c>
      <c r="K219" t="s">
        <v>33803</v>
      </c>
      <c r="L219" t="s">
        <v>34249</v>
      </c>
      <c r="M219" t="s">
        <v>34250</v>
      </c>
      <c r="N219" s="6" t="s">
        <v>33852</v>
      </c>
      <c r="O219" s="6" t="s">
        <v>33853</v>
      </c>
      <c r="P219" s="11" t="s">
        <v>34262</v>
      </c>
      <c r="Q219" s="12" t="s">
        <v>34263</v>
      </c>
      <c r="R219" s="13">
        <f t="shared" si="3"/>
        <v>0</v>
      </c>
      <c r="S219" s="14">
        <v>20</v>
      </c>
      <c r="T219" s="11">
        <v>12.25</v>
      </c>
      <c r="U219" s="11">
        <v>2</v>
      </c>
      <c r="V219" s="6">
        <v>105</v>
      </c>
      <c r="W219" s="11">
        <v>12.25</v>
      </c>
      <c r="X219" s="6"/>
    </row>
    <row r="220" spans="1:24" hidden="1">
      <c r="A220" t="s">
        <v>34278</v>
      </c>
      <c r="B220" t="s">
        <v>1695</v>
      </c>
      <c r="C220" t="s">
        <v>1696</v>
      </c>
      <c r="D220">
        <v>2003</v>
      </c>
      <c r="E220" t="s">
        <v>1697</v>
      </c>
      <c r="F220" t="s">
        <v>1701</v>
      </c>
      <c r="G220">
        <v>16</v>
      </c>
      <c r="H220" t="s">
        <v>34248</v>
      </c>
      <c r="J220">
        <v>16</v>
      </c>
      <c r="K220" t="s">
        <v>33803</v>
      </c>
      <c r="L220" t="s">
        <v>34249</v>
      </c>
      <c r="M220" t="s">
        <v>34250</v>
      </c>
      <c r="N220" s="6" t="s">
        <v>33852</v>
      </c>
      <c r="O220" s="6" t="s">
        <v>33853</v>
      </c>
      <c r="P220" s="11" t="s">
        <v>34262</v>
      </c>
      <c r="Q220" s="12" t="s">
        <v>34263</v>
      </c>
      <c r="R220" s="13">
        <f t="shared" si="3"/>
        <v>0</v>
      </c>
      <c r="S220" s="14">
        <v>20</v>
      </c>
      <c r="T220" s="11">
        <v>12.5</v>
      </c>
      <c r="U220" s="11">
        <v>2</v>
      </c>
      <c r="V220" s="6">
        <v>105</v>
      </c>
      <c r="W220" s="11">
        <v>12.5</v>
      </c>
      <c r="X220" s="6"/>
    </row>
    <row r="221" spans="1:24" hidden="1">
      <c r="A221" t="s">
        <v>34278</v>
      </c>
      <c r="B221" t="s">
        <v>1695</v>
      </c>
      <c r="C221" t="s">
        <v>1696</v>
      </c>
      <c r="D221">
        <v>2003</v>
      </c>
      <c r="E221" t="s">
        <v>1697</v>
      </c>
      <c r="F221" t="s">
        <v>1701</v>
      </c>
      <c r="G221">
        <v>16</v>
      </c>
      <c r="H221" t="s">
        <v>34248</v>
      </c>
      <c r="J221">
        <v>16</v>
      </c>
      <c r="K221" t="s">
        <v>33803</v>
      </c>
      <c r="L221" t="s">
        <v>34249</v>
      </c>
      <c r="M221" t="s">
        <v>34250</v>
      </c>
      <c r="N221" s="6" t="s">
        <v>33852</v>
      </c>
      <c r="O221" s="6" t="s">
        <v>33853</v>
      </c>
      <c r="P221" s="11" t="s">
        <v>34262</v>
      </c>
      <c r="Q221" s="12" t="s">
        <v>34263</v>
      </c>
      <c r="R221" s="13">
        <f t="shared" si="3"/>
        <v>0</v>
      </c>
      <c r="S221" s="14">
        <v>20</v>
      </c>
      <c r="T221" s="11">
        <v>12.75</v>
      </c>
      <c r="U221" s="11">
        <v>3.9</v>
      </c>
      <c r="V221" s="6">
        <v>105</v>
      </c>
      <c r="W221" s="11">
        <v>12.75</v>
      </c>
      <c r="X221" s="6"/>
    </row>
    <row r="222" spans="1:24" hidden="1">
      <c r="A222" t="s">
        <v>34278</v>
      </c>
      <c r="B222" t="s">
        <v>1695</v>
      </c>
      <c r="C222" t="s">
        <v>1696</v>
      </c>
      <c r="D222">
        <v>2003</v>
      </c>
      <c r="E222" t="s">
        <v>1697</v>
      </c>
      <c r="F222" t="s">
        <v>1701</v>
      </c>
      <c r="G222">
        <v>16</v>
      </c>
      <c r="H222" t="s">
        <v>34248</v>
      </c>
      <c r="J222">
        <v>16</v>
      </c>
      <c r="K222" t="s">
        <v>33803</v>
      </c>
      <c r="L222" t="s">
        <v>34249</v>
      </c>
      <c r="M222" t="s">
        <v>34250</v>
      </c>
      <c r="N222" s="6" t="s">
        <v>33852</v>
      </c>
      <c r="O222" s="6" t="s">
        <v>33853</v>
      </c>
      <c r="P222" s="11" t="s">
        <v>34262</v>
      </c>
      <c r="Q222" s="12" t="s">
        <v>34263</v>
      </c>
      <c r="R222" s="13">
        <f t="shared" si="3"/>
        <v>0</v>
      </c>
      <c r="S222" s="14">
        <v>20</v>
      </c>
      <c r="T222" s="11">
        <v>13</v>
      </c>
      <c r="U222" s="11">
        <v>8</v>
      </c>
      <c r="V222" s="6">
        <v>105</v>
      </c>
      <c r="W222" s="11">
        <v>13</v>
      </c>
      <c r="X222" s="6"/>
    </row>
    <row r="223" spans="1:24" hidden="1">
      <c r="A223" t="s">
        <v>34278</v>
      </c>
      <c r="B223" t="s">
        <v>1695</v>
      </c>
      <c r="C223" t="s">
        <v>1696</v>
      </c>
      <c r="D223">
        <v>2003</v>
      </c>
      <c r="E223" t="s">
        <v>1697</v>
      </c>
      <c r="F223" t="s">
        <v>1701</v>
      </c>
      <c r="G223">
        <v>16</v>
      </c>
      <c r="H223" t="s">
        <v>34248</v>
      </c>
      <c r="J223">
        <v>16</v>
      </c>
      <c r="K223" t="s">
        <v>33803</v>
      </c>
      <c r="L223" t="s">
        <v>34249</v>
      </c>
      <c r="M223" t="s">
        <v>34250</v>
      </c>
      <c r="N223" s="6" t="s">
        <v>33852</v>
      </c>
      <c r="O223" s="6" t="s">
        <v>33853</v>
      </c>
      <c r="P223" s="11" t="s">
        <v>34262</v>
      </c>
      <c r="Q223" s="12" t="s">
        <v>34263</v>
      </c>
      <c r="R223" s="13">
        <f t="shared" si="3"/>
        <v>0</v>
      </c>
      <c r="S223" s="14">
        <v>20</v>
      </c>
      <c r="T223" s="11">
        <v>13.25</v>
      </c>
      <c r="U223" s="11">
        <v>31</v>
      </c>
      <c r="V223" s="6">
        <v>105</v>
      </c>
      <c r="W223" s="11">
        <v>13.25</v>
      </c>
      <c r="X223" s="6"/>
    </row>
    <row r="224" spans="1:24" hidden="1">
      <c r="A224" t="s">
        <v>34278</v>
      </c>
      <c r="B224" t="s">
        <v>1695</v>
      </c>
      <c r="C224" t="s">
        <v>1696</v>
      </c>
      <c r="D224">
        <v>2003</v>
      </c>
      <c r="E224" t="s">
        <v>1697</v>
      </c>
      <c r="F224" t="s">
        <v>1701</v>
      </c>
      <c r="G224">
        <v>16</v>
      </c>
      <c r="H224" t="s">
        <v>34248</v>
      </c>
      <c r="J224">
        <v>16</v>
      </c>
      <c r="K224" t="s">
        <v>33803</v>
      </c>
      <c r="L224" t="s">
        <v>34249</v>
      </c>
      <c r="M224" t="s">
        <v>34250</v>
      </c>
      <c r="N224" s="6" t="s">
        <v>33852</v>
      </c>
      <c r="O224" s="6" t="s">
        <v>33853</v>
      </c>
      <c r="P224" s="11" t="s">
        <v>34262</v>
      </c>
      <c r="Q224" s="12" t="s">
        <v>34263</v>
      </c>
      <c r="R224" s="13">
        <f t="shared" si="3"/>
        <v>0</v>
      </c>
      <c r="S224" s="14">
        <v>20</v>
      </c>
      <c r="T224" s="11">
        <v>13.5</v>
      </c>
      <c r="U224" s="11">
        <v>62.3</v>
      </c>
      <c r="V224" s="6">
        <v>105</v>
      </c>
      <c r="W224" s="11">
        <v>13.5</v>
      </c>
      <c r="X224" s="6"/>
    </row>
    <row r="225" spans="1:24" hidden="1">
      <c r="A225" t="s">
        <v>34278</v>
      </c>
      <c r="B225" t="s">
        <v>1695</v>
      </c>
      <c r="C225" t="s">
        <v>1696</v>
      </c>
      <c r="D225">
        <v>2003</v>
      </c>
      <c r="E225" t="s">
        <v>1697</v>
      </c>
      <c r="F225" t="s">
        <v>1701</v>
      </c>
      <c r="G225">
        <v>16</v>
      </c>
      <c r="H225" t="s">
        <v>34248</v>
      </c>
      <c r="J225">
        <v>16</v>
      </c>
      <c r="K225" t="s">
        <v>33803</v>
      </c>
      <c r="L225" t="s">
        <v>34249</v>
      </c>
      <c r="M225" t="s">
        <v>34250</v>
      </c>
      <c r="N225" s="6" t="s">
        <v>33852</v>
      </c>
      <c r="O225" s="6" t="s">
        <v>33853</v>
      </c>
      <c r="P225" s="11" t="s">
        <v>34262</v>
      </c>
      <c r="Q225" s="12" t="s">
        <v>34263</v>
      </c>
      <c r="R225" s="13">
        <f t="shared" si="3"/>
        <v>0</v>
      </c>
      <c r="S225" s="14">
        <v>20</v>
      </c>
      <c r="T225" s="11">
        <v>13.75</v>
      </c>
      <c r="U225" s="11">
        <v>92.8</v>
      </c>
      <c r="V225" s="6">
        <v>105</v>
      </c>
      <c r="W225" s="11">
        <v>13.75</v>
      </c>
      <c r="X225" s="6"/>
    </row>
    <row r="226" spans="1:24" hidden="1">
      <c r="A226" t="s">
        <v>34278</v>
      </c>
      <c r="B226" t="s">
        <v>1695</v>
      </c>
      <c r="C226" t="s">
        <v>1696</v>
      </c>
      <c r="D226">
        <v>2003</v>
      </c>
      <c r="E226" t="s">
        <v>1697</v>
      </c>
      <c r="F226" t="s">
        <v>1701</v>
      </c>
      <c r="G226">
        <v>16</v>
      </c>
      <c r="H226" t="s">
        <v>34248</v>
      </c>
      <c r="J226">
        <v>16</v>
      </c>
      <c r="K226" t="s">
        <v>33803</v>
      </c>
      <c r="L226" t="s">
        <v>34249</v>
      </c>
      <c r="M226" t="s">
        <v>34250</v>
      </c>
      <c r="N226" s="6" t="s">
        <v>33852</v>
      </c>
      <c r="O226" s="6" t="s">
        <v>33853</v>
      </c>
      <c r="P226" s="11" t="s">
        <v>34262</v>
      </c>
      <c r="Q226" s="12" t="s">
        <v>34263</v>
      </c>
      <c r="R226" s="13">
        <f t="shared" si="3"/>
        <v>0</v>
      </c>
      <c r="S226" s="14">
        <v>20</v>
      </c>
      <c r="T226" s="11">
        <v>14</v>
      </c>
      <c r="U226" s="11">
        <v>99</v>
      </c>
      <c r="V226" s="6">
        <v>105</v>
      </c>
      <c r="W226" s="11">
        <v>14</v>
      </c>
      <c r="X226" s="6"/>
    </row>
    <row r="227" spans="1:24" hidden="1">
      <c r="A227" t="s">
        <v>34278</v>
      </c>
      <c r="B227" t="s">
        <v>1695</v>
      </c>
      <c r="C227" t="s">
        <v>1696</v>
      </c>
      <c r="D227">
        <v>2003</v>
      </c>
      <c r="E227" t="s">
        <v>1697</v>
      </c>
      <c r="F227" t="s">
        <v>1701</v>
      </c>
      <c r="G227">
        <v>16</v>
      </c>
      <c r="H227" t="s">
        <v>34248</v>
      </c>
      <c r="J227">
        <v>16</v>
      </c>
      <c r="K227" t="s">
        <v>33803</v>
      </c>
      <c r="L227" t="s">
        <v>34249</v>
      </c>
      <c r="M227" t="s">
        <v>34250</v>
      </c>
      <c r="N227" s="6" t="s">
        <v>33852</v>
      </c>
      <c r="O227" s="6" t="s">
        <v>33853</v>
      </c>
      <c r="P227" s="11" t="s">
        <v>34262</v>
      </c>
      <c r="Q227" s="12" t="s">
        <v>34263</v>
      </c>
      <c r="R227" s="13">
        <f t="shared" si="3"/>
        <v>0</v>
      </c>
      <c r="S227" s="14">
        <v>20</v>
      </c>
      <c r="T227" s="11">
        <v>14.25</v>
      </c>
      <c r="U227" s="11">
        <v>100</v>
      </c>
      <c r="V227" s="6">
        <v>105</v>
      </c>
      <c r="W227" s="11">
        <v>14.25</v>
      </c>
      <c r="X227" s="6"/>
    </row>
    <row r="228" spans="1:24" hidden="1">
      <c r="A228" t="s">
        <v>34278</v>
      </c>
      <c r="B228" t="s">
        <v>1695</v>
      </c>
      <c r="C228" t="s">
        <v>1696</v>
      </c>
      <c r="D228">
        <v>2003</v>
      </c>
      <c r="E228" t="s">
        <v>1697</v>
      </c>
      <c r="F228" t="s">
        <v>1701</v>
      </c>
      <c r="G228">
        <v>16</v>
      </c>
      <c r="H228" t="s">
        <v>34248</v>
      </c>
      <c r="J228">
        <v>16</v>
      </c>
      <c r="K228" t="s">
        <v>33803</v>
      </c>
      <c r="L228" t="s">
        <v>34249</v>
      </c>
      <c r="M228" t="s">
        <v>34250</v>
      </c>
      <c r="N228" s="6" t="s">
        <v>33852</v>
      </c>
      <c r="O228" s="6" t="s">
        <v>33853</v>
      </c>
      <c r="P228" s="11" t="s">
        <v>34262</v>
      </c>
      <c r="Q228" s="12" t="s">
        <v>34263</v>
      </c>
      <c r="R228" s="13">
        <f t="shared" si="3"/>
        <v>0</v>
      </c>
      <c r="S228" s="14">
        <v>20</v>
      </c>
      <c r="T228" s="11">
        <v>14.5</v>
      </c>
      <c r="U228" s="11">
        <v>100</v>
      </c>
      <c r="V228" s="6">
        <v>105</v>
      </c>
      <c r="W228" s="11">
        <v>14.5</v>
      </c>
      <c r="X228" s="6"/>
    </row>
    <row r="229" spans="1:24" hidden="1">
      <c r="A229" t="s">
        <v>34278</v>
      </c>
      <c r="B229" t="s">
        <v>1695</v>
      </c>
      <c r="C229" t="s">
        <v>1696</v>
      </c>
      <c r="D229">
        <v>2003</v>
      </c>
      <c r="E229" t="s">
        <v>1697</v>
      </c>
      <c r="F229" t="s">
        <v>1701</v>
      </c>
      <c r="G229">
        <v>16</v>
      </c>
      <c r="H229" t="s">
        <v>34248</v>
      </c>
      <c r="J229">
        <v>16</v>
      </c>
      <c r="K229" t="s">
        <v>33803</v>
      </c>
      <c r="L229" t="s">
        <v>34249</v>
      </c>
      <c r="M229" t="s">
        <v>34250</v>
      </c>
      <c r="N229" s="6" t="s">
        <v>33852</v>
      </c>
      <c r="O229" s="6" t="s">
        <v>33853</v>
      </c>
      <c r="P229" s="11" t="s">
        <v>34262</v>
      </c>
      <c r="Q229" s="12" t="s">
        <v>34263</v>
      </c>
      <c r="R229" s="13">
        <f t="shared" si="3"/>
        <v>0</v>
      </c>
      <c r="S229" s="14">
        <v>20</v>
      </c>
      <c r="T229" s="11">
        <v>14.75</v>
      </c>
      <c r="U229" s="11">
        <v>100</v>
      </c>
      <c r="V229" s="6">
        <v>105</v>
      </c>
      <c r="W229" s="11">
        <v>14.75</v>
      </c>
      <c r="X229" s="6"/>
    </row>
    <row r="230" spans="1:24" hidden="1">
      <c r="A230" t="s">
        <v>34278</v>
      </c>
      <c r="B230" t="s">
        <v>1695</v>
      </c>
      <c r="C230" t="s">
        <v>1696</v>
      </c>
      <c r="D230">
        <v>2003</v>
      </c>
      <c r="E230" t="s">
        <v>1697</v>
      </c>
      <c r="F230" t="s">
        <v>1701</v>
      </c>
      <c r="G230">
        <v>16</v>
      </c>
      <c r="H230" t="s">
        <v>34248</v>
      </c>
      <c r="J230">
        <v>16</v>
      </c>
      <c r="K230" t="s">
        <v>33803</v>
      </c>
      <c r="L230" t="s">
        <v>34249</v>
      </c>
      <c r="M230" t="s">
        <v>34250</v>
      </c>
      <c r="N230" s="6" t="s">
        <v>33852</v>
      </c>
      <c r="O230" s="6" t="s">
        <v>33853</v>
      </c>
      <c r="P230" s="11" t="s">
        <v>34262</v>
      </c>
      <c r="Q230" s="12" t="s">
        <v>34263</v>
      </c>
      <c r="R230" s="13">
        <f t="shared" si="3"/>
        <v>0</v>
      </c>
      <c r="S230" s="14">
        <v>20</v>
      </c>
      <c r="T230" s="11">
        <v>15</v>
      </c>
      <c r="U230" s="11">
        <v>98.1</v>
      </c>
      <c r="V230" s="6">
        <v>105</v>
      </c>
      <c r="W230" s="11">
        <v>15</v>
      </c>
      <c r="X230" s="6"/>
    </row>
    <row r="231" spans="1:24" hidden="1">
      <c r="A231" t="s">
        <v>34278</v>
      </c>
      <c r="B231" t="s">
        <v>1695</v>
      </c>
      <c r="C231" t="s">
        <v>1696</v>
      </c>
      <c r="D231">
        <v>2003</v>
      </c>
      <c r="E231" t="s">
        <v>1697</v>
      </c>
      <c r="F231" t="s">
        <v>1701</v>
      </c>
      <c r="G231">
        <v>16</v>
      </c>
      <c r="H231" t="s">
        <v>34248</v>
      </c>
      <c r="J231">
        <v>16</v>
      </c>
      <c r="K231" t="s">
        <v>33803</v>
      </c>
      <c r="L231" t="s">
        <v>34249</v>
      </c>
      <c r="M231" t="s">
        <v>34250</v>
      </c>
      <c r="N231" s="6" t="s">
        <v>33852</v>
      </c>
      <c r="O231" s="6" t="s">
        <v>33853</v>
      </c>
      <c r="P231" s="11" t="s">
        <v>34262</v>
      </c>
      <c r="Q231" s="12" t="s">
        <v>34263</v>
      </c>
      <c r="R231" s="13">
        <f t="shared" si="3"/>
        <v>0</v>
      </c>
      <c r="S231" s="14">
        <v>20</v>
      </c>
      <c r="T231" s="11">
        <v>15.25</v>
      </c>
      <c r="U231" s="11">
        <v>100</v>
      </c>
      <c r="V231" s="6">
        <v>105</v>
      </c>
      <c r="W231" s="11">
        <v>15.25</v>
      </c>
      <c r="X231" s="6"/>
    </row>
    <row r="232" spans="1:24" hidden="1">
      <c r="A232" t="s">
        <v>34278</v>
      </c>
      <c r="B232" t="s">
        <v>1695</v>
      </c>
      <c r="C232" t="s">
        <v>1696</v>
      </c>
      <c r="D232">
        <v>2003</v>
      </c>
      <c r="E232" t="s">
        <v>1697</v>
      </c>
      <c r="F232" t="s">
        <v>1701</v>
      </c>
      <c r="G232">
        <v>16</v>
      </c>
      <c r="H232" t="s">
        <v>34248</v>
      </c>
      <c r="J232">
        <v>16</v>
      </c>
      <c r="K232" t="s">
        <v>33803</v>
      </c>
      <c r="L232" t="s">
        <v>34249</v>
      </c>
      <c r="M232" t="s">
        <v>34250</v>
      </c>
      <c r="N232" s="6" t="s">
        <v>33852</v>
      </c>
      <c r="O232" s="6" t="s">
        <v>33853</v>
      </c>
      <c r="P232" s="11" t="s">
        <v>34262</v>
      </c>
      <c r="Q232" s="12" t="s">
        <v>34263</v>
      </c>
      <c r="R232" s="13">
        <f t="shared" si="3"/>
        <v>0</v>
      </c>
      <c r="S232" s="14">
        <v>20</v>
      </c>
      <c r="T232" s="11">
        <v>15.5</v>
      </c>
      <c r="U232" s="11">
        <v>100</v>
      </c>
      <c r="V232" s="6">
        <v>105</v>
      </c>
      <c r="W232" s="11">
        <v>15.5</v>
      </c>
      <c r="X232" s="6"/>
    </row>
    <row r="233" spans="1:24" hidden="1">
      <c r="A233" t="s">
        <v>34278</v>
      </c>
      <c r="B233" t="s">
        <v>1695</v>
      </c>
      <c r="C233" t="s">
        <v>1696</v>
      </c>
      <c r="D233">
        <v>2003</v>
      </c>
      <c r="E233" t="s">
        <v>1697</v>
      </c>
      <c r="F233" t="s">
        <v>1701</v>
      </c>
      <c r="G233">
        <v>16</v>
      </c>
      <c r="H233" t="s">
        <v>34248</v>
      </c>
      <c r="J233">
        <v>16</v>
      </c>
      <c r="K233" t="s">
        <v>33803</v>
      </c>
      <c r="L233" t="s">
        <v>34249</v>
      </c>
      <c r="M233" t="s">
        <v>34250</v>
      </c>
      <c r="N233" s="6" t="s">
        <v>33852</v>
      </c>
      <c r="O233" s="6" t="s">
        <v>33853</v>
      </c>
      <c r="P233" s="11" t="s">
        <v>34262</v>
      </c>
      <c r="Q233" s="12" t="s">
        <v>34263</v>
      </c>
      <c r="R233" s="13">
        <f t="shared" si="3"/>
        <v>0</v>
      </c>
      <c r="S233" s="14">
        <v>20</v>
      </c>
      <c r="T233" s="11">
        <v>15.75</v>
      </c>
      <c r="U233" s="11">
        <v>99</v>
      </c>
      <c r="V233" s="6">
        <v>105</v>
      </c>
      <c r="W233" s="11">
        <v>15.75</v>
      </c>
      <c r="X233" s="6"/>
    </row>
    <row r="234" spans="1:24" hidden="1">
      <c r="A234" t="s">
        <v>34278</v>
      </c>
      <c r="B234" t="s">
        <v>1695</v>
      </c>
      <c r="C234" t="s">
        <v>1696</v>
      </c>
      <c r="D234">
        <v>2003</v>
      </c>
      <c r="E234" t="s">
        <v>1697</v>
      </c>
      <c r="F234" t="s">
        <v>1701</v>
      </c>
      <c r="G234">
        <v>16</v>
      </c>
      <c r="H234" t="s">
        <v>34248</v>
      </c>
      <c r="J234">
        <v>16</v>
      </c>
      <c r="K234" t="s">
        <v>33803</v>
      </c>
      <c r="L234" t="s">
        <v>34249</v>
      </c>
      <c r="M234" t="s">
        <v>34250</v>
      </c>
      <c r="N234" s="6" t="s">
        <v>33852</v>
      </c>
      <c r="O234" s="6" t="s">
        <v>33853</v>
      </c>
      <c r="P234" s="11" t="s">
        <v>34267</v>
      </c>
      <c r="Q234" s="12" t="s">
        <v>34268</v>
      </c>
      <c r="R234" s="13">
        <f t="shared" si="3"/>
        <v>0</v>
      </c>
      <c r="S234" s="14">
        <v>16</v>
      </c>
      <c r="T234" s="11">
        <v>12</v>
      </c>
      <c r="U234" s="11">
        <v>1</v>
      </c>
      <c r="V234" s="6">
        <v>105</v>
      </c>
      <c r="W234" s="11">
        <v>12</v>
      </c>
      <c r="X234" s="6"/>
    </row>
    <row r="235" spans="1:24" hidden="1">
      <c r="A235" t="s">
        <v>34278</v>
      </c>
      <c r="B235" t="s">
        <v>1695</v>
      </c>
      <c r="C235" t="s">
        <v>1696</v>
      </c>
      <c r="D235">
        <v>2003</v>
      </c>
      <c r="E235" t="s">
        <v>1697</v>
      </c>
      <c r="F235" t="s">
        <v>1701</v>
      </c>
      <c r="G235">
        <v>16</v>
      </c>
      <c r="H235" t="s">
        <v>34248</v>
      </c>
      <c r="J235">
        <v>16</v>
      </c>
      <c r="K235" t="s">
        <v>33803</v>
      </c>
      <c r="L235" t="s">
        <v>34249</v>
      </c>
      <c r="M235" t="s">
        <v>34250</v>
      </c>
      <c r="N235" s="6" t="s">
        <v>33852</v>
      </c>
      <c r="O235" s="6" t="s">
        <v>33853</v>
      </c>
      <c r="P235" s="11" t="s">
        <v>34267</v>
      </c>
      <c r="Q235" s="12" t="s">
        <v>34268</v>
      </c>
      <c r="R235" s="13">
        <f t="shared" si="3"/>
        <v>0</v>
      </c>
      <c r="S235" s="14">
        <v>16</v>
      </c>
      <c r="T235" s="11">
        <v>12.25</v>
      </c>
      <c r="U235" s="11">
        <v>1</v>
      </c>
      <c r="V235" s="6">
        <v>105</v>
      </c>
      <c r="W235" s="11">
        <v>12.25</v>
      </c>
      <c r="X235" s="6"/>
    </row>
    <row r="236" spans="1:24" hidden="1">
      <c r="A236" t="s">
        <v>34278</v>
      </c>
      <c r="B236" t="s">
        <v>1695</v>
      </c>
      <c r="C236" t="s">
        <v>1696</v>
      </c>
      <c r="D236">
        <v>2003</v>
      </c>
      <c r="E236" t="s">
        <v>1697</v>
      </c>
      <c r="F236" t="s">
        <v>1701</v>
      </c>
      <c r="G236">
        <v>16</v>
      </c>
      <c r="H236" t="s">
        <v>34248</v>
      </c>
      <c r="J236">
        <v>16</v>
      </c>
      <c r="K236" t="s">
        <v>33803</v>
      </c>
      <c r="L236" t="s">
        <v>34249</v>
      </c>
      <c r="M236" t="s">
        <v>34250</v>
      </c>
      <c r="N236" s="6" t="s">
        <v>33852</v>
      </c>
      <c r="O236" s="6" t="s">
        <v>33853</v>
      </c>
      <c r="P236" s="11" t="s">
        <v>34267</v>
      </c>
      <c r="Q236" s="12" t="s">
        <v>34268</v>
      </c>
      <c r="R236" s="13">
        <f t="shared" si="3"/>
        <v>0</v>
      </c>
      <c r="S236" s="14">
        <v>16</v>
      </c>
      <c r="T236" s="11">
        <v>12.5</v>
      </c>
      <c r="U236" s="11">
        <v>0</v>
      </c>
      <c r="V236" s="6">
        <v>105</v>
      </c>
      <c r="W236" s="11">
        <v>12.5</v>
      </c>
      <c r="X236" s="6"/>
    </row>
    <row r="237" spans="1:24" hidden="1">
      <c r="A237" t="s">
        <v>34278</v>
      </c>
      <c r="B237" t="s">
        <v>1695</v>
      </c>
      <c r="C237" t="s">
        <v>1696</v>
      </c>
      <c r="D237">
        <v>2003</v>
      </c>
      <c r="E237" t="s">
        <v>1697</v>
      </c>
      <c r="F237" t="s">
        <v>1701</v>
      </c>
      <c r="G237">
        <v>16</v>
      </c>
      <c r="H237" t="s">
        <v>34248</v>
      </c>
      <c r="J237">
        <v>16</v>
      </c>
      <c r="K237" t="s">
        <v>33803</v>
      </c>
      <c r="L237" t="s">
        <v>34249</v>
      </c>
      <c r="M237" t="s">
        <v>34250</v>
      </c>
      <c r="N237" s="6" t="s">
        <v>33852</v>
      </c>
      <c r="O237" s="6" t="s">
        <v>33853</v>
      </c>
      <c r="P237" s="11" t="s">
        <v>34267</v>
      </c>
      <c r="Q237" s="12" t="s">
        <v>34268</v>
      </c>
      <c r="R237" s="13">
        <f t="shared" si="3"/>
        <v>0</v>
      </c>
      <c r="S237" s="14">
        <v>16</v>
      </c>
      <c r="T237" s="11">
        <v>12.75</v>
      </c>
      <c r="U237" s="11">
        <v>1</v>
      </c>
      <c r="V237" s="6">
        <v>105</v>
      </c>
      <c r="W237" s="11">
        <v>12.75</v>
      </c>
      <c r="X237" s="6"/>
    </row>
    <row r="238" spans="1:24" hidden="1">
      <c r="A238" t="s">
        <v>34278</v>
      </c>
      <c r="B238" t="s">
        <v>1695</v>
      </c>
      <c r="C238" t="s">
        <v>1696</v>
      </c>
      <c r="D238">
        <v>2003</v>
      </c>
      <c r="E238" t="s">
        <v>1697</v>
      </c>
      <c r="F238" t="s">
        <v>1701</v>
      </c>
      <c r="G238">
        <v>16</v>
      </c>
      <c r="H238" t="s">
        <v>34248</v>
      </c>
      <c r="J238">
        <v>16</v>
      </c>
      <c r="K238" t="s">
        <v>33803</v>
      </c>
      <c r="L238" t="s">
        <v>34249</v>
      </c>
      <c r="M238" t="s">
        <v>34250</v>
      </c>
      <c r="N238" s="6" t="s">
        <v>33852</v>
      </c>
      <c r="O238" s="6" t="s">
        <v>33853</v>
      </c>
      <c r="P238" s="11" t="s">
        <v>34267</v>
      </c>
      <c r="Q238" s="12" t="s">
        <v>34268</v>
      </c>
      <c r="R238" s="13">
        <f t="shared" si="3"/>
        <v>0</v>
      </c>
      <c r="S238" s="14">
        <v>16</v>
      </c>
      <c r="T238" s="11">
        <v>13</v>
      </c>
      <c r="U238" s="11">
        <v>4.9000000000000004</v>
      </c>
      <c r="V238" s="6">
        <v>105</v>
      </c>
      <c r="W238" s="11">
        <v>13</v>
      </c>
      <c r="X238" s="6"/>
    </row>
    <row r="239" spans="1:24" hidden="1">
      <c r="A239" t="s">
        <v>34278</v>
      </c>
      <c r="B239" t="s">
        <v>1695</v>
      </c>
      <c r="C239" t="s">
        <v>1696</v>
      </c>
      <c r="D239">
        <v>2003</v>
      </c>
      <c r="E239" t="s">
        <v>1697</v>
      </c>
      <c r="F239" t="s">
        <v>1701</v>
      </c>
      <c r="G239">
        <v>16</v>
      </c>
      <c r="H239" t="s">
        <v>34248</v>
      </c>
      <c r="J239">
        <v>16</v>
      </c>
      <c r="K239" t="s">
        <v>33803</v>
      </c>
      <c r="L239" t="s">
        <v>34249</v>
      </c>
      <c r="M239" t="s">
        <v>34250</v>
      </c>
      <c r="N239" s="6" t="s">
        <v>33852</v>
      </c>
      <c r="O239" s="6" t="s">
        <v>33853</v>
      </c>
      <c r="P239" s="11" t="s">
        <v>34267</v>
      </c>
      <c r="Q239" s="12" t="s">
        <v>34268</v>
      </c>
      <c r="R239" s="13">
        <f t="shared" si="3"/>
        <v>0</v>
      </c>
      <c r="S239" s="14">
        <v>16</v>
      </c>
      <c r="T239" s="11">
        <v>13.25</v>
      </c>
      <c r="U239" s="11">
        <v>8.6999999999999993</v>
      </c>
      <c r="V239" s="6">
        <v>105</v>
      </c>
      <c r="W239" s="11">
        <v>13.25</v>
      </c>
      <c r="X239" s="6"/>
    </row>
    <row r="240" spans="1:24" hidden="1">
      <c r="A240" t="s">
        <v>34278</v>
      </c>
      <c r="B240" t="s">
        <v>1695</v>
      </c>
      <c r="C240" t="s">
        <v>1696</v>
      </c>
      <c r="D240">
        <v>2003</v>
      </c>
      <c r="E240" t="s">
        <v>1697</v>
      </c>
      <c r="F240" t="s">
        <v>1701</v>
      </c>
      <c r="G240">
        <v>16</v>
      </c>
      <c r="H240" t="s">
        <v>34248</v>
      </c>
      <c r="J240">
        <v>16</v>
      </c>
      <c r="K240" t="s">
        <v>33803</v>
      </c>
      <c r="L240" t="s">
        <v>34249</v>
      </c>
      <c r="M240" t="s">
        <v>34250</v>
      </c>
      <c r="N240" s="6" t="s">
        <v>33852</v>
      </c>
      <c r="O240" s="6" t="s">
        <v>33853</v>
      </c>
      <c r="P240" s="11" t="s">
        <v>34267</v>
      </c>
      <c r="Q240" s="12" t="s">
        <v>34268</v>
      </c>
      <c r="R240" s="13">
        <f t="shared" si="3"/>
        <v>0</v>
      </c>
      <c r="S240" s="14">
        <v>16</v>
      </c>
      <c r="T240" s="11">
        <v>13.5</v>
      </c>
      <c r="U240" s="11">
        <v>18.600000000000001</v>
      </c>
      <c r="V240" s="6">
        <v>105</v>
      </c>
      <c r="W240" s="11">
        <v>13.5</v>
      </c>
      <c r="X240" s="6"/>
    </row>
    <row r="241" spans="1:24" hidden="1">
      <c r="A241" t="s">
        <v>34278</v>
      </c>
      <c r="B241" t="s">
        <v>1695</v>
      </c>
      <c r="C241" t="s">
        <v>1696</v>
      </c>
      <c r="D241">
        <v>2003</v>
      </c>
      <c r="E241" t="s">
        <v>1697</v>
      </c>
      <c r="F241" t="s">
        <v>1701</v>
      </c>
      <c r="G241">
        <v>16</v>
      </c>
      <c r="H241" t="s">
        <v>34248</v>
      </c>
      <c r="J241">
        <v>16</v>
      </c>
      <c r="K241" t="s">
        <v>33803</v>
      </c>
      <c r="L241" t="s">
        <v>34249</v>
      </c>
      <c r="M241" t="s">
        <v>34250</v>
      </c>
      <c r="N241" s="6" t="s">
        <v>33852</v>
      </c>
      <c r="O241" s="6" t="s">
        <v>33853</v>
      </c>
      <c r="P241" s="11" t="s">
        <v>34267</v>
      </c>
      <c r="Q241" s="12" t="s">
        <v>34268</v>
      </c>
      <c r="R241" s="13">
        <f t="shared" si="3"/>
        <v>0</v>
      </c>
      <c r="S241" s="14">
        <v>16</v>
      </c>
      <c r="T241" s="11">
        <v>13.75</v>
      </c>
      <c r="U241" s="11">
        <v>50.2</v>
      </c>
      <c r="V241" s="6">
        <v>105</v>
      </c>
      <c r="W241" s="11">
        <v>13.75</v>
      </c>
      <c r="X241" s="6"/>
    </row>
    <row r="242" spans="1:24" hidden="1">
      <c r="A242" t="s">
        <v>34278</v>
      </c>
      <c r="B242" t="s">
        <v>1695</v>
      </c>
      <c r="C242" t="s">
        <v>1696</v>
      </c>
      <c r="D242">
        <v>2003</v>
      </c>
      <c r="E242" t="s">
        <v>1697</v>
      </c>
      <c r="F242" t="s">
        <v>1701</v>
      </c>
      <c r="G242">
        <v>16</v>
      </c>
      <c r="H242" t="s">
        <v>34248</v>
      </c>
      <c r="J242">
        <v>16</v>
      </c>
      <c r="K242" t="s">
        <v>33803</v>
      </c>
      <c r="L242" t="s">
        <v>34249</v>
      </c>
      <c r="M242" t="s">
        <v>34250</v>
      </c>
      <c r="N242" s="6" t="s">
        <v>33852</v>
      </c>
      <c r="O242" s="6" t="s">
        <v>33853</v>
      </c>
      <c r="P242" s="11" t="s">
        <v>34267</v>
      </c>
      <c r="Q242" s="12" t="s">
        <v>34268</v>
      </c>
      <c r="R242" s="13">
        <f t="shared" si="3"/>
        <v>0</v>
      </c>
      <c r="S242" s="14">
        <v>16</v>
      </c>
      <c r="T242" s="11">
        <v>14</v>
      </c>
      <c r="U242" s="11">
        <v>80.3</v>
      </c>
      <c r="V242" s="6">
        <v>105</v>
      </c>
      <c r="W242" s="11">
        <v>14</v>
      </c>
      <c r="X242" s="6"/>
    </row>
    <row r="243" spans="1:24" hidden="1">
      <c r="A243" t="s">
        <v>34278</v>
      </c>
      <c r="B243" t="s">
        <v>1695</v>
      </c>
      <c r="C243" t="s">
        <v>1696</v>
      </c>
      <c r="D243">
        <v>2003</v>
      </c>
      <c r="E243" t="s">
        <v>1697</v>
      </c>
      <c r="F243" t="s">
        <v>1701</v>
      </c>
      <c r="G243">
        <v>16</v>
      </c>
      <c r="H243" t="s">
        <v>34248</v>
      </c>
      <c r="J243">
        <v>16</v>
      </c>
      <c r="K243" t="s">
        <v>33803</v>
      </c>
      <c r="L243" t="s">
        <v>34249</v>
      </c>
      <c r="M243" t="s">
        <v>34250</v>
      </c>
      <c r="N243" s="6" t="s">
        <v>33852</v>
      </c>
      <c r="O243" s="6" t="s">
        <v>33853</v>
      </c>
      <c r="P243" s="11" t="s">
        <v>34267</v>
      </c>
      <c r="Q243" s="12" t="s">
        <v>34268</v>
      </c>
      <c r="R243" s="13">
        <f t="shared" si="3"/>
        <v>0</v>
      </c>
      <c r="S243" s="14">
        <v>16</v>
      </c>
      <c r="T243" s="11">
        <v>14.25</v>
      </c>
      <c r="U243" s="11">
        <v>98.8</v>
      </c>
      <c r="V243" s="6">
        <v>105</v>
      </c>
      <c r="W243" s="11">
        <v>14.25</v>
      </c>
      <c r="X243" s="6"/>
    </row>
    <row r="244" spans="1:24" hidden="1">
      <c r="A244" t="s">
        <v>34278</v>
      </c>
      <c r="B244" t="s">
        <v>1695</v>
      </c>
      <c r="C244" t="s">
        <v>1696</v>
      </c>
      <c r="D244">
        <v>2003</v>
      </c>
      <c r="E244" t="s">
        <v>1697</v>
      </c>
      <c r="F244" t="s">
        <v>1701</v>
      </c>
      <c r="G244">
        <v>16</v>
      </c>
      <c r="H244" t="s">
        <v>34248</v>
      </c>
      <c r="J244">
        <v>16</v>
      </c>
      <c r="K244" t="s">
        <v>33803</v>
      </c>
      <c r="L244" t="s">
        <v>34249</v>
      </c>
      <c r="M244" t="s">
        <v>34250</v>
      </c>
      <c r="N244" s="6" t="s">
        <v>33852</v>
      </c>
      <c r="O244" s="6" t="s">
        <v>33853</v>
      </c>
      <c r="P244" s="11" t="s">
        <v>34267</v>
      </c>
      <c r="Q244" s="12" t="s">
        <v>34268</v>
      </c>
      <c r="R244" s="13">
        <f t="shared" si="3"/>
        <v>0</v>
      </c>
      <c r="S244" s="14">
        <v>16</v>
      </c>
      <c r="T244" s="11">
        <v>14.5</v>
      </c>
      <c r="U244" s="11">
        <v>100</v>
      </c>
      <c r="V244" s="6">
        <v>105</v>
      </c>
      <c r="W244" s="11">
        <v>14.5</v>
      </c>
      <c r="X244" s="6"/>
    </row>
    <row r="245" spans="1:24" hidden="1">
      <c r="A245" t="s">
        <v>34278</v>
      </c>
      <c r="B245" t="s">
        <v>1695</v>
      </c>
      <c r="C245" t="s">
        <v>1696</v>
      </c>
      <c r="D245">
        <v>2003</v>
      </c>
      <c r="E245" t="s">
        <v>1697</v>
      </c>
      <c r="F245" t="s">
        <v>1701</v>
      </c>
      <c r="G245">
        <v>16</v>
      </c>
      <c r="H245" t="s">
        <v>34248</v>
      </c>
      <c r="J245">
        <v>16</v>
      </c>
      <c r="K245" t="s">
        <v>33803</v>
      </c>
      <c r="L245" t="s">
        <v>34249</v>
      </c>
      <c r="M245" t="s">
        <v>34250</v>
      </c>
      <c r="N245" s="6" t="s">
        <v>33852</v>
      </c>
      <c r="O245" s="6" t="s">
        <v>33853</v>
      </c>
      <c r="P245" s="11" t="s">
        <v>34267</v>
      </c>
      <c r="Q245" s="12" t="s">
        <v>34268</v>
      </c>
      <c r="R245" s="13">
        <f t="shared" si="3"/>
        <v>0</v>
      </c>
      <c r="S245" s="14">
        <v>16</v>
      </c>
      <c r="T245" s="11">
        <v>14.75</v>
      </c>
      <c r="U245" s="11">
        <v>98</v>
      </c>
      <c r="V245" s="6">
        <v>105</v>
      </c>
      <c r="W245" s="11">
        <v>14.75</v>
      </c>
      <c r="X245" s="6"/>
    </row>
    <row r="246" spans="1:24" hidden="1">
      <c r="A246" t="s">
        <v>34278</v>
      </c>
      <c r="B246" t="s">
        <v>1695</v>
      </c>
      <c r="C246" t="s">
        <v>1696</v>
      </c>
      <c r="D246">
        <v>2003</v>
      </c>
      <c r="E246" t="s">
        <v>1697</v>
      </c>
      <c r="F246" t="s">
        <v>1701</v>
      </c>
      <c r="G246">
        <v>16</v>
      </c>
      <c r="H246" t="s">
        <v>34248</v>
      </c>
      <c r="J246">
        <v>16</v>
      </c>
      <c r="K246" t="s">
        <v>33803</v>
      </c>
      <c r="L246" t="s">
        <v>34249</v>
      </c>
      <c r="M246" t="s">
        <v>34250</v>
      </c>
      <c r="N246" s="6" t="s">
        <v>33852</v>
      </c>
      <c r="O246" s="6" t="s">
        <v>33853</v>
      </c>
      <c r="P246" s="11" t="s">
        <v>34267</v>
      </c>
      <c r="Q246" s="12" t="s">
        <v>34268</v>
      </c>
      <c r="R246" s="13">
        <f t="shared" si="3"/>
        <v>0</v>
      </c>
      <c r="S246" s="14">
        <v>16</v>
      </c>
      <c r="T246" s="11">
        <v>15</v>
      </c>
      <c r="U246" s="11">
        <v>100</v>
      </c>
      <c r="V246" s="6">
        <v>105</v>
      </c>
      <c r="W246" s="11">
        <v>15</v>
      </c>
      <c r="X246" s="6"/>
    </row>
    <row r="247" spans="1:24" hidden="1">
      <c r="A247" t="s">
        <v>34278</v>
      </c>
      <c r="B247" t="s">
        <v>1695</v>
      </c>
      <c r="C247" t="s">
        <v>1696</v>
      </c>
      <c r="D247">
        <v>2003</v>
      </c>
      <c r="E247" t="s">
        <v>1697</v>
      </c>
      <c r="F247" t="s">
        <v>1701</v>
      </c>
      <c r="G247">
        <v>16</v>
      </c>
      <c r="H247" t="s">
        <v>34248</v>
      </c>
      <c r="J247">
        <v>16</v>
      </c>
      <c r="K247" t="s">
        <v>33803</v>
      </c>
      <c r="L247" t="s">
        <v>34249</v>
      </c>
      <c r="M247" t="s">
        <v>34250</v>
      </c>
      <c r="N247" s="6" t="s">
        <v>33852</v>
      </c>
      <c r="O247" s="6" t="s">
        <v>33853</v>
      </c>
      <c r="P247" s="11" t="s">
        <v>34267</v>
      </c>
      <c r="Q247" s="12" t="s">
        <v>34268</v>
      </c>
      <c r="R247" s="13">
        <f t="shared" si="3"/>
        <v>0</v>
      </c>
      <c r="S247" s="14">
        <v>16</v>
      </c>
      <c r="T247" s="11">
        <v>15.25</v>
      </c>
      <c r="U247" s="11">
        <v>98.9</v>
      </c>
      <c r="V247" s="6">
        <v>105</v>
      </c>
      <c r="W247" s="11">
        <v>15.25</v>
      </c>
      <c r="X247" s="6"/>
    </row>
    <row r="248" spans="1:24" hidden="1">
      <c r="A248" t="s">
        <v>34278</v>
      </c>
      <c r="B248" t="s">
        <v>1695</v>
      </c>
      <c r="C248" t="s">
        <v>1696</v>
      </c>
      <c r="D248">
        <v>2003</v>
      </c>
      <c r="E248" t="s">
        <v>1697</v>
      </c>
      <c r="F248" t="s">
        <v>1701</v>
      </c>
      <c r="G248">
        <v>16</v>
      </c>
      <c r="H248" t="s">
        <v>34248</v>
      </c>
      <c r="J248">
        <v>16</v>
      </c>
      <c r="K248" t="s">
        <v>33803</v>
      </c>
      <c r="L248" t="s">
        <v>34249</v>
      </c>
      <c r="M248" t="s">
        <v>34250</v>
      </c>
      <c r="N248" s="6" t="s">
        <v>33852</v>
      </c>
      <c r="O248" s="6" t="s">
        <v>33853</v>
      </c>
      <c r="P248" s="11" t="s">
        <v>34267</v>
      </c>
      <c r="Q248" s="12" t="s">
        <v>34268</v>
      </c>
      <c r="R248" s="13">
        <f t="shared" si="3"/>
        <v>0</v>
      </c>
      <c r="S248" s="14">
        <v>16</v>
      </c>
      <c r="T248" s="11">
        <v>15.5</v>
      </c>
      <c r="U248" s="11">
        <v>95.9</v>
      </c>
      <c r="V248" s="6">
        <v>105</v>
      </c>
      <c r="W248" s="11">
        <v>15.5</v>
      </c>
      <c r="X248" s="6"/>
    </row>
    <row r="249" spans="1:24" hidden="1">
      <c r="A249" t="s">
        <v>34278</v>
      </c>
      <c r="B249" t="s">
        <v>1695</v>
      </c>
      <c r="C249" t="s">
        <v>1696</v>
      </c>
      <c r="D249">
        <v>2003</v>
      </c>
      <c r="E249" t="s">
        <v>1697</v>
      </c>
      <c r="F249" t="s">
        <v>1701</v>
      </c>
      <c r="G249">
        <v>16</v>
      </c>
      <c r="H249" t="s">
        <v>34248</v>
      </c>
      <c r="J249">
        <v>16</v>
      </c>
      <c r="K249" t="s">
        <v>33803</v>
      </c>
      <c r="L249" t="s">
        <v>34249</v>
      </c>
      <c r="M249" t="s">
        <v>34250</v>
      </c>
      <c r="N249" s="6" t="s">
        <v>33852</v>
      </c>
      <c r="O249" s="6" t="s">
        <v>33853</v>
      </c>
      <c r="P249" s="11" t="s">
        <v>34267</v>
      </c>
      <c r="Q249" s="12" t="s">
        <v>34268</v>
      </c>
      <c r="R249" s="13">
        <f t="shared" si="3"/>
        <v>0</v>
      </c>
      <c r="S249" s="14">
        <v>16</v>
      </c>
      <c r="T249" s="11">
        <v>15.75</v>
      </c>
      <c r="U249" s="11">
        <v>97.7</v>
      </c>
      <c r="V249" s="6">
        <v>105</v>
      </c>
      <c r="W249" s="11">
        <v>15.75</v>
      </c>
      <c r="X249" s="6"/>
    </row>
    <row r="250" spans="1:24" hidden="1">
      <c r="A250" t="s">
        <v>34278</v>
      </c>
      <c r="B250" t="s">
        <v>1695</v>
      </c>
      <c r="C250" t="s">
        <v>1696</v>
      </c>
      <c r="D250">
        <v>2003</v>
      </c>
      <c r="E250" t="s">
        <v>1697</v>
      </c>
      <c r="F250" t="s">
        <v>1701</v>
      </c>
      <c r="G250">
        <v>16</v>
      </c>
      <c r="H250" t="s">
        <v>34248</v>
      </c>
      <c r="J250">
        <v>16</v>
      </c>
      <c r="K250" t="s">
        <v>33803</v>
      </c>
      <c r="L250" t="s">
        <v>34249</v>
      </c>
      <c r="M250" t="s">
        <v>34250</v>
      </c>
      <c r="N250" s="6" t="s">
        <v>33852</v>
      </c>
      <c r="O250" s="6" t="s">
        <v>33853</v>
      </c>
      <c r="P250" s="11" t="s">
        <v>63</v>
      </c>
      <c r="Q250" s="12" t="s">
        <v>34258</v>
      </c>
      <c r="R250" s="13">
        <f t="shared" si="3"/>
        <v>0</v>
      </c>
      <c r="S250" s="14">
        <v>20</v>
      </c>
      <c r="T250" s="11">
        <v>11</v>
      </c>
      <c r="U250" s="11">
        <v>1.3</v>
      </c>
      <c r="V250" s="6">
        <v>105</v>
      </c>
      <c r="W250" s="11">
        <v>11</v>
      </c>
      <c r="X250" s="6"/>
    </row>
    <row r="251" spans="1:24" hidden="1">
      <c r="A251" t="s">
        <v>34278</v>
      </c>
      <c r="B251" t="s">
        <v>1695</v>
      </c>
      <c r="C251" t="s">
        <v>1696</v>
      </c>
      <c r="D251">
        <v>2003</v>
      </c>
      <c r="E251" t="s">
        <v>1697</v>
      </c>
      <c r="F251" t="s">
        <v>1701</v>
      </c>
      <c r="G251">
        <v>16</v>
      </c>
      <c r="H251" t="s">
        <v>34248</v>
      </c>
      <c r="J251">
        <v>16</v>
      </c>
      <c r="K251" t="s">
        <v>33803</v>
      </c>
      <c r="L251" t="s">
        <v>34249</v>
      </c>
      <c r="M251" t="s">
        <v>34250</v>
      </c>
      <c r="N251" s="6" t="s">
        <v>33852</v>
      </c>
      <c r="O251" s="6" t="s">
        <v>33853</v>
      </c>
      <c r="P251" s="11" t="s">
        <v>63</v>
      </c>
      <c r="Q251" s="12" t="s">
        <v>34258</v>
      </c>
      <c r="R251" s="13">
        <f t="shared" si="3"/>
        <v>0</v>
      </c>
      <c r="S251" s="14">
        <v>20</v>
      </c>
      <c r="T251" s="11">
        <v>11.25</v>
      </c>
      <c r="U251" s="11">
        <v>1.2</v>
      </c>
      <c r="V251" s="6">
        <v>105</v>
      </c>
      <c r="W251" s="11">
        <v>11.25</v>
      </c>
      <c r="X251" s="6"/>
    </row>
    <row r="252" spans="1:24" hidden="1">
      <c r="A252" t="s">
        <v>34278</v>
      </c>
      <c r="B252" t="s">
        <v>1695</v>
      </c>
      <c r="C252" t="s">
        <v>1696</v>
      </c>
      <c r="D252">
        <v>2003</v>
      </c>
      <c r="E252" t="s">
        <v>1697</v>
      </c>
      <c r="F252" t="s">
        <v>1701</v>
      </c>
      <c r="G252">
        <v>16</v>
      </c>
      <c r="H252" t="s">
        <v>34248</v>
      </c>
      <c r="J252">
        <v>16</v>
      </c>
      <c r="K252" t="s">
        <v>33803</v>
      </c>
      <c r="L252" t="s">
        <v>34249</v>
      </c>
      <c r="M252" t="s">
        <v>34250</v>
      </c>
      <c r="N252" s="6" t="s">
        <v>33852</v>
      </c>
      <c r="O252" s="6" t="s">
        <v>33853</v>
      </c>
      <c r="P252" s="11" t="s">
        <v>63</v>
      </c>
      <c r="Q252" s="12" t="s">
        <v>34258</v>
      </c>
      <c r="R252" s="13">
        <f t="shared" si="3"/>
        <v>0</v>
      </c>
      <c r="S252" s="14">
        <v>20</v>
      </c>
      <c r="T252" s="11">
        <v>11.5</v>
      </c>
      <c r="U252" s="11">
        <v>0</v>
      </c>
      <c r="V252" s="6">
        <v>105</v>
      </c>
      <c r="W252" s="11">
        <v>11.5</v>
      </c>
      <c r="X252" s="6"/>
    </row>
    <row r="253" spans="1:24" hidden="1">
      <c r="A253" t="s">
        <v>34278</v>
      </c>
      <c r="B253" t="s">
        <v>1695</v>
      </c>
      <c r="C253" t="s">
        <v>1696</v>
      </c>
      <c r="D253">
        <v>2003</v>
      </c>
      <c r="E253" t="s">
        <v>1697</v>
      </c>
      <c r="F253" t="s">
        <v>1701</v>
      </c>
      <c r="G253">
        <v>16</v>
      </c>
      <c r="H253" t="s">
        <v>34248</v>
      </c>
      <c r="J253">
        <v>16</v>
      </c>
      <c r="K253" t="s">
        <v>33803</v>
      </c>
      <c r="L253" t="s">
        <v>34249</v>
      </c>
      <c r="M253" t="s">
        <v>34250</v>
      </c>
      <c r="N253" s="6" t="s">
        <v>33852</v>
      </c>
      <c r="O253" s="6" t="s">
        <v>33853</v>
      </c>
      <c r="P253" s="11" t="s">
        <v>63</v>
      </c>
      <c r="Q253" s="12" t="s">
        <v>34258</v>
      </c>
      <c r="R253" s="13">
        <f t="shared" si="3"/>
        <v>0</v>
      </c>
      <c r="S253" s="14">
        <v>20</v>
      </c>
      <c r="T253" s="11">
        <v>11.75</v>
      </c>
      <c r="U253" s="11">
        <v>0</v>
      </c>
      <c r="V253" s="6">
        <v>105</v>
      </c>
      <c r="W253" s="11">
        <v>11.75</v>
      </c>
      <c r="X253" s="6"/>
    </row>
    <row r="254" spans="1:24" hidden="1">
      <c r="A254" t="s">
        <v>34278</v>
      </c>
      <c r="B254" t="s">
        <v>1695</v>
      </c>
      <c r="C254" t="s">
        <v>1696</v>
      </c>
      <c r="D254">
        <v>2003</v>
      </c>
      <c r="E254" t="s">
        <v>1697</v>
      </c>
      <c r="F254" t="s">
        <v>1701</v>
      </c>
      <c r="G254">
        <v>16</v>
      </c>
      <c r="H254" t="s">
        <v>34248</v>
      </c>
      <c r="J254">
        <v>16</v>
      </c>
      <c r="K254" t="s">
        <v>33803</v>
      </c>
      <c r="L254" t="s">
        <v>34249</v>
      </c>
      <c r="M254" t="s">
        <v>34250</v>
      </c>
      <c r="N254" s="6" t="s">
        <v>33852</v>
      </c>
      <c r="O254" s="6" t="s">
        <v>33853</v>
      </c>
      <c r="P254" s="11" t="s">
        <v>63</v>
      </c>
      <c r="Q254" s="12" t="s">
        <v>34258</v>
      </c>
      <c r="R254" s="13">
        <f t="shared" si="3"/>
        <v>0</v>
      </c>
      <c r="S254" s="14">
        <v>20</v>
      </c>
      <c r="T254" s="11">
        <v>12</v>
      </c>
      <c r="U254" s="11">
        <v>0</v>
      </c>
      <c r="V254" s="6">
        <v>105</v>
      </c>
      <c r="W254" s="11">
        <v>12</v>
      </c>
      <c r="X254" s="6"/>
    </row>
    <row r="255" spans="1:24" hidden="1">
      <c r="A255" t="s">
        <v>34278</v>
      </c>
      <c r="B255" t="s">
        <v>1695</v>
      </c>
      <c r="C255" t="s">
        <v>1696</v>
      </c>
      <c r="D255">
        <v>2003</v>
      </c>
      <c r="E255" t="s">
        <v>1697</v>
      </c>
      <c r="F255" t="s">
        <v>1701</v>
      </c>
      <c r="G255">
        <v>16</v>
      </c>
      <c r="H255" t="s">
        <v>34248</v>
      </c>
      <c r="J255">
        <v>16</v>
      </c>
      <c r="K255" t="s">
        <v>33803</v>
      </c>
      <c r="L255" t="s">
        <v>34249</v>
      </c>
      <c r="M255" t="s">
        <v>34250</v>
      </c>
      <c r="N255" s="6" t="s">
        <v>33852</v>
      </c>
      <c r="O255" s="6" t="s">
        <v>33853</v>
      </c>
      <c r="P255" s="11" t="s">
        <v>63</v>
      </c>
      <c r="Q255" s="12" t="s">
        <v>34258</v>
      </c>
      <c r="R255" s="13">
        <f t="shared" si="3"/>
        <v>0</v>
      </c>
      <c r="S255" s="14">
        <v>20</v>
      </c>
      <c r="T255" s="11">
        <v>12.25</v>
      </c>
      <c r="U255" s="11">
        <v>3.7</v>
      </c>
      <c r="V255" s="6">
        <v>105</v>
      </c>
      <c r="W255" s="11">
        <v>12.25</v>
      </c>
      <c r="X255" s="6"/>
    </row>
    <row r="256" spans="1:24" hidden="1">
      <c r="A256" t="s">
        <v>34278</v>
      </c>
      <c r="B256" t="s">
        <v>1695</v>
      </c>
      <c r="C256" t="s">
        <v>1696</v>
      </c>
      <c r="D256">
        <v>2003</v>
      </c>
      <c r="E256" t="s">
        <v>1697</v>
      </c>
      <c r="F256" t="s">
        <v>1701</v>
      </c>
      <c r="G256">
        <v>16</v>
      </c>
      <c r="H256" t="s">
        <v>34248</v>
      </c>
      <c r="J256">
        <v>16</v>
      </c>
      <c r="K256" t="s">
        <v>33803</v>
      </c>
      <c r="L256" t="s">
        <v>34249</v>
      </c>
      <c r="M256" t="s">
        <v>34250</v>
      </c>
      <c r="N256" s="6" t="s">
        <v>33852</v>
      </c>
      <c r="O256" s="6" t="s">
        <v>33853</v>
      </c>
      <c r="P256" s="11" t="s">
        <v>63</v>
      </c>
      <c r="Q256" s="12" t="s">
        <v>34258</v>
      </c>
      <c r="R256" s="13">
        <f t="shared" si="3"/>
        <v>0</v>
      </c>
      <c r="S256" s="14">
        <v>20</v>
      </c>
      <c r="T256" s="11">
        <v>12.5</v>
      </c>
      <c r="U256" s="11">
        <v>3.4</v>
      </c>
      <c r="V256" s="6">
        <v>105</v>
      </c>
      <c r="W256" s="11">
        <v>12.5</v>
      </c>
      <c r="X256" s="6"/>
    </row>
    <row r="257" spans="1:24" hidden="1">
      <c r="A257" t="s">
        <v>34278</v>
      </c>
      <c r="B257" t="s">
        <v>1695</v>
      </c>
      <c r="C257" t="s">
        <v>1696</v>
      </c>
      <c r="D257">
        <v>2003</v>
      </c>
      <c r="E257" t="s">
        <v>1697</v>
      </c>
      <c r="F257" t="s">
        <v>1701</v>
      </c>
      <c r="G257">
        <v>16</v>
      </c>
      <c r="H257" t="s">
        <v>34248</v>
      </c>
      <c r="J257">
        <v>16</v>
      </c>
      <c r="K257" t="s">
        <v>33803</v>
      </c>
      <c r="L257" t="s">
        <v>34249</v>
      </c>
      <c r="M257" t="s">
        <v>34250</v>
      </c>
      <c r="N257" s="6" t="s">
        <v>33852</v>
      </c>
      <c r="O257" s="6" t="s">
        <v>33853</v>
      </c>
      <c r="P257" s="11" t="s">
        <v>63</v>
      </c>
      <c r="Q257" s="12" t="s">
        <v>34258</v>
      </c>
      <c r="R257" s="13">
        <f t="shared" si="3"/>
        <v>0</v>
      </c>
      <c r="S257" s="14">
        <v>20</v>
      </c>
      <c r="T257" s="11">
        <v>12.75</v>
      </c>
      <c r="U257" s="11">
        <v>23.4</v>
      </c>
      <c r="V257" s="6">
        <v>105</v>
      </c>
      <c r="W257" s="11">
        <v>12.75</v>
      </c>
      <c r="X257" s="6"/>
    </row>
    <row r="258" spans="1:24" hidden="1">
      <c r="A258" t="s">
        <v>34278</v>
      </c>
      <c r="B258" t="s">
        <v>1695</v>
      </c>
      <c r="C258" t="s">
        <v>1696</v>
      </c>
      <c r="D258">
        <v>2003</v>
      </c>
      <c r="E258" t="s">
        <v>1697</v>
      </c>
      <c r="F258" t="s">
        <v>1701</v>
      </c>
      <c r="G258">
        <v>16</v>
      </c>
      <c r="H258" t="s">
        <v>34248</v>
      </c>
      <c r="J258">
        <v>16</v>
      </c>
      <c r="K258" t="s">
        <v>33803</v>
      </c>
      <c r="L258" t="s">
        <v>34249</v>
      </c>
      <c r="M258" t="s">
        <v>34250</v>
      </c>
      <c r="N258" s="6" t="s">
        <v>33852</v>
      </c>
      <c r="O258" s="6" t="s">
        <v>33853</v>
      </c>
      <c r="P258" s="11" t="s">
        <v>63</v>
      </c>
      <c r="Q258" s="12" t="s">
        <v>34258</v>
      </c>
      <c r="R258" s="13">
        <f t="shared" si="3"/>
        <v>0</v>
      </c>
      <c r="S258" s="14">
        <v>20</v>
      </c>
      <c r="T258" s="11">
        <v>13</v>
      </c>
      <c r="U258" s="11">
        <v>42.8</v>
      </c>
      <c r="V258" s="6">
        <v>105</v>
      </c>
      <c r="W258" s="11">
        <v>13</v>
      </c>
      <c r="X258" s="6"/>
    </row>
    <row r="259" spans="1:24" hidden="1">
      <c r="A259" t="s">
        <v>34278</v>
      </c>
      <c r="B259" t="s">
        <v>1695</v>
      </c>
      <c r="C259" t="s">
        <v>1696</v>
      </c>
      <c r="D259">
        <v>2003</v>
      </c>
      <c r="E259" t="s">
        <v>1697</v>
      </c>
      <c r="F259" t="s">
        <v>1701</v>
      </c>
      <c r="G259">
        <v>16</v>
      </c>
      <c r="H259" t="s">
        <v>34248</v>
      </c>
      <c r="J259">
        <v>16</v>
      </c>
      <c r="K259" t="s">
        <v>33803</v>
      </c>
      <c r="L259" t="s">
        <v>34249</v>
      </c>
      <c r="M259" t="s">
        <v>34250</v>
      </c>
      <c r="N259" s="6" t="s">
        <v>33852</v>
      </c>
      <c r="O259" s="6" t="s">
        <v>33853</v>
      </c>
      <c r="P259" s="11" t="s">
        <v>63</v>
      </c>
      <c r="Q259" s="12" t="s">
        <v>34258</v>
      </c>
      <c r="R259" s="13">
        <f t="shared" si="3"/>
        <v>0</v>
      </c>
      <c r="S259" s="14">
        <v>20</v>
      </c>
      <c r="T259" s="11">
        <v>13.25</v>
      </c>
      <c r="U259" s="11">
        <v>81.099999999999994</v>
      </c>
      <c r="V259" s="6">
        <v>105</v>
      </c>
      <c r="W259" s="11">
        <v>13.25</v>
      </c>
      <c r="X259" s="6"/>
    </row>
    <row r="260" spans="1:24" hidden="1">
      <c r="A260" t="s">
        <v>34278</v>
      </c>
      <c r="B260" t="s">
        <v>1695</v>
      </c>
      <c r="C260" t="s">
        <v>1696</v>
      </c>
      <c r="D260">
        <v>2003</v>
      </c>
      <c r="E260" t="s">
        <v>1697</v>
      </c>
      <c r="F260" t="s">
        <v>1701</v>
      </c>
      <c r="G260">
        <v>16</v>
      </c>
      <c r="H260" t="s">
        <v>34248</v>
      </c>
      <c r="J260">
        <v>16</v>
      </c>
      <c r="K260" t="s">
        <v>33803</v>
      </c>
      <c r="L260" t="s">
        <v>34249</v>
      </c>
      <c r="M260" t="s">
        <v>34250</v>
      </c>
      <c r="N260" s="6" t="s">
        <v>33852</v>
      </c>
      <c r="O260" s="6" t="s">
        <v>33853</v>
      </c>
      <c r="P260" s="11" t="s">
        <v>63</v>
      </c>
      <c r="Q260" s="12" t="s">
        <v>34258</v>
      </c>
      <c r="R260" s="13">
        <f t="shared" si="3"/>
        <v>0</v>
      </c>
      <c r="S260" s="14">
        <v>20</v>
      </c>
      <c r="T260" s="11">
        <v>13.5</v>
      </c>
      <c r="U260" s="11">
        <v>93.4</v>
      </c>
      <c r="V260" s="6">
        <v>105</v>
      </c>
      <c r="W260" s="11">
        <v>13.5</v>
      </c>
      <c r="X260" s="6"/>
    </row>
    <row r="261" spans="1:24" hidden="1">
      <c r="A261" t="s">
        <v>34278</v>
      </c>
      <c r="B261" t="s">
        <v>1695</v>
      </c>
      <c r="C261" t="s">
        <v>1696</v>
      </c>
      <c r="D261">
        <v>2003</v>
      </c>
      <c r="E261" t="s">
        <v>1697</v>
      </c>
      <c r="F261" t="s">
        <v>1701</v>
      </c>
      <c r="G261">
        <v>16</v>
      </c>
      <c r="H261" t="s">
        <v>34248</v>
      </c>
      <c r="J261">
        <v>16</v>
      </c>
      <c r="K261" t="s">
        <v>33803</v>
      </c>
      <c r="L261" t="s">
        <v>34249</v>
      </c>
      <c r="M261" t="s">
        <v>34250</v>
      </c>
      <c r="N261" s="6" t="s">
        <v>33852</v>
      </c>
      <c r="O261" s="6" t="s">
        <v>33853</v>
      </c>
      <c r="P261" s="11" t="s">
        <v>63</v>
      </c>
      <c r="Q261" s="12" t="s">
        <v>34258</v>
      </c>
      <c r="R261" s="13">
        <f t="shared" si="3"/>
        <v>0</v>
      </c>
      <c r="S261" s="14">
        <v>20</v>
      </c>
      <c r="T261" s="11">
        <v>13.75</v>
      </c>
      <c r="U261" s="11">
        <v>97.8</v>
      </c>
      <c r="V261" s="6">
        <v>105</v>
      </c>
      <c r="W261" s="11">
        <v>13.75</v>
      </c>
      <c r="X261" s="6"/>
    </row>
    <row r="262" spans="1:24" hidden="1">
      <c r="A262" t="s">
        <v>34278</v>
      </c>
      <c r="B262" t="s">
        <v>1695</v>
      </c>
      <c r="C262" t="s">
        <v>1696</v>
      </c>
      <c r="D262">
        <v>2003</v>
      </c>
      <c r="E262" t="s">
        <v>1697</v>
      </c>
      <c r="F262" t="s">
        <v>1701</v>
      </c>
      <c r="G262">
        <v>16</v>
      </c>
      <c r="H262" t="s">
        <v>34248</v>
      </c>
      <c r="J262">
        <v>16</v>
      </c>
      <c r="K262" t="s">
        <v>33803</v>
      </c>
      <c r="L262" t="s">
        <v>34249</v>
      </c>
      <c r="M262" t="s">
        <v>34250</v>
      </c>
      <c r="N262" s="6" t="s">
        <v>33852</v>
      </c>
      <c r="O262" s="6" t="s">
        <v>33853</v>
      </c>
      <c r="P262" s="11" t="s">
        <v>63</v>
      </c>
      <c r="Q262" s="12" t="s">
        <v>34258</v>
      </c>
      <c r="R262" s="13">
        <f t="shared" si="3"/>
        <v>0</v>
      </c>
      <c r="S262" s="14">
        <v>20</v>
      </c>
      <c r="T262" s="11">
        <v>14</v>
      </c>
      <c r="U262" s="11">
        <v>99</v>
      </c>
      <c r="V262" s="6">
        <v>105</v>
      </c>
      <c r="W262" s="11">
        <v>14</v>
      </c>
      <c r="X262" s="6"/>
    </row>
    <row r="263" spans="1:24" hidden="1">
      <c r="A263" t="s">
        <v>34278</v>
      </c>
      <c r="B263" t="s">
        <v>1695</v>
      </c>
      <c r="C263" t="s">
        <v>1696</v>
      </c>
      <c r="D263">
        <v>2003</v>
      </c>
      <c r="E263" t="s">
        <v>1697</v>
      </c>
      <c r="F263" t="s">
        <v>1701</v>
      </c>
      <c r="G263">
        <v>16</v>
      </c>
      <c r="H263" t="s">
        <v>34248</v>
      </c>
      <c r="J263">
        <v>16</v>
      </c>
      <c r="K263" t="s">
        <v>33803</v>
      </c>
      <c r="L263" t="s">
        <v>34249</v>
      </c>
      <c r="M263" t="s">
        <v>34250</v>
      </c>
      <c r="N263" s="6" t="s">
        <v>33852</v>
      </c>
      <c r="O263" s="6" t="s">
        <v>33853</v>
      </c>
      <c r="P263" s="11" t="s">
        <v>63</v>
      </c>
      <c r="Q263" s="12" t="s">
        <v>34258</v>
      </c>
      <c r="R263" s="13">
        <f t="shared" si="3"/>
        <v>0</v>
      </c>
      <c r="S263" s="14">
        <v>20</v>
      </c>
      <c r="T263" s="11">
        <v>14.25</v>
      </c>
      <c r="U263" s="11">
        <v>93.8</v>
      </c>
      <c r="V263" s="6">
        <v>105</v>
      </c>
      <c r="W263" s="11">
        <v>14.25</v>
      </c>
      <c r="X263" s="6"/>
    </row>
    <row r="264" spans="1:24" hidden="1">
      <c r="A264" t="s">
        <v>34278</v>
      </c>
      <c r="B264" t="s">
        <v>1695</v>
      </c>
      <c r="C264" t="s">
        <v>1696</v>
      </c>
      <c r="D264">
        <v>2003</v>
      </c>
      <c r="E264" t="s">
        <v>1697</v>
      </c>
      <c r="F264" t="s">
        <v>1701</v>
      </c>
      <c r="G264">
        <v>16</v>
      </c>
      <c r="H264" t="s">
        <v>34248</v>
      </c>
      <c r="J264">
        <v>16</v>
      </c>
      <c r="K264" t="s">
        <v>33803</v>
      </c>
      <c r="L264" t="s">
        <v>34249</v>
      </c>
      <c r="M264" t="s">
        <v>34250</v>
      </c>
      <c r="N264" s="6" t="s">
        <v>33852</v>
      </c>
      <c r="O264" s="6" t="s">
        <v>33853</v>
      </c>
      <c r="P264" s="11" t="s">
        <v>63</v>
      </c>
      <c r="Q264" s="12" t="s">
        <v>34258</v>
      </c>
      <c r="R264" s="13">
        <f t="shared" si="3"/>
        <v>0</v>
      </c>
      <c r="S264" s="14">
        <v>20</v>
      </c>
      <c r="T264" s="11">
        <v>14.5</v>
      </c>
      <c r="U264" s="11">
        <v>100</v>
      </c>
      <c r="V264" s="6">
        <v>105</v>
      </c>
      <c r="W264" s="11">
        <v>14.5</v>
      </c>
      <c r="X264" s="6"/>
    </row>
    <row r="265" spans="1:24" hidden="1">
      <c r="A265" t="s">
        <v>34278</v>
      </c>
      <c r="B265" t="s">
        <v>1695</v>
      </c>
      <c r="C265" t="s">
        <v>1696</v>
      </c>
      <c r="D265">
        <v>2003</v>
      </c>
      <c r="E265" t="s">
        <v>1697</v>
      </c>
      <c r="F265" t="s">
        <v>1701</v>
      </c>
      <c r="G265">
        <v>16</v>
      </c>
      <c r="H265" t="s">
        <v>34248</v>
      </c>
      <c r="J265">
        <v>16</v>
      </c>
      <c r="K265" t="s">
        <v>33803</v>
      </c>
      <c r="L265" t="s">
        <v>34249</v>
      </c>
      <c r="M265" t="s">
        <v>34250</v>
      </c>
      <c r="N265" s="6" t="s">
        <v>33852</v>
      </c>
      <c r="O265" s="6" t="s">
        <v>33853</v>
      </c>
      <c r="P265" s="11" t="s">
        <v>63</v>
      </c>
      <c r="Q265" s="12" t="s">
        <v>34258</v>
      </c>
      <c r="R265" s="13">
        <f t="shared" si="3"/>
        <v>0</v>
      </c>
      <c r="S265" s="14">
        <v>20</v>
      </c>
      <c r="T265" s="11">
        <v>14.75</v>
      </c>
      <c r="U265" s="11">
        <v>96.6</v>
      </c>
      <c r="V265" s="6">
        <v>105</v>
      </c>
      <c r="W265" s="11">
        <v>14.75</v>
      </c>
      <c r="X265" s="6"/>
    </row>
    <row r="266" spans="1:24" hidden="1">
      <c r="A266" t="s">
        <v>34278</v>
      </c>
      <c r="B266" t="s">
        <v>1695</v>
      </c>
      <c r="C266" t="s">
        <v>1696</v>
      </c>
      <c r="D266">
        <v>2003</v>
      </c>
      <c r="E266" t="s">
        <v>1697</v>
      </c>
      <c r="F266" t="s">
        <v>1701</v>
      </c>
      <c r="G266">
        <v>16</v>
      </c>
      <c r="H266" t="s">
        <v>34248</v>
      </c>
      <c r="J266">
        <v>16</v>
      </c>
      <c r="K266" t="s">
        <v>33803</v>
      </c>
      <c r="L266" t="s">
        <v>34249</v>
      </c>
      <c r="M266" t="s">
        <v>34250</v>
      </c>
      <c r="N266" s="6" t="s">
        <v>33852</v>
      </c>
      <c r="O266" s="6" t="s">
        <v>33853</v>
      </c>
      <c r="P266" s="11" t="s">
        <v>63</v>
      </c>
      <c r="Q266" s="12" t="s">
        <v>34258</v>
      </c>
      <c r="R266" s="13">
        <f t="shared" si="3"/>
        <v>0</v>
      </c>
      <c r="S266" s="14">
        <v>20</v>
      </c>
      <c r="T266" s="11">
        <v>15</v>
      </c>
      <c r="U266" s="11">
        <v>95.1</v>
      </c>
      <c r="V266" s="6">
        <v>105</v>
      </c>
      <c r="W266" s="11">
        <v>15</v>
      </c>
      <c r="X266" s="6"/>
    </row>
    <row r="267" spans="1:24" hidden="1">
      <c r="A267" t="s">
        <v>34278</v>
      </c>
      <c r="B267" t="s">
        <v>1695</v>
      </c>
      <c r="C267" t="s">
        <v>1696</v>
      </c>
      <c r="D267">
        <v>2003</v>
      </c>
      <c r="E267" t="s">
        <v>1697</v>
      </c>
      <c r="F267" t="s">
        <v>1701</v>
      </c>
      <c r="G267">
        <v>16</v>
      </c>
      <c r="H267" t="s">
        <v>34248</v>
      </c>
      <c r="J267">
        <v>16</v>
      </c>
      <c r="K267" t="s">
        <v>33803</v>
      </c>
      <c r="L267" t="s">
        <v>34249</v>
      </c>
      <c r="M267" t="s">
        <v>34250</v>
      </c>
      <c r="N267" s="6" t="s">
        <v>33852</v>
      </c>
      <c r="O267" s="6" t="s">
        <v>33853</v>
      </c>
      <c r="P267" s="11" t="s">
        <v>63</v>
      </c>
      <c r="Q267" s="12" t="s">
        <v>34258</v>
      </c>
      <c r="R267" s="13">
        <f t="shared" si="3"/>
        <v>0</v>
      </c>
      <c r="S267" s="14">
        <v>20</v>
      </c>
      <c r="T267" s="11">
        <v>15.25</v>
      </c>
      <c r="U267" s="11">
        <v>100</v>
      </c>
      <c r="V267" s="6">
        <v>105</v>
      </c>
      <c r="W267" s="11">
        <v>15.25</v>
      </c>
      <c r="X267" s="6"/>
    </row>
    <row r="268" spans="1:24" hidden="1">
      <c r="A268" t="s">
        <v>34278</v>
      </c>
      <c r="B268" t="s">
        <v>1695</v>
      </c>
      <c r="C268" t="s">
        <v>1696</v>
      </c>
      <c r="D268">
        <v>2003</v>
      </c>
      <c r="E268" t="s">
        <v>1697</v>
      </c>
      <c r="F268" t="s">
        <v>1701</v>
      </c>
      <c r="G268">
        <v>16</v>
      </c>
      <c r="H268" t="s">
        <v>34248</v>
      </c>
      <c r="J268">
        <v>16</v>
      </c>
      <c r="K268" t="s">
        <v>33803</v>
      </c>
      <c r="L268" t="s">
        <v>34249</v>
      </c>
      <c r="M268" t="s">
        <v>34250</v>
      </c>
      <c r="N268" s="6" t="s">
        <v>33852</v>
      </c>
      <c r="O268" s="6" t="s">
        <v>33853</v>
      </c>
      <c r="P268" s="11" t="s">
        <v>63</v>
      </c>
      <c r="Q268" s="12" t="s">
        <v>34258</v>
      </c>
      <c r="R268" s="13">
        <f t="shared" si="3"/>
        <v>0</v>
      </c>
      <c r="S268" s="14">
        <v>20</v>
      </c>
      <c r="T268" s="11">
        <v>15.5</v>
      </c>
      <c r="U268" s="11">
        <v>100</v>
      </c>
      <c r="V268" s="6">
        <v>105</v>
      </c>
      <c r="W268" s="11">
        <v>15.5</v>
      </c>
      <c r="X268" s="6"/>
    </row>
    <row r="269" spans="1:24" hidden="1">
      <c r="A269" t="s">
        <v>34278</v>
      </c>
      <c r="B269" t="s">
        <v>1695</v>
      </c>
      <c r="C269" t="s">
        <v>1696</v>
      </c>
      <c r="D269">
        <v>2003</v>
      </c>
      <c r="E269" t="s">
        <v>1697</v>
      </c>
      <c r="F269" t="s">
        <v>1701</v>
      </c>
      <c r="G269">
        <v>16</v>
      </c>
      <c r="H269" t="s">
        <v>34248</v>
      </c>
      <c r="J269">
        <v>16</v>
      </c>
      <c r="K269" t="s">
        <v>33803</v>
      </c>
      <c r="L269" t="s">
        <v>34249</v>
      </c>
      <c r="M269" t="s">
        <v>34250</v>
      </c>
      <c r="N269" s="6" t="s">
        <v>33852</v>
      </c>
      <c r="O269" s="6" t="s">
        <v>33853</v>
      </c>
      <c r="P269" s="11" t="s">
        <v>63</v>
      </c>
      <c r="Q269" s="12" t="s">
        <v>34258</v>
      </c>
      <c r="R269" s="13">
        <f t="shared" si="3"/>
        <v>0</v>
      </c>
      <c r="S269" s="14">
        <v>20</v>
      </c>
      <c r="T269" s="11">
        <v>15.75</v>
      </c>
      <c r="U269" s="11">
        <v>98.8</v>
      </c>
      <c r="V269" s="6">
        <v>105</v>
      </c>
      <c r="W269" s="11">
        <v>15.75</v>
      </c>
      <c r="X269" s="6"/>
    </row>
    <row r="270" spans="1:24" hidden="1">
      <c r="A270" t="s">
        <v>34278</v>
      </c>
      <c r="B270" t="s">
        <v>1695</v>
      </c>
      <c r="C270" t="s">
        <v>1696</v>
      </c>
      <c r="D270">
        <v>2003</v>
      </c>
      <c r="E270" t="s">
        <v>1697</v>
      </c>
      <c r="F270" t="s">
        <v>1701</v>
      </c>
      <c r="G270">
        <v>16</v>
      </c>
      <c r="H270" t="s">
        <v>34248</v>
      </c>
      <c r="J270">
        <v>16</v>
      </c>
      <c r="K270" t="s">
        <v>33803</v>
      </c>
      <c r="L270" t="s">
        <v>34249</v>
      </c>
      <c r="M270" t="s">
        <v>34250</v>
      </c>
      <c r="N270" s="6" t="s">
        <v>33852</v>
      </c>
      <c r="O270" s="6" t="s">
        <v>33853</v>
      </c>
      <c r="P270" s="11" t="s">
        <v>34269</v>
      </c>
      <c r="Q270" s="12" t="s">
        <v>34270</v>
      </c>
      <c r="R270" s="13">
        <f t="shared" si="3"/>
        <v>0</v>
      </c>
      <c r="S270" s="14">
        <v>16</v>
      </c>
      <c r="T270" s="11">
        <v>12</v>
      </c>
      <c r="U270" s="11">
        <v>0</v>
      </c>
      <c r="V270" s="6">
        <v>105</v>
      </c>
      <c r="W270" s="11">
        <v>12</v>
      </c>
      <c r="X270" s="6"/>
    </row>
    <row r="271" spans="1:24" hidden="1">
      <c r="A271" t="s">
        <v>34278</v>
      </c>
      <c r="B271" t="s">
        <v>1695</v>
      </c>
      <c r="C271" t="s">
        <v>1696</v>
      </c>
      <c r="D271">
        <v>2003</v>
      </c>
      <c r="E271" t="s">
        <v>1697</v>
      </c>
      <c r="F271" t="s">
        <v>1701</v>
      </c>
      <c r="G271">
        <v>16</v>
      </c>
      <c r="H271" t="s">
        <v>34248</v>
      </c>
      <c r="J271">
        <v>16</v>
      </c>
      <c r="K271" t="s">
        <v>33803</v>
      </c>
      <c r="L271" t="s">
        <v>34249</v>
      </c>
      <c r="M271" t="s">
        <v>34250</v>
      </c>
      <c r="N271" s="6" t="s">
        <v>33852</v>
      </c>
      <c r="O271" s="6" t="s">
        <v>33853</v>
      </c>
      <c r="P271" s="11" t="s">
        <v>34269</v>
      </c>
      <c r="Q271" s="12" t="s">
        <v>34270</v>
      </c>
      <c r="R271" s="13">
        <f t="shared" si="3"/>
        <v>0</v>
      </c>
      <c r="S271" s="14">
        <v>16</v>
      </c>
      <c r="T271" s="11">
        <v>12.25</v>
      </c>
      <c r="U271" s="11">
        <v>0</v>
      </c>
      <c r="V271" s="6">
        <v>105</v>
      </c>
      <c r="W271" s="11">
        <v>12.25</v>
      </c>
      <c r="X271" s="6"/>
    </row>
    <row r="272" spans="1:24" hidden="1">
      <c r="A272" t="s">
        <v>34278</v>
      </c>
      <c r="B272" t="s">
        <v>1695</v>
      </c>
      <c r="C272" t="s">
        <v>1696</v>
      </c>
      <c r="D272">
        <v>2003</v>
      </c>
      <c r="E272" t="s">
        <v>1697</v>
      </c>
      <c r="F272" t="s">
        <v>1701</v>
      </c>
      <c r="G272">
        <v>16</v>
      </c>
      <c r="H272" t="s">
        <v>34248</v>
      </c>
      <c r="J272">
        <v>16</v>
      </c>
      <c r="K272" t="s">
        <v>33803</v>
      </c>
      <c r="L272" t="s">
        <v>34249</v>
      </c>
      <c r="M272" t="s">
        <v>34250</v>
      </c>
      <c r="N272" s="6" t="s">
        <v>33852</v>
      </c>
      <c r="O272" s="6" t="s">
        <v>33853</v>
      </c>
      <c r="P272" s="11" t="s">
        <v>34269</v>
      </c>
      <c r="Q272" s="12" t="s">
        <v>34270</v>
      </c>
      <c r="R272" s="13">
        <f t="shared" si="3"/>
        <v>0</v>
      </c>
      <c r="S272" s="14">
        <v>16</v>
      </c>
      <c r="T272" s="11">
        <v>12.5</v>
      </c>
      <c r="U272" s="11">
        <v>0</v>
      </c>
      <c r="V272" s="6">
        <v>105</v>
      </c>
      <c r="W272" s="11">
        <v>12.5</v>
      </c>
      <c r="X272" s="6"/>
    </row>
    <row r="273" spans="1:24" hidden="1">
      <c r="A273" t="s">
        <v>34278</v>
      </c>
      <c r="B273" t="s">
        <v>1695</v>
      </c>
      <c r="C273" t="s">
        <v>1696</v>
      </c>
      <c r="D273">
        <v>2003</v>
      </c>
      <c r="E273" t="s">
        <v>1697</v>
      </c>
      <c r="F273" t="s">
        <v>1701</v>
      </c>
      <c r="G273">
        <v>16</v>
      </c>
      <c r="H273" t="s">
        <v>34248</v>
      </c>
      <c r="J273">
        <v>16</v>
      </c>
      <c r="K273" t="s">
        <v>33803</v>
      </c>
      <c r="L273" t="s">
        <v>34249</v>
      </c>
      <c r="M273" t="s">
        <v>34250</v>
      </c>
      <c r="N273" s="6" t="s">
        <v>33852</v>
      </c>
      <c r="O273" s="6" t="s">
        <v>33853</v>
      </c>
      <c r="P273" s="11" t="s">
        <v>34269</v>
      </c>
      <c r="Q273" s="12" t="s">
        <v>34270</v>
      </c>
      <c r="R273" s="13">
        <f t="shared" si="3"/>
        <v>0</v>
      </c>
      <c r="S273" s="14">
        <v>16</v>
      </c>
      <c r="T273" s="11">
        <v>12.75</v>
      </c>
      <c r="U273" s="11">
        <v>0</v>
      </c>
      <c r="V273" s="6">
        <v>105</v>
      </c>
      <c r="W273" s="11">
        <v>12.75</v>
      </c>
      <c r="X273" s="6"/>
    </row>
    <row r="274" spans="1:24" hidden="1">
      <c r="A274" t="s">
        <v>34278</v>
      </c>
      <c r="B274" t="s">
        <v>1695</v>
      </c>
      <c r="C274" t="s">
        <v>1696</v>
      </c>
      <c r="D274">
        <v>2003</v>
      </c>
      <c r="E274" t="s">
        <v>1697</v>
      </c>
      <c r="F274" t="s">
        <v>1701</v>
      </c>
      <c r="G274">
        <v>16</v>
      </c>
      <c r="H274" t="s">
        <v>34248</v>
      </c>
      <c r="J274">
        <v>16</v>
      </c>
      <c r="K274" t="s">
        <v>33803</v>
      </c>
      <c r="L274" t="s">
        <v>34249</v>
      </c>
      <c r="M274" t="s">
        <v>34250</v>
      </c>
      <c r="N274" s="6" t="s">
        <v>33852</v>
      </c>
      <c r="O274" s="6" t="s">
        <v>33853</v>
      </c>
      <c r="P274" s="11" t="s">
        <v>34269</v>
      </c>
      <c r="Q274" s="12" t="s">
        <v>34270</v>
      </c>
      <c r="R274" s="13">
        <f t="shared" si="3"/>
        <v>0</v>
      </c>
      <c r="S274" s="14">
        <v>16</v>
      </c>
      <c r="T274" s="11">
        <v>13</v>
      </c>
      <c r="U274" s="11">
        <v>0</v>
      </c>
      <c r="V274" s="6">
        <v>105</v>
      </c>
      <c r="W274" s="11">
        <v>13</v>
      </c>
      <c r="X274" s="6"/>
    </row>
    <row r="275" spans="1:24" hidden="1">
      <c r="A275" t="s">
        <v>34278</v>
      </c>
      <c r="B275" t="s">
        <v>1695</v>
      </c>
      <c r="C275" t="s">
        <v>1696</v>
      </c>
      <c r="D275">
        <v>2003</v>
      </c>
      <c r="E275" t="s">
        <v>1697</v>
      </c>
      <c r="F275" t="s">
        <v>1701</v>
      </c>
      <c r="G275">
        <v>16</v>
      </c>
      <c r="H275" t="s">
        <v>34248</v>
      </c>
      <c r="J275">
        <v>16</v>
      </c>
      <c r="K275" t="s">
        <v>33803</v>
      </c>
      <c r="L275" t="s">
        <v>34249</v>
      </c>
      <c r="M275" t="s">
        <v>34250</v>
      </c>
      <c r="N275" s="6" t="s">
        <v>33852</v>
      </c>
      <c r="O275" s="6" t="s">
        <v>33853</v>
      </c>
      <c r="P275" s="11" t="s">
        <v>34269</v>
      </c>
      <c r="Q275" s="12" t="s">
        <v>34270</v>
      </c>
      <c r="R275" s="13">
        <f t="shared" si="3"/>
        <v>0</v>
      </c>
      <c r="S275" s="14">
        <v>16</v>
      </c>
      <c r="T275" s="11">
        <v>13.25</v>
      </c>
      <c r="U275" s="11">
        <v>0</v>
      </c>
      <c r="V275" s="6">
        <v>105</v>
      </c>
      <c r="W275" s="11">
        <v>13.25</v>
      </c>
      <c r="X275" s="6"/>
    </row>
    <row r="276" spans="1:24" hidden="1">
      <c r="A276" t="s">
        <v>34278</v>
      </c>
      <c r="B276" t="s">
        <v>1695</v>
      </c>
      <c r="C276" t="s">
        <v>1696</v>
      </c>
      <c r="D276">
        <v>2003</v>
      </c>
      <c r="E276" t="s">
        <v>1697</v>
      </c>
      <c r="F276" t="s">
        <v>1701</v>
      </c>
      <c r="G276">
        <v>16</v>
      </c>
      <c r="H276" t="s">
        <v>34248</v>
      </c>
      <c r="J276">
        <v>16</v>
      </c>
      <c r="K276" t="s">
        <v>33803</v>
      </c>
      <c r="L276" t="s">
        <v>34249</v>
      </c>
      <c r="M276" t="s">
        <v>34250</v>
      </c>
      <c r="N276" s="6" t="s">
        <v>33852</v>
      </c>
      <c r="O276" s="6" t="s">
        <v>33853</v>
      </c>
      <c r="P276" s="11" t="s">
        <v>34269</v>
      </c>
      <c r="Q276" s="12" t="s">
        <v>34270</v>
      </c>
      <c r="R276" s="13">
        <f t="shared" si="3"/>
        <v>0</v>
      </c>
      <c r="S276" s="14">
        <v>16</v>
      </c>
      <c r="T276" s="11">
        <v>13.5</v>
      </c>
      <c r="U276" s="11">
        <v>0</v>
      </c>
      <c r="V276" s="6">
        <v>105</v>
      </c>
      <c r="W276" s="11">
        <v>13.5</v>
      </c>
      <c r="X276" s="6"/>
    </row>
    <row r="277" spans="1:24" hidden="1">
      <c r="A277" t="s">
        <v>34278</v>
      </c>
      <c r="B277" t="s">
        <v>1695</v>
      </c>
      <c r="C277" t="s">
        <v>1696</v>
      </c>
      <c r="D277">
        <v>2003</v>
      </c>
      <c r="E277" t="s">
        <v>1697</v>
      </c>
      <c r="F277" t="s">
        <v>1701</v>
      </c>
      <c r="G277">
        <v>16</v>
      </c>
      <c r="H277" t="s">
        <v>34248</v>
      </c>
      <c r="J277">
        <v>16</v>
      </c>
      <c r="K277" t="s">
        <v>33803</v>
      </c>
      <c r="L277" t="s">
        <v>34249</v>
      </c>
      <c r="M277" t="s">
        <v>34250</v>
      </c>
      <c r="N277" s="6" t="s">
        <v>33852</v>
      </c>
      <c r="O277" s="6" t="s">
        <v>33853</v>
      </c>
      <c r="P277" s="11" t="s">
        <v>34269</v>
      </c>
      <c r="Q277" s="12" t="s">
        <v>34270</v>
      </c>
      <c r="R277" s="13">
        <f t="shared" ref="R277:R301" si="4">-AB277</f>
        <v>0</v>
      </c>
      <c r="S277" s="14">
        <v>16</v>
      </c>
      <c r="T277" s="11">
        <v>13.75</v>
      </c>
      <c r="U277" s="11">
        <v>0</v>
      </c>
      <c r="V277" s="6">
        <v>105</v>
      </c>
      <c r="W277" s="11">
        <v>13.75</v>
      </c>
      <c r="X277" s="6"/>
    </row>
    <row r="278" spans="1:24" hidden="1">
      <c r="A278" t="s">
        <v>34278</v>
      </c>
      <c r="B278" t="s">
        <v>1695</v>
      </c>
      <c r="C278" t="s">
        <v>1696</v>
      </c>
      <c r="D278">
        <v>2003</v>
      </c>
      <c r="E278" t="s">
        <v>1697</v>
      </c>
      <c r="F278" t="s">
        <v>1701</v>
      </c>
      <c r="G278">
        <v>16</v>
      </c>
      <c r="H278" t="s">
        <v>34248</v>
      </c>
      <c r="J278">
        <v>16</v>
      </c>
      <c r="K278" t="s">
        <v>33803</v>
      </c>
      <c r="L278" t="s">
        <v>34249</v>
      </c>
      <c r="M278" t="s">
        <v>34250</v>
      </c>
      <c r="N278" s="6" t="s">
        <v>33852</v>
      </c>
      <c r="O278" s="6" t="s">
        <v>33853</v>
      </c>
      <c r="P278" s="11" t="s">
        <v>34269</v>
      </c>
      <c r="Q278" s="12" t="s">
        <v>34270</v>
      </c>
      <c r="R278" s="13">
        <f t="shared" si="4"/>
        <v>0</v>
      </c>
      <c r="S278" s="14">
        <v>16</v>
      </c>
      <c r="T278" s="11">
        <v>14</v>
      </c>
      <c r="U278" s="11">
        <v>6.5</v>
      </c>
      <c r="V278" s="6">
        <v>105</v>
      </c>
      <c r="W278" s="11">
        <v>14</v>
      </c>
      <c r="X278" s="6"/>
    </row>
    <row r="279" spans="1:24" hidden="1">
      <c r="A279" t="s">
        <v>34278</v>
      </c>
      <c r="B279" t="s">
        <v>1695</v>
      </c>
      <c r="C279" t="s">
        <v>1696</v>
      </c>
      <c r="D279">
        <v>2003</v>
      </c>
      <c r="E279" t="s">
        <v>1697</v>
      </c>
      <c r="F279" t="s">
        <v>1701</v>
      </c>
      <c r="G279">
        <v>16</v>
      </c>
      <c r="H279" t="s">
        <v>34248</v>
      </c>
      <c r="J279">
        <v>16</v>
      </c>
      <c r="K279" t="s">
        <v>33803</v>
      </c>
      <c r="L279" t="s">
        <v>34249</v>
      </c>
      <c r="M279" t="s">
        <v>34250</v>
      </c>
      <c r="N279" s="6" t="s">
        <v>33852</v>
      </c>
      <c r="O279" s="6" t="s">
        <v>33853</v>
      </c>
      <c r="P279" s="11" t="s">
        <v>34269</v>
      </c>
      <c r="Q279" s="12" t="s">
        <v>34270</v>
      </c>
      <c r="R279" s="13">
        <f t="shared" si="4"/>
        <v>0</v>
      </c>
      <c r="S279" s="14">
        <v>16</v>
      </c>
      <c r="T279" s="11">
        <v>14.25</v>
      </c>
      <c r="U279" s="11">
        <v>27.3</v>
      </c>
      <c r="V279" s="6">
        <v>105</v>
      </c>
      <c r="W279" s="11">
        <v>14.25</v>
      </c>
      <c r="X279" s="6"/>
    </row>
    <row r="280" spans="1:24" hidden="1">
      <c r="A280" t="s">
        <v>34278</v>
      </c>
      <c r="B280" t="s">
        <v>1695</v>
      </c>
      <c r="C280" t="s">
        <v>1696</v>
      </c>
      <c r="D280">
        <v>2003</v>
      </c>
      <c r="E280" t="s">
        <v>1697</v>
      </c>
      <c r="F280" t="s">
        <v>1701</v>
      </c>
      <c r="G280">
        <v>16</v>
      </c>
      <c r="H280" t="s">
        <v>34248</v>
      </c>
      <c r="J280">
        <v>16</v>
      </c>
      <c r="K280" t="s">
        <v>33803</v>
      </c>
      <c r="L280" t="s">
        <v>34249</v>
      </c>
      <c r="M280" t="s">
        <v>34250</v>
      </c>
      <c r="N280" s="6" t="s">
        <v>33852</v>
      </c>
      <c r="O280" s="6" t="s">
        <v>33853</v>
      </c>
      <c r="P280" s="11" t="s">
        <v>34269</v>
      </c>
      <c r="Q280" s="12" t="s">
        <v>34270</v>
      </c>
      <c r="R280" s="13">
        <f t="shared" si="4"/>
        <v>0</v>
      </c>
      <c r="S280" s="14">
        <v>16</v>
      </c>
      <c r="T280" s="11">
        <v>14.5</v>
      </c>
      <c r="U280" s="11">
        <v>71.5</v>
      </c>
      <c r="V280" s="6">
        <v>105</v>
      </c>
      <c r="W280" s="11">
        <v>14.5</v>
      </c>
      <c r="X280" s="6"/>
    </row>
    <row r="281" spans="1:24" hidden="1">
      <c r="A281" t="s">
        <v>34278</v>
      </c>
      <c r="B281" t="s">
        <v>1695</v>
      </c>
      <c r="C281" t="s">
        <v>1696</v>
      </c>
      <c r="D281">
        <v>2003</v>
      </c>
      <c r="E281" t="s">
        <v>1697</v>
      </c>
      <c r="F281" t="s">
        <v>1701</v>
      </c>
      <c r="G281">
        <v>16</v>
      </c>
      <c r="H281" t="s">
        <v>34248</v>
      </c>
      <c r="J281">
        <v>16</v>
      </c>
      <c r="K281" t="s">
        <v>33803</v>
      </c>
      <c r="L281" t="s">
        <v>34249</v>
      </c>
      <c r="M281" t="s">
        <v>34250</v>
      </c>
      <c r="N281" s="6" t="s">
        <v>33852</v>
      </c>
      <c r="O281" s="6" t="s">
        <v>33853</v>
      </c>
      <c r="P281" s="11" t="s">
        <v>34269</v>
      </c>
      <c r="Q281" s="12" t="s">
        <v>34270</v>
      </c>
      <c r="R281" s="13">
        <f t="shared" si="4"/>
        <v>0</v>
      </c>
      <c r="S281" s="14">
        <v>16</v>
      </c>
      <c r="T281" s="11">
        <v>14.75</v>
      </c>
      <c r="U281" s="11">
        <v>81.900000000000006</v>
      </c>
      <c r="V281" s="6">
        <v>105</v>
      </c>
      <c r="W281" s="11">
        <v>14.75</v>
      </c>
      <c r="X281" s="6"/>
    </row>
    <row r="282" spans="1:24" hidden="1">
      <c r="A282" t="s">
        <v>34278</v>
      </c>
      <c r="B282" t="s">
        <v>1695</v>
      </c>
      <c r="C282" t="s">
        <v>1696</v>
      </c>
      <c r="D282">
        <v>2003</v>
      </c>
      <c r="E282" t="s">
        <v>1697</v>
      </c>
      <c r="F282" t="s">
        <v>1701</v>
      </c>
      <c r="G282">
        <v>16</v>
      </c>
      <c r="H282" t="s">
        <v>34248</v>
      </c>
      <c r="J282">
        <v>16</v>
      </c>
      <c r="K282" t="s">
        <v>33803</v>
      </c>
      <c r="L282" t="s">
        <v>34249</v>
      </c>
      <c r="M282" t="s">
        <v>34250</v>
      </c>
      <c r="N282" s="6" t="s">
        <v>33852</v>
      </c>
      <c r="O282" s="6" t="s">
        <v>33853</v>
      </c>
      <c r="P282" s="11" t="s">
        <v>34269</v>
      </c>
      <c r="Q282" s="12" t="s">
        <v>34270</v>
      </c>
      <c r="R282" s="13">
        <f t="shared" si="4"/>
        <v>0</v>
      </c>
      <c r="S282" s="14">
        <v>16</v>
      </c>
      <c r="T282" s="11">
        <v>15</v>
      </c>
      <c r="U282" s="11">
        <v>94.8</v>
      </c>
      <c r="V282" s="6">
        <v>105</v>
      </c>
      <c r="W282" s="11">
        <v>15</v>
      </c>
      <c r="X282" s="6"/>
    </row>
    <row r="283" spans="1:24" hidden="1">
      <c r="A283" t="s">
        <v>34278</v>
      </c>
      <c r="B283" t="s">
        <v>1695</v>
      </c>
      <c r="C283" t="s">
        <v>1696</v>
      </c>
      <c r="D283">
        <v>2003</v>
      </c>
      <c r="E283" t="s">
        <v>1697</v>
      </c>
      <c r="F283" t="s">
        <v>1701</v>
      </c>
      <c r="G283">
        <v>16</v>
      </c>
      <c r="H283" t="s">
        <v>34248</v>
      </c>
      <c r="J283">
        <v>16</v>
      </c>
      <c r="K283" t="s">
        <v>33803</v>
      </c>
      <c r="L283" t="s">
        <v>34249</v>
      </c>
      <c r="M283" t="s">
        <v>34250</v>
      </c>
      <c r="N283" s="6" t="s">
        <v>33852</v>
      </c>
      <c r="O283" s="6" t="s">
        <v>33853</v>
      </c>
      <c r="P283" s="11" t="s">
        <v>34269</v>
      </c>
      <c r="Q283" s="12" t="s">
        <v>34270</v>
      </c>
      <c r="R283" s="13">
        <f t="shared" si="4"/>
        <v>0</v>
      </c>
      <c r="S283" s="14">
        <v>16</v>
      </c>
      <c r="T283" s="11">
        <v>15.25</v>
      </c>
      <c r="U283" s="11">
        <v>94.8</v>
      </c>
      <c r="V283" s="6">
        <v>105</v>
      </c>
      <c r="W283" s="11">
        <v>15.25</v>
      </c>
      <c r="X283" s="6"/>
    </row>
    <row r="284" spans="1:24" hidden="1">
      <c r="A284" t="s">
        <v>34278</v>
      </c>
      <c r="B284" t="s">
        <v>1695</v>
      </c>
      <c r="C284" t="s">
        <v>1696</v>
      </c>
      <c r="D284">
        <v>2003</v>
      </c>
      <c r="E284" t="s">
        <v>1697</v>
      </c>
      <c r="F284" t="s">
        <v>1701</v>
      </c>
      <c r="G284">
        <v>16</v>
      </c>
      <c r="H284" t="s">
        <v>34248</v>
      </c>
      <c r="J284">
        <v>16</v>
      </c>
      <c r="K284" t="s">
        <v>33803</v>
      </c>
      <c r="L284" t="s">
        <v>34249</v>
      </c>
      <c r="M284" t="s">
        <v>34250</v>
      </c>
      <c r="N284" s="6" t="s">
        <v>33852</v>
      </c>
      <c r="O284" s="6" t="s">
        <v>33853</v>
      </c>
      <c r="P284" s="11" t="s">
        <v>34269</v>
      </c>
      <c r="Q284" s="12" t="s">
        <v>34270</v>
      </c>
      <c r="R284" s="13">
        <f t="shared" si="4"/>
        <v>0</v>
      </c>
      <c r="S284" s="14">
        <v>16</v>
      </c>
      <c r="T284" s="11">
        <v>15.5</v>
      </c>
      <c r="U284" s="11">
        <v>90.4</v>
      </c>
      <c r="V284" s="6">
        <v>105</v>
      </c>
      <c r="W284" s="11">
        <v>15.5</v>
      </c>
      <c r="X284" s="6"/>
    </row>
    <row r="285" spans="1:24" hidden="1">
      <c r="A285" t="s">
        <v>34278</v>
      </c>
      <c r="B285" t="s">
        <v>1695</v>
      </c>
      <c r="C285" t="s">
        <v>1696</v>
      </c>
      <c r="D285">
        <v>2003</v>
      </c>
      <c r="E285" t="s">
        <v>1697</v>
      </c>
      <c r="F285" t="s">
        <v>1701</v>
      </c>
      <c r="G285">
        <v>16</v>
      </c>
      <c r="H285" t="s">
        <v>34248</v>
      </c>
      <c r="J285">
        <v>16</v>
      </c>
      <c r="K285" t="s">
        <v>33803</v>
      </c>
      <c r="L285" t="s">
        <v>34249</v>
      </c>
      <c r="M285" t="s">
        <v>34250</v>
      </c>
      <c r="N285" s="6" t="s">
        <v>33852</v>
      </c>
      <c r="O285" s="6" t="s">
        <v>33853</v>
      </c>
      <c r="P285" s="11" t="s">
        <v>34269</v>
      </c>
      <c r="Q285" s="12" t="s">
        <v>34270</v>
      </c>
      <c r="R285" s="13">
        <f t="shared" si="4"/>
        <v>0</v>
      </c>
      <c r="S285" s="14">
        <v>16</v>
      </c>
      <c r="T285" s="11">
        <v>15.75</v>
      </c>
      <c r="U285" s="11">
        <v>94.3</v>
      </c>
      <c r="V285" s="6">
        <v>105</v>
      </c>
      <c r="W285" s="11">
        <v>15.75</v>
      </c>
      <c r="X285" s="6"/>
    </row>
    <row r="286" spans="1:24" hidden="1">
      <c r="A286" t="s">
        <v>34278</v>
      </c>
      <c r="B286" t="s">
        <v>1695</v>
      </c>
      <c r="C286" t="s">
        <v>1696</v>
      </c>
      <c r="D286">
        <v>2003</v>
      </c>
      <c r="E286" t="s">
        <v>1697</v>
      </c>
      <c r="F286" t="s">
        <v>1701</v>
      </c>
      <c r="G286">
        <v>16</v>
      </c>
      <c r="H286" t="s">
        <v>34248</v>
      </c>
      <c r="J286">
        <v>16</v>
      </c>
      <c r="K286" t="s">
        <v>33803</v>
      </c>
      <c r="L286" t="s">
        <v>34249</v>
      </c>
      <c r="M286" t="s">
        <v>34250</v>
      </c>
      <c r="N286" s="6" t="s">
        <v>33852</v>
      </c>
      <c r="O286" s="6" t="s">
        <v>33853</v>
      </c>
      <c r="P286" s="11" t="s">
        <v>34252</v>
      </c>
      <c r="Q286" s="12" t="s">
        <v>34251</v>
      </c>
      <c r="R286" s="13">
        <f t="shared" si="4"/>
        <v>0</v>
      </c>
      <c r="S286" s="6">
        <v>16</v>
      </c>
      <c r="T286" s="11">
        <v>11</v>
      </c>
      <c r="U286" s="11">
        <v>3.2</v>
      </c>
      <c r="V286" s="6">
        <v>105</v>
      </c>
      <c r="W286" s="11">
        <v>11</v>
      </c>
      <c r="X286" s="6"/>
    </row>
    <row r="287" spans="1:24" hidden="1">
      <c r="A287" t="s">
        <v>34278</v>
      </c>
      <c r="B287" t="s">
        <v>1695</v>
      </c>
      <c r="C287" t="s">
        <v>1696</v>
      </c>
      <c r="D287">
        <v>2003</v>
      </c>
      <c r="E287" t="s">
        <v>1697</v>
      </c>
      <c r="F287" t="s">
        <v>1701</v>
      </c>
      <c r="G287">
        <v>16</v>
      </c>
      <c r="H287" t="s">
        <v>34248</v>
      </c>
      <c r="J287">
        <v>16</v>
      </c>
      <c r="K287" t="s">
        <v>33803</v>
      </c>
      <c r="L287" t="s">
        <v>34249</v>
      </c>
      <c r="M287" t="s">
        <v>34250</v>
      </c>
      <c r="N287" s="6" t="s">
        <v>33852</v>
      </c>
      <c r="O287" s="6" t="s">
        <v>33853</v>
      </c>
      <c r="P287" s="11" t="s">
        <v>34252</v>
      </c>
      <c r="Q287" s="12" t="s">
        <v>34251</v>
      </c>
      <c r="R287" s="13">
        <f t="shared" si="4"/>
        <v>0</v>
      </c>
      <c r="S287" s="6">
        <v>16</v>
      </c>
      <c r="T287" s="11">
        <v>11.25</v>
      </c>
      <c r="U287" s="11">
        <v>3.4</v>
      </c>
      <c r="V287" s="6">
        <v>105</v>
      </c>
      <c r="W287" s="11">
        <v>11.25</v>
      </c>
      <c r="X287" s="6"/>
    </row>
    <row r="288" spans="1:24" hidden="1">
      <c r="A288" t="s">
        <v>34278</v>
      </c>
      <c r="B288" t="s">
        <v>1695</v>
      </c>
      <c r="C288" t="s">
        <v>1696</v>
      </c>
      <c r="D288">
        <v>2003</v>
      </c>
      <c r="E288" t="s">
        <v>1697</v>
      </c>
      <c r="F288" t="s">
        <v>1701</v>
      </c>
      <c r="G288">
        <v>16</v>
      </c>
      <c r="H288" t="s">
        <v>34248</v>
      </c>
      <c r="J288">
        <v>16</v>
      </c>
      <c r="K288" t="s">
        <v>33803</v>
      </c>
      <c r="L288" t="s">
        <v>34249</v>
      </c>
      <c r="M288" t="s">
        <v>34250</v>
      </c>
      <c r="N288" s="6" t="s">
        <v>33852</v>
      </c>
      <c r="O288" s="6" t="s">
        <v>33853</v>
      </c>
      <c r="P288" s="11" t="s">
        <v>34252</v>
      </c>
      <c r="Q288" s="12" t="s">
        <v>34251</v>
      </c>
      <c r="R288" s="13">
        <f t="shared" si="4"/>
        <v>0</v>
      </c>
      <c r="S288" s="6">
        <v>16</v>
      </c>
      <c r="T288" s="11">
        <v>11.5</v>
      </c>
      <c r="U288" s="11">
        <v>14.4</v>
      </c>
      <c r="V288" s="6">
        <v>105</v>
      </c>
      <c r="W288" s="11">
        <v>11.5</v>
      </c>
      <c r="X288" s="6"/>
    </row>
    <row r="289" spans="1:24" hidden="1">
      <c r="A289" t="s">
        <v>34278</v>
      </c>
      <c r="B289" t="s">
        <v>1695</v>
      </c>
      <c r="C289" t="s">
        <v>1696</v>
      </c>
      <c r="D289">
        <v>2003</v>
      </c>
      <c r="E289" t="s">
        <v>1697</v>
      </c>
      <c r="F289" t="s">
        <v>1701</v>
      </c>
      <c r="G289">
        <v>16</v>
      </c>
      <c r="H289" t="s">
        <v>34248</v>
      </c>
      <c r="J289">
        <v>16</v>
      </c>
      <c r="K289" t="s">
        <v>33803</v>
      </c>
      <c r="L289" t="s">
        <v>34249</v>
      </c>
      <c r="M289" t="s">
        <v>34250</v>
      </c>
      <c r="N289" s="6" t="s">
        <v>33852</v>
      </c>
      <c r="O289" s="6" t="s">
        <v>33853</v>
      </c>
      <c r="P289" s="11" t="s">
        <v>34252</v>
      </c>
      <c r="Q289" s="12" t="s">
        <v>34251</v>
      </c>
      <c r="R289" s="13">
        <f t="shared" si="4"/>
        <v>0</v>
      </c>
      <c r="S289" s="6">
        <v>16</v>
      </c>
      <c r="T289" s="11">
        <v>11.75</v>
      </c>
      <c r="U289" s="11">
        <v>21.6</v>
      </c>
      <c r="V289" s="6">
        <v>105</v>
      </c>
      <c r="W289" s="11">
        <v>11.75</v>
      </c>
      <c r="X289" s="6"/>
    </row>
    <row r="290" spans="1:24" hidden="1">
      <c r="A290" t="s">
        <v>34278</v>
      </c>
      <c r="B290" t="s">
        <v>1695</v>
      </c>
      <c r="C290" t="s">
        <v>1696</v>
      </c>
      <c r="D290">
        <v>2003</v>
      </c>
      <c r="E290" t="s">
        <v>1697</v>
      </c>
      <c r="F290" t="s">
        <v>1701</v>
      </c>
      <c r="G290">
        <v>16</v>
      </c>
      <c r="H290" t="s">
        <v>34248</v>
      </c>
      <c r="J290">
        <v>16</v>
      </c>
      <c r="K290" t="s">
        <v>33803</v>
      </c>
      <c r="L290" t="s">
        <v>34249</v>
      </c>
      <c r="M290" t="s">
        <v>34250</v>
      </c>
      <c r="N290" s="6" t="s">
        <v>33852</v>
      </c>
      <c r="O290" s="6" t="s">
        <v>33853</v>
      </c>
      <c r="P290" s="11" t="s">
        <v>34252</v>
      </c>
      <c r="Q290" s="12" t="s">
        <v>34251</v>
      </c>
      <c r="R290" s="13">
        <f t="shared" si="4"/>
        <v>0</v>
      </c>
      <c r="S290" s="6">
        <v>16</v>
      </c>
      <c r="T290" s="11">
        <v>12</v>
      </c>
      <c r="U290" s="11">
        <v>33.299999999999997</v>
      </c>
      <c r="V290" s="6">
        <v>105</v>
      </c>
      <c r="W290" s="11">
        <v>12</v>
      </c>
      <c r="X290" s="6"/>
    </row>
    <row r="291" spans="1:24" hidden="1">
      <c r="A291" t="s">
        <v>34278</v>
      </c>
      <c r="B291" t="s">
        <v>1695</v>
      </c>
      <c r="C291" t="s">
        <v>1696</v>
      </c>
      <c r="D291">
        <v>2003</v>
      </c>
      <c r="E291" t="s">
        <v>1697</v>
      </c>
      <c r="F291" t="s">
        <v>1701</v>
      </c>
      <c r="G291">
        <v>16</v>
      </c>
      <c r="H291" t="s">
        <v>34248</v>
      </c>
      <c r="J291">
        <v>16</v>
      </c>
      <c r="K291" t="s">
        <v>33803</v>
      </c>
      <c r="L291" t="s">
        <v>34249</v>
      </c>
      <c r="M291" t="s">
        <v>34250</v>
      </c>
      <c r="N291" s="6" t="s">
        <v>33852</v>
      </c>
      <c r="O291" s="6" t="s">
        <v>33853</v>
      </c>
      <c r="P291" s="11" t="s">
        <v>34252</v>
      </c>
      <c r="Q291" s="12" t="s">
        <v>34251</v>
      </c>
      <c r="R291" s="13">
        <f t="shared" si="4"/>
        <v>0</v>
      </c>
      <c r="S291" s="6">
        <v>16</v>
      </c>
      <c r="T291" s="11">
        <v>12.25</v>
      </c>
      <c r="U291" s="11">
        <v>64.5</v>
      </c>
      <c r="V291" s="6">
        <v>105</v>
      </c>
      <c r="W291" s="11">
        <v>12.25</v>
      </c>
      <c r="X291" s="6"/>
    </row>
    <row r="292" spans="1:24" hidden="1">
      <c r="A292" t="s">
        <v>34278</v>
      </c>
      <c r="B292" t="s">
        <v>1695</v>
      </c>
      <c r="C292" t="s">
        <v>1696</v>
      </c>
      <c r="D292">
        <v>2003</v>
      </c>
      <c r="E292" t="s">
        <v>1697</v>
      </c>
      <c r="F292" t="s">
        <v>1701</v>
      </c>
      <c r="G292">
        <v>16</v>
      </c>
      <c r="H292" t="s">
        <v>34248</v>
      </c>
      <c r="J292">
        <v>16</v>
      </c>
      <c r="K292" t="s">
        <v>33803</v>
      </c>
      <c r="L292" t="s">
        <v>34249</v>
      </c>
      <c r="M292" t="s">
        <v>34250</v>
      </c>
      <c r="N292" s="6" t="s">
        <v>33852</v>
      </c>
      <c r="O292" s="6" t="s">
        <v>33853</v>
      </c>
      <c r="P292" s="11" t="s">
        <v>34252</v>
      </c>
      <c r="Q292" s="12" t="s">
        <v>34251</v>
      </c>
      <c r="R292" s="13">
        <f t="shared" si="4"/>
        <v>0</v>
      </c>
      <c r="S292" s="6">
        <v>16</v>
      </c>
      <c r="T292" s="11">
        <v>12.5</v>
      </c>
      <c r="U292" s="11">
        <v>84.7</v>
      </c>
      <c r="V292" s="6">
        <v>105</v>
      </c>
      <c r="W292" s="11">
        <v>12.5</v>
      </c>
      <c r="X292" s="6"/>
    </row>
    <row r="293" spans="1:24" hidden="1">
      <c r="A293" t="s">
        <v>34278</v>
      </c>
      <c r="B293" t="s">
        <v>1695</v>
      </c>
      <c r="C293" t="s">
        <v>1696</v>
      </c>
      <c r="D293">
        <v>2003</v>
      </c>
      <c r="E293" t="s">
        <v>1697</v>
      </c>
      <c r="F293" t="s">
        <v>1701</v>
      </c>
      <c r="G293">
        <v>16</v>
      </c>
      <c r="H293" t="s">
        <v>34248</v>
      </c>
      <c r="J293">
        <v>16</v>
      </c>
      <c r="K293" t="s">
        <v>33803</v>
      </c>
      <c r="L293" t="s">
        <v>34249</v>
      </c>
      <c r="M293" t="s">
        <v>34250</v>
      </c>
      <c r="N293" s="6" t="s">
        <v>33852</v>
      </c>
      <c r="O293" s="6" t="s">
        <v>33853</v>
      </c>
      <c r="P293" s="11" t="s">
        <v>34252</v>
      </c>
      <c r="Q293" s="12" t="s">
        <v>34251</v>
      </c>
      <c r="R293" s="13">
        <f t="shared" si="4"/>
        <v>0</v>
      </c>
      <c r="S293" s="6">
        <v>16</v>
      </c>
      <c r="T293" s="11">
        <v>12.75</v>
      </c>
      <c r="U293" s="11">
        <v>95.5</v>
      </c>
      <c r="V293" s="6">
        <v>105</v>
      </c>
      <c r="W293" s="11">
        <v>12.75</v>
      </c>
      <c r="X293" s="6"/>
    </row>
    <row r="294" spans="1:24" hidden="1">
      <c r="A294" t="s">
        <v>34278</v>
      </c>
      <c r="B294" t="s">
        <v>1695</v>
      </c>
      <c r="C294" t="s">
        <v>1696</v>
      </c>
      <c r="D294">
        <v>2003</v>
      </c>
      <c r="E294" t="s">
        <v>1697</v>
      </c>
      <c r="F294" t="s">
        <v>1701</v>
      </c>
      <c r="G294">
        <v>16</v>
      </c>
      <c r="H294" t="s">
        <v>34248</v>
      </c>
      <c r="J294">
        <v>16</v>
      </c>
      <c r="K294" t="s">
        <v>33803</v>
      </c>
      <c r="L294" t="s">
        <v>34249</v>
      </c>
      <c r="M294" t="s">
        <v>34250</v>
      </c>
      <c r="N294" s="6" t="s">
        <v>33852</v>
      </c>
      <c r="O294" s="6" t="s">
        <v>33853</v>
      </c>
      <c r="P294" s="11" t="s">
        <v>34252</v>
      </c>
      <c r="Q294" s="12" t="s">
        <v>34251</v>
      </c>
      <c r="R294" s="13">
        <f t="shared" si="4"/>
        <v>0</v>
      </c>
      <c r="S294" s="6">
        <v>16</v>
      </c>
      <c r="T294" s="11">
        <v>13</v>
      </c>
      <c r="U294" s="11">
        <v>96.7</v>
      </c>
      <c r="V294" s="6">
        <v>105</v>
      </c>
      <c r="W294" s="11">
        <v>13</v>
      </c>
      <c r="X294" s="6"/>
    </row>
    <row r="295" spans="1:24" hidden="1">
      <c r="A295" t="s">
        <v>34278</v>
      </c>
      <c r="B295" t="s">
        <v>1695</v>
      </c>
      <c r="C295" t="s">
        <v>1696</v>
      </c>
      <c r="D295">
        <v>2003</v>
      </c>
      <c r="E295" t="s">
        <v>1697</v>
      </c>
      <c r="F295" t="s">
        <v>1701</v>
      </c>
      <c r="G295">
        <v>16</v>
      </c>
      <c r="H295" t="s">
        <v>34248</v>
      </c>
      <c r="J295">
        <v>16</v>
      </c>
      <c r="K295" t="s">
        <v>33803</v>
      </c>
      <c r="L295" t="s">
        <v>34249</v>
      </c>
      <c r="M295" t="s">
        <v>34250</v>
      </c>
      <c r="N295" s="6" t="s">
        <v>33852</v>
      </c>
      <c r="O295" s="6" t="s">
        <v>33853</v>
      </c>
      <c r="P295" s="11" t="s">
        <v>34252</v>
      </c>
      <c r="Q295" s="12" t="s">
        <v>34251</v>
      </c>
      <c r="R295" s="13">
        <f t="shared" si="4"/>
        <v>0</v>
      </c>
      <c r="S295" s="6">
        <v>16</v>
      </c>
      <c r="T295" s="11">
        <v>13.25</v>
      </c>
      <c r="U295" s="11">
        <v>94.7</v>
      </c>
      <c r="V295" s="6">
        <v>105</v>
      </c>
      <c r="W295" s="11">
        <v>13.25</v>
      </c>
      <c r="X295" s="6"/>
    </row>
    <row r="296" spans="1:24" hidden="1">
      <c r="A296" t="s">
        <v>34278</v>
      </c>
      <c r="B296" t="s">
        <v>1695</v>
      </c>
      <c r="C296" t="s">
        <v>1696</v>
      </c>
      <c r="D296">
        <v>2003</v>
      </c>
      <c r="E296" t="s">
        <v>1697</v>
      </c>
      <c r="F296" t="s">
        <v>1701</v>
      </c>
      <c r="G296">
        <v>16</v>
      </c>
      <c r="H296" t="s">
        <v>34248</v>
      </c>
      <c r="J296">
        <v>16</v>
      </c>
      <c r="K296" t="s">
        <v>33803</v>
      </c>
      <c r="L296" t="s">
        <v>34249</v>
      </c>
      <c r="M296" t="s">
        <v>34250</v>
      </c>
      <c r="N296" s="6" t="s">
        <v>33852</v>
      </c>
      <c r="O296" s="6" t="s">
        <v>33853</v>
      </c>
      <c r="P296" s="11" t="s">
        <v>34252</v>
      </c>
      <c r="Q296" s="12" t="s">
        <v>34251</v>
      </c>
      <c r="R296" s="13">
        <f t="shared" si="4"/>
        <v>0</v>
      </c>
      <c r="S296" s="6">
        <v>16</v>
      </c>
      <c r="T296" s="11">
        <v>13.5</v>
      </c>
      <c r="U296" s="11">
        <v>97.6</v>
      </c>
      <c r="V296" s="6">
        <v>105</v>
      </c>
      <c r="W296" s="11">
        <v>13.5</v>
      </c>
      <c r="X296" s="6"/>
    </row>
    <row r="297" spans="1:24" hidden="1">
      <c r="A297" t="s">
        <v>34278</v>
      </c>
      <c r="B297" t="s">
        <v>1695</v>
      </c>
      <c r="C297" t="s">
        <v>1696</v>
      </c>
      <c r="D297">
        <v>2003</v>
      </c>
      <c r="E297" t="s">
        <v>1697</v>
      </c>
      <c r="F297" t="s">
        <v>1701</v>
      </c>
      <c r="G297">
        <v>16</v>
      </c>
      <c r="H297" t="s">
        <v>34248</v>
      </c>
      <c r="J297">
        <v>16</v>
      </c>
      <c r="K297" t="s">
        <v>33803</v>
      </c>
      <c r="L297" t="s">
        <v>34249</v>
      </c>
      <c r="M297" t="s">
        <v>34250</v>
      </c>
      <c r="N297" s="6" t="s">
        <v>33852</v>
      </c>
      <c r="O297" s="6" t="s">
        <v>33853</v>
      </c>
      <c r="P297" s="11" t="s">
        <v>34252</v>
      </c>
      <c r="Q297" s="12" t="s">
        <v>34251</v>
      </c>
      <c r="R297" s="13">
        <f t="shared" si="4"/>
        <v>0</v>
      </c>
      <c r="S297" s="6">
        <v>16</v>
      </c>
      <c r="T297" s="11">
        <v>13.75</v>
      </c>
      <c r="U297" s="11">
        <v>99</v>
      </c>
      <c r="V297" s="6">
        <v>105</v>
      </c>
      <c r="W297" s="11">
        <v>13.75</v>
      </c>
      <c r="X297" s="6"/>
    </row>
    <row r="298" spans="1:24" hidden="1">
      <c r="A298" t="s">
        <v>34278</v>
      </c>
      <c r="B298" t="s">
        <v>1695</v>
      </c>
      <c r="C298" t="s">
        <v>1696</v>
      </c>
      <c r="D298">
        <v>2003</v>
      </c>
      <c r="E298" t="s">
        <v>1697</v>
      </c>
      <c r="F298" t="s">
        <v>1701</v>
      </c>
      <c r="G298">
        <v>16</v>
      </c>
      <c r="H298" t="s">
        <v>34248</v>
      </c>
      <c r="J298">
        <v>16</v>
      </c>
      <c r="K298" t="s">
        <v>33803</v>
      </c>
      <c r="L298" t="s">
        <v>34249</v>
      </c>
      <c r="M298" t="s">
        <v>34250</v>
      </c>
      <c r="N298" s="6" t="s">
        <v>33852</v>
      </c>
      <c r="O298" s="6" t="s">
        <v>33853</v>
      </c>
      <c r="P298" s="11" t="s">
        <v>34252</v>
      </c>
      <c r="Q298" s="12" t="s">
        <v>34251</v>
      </c>
      <c r="R298" s="13">
        <f t="shared" si="4"/>
        <v>0</v>
      </c>
      <c r="S298" s="6">
        <v>16</v>
      </c>
      <c r="T298" s="11">
        <v>14</v>
      </c>
      <c r="U298" s="11">
        <v>99</v>
      </c>
      <c r="V298" s="6">
        <v>105</v>
      </c>
      <c r="W298" s="11">
        <v>14</v>
      </c>
      <c r="X298" s="6"/>
    </row>
    <row r="299" spans="1:24" hidden="1">
      <c r="A299" t="s">
        <v>34278</v>
      </c>
      <c r="B299" t="s">
        <v>1695</v>
      </c>
      <c r="C299" t="s">
        <v>1696</v>
      </c>
      <c r="D299">
        <v>2003</v>
      </c>
      <c r="E299" t="s">
        <v>1697</v>
      </c>
      <c r="F299" t="s">
        <v>1701</v>
      </c>
      <c r="G299">
        <v>16</v>
      </c>
      <c r="H299" t="s">
        <v>34248</v>
      </c>
      <c r="J299">
        <v>16</v>
      </c>
      <c r="K299" t="s">
        <v>33803</v>
      </c>
      <c r="L299" t="s">
        <v>34249</v>
      </c>
      <c r="M299" t="s">
        <v>34250</v>
      </c>
      <c r="N299" s="6" t="s">
        <v>33852</v>
      </c>
      <c r="O299" s="6" t="s">
        <v>33853</v>
      </c>
      <c r="P299" s="11" t="s">
        <v>34252</v>
      </c>
      <c r="Q299" s="12" t="s">
        <v>34251</v>
      </c>
      <c r="R299" s="13">
        <f t="shared" si="4"/>
        <v>0</v>
      </c>
      <c r="S299" s="6">
        <v>16</v>
      </c>
      <c r="T299" s="11">
        <v>14.25</v>
      </c>
      <c r="U299" s="11">
        <v>100</v>
      </c>
      <c r="V299" s="6">
        <v>105</v>
      </c>
      <c r="W299" s="11">
        <v>14.25</v>
      </c>
      <c r="X299" s="6"/>
    </row>
    <row r="300" spans="1:24" hidden="1">
      <c r="A300" t="s">
        <v>34278</v>
      </c>
      <c r="B300" t="s">
        <v>1695</v>
      </c>
      <c r="C300" t="s">
        <v>1696</v>
      </c>
      <c r="D300">
        <v>2003</v>
      </c>
      <c r="E300" t="s">
        <v>1697</v>
      </c>
      <c r="F300" t="s">
        <v>1701</v>
      </c>
      <c r="G300">
        <v>16</v>
      </c>
      <c r="H300" t="s">
        <v>34248</v>
      </c>
      <c r="J300">
        <v>16</v>
      </c>
      <c r="K300" t="s">
        <v>33803</v>
      </c>
      <c r="L300" t="s">
        <v>34249</v>
      </c>
      <c r="M300" t="s">
        <v>34250</v>
      </c>
      <c r="N300" s="6" t="s">
        <v>33852</v>
      </c>
      <c r="O300" s="6" t="s">
        <v>33853</v>
      </c>
      <c r="P300" s="11" t="s">
        <v>34252</v>
      </c>
      <c r="Q300" s="12" t="s">
        <v>34251</v>
      </c>
      <c r="R300" s="13">
        <f t="shared" si="4"/>
        <v>0</v>
      </c>
      <c r="S300" s="6">
        <v>16</v>
      </c>
      <c r="T300" s="11">
        <v>14.5</v>
      </c>
      <c r="U300" s="11">
        <v>100</v>
      </c>
      <c r="V300" s="6">
        <v>105</v>
      </c>
      <c r="W300" s="11">
        <v>14.5</v>
      </c>
      <c r="X300" s="6"/>
    </row>
    <row r="301" spans="1:24" hidden="1">
      <c r="A301" t="s">
        <v>34278</v>
      </c>
      <c r="B301" t="s">
        <v>1695</v>
      </c>
      <c r="C301" t="s">
        <v>1696</v>
      </c>
      <c r="D301">
        <v>2003</v>
      </c>
      <c r="E301" t="s">
        <v>1697</v>
      </c>
      <c r="F301" t="s">
        <v>1701</v>
      </c>
      <c r="G301">
        <v>16</v>
      </c>
      <c r="H301" t="s">
        <v>34248</v>
      </c>
      <c r="J301">
        <v>16</v>
      </c>
      <c r="K301" t="s">
        <v>33803</v>
      </c>
      <c r="L301" t="s">
        <v>34249</v>
      </c>
      <c r="M301" t="s">
        <v>34250</v>
      </c>
      <c r="N301" s="6" t="s">
        <v>33852</v>
      </c>
      <c r="O301" s="6" t="s">
        <v>33853</v>
      </c>
      <c r="P301" s="11" t="s">
        <v>34252</v>
      </c>
      <c r="Q301" s="12" t="s">
        <v>34251</v>
      </c>
      <c r="R301" s="13">
        <f t="shared" si="4"/>
        <v>0</v>
      </c>
      <c r="S301" s="6">
        <v>16</v>
      </c>
      <c r="T301" s="11">
        <v>14.75</v>
      </c>
      <c r="U301" s="11">
        <v>97.1</v>
      </c>
      <c r="V301" s="6">
        <v>105</v>
      </c>
      <c r="W301" s="11">
        <v>14.75</v>
      </c>
      <c r="X301" s="6"/>
    </row>
    <row r="302" spans="1:24" hidden="1">
      <c r="A302" t="s">
        <v>34279</v>
      </c>
      <c r="B302" t="s">
        <v>4996</v>
      </c>
      <c r="C302" t="s">
        <v>4998</v>
      </c>
      <c r="D302">
        <v>2013</v>
      </c>
      <c r="E302" t="s">
        <v>145</v>
      </c>
      <c r="F302" t="s">
        <v>5000</v>
      </c>
      <c r="G302">
        <v>5</v>
      </c>
      <c r="J302">
        <v>5</v>
      </c>
      <c r="K302" t="s">
        <v>34246</v>
      </c>
      <c r="L302" t="s">
        <v>33922</v>
      </c>
      <c r="M302" t="s">
        <v>33923</v>
      </c>
      <c r="N302" t="s">
        <v>33867</v>
      </c>
      <c r="O302" t="s">
        <v>33853</v>
      </c>
      <c r="P302" t="s">
        <v>33928</v>
      </c>
      <c r="Q302">
        <v>23.08</v>
      </c>
      <c r="R302">
        <v>113.14</v>
      </c>
      <c r="S302">
        <v>6</v>
      </c>
      <c r="T302">
        <v>11.0040716220765</v>
      </c>
      <c r="U302">
        <v>0.131232333595178</v>
      </c>
      <c r="V302">
        <v>71.5</v>
      </c>
      <c r="W302">
        <v>11</v>
      </c>
    </row>
    <row r="303" spans="1:24" hidden="1">
      <c r="A303" t="s">
        <v>34279</v>
      </c>
      <c r="B303" t="s">
        <v>4996</v>
      </c>
      <c r="C303" t="s">
        <v>4998</v>
      </c>
      <c r="D303">
        <v>2013</v>
      </c>
      <c r="E303" t="s">
        <v>145</v>
      </c>
      <c r="F303" t="s">
        <v>5000</v>
      </c>
      <c r="G303">
        <v>5</v>
      </c>
      <c r="J303">
        <v>5</v>
      </c>
      <c r="K303" t="s">
        <v>34246</v>
      </c>
      <c r="L303" t="s">
        <v>33922</v>
      </c>
      <c r="M303" t="s">
        <v>33923</v>
      </c>
      <c r="N303" t="s">
        <v>33867</v>
      </c>
      <c r="O303" t="s">
        <v>33853</v>
      </c>
      <c r="P303" t="s">
        <v>33928</v>
      </c>
      <c r="Q303">
        <v>23.08</v>
      </c>
      <c r="R303">
        <v>113.14</v>
      </c>
      <c r="S303">
        <v>6</v>
      </c>
      <c r="T303">
        <v>12.008976804578101</v>
      </c>
      <c r="U303">
        <v>26.954993080379801</v>
      </c>
      <c r="V303">
        <v>71.5</v>
      </c>
      <c r="W303">
        <v>12</v>
      </c>
    </row>
    <row r="304" spans="1:24" hidden="1">
      <c r="A304" t="s">
        <v>34279</v>
      </c>
      <c r="B304" t="s">
        <v>4996</v>
      </c>
      <c r="C304" t="s">
        <v>4998</v>
      </c>
      <c r="D304">
        <v>2013</v>
      </c>
      <c r="E304" t="s">
        <v>145</v>
      </c>
      <c r="F304" t="s">
        <v>5000</v>
      </c>
      <c r="G304">
        <v>5</v>
      </c>
      <c r="J304">
        <v>5</v>
      </c>
      <c r="K304" t="s">
        <v>34246</v>
      </c>
      <c r="L304" t="s">
        <v>33922</v>
      </c>
      <c r="M304" t="s">
        <v>33923</v>
      </c>
      <c r="N304" t="s">
        <v>33867</v>
      </c>
      <c r="O304" t="s">
        <v>33853</v>
      </c>
      <c r="P304" t="s">
        <v>33928</v>
      </c>
      <c r="Q304">
        <v>23.08</v>
      </c>
      <c r="R304">
        <v>113.14</v>
      </c>
      <c r="S304">
        <v>6</v>
      </c>
      <c r="T304">
        <v>13.005834922975801</v>
      </c>
      <c r="U304">
        <v>21.233455695728999</v>
      </c>
      <c r="V304">
        <v>71.5</v>
      </c>
      <c r="W304">
        <v>13</v>
      </c>
    </row>
    <row r="305" spans="1:23" hidden="1">
      <c r="A305" t="s">
        <v>34279</v>
      </c>
      <c r="B305" t="s">
        <v>4996</v>
      </c>
      <c r="C305" t="s">
        <v>4998</v>
      </c>
      <c r="D305">
        <v>2013</v>
      </c>
      <c r="E305" t="s">
        <v>145</v>
      </c>
      <c r="F305" t="s">
        <v>5000</v>
      </c>
      <c r="G305">
        <v>5</v>
      </c>
      <c r="J305">
        <v>5</v>
      </c>
      <c r="K305" t="s">
        <v>34246</v>
      </c>
      <c r="L305" t="s">
        <v>33922</v>
      </c>
      <c r="M305" t="s">
        <v>33923</v>
      </c>
      <c r="N305" t="s">
        <v>33867</v>
      </c>
      <c r="O305" t="s">
        <v>33853</v>
      </c>
      <c r="P305" t="s">
        <v>33928</v>
      </c>
      <c r="Q305">
        <v>23.08</v>
      </c>
      <c r="R305">
        <v>113.14</v>
      </c>
      <c r="S305">
        <v>6</v>
      </c>
      <c r="T305">
        <v>13.9967619383485</v>
      </c>
      <c r="U305">
        <v>0.28928821420366502</v>
      </c>
      <c r="V305">
        <v>71.5</v>
      </c>
      <c r="W305">
        <v>14</v>
      </c>
    </row>
    <row r="306" spans="1:23" hidden="1">
      <c r="A306" t="s">
        <v>34279</v>
      </c>
      <c r="B306" t="s">
        <v>4996</v>
      </c>
      <c r="C306" t="s">
        <v>4998</v>
      </c>
      <c r="D306">
        <v>2013</v>
      </c>
      <c r="E306" t="s">
        <v>145</v>
      </c>
      <c r="F306" t="s">
        <v>5000</v>
      </c>
      <c r="G306">
        <v>5</v>
      </c>
      <c r="J306">
        <v>5</v>
      </c>
      <c r="K306" t="s">
        <v>34246</v>
      </c>
      <c r="L306" t="s">
        <v>33922</v>
      </c>
      <c r="M306" t="s">
        <v>33923</v>
      </c>
      <c r="N306" t="s">
        <v>33867</v>
      </c>
      <c r="O306" t="s">
        <v>33853</v>
      </c>
      <c r="P306" t="s">
        <v>33928</v>
      </c>
      <c r="Q306">
        <v>23.08</v>
      </c>
      <c r="R306">
        <v>113.14</v>
      </c>
      <c r="S306">
        <v>6</v>
      </c>
      <c r="T306">
        <v>14.9942933170895</v>
      </c>
      <c r="U306">
        <v>7.9508840549522106E-2</v>
      </c>
      <c r="V306">
        <v>71.5</v>
      </c>
      <c r="W306">
        <v>15</v>
      </c>
    </row>
    <row r="307" spans="1:23" hidden="1">
      <c r="A307" t="s">
        <v>34279</v>
      </c>
      <c r="B307" t="s">
        <v>4996</v>
      </c>
      <c r="C307" t="s">
        <v>4998</v>
      </c>
      <c r="D307">
        <v>2013</v>
      </c>
      <c r="E307" t="s">
        <v>145</v>
      </c>
      <c r="F307" t="s">
        <v>5000</v>
      </c>
      <c r="G307">
        <v>5</v>
      </c>
      <c r="J307">
        <v>5</v>
      </c>
      <c r="K307" t="s">
        <v>34246</v>
      </c>
      <c r="L307" t="s">
        <v>33922</v>
      </c>
      <c r="M307" t="s">
        <v>33923</v>
      </c>
      <c r="N307" t="s">
        <v>33867</v>
      </c>
      <c r="O307" t="s">
        <v>33853</v>
      </c>
      <c r="P307" t="s">
        <v>33928</v>
      </c>
      <c r="Q307">
        <v>23.08</v>
      </c>
      <c r="R307">
        <v>113.14</v>
      </c>
      <c r="S307">
        <v>6</v>
      </c>
      <c r="T307">
        <v>16.0162864883061</v>
      </c>
      <c r="U307">
        <v>0.13027053310464901</v>
      </c>
      <c r="V307">
        <v>71.5</v>
      </c>
      <c r="W307">
        <v>16</v>
      </c>
    </row>
    <row r="308" spans="1:23" hidden="1">
      <c r="A308" t="s">
        <v>34279</v>
      </c>
      <c r="B308" t="s">
        <v>4996</v>
      </c>
      <c r="C308" t="s">
        <v>4998</v>
      </c>
      <c r="D308">
        <v>2013</v>
      </c>
      <c r="E308" t="s">
        <v>145</v>
      </c>
      <c r="F308" t="s">
        <v>5000</v>
      </c>
      <c r="G308">
        <v>5</v>
      </c>
      <c r="J308">
        <v>5</v>
      </c>
      <c r="K308" t="s">
        <v>34246</v>
      </c>
      <c r="L308" t="s">
        <v>33922</v>
      </c>
      <c r="M308" t="s">
        <v>33923</v>
      </c>
      <c r="N308" t="s">
        <v>33867</v>
      </c>
      <c r="O308" t="s">
        <v>33853</v>
      </c>
      <c r="P308" t="s">
        <v>33924</v>
      </c>
      <c r="Q308">
        <v>41.34</v>
      </c>
      <c r="R308">
        <v>120.27</v>
      </c>
      <c r="S308">
        <v>6</v>
      </c>
      <c r="T308">
        <v>11.016046038183401</v>
      </c>
      <c r="U308">
        <v>98.161785529177195</v>
      </c>
      <c r="V308">
        <v>71.5</v>
      </c>
      <c r="W308">
        <v>11</v>
      </c>
    </row>
    <row r="309" spans="1:23" hidden="1">
      <c r="A309" t="s">
        <v>34279</v>
      </c>
      <c r="B309" t="s">
        <v>4996</v>
      </c>
      <c r="C309" t="s">
        <v>4998</v>
      </c>
      <c r="D309">
        <v>2013</v>
      </c>
      <c r="E309" t="s">
        <v>145</v>
      </c>
      <c r="F309" t="s">
        <v>5000</v>
      </c>
      <c r="G309">
        <v>5</v>
      </c>
      <c r="J309">
        <v>5</v>
      </c>
      <c r="K309" t="s">
        <v>34246</v>
      </c>
      <c r="L309" t="s">
        <v>33922</v>
      </c>
      <c r="M309" t="s">
        <v>33923</v>
      </c>
      <c r="N309" t="s">
        <v>33867</v>
      </c>
      <c r="O309" t="s">
        <v>33853</v>
      </c>
      <c r="P309" t="s">
        <v>33924</v>
      </c>
      <c r="Q309">
        <v>41.34</v>
      </c>
      <c r="R309">
        <v>120.27</v>
      </c>
      <c r="S309">
        <v>6</v>
      </c>
      <c r="T309">
        <v>12.0055463828286</v>
      </c>
      <c r="U309">
        <v>98.871273691016199</v>
      </c>
      <c r="V309">
        <v>71.5</v>
      </c>
      <c r="W309">
        <v>12</v>
      </c>
    </row>
    <row r="310" spans="1:23" hidden="1">
      <c r="A310" t="s">
        <v>34279</v>
      </c>
      <c r="B310" t="s">
        <v>4996</v>
      </c>
      <c r="C310" t="s">
        <v>4998</v>
      </c>
      <c r="D310">
        <v>2013</v>
      </c>
      <c r="E310" t="s">
        <v>145</v>
      </c>
      <c r="F310" t="s">
        <v>5000</v>
      </c>
      <c r="G310">
        <v>5</v>
      </c>
      <c r="J310">
        <v>5</v>
      </c>
      <c r="K310" t="s">
        <v>34246</v>
      </c>
      <c r="L310" t="s">
        <v>33922</v>
      </c>
      <c r="M310" t="s">
        <v>33923</v>
      </c>
      <c r="N310" t="s">
        <v>33867</v>
      </c>
      <c r="O310" t="s">
        <v>33853</v>
      </c>
      <c r="P310" t="s">
        <v>33924</v>
      </c>
      <c r="Q310">
        <v>41.34</v>
      </c>
      <c r="R310">
        <v>120.27</v>
      </c>
      <c r="S310">
        <v>6</v>
      </c>
      <c r="T310">
        <v>13.0152124777583</v>
      </c>
      <c r="U310">
        <v>98.004370848895704</v>
      </c>
      <c r="V310">
        <v>71.5</v>
      </c>
      <c r="W310">
        <v>13</v>
      </c>
    </row>
    <row r="311" spans="1:23" hidden="1">
      <c r="A311" t="s">
        <v>34279</v>
      </c>
      <c r="B311" t="s">
        <v>4996</v>
      </c>
      <c r="C311" t="s">
        <v>4998</v>
      </c>
      <c r="D311">
        <v>2013</v>
      </c>
      <c r="E311" t="s">
        <v>145</v>
      </c>
      <c r="F311" t="s">
        <v>5000</v>
      </c>
      <c r="G311">
        <v>5</v>
      </c>
      <c r="J311">
        <v>5</v>
      </c>
      <c r="K311" t="s">
        <v>34246</v>
      </c>
      <c r="L311" t="s">
        <v>33922</v>
      </c>
      <c r="M311" t="s">
        <v>33923</v>
      </c>
      <c r="N311" t="s">
        <v>33867</v>
      </c>
      <c r="O311" t="s">
        <v>33853</v>
      </c>
      <c r="P311" t="s">
        <v>33924</v>
      </c>
      <c r="Q311">
        <v>41.34</v>
      </c>
      <c r="R311">
        <v>120.27</v>
      </c>
      <c r="S311">
        <v>6</v>
      </c>
      <c r="T311">
        <v>14.00219611112</v>
      </c>
      <c r="U311">
        <v>44.7770493029618</v>
      </c>
      <c r="V311">
        <v>71.5</v>
      </c>
      <c r="W311">
        <v>14</v>
      </c>
    </row>
    <row r="312" spans="1:23" hidden="1">
      <c r="A312" t="s">
        <v>34279</v>
      </c>
      <c r="B312" t="s">
        <v>4996</v>
      </c>
      <c r="C312" t="s">
        <v>4998</v>
      </c>
      <c r="D312">
        <v>2013</v>
      </c>
      <c r="E312" t="s">
        <v>145</v>
      </c>
      <c r="F312" t="s">
        <v>5000</v>
      </c>
      <c r="G312">
        <v>5</v>
      </c>
      <c r="J312">
        <v>5</v>
      </c>
      <c r="K312" t="s">
        <v>34246</v>
      </c>
      <c r="L312" t="s">
        <v>33922</v>
      </c>
      <c r="M312" t="s">
        <v>33923</v>
      </c>
      <c r="N312" t="s">
        <v>33867</v>
      </c>
      <c r="O312" t="s">
        <v>33853</v>
      </c>
      <c r="P312" t="s">
        <v>33924</v>
      </c>
      <c r="Q312">
        <v>41.34</v>
      </c>
      <c r="R312">
        <v>120.27</v>
      </c>
      <c r="S312">
        <v>6</v>
      </c>
      <c r="T312">
        <v>14.994277287081401</v>
      </c>
      <c r="U312">
        <v>-5.1723493045628198E-2</v>
      </c>
      <c r="V312">
        <v>71.5</v>
      </c>
      <c r="W312">
        <v>15</v>
      </c>
    </row>
    <row r="313" spans="1:23" hidden="1">
      <c r="A313" t="s">
        <v>34279</v>
      </c>
      <c r="B313" t="s">
        <v>4996</v>
      </c>
      <c r="C313" t="s">
        <v>4998</v>
      </c>
      <c r="D313">
        <v>2013</v>
      </c>
      <c r="E313" t="s">
        <v>145</v>
      </c>
      <c r="F313" t="s">
        <v>5000</v>
      </c>
      <c r="G313">
        <v>5</v>
      </c>
      <c r="J313">
        <v>5</v>
      </c>
      <c r="K313" t="s">
        <v>34246</v>
      </c>
      <c r="L313" t="s">
        <v>33922</v>
      </c>
      <c r="M313" t="s">
        <v>33923</v>
      </c>
      <c r="N313" t="s">
        <v>33867</v>
      </c>
      <c r="O313" t="s">
        <v>33853</v>
      </c>
      <c r="P313" t="s">
        <v>33924</v>
      </c>
      <c r="Q313">
        <v>41.34</v>
      </c>
      <c r="R313">
        <v>120.27</v>
      </c>
      <c r="S313">
        <v>6</v>
      </c>
      <c r="T313">
        <v>16.0122308962377</v>
      </c>
      <c r="U313">
        <v>0.26182346686331898</v>
      </c>
      <c r="V313">
        <v>71.5</v>
      </c>
      <c r="W313">
        <v>16</v>
      </c>
    </row>
    <row r="314" spans="1:23" hidden="1">
      <c r="A314" t="s">
        <v>34279</v>
      </c>
      <c r="B314" t="s">
        <v>4996</v>
      </c>
      <c r="C314" t="s">
        <v>4998</v>
      </c>
      <c r="D314">
        <v>2013</v>
      </c>
      <c r="E314" t="s">
        <v>145</v>
      </c>
      <c r="F314" t="s">
        <v>5000</v>
      </c>
      <c r="G314">
        <v>5</v>
      </c>
      <c r="J314">
        <v>5</v>
      </c>
      <c r="K314" t="s">
        <v>34246</v>
      </c>
      <c r="L314" t="s">
        <v>33922</v>
      </c>
      <c r="M314" t="s">
        <v>33923</v>
      </c>
      <c r="N314" t="s">
        <v>33867</v>
      </c>
      <c r="O314" t="s">
        <v>33853</v>
      </c>
      <c r="P314" t="s">
        <v>33925</v>
      </c>
      <c r="Q314">
        <v>39.31</v>
      </c>
      <c r="R314">
        <v>116.42</v>
      </c>
      <c r="S314">
        <v>6</v>
      </c>
      <c r="T314">
        <v>11.011814116025199</v>
      </c>
      <c r="U314">
        <v>96.849782793389195</v>
      </c>
      <c r="V314">
        <v>71.5</v>
      </c>
      <c r="W314">
        <v>11</v>
      </c>
    </row>
    <row r="315" spans="1:23" hidden="1">
      <c r="A315" t="s">
        <v>34279</v>
      </c>
      <c r="B315" t="s">
        <v>4996</v>
      </c>
      <c r="C315" t="s">
        <v>4998</v>
      </c>
      <c r="D315">
        <v>2013</v>
      </c>
      <c r="E315" t="s">
        <v>145</v>
      </c>
      <c r="F315" t="s">
        <v>5000</v>
      </c>
      <c r="G315">
        <v>5</v>
      </c>
      <c r="J315">
        <v>5</v>
      </c>
      <c r="K315" t="s">
        <v>34246</v>
      </c>
      <c r="L315" t="s">
        <v>33922</v>
      </c>
      <c r="M315" t="s">
        <v>33923</v>
      </c>
      <c r="N315" t="s">
        <v>33867</v>
      </c>
      <c r="O315" t="s">
        <v>33853</v>
      </c>
      <c r="P315" t="s">
        <v>33925</v>
      </c>
      <c r="Q315">
        <v>39.31</v>
      </c>
      <c r="R315">
        <v>116.42</v>
      </c>
      <c r="S315">
        <v>6</v>
      </c>
      <c r="T315">
        <v>12.009345494766199</v>
      </c>
      <c r="U315">
        <v>96.640003419734995</v>
      </c>
      <c r="V315">
        <v>71.5</v>
      </c>
      <c r="W315">
        <v>12</v>
      </c>
    </row>
    <row r="316" spans="1:23" hidden="1">
      <c r="A316" t="s">
        <v>34279</v>
      </c>
      <c r="B316" t="s">
        <v>4996</v>
      </c>
      <c r="C316" t="s">
        <v>4998</v>
      </c>
      <c r="D316">
        <v>2013</v>
      </c>
      <c r="E316" t="s">
        <v>145</v>
      </c>
      <c r="F316" t="s">
        <v>5000</v>
      </c>
      <c r="G316">
        <v>5</v>
      </c>
      <c r="J316">
        <v>5</v>
      </c>
      <c r="K316" t="s">
        <v>34246</v>
      </c>
      <c r="L316" t="s">
        <v>33922</v>
      </c>
      <c r="M316" t="s">
        <v>33923</v>
      </c>
      <c r="N316" t="s">
        <v>33867</v>
      </c>
      <c r="O316" t="s">
        <v>33853</v>
      </c>
      <c r="P316" t="s">
        <v>33925</v>
      </c>
      <c r="Q316">
        <v>39.31</v>
      </c>
      <c r="R316">
        <v>116.42</v>
      </c>
      <c r="S316">
        <v>6</v>
      </c>
      <c r="T316">
        <v>13.0231954218296</v>
      </c>
      <c r="U316">
        <v>96.691406312617204</v>
      </c>
      <c r="V316">
        <v>71.5</v>
      </c>
      <c r="W316">
        <v>13</v>
      </c>
    </row>
    <row r="317" spans="1:23" hidden="1">
      <c r="A317" t="s">
        <v>34279</v>
      </c>
      <c r="B317" t="s">
        <v>4996</v>
      </c>
      <c r="C317" t="s">
        <v>4998</v>
      </c>
      <c r="D317">
        <v>2013</v>
      </c>
      <c r="E317" t="s">
        <v>145</v>
      </c>
      <c r="F317" t="s">
        <v>5000</v>
      </c>
      <c r="G317">
        <v>5</v>
      </c>
      <c r="J317">
        <v>5</v>
      </c>
      <c r="K317" t="s">
        <v>34246</v>
      </c>
      <c r="L317" t="s">
        <v>33922</v>
      </c>
      <c r="M317" t="s">
        <v>33923</v>
      </c>
      <c r="N317" t="s">
        <v>33867</v>
      </c>
      <c r="O317" t="s">
        <v>33853</v>
      </c>
      <c r="P317" t="s">
        <v>33925</v>
      </c>
      <c r="Q317">
        <v>39.31</v>
      </c>
      <c r="R317">
        <v>116.42</v>
      </c>
      <c r="S317">
        <v>6</v>
      </c>
      <c r="T317">
        <v>14.016975778657599</v>
      </c>
      <c r="U317">
        <v>65.773260877696302</v>
      </c>
      <c r="V317">
        <v>71.5</v>
      </c>
      <c r="W317">
        <v>14</v>
      </c>
    </row>
    <row r="318" spans="1:23" hidden="1">
      <c r="A318" t="s">
        <v>34279</v>
      </c>
      <c r="B318" t="s">
        <v>4996</v>
      </c>
      <c r="C318" t="s">
        <v>4998</v>
      </c>
      <c r="D318">
        <v>2013</v>
      </c>
      <c r="E318" t="s">
        <v>145</v>
      </c>
      <c r="F318" t="s">
        <v>5000</v>
      </c>
      <c r="G318">
        <v>5</v>
      </c>
      <c r="J318">
        <v>5</v>
      </c>
      <c r="K318" t="s">
        <v>34246</v>
      </c>
      <c r="L318" t="s">
        <v>33922</v>
      </c>
      <c r="M318" t="s">
        <v>33923</v>
      </c>
      <c r="N318" t="s">
        <v>33867</v>
      </c>
      <c r="O318" t="s">
        <v>33853</v>
      </c>
      <c r="P318" t="s">
        <v>33925</v>
      </c>
      <c r="Q318">
        <v>39.31</v>
      </c>
      <c r="R318">
        <v>116.42</v>
      </c>
      <c r="S318">
        <v>6</v>
      </c>
      <c r="T318">
        <v>14.999599249795599</v>
      </c>
      <c r="U318">
        <v>10.184077927213</v>
      </c>
      <c r="V318">
        <v>71.5</v>
      </c>
      <c r="W318">
        <v>15</v>
      </c>
    </row>
    <row r="319" spans="1:23" hidden="1">
      <c r="A319" t="s">
        <v>34279</v>
      </c>
      <c r="B319" t="s">
        <v>4996</v>
      </c>
      <c r="C319" t="s">
        <v>4998</v>
      </c>
      <c r="D319">
        <v>2013</v>
      </c>
      <c r="E319" t="s">
        <v>145</v>
      </c>
      <c r="F319" t="s">
        <v>5000</v>
      </c>
      <c r="G319">
        <v>5</v>
      </c>
      <c r="J319">
        <v>5</v>
      </c>
      <c r="K319" t="s">
        <v>34246</v>
      </c>
      <c r="L319" t="s">
        <v>33922</v>
      </c>
      <c r="M319" t="s">
        <v>33923</v>
      </c>
      <c r="N319" t="s">
        <v>33867</v>
      </c>
      <c r="O319" t="s">
        <v>33853</v>
      </c>
      <c r="P319" t="s">
        <v>33925</v>
      </c>
      <c r="Q319">
        <v>39.31</v>
      </c>
      <c r="R319">
        <v>116.42</v>
      </c>
      <c r="S319">
        <v>6</v>
      </c>
      <c r="T319">
        <v>16.012214866229499</v>
      </c>
      <c r="U319">
        <v>0.130591133268154</v>
      </c>
      <c r="V319">
        <v>71.5</v>
      </c>
      <c r="W319">
        <v>16</v>
      </c>
    </row>
    <row r="320" spans="1:23" hidden="1">
      <c r="A320" t="s">
        <v>34279</v>
      </c>
      <c r="B320" t="s">
        <v>4996</v>
      </c>
      <c r="C320" t="s">
        <v>4998</v>
      </c>
      <c r="D320">
        <v>2013</v>
      </c>
      <c r="E320" t="s">
        <v>145</v>
      </c>
      <c r="F320" t="s">
        <v>5000</v>
      </c>
      <c r="G320">
        <v>5</v>
      </c>
      <c r="J320">
        <v>5</v>
      </c>
      <c r="K320" t="s">
        <v>34246</v>
      </c>
      <c r="L320" t="s">
        <v>33922</v>
      </c>
      <c r="M320" t="s">
        <v>33923</v>
      </c>
      <c r="N320" t="s">
        <v>33867</v>
      </c>
      <c r="O320" t="s">
        <v>33853</v>
      </c>
      <c r="P320" t="s">
        <v>33926</v>
      </c>
      <c r="Q320">
        <v>36.15</v>
      </c>
      <c r="R320">
        <v>116.59</v>
      </c>
      <c r="S320">
        <v>6</v>
      </c>
      <c r="T320">
        <v>11.0036227818476</v>
      </c>
      <c r="U320">
        <v>96.456726992930697</v>
      </c>
      <c r="V320">
        <v>71.5</v>
      </c>
      <c r="W320">
        <v>11</v>
      </c>
    </row>
    <row r="321" spans="1:23" hidden="1">
      <c r="A321" t="s">
        <v>34279</v>
      </c>
      <c r="B321" t="s">
        <v>4996</v>
      </c>
      <c r="C321" t="s">
        <v>4998</v>
      </c>
      <c r="D321">
        <v>2013</v>
      </c>
      <c r="E321" t="s">
        <v>145</v>
      </c>
      <c r="F321" t="s">
        <v>5000</v>
      </c>
      <c r="G321">
        <v>5</v>
      </c>
      <c r="J321">
        <v>5</v>
      </c>
      <c r="K321" t="s">
        <v>34246</v>
      </c>
      <c r="L321" t="s">
        <v>33922</v>
      </c>
      <c r="M321" t="s">
        <v>33923</v>
      </c>
      <c r="N321" t="s">
        <v>33867</v>
      </c>
      <c r="O321" t="s">
        <v>33853</v>
      </c>
      <c r="P321" t="s">
        <v>33926</v>
      </c>
      <c r="Q321">
        <v>36.15</v>
      </c>
      <c r="R321">
        <v>116.59</v>
      </c>
      <c r="S321">
        <v>6</v>
      </c>
      <c r="T321">
        <v>12.0119744161069</v>
      </c>
      <c r="U321">
        <v>84.828772796007399</v>
      </c>
      <c r="V321">
        <v>71.5</v>
      </c>
      <c r="W321">
        <v>12</v>
      </c>
    </row>
    <row r="322" spans="1:23" hidden="1">
      <c r="A322" t="s">
        <v>34279</v>
      </c>
      <c r="B322" t="s">
        <v>4996</v>
      </c>
      <c r="C322" t="s">
        <v>4998</v>
      </c>
      <c r="D322">
        <v>2013</v>
      </c>
      <c r="E322" t="s">
        <v>145</v>
      </c>
      <c r="F322" t="s">
        <v>5000</v>
      </c>
      <c r="G322">
        <v>5</v>
      </c>
      <c r="J322">
        <v>5</v>
      </c>
      <c r="K322" t="s">
        <v>34246</v>
      </c>
      <c r="L322" t="s">
        <v>33922</v>
      </c>
      <c r="M322" t="s">
        <v>33923</v>
      </c>
      <c r="N322" t="s">
        <v>33867</v>
      </c>
      <c r="O322" t="s">
        <v>33853</v>
      </c>
      <c r="P322" t="s">
        <v>33926</v>
      </c>
      <c r="Q322">
        <v>36.15</v>
      </c>
      <c r="R322">
        <v>116.59</v>
      </c>
      <c r="S322">
        <v>6</v>
      </c>
      <c r="T322">
        <v>13.0049532725261</v>
      </c>
      <c r="U322">
        <v>80.682344014662107</v>
      </c>
      <c r="V322">
        <v>71.5</v>
      </c>
      <c r="W322">
        <v>13</v>
      </c>
    </row>
    <row r="323" spans="1:23" hidden="1">
      <c r="A323" t="s">
        <v>34279</v>
      </c>
      <c r="B323" t="s">
        <v>4996</v>
      </c>
      <c r="C323" t="s">
        <v>4998</v>
      </c>
      <c r="D323">
        <v>2013</v>
      </c>
      <c r="E323" t="s">
        <v>145</v>
      </c>
      <c r="F323" t="s">
        <v>5000</v>
      </c>
      <c r="G323">
        <v>5</v>
      </c>
      <c r="J323">
        <v>5</v>
      </c>
      <c r="K323" t="s">
        <v>34246</v>
      </c>
      <c r="L323" t="s">
        <v>33922</v>
      </c>
      <c r="M323" t="s">
        <v>33923</v>
      </c>
      <c r="N323" t="s">
        <v>33867</v>
      </c>
      <c r="O323" t="s">
        <v>33853</v>
      </c>
      <c r="P323" t="s">
        <v>33926</v>
      </c>
      <c r="Q323">
        <v>36.15</v>
      </c>
      <c r="R323">
        <v>116.59</v>
      </c>
      <c r="S323">
        <v>6</v>
      </c>
      <c r="T323">
        <v>14.006187583155601</v>
      </c>
      <c r="U323">
        <v>10.7872337014892</v>
      </c>
      <c r="V323">
        <v>71.5</v>
      </c>
      <c r="W323">
        <v>14</v>
      </c>
    </row>
    <row r="324" spans="1:23" hidden="1">
      <c r="A324" t="s">
        <v>34279</v>
      </c>
      <c r="B324" t="s">
        <v>4996</v>
      </c>
      <c r="C324" t="s">
        <v>4998</v>
      </c>
      <c r="D324">
        <v>2013</v>
      </c>
      <c r="E324" t="s">
        <v>145</v>
      </c>
      <c r="F324" t="s">
        <v>5000</v>
      </c>
      <c r="G324">
        <v>5</v>
      </c>
      <c r="J324">
        <v>5</v>
      </c>
      <c r="K324" t="s">
        <v>34246</v>
      </c>
      <c r="L324" t="s">
        <v>33922</v>
      </c>
      <c r="M324" t="s">
        <v>33923</v>
      </c>
      <c r="N324" t="s">
        <v>33867</v>
      </c>
      <c r="O324" t="s">
        <v>33853</v>
      </c>
      <c r="P324" t="s">
        <v>33926</v>
      </c>
      <c r="Q324">
        <v>36.15</v>
      </c>
      <c r="R324">
        <v>116.59</v>
      </c>
      <c r="S324">
        <v>6</v>
      </c>
      <c r="T324">
        <v>14.998621419296899</v>
      </c>
      <c r="U324">
        <v>2.1789055779085298</v>
      </c>
      <c r="V324">
        <v>71.5</v>
      </c>
      <c r="W324">
        <v>15</v>
      </c>
    </row>
    <row r="325" spans="1:23" hidden="1">
      <c r="A325" t="s">
        <v>34279</v>
      </c>
      <c r="B325" t="s">
        <v>4996</v>
      </c>
      <c r="C325" t="s">
        <v>4998</v>
      </c>
      <c r="D325">
        <v>2013</v>
      </c>
      <c r="E325" t="s">
        <v>145</v>
      </c>
      <c r="F325" t="s">
        <v>5000</v>
      </c>
      <c r="G325">
        <v>5</v>
      </c>
      <c r="J325">
        <v>5</v>
      </c>
      <c r="K325" t="s">
        <v>34246</v>
      </c>
      <c r="L325" t="s">
        <v>33922</v>
      </c>
      <c r="M325" t="s">
        <v>33923</v>
      </c>
      <c r="N325" t="s">
        <v>33867</v>
      </c>
      <c r="O325" t="s">
        <v>33853</v>
      </c>
      <c r="P325" t="s">
        <v>33926</v>
      </c>
      <c r="Q325">
        <v>36.15</v>
      </c>
      <c r="R325">
        <v>116.59</v>
      </c>
      <c r="S325">
        <v>6</v>
      </c>
      <c r="T325">
        <v>15.991904845871399</v>
      </c>
      <c r="U325">
        <v>0.52589113487115902</v>
      </c>
      <c r="V325">
        <v>71.5</v>
      </c>
      <c r="W325">
        <v>16</v>
      </c>
    </row>
    <row r="326" spans="1:23" hidden="1">
      <c r="A326" t="s">
        <v>34279</v>
      </c>
      <c r="B326" t="s">
        <v>4996</v>
      </c>
      <c r="C326" t="s">
        <v>4998</v>
      </c>
      <c r="D326">
        <v>2013</v>
      </c>
      <c r="E326" t="s">
        <v>145</v>
      </c>
      <c r="F326" t="s">
        <v>5000</v>
      </c>
      <c r="G326">
        <v>5</v>
      </c>
      <c r="J326">
        <v>5</v>
      </c>
      <c r="K326" t="s">
        <v>34246</v>
      </c>
      <c r="L326" t="s">
        <v>33922</v>
      </c>
      <c r="M326" t="s">
        <v>33923</v>
      </c>
      <c r="N326" t="s">
        <v>33867</v>
      </c>
      <c r="O326" t="s">
        <v>33853</v>
      </c>
      <c r="P326" t="s">
        <v>33927</v>
      </c>
      <c r="Q326">
        <v>29.04</v>
      </c>
      <c r="R326">
        <v>116.82</v>
      </c>
      <c r="S326">
        <v>6</v>
      </c>
      <c r="T326">
        <v>11.008832534504499</v>
      </c>
      <c r="U326">
        <v>72.440568744689998</v>
      </c>
      <c r="V326">
        <v>71.5</v>
      </c>
      <c r="W326">
        <v>11</v>
      </c>
    </row>
    <row r="327" spans="1:23" hidden="1">
      <c r="A327" t="s">
        <v>34279</v>
      </c>
      <c r="B327" t="s">
        <v>4996</v>
      </c>
      <c r="C327" t="s">
        <v>4998</v>
      </c>
      <c r="D327">
        <v>2013</v>
      </c>
      <c r="E327" t="s">
        <v>145</v>
      </c>
      <c r="F327" t="s">
        <v>5000</v>
      </c>
      <c r="G327">
        <v>5</v>
      </c>
      <c r="J327">
        <v>5</v>
      </c>
      <c r="K327" t="s">
        <v>34246</v>
      </c>
      <c r="L327" t="s">
        <v>33922</v>
      </c>
      <c r="M327" t="s">
        <v>33923</v>
      </c>
      <c r="N327" t="s">
        <v>33867</v>
      </c>
      <c r="O327" t="s">
        <v>33853</v>
      </c>
      <c r="P327" t="s">
        <v>33927</v>
      </c>
      <c r="Q327">
        <v>29.04</v>
      </c>
      <c r="R327">
        <v>116.82</v>
      </c>
      <c r="S327">
        <v>6</v>
      </c>
      <c r="T327">
        <v>11.9947100973021</v>
      </c>
      <c r="U327">
        <v>43.491549514023497</v>
      </c>
      <c r="V327">
        <v>71.5</v>
      </c>
      <c r="W327">
        <v>12</v>
      </c>
    </row>
    <row r="328" spans="1:23" hidden="1">
      <c r="A328" t="s">
        <v>34279</v>
      </c>
      <c r="B328" t="s">
        <v>4996</v>
      </c>
      <c r="C328" t="s">
        <v>4998</v>
      </c>
      <c r="D328">
        <v>2013</v>
      </c>
      <c r="E328" t="s">
        <v>145</v>
      </c>
      <c r="F328" t="s">
        <v>5000</v>
      </c>
      <c r="G328">
        <v>5</v>
      </c>
      <c r="J328">
        <v>5</v>
      </c>
      <c r="K328" t="s">
        <v>34246</v>
      </c>
      <c r="L328" t="s">
        <v>33922</v>
      </c>
      <c r="M328" t="s">
        <v>33923</v>
      </c>
      <c r="N328" t="s">
        <v>33867</v>
      </c>
      <c r="O328" t="s">
        <v>33853</v>
      </c>
      <c r="P328" t="s">
        <v>33927</v>
      </c>
      <c r="Q328">
        <v>29.04</v>
      </c>
      <c r="R328">
        <v>116.82</v>
      </c>
      <c r="S328">
        <v>6</v>
      </c>
      <c r="T328">
        <v>13.0152926277992</v>
      </c>
      <c r="U328">
        <v>31.993865850204902</v>
      </c>
      <c r="V328">
        <v>71.5</v>
      </c>
      <c r="W328">
        <v>13</v>
      </c>
    </row>
    <row r="329" spans="1:23" hidden="1">
      <c r="A329" t="s">
        <v>34279</v>
      </c>
      <c r="B329" t="s">
        <v>4996</v>
      </c>
      <c r="C329" t="s">
        <v>4998</v>
      </c>
      <c r="D329">
        <v>2013</v>
      </c>
      <c r="E329" t="s">
        <v>145</v>
      </c>
      <c r="F329" t="s">
        <v>5000</v>
      </c>
      <c r="G329">
        <v>5</v>
      </c>
      <c r="J329">
        <v>5</v>
      </c>
      <c r="K329" t="s">
        <v>34246</v>
      </c>
      <c r="L329" t="s">
        <v>33922</v>
      </c>
      <c r="M329" t="s">
        <v>33923</v>
      </c>
      <c r="N329" t="s">
        <v>33867</v>
      </c>
      <c r="O329" t="s">
        <v>33853</v>
      </c>
      <c r="P329" t="s">
        <v>33927</v>
      </c>
      <c r="Q329">
        <v>29.04</v>
      </c>
      <c r="R329">
        <v>116.82</v>
      </c>
      <c r="S329">
        <v>6</v>
      </c>
      <c r="T329">
        <v>14.0014907907603</v>
      </c>
      <c r="U329">
        <v>5.6694932914415901</v>
      </c>
      <c r="V329">
        <v>71.5</v>
      </c>
      <c r="W329">
        <v>14</v>
      </c>
    </row>
    <row r="330" spans="1:23" hidden="1">
      <c r="A330" t="s">
        <v>34279</v>
      </c>
      <c r="B330" t="s">
        <v>4996</v>
      </c>
      <c r="C330" t="s">
        <v>4998</v>
      </c>
      <c r="D330">
        <v>2013</v>
      </c>
      <c r="E330" t="s">
        <v>145</v>
      </c>
      <c r="F330" t="s">
        <v>5000</v>
      </c>
      <c r="G330">
        <v>5</v>
      </c>
      <c r="J330">
        <v>5</v>
      </c>
      <c r="K330" t="s">
        <v>34246</v>
      </c>
      <c r="L330" t="s">
        <v>33922</v>
      </c>
      <c r="M330" t="s">
        <v>33923</v>
      </c>
      <c r="N330" t="s">
        <v>33867</v>
      </c>
      <c r="O330" t="s">
        <v>33853</v>
      </c>
      <c r="P330" t="s">
        <v>33927</v>
      </c>
      <c r="Q330">
        <v>29.04</v>
      </c>
      <c r="R330">
        <v>116.82</v>
      </c>
      <c r="S330">
        <v>6</v>
      </c>
      <c r="T330">
        <v>15.0064761233028</v>
      </c>
      <c r="U330">
        <v>-0.183917627131293</v>
      </c>
      <c r="V330">
        <v>71.5</v>
      </c>
      <c r="W330">
        <v>15</v>
      </c>
    </row>
    <row r="331" spans="1:23" hidden="1">
      <c r="A331" t="s">
        <v>34279</v>
      </c>
      <c r="B331" t="s">
        <v>4996</v>
      </c>
      <c r="C331" t="s">
        <v>4998</v>
      </c>
      <c r="D331">
        <v>2013</v>
      </c>
      <c r="E331" t="s">
        <v>145</v>
      </c>
      <c r="F331" t="s">
        <v>5000</v>
      </c>
      <c r="G331">
        <v>5</v>
      </c>
      <c r="J331">
        <v>5</v>
      </c>
      <c r="K331" t="s">
        <v>34246</v>
      </c>
      <c r="L331" t="s">
        <v>33922</v>
      </c>
      <c r="M331" t="s">
        <v>33923</v>
      </c>
      <c r="N331" t="s">
        <v>33867</v>
      </c>
      <c r="O331" t="s">
        <v>33853</v>
      </c>
      <c r="P331" t="s">
        <v>33927</v>
      </c>
      <c r="Q331">
        <v>29.04</v>
      </c>
      <c r="R331">
        <v>116.82</v>
      </c>
      <c r="S331">
        <v>6</v>
      </c>
      <c r="T331">
        <v>16.0162864883061</v>
      </c>
      <c r="U331">
        <v>0.13027053310464901</v>
      </c>
      <c r="V331">
        <v>71.5</v>
      </c>
      <c r="W331">
        <v>16</v>
      </c>
    </row>
    <row r="332" spans="1:23" hidden="1">
      <c r="A332" t="s">
        <v>34280</v>
      </c>
      <c r="B332" t="s">
        <v>4988</v>
      </c>
      <c r="C332" t="s">
        <v>4990</v>
      </c>
      <c r="D332">
        <v>2014</v>
      </c>
      <c r="E332" t="s">
        <v>2621</v>
      </c>
      <c r="F332" t="s">
        <v>4993</v>
      </c>
      <c r="G332">
        <v>3</v>
      </c>
      <c r="H332" t="s">
        <v>33777</v>
      </c>
      <c r="J332">
        <v>3</v>
      </c>
      <c r="K332" t="s">
        <v>33800</v>
      </c>
      <c r="L332" t="s">
        <v>33918</v>
      </c>
      <c r="M332" t="s">
        <v>33919</v>
      </c>
      <c r="N332" t="s">
        <v>33920</v>
      </c>
      <c r="O332" t="s">
        <v>33864</v>
      </c>
      <c r="P332" t="s">
        <v>34334</v>
      </c>
      <c r="Q332">
        <v>39.701943999999997</v>
      </c>
      <c r="R332">
        <v>141.15444400000001</v>
      </c>
      <c r="S332">
        <v>11</v>
      </c>
      <c r="T332">
        <v>10</v>
      </c>
      <c r="U332">
        <v>100.9009009009</v>
      </c>
      <c r="V332">
        <v>5</v>
      </c>
      <c r="W332">
        <v>10</v>
      </c>
    </row>
    <row r="333" spans="1:23" hidden="1">
      <c r="A333" t="s">
        <v>34280</v>
      </c>
      <c r="B333" t="s">
        <v>4988</v>
      </c>
      <c r="C333" t="s">
        <v>4990</v>
      </c>
      <c r="D333">
        <v>2014</v>
      </c>
      <c r="E333" t="s">
        <v>2621</v>
      </c>
      <c r="F333" t="s">
        <v>4993</v>
      </c>
      <c r="G333">
        <v>3</v>
      </c>
      <c r="H333" t="s">
        <v>33777</v>
      </c>
      <c r="J333">
        <v>3</v>
      </c>
      <c r="K333" t="s">
        <v>33800</v>
      </c>
      <c r="L333" t="s">
        <v>33918</v>
      </c>
      <c r="M333" t="s">
        <v>33919</v>
      </c>
      <c r="N333" t="s">
        <v>33920</v>
      </c>
      <c r="O333" t="s">
        <v>33864</v>
      </c>
      <c r="P333" t="s">
        <v>34334</v>
      </c>
      <c r="Q333">
        <v>39.701943999999997</v>
      </c>
      <c r="R333">
        <v>141.15444400000001</v>
      </c>
      <c r="S333">
        <v>11</v>
      </c>
      <c r="T333">
        <v>11.985294117646999</v>
      </c>
      <c r="U333">
        <v>100.29809220985599</v>
      </c>
      <c r="V333">
        <v>5</v>
      </c>
      <c r="W333">
        <v>12</v>
      </c>
    </row>
    <row r="334" spans="1:23" hidden="1">
      <c r="A334" t="s">
        <v>34280</v>
      </c>
      <c r="B334" t="s">
        <v>4988</v>
      </c>
      <c r="C334" t="s">
        <v>4990</v>
      </c>
      <c r="D334">
        <v>2014</v>
      </c>
      <c r="E334" t="s">
        <v>2621</v>
      </c>
      <c r="F334" t="s">
        <v>4993</v>
      </c>
      <c r="G334">
        <v>3</v>
      </c>
      <c r="H334" t="s">
        <v>33777</v>
      </c>
      <c r="J334">
        <v>3</v>
      </c>
      <c r="K334" t="s">
        <v>33800</v>
      </c>
      <c r="L334" t="s">
        <v>33918</v>
      </c>
      <c r="M334" t="s">
        <v>33919</v>
      </c>
      <c r="N334" t="s">
        <v>33920</v>
      </c>
      <c r="O334" t="s">
        <v>33864</v>
      </c>
      <c r="P334" t="s">
        <v>34334</v>
      </c>
      <c r="Q334">
        <v>39.701943999999997</v>
      </c>
      <c r="R334">
        <v>141.15444400000001</v>
      </c>
      <c r="S334">
        <v>11</v>
      </c>
      <c r="T334">
        <v>13</v>
      </c>
      <c r="U334">
        <v>100.45045045045001</v>
      </c>
      <c r="V334">
        <v>5</v>
      </c>
      <c r="W334">
        <v>13</v>
      </c>
    </row>
    <row r="335" spans="1:23" hidden="1">
      <c r="A335" t="s">
        <v>34280</v>
      </c>
      <c r="B335" t="s">
        <v>4988</v>
      </c>
      <c r="C335" t="s">
        <v>4990</v>
      </c>
      <c r="D335">
        <v>2014</v>
      </c>
      <c r="E335" t="s">
        <v>2621</v>
      </c>
      <c r="F335" t="s">
        <v>4993</v>
      </c>
      <c r="G335">
        <v>3</v>
      </c>
      <c r="H335" t="s">
        <v>33777</v>
      </c>
      <c r="J335">
        <v>3</v>
      </c>
      <c r="K335" t="s">
        <v>33800</v>
      </c>
      <c r="L335" t="s">
        <v>33918</v>
      </c>
      <c r="M335" t="s">
        <v>33919</v>
      </c>
      <c r="N335" t="s">
        <v>33920</v>
      </c>
      <c r="O335" t="s">
        <v>33864</v>
      </c>
      <c r="P335" t="s">
        <v>34334</v>
      </c>
      <c r="Q335">
        <v>39.701943999999997</v>
      </c>
      <c r="R335">
        <v>141.15444400000001</v>
      </c>
      <c r="S335">
        <v>11</v>
      </c>
      <c r="T335">
        <v>13.9705882352941</v>
      </c>
      <c r="U335">
        <v>101.497085320614</v>
      </c>
      <c r="V335">
        <v>5</v>
      </c>
      <c r="W335">
        <v>14</v>
      </c>
    </row>
    <row r="336" spans="1:23" hidden="1">
      <c r="A336" t="s">
        <v>34280</v>
      </c>
      <c r="B336" t="s">
        <v>4988</v>
      </c>
      <c r="C336" t="s">
        <v>4990</v>
      </c>
      <c r="D336">
        <v>2014</v>
      </c>
      <c r="E336" t="s">
        <v>2621</v>
      </c>
      <c r="F336" t="s">
        <v>4993</v>
      </c>
      <c r="G336">
        <v>3</v>
      </c>
      <c r="H336" t="s">
        <v>33777</v>
      </c>
      <c r="J336">
        <v>3</v>
      </c>
      <c r="K336" t="s">
        <v>33800</v>
      </c>
      <c r="L336" t="s">
        <v>33918</v>
      </c>
      <c r="M336" t="s">
        <v>33919</v>
      </c>
      <c r="N336" t="s">
        <v>33920</v>
      </c>
      <c r="O336" t="s">
        <v>33864</v>
      </c>
      <c r="P336" t="s">
        <v>34334</v>
      </c>
      <c r="Q336">
        <v>39.701943999999997</v>
      </c>
      <c r="R336">
        <v>141.15444400000001</v>
      </c>
      <c r="S336">
        <v>11</v>
      </c>
      <c r="T336">
        <v>15.073529411764699</v>
      </c>
      <c r="U336">
        <v>78.239268680445093</v>
      </c>
      <c r="V336">
        <v>5</v>
      </c>
      <c r="W336">
        <v>15</v>
      </c>
    </row>
    <row r="337" spans="1:23" hidden="1">
      <c r="A337" t="s">
        <v>34280</v>
      </c>
      <c r="B337" t="s">
        <v>4988</v>
      </c>
      <c r="C337" t="s">
        <v>4990</v>
      </c>
      <c r="D337">
        <v>2014</v>
      </c>
      <c r="E337" t="s">
        <v>2621</v>
      </c>
      <c r="F337" t="s">
        <v>4993</v>
      </c>
      <c r="G337">
        <v>3</v>
      </c>
      <c r="H337" t="s">
        <v>33777</v>
      </c>
      <c r="J337">
        <v>3</v>
      </c>
      <c r="K337" t="s">
        <v>33800</v>
      </c>
      <c r="L337" t="s">
        <v>33918</v>
      </c>
      <c r="M337" t="s">
        <v>33919</v>
      </c>
      <c r="N337" t="s">
        <v>33920</v>
      </c>
      <c r="O337" t="s">
        <v>33864</v>
      </c>
      <c r="P337" t="s">
        <v>34334</v>
      </c>
      <c r="Q337">
        <v>39.701943999999997</v>
      </c>
      <c r="R337">
        <v>141.15444400000001</v>
      </c>
      <c r="S337">
        <v>11</v>
      </c>
      <c r="T337">
        <v>16.044117647058801</v>
      </c>
      <c r="U337">
        <v>-0.89427662957075404</v>
      </c>
      <c r="V337">
        <v>5</v>
      </c>
      <c r="W337">
        <v>16</v>
      </c>
    </row>
    <row r="338" spans="1:23" hidden="1">
      <c r="A338" t="s">
        <v>34280</v>
      </c>
      <c r="B338" t="s">
        <v>4988</v>
      </c>
      <c r="C338" t="s">
        <v>4990</v>
      </c>
      <c r="D338">
        <v>2014</v>
      </c>
      <c r="E338" t="s">
        <v>2621</v>
      </c>
      <c r="F338" t="s">
        <v>4993</v>
      </c>
      <c r="G338">
        <v>3</v>
      </c>
      <c r="H338" t="s">
        <v>33777</v>
      </c>
      <c r="J338">
        <v>3</v>
      </c>
      <c r="K338" t="s">
        <v>33800</v>
      </c>
      <c r="L338" t="s">
        <v>33918</v>
      </c>
      <c r="M338" t="s">
        <v>33919</v>
      </c>
      <c r="N338" t="s">
        <v>33920</v>
      </c>
      <c r="O338" t="s">
        <v>33864</v>
      </c>
      <c r="P338" t="s">
        <v>34335</v>
      </c>
      <c r="Q338">
        <v>39.701943999999997</v>
      </c>
      <c r="R338">
        <v>141.15444400000001</v>
      </c>
      <c r="S338">
        <v>11</v>
      </c>
      <c r="T338">
        <v>10</v>
      </c>
      <c r="U338">
        <v>100.9009009009</v>
      </c>
      <c r="V338">
        <v>5</v>
      </c>
      <c r="W338">
        <v>10</v>
      </c>
    </row>
    <row r="339" spans="1:23" hidden="1">
      <c r="A339" t="s">
        <v>34280</v>
      </c>
      <c r="B339" t="s">
        <v>4988</v>
      </c>
      <c r="C339" t="s">
        <v>4990</v>
      </c>
      <c r="D339">
        <v>2014</v>
      </c>
      <c r="E339" t="s">
        <v>2621</v>
      </c>
      <c r="F339" t="s">
        <v>4993</v>
      </c>
      <c r="G339">
        <v>3</v>
      </c>
      <c r="H339" t="s">
        <v>33777</v>
      </c>
      <c r="J339">
        <v>3</v>
      </c>
      <c r="K339" t="s">
        <v>33800</v>
      </c>
      <c r="L339" t="s">
        <v>33918</v>
      </c>
      <c r="M339" t="s">
        <v>33919</v>
      </c>
      <c r="N339" t="s">
        <v>33920</v>
      </c>
      <c r="O339" t="s">
        <v>33864</v>
      </c>
      <c r="P339" t="s">
        <v>34335</v>
      </c>
      <c r="Q339">
        <v>39.701943999999997</v>
      </c>
      <c r="R339">
        <v>141.15444400000001</v>
      </c>
      <c r="S339">
        <v>11</v>
      </c>
      <c r="T339">
        <v>11.985294117646999</v>
      </c>
      <c r="U339">
        <v>100.29809220985599</v>
      </c>
      <c r="V339">
        <v>5</v>
      </c>
      <c r="W339">
        <v>12</v>
      </c>
    </row>
    <row r="340" spans="1:23" hidden="1">
      <c r="A340" t="s">
        <v>34280</v>
      </c>
      <c r="B340" t="s">
        <v>4988</v>
      </c>
      <c r="C340" t="s">
        <v>4990</v>
      </c>
      <c r="D340">
        <v>2014</v>
      </c>
      <c r="E340" t="s">
        <v>2621</v>
      </c>
      <c r="F340" t="s">
        <v>4993</v>
      </c>
      <c r="G340">
        <v>3</v>
      </c>
      <c r="H340" t="s">
        <v>33777</v>
      </c>
      <c r="J340">
        <v>3</v>
      </c>
      <c r="K340" t="s">
        <v>33800</v>
      </c>
      <c r="L340" t="s">
        <v>33918</v>
      </c>
      <c r="M340" t="s">
        <v>33919</v>
      </c>
      <c r="N340" t="s">
        <v>33920</v>
      </c>
      <c r="O340" t="s">
        <v>33864</v>
      </c>
      <c r="P340" t="s">
        <v>34335</v>
      </c>
      <c r="Q340">
        <v>39.701943999999997</v>
      </c>
      <c r="R340">
        <v>141.15444400000001</v>
      </c>
      <c r="S340">
        <v>11</v>
      </c>
      <c r="T340">
        <v>13</v>
      </c>
      <c r="U340">
        <v>100.45045045045001</v>
      </c>
      <c r="V340">
        <v>5</v>
      </c>
      <c r="W340">
        <v>13</v>
      </c>
    </row>
    <row r="341" spans="1:23" hidden="1">
      <c r="A341" t="s">
        <v>34280</v>
      </c>
      <c r="B341" t="s">
        <v>4988</v>
      </c>
      <c r="C341" t="s">
        <v>4990</v>
      </c>
      <c r="D341">
        <v>2014</v>
      </c>
      <c r="E341" t="s">
        <v>2621</v>
      </c>
      <c r="F341" t="s">
        <v>4993</v>
      </c>
      <c r="G341">
        <v>3</v>
      </c>
      <c r="H341" t="s">
        <v>33777</v>
      </c>
      <c r="J341">
        <v>3</v>
      </c>
      <c r="K341" t="s">
        <v>33800</v>
      </c>
      <c r="L341" t="s">
        <v>33918</v>
      </c>
      <c r="M341" t="s">
        <v>33919</v>
      </c>
      <c r="N341" t="s">
        <v>33920</v>
      </c>
      <c r="O341" t="s">
        <v>33864</v>
      </c>
      <c r="P341" t="s">
        <v>34335</v>
      </c>
      <c r="Q341">
        <v>39.701943999999997</v>
      </c>
      <c r="R341">
        <v>141.15444400000001</v>
      </c>
      <c r="S341">
        <v>11</v>
      </c>
      <c r="T341">
        <v>13.9705882352941</v>
      </c>
      <c r="U341">
        <v>101.497085320614</v>
      </c>
      <c r="V341">
        <v>5</v>
      </c>
      <c r="W341">
        <v>14</v>
      </c>
    </row>
    <row r="342" spans="1:23" hidden="1">
      <c r="A342" t="s">
        <v>34280</v>
      </c>
      <c r="B342" t="s">
        <v>4988</v>
      </c>
      <c r="C342" t="s">
        <v>4990</v>
      </c>
      <c r="D342">
        <v>2014</v>
      </c>
      <c r="E342" t="s">
        <v>2621</v>
      </c>
      <c r="F342" t="s">
        <v>4993</v>
      </c>
      <c r="G342">
        <v>3</v>
      </c>
      <c r="H342" t="s">
        <v>33777</v>
      </c>
      <c r="J342">
        <v>3</v>
      </c>
      <c r="K342" t="s">
        <v>33800</v>
      </c>
      <c r="L342" t="s">
        <v>33918</v>
      </c>
      <c r="M342" t="s">
        <v>33919</v>
      </c>
      <c r="N342" t="s">
        <v>33920</v>
      </c>
      <c r="O342" t="s">
        <v>33864</v>
      </c>
      <c r="P342" t="s">
        <v>34335</v>
      </c>
      <c r="Q342">
        <v>39.701943999999997</v>
      </c>
      <c r="R342">
        <v>141.15444400000001</v>
      </c>
      <c r="S342">
        <v>11</v>
      </c>
      <c r="T342">
        <v>15.073529411764699</v>
      </c>
      <c r="U342">
        <v>49.410439851616303</v>
      </c>
      <c r="V342">
        <v>5</v>
      </c>
      <c r="W342">
        <v>15</v>
      </c>
    </row>
    <row r="343" spans="1:23" hidden="1">
      <c r="A343" t="s">
        <v>34280</v>
      </c>
      <c r="B343" t="s">
        <v>4988</v>
      </c>
      <c r="C343" t="s">
        <v>4990</v>
      </c>
      <c r="D343">
        <v>2014</v>
      </c>
      <c r="E343" t="s">
        <v>2621</v>
      </c>
      <c r="F343" t="s">
        <v>4993</v>
      </c>
      <c r="G343">
        <v>3</v>
      </c>
      <c r="H343" t="s">
        <v>33777</v>
      </c>
      <c r="J343">
        <v>3</v>
      </c>
      <c r="K343" t="s">
        <v>33800</v>
      </c>
      <c r="L343" t="s">
        <v>33918</v>
      </c>
      <c r="M343" t="s">
        <v>33919</v>
      </c>
      <c r="N343" t="s">
        <v>33920</v>
      </c>
      <c r="O343" t="s">
        <v>33864</v>
      </c>
      <c r="P343" t="s">
        <v>34335</v>
      </c>
      <c r="Q343">
        <v>39.701943999999997</v>
      </c>
      <c r="R343">
        <v>141.15444400000001</v>
      </c>
      <c r="S343">
        <v>11</v>
      </c>
      <c r="T343">
        <v>16.044117647058801</v>
      </c>
      <c r="U343">
        <v>25.231849496555299</v>
      </c>
      <c r="V343">
        <v>5</v>
      </c>
      <c r="W343">
        <v>16</v>
      </c>
    </row>
    <row r="344" spans="1:23" hidden="1">
      <c r="A344" t="s">
        <v>34280</v>
      </c>
      <c r="B344" t="s">
        <v>4988</v>
      </c>
      <c r="C344" t="s">
        <v>4990</v>
      </c>
      <c r="D344">
        <v>2014</v>
      </c>
      <c r="E344" t="s">
        <v>2621</v>
      </c>
      <c r="F344" t="s">
        <v>4993</v>
      </c>
      <c r="G344">
        <v>3</v>
      </c>
      <c r="H344" t="s">
        <v>33777</v>
      </c>
      <c r="J344">
        <v>3</v>
      </c>
      <c r="K344" t="s">
        <v>33800</v>
      </c>
      <c r="L344" t="s">
        <v>33918</v>
      </c>
      <c r="M344" t="s">
        <v>33919</v>
      </c>
      <c r="N344" t="s">
        <v>33920</v>
      </c>
      <c r="O344" t="s">
        <v>33864</v>
      </c>
      <c r="P344" t="s">
        <v>34336</v>
      </c>
      <c r="Q344">
        <v>39.701943999999997</v>
      </c>
      <c r="R344">
        <v>141.15444400000001</v>
      </c>
      <c r="S344">
        <v>11</v>
      </c>
      <c r="T344">
        <v>10</v>
      </c>
      <c r="U344">
        <v>100.9009009009</v>
      </c>
      <c r="V344">
        <v>5</v>
      </c>
      <c r="W344">
        <v>10</v>
      </c>
    </row>
    <row r="345" spans="1:23" hidden="1">
      <c r="A345" t="s">
        <v>34280</v>
      </c>
      <c r="B345" t="s">
        <v>4988</v>
      </c>
      <c r="C345" t="s">
        <v>4990</v>
      </c>
      <c r="D345">
        <v>2014</v>
      </c>
      <c r="E345" t="s">
        <v>2621</v>
      </c>
      <c r="F345" t="s">
        <v>4993</v>
      </c>
      <c r="G345">
        <v>3</v>
      </c>
      <c r="H345" t="s">
        <v>33777</v>
      </c>
      <c r="J345">
        <v>3</v>
      </c>
      <c r="K345" t="s">
        <v>33800</v>
      </c>
      <c r="L345" t="s">
        <v>33918</v>
      </c>
      <c r="M345" t="s">
        <v>33919</v>
      </c>
      <c r="N345" t="s">
        <v>33920</v>
      </c>
      <c r="O345" t="s">
        <v>33864</v>
      </c>
      <c r="P345" t="s">
        <v>34336</v>
      </c>
      <c r="Q345">
        <v>39.701943999999997</v>
      </c>
      <c r="R345">
        <v>141.15444400000001</v>
      </c>
      <c r="S345">
        <v>11</v>
      </c>
      <c r="T345">
        <v>11.985294117646999</v>
      </c>
      <c r="U345">
        <v>100.29809220985599</v>
      </c>
      <c r="V345">
        <v>5</v>
      </c>
      <c r="W345">
        <v>12</v>
      </c>
    </row>
    <row r="346" spans="1:23" hidden="1">
      <c r="A346" t="s">
        <v>34280</v>
      </c>
      <c r="B346" t="s">
        <v>4988</v>
      </c>
      <c r="C346" t="s">
        <v>4990</v>
      </c>
      <c r="D346">
        <v>2014</v>
      </c>
      <c r="E346" t="s">
        <v>2621</v>
      </c>
      <c r="F346" t="s">
        <v>4993</v>
      </c>
      <c r="G346">
        <v>3</v>
      </c>
      <c r="H346" t="s">
        <v>33777</v>
      </c>
      <c r="J346">
        <v>3</v>
      </c>
      <c r="K346" t="s">
        <v>33800</v>
      </c>
      <c r="L346" t="s">
        <v>33918</v>
      </c>
      <c r="M346" t="s">
        <v>33919</v>
      </c>
      <c r="N346" t="s">
        <v>33920</v>
      </c>
      <c r="O346" t="s">
        <v>33864</v>
      </c>
      <c r="P346" t="s">
        <v>34336</v>
      </c>
      <c r="Q346">
        <v>39.701943999999997</v>
      </c>
      <c r="R346">
        <v>141.15444400000001</v>
      </c>
      <c r="S346">
        <v>11</v>
      </c>
      <c r="T346">
        <v>13</v>
      </c>
      <c r="U346">
        <v>100.45045045045001</v>
      </c>
      <c r="V346">
        <v>5</v>
      </c>
      <c r="W346">
        <v>13</v>
      </c>
    </row>
    <row r="347" spans="1:23" hidden="1">
      <c r="A347" t="s">
        <v>34280</v>
      </c>
      <c r="B347" t="s">
        <v>4988</v>
      </c>
      <c r="C347" t="s">
        <v>4990</v>
      </c>
      <c r="D347">
        <v>2014</v>
      </c>
      <c r="E347" t="s">
        <v>2621</v>
      </c>
      <c r="F347" t="s">
        <v>4993</v>
      </c>
      <c r="G347">
        <v>3</v>
      </c>
      <c r="H347" t="s">
        <v>33777</v>
      </c>
      <c r="J347">
        <v>3</v>
      </c>
      <c r="K347" t="s">
        <v>33800</v>
      </c>
      <c r="L347" t="s">
        <v>33918</v>
      </c>
      <c r="M347" t="s">
        <v>33919</v>
      </c>
      <c r="N347" t="s">
        <v>33920</v>
      </c>
      <c r="O347" t="s">
        <v>33864</v>
      </c>
      <c r="P347" t="s">
        <v>34336</v>
      </c>
      <c r="Q347">
        <v>39.701943999999997</v>
      </c>
      <c r="R347">
        <v>141.15444400000001</v>
      </c>
      <c r="S347">
        <v>11</v>
      </c>
      <c r="T347">
        <v>13.9705882352941</v>
      </c>
      <c r="U347">
        <v>101.497085320614</v>
      </c>
      <c r="V347">
        <v>5</v>
      </c>
      <c r="W347">
        <v>14</v>
      </c>
    </row>
    <row r="348" spans="1:23" hidden="1">
      <c r="A348" t="s">
        <v>34280</v>
      </c>
      <c r="B348" t="s">
        <v>4988</v>
      </c>
      <c r="C348" t="s">
        <v>4990</v>
      </c>
      <c r="D348">
        <v>2014</v>
      </c>
      <c r="E348" t="s">
        <v>2621</v>
      </c>
      <c r="F348" t="s">
        <v>4993</v>
      </c>
      <c r="G348">
        <v>3</v>
      </c>
      <c r="H348" t="s">
        <v>33777</v>
      </c>
      <c r="J348">
        <v>3</v>
      </c>
      <c r="K348" t="s">
        <v>33800</v>
      </c>
      <c r="L348" t="s">
        <v>33918</v>
      </c>
      <c r="M348" t="s">
        <v>33919</v>
      </c>
      <c r="N348" t="s">
        <v>33920</v>
      </c>
      <c r="O348" t="s">
        <v>33864</v>
      </c>
      <c r="P348" t="s">
        <v>34336</v>
      </c>
      <c r="Q348">
        <v>39.701943999999997</v>
      </c>
      <c r="R348">
        <v>141.15444400000001</v>
      </c>
      <c r="S348">
        <v>11</v>
      </c>
      <c r="T348">
        <v>15.029411764705801</v>
      </c>
      <c r="U348">
        <v>41.295707472178002</v>
      </c>
      <c r="V348">
        <v>5</v>
      </c>
      <c r="W348">
        <v>15</v>
      </c>
    </row>
    <row r="349" spans="1:23" hidden="1">
      <c r="A349" t="s">
        <v>34280</v>
      </c>
      <c r="B349" t="s">
        <v>4988</v>
      </c>
      <c r="C349" t="s">
        <v>4990</v>
      </c>
      <c r="D349">
        <v>2014</v>
      </c>
      <c r="E349" t="s">
        <v>2621</v>
      </c>
      <c r="F349" t="s">
        <v>4993</v>
      </c>
      <c r="G349">
        <v>3</v>
      </c>
      <c r="H349" t="s">
        <v>33777</v>
      </c>
      <c r="J349">
        <v>3</v>
      </c>
      <c r="K349" t="s">
        <v>33800</v>
      </c>
      <c r="L349" t="s">
        <v>33918</v>
      </c>
      <c r="M349" t="s">
        <v>33919</v>
      </c>
      <c r="N349" t="s">
        <v>33920</v>
      </c>
      <c r="O349" t="s">
        <v>33864</v>
      </c>
      <c r="P349" t="s">
        <v>34336</v>
      </c>
      <c r="Q349">
        <v>39.701943999999997</v>
      </c>
      <c r="R349">
        <v>141.15444400000001</v>
      </c>
      <c r="S349">
        <v>11</v>
      </c>
      <c r="T349">
        <v>16.044117647058801</v>
      </c>
      <c r="U349">
        <v>-0.89427662957075404</v>
      </c>
      <c r="V349">
        <v>5</v>
      </c>
      <c r="W349">
        <v>16</v>
      </c>
    </row>
    <row r="350" spans="1:23" hidden="1">
      <c r="A350" t="s">
        <v>34280</v>
      </c>
      <c r="B350" t="s">
        <v>4988</v>
      </c>
      <c r="C350" t="s">
        <v>4990</v>
      </c>
      <c r="D350">
        <v>2014</v>
      </c>
      <c r="E350" t="s">
        <v>2621</v>
      </c>
      <c r="F350" t="s">
        <v>4993</v>
      </c>
      <c r="G350">
        <v>3</v>
      </c>
      <c r="H350" t="s">
        <v>33777</v>
      </c>
      <c r="J350">
        <v>3</v>
      </c>
      <c r="K350" t="s">
        <v>33800</v>
      </c>
      <c r="L350" t="s">
        <v>33918</v>
      </c>
      <c r="M350" t="s">
        <v>33919</v>
      </c>
      <c r="N350" t="s">
        <v>33920</v>
      </c>
      <c r="O350" t="s">
        <v>33864</v>
      </c>
      <c r="P350" t="s">
        <v>34337</v>
      </c>
      <c r="Q350">
        <v>39.701943999999997</v>
      </c>
      <c r="R350">
        <v>141.15444400000001</v>
      </c>
      <c r="S350">
        <v>11</v>
      </c>
      <c r="T350">
        <v>10</v>
      </c>
      <c r="U350">
        <v>100.9009009009</v>
      </c>
      <c r="V350">
        <v>5</v>
      </c>
      <c r="W350">
        <v>10</v>
      </c>
    </row>
    <row r="351" spans="1:23" hidden="1">
      <c r="A351" t="s">
        <v>34280</v>
      </c>
      <c r="B351" t="s">
        <v>4988</v>
      </c>
      <c r="C351" t="s">
        <v>4990</v>
      </c>
      <c r="D351">
        <v>2014</v>
      </c>
      <c r="E351" t="s">
        <v>2621</v>
      </c>
      <c r="F351" t="s">
        <v>4993</v>
      </c>
      <c r="G351">
        <v>3</v>
      </c>
      <c r="H351" t="s">
        <v>33777</v>
      </c>
      <c r="J351">
        <v>3</v>
      </c>
      <c r="K351" t="s">
        <v>33800</v>
      </c>
      <c r="L351" t="s">
        <v>33918</v>
      </c>
      <c r="M351" t="s">
        <v>33919</v>
      </c>
      <c r="N351" t="s">
        <v>33920</v>
      </c>
      <c r="O351" t="s">
        <v>33864</v>
      </c>
      <c r="P351" t="s">
        <v>34337</v>
      </c>
      <c r="Q351">
        <v>39.701943999999997</v>
      </c>
      <c r="R351">
        <v>141.15444400000001</v>
      </c>
      <c r="S351">
        <v>11</v>
      </c>
      <c r="T351">
        <v>11.985294117646999</v>
      </c>
      <c r="U351">
        <v>100.29809220985599</v>
      </c>
      <c r="V351">
        <v>5</v>
      </c>
      <c r="W351">
        <v>12</v>
      </c>
    </row>
    <row r="352" spans="1:23" hidden="1">
      <c r="A352" t="s">
        <v>34280</v>
      </c>
      <c r="B352" t="s">
        <v>4988</v>
      </c>
      <c r="C352" t="s">
        <v>4990</v>
      </c>
      <c r="D352">
        <v>2014</v>
      </c>
      <c r="E352" t="s">
        <v>2621</v>
      </c>
      <c r="F352" t="s">
        <v>4993</v>
      </c>
      <c r="G352">
        <v>3</v>
      </c>
      <c r="H352" t="s">
        <v>33777</v>
      </c>
      <c r="J352">
        <v>3</v>
      </c>
      <c r="K352" t="s">
        <v>33800</v>
      </c>
      <c r="L352" t="s">
        <v>33918</v>
      </c>
      <c r="M352" t="s">
        <v>33919</v>
      </c>
      <c r="N352" t="s">
        <v>33920</v>
      </c>
      <c r="O352" t="s">
        <v>33864</v>
      </c>
      <c r="P352" t="s">
        <v>34337</v>
      </c>
      <c r="Q352">
        <v>39.701943999999997</v>
      </c>
      <c r="R352">
        <v>141.15444400000001</v>
      </c>
      <c r="S352">
        <v>11</v>
      </c>
      <c r="T352">
        <v>13</v>
      </c>
      <c r="U352">
        <v>100.45045045045001</v>
      </c>
      <c r="V352">
        <v>5</v>
      </c>
      <c r="W352">
        <v>13</v>
      </c>
    </row>
    <row r="353" spans="1:23" hidden="1">
      <c r="A353" t="s">
        <v>34280</v>
      </c>
      <c r="B353" t="s">
        <v>4988</v>
      </c>
      <c r="C353" t="s">
        <v>4990</v>
      </c>
      <c r="D353">
        <v>2014</v>
      </c>
      <c r="E353" t="s">
        <v>2621</v>
      </c>
      <c r="F353" t="s">
        <v>4993</v>
      </c>
      <c r="G353">
        <v>3</v>
      </c>
      <c r="H353" t="s">
        <v>33777</v>
      </c>
      <c r="J353">
        <v>3</v>
      </c>
      <c r="K353" t="s">
        <v>33800</v>
      </c>
      <c r="L353" t="s">
        <v>33918</v>
      </c>
      <c r="M353" t="s">
        <v>33919</v>
      </c>
      <c r="N353" t="s">
        <v>33920</v>
      </c>
      <c r="O353" t="s">
        <v>33864</v>
      </c>
      <c r="P353" t="s">
        <v>34337</v>
      </c>
      <c r="Q353">
        <v>39.701943999999997</v>
      </c>
      <c r="R353">
        <v>141.15444400000001</v>
      </c>
      <c r="S353">
        <v>11</v>
      </c>
      <c r="T353">
        <v>13.9705882352941</v>
      </c>
      <c r="U353">
        <v>101.497085320614</v>
      </c>
      <c r="V353">
        <v>5</v>
      </c>
      <c r="W353">
        <v>14</v>
      </c>
    </row>
    <row r="354" spans="1:23" hidden="1">
      <c r="A354" t="s">
        <v>34280</v>
      </c>
      <c r="B354" t="s">
        <v>4988</v>
      </c>
      <c r="C354" t="s">
        <v>4990</v>
      </c>
      <c r="D354">
        <v>2014</v>
      </c>
      <c r="E354" t="s">
        <v>2621</v>
      </c>
      <c r="F354" t="s">
        <v>4993</v>
      </c>
      <c r="G354">
        <v>3</v>
      </c>
      <c r="H354" t="s">
        <v>33777</v>
      </c>
      <c r="J354">
        <v>3</v>
      </c>
      <c r="K354" t="s">
        <v>33800</v>
      </c>
      <c r="L354" t="s">
        <v>33918</v>
      </c>
      <c r="M354" t="s">
        <v>33919</v>
      </c>
      <c r="N354" t="s">
        <v>33920</v>
      </c>
      <c r="O354" t="s">
        <v>33864</v>
      </c>
      <c r="P354" t="s">
        <v>34337</v>
      </c>
      <c r="Q354">
        <v>39.701943999999997</v>
      </c>
      <c r="R354">
        <v>141.15444400000001</v>
      </c>
      <c r="S354">
        <v>11</v>
      </c>
      <c r="T354">
        <v>14.985294117646999</v>
      </c>
      <c r="U354">
        <v>65.613407525172207</v>
      </c>
      <c r="V354">
        <v>5</v>
      </c>
      <c r="W354">
        <v>15</v>
      </c>
    </row>
    <row r="355" spans="1:23" hidden="1">
      <c r="A355" t="s">
        <v>34280</v>
      </c>
      <c r="B355" t="s">
        <v>4988</v>
      </c>
      <c r="C355" t="s">
        <v>4990</v>
      </c>
      <c r="D355">
        <v>2014</v>
      </c>
      <c r="E355" t="s">
        <v>2621</v>
      </c>
      <c r="F355" t="s">
        <v>4993</v>
      </c>
      <c r="G355">
        <v>3</v>
      </c>
      <c r="H355" t="s">
        <v>33777</v>
      </c>
      <c r="J355">
        <v>3</v>
      </c>
      <c r="K355" t="s">
        <v>33800</v>
      </c>
      <c r="L355" t="s">
        <v>33918</v>
      </c>
      <c r="M355" t="s">
        <v>33919</v>
      </c>
      <c r="N355" t="s">
        <v>33920</v>
      </c>
      <c r="O355" t="s">
        <v>33864</v>
      </c>
      <c r="P355" t="s">
        <v>34337</v>
      </c>
      <c r="Q355">
        <v>39.701943999999997</v>
      </c>
      <c r="R355">
        <v>141.15444400000001</v>
      </c>
      <c r="S355">
        <v>11</v>
      </c>
      <c r="T355">
        <v>16.044117647058801</v>
      </c>
      <c r="U355">
        <v>-0.89427662957075404</v>
      </c>
      <c r="V355">
        <v>5</v>
      </c>
      <c r="W355">
        <v>16</v>
      </c>
    </row>
    <row r="356" spans="1:23" hidden="1">
      <c r="A356" t="s">
        <v>34280</v>
      </c>
      <c r="B356" t="s">
        <v>4988</v>
      </c>
      <c r="C356" t="s">
        <v>4990</v>
      </c>
      <c r="D356">
        <v>2014</v>
      </c>
      <c r="E356" t="s">
        <v>2621</v>
      </c>
      <c r="F356" t="s">
        <v>4993</v>
      </c>
      <c r="G356">
        <v>3</v>
      </c>
      <c r="H356" t="s">
        <v>33777</v>
      </c>
      <c r="J356">
        <v>3</v>
      </c>
      <c r="K356" t="s">
        <v>33800</v>
      </c>
      <c r="L356" t="s">
        <v>33918</v>
      </c>
      <c r="M356" t="s">
        <v>33919</v>
      </c>
      <c r="N356" t="s">
        <v>33920</v>
      </c>
      <c r="O356" t="s">
        <v>33864</v>
      </c>
      <c r="P356" t="s">
        <v>34338</v>
      </c>
      <c r="Q356">
        <v>39.701943999999997</v>
      </c>
      <c r="R356">
        <v>141.15444400000001</v>
      </c>
      <c r="S356">
        <v>11</v>
      </c>
      <c r="T356">
        <v>10</v>
      </c>
      <c r="U356">
        <v>100.9009009009</v>
      </c>
      <c r="V356">
        <v>5</v>
      </c>
      <c r="W356">
        <v>10</v>
      </c>
    </row>
    <row r="357" spans="1:23" hidden="1">
      <c r="A357" t="s">
        <v>34280</v>
      </c>
      <c r="B357" t="s">
        <v>4988</v>
      </c>
      <c r="C357" t="s">
        <v>4990</v>
      </c>
      <c r="D357">
        <v>2014</v>
      </c>
      <c r="E357" t="s">
        <v>2621</v>
      </c>
      <c r="F357" t="s">
        <v>4993</v>
      </c>
      <c r="G357">
        <v>3</v>
      </c>
      <c r="H357" t="s">
        <v>33777</v>
      </c>
      <c r="J357">
        <v>3</v>
      </c>
      <c r="K357" t="s">
        <v>33800</v>
      </c>
      <c r="L357" t="s">
        <v>33918</v>
      </c>
      <c r="M357" t="s">
        <v>33919</v>
      </c>
      <c r="N357" t="s">
        <v>33920</v>
      </c>
      <c r="O357" t="s">
        <v>33864</v>
      </c>
      <c r="P357" t="s">
        <v>34338</v>
      </c>
      <c r="Q357">
        <v>39.701943999999997</v>
      </c>
      <c r="R357">
        <v>141.15444400000001</v>
      </c>
      <c r="S357">
        <v>11</v>
      </c>
      <c r="T357">
        <v>11.985294117646999</v>
      </c>
      <c r="U357">
        <v>100.29809220985599</v>
      </c>
      <c r="V357">
        <v>5</v>
      </c>
      <c r="W357">
        <v>12</v>
      </c>
    </row>
    <row r="358" spans="1:23" hidden="1">
      <c r="A358" t="s">
        <v>34280</v>
      </c>
      <c r="B358" t="s">
        <v>4988</v>
      </c>
      <c r="C358" t="s">
        <v>4990</v>
      </c>
      <c r="D358">
        <v>2014</v>
      </c>
      <c r="E358" t="s">
        <v>2621</v>
      </c>
      <c r="F358" t="s">
        <v>4993</v>
      </c>
      <c r="G358">
        <v>3</v>
      </c>
      <c r="H358" t="s">
        <v>33777</v>
      </c>
      <c r="J358">
        <v>3</v>
      </c>
      <c r="K358" t="s">
        <v>33800</v>
      </c>
      <c r="L358" t="s">
        <v>33918</v>
      </c>
      <c r="M358" t="s">
        <v>33919</v>
      </c>
      <c r="N358" t="s">
        <v>33920</v>
      </c>
      <c r="O358" t="s">
        <v>33864</v>
      </c>
      <c r="P358" t="s">
        <v>34338</v>
      </c>
      <c r="Q358">
        <v>39.701943999999997</v>
      </c>
      <c r="R358">
        <v>141.15444400000001</v>
      </c>
      <c r="S358">
        <v>11</v>
      </c>
      <c r="T358">
        <v>13</v>
      </c>
      <c r="U358">
        <v>100.45045045045001</v>
      </c>
      <c r="V358">
        <v>5</v>
      </c>
      <c r="W358">
        <v>13</v>
      </c>
    </row>
    <row r="359" spans="1:23" hidden="1">
      <c r="A359" t="s">
        <v>34280</v>
      </c>
      <c r="B359" t="s">
        <v>4988</v>
      </c>
      <c r="C359" t="s">
        <v>4990</v>
      </c>
      <c r="D359">
        <v>2014</v>
      </c>
      <c r="E359" t="s">
        <v>2621</v>
      </c>
      <c r="F359" t="s">
        <v>4993</v>
      </c>
      <c r="G359">
        <v>3</v>
      </c>
      <c r="H359" t="s">
        <v>33777</v>
      </c>
      <c r="J359">
        <v>3</v>
      </c>
      <c r="K359" t="s">
        <v>33800</v>
      </c>
      <c r="L359" t="s">
        <v>33918</v>
      </c>
      <c r="M359" t="s">
        <v>33919</v>
      </c>
      <c r="N359" t="s">
        <v>33920</v>
      </c>
      <c r="O359" t="s">
        <v>33864</v>
      </c>
      <c r="P359" t="s">
        <v>34338</v>
      </c>
      <c r="Q359">
        <v>39.701943999999997</v>
      </c>
      <c r="R359">
        <v>141.15444400000001</v>
      </c>
      <c r="S359">
        <v>11</v>
      </c>
      <c r="T359">
        <v>13.9705882352941</v>
      </c>
      <c r="U359">
        <v>101.497085320614</v>
      </c>
      <c r="V359">
        <v>5</v>
      </c>
      <c r="W359">
        <v>14</v>
      </c>
    </row>
    <row r="360" spans="1:23" hidden="1">
      <c r="A360" t="s">
        <v>34280</v>
      </c>
      <c r="B360" t="s">
        <v>4988</v>
      </c>
      <c r="C360" t="s">
        <v>4990</v>
      </c>
      <c r="D360">
        <v>2014</v>
      </c>
      <c r="E360" t="s">
        <v>2621</v>
      </c>
      <c r="F360" t="s">
        <v>4993</v>
      </c>
      <c r="G360">
        <v>3</v>
      </c>
      <c r="H360" t="s">
        <v>33777</v>
      </c>
      <c r="J360">
        <v>3</v>
      </c>
      <c r="K360" t="s">
        <v>33800</v>
      </c>
      <c r="L360" t="s">
        <v>33918</v>
      </c>
      <c r="M360" t="s">
        <v>33919</v>
      </c>
      <c r="N360" t="s">
        <v>33920</v>
      </c>
      <c r="O360" t="s">
        <v>33864</v>
      </c>
      <c r="P360" t="s">
        <v>34338</v>
      </c>
      <c r="Q360">
        <v>39.701943999999997</v>
      </c>
      <c r="R360">
        <v>141.15444400000001</v>
      </c>
      <c r="S360">
        <v>11</v>
      </c>
      <c r="T360">
        <v>15.029411764705801</v>
      </c>
      <c r="U360">
        <v>-0.145733969263389</v>
      </c>
      <c r="V360">
        <v>5</v>
      </c>
      <c r="W360">
        <v>15</v>
      </c>
    </row>
    <row r="361" spans="1:23" hidden="1">
      <c r="A361" t="s">
        <v>34280</v>
      </c>
      <c r="B361" t="s">
        <v>4988</v>
      </c>
      <c r="C361" t="s">
        <v>4990</v>
      </c>
      <c r="D361">
        <v>2014</v>
      </c>
      <c r="E361" t="s">
        <v>2621</v>
      </c>
      <c r="F361" t="s">
        <v>4993</v>
      </c>
      <c r="G361">
        <v>3</v>
      </c>
      <c r="H361" t="s">
        <v>33777</v>
      </c>
      <c r="J361">
        <v>3</v>
      </c>
      <c r="K361" t="s">
        <v>33800</v>
      </c>
      <c r="L361" t="s">
        <v>33918</v>
      </c>
      <c r="M361" t="s">
        <v>33919</v>
      </c>
      <c r="N361" t="s">
        <v>33920</v>
      </c>
      <c r="O361" t="s">
        <v>33864</v>
      </c>
      <c r="P361" t="s">
        <v>34338</v>
      </c>
      <c r="Q361">
        <v>39.701943999999997</v>
      </c>
      <c r="R361">
        <v>141.15444400000001</v>
      </c>
      <c r="S361">
        <v>11</v>
      </c>
      <c r="T361">
        <v>16.044117647058801</v>
      </c>
      <c r="U361">
        <v>-0.89427662957075404</v>
      </c>
      <c r="V361">
        <v>5</v>
      </c>
      <c r="W361">
        <v>16</v>
      </c>
    </row>
    <row r="362" spans="1:23" hidden="1">
      <c r="A362" t="s">
        <v>34280</v>
      </c>
      <c r="B362" t="s">
        <v>4988</v>
      </c>
      <c r="C362" t="s">
        <v>4990</v>
      </c>
      <c r="D362">
        <v>2014</v>
      </c>
      <c r="E362" t="s">
        <v>2621</v>
      </c>
      <c r="F362" t="s">
        <v>4993</v>
      </c>
      <c r="G362">
        <v>3</v>
      </c>
      <c r="H362" t="s">
        <v>33777</v>
      </c>
      <c r="J362">
        <v>3</v>
      </c>
      <c r="K362" t="s">
        <v>33800</v>
      </c>
      <c r="L362" t="s">
        <v>33918</v>
      </c>
      <c r="M362" t="s">
        <v>33919</v>
      </c>
      <c r="N362" t="s">
        <v>33920</v>
      </c>
      <c r="O362" t="s">
        <v>33864</v>
      </c>
      <c r="P362" t="s">
        <v>34339</v>
      </c>
      <c r="Q362">
        <v>31.633707999999999</v>
      </c>
      <c r="R362">
        <v>130.40243599999999</v>
      </c>
      <c r="S362">
        <v>20</v>
      </c>
      <c r="T362">
        <v>10.0875855327468</v>
      </c>
      <c r="U362">
        <v>1.3033561420627299E-2</v>
      </c>
      <c r="V362">
        <v>9</v>
      </c>
      <c r="W362">
        <v>10</v>
      </c>
    </row>
    <row r="363" spans="1:23" hidden="1">
      <c r="A363" t="s">
        <v>34280</v>
      </c>
      <c r="B363" t="s">
        <v>4988</v>
      </c>
      <c r="C363" t="s">
        <v>4990</v>
      </c>
      <c r="D363">
        <v>2014</v>
      </c>
      <c r="E363" t="s">
        <v>2621</v>
      </c>
      <c r="F363" t="s">
        <v>4993</v>
      </c>
      <c r="G363">
        <v>3</v>
      </c>
      <c r="H363" t="s">
        <v>33777</v>
      </c>
      <c r="J363">
        <v>3</v>
      </c>
      <c r="K363" t="s">
        <v>33800</v>
      </c>
      <c r="L363" t="s">
        <v>33918</v>
      </c>
      <c r="M363" t="s">
        <v>33919</v>
      </c>
      <c r="N363" t="s">
        <v>33920</v>
      </c>
      <c r="O363" t="s">
        <v>33864</v>
      </c>
      <c r="P363" t="s">
        <v>34339</v>
      </c>
      <c r="Q363">
        <v>31.633707999999999</v>
      </c>
      <c r="R363">
        <v>130.40243599999999</v>
      </c>
      <c r="S363">
        <v>20</v>
      </c>
      <c r="T363">
        <v>12.0140762463343</v>
      </c>
      <c r="U363">
        <v>1.19257086999022</v>
      </c>
      <c r="V363">
        <v>9</v>
      </c>
      <c r="W363">
        <v>12</v>
      </c>
    </row>
    <row r="364" spans="1:23" hidden="1">
      <c r="A364" t="s">
        <v>34280</v>
      </c>
      <c r="B364" t="s">
        <v>4988</v>
      </c>
      <c r="C364" t="s">
        <v>4990</v>
      </c>
      <c r="D364">
        <v>2014</v>
      </c>
      <c r="E364" t="s">
        <v>2621</v>
      </c>
      <c r="F364" t="s">
        <v>4993</v>
      </c>
      <c r="G364">
        <v>3</v>
      </c>
      <c r="H364" t="s">
        <v>33777</v>
      </c>
      <c r="J364">
        <v>3</v>
      </c>
      <c r="K364" t="s">
        <v>33800</v>
      </c>
      <c r="L364" t="s">
        <v>33918</v>
      </c>
      <c r="M364" t="s">
        <v>33919</v>
      </c>
      <c r="N364" t="s">
        <v>33920</v>
      </c>
      <c r="O364" t="s">
        <v>33864</v>
      </c>
      <c r="P364" t="s">
        <v>34339</v>
      </c>
      <c r="Q364">
        <v>31.633707999999999</v>
      </c>
      <c r="R364">
        <v>130.40243599999999</v>
      </c>
      <c r="S364">
        <v>20</v>
      </c>
      <c r="T364">
        <v>12.9779081133919</v>
      </c>
      <c r="U364">
        <v>0.44314108830235399</v>
      </c>
      <c r="V364">
        <v>9</v>
      </c>
      <c r="W364">
        <v>13</v>
      </c>
    </row>
    <row r="365" spans="1:23" hidden="1">
      <c r="A365" t="s">
        <v>34280</v>
      </c>
      <c r="B365" t="s">
        <v>4988</v>
      </c>
      <c r="C365" t="s">
        <v>4990</v>
      </c>
      <c r="D365">
        <v>2014</v>
      </c>
      <c r="E365" t="s">
        <v>2621</v>
      </c>
      <c r="F365" t="s">
        <v>4993</v>
      </c>
      <c r="G365">
        <v>3</v>
      </c>
      <c r="H365" t="s">
        <v>33777</v>
      </c>
      <c r="J365">
        <v>3</v>
      </c>
      <c r="K365" t="s">
        <v>33800</v>
      </c>
      <c r="L365" t="s">
        <v>33918</v>
      </c>
      <c r="M365" t="s">
        <v>33919</v>
      </c>
      <c r="N365" t="s">
        <v>33920</v>
      </c>
      <c r="O365" t="s">
        <v>33864</v>
      </c>
      <c r="P365" t="s">
        <v>34339</v>
      </c>
      <c r="Q365">
        <v>31.633707999999999</v>
      </c>
      <c r="R365">
        <v>130.40243599999999</v>
      </c>
      <c r="S365">
        <v>20</v>
      </c>
      <c r="T365">
        <v>14.028934506353799</v>
      </c>
      <c r="U365">
        <v>0.59954382535022399</v>
      </c>
      <c r="V365">
        <v>9</v>
      </c>
      <c r="W365">
        <v>14</v>
      </c>
    </row>
    <row r="366" spans="1:23" hidden="1">
      <c r="A366" t="s">
        <v>34280</v>
      </c>
      <c r="B366" t="s">
        <v>4988</v>
      </c>
      <c r="C366" t="s">
        <v>4990</v>
      </c>
      <c r="D366">
        <v>2014</v>
      </c>
      <c r="E366" t="s">
        <v>2621</v>
      </c>
      <c r="F366" t="s">
        <v>4993</v>
      </c>
      <c r="G366">
        <v>3</v>
      </c>
      <c r="H366" t="s">
        <v>33777</v>
      </c>
      <c r="J366">
        <v>3</v>
      </c>
      <c r="K366" t="s">
        <v>33800</v>
      </c>
      <c r="L366" t="s">
        <v>33918</v>
      </c>
      <c r="M366" t="s">
        <v>33919</v>
      </c>
      <c r="N366" t="s">
        <v>33920</v>
      </c>
      <c r="O366" t="s">
        <v>33864</v>
      </c>
      <c r="P366" t="s">
        <v>34339</v>
      </c>
      <c r="Q366">
        <v>31.633707999999999</v>
      </c>
      <c r="R366">
        <v>130.40243599999999</v>
      </c>
      <c r="S366">
        <v>20</v>
      </c>
      <c r="T366">
        <v>15.035777126099701</v>
      </c>
      <c r="U366">
        <v>1.64222873900291</v>
      </c>
      <c r="V366">
        <v>9</v>
      </c>
      <c r="W366">
        <v>15</v>
      </c>
    </row>
    <row r="367" spans="1:23" hidden="1">
      <c r="A367" t="s">
        <v>34280</v>
      </c>
      <c r="B367" t="s">
        <v>4988</v>
      </c>
      <c r="C367" t="s">
        <v>4990</v>
      </c>
      <c r="D367">
        <v>2014</v>
      </c>
      <c r="E367" t="s">
        <v>2621</v>
      </c>
      <c r="F367" t="s">
        <v>4993</v>
      </c>
      <c r="G367">
        <v>3</v>
      </c>
      <c r="H367" t="s">
        <v>33777</v>
      </c>
      <c r="J367">
        <v>3</v>
      </c>
      <c r="K367" t="s">
        <v>33800</v>
      </c>
      <c r="L367" t="s">
        <v>33918</v>
      </c>
      <c r="M367" t="s">
        <v>33919</v>
      </c>
      <c r="N367" t="s">
        <v>33920</v>
      </c>
      <c r="O367" t="s">
        <v>33864</v>
      </c>
      <c r="P367" t="s">
        <v>34339</v>
      </c>
      <c r="Q367">
        <v>31.633707999999999</v>
      </c>
      <c r="R367">
        <v>130.40243599999999</v>
      </c>
      <c r="S367">
        <v>20</v>
      </c>
      <c r="T367">
        <v>15.999608993157301</v>
      </c>
      <c r="U367">
        <v>0.89279895731505099</v>
      </c>
      <c r="V367">
        <v>9</v>
      </c>
      <c r="W367">
        <v>16</v>
      </c>
    </row>
    <row r="368" spans="1:23" hidden="1">
      <c r="A368" t="s">
        <v>34280</v>
      </c>
      <c r="B368" t="s">
        <v>4988</v>
      </c>
      <c r="C368" t="s">
        <v>4990</v>
      </c>
      <c r="D368">
        <v>2014</v>
      </c>
      <c r="E368" t="s">
        <v>2621</v>
      </c>
      <c r="F368" t="s">
        <v>4993</v>
      </c>
      <c r="G368">
        <v>3</v>
      </c>
      <c r="H368" t="s">
        <v>33777</v>
      </c>
      <c r="J368">
        <v>3</v>
      </c>
      <c r="K368" t="s">
        <v>33800</v>
      </c>
      <c r="L368" t="s">
        <v>33918</v>
      </c>
      <c r="M368" t="s">
        <v>33919</v>
      </c>
      <c r="N368" t="s">
        <v>33920</v>
      </c>
      <c r="O368" t="s">
        <v>33864</v>
      </c>
      <c r="P368" t="s">
        <v>34340</v>
      </c>
      <c r="Q368">
        <v>31.633707999999999</v>
      </c>
      <c r="R368">
        <v>130.40243599999999</v>
      </c>
      <c r="S368">
        <v>20</v>
      </c>
      <c r="T368">
        <v>10.0875855327468</v>
      </c>
      <c r="U368">
        <v>1.3033561420627299E-2</v>
      </c>
      <c r="V368">
        <v>9</v>
      </c>
      <c r="W368">
        <v>10</v>
      </c>
    </row>
    <row r="369" spans="1:23" hidden="1">
      <c r="A369" t="s">
        <v>34280</v>
      </c>
      <c r="B369" t="s">
        <v>4988</v>
      </c>
      <c r="C369" t="s">
        <v>4990</v>
      </c>
      <c r="D369">
        <v>2014</v>
      </c>
      <c r="E369" t="s">
        <v>2621</v>
      </c>
      <c r="F369" t="s">
        <v>4993</v>
      </c>
      <c r="G369">
        <v>3</v>
      </c>
      <c r="H369" t="s">
        <v>33777</v>
      </c>
      <c r="J369">
        <v>3</v>
      </c>
      <c r="K369" t="s">
        <v>33800</v>
      </c>
      <c r="L369" t="s">
        <v>33918</v>
      </c>
      <c r="M369" t="s">
        <v>33919</v>
      </c>
      <c r="N369" t="s">
        <v>33920</v>
      </c>
      <c r="O369" t="s">
        <v>33864</v>
      </c>
      <c r="P369" t="s">
        <v>34340</v>
      </c>
      <c r="Q369">
        <v>31.633707999999999</v>
      </c>
      <c r="R369">
        <v>130.40243599999999</v>
      </c>
      <c r="S369">
        <v>20</v>
      </c>
      <c r="T369">
        <v>12.0054740957966</v>
      </c>
      <c r="U369">
        <v>20.834147930922001</v>
      </c>
      <c r="V369">
        <v>9</v>
      </c>
      <c r="W369">
        <v>12</v>
      </c>
    </row>
    <row r="370" spans="1:23" hidden="1">
      <c r="A370" t="s">
        <v>34280</v>
      </c>
      <c r="B370" t="s">
        <v>4988</v>
      </c>
      <c r="C370" t="s">
        <v>4990</v>
      </c>
      <c r="D370">
        <v>2014</v>
      </c>
      <c r="E370" t="s">
        <v>2621</v>
      </c>
      <c r="F370" t="s">
        <v>4993</v>
      </c>
      <c r="G370">
        <v>3</v>
      </c>
      <c r="H370" t="s">
        <v>33777</v>
      </c>
      <c r="J370">
        <v>3</v>
      </c>
      <c r="K370" t="s">
        <v>33800</v>
      </c>
      <c r="L370" t="s">
        <v>33918</v>
      </c>
      <c r="M370" t="s">
        <v>33919</v>
      </c>
      <c r="N370" t="s">
        <v>33920</v>
      </c>
      <c r="O370" t="s">
        <v>33864</v>
      </c>
      <c r="P370" t="s">
        <v>34340</v>
      </c>
      <c r="Q370">
        <v>31.633707999999999</v>
      </c>
      <c r="R370">
        <v>130.40243599999999</v>
      </c>
      <c r="S370">
        <v>20</v>
      </c>
      <c r="T370">
        <v>12.9779081133919</v>
      </c>
      <c r="U370">
        <v>0.44314108830235399</v>
      </c>
      <c r="V370">
        <v>9</v>
      </c>
      <c r="W370">
        <v>13</v>
      </c>
    </row>
    <row r="371" spans="1:23" hidden="1">
      <c r="A371" t="s">
        <v>34280</v>
      </c>
      <c r="B371" t="s">
        <v>4988</v>
      </c>
      <c r="C371" t="s">
        <v>4990</v>
      </c>
      <c r="D371">
        <v>2014</v>
      </c>
      <c r="E371" t="s">
        <v>2621</v>
      </c>
      <c r="F371" t="s">
        <v>4993</v>
      </c>
      <c r="G371">
        <v>3</v>
      </c>
      <c r="H371" t="s">
        <v>33777</v>
      </c>
      <c r="J371">
        <v>3</v>
      </c>
      <c r="K371" t="s">
        <v>33800</v>
      </c>
      <c r="L371" t="s">
        <v>33918</v>
      </c>
      <c r="M371" t="s">
        <v>33919</v>
      </c>
      <c r="N371" t="s">
        <v>33920</v>
      </c>
      <c r="O371" t="s">
        <v>33864</v>
      </c>
      <c r="P371" t="s">
        <v>34340</v>
      </c>
      <c r="Q371">
        <v>31.633707999999999</v>
      </c>
      <c r="R371">
        <v>130.40243599999999</v>
      </c>
      <c r="S371">
        <v>20</v>
      </c>
      <c r="T371">
        <v>14.028934506353799</v>
      </c>
      <c r="U371">
        <v>0.59954382535022399</v>
      </c>
      <c r="V371">
        <v>9</v>
      </c>
      <c r="W371">
        <v>14</v>
      </c>
    </row>
    <row r="372" spans="1:23" hidden="1">
      <c r="A372" t="s">
        <v>34280</v>
      </c>
      <c r="B372" t="s">
        <v>4988</v>
      </c>
      <c r="C372" t="s">
        <v>4990</v>
      </c>
      <c r="D372">
        <v>2014</v>
      </c>
      <c r="E372" t="s">
        <v>2621</v>
      </c>
      <c r="F372" t="s">
        <v>4993</v>
      </c>
      <c r="G372">
        <v>3</v>
      </c>
      <c r="H372" t="s">
        <v>33777</v>
      </c>
      <c r="J372">
        <v>3</v>
      </c>
      <c r="K372" t="s">
        <v>33800</v>
      </c>
      <c r="L372" t="s">
        <v>33918</v>
      </c>
      <c r="M372" t="s">
        <v>33919</v>
      </c>
      <c r="N372" t="s">
        <v>33920</v>
      </c>
      <c r="O372" t="s">
        <v>33864</v>
      </c>
      <c r="P372" t="s">
        <v>34340</v>
      </c>
      <c r="Q372">
        <v>31.633707999999999</v>
      </c>
      <c r="R372">
        <v>130.40243599999999</v>
      </c>
      <c r="S372">
        <v>20</v>
      </c>
      <c r="T372">
        <v>14.948191593352799</v>
      </c>
      <c r="U372">
        <v>1.6291951775822799</v>
      </c>
      <c r="V372">
        <v>9</v>
      </c>
      <c r="W372">
        <v>15</v>
      </c>
    </row>
    <row r="373" spans="1:23" hidden="1">
      <c r="A373" t="s">
        <v>34280</v>
      </c>
      <c r="B373" t="s">
        <v>4988</v>
      </c>
      <c r="C373" t="s">
        <v>4990</v>
      </c>
      <c r="D373">
        <v>2014</v>
      </c>
      <c r="E373" t="s">
        <v>2621</v>
      </c>
      <c r="F373" t="s">
        <v>4993</v>
      </c>
      <c r="G373">
        <v>3</v>
      </c>
      <c r="H373" t="s">
        <v>33777</v>
      </c>
      <c r="J373">
        <v>3</v>
      </c>
      <c r="K373" t="s">
        <v>33800</v>
      </c>
      <c r="L373" t="s">
        <v>33918</v>
      </c>
      <c r="M373" t="s">
        <v>33919</v>
      </c>
      <c r="N373" t="s">
        <v>33920</v>
      </c>
      <c r="O373" t="s">
        <v>33864</v>
      </c>
      <c r="P373" t="s">
        <v>34340</v>
      </c>
      <c r="Q373">
        <v>31.633707999999999</v>
      </c>
      <c r="R373">
        <v>130.40243599999999</v>
      </c>
      <c r="S373">
        <v>20</v>
      </c>
      <c r="T373">
        <v>15.999608993157301</v>
      </c>
      <c r="U373">
        <v>0.89279895731505099</v>
      </c>
      <c r="V373">
        <v>9</v>
      </c>
      <c r="W373">
        <v>16</v>
      </c>
    </row>
    <row r="374" spans="1:23" hidden="1">
      <c r="A374" t="s">
        <v>34280</v>
      </c>
      <c r="B374" t="s">
        <v>4988</v>
      </c>
      <c r="C374" t="s">
        <v>4990</v>
      </c>
      <c r="D374">
        <v>2014</v>
      </c>
      <c r="E374" t="s">
        <v>2621</v>
      </c>
      <c r="F374" t="s">
        <v>4993</v>
      </c>
      <c r="G374">
        <v>3</v>
      </c>
      <c r="H374" t="s">
        <v>33777</v>
      </c>
      <c r="J374">
        <v>3</v>
      </c>
      <c r="K374" t="s">
        <v>33800</v>
      </c>
      <c r="L374" t="s">
        <v>33918</v>
      </c>
      <c r="M374" t="s">
        <v>33919</v>
      </c>
      <c r="N374" t="s">
        <v>33920</v>
      </c>
      <c r="O374" t="s">
        <v>33864</v>
      </c>
      <c r="P374" t="s">
        <v>34341</v>
      </c>
      <c r="Q374">
        <v>31.633707999999999</v>
      </c>
      <c r="R374">
        <v>130.40243599999999</v>
      </c>
      <c r="S374">
        <v>20</v>
      </c>
      <c r="T374">
        <v>10.078983382209101</v>
      </c>
      <c r="U374">
        <v>19.6546106223525</v>
      </c>
      <c r="V374">
        <v>9</v>
      </c>
      <c r="W374">
        <v>10</v>
      </c>
    </row>
    <row r="375" spans="1:23" hidden="1">
      <c r="A375" t="s">
        <v>34280</v>
      </c>
      <c r="B375" t="s">
        <v>4988</v>
      </c>
      <c r="C375" t="s">
        <v>4990</v>
      </c>
      <c r="D375">
        <v>2014</v>
      </c>
      <c r="E375" t="s">
        <v>2621</v>
      </c>
      <c r="F375" t="s">
        <v>4993</v>
      </c>
      <c r="G375">
        <v>3</v>
      </c>
      <c r="H375" t="s">
        <v>33777</v>
      </c>
      <c r="J375">
        <v>3</v>
      </c>
      <c r="K375" t="s">
        <v>33800</v>
      </c>
      <c r="L375" t="s">
        <v>33918</v>
      </c>
      <c r="M375" t="s">
        <v>33919</v>
      </c>
      <c r="N375" t="s">
        <v>33920</v>
      </c>
      <c r="O375" t="s">
        <v>33864</v>
      </c>
      <c r="P375" t="s">
        <v>34341</v>
      </c>
      <c r="Q375">
        <v>31.633707999999999</v>
      </c>
      <c r="R375">
        <v>130.40243599999999</v>
      </c>
      <c r="S375">
        <v>20</v>
      </c>
      <c r="T375">
        <v>12.0578690127077</v>
      </c>
      <c r="U375">
        <v>1.1990876507005599</v>
      </c>
      <c r="V375">
        <v>9</v>
      </c>
      <c r="W375">
        <v>12</v>
      </c>
    </row>
    <row r="376" spans="1:23" hidden="1">
      <c r="A376" t="s">
        <v>34280</v>
      </c>
      <c r="B376" t="s">
        <v>4988</v>
      </c>
      <c r="C376" t="s">
        <v>4990</v>
      </c>
      <c r="D376">
        <v>2014</v>
      </c>
      <c r="E376" t="s">
        <v>2621</v>
      </c>
      <c r="F376" t="s">
        <v>4993</v>
      </c>
      <c r="G376">
        <v>3</v>
      </c>
      <c r="H376" t="s">
        <v>33777</v>
      </c>
      <c r="J376">
        <v>3</v>
      </c>
      <c r="K376" t="s">
        <v>33800</v>
      </c>
      <c r="L376" t="s">
        <v>33918</v>
      </c>
      <c r="M376" t="s">
        <v>33919</v>
      </c>
      <c r="N376" t="s">
        <v>33920</v>
      </c>
      <c r="O376" t="s">
        <v>33864</v>
      </c>
      <c r="P376" t="s">
        <v>34341</v>
      </c>
      <c r="Q376">
        <v>31.633707999999999</v>
      </c>
      <c r="R376">
        <v>130.40243599999999</v>
      </c>
      <c r="S376">
        <v>20</v>
      </c>
      <c r="T376">
        <v>12.9779081133919</v>
      </c>
      <c r="U376">
        <v>0.44314108830235399</v>
      </c>
      <c r="V376">
        <v>9</v>
      </c>
      <c r="W376">
        <v>13</v>
      </c>
    </row>
    <row r="377" spans="1:23" hidden="1">
      <c r="A377" t="s">
        <v>34280</v>
      </c>
      <c r="B377" t="s">
        <v>4988</v>
      </c>
      <c r="C377" t="s">
        <v>4990</v>
      </c>
      <c r="D377">
        <v>2014</v>
      </c>
      <c r="E377" t="s">
        <v>2621</v>
      </c>
      <c r="F377" t="s">
        <v>4993</v>
      </c>
      <c r="G377">
        <v>3</v>
      </c>
      <c r="H377" t="s">
        <v>33777</v>
      </c>
      <c r="J377">
        <v>3</v>
      </c>
      <c r="K377" t="s">
        <v>33800</v>
      </c>
      <c r="L377" t="s">
        <v>33918</v>
      </c>
      <c r="M377" t="s">
        <v>33919</v>
      </c>
      <c r="N377" t="s">
        <v>33920</v>
      </c>
      <c r="O377" t="s">
        <v>33864</v>
      </c>
      <c r="P377" t="s">
        <v>34341</v>
      </c>
      <c r="Q377">
        <v>31.633707999999999</v>
      </c>
      <c r="R377">
        <v>130.40243599999999</v>
      </c>
      <c r="S377">
        <v>20</v>
      </c>
      <c r="T377">
        <v>14.028934506353799</v>
      </c>
      <c r="U377">
        <v>0.59954382535022399</v>
      </c>
      <c r="V377">
        <v>9</v>
      </c>
      <c r="W377">
        <v>14</v>
      </c>
    </row>
    <row r="378" spans="1:23" hidden="1">
      <c r="A378" t="s">
        <v>34280</v>
      </c>
      <c r="B378" t="s">
        <v>4988</v>
      </c>
      <c r="C378" t="s">
        <v>4990</v>
      </c>
      <c r="D378">
        <v>2014</v>
      </c>
      <c r="E378" t="s">
        <v>2621</v>
      </c>
      <c r="F378" t="s">
        <v>4993</v>
      </c>
      <c r="G378">
        <v>3</v>
      </c>
      <c r="H378" t="s">
        <v>33777</v>
      </c>
      <c r="J378">
        <v>3</v>
      </c>
      <c r="K378" t="s">
        <v>33800</v>
      </c>
      <c r="L378" t="s">
        <v>33918</v>
      </c>
      <c r="M378" t="s">
        <v>33919</v>
      </c>
      <c r="N378" t="s">
        <v>33920</v>
      </c>
      <c r="O378" t="s">
        <v>33864</v>
      </c>
      <c r="P378" t="s">
        <v>34341</v>
      </c>
      <c r="Q378">
        <v>31.633707999999999</v>
      </c>
      <c r="R378">
        <v>130.40243599999999</v>
      </c>
      <c r="S378">
        <v>20</v>
      </c>
      <c r="T378">
        <v>14.948191593352799</v>
      </c>
      <c r="U378">
        <v>1.6291951775822799</v>
      </c>
      <c r="V378">
        <v>9</v>
      </c>
      <c r="W378">
        <v>15</v>
      </c>
    </row>
    <row r="379" spans="1:23" hidden="1">
      <c r="A379" t="s">
        <v>34280</v>
      </c>
      <c r="B379" t="s">
        <v>4988</v>
      </c>
      <c r="C379" t="s">
        <v>4990</v>
      </c>
      <c r="D379">
        <v>2014</v>
      </c>
      <c r="E379" t="s">
        <v>2621</v>
      </c>
      <c r="F379" t="s">
        <v>4993</v>
      </c>
      <c r="G379">
        <v>3</v>
      </c>
      <c r="H379" t="s">
        <v>33777</v>
      </c>
      <c r="J379">
        <v>3</v>
      </c>
      <c r="K379" t="s">
        <v>33800</v>
      </c>
      <c r="L379" t="s">
        <v>33918</v>
      </c>
      <c r="M379" t="s">
        <v>33919</v>
      </c>
      <c r="N379" t="s">
        <v>33920</v>
      </c>
      <c r="O379" t="s">
        <v>33864</v>
      </c>
      <c r="P379" t="s">
        <v>34341</v>
      </c>
      <c r="Q379">
        <v>31.633707999999999</v>
      </c>
      <c r="R379">
        <v>130.40243599999999</v>
      </c>
      <c r="S379">
        <v>20</v>
      </c>
      <c r="T379">
        <v>15.999608993157301</v>
      </c>
      <c r="U379">
        <v>0.89279895731505099</v>
      </c>
      <c r="V379">
        <v>9</v>
      </c>
      <c r="W379">
        <v>16</v>
      </c>
    </row>
    <row r="380" spans="1:23" hidden="1">
      <c r="A380" t="s">
        <v>34280</v>
      </c>
      <c r="B380" t="s">
        <v>4988</v>
      </c>
      <c r="C380" t="s">
        <v>4990</v>
      </c>
      <c r="D380">
        <v>2014</v>
      </c>
      <c r="E380" t="s">
        <v>2621</v>
      </c>
      <c r="F380" t="s">
        <v>4993</v>
      </c>
      <c r="G380">
        <v>3</v>
      </c>
      <c r="H380" t="s">
        <v>33777</v>
      </c>
      <c r="J380">
        <v>3</v>
      </c>
      <c r="K380" t="s">
        <v>33800</v>
      </c>
      <c r="L380" t="s">
        <v>33918</v>
      </c>
      <c r="M380" t="s">
        <v>33919</v>
      </c>
      <c r="N380" t="s">
        <v>33920</v>
      </c>
      <c r="O380" t="s">
        <v>33864</v>
      </c>
      <c r="P380" t="s">
        <v>34342</v>
      </c>
      <c r="Q380">
        <v>31.633707999999999</v>
      </c>
      <c r="R380">
        <v>130.40243599999999</v>
      </c>
      <c r="S380">
        <v>20</v>
      </c>
      <c r="T380">
        <v>10.0136852394916</v>
      </c>
      <c r="U380">
        <v>68.752036493972</v>
      </c>
      <c r="V380">
        <v>9</v>
      </c>
      <c r="W380">
        <v>10</v>
      </c>
    </row>
    <row r="381" spans="1:23" hidden="1">
      <c r="A381" t="s">
        <v>34280</v>
      </c>
      <c r="B381" t="s">
        <v>4988</v>
      </c>
      <c r="C381" t="s">
        <v>4990</v>
      </c>
      <c r="D381">
        <v>2014</v>
      </c>
      <c r="E381" t="s">
        <v>2621</v>
      </c>
      <c r="F381" t="s">
        <v>4993</v>
      </c>
      <c r="G381">
        <v>3</v>
      </c>
      <c r="H381" t="s">
        <v>33777</v>
      </c>
      <c r="J381">
        <v>3</v>
      </c>
      <c r="K381" t="s">
        <v>33800</v>
      </c>
      <c r="L381" t="s">
        <v>33918</v>
      </c>
      <c r="M381" t="s">
        <v>33919</v>
      </c>
      <c r="N381" t="s">
        <v>33920</v>
      </c>
      <c r="O381" t="s">
        <v>33864</v>
      </c>
      <c r="P381" t="s">
        <v>34342</v>
      </c>
      <c r="Q381">
        <v>31.633707999999999</v>
      </c>
      <c r="R381">
        <v>130.40243599999999</v>
      </c>
      <c r="S381">
        <v>20</v>
      </c>
      <c r="T381">
        <v>12.0578690127077</v>
      </c>
      <c r="U381">
        <v>1.1990876507005599</v>
      </c>
      <c r="V381">
        <v>9</v>
      </c>
      <c r="W381">
        <v>12</v>
      </c>
    </row>
    <row r="382" spans="1:23" hidden="1">
      <c r="A382" t="s">
        <v>34280</v>
      </c>
      <c r="B382" t="s">
        <v>4988</v>
      </c>
      <c r="C382" t="s">
        <v>4990</v>
      </c>
      <c r="D382">
        <v>2014</v>
      </c>
      <c r="E382" t="s">
        <v>2621</v>
      </c>
      <c r="F382" t="s">
        <v>4993</v>
      </c>
      <c r="G382">
        <v>3</v>
      </c>
      <c r="H382" t="s">
        <v>33777</v>
      </c>
      <c r="J382">
        <v>3</v>
      </c>
      <c r="K382" t="s">
        <v>33800</v>
      </c>
      <c r="L382" t="s">
        <v>33918</v>
      </c>
      <c r="M382" t="s">
        <v>33919</v>
      </c>
      <c r="N382" t="s">
        <v>33920</v>
      </c>
      <c r="O382" t="s">
        <v>33864</v>
      </c>
      <c r="P382" t="s">
        <v>34342</v>
      </c>
      <c r="Q382">
        <v>31.633707999999999</v>
      </c>
      <c r="R382">
        <v>130.40243599999999</v>
      </c>
      <c r="S382">
        <v>20</v>
      </c>
      <c r="T382">
        <v>12.9779081133919</v>
      </c>
      <c r="U382">
        <v>0.44314108830235399</v>
      </c>
      <c r="V382">
        <v>9</v>
      </c>
      <c r="W382">
        <v>13</v>
      </c>
    </row>
    <row r="383" spans="1:23" hidden="1">
      <c r="A383" t="s">
        <v>34280</v>
      </c>
      <c r="B383" t="s">
        <v>4988</v>
      </c>
      <c r="C383" t="s">
        <v>4990</v>
      </c>
      <c r="D383">
        <v>2014</v>
      </c>
      <c r="E383" t="s">
        <v>2621</v>
      </c>
      <c r="F383" t="s">
        <v>4993</v>
      </c>
      <c r="G383">
        <v>3</v>
      </c>
      <c r="H383" t="s">
        <v>33777</v>
      </c>
      <c r="J383">
        <v>3</v>
      </c>
      <c r="K383" t="s">
        <v>33800</v>
      </c>
      <c r="L383" t="s">
        <v>33918</v>
      </c>
      <c r="M383" t="s">
        <v>33919</v>
      </c>
      <c r="N383" t="s">
        <v>33920</v>
      </c>
      <c r="O383" t="s">
        <v>33864</v>
      </c>
      <c r="P383" t="s">
        <v>34342</v>
      </c>
      <c r="Q383">
        <v>31.633707999999999</v>
      </c>
      <c r="R383">
        <v>130.40243599999999</v>
      </c>
      <c r="S383">
        <v>20</v>
      </c>
      <c r="T383">
        <v>14.028934506353799</v>
      </c>
      <c r="U383">
        <v>0.59954382535022399</v>
      </c>
      <c r="V383">
        <v>9</v>
      </c>
      <c r="W383">
        <v>14</v>
      </c>
    </row>
    <row r="384" spans="1:23" hidden="1">
      <c r="A384" t="s">
        <v>34280</v>
      </c>
      <c r="B384" t="s">
        <v>4988</v>
      </c>
      <c r="C384" t="s">
        <v>4990</v>
      </c>
      <c r="D384">
        <v>2014</v>
      </c>
      <c r="E384" t="s">
        <v>2621</v>
      </c>
      <c r="F384" t="s">
        <v>4993</v>
      </c>
      <c r="G384">
        <v>3</v>
      </c>
      <c r="H384" t="s">
        <v>33777</v>
      </c>
      <c r="J384">
        <v>3</v>
      </c>
      <c r="K384" t="s">
        <v>33800</v>
      </c>
      <c r="L384" t="s">
        <v>33918</v>
      </c>
      <c r="M384" t="s">
        <v>33919</v>
      </c>
      <c r="N384" t="s">
        <v>33920</v>
      </c>
      <c r="O384" t="s">
        <v>33864</v>
      </c>
      <c r="P384" t="s">
        <v>34342</v>
      </c>
      <c r="Q384">
        <v>31.633707999999999</v>
      </c>
      <c r="R384">
        <v>130.40243599999999</v>
      </c>
      <c r="S384">
        <v>20</v>
      </c>
      <c r="T384">
        <v>14.9927663734115</v>
      </c>
      <c r="U384">
        <v>-0.149885956337584</v>
      </c>
      <c r="V384">
        <v>9</v>
      </c>
      <c r="W384">
        <v>15</v>
      </c>
    </row>
    <row r="385" spans="1:23" hidden="1">
      <c r="A385" t="s">
        <v>34280</v>
      </c>
      <c r="B385" t="s">
        <v>4988</v>
      </c>
      <c r="C385" t="s">
        <v>4990</v>
      </c>
      <c r="D385">
        <v>2014</v>
      </c>
      <c r="E385" t="s">
        <v>2621</v>
      </c>
      <c r="F385" t="s">
        <v>4993</v>
      </c>
      <c r="G385">
        <v>3</v>
      </c>
      <c r="H385" t="s">
        <v>33777</v>
      </c>
      <c r="J385">
        <v>3</v>
      </c>
      <c r="K385" t="s">
        <v>33800</v>
      </c>
      <c r="L385" t="s">
        <v>33918</v>
      </c>
      <c r="M385" t="s">
        <v>33919</v>
      </c>
      <c r="N385" t="s">
        <v>33920</v>
      </c>
      <c r="O385" t="s">
        <v>33864</v>
      </c>
      <c r="P385" t="s">
        <v>34342</v>
      </c>
      <c r="Q385">
        <v>31.633707999999999</v>
      </c>
      <c r="R385">
        <v>130.40243599999999</v>
      </c>
      <c r="S385">
        <v>20</v>
      </c>
      <c r="T385">
        <v>15.999608993157301</v>
      </c>
      <c r="U385">
        <v>0.89279895731505099</v>
      </c>
      <c r="V385">
        <v>9</v>
      </c>
      <c r="W385">
        <v>16</v>
      </c>
    </row>
    <row r="386" spans="1:23" hidden="1">
      <c r="A386" t="s">
        <v>34280</v>
      </c>
      <c r="B386" t="s">
        <v>4988</v>
      </c>
      <c r="C386" t="s">
        <v>4990</v>
      </c>
      <c r="D386">
        <v>2014</v>
      </c>
      <c r="E386" t="s">
        <v>2621</v>
      </c>
      <c r="F386" t="s">
        <v>4993</v>
      </c>
      <c r="G386">
        <v>3</v>
      </c>
      <c r="H386" t="s">
        <v>33777</v>
      </c>
      <c r="J386">
        <v>3</v>
      </c>
      <c r="K386" t="s">
        <v>33800</v>
      </c>
      <c r="L386" t="s">
        <v>33918</v>
      </c>
      <c r="M386" t="s">
        <v>33919</v>
      </c>
      <c r="N386" t="s">
        <v>33920</v>
      </c>
      <c r="O386" t="s">
        <v>33864</v>
      </c>
      <c r="P386" t="s">
        <v>34343</v>
      </c>
      <c r="Q386">
        <v>31.633707999999999</v>
      </c>
      <c r="R386">
        <v>130.40243599999999</v>
      </c>
      <c r="S386">
        <v>20</v>
      </c>
      <c r="T386">
        <v>12.021114369501401</v>
      </c>
      <c r="U386">
        <v>85.122189638318602</v>
      </c>
      <c r="V386">
        <v>9</v>
      </c>
      <c r="W386">
        <v>12</v>
      </c>
    </row>
    <row r="387" spans="1:23" hidden="1">
      <c r="A387" t="s">
        <v>34280</v>
      </c>
      <c r="B387" t="s">
        <v>4988</v>
      </c>
      <c r="C387" t="s">
        <v>4990</v>
      </c>
      <c r="D387">
        <v>2014</v>
      </c>
      <c r="E387" t="s">
        <v>2621</v>
      </c>
      <c r="F387" t="s">
        <v>4993</v>
      </c>
      <c r="G387">
        <v>3</v>
      </c>
      <c r="H387" t="s">
        <v>33777</v>
      </c>
      <c r="J387">
        <v>3</v>
      </c>
      <c r="K387" t="s">
        <v>33800</v>
      </c>
      <c r="L387" t="s">
        <v>33918</v>
      </c>
      <c r="M387" t="s">
        <v>33919</v>
      </c>
      <c r="N387" t="s">
        <v>33920</v>
      </c>
      <c r="O387" t="s">
        <v>33864</v>
      </c>
      <c r="P387" t="s">
        <v>34343</v>
      </c>
      <c r="Q387">
        <v>31.633707999999999</v>
      </c>
      <c r="R387">
        <v>130.40243599999999</v>
      </c>
      <c r="S387">
        <v>20</v>
      </c>
      <c r="T387">
        <v>13.047116324535599</v>
      </c>
      <c r="U387">
        <v>42.417725643532002</v>
      </c>
      <c r="V387">
        <v>9</v>
      </c>
      <c r="W387">
        <v>13</v>
      </c>
    </row>
    <row r="388" spans="1:23" hidden="1">
      <c r="A388" t="s">
        <v>34280</v>
      </c>
      <c r="B388" t="s">
        <v>4988</v>
      </c>
      <c r="C388" t="s">
        <v>4990</v>
      </c>
      <c r="D388">
        <v>2014</v>
      </c>
      <c r="E388" t="s">
        <v>2621</v>
      </c>
      <c r="F388" t="s">
        <v>4993</v>
      </c>
      <c r="G388">
        <v>3</v>
      </c>
      <c r="H388" t="s">
        <v>33777</v>
      </c>
      <c r="J388">
        <v>3</v>
      </c>
      <c r="K388" t="s">
        <v>33800</v>
      </c>
      <c r="L388" t="s">
        <v>33918</v>
      </c>
      <c r="M388" t="s">
        <v>33919</v>
      </c>
      <c r="N388" t="s">
        <v>33920</v>
      </c>
      <c r="O388" t="s">
        <v>33864</v>
      </c>
      <c r="P388" t="s">
        <v>34343</v>
      </c>
      <c r="Q388">
        <v>31.633707999999999</v>
      </c>
      <c r="R388">
        <v>130.40243599999999</v>
      </c>
      <c r="S388">
        <v>20</v>
      </c>
      <c r="T388">
        <v>14.028934506353799</v>
      </c>
      <c r="U388">
        <v>0.59954382535022399</v>
      </c>
      <c r="V388">
        <v>9</v>
      </c>
      <c r="W388">
        <v>14</v>
      </c>
    </row>
    <row r="389" spans="1:23" hidden="1">
      <c r="A389" t="s">
        <v>34280</v>
      </c>
      <c r="B389" t="s">
        <v>4988</v>
      </c>
      <c r="C389" t="s">
        <v>4990</v>
      </c>
      <c r="D389">
        <v>2014</v>
      </c>
      <c r="E389" t="s">
        <v>2621</v>
      </c>
      <c r="F389" t="s">
        <v>4993</v>
      </c>
      <c r="G389">
        <v>3</v>
      </c>
      <c r="H389" t="s">
        <v>33777</v>
      </c>
      <c r="J389">
        <v>3</v>
      </c>
      <c r="K389" t="s">
        <v>33800</v>
      </c>
      <c r="L389" t="s">
        <v>33918</v>
      </c>
      <c r="M389" t="s">
        <v>33919</v>
      </c>
      <c r="N389" t="s">
        <v>33920</v>
      </c>
      <c r="O389" t="s">
        <v>33864</v>
      </c>
      <c r="P389" t="s">
        <v>34343</v>
      </c>
      <c r="Q389">
        <v>31.633707999999999</v>
      </c>
      <c r="R389">
        <v>130.40243599999999</v>
      </c>
      <c r="S389">
        <v>20</v>
      </c>
      <c r="T389">
        <v>14.9927663734115</v>
      </c>
      <c r="U389">
        <v>-0.149885956337584</v>
      </c>
      <c r="V389">
        <v>9</v>
      </c>
      <c r="W389">
        <v>15</v>
      </c>
    </row>
    <row r="390" spans="1:23" hidden="1">
      <c r="A390" t="s">
        <v>34280</v>
      </c>
      <c r="B390" t="s">
        <v>4988</v>
      </c>
      <c r="C390" t="s">
        <v>4990</v>
      </c>
      <c r="D390">
        <v>2014</v>
      </c>
      <c r="E390" t="s">
        <v>2621</v>
      </c>
      <c r="F390" t="s">
        <v>4993</v>
      </c>
      <c r="G390">
        <v>3</v>
      </c>
      <c r="H390" t="s">
        <v>33777</v>
      </c>
      <c r="J390">
        <v>3</v>
      </c>
      <c r="K390" t="s">
        <v>33800</v>
      </c>
      <c r="L390" t="s">
        <v>33918</v>
      </c>
      <c r="M390" t="s">
        <v>33919</v>
      </c>
      <c r="N390" t="s">
        <v>33920</v>
      </c>
      <c r="O390" t="s">
        <v>33864</v>
      </c>
      <c r="P390" t="s">
        <v>34343</v>
      </c>
      <c r="Q390">
        <v>31.633707999999999</v>
      </c>
      <c r="R390">
        <v>130.40243599999999</v>
      </c>
      <c r="S390">
        <v>20</v>
      </c>
      <c r="T390">
        <v>15.999608993157301</v>
      </c>
      <c r="U390">
        <v>0.89279895731505099</v>
      </c>
      <c r="V390">
        <v>9</v>
      </c>
      <c r="W390">
        <v>16</v>
      </c>
    </row>
    <row r="391" spans="1:23" hidden="1">
      <c r="A391" t="s">
        <v>34280</v>
      </c>
      <c r="B391" t="s">
        <v>4988</v>
      </c>
      <c r="C391" t="s">
        <v>4990</v>
      </c>
      <c r="D391">
        <v>2014</v>
      </c>
      <c r="E391" t="s">
        <v>2621</v>
      </c>
      <c r="F391" t="s">
        <v>4993</v>
      </c>
      <c r="G391">
        <v>3</v>
      </c>
      <c r="H391" t="s">
        <v>33777</v>
      </c>
      <c r="J391">
        <v>3</v>
      </c>
      <c r="K391" t="s">
        <v>33800</v>
      </c>
      <c r="L391" t="s">
        <v>33918</v>
      </c>
      <c r="M391" t="s">
        <v>33919</v>
      </c>
      <c r="N391" t="s">
        <v>33920</v>
      </c>
      <c r="O391" t="s">
        <v>33864</v>
      </c>
      <c r="P391" t="s">
        <v>34344</v>
      </c>
      <c r="Q391">
        <v>35.474781</v>
      </c>
      <c r="R391">
        <v>135.38603900000001</v>
      </c>
      <c r="S391">
        <v>17</v>
      </c>
      <c r="T391">
        <v>10</v>
      </c>
      <c r="U391">
        <v>50</v>
      </c>
      <c r="V391">
        <v>6</v>
      </c>
      <c r="W391">
        <v>10</v>
      </c>
    </row>
    <row r="392" spans="1:23" hidden="1">
      <c r="A392" t="s">
        <v>34280</v>
      </c>
      <c r="B392" t="s">
        <v>4988</v>
      </c>
      <c r="C392" t="s">
        <v>4990</v>
      </c>
      <c r="D392">
        <v>2014</v>
      </c>
      <c r="E392" t="s">
        <v>2621</v>
      </c>
      <c r="F392" t="s">
        <v>4993</v>
      </c>
      <c r="G392">
        <v>3</v>
      </c>
      <c r="H392" t="s">
        <v>33777</v>
      </c>
      <c r="J392">
        <v>3</v>
      </c>
      <c r="K392" t="s">
        <v>33800</v>
      </c>
      <c r="L392" t="s">
        <v>33918</v>
      </c>
      <c r="M392" t="s">
        <v>33919</v>
      </c>
      <c r="N392" t="s">
        <v>33920</v>
      </c>
      <c r="O392" t="s">
        <v>33864</v>
      </c>
      <c r="P392" t="s">
        <v>34344</v>
      </c>
      <c r="Q392">
        <v>35.474781</v>
      </c>
      <c r="R392">
        <v>135.38603900000001</v>
      </c>
      <c r="S392">
        <v>17</v>
      </c>
      <c r="T392">
        <v>12.014598540145901</v>
      </c>
      <c r="U392">
        <v>100.892857142857</v>
      </c>
      <c r="V392">
        <v>6</v>
      </c>
      <c r="W392">
        <v>12</v>
      </c>
    </row>
    <row r="393" spans="1:23" hidden="1">
      <c r="A393" t="s">
        <v>34280</v>
      </c>
      <c r="B393" t="s">
        <v>4988</v>
      </c>
      <c r="C393" t="s">
        <v>4990</v>
      </c>
      <c r="D393">
        <v>2014</v>
      </c>
      <c r="E393" t="s">
        <v>2621</v>
      </c>
      <c r="F393" t="s">
        <v>4993</v>
      </c>
      <c r="G393">
        <v>3</v>
      </c>
      <c r="H393" t="s">
        <v>33777</v>
      </c>
      <c r="J393">
        <v>3</v>
      </c>
      <c r="K393" t="s">
        <v>33800</v>
      </c>
      <c r="L393" t="s">
        <v>33918</v>
      </c>
      <c r="M393" t="s">
        <v>33919</v>
      </c>
      <c r="N393" t="s">
        <v>33920</v>
      </c>
      <c r="O393" t="s">
        <v>33864</v>
      </c>
      <c r="P393" t="s">
        <v>34344</v>
      </c>
      <c r="Q393">
        <v>35.474781</v>
      </c>
      <c r="R393">
        <v>135.38603900000001</v>
      </c>
      <c r="S393">
        <v>17</v>
      </c>
      <c r="T393">
        <v>12.978102189781</v>
      </c>
      <c r="U393">
        <v>100.892857142857</v>
      </c>
      <c r="V393">
        <v>6</v>
      </c>
      <c r="W393">
        <v>13</v>
      </c>
    </row>
    <row r="394" spans="1:23" hidden="1">
      <c r="A394" t="s">
        <v>34280</v>
      </c>
      <c r="B394" t="s">
        <v>4988</v>
      </c>
      <c r="C394" t="s">
        <v>4990</v>
      </c>
      <c r="D394">
        <v>2014</v>
      </c>
      <c r="E394" t="s">
        <v>2621</v>
      </c>
      <c r="F394" t="s">
        <v>4993</v>
      </c>
      <c r="G394">
        <v>3</v>
      </c>
      <c r="H394" t="s">
        <v>33777</v>
      </c>
      <c r="J394">
        <v>3</v>
      </c>
      <c r="K394" t="s">
        <v>33800</v>
      </c>
      <c r="L394" t="s">
        <v>33918</v>
      </c>
      <c r="M394" t="s">
        <v>33919</v>
      </c>
      <c r="N394" t="s">
        <v>33920</v>
      </c>
      <c r="O394" t="s">
        <v>33864</v>
      </c>
      <c r="P394" t="s">
        <v>34344</v>
      </c>
      <c r="Q394">
        <v>35.474781</v>
      </c>
      <c r="R394">
        <v>135.38603900000001</v>
      </c>
      <c r="S394">
        <v>17</v>
      </c>
      <c r="T394">
        <v>13.985401459854</v>
      </c>
      <c r="U394">
        <v>100</v>
      </c>
      <c r="V394">
        <v>6</v>
      </c>
      <c r="W394">
        <v>14</v>
      </c>
    </row>
    <row r="395" spans="1:23" hidden="1">
      <c r="A395" t="s">
        <v>34280</v>
      </c>
      <c r="B395" t="s">
        <v>4988</v>
      </c>
      <c r="C395" t="s">
        <v>4990</v>
      </c>
      <c r="D395">
        <v>2014</v>
      </c>
      <c r="E395" t="s">
        <v>2621</v>
      </c>
      <c r="F395" t="s">
        <v>4993</v>
      </c>
      <c r="G395">
        <v>3</v>
      </c>
      <c r="H395" t="s">
        <v>33777</v>
      </c>
      <c r="J395">
        <v>3</v>
      </c>
      <c r="K395" t="s">
        <v>33800</v>
      </c>
      <c r="L395" t="s">
        <v>33918</v>
      </c>
      <c r="M395" t="s">
        <v>33919</v>
      </c>
      <c r="N395" t="s">
        <v>33920</v>
      </c>
      <c r="O395" t="s">
        <v>33864</v>
      </c>
      <c r="P395" t="s">
        <v>34344</v>
      </c>
      <c r="Q395">
        <v>35.474781</v>
      </c>
      <c r="R395">
        <v>135.38603900000001</v>
      </c>
      <c r="S395">
        <v>17</v>
      </c>
      <c r="T395">
        <v>14.992700729927</v>
      </c>
      <c r="U395">
        <v>0</v>
      </c>
      <c r="V395">
        <v>6</v>
      </c>
      <c r="W395">
        <v>15</v>
      </c>
    </row>
    <row r="396" spans="1:23" hidden="1">
      <c r="A396" t="s">
        <v>34280</v>
      </c>
      <c r="B396" t="s">
        <v>4988</v>
      </c>
      <c r="C396" t="s">
        <v>4990</v>
      </c>
      <c r="D396">
        <v>2014</v>
      </c>
      <c r="E396" t="s">
        <v>2621</v>
      </c>
      <c r="F396" t="s">
        <v>4993</v>
      </c>
      <c r="G396">
        <v>3</v>
      </c>
      <c r="H396" t="s">
        <v>33777</v>
      </c>
      <c r="J396">
        <v>3</v>
      </c>
      <c r="K396" t="s">
        <v>33800</v>
      </c>
      <c r="L396" t="s">
        <v>33918</v>
      </c>
      <c r="M396" t="s">
        <v>33919</v>
      </c>
      <c r="N396" t="s">
        <v>33920</v>
      </c>
      <c r="O396" t="s">
        <v>33864</v>
      </c>
      <c r="P396" t="s">
        <v>34344</v>
      </c>
      <c r="Q396">
        <v>35.474781</v>
      </c>
      <c r="R396">
        <v>135.38603900000001</v>
      </c>
      <c r="S396">
        <v>17</v>
      </c>
      <c r="T396">
        <v>16</v>
      </c>
      <c r="U396">
        <v>0.89285714285713802</v>
      </c>
      <c r="V396">
        <v>6</v>
      </c>
      <c r="W396">
        <v>16</v>
      </c>
    </row>
    <row r="397" spans="1:23" hidden="1">
      <c r="A397" t="s">
        <v>34280</v>
      </c>
      <c r="B397" t="s">
        <v>4988</v>
      </c>
      <c r="C397" t="s">
        <v>4990</v>
      </c>
      <c r="D397">
        <v>2014</v>
      </c>
      <c r="E397" t="s">
        <v>2621</v>
      </c>
      <c r="F397" t="s">
        <v>4993</v>
      </c>
      <c r="G397">
        <v>3</v>
      </c>
      <c r="H397" t="s">
        <v>33777</v>
      </c>
      <c r="J397">
        <v>3</v>
      </c>
      <c r="K397" t="s">
        <v>33800</v>
      </c>
      <c r="L397" t="s">
        <v>33918</v>
      </c>
      <c r="M397" t="s">
        <v>33919</v>
      </c>
      <c r="N397" t="s">
        <v>33920</v>
      </c>
      <c r="O397" t="s">
        <v>33864</v>
      </c>
      <c r="P397" t="s">
        <v>34345</v>
      </c>
      <c r="Q397">
        <v>35.474781</v>
      </c>
      <c r="R397">
        <v>135.38603900000001</v>
      </c>
      <c r="S397">
        <v>17</v>
      </c>
      <c r="T397">
        <v>10</v>
      </c>
      <c r="U397">
        <v>100.892857142857</v>
      </c>
      <c r="V397">
        <v>6</v>
      </c>
      <c r="W397">
        <v>10</v>
      </c>
    </row>
    <row r="398" spans="1:23" hidden="1">
      <c r="A398" t="s">
        <v>34280</v>
      </c>
      <c r="B398" t="s">
        <v>4988</v>
      </c>
      <c r="C398" t="s">
        <v>4990</v>
      </c>
      <c r="D398">
        <v>2014</v>
      </c>
      <c r="E398" t="s">
        <v>2621</v>
      </c>
      <c r="F398" t="s">
        <v>4993</v>
      </c>
      <c r="G398">
        <v>3</v>
      </c>
      <c r="H398" t="s">
        <v>33777</v>
      </c>
      <c r="J398">
        <v>3</v>
      </c>
      <c r="K398" t="s">
        <v>33800</v>
      </c>
      <c r="L398" t="s">
        <v>33918</v>
      </c>
      <c r="M398" t="s">
        <v>33919</v>
      </c>
      <c r="N398" t="s">
        <v>33920</v>
      </c>
      <c r="O398" t="s">
        <v>33864</v>
      </c>
      <c r="P398" t="s">
        <v>34345</v>
      </c>
      <c r="Q398">
        <v>35.474781</v>
      </c>
      <c r="R398">
        <v>135.38603900000001</v>
      </c>
      <c r="S398">
        <v>17</v>
      </c>
      <c r="T398">
        <v>12.014598540145901</v>
      </c>
      <c r="U398">
        <v>100.892857142857</v>
      </c>
      <c r="V398">
        <v>6</v>
      </c>
      <c r="W398">
        <v>12</v>
      </c>
    </row>
    <row r="399" spans="1:23" hidden="1">
      <c r="A399" t="s">
        <v>34280</v>
      </c>
      <c r="B399" t="s">
        <v>4988</v>
      </c>
      <c r="C399" t="s">
        <v>4990</v>
      </c>
      <c r="D399">
        <v>2014</v>
      </c>
      <c r="E399" t="s">
        <v>2621</v>
      </c>
      <c r="F399" t="s">
        <v>4993</v>
      </c>
      <c r="G399">
        <v>3</v>
      </c>
      <c r="H399" t="s">
        <v>33777</v>
      </c>
      <c r="J399">
        <v>3</v>
      </c>
      <c r="K399" t="s">
        <v>33800</v>
      </c>
      <c r="L399" t="s">
        <v>33918</v>
      </c>
      <c r="M399" t="s">
        <v>33919</v>
      </c>
      <c r="N399" t="s">
        <v>33920</v>
      </c>
      <c r="O399" t="s">
        <v>33864</v>
      </c>
      <c r="P399" t="s">
        <v>34345</v>
      </c>
      <c r="Q399">
        <v>35.474781</v>
      </c>
      <c r="R399">
        <v>135.38603900000001</v>
      </c>
      <c r="S399">
        <v>17</v>
      </c>
      <c r="T399">
        <v>12.978102189781</v>
      </c>
      <c r="U399">
        <v>100.892857142857</v>
      </c>
      <c r="V399">
        <v>6</v>
      </c>
      <c r="W399">
        <v>13</v>
      </c>
    </row>
    <row r="400" spans="1:23" hidden="1">
      <c r="A400" t="s">
        <v>34280</v>
      </c>
      <c r="B400" t="s">
        <v>4988</v>
      </c>
      <c r="C400" t="s">
        <v>4990</v>
      </c>
      <c r="D400">
        <v>2014</v>
      </c>
      <c r="E400" t="s">
        <v>2621</v>
      </c>
      <c r="F400" t="s">
        <v>4993</v>
      </c>
      <c r="G400">
        <v>3</v>
      </c>
      <c r="H400" t="s">
        <v>33777</v>
      </c>
      <c r="J400">
        <v>3</v>
      </c>
      <c r="K400" t="s">
        <v>33800</v>
      </c>
      <c r="L400" t="s">
        <v>33918</v>
      </c>
      <c r="M400" t="s">
        <v>33919</v>
      </c>
      <c r="N400" t="s">
        <v>33920</v>
      </c>
      <c r="O400" t="s">
        <v>33864</v>
      </c>
      <c r="P400" t="s">
        <v>34345</v>
      </c>
      <c r="Q400">
        <v>35.474781</v>
      </c>
      <c r="R400">
        <v>135.38603900000001</v>
      </c>
      <c r="S400">
        <v>17</v>
      </c>
      <c r="T400">
        <v>13.941605839416001</v>
      </c>
      <c r="U400">
        <v>50.892857142857103</v>
      </c>
      <c r="V400">
        <v>6</v>
      </c>
      <c r="W400">
        <v>14</v>
      </c>
    </row>
    <row r="401" spans="1:23" hidden="1">
      <c r="A401" t="s">
        <v>34280</v>
      </c>
      <c r="B401" t="s">
        <v>4988</v>
      </c>
      <c r="C401" t="s">
        <v>4990</v>
      </c>
      <c r="D401">
        <v>2014</v>
      </c>
      <c r="E401" t="s">
        <v>2621</v>
      </c>
      <c r="F401" t="s">
        <v>4993</v>
      </c>
      <c r="G401">
        <v>3</v>
      </c>
      <c r="H401" t="s">
        <v>33777</v>
      </c>
      <c r="J401">
        <v>3</v>
      </c>
      <c r="K401" t="s">
        <v>33800</v>
      </c>
      <c r="L401" t="s">
        <v>33918</v>
      </c>
      <c r="M401" t="s">
        <v>33919</v>
      </c>
      <c r="N401" t="s">
        <v>33920</v>
      </c>
      <c r="O401" t="s">
        <v>33864</v>
      </c>
      <c r="P401" t="s">
        <v>34345</v>
      </c>
      <c r="Q401">
        <v>35.474781</v>
      </c>
      <c r="R401">
        <v>135.38603900000001</v>
      </c>
      <c r="S401">
        <v>17</v>
      </c>
      <c r="T401">
        <v>14.948905109489001</v>
      </c>
      <c r="U401">
        <v>33.928571428571402</v>
      </c>
      <c r="V401">
        <v>6</v>
      </c>
      <c r="W401">
        <v>15</v>
      </c>
    </row>
    <row r="402" spans="1:23" hidden="1">
      <c r="A402" t="s">
        <v>34280</v>
      </c>
      <c r="B402" t="s">
        <v>4988</v>
      </c>
      <c r="C402" t="s">
        <v>4990</v>
      </c>
      <c r="D402">
        <v>2014</v>
      </c>
      <c r="E402" t="s">
        <v>2621</v>
      </c>
      <c r="F402" t="s">
        <v>4993</v>
      </c>
      <c r="G402">
        <v>3</v>
      </c>
      <c r="H402" t="s">
        <v>33777</v>
      </c>
      <c r="J402">
        <v>3</v>
      </c>
      <c r="K402" t="s">
        <v>33800</v>
      </c>
      <c r="L402" t="s">
        <v>33918</v>
      </c>
      <c r="M402" t="s">
        <v>33919</v>
      </c>
      <c r="N402" t="s">
        <v>33920</v>
      </c>
      <c r="O402" t="s">
        <v>33864</v>
      </c>
      <c r="P402" t="s">
        <v>34345</v>
      </c>
      <c r="Q402">
        <v>35.474781</v>
      </c>
      <c r="R402">
        <v>135.38603900000001</v>
      </c>
      <c r="S402">
        <v>17</v>
      </c>
      <c r="T402">
        <v>16</v>
      </c>
      <c r="U402">
        <v>0.89285714285713802</v>
      </c>
      <c r="V402">
        <v>6</v>
      </c>
      <c r="W402">
        <v>16</v>
      </c>
    </row>
    <row r="403" spans="1:23" hidden="1">
      <c r="A403" t="s">
        <v>34280</v>
      </c>
      <c r="B403" t="s">
        <v>4988</v>
      </c>
      <c r="C403" t="s">
        <v>4990</v>
      </c>
      <c r="D403">
        <v>2014</v>
      </c>
      <c r="E403" t="s">
        <v>2621</v>
      </c>
      <c r="F403" t="s">
        <v>4993</v>
      </c>
      <c r="G403">
        <v>3</v>
      </c>
      <c r="H403" t="s">
        <v>33777</v>
      </c>
      <c r="J403">
        <v>3</v>
      </c>
      <c r="K403" t="s">
        <v>33800</v>
      </c>
      <c r="L403" t="s">
        <v>33918</v>
      </c>
      <c r="M403" t="s">
        <v>33919</v>
      </c>
      <c r="N403" t="s">
        <v>33920</v>
      </c>
      <c r="O403" t="s">
        <v>33864</v>
      </c>
      <c r="P403" t="s">
        <v>34346</v>
      </c>
      <c r="Q403">
        <v>35.474781</v>
      </c>
      <c r="R403">
        <v>135.38603900000001</v>
      </c>
      <c r="S403">
        <v>17</v>
      </c>
      <c r="T403">
        <v>10</v>
      </c>
      <c r="U403">
        <v>100.892857142857</v>
      </c>
      <c r="V403">
        <v>6</v>
      </c>
      <c r="W403">
        <v>10</v>
      </c>
    </row>
    <row r="404" spans="1:23" hidden="1">
      <c r="A404" t="s">
        <v>34280</v>
      </c>
      <c r="B404" t="s">
        <v>4988</v>
      </c>
      <c r="C404" t="s">
        <v>4990</v>
      </c>
      <c r="D404">
        <v>2014</v>
      </c>
      <c r="E404" t="s">
        <v>2621</v>
      </c>
      <c r="F404" t="s">
        <v>4993</v>
      </c>
      <c r="G404">
        <v>3</v>
      </c>
      <c r="H404" t="s">
        <v>33777</v>
      </c>
      <c r="J404">
        <v>3</v>
      </c>
      <c r="K404" t="s">
        <v>33800</v>
      </c>
      <c r="L404" t="s">
        <v>33918</v>
      </c>
      <c r="M404" t="s">
        <v>33919</v>
      </c>
      <c r="N404" t="s">
        <v>33920</v>
      </c>
      <c r="O404" t="s">
        <v>33864</v>
      </c>
      <c r="P404" t="s">
        <v>34346</v>
      </c>
      <c r="Q404">
        <v>35.474781</v>
      </c>
      <c r="R404">
        <v>135.38603900000001</v>
      </c>
      <c r="S404">
        <v>17</v>
      </c>
      <c r="T404">
        <v>12.014598540145901</v>
      </c>
      <c r="U404">
        <v>100.892857142857</v>
      </c>
      <c r="V404">
        <v>6</v>
      </c>
      <c r="W404">
        <v>12</v>
      </c>
    </row>
    <row r="405" spans="1:23" hidden="1">
      <c r="A405" t="s">
        <v>34280</v>
      </c>
      <c r="B405" t="s">
        <v>4988</v>
      </c>
      <c r="C405" t="s">
        <v>4990</v>
      </c>
      <c r="D405">
        <v>2014</v>
      </c>
      <c r="E405" t="s">
        <v>2621</v>
      </c>
      <c r="F405" t="s">
        <v>4993</v>
      </c>
      <c r="G405">
        <v>3</v>
      </c>
      <c r="H405" t="s">
        <v>33777</v>
      </c>
      <c r="J405">
        <v>3</v>
      </c>
      <c r="K405" t="s">
        <v>33800</v>
      </c>
      <c r="L405" t="s">
        <v>33918</v>
      </c>
      <c r="M405" t="s">
        <v>33919</v>
      </c>
      <c r="N405" t="s">
        <v>33920</v>
      </c>
      <c r="O405" t="s">
        <v>33864</v>
      </c>
      <c r="P405" t="s">
        <v>34346</v>
      </c>
      <c r="Q405">
        <v>35.474781</v>
      </c>
      <c r="R405">
        <v>135.38603900000001</v>
      </c>
      <c r="S405">
        <v>17</v>
      </c>
      <c r="T405">
        <v>12.978102189781</v>
      </c>
      <c r="U405">
        <v>100.892857142857</v>
      </c>
      <c r="V405">
        <v>6</v>
      </c>
      <c r="W405">
        <v>13</v>
      </c>
    </row>
    <row r="406" spans="1:23" hidden="1">
      <c r="A406" t="s">
        <v>34280</v>
      </c>
      <c r="B406" t="s">
        <v>4988</v>
      </c>
      <c r="C406" t="s">
        <v>4990</v>
      </c>
      <c r="D406">
        <v>2014</v>
      </c>
      <c r="E406" t="s">
        <v>2621</v>
      </c>
      <c r="F406" t="s">
        <v>4993</v>
      </c>
      <c r="G406">
        <v>3</v>
      </c>
      <c r="H406" t="s">
        <v>33777</v>
      </c>
      <c r="J406">
        <v>3</v>
      </c>
      <c r="K406" t="s">
        <v>33800</v>
      </c>
      <c r="L406" t="s">
        <v>33918</v>
      </c>
      <c r="M406" t="s">
        <v>33919</v>
      </c>
      <c r="N406" t="s">
        <v>33920</v>
      </c>
      <c r="O406" t="s">
        <v>33864</v>
      </c>
      <c r="P406" t="s">
        <v>34346</v>
      </c>
      <c r="Q406">
        <v>35.474781</v>
      </c>
      <c r="R406">
        <v>135.38603900000001</v>
      </c>
      <c r="S406">
        <v>17</v>
      </c>
      <c r="T406">
        <v>14.029197080291899</v>
      </c>
      <c r="U406">
        <v>90.178571428571402</v>
      </c>
      <c r="V406">
        <v>6</v>
      </c>
      <c r="W406">
        <v>14</v>
      </c>
    </row>
    <row r="407" spans="1:23" hidden="1">
      <c r="A407" t="s">
        <v>34280</v>
      </c>
      <c r="B407" t="s">
        <v>4988</v>
      </c>
      <c r="C407" t="s">
        <v>4990</v>
      </c>
      <c r="D407">
        <v>2014</v>
      </c>
      <c r="E407" t="s">
        <v>2621</v>
      </c>
      <c r="F407" t="s">
        <v>4993</v>
      </c>
      <c r="G407">
        <v>3</v>
      </c>
      <c r="H407" t="s">
        <v>33777</v>
      </c>
      <c r="J407">
        <v>3</v>
      </c>
      <c r="K407" t="s">
        <v>33800</v>
      </c>
      <c r="L407" t="s">
        <v>33918</v>
      </c>
      <c r="M407" t="s">
        <v>33919</v>
      </c>
      <c r="N407" t="s">
        <v>33920</v>
      </c>
      <c r="O407" t="s">
        <v>33864</v>
      </c>
      <c r="P407" t="s">
        <v>34346</v>
      </c>
      <c r="Q407">
        <v>35.474781</v>
      </c>
      <c r="R407">
        <v>135.38603900000001</v>
      </c>
      <c r="S407">
        <v>17</v>
      </c>
      <c r="T407">
        <v>14.992700729927</v>
      </c>
      <c r="U407">
        <v>0</v>
      </c>
      <c r="V407">
        <v>6</v>
      </c>
      <c r="W407">
        <v>15</v>
      </c>
    </row>
    <row r="408" spans="1:23" hidden="1">
      <c r="A408" t="s">
        <v>34280</v>
      </c>
      <c r="B408" t="s">
        <v>4988</v>
      </c>
      <c r="C408" t="s">
        <v>4990</v>
      </c>
      <c r="D408">
        <v>2014</v>
      </c>
      <c r="E408" t="s">
        <v>2621</v>
      </c>
      <c r="F408" t="s">
        <v>4993</v>
      </c>
      <c r="G408">
        <v>3</v>
      </c>
      <c r="H408" t="s">
        <v>33777</v>
      </c>
      <c r="J408">
        <v>3</v>
      </c>
      <c r="K408" t="s">
        <v>33800</v>
      </c>
      <c r="L408" t="s">
        <v>33918</v>
      </c>
      <c r="M408" t="s">
        <v>33919</v>
      </c>
      <c r="N408" t="s">
        <v>33920</v>
      </c>
      <c r="O408" t="s">
        <v>33864</v>
      </c>
      <c r="P408" t="s">
        <v>34346</v>
      </c>
      <c r="Q408">
        <v>35.474781</v>
      </c>
      <c r="R408">
        <v>135.38603900000001</v>
      </c>
      <c r="S408">
        <v>17</v>
      </c>
      <c r="T408">
        <v>16</v>
      </c>
      <c r="U408">
        <v>0.89285714285713802</v>
      </c>
      <c r="V408">
        <v>6</v>
      </c>
      <c r="W408">
        <v>16</v>
      </c>
    </row>
    <row r="409" spans="1:23" hidden="1">
      <c r="A409" t="s">
        <v>34281</v>
      </c>
      <c r="B409" t="s">
        <v>7578</v>
      </c>
      <c r="C409" t="s">
        <v>7580</v>
      </c>
      <c r="D409">
        <v>2009</v>
      </c>
      <c r="E409" t="s">
        <v>452</v>
      </c>
      <c r="F409" t="s">
        <v>7582</v>
      </c>
      <c r="G409">
        <v>3</v>
      </c>
      <c r="J409">
        <v>3</v>
      </c>
      <c r="K409" t="s">
        <v>33800</v>
      </c>
      <c r="L409" t="s">
        <v>33865</v>
      </c>
      <c r="M409" t="s">
        <v>33866</v>
      </c>
      <c r="N409" t="s">
        <v>33867</v>
      </c>
      <c r="O409" t="s">
        <v>33864</v>
      </c>
      <c r="P409" t="s">
        <v>34074</v>
      </c>
      <c r="Q409">
        <v>36.064166999999998</v>
      </c>
      <c r="R409">
        <v>136.21972199999999</v>
      </c>
      <c r="S409">
        <v>4</v>
      </c>
      <c r="T409">
        <v>13.7901069518716</v>
      </c>
      <c r="U409">
        <v>98.994974874371806</v>
      </c>
      <c r="V409">
        <v>262</v>
      </c>
      <c r="W409">
        <v>13.75</v>
      </c>
    </row>
    <row r="410" spans="1:23" hidden="1">
      <c r="A410" t="s">
        <v>34281</v>
      </c>
      <c r="B410" t="s">
        <v>7578</v>
      </c>
      <c r="C410" t="s">
        <v>7580</v>
      </c>
      <c r="D410">
        <v>2009</v>
      </c>
      <c r="E410" t="s">
        <v>452</v>
      </c>
      <c r="F410" t="s">
        <v>7582</v>
      </c>
      <c r="G410">
        <v>3</v>
      </c>
      <c r="J410">
        <v>3</v>
      </c>
      <c r="K410" t="s">
        <v>33800</v>
      </c>
      <c r="L410" t="s">
        <v>33865</v>
      </c>
      <c r="M410" t="s">
        <v>33866</v>
      </c>
      <c r="N410" t="s">
        <v>33867</v>
      </c>
      <c r="O410" t="s">
        <v>33864</v>
      </c>
      <c r="P410" t="s">
        <v>34074</v>
      </c>
      <c r="Q410">
        <v>36.064166999999998</v>
      </c>
      <c r="R410">
        <v>136.21972199999999</v>
      </c>
      <c r="S410">
        <v>4</v>
      </c>
      <c r="T410">
        <v>14.084893048128301</v>
      </c>
      <c r="U410">
        <v>86.934673366834105</v>
      </c>
      <c r="V410">
        <v>262</v>
      </c>
      <c r="W410">
        <v>14</v>
      </c>
    </row>
    <row r="411" spans="1:23" hidden="1">
      <c r="A411" t="s">
        <v>34281</v>
      </c>
      <c r="B411" t="s">
        <v>7578</v>
      </c>
      <c r="C411" t="s">
        <v>7580</v>
      </c>
      <c r="D411">
        <v>2009</v>
      </c>
      <c r="E411" t="s">
        <v>452</v>
      </c>
      <c r="F411" t="s">
        <v>7582</v>
      </c>
      <c r="G411">
        <v>3</v>
      </c>
      <c r="J411">
        <v>3</v>
      </c>
      <c r="K411" t="s">
        <v>33800</v>
      </c>
      <c r="L411" t="s">
        <v>33865</v>
      </c>
      <c r="M411" t="s">
        <v>33866</v>
      </c>
      <c r="N411" t="s">
        <v>33867</v>
      </c>
      <c r="O411" t="s">
        <v>33864</v>
      </c>
      <c r="P411" t="s">
        <v>34074</v>
      </c>
      <c r="Q411">
        <v>36.064166999999998</v>
      </c>
      <c r="R411">
        <v>136.21972199999999</v>
      </c>
      <c r="S411">
        <v>4</v>
      </c>
      <c r="T411">
        <v>14.375</v>
      </c>
      <c r="U411">
        <v>33.417085427135603</v>
      </c>
      <c r="V411">
        <v>262</v>
      </c>
      <c r="W411">
        <v>14.25</v>
      </c>
    </row>
    <row r="412" spans="1:23" hidden="1">
      <c r="A412" t="s">
        <v>34281</v>
      </c>
      <c r="B412" t="s">
        <v>7578</v>
      </c>
      <c r="C412" t="s">
        <v>7580</v>
      </c>
      <c r="D412">
        <v>2009</v>
      </c>
      <c r="E412" t="s">
        <v>452</v>
      </c>
      <c r="F412" t="s">
        <v>7582</v>
      </c>
      <c r="G412">
        <v>3</v>
      </c>
      <c r="J412">
        <v>3</v>
      </c>
      <c r="K412" t="s">
        <v>33800</v>
      </c>
      <c r="L412" t="s">
        <v>33865</v>
      </c>
      <c r="M412" t="s">
        <v>33866</v>
      </c>
      <c r="N412" t="s">
        <v>33867</v>
      </c>
      <c r="O412" t="s">
        <v>33864</v>
      </c>
      <c r="P412" t="s">
        <v>34074</v>
      </c>
      <c r="Q412">
        <v>36.064166999999998</v>
      </c>
      <c r="R412">
        <v>136.21972199999999</v>
      </c>
      <c r="S412">
        <v>4</v>
      </c>
      <c r="T412">
        <v>14.6651069518716</v>
      </c>
      <c r="U412">
        <v>11.055276381909501</v>
      </c>
      <c r="V412">
        <v>262</v>
      </c>
      <c r="W412">
        <v>14.5</v>
      </c>
    </row>
    <row r="413" spans="1:23" hidden="1">
      <c r="A413" t="s">
        <v>34281</v>
      </c>
      <c r="B413" t="s">
        <v>7578</v>
      </c>
      <c r="C413" t="s">
        <v>7580</v>
      </c>
      <c r="D413">
        <v>2009</v>
      </c>
      <c r="E413" t="s">
        <v>452</v>
      </c>
      <c r="F413" t="s">
        <v>7582</v>
      </c>
      <c r="G413">
        <v>3</v>
      </c>
      <c r="J413">
        <v>3</v>
      </c>
      <c r="K413" t="s">
        <v>33800</v>
      </c>
      <c r="L413" t="s">
        <v>33865</v>
      </c>
      <c r="M413" t="s">
        <v>33866</v>
      </c>
      <c r="N413" t="s">
        <v>33867</v>
      </c>
      <c r="O413" t="s">
        <v>33864</v>
      </c>
      <c r="P413" t="s">
        <v>34073</v>
      </c>
      <c r="Q413">
        <f t="shared" ref="Q413:Q418" si="5">36+34/60</f>
        <v>36.56666666666667</v>
      </c>
      <c r="R413">
        <f t="shared" ref="R413:R418" si="6">136+39/60</f>
        <v>136.65</v>
      </c>
      <c r="S413">
        <v>6</v>
      </c>
      <c r="T413">
        <v>13.785427807486601</v>
      </c>
      <c r="U413">
        <v>100.251256281407</v>
      </c>
      <c r="V413">
        <v>312</v>
      </c>
      <c r="W413">
        <v>13.75</v>
      </c>
    </row>
    <row r="414" spans="1:23" hidden="1">
      <c r="A414" t="s">
        <v>34281</v>
      </c>
      <c r="B414" t="s">
        <v>7578</v>
      </c>
      <c r="C414" t="s">
        <v>7580</v>
      </c>
      <c r="D414">
        <v>2009</v>
      </c>
      <c r="E414" t="s">
        <v>452</v>
      </c>
      <c r="F414" t="s">
        <v>7582</v>
      </c>
      <c r="G414">
        <v>3</v>
      </c>
      <c r="J414">
        <v>3</v>
      </c>
      <c r="K414" t="s">
        <v>33800</v>
      </c>
      <c r="L414" t="s">
        <v>33865</v>
      </c>
      <c r="M414" t="s">
        <v>33866</v>
      </c>
      <c r="N414" t="s">
        <v>33867</v>
      </c>
      <c r="O414" t="s">
        <v>33864</v>
      </c>
      <c r="P414" t="s">
        <v>34073</v>
      </c>
      <c r="Q414">
        <f t="shared" si="5"/>
        <v>36.56666666666667</v>
      </c>
      <c r="R414">
        <f t="shared" si="6"/>
        <v>136.65</v>
      </c>
      <c r="S414">
        <v>6</v>
      </c>
      <c r="T414">
        <v>14.084893048128301</v>
      </c>
      <c r="U414">
        <v>91.708542713567795</v>
      </c>
      <c r="V414">
        <v>312</v>
      </c>
      <c r="W414">
        <v>14</v>
      </c>
    </row>
    <row r="415" spans="1:23" hidden="1">
      <c r="A415" t="s">
        <v>34281</v>
      </c>
      <c r="B415" t="s">
        <v>7578</v>
      </c>
      <c r="C415" t="s">
        <v>7580</v>
      </c>
      <c r="D415">
        <v>2009</v>
      </c>
      <c r="E415" t="s">
        <v>452</v>
      </c>
      <c r="F415" t="s">
        <v>7582</v>
      </c>
      <c r="G415">
        <v>3</v>
      </c>
      <c r="J415">
        <v>3</v>
      </c>
      <c r="K415" t="s">
        <v>33800</v>
      </c>
      <c r="L415" t="s">
        <v>33865</v>
      </c>
      <c r="M415" t="s">
        <v>33866</v>
      </c>
      <c r="N415" t="s">
        <v>33867</v>
      </c>
      <c r="O415" t="s">
        <v>33864</v>
      </c>
      <c r="P415" t="s">
        <v>34073</v>
      </c>
      <c r="Q415">
        <f t="shared" si="5"/>
        <v>36.56666666666667</v>
      </c>
      <c r="R415">
        <f t="shared" si="6"/>
        <v>136.65</v>
      </c>
      <c r="S415">
        <v>6</v>
      </c>
      <c r="T415">
        <v>14.375</v>
      </c>
      <c r="U415">
        <v>82.1608040201005</v>
      </c>
      <c r="V415">
        <v>312</v>
      </c>
      <c r="W415">
        <v>14.25</v>
      </c>
    </row>
    <row r="416" spans="1:23" hidden="1">
      <c r="A416" t="s">
        <v>34281</v>
      </c>
      <c r="B416" t="s">
        <v>7578</v>
      </c>
      <c r="C416" t="s">
        <v>7580</v>
      </c>
      <c r="D416">
        <v>2009</v>
      </c>
      <c r="E416" t="s">
        <v>452</v>
      </c>
      <c r="F416" t="s">
        <v>7582</v>
      </c>
      <c r="G416">
        <v>3</v>
      </c>
      <c r="J416">
        <v>3</v>
      </c>
      <c r="K416" t="s">
        <v>33800</v>
      </c>
      <c r="L416" t="s">
        <v>33865</v>
      </c>
      <c r="M416" t="s">
        <v>33866</v>
      </c>
      <c r="N416" t="s">
        <v>33867</v>
      </c>
      <c r="O416" t="s">
        <v>33864</v>
      </c>
      <c r="P416" t="s">
        <v>34073</v>
      </c>
      <c r="Q416">
        <f t="shared" si="5"/>
        <v>36.56666666666667</v>
      </c>
      <c r="R416">
        <f t="shared" si="6"/>
        <v>136.65</v>
      </c>
      <c r="S416">
        <v>6</v>
      </c>
      <c r="T416">
        <v>14.6651069518716</v>
      </c>
      <c r="U416">
        <v>45.226130653266303</v>
      </c>
      <c r="V416">
        <v>312</v>
      </c>
      <c r="W416">
        <v>14.5</v>
      </c>
    </row>
    <row r="417" spans="1:23" hidden="1">
      <c r="A417" t="s">
        <v>34281</v>
      </c>
      <c r="B417" t="s">
        <v>7578</v>
      </c>
      <c r="C417" t="s">
        <v>7580</v>
      </c>
      <c r="D417">
        <v>2009</v>
      </c>
      <c r="E417" t="s">
        <v>452</v>
      </c>
      <c r="F417" t="s">
        <v>7582</v>
      </c>
      <c r="G417">
        <v>3</v>
      </c>
      <c r="J417">
        <v>3</v>
      </c>
      <c r="K417" t="s">
        <v>33800</v>
      </c>
      <c r="L417" t="s">
        <v>33865</v>
      </c>
      <c r="M417" t="s">
        <v>33866</v>
      </c>
      <c r="N417" t="s">
        <v>33867</v>
      </c>
      <c r="O417" t="s">
        <v>33864</v>
      </c>
      <c r="P417" t="s">
        <v>34073</v>
      </c>
      <c r="Q417">
        <f t="shared" si="5"/>
        <v>36.56666666666667</v>
      </c>
      <c r="R417">
        <f t="shared" si="6"/>
        <v>136.65</v>
      </c>
      <c r="S417">
        <v>6</v>
      </c>
      <c r="T417">
        <v>14.950534759358201</v>
      </c>
      <c r="U417">
        <v>0.251256281407023</v>
      </c>
      <c r="V417">
        <v>312</v>
      </c>
      <c r="W417">
        <v>14.75</v>
      </c>
    </row>
    <row r="418" spans="1:23" hidden="1">
      <c r="A418" t="s">
        <v>34281</v>
      </c>
      <c r="B418" t="s">
        <v>7578</v>
      </c>
      <c r="C418" t="s">
        <v>7580</v>
      </c>
      <c r="D418">
        <v>2009</v>
      </c>
      <c r="E418" t="s">
        <v>452</v>
      </c>
      <c r="F418" t="s">
        <v>7582</v>
      </c>
      <c r="G418">
        <v>3</v>
      </c>
      <c r="J418">
        <v>3</v>
      </c>
      <c r="K418" t="s">
        <v>33800</v>
      </c>
      <c r="L418" t="s">
        <v>33865</v>
      </c>
      <c r="M418" t="s">
        <v>33866</v>
      </c>
      <c r="N418" t="s">
        <v>33867</v>
      </c>
      <c r="O418" t="s">
        <v>33864</v>
      </c>
      <c r="P418" t="s">
        <v>34073</v>
      </c>
      <c r="Q418">
        <f t="shared" si="5"/>
        <v>36.56666666666667</v>
      </c>
      <c r="R418">
        <f t="shared" si="6"/>
        <v>136.65</v>
      </c>
      <c r="S418">
        <v>6</v>
      </c>
      <c r="T418">
        <v>15.245320855614899</v>
      </c>
      <c r="U418">
        <v>0.251256281407023</v>
      </c>
      <c r="V418">
        <v>312</v>
      </c>
      <c r="W418">
        <v>15</v>
      </c>
    </row>
    <row r="419" spans="1:23" hidden="1">
      <c r="A419" t="s">
        <v>34281</v>
      </c>
      <c r="B419" t="s">
        <v>7578</v>
      </c>
      <c r="C419" t="s">
        <v>7580</v>
      </c>
      <c r="D419">
        <v>2009</v>
      </c>
      <c r="E419" t="s">
        <v>452</v>
      </c>
      <c r="F419" t="s">
        <v>7582</v>
      </c>
      <c r="G419">
        <v>3</v>
      </c>
      <c r="J419">
        <v>3</v>
      </c>
      <c r="K419" t="s">
        <v>33800</v>
      </c>
      <c r="L419" t="s">
        <v>33865</v>
      </c>
      <c r="M419" t="s">
        <v>33866</v>
      </c>
      <c r="N419" t="s">
        <v>33867</v>
      </c>
      <c r="O419" t="s">
        <v>33864</v>
      </c>
      <c r="P419" t="s">
        <v>34072</v>
      </c>
      <c r="Q419">
        <v>36.75</v>
      </c>
      <c r="R419">
        <f>137+1/60</f>
        <v>137.01666666666668</v>
      </c>
      <c r="S419">
        <v>5</v>
      </c>
      <c r="T419">
        <v>14.080213903743299</v>
      </c>
      <c r="U419">
        <v>94.723618090452206</v>
      </c>
      <c r="V419">
        <v>298</v>
      </c>
      <c r="W419">
        <v>14</v>
      </c>
    </row>
    <row r="420" spans="1:23" hidden="1">
      <c r="A420" t="s">
        <v>34281</v>
      </c>
      <c r="B420" t="s">
        <v>7578</v>
      </c>
      <c r="C420" t="s">
        <v>7580</v>
      </c>
      <c r="D420">
        <v>2009</v>
      </c>
      <c r="E420" t="s">
        <v>452</v>
      </c>
      <c r="F420" t="s">
        <v>7582</v>
      </c>
      <c r="G420">
        <v>3</v>
      </c>
      <c r="J420">
        <v>3</v>
      </c>
      <c r="K420" t="s">
        <v>33800</v>
      </c>
      <c r="L420" t="s">
        <v>33865</v>
      </c>
      <c r="M420" t="s">
        <v>33866</v>
      </c>
      <c r="N420" t="s">
        <v>33867</v>
      </c>
      <c r="O420" t="s">
        <v>33864</v>
      </c>
      <c r="P420" t="s">
        <v>34072</v>
      </c>
      <c r="Q420">
        <v>37.75</v>
      </c>
      <c r="R420">
        <f>137+1/60</f>
        <v>137.01666666666668</v>
      </c>
      <c r="S420">
        <v>5</v>
      </c>
      <c r="T420">
        <v>14.370320855614899</v>
      </c>
      <c r="U420">
        <v>96.482412060301499</v>
      </c>
      <c r="V420">
        <v>298</v>
      </c>
      <c r="W420">
        <v>14.25</v>
      </c>
    </row>
    <row r="421" spans="1:23" hidden="1">
      <c r="A421" t="s">
        <v>34281</v>
      </c>
      <c r="B421" t="s">
        <v>7578</v>
      </c>
      <c r="C421" t="s">
        <v>7580</v>
      </c>
      <c r="D421">
        <v>2009</v>
      </c>
      <c r="E421" t="s">
        <v>452</v>
      </c>
      <c r="F421" t="s">
        <v>7582</v>
      </c>
      <c r="G421">
        <v>3</v>
      </c>
      <c r="J421">
        <v>3</v>
      </c>
      <c r="K421" t="s">
        <v>33800</v>
      </c>
      <c r="L421" t="s">
        <v>33865</v>
      </c>
      <c r="M421" t="s">
        <v>33866</v>
      </c>
      <c r="N421" t="s">
        <v>33867</v>
      </c>
      <c r="O421" t="s">
        <v>33864</v>
      </c>
      <c r="P421" t="s">
        <v>34072</v>
      </c>
      <c r="Q421">
        <v>38.75</v>
      </c>
      <c r="R421">
        <f>137+1/60</f>
        <v>137.01666666666668</v>
      </c>
      <c r="S421">
        <v>5</v>
      </c>
      <c r="T421">
        <v>14.669786096256599</v>
      </c>
      <c r="U421">
        <v>69.849246231155703</v>
      </c>
      <c r="V421">
        <v>298</v>
      </c>
      <c r="W421">
        <v>14.5</v>
      </c>
    </row>
    <row r="422" spans="1:23" hidden="1">
      <c r="A422" t="s">
        <v>34281</v>
      </c>
      <c r="B422" t="s">
        <v>7578</v>
      </c>
      <c r="C422" t="s">
        <v>7580</v>
      </c>
      <c r="D422">
        <v>2009</v>
      </c>
      <c r="E422" t="s">
        <v>452</v>
      </c>
      <c r="F422" t="s">
        <v>7582</v>
      </c>
      <c r="G422">
        <v>3</v>
      </c>
      <c r="J422">
        <v>3</v>
      </c>
      <c r="K422" t="s">
        <v>33800</v>
      </c>
      <c r="L422" t="s">
        <v>33865</v>
      </c>
      <c r="M422" t="s">
        <v>33866</v>
      </c>
      <c r="N422" t="s">
        <v>33867</v>
      </c>
      <c r="O422" t="s">
        <v>33864</v>
      </c>
      <c r="P422" t="s">
        <v>34072</v>
      </c>
      <c r="Q422">
        <v>39.75</v>
      </c>
      <c r="R422">
        <f>137+1/60</f>
        <v>137.01666666666668</v>
      </c>
      <c r="S422">
        <v>5</v>
      </c>
      <c r="T422">
        <v>14.950534759358201</v>
      </c>
      <c r="U422">
        <v>0</v>
      </c>
      <c r="V422">
        <v>298</v>
      </c>
      <c r="W422">
        <v>14.75</v>
      </c>
    </row>
    <row r="423" spans="1:23" hidden="1">
      <c r="A423" t="s">
        <v>34281</v>
      </c>
      <c r="B423" t="s">
        <v>7578</v>
      </c>
      <c r="C423" t="s">
        <v>7580</v>
      </c>
      <c r="D423">
        <v>2009</v>
      </c>
      <c r="E423" t="s">
        <v>452</v>
      </c>
      <c r="F423" t="s">
        <v>7582</v>
      </c>
      <c r="G423">
        <v>3</v>
      </c>
      <c r="J423">
        <v>3</v>
      </c>
      <c r="K423" t="s">
        <v>33800</v>
      </c>
      <c r="L423" t="s">
        <v>33865</v>
      </c>
      <c r="M423" t="s">
        <v>33866</v>
      </c>
      <c r="N423" t="s">
        <v>33867</v>
      </c>
      <c r="O423" t="s">
        <v>33864</v>
      </c>
      <c r="P423" t="s">
        <v>34072</v>
      </c>
      <c r="Q423">
        <v>40.75</v>
      </c>
      <c r="R423">
        <f>137+1/60</f>
        <v>137.01666666666668</v>
      </c>
      <c r="S423">
        <v>5</v>
      </c>
      <c r="T423">
        <v>15.245320855614899</v>
      </c>
      <c r="U423">
        <v>-0.25125628140703699</v>
      </c>
      <c r="V423">
        <v>298</v>
      </c>
      <c r="W423">
        <v>15</v>
      </c>
    </row>
    <row r="424" spans="1:23" hidden="1">
      <c r="A424" t="s">
        <v>34282</v>
      </c>
      <c r="B424" t="s">
        <v>1576</v>
      </c>
      <c r="C424" t="s">
        <v>1577</v>
      </c>
      <c r="D424">
        <v>1996</v>
      </c>
      <c r="E424" t="s">
        <v>1578</v>
      </c>
      <c r="F424" t="s">
        <v>1581</v>
      </c>
      <c r="G424">
        <v>7</v>
      </c>
      <c r="H424" t="s">
        <v>33801</v>
      </c>
      <c r="I424" t="s">
        <v>33802</v>
      </c>
      <c r="J424">
        <v>6</v>
      </c>
      <c r="K424" t="s">
        <v>33800</v>
      </c>
      <c r="L424" t="s">
        <v>33865</v>
      </c>
      <c r="M424" t="s">
        <v>33866</v>
      </c>
      <c r="N424" t="s">
        <v>33867</v>
      </c>
      <c r="O424" t="s">
        <v>33853</v>
      </c>
      <c r="P424" t="s">
        <v>33868</v>
      </c>
      <c r="Q424">
        <v>39.700000000000003</v>
      </c>
      <c r="R424">
        <v>140.1</v>
      </c>
      <c r="S424">
        <v>5</v>
      </c>
      <c r="T424">
        <v>14.019089574155601</v>
      </c>
      <c r="U424">
        <v>100.664451827242</v>
      </c>
      <c r="V424">
        <v>770</v>
      </c>
      <c r="W424">
        <v>14</v>
      </c>
    </row>
    <row r="425" spans="1:23" hidden="1">
      <c r="A425" t="s">
        <v>34282</v>
      </c>
      <c r="B425" t="s">
        <v>1576</v>
      </c>
      <c r="C425" t="s">
        <v>1577</v>
      </c>
      <c r="D425">
        <v>1996</v>
      </c>
      <c r="E425" t="s">
        <v>1578</v>
      </c>
      <c r="F425" t="s">
        <v>1581</v>
      </c>
      <c r="G425">
        <v>7</v>
      </c>
      <c r="H425" t="s">
        <v>33801</v>
      </c>
      <c r="I425" t="s">
        <v>33802</v>
      </c>
      <c r="J425">
        <v>6</v>
      </c>
      <c r="K425" t="s">
        <v>33800</v>
      </c>
      <c r="L425" t="s">
        <v>33865</v>
      </c>
      <c r="M425" t="s">
        <v>33866</v>
      </c>
      <c r="N425" t="s">
        <v>33867</v>
      </c>
      <c r="O425" t="s">
        <v>33853</v>
      </c>
      <c r="P425" t="s">
        <v>33868</v>
      </c>
      <c r="Q425">
        <v>39.700000000000003</v>
      </c>
      <c r="R425">
        <v>140.1</v>
      </c>
      <c r="S425">
        <v>5</v>
      </c>
      <c r="T425">
        <v>14.2481644640234</v>
      </c>
      <c r="U425">
        <v>85.049833887043107</v>
      </c>
      <c r="V425">
        <v>770</v>
      </c>
      <c r="W425">
        <v>14.25</v>
      </c>
    </row>
    <row r="426" spans="1:23" hidden="1">
      <c r="A426" t="s">
        <v>34282</v>
      </c>
      <c r="B426" t="s">
        <v>1576</v>
      </c>
      <c r="C426" t="s">
        <v>1577</v>
      </c>
      <c r="D426">
        <v>1996</v>
      </c>
      <c r="E426" t="s">
        <v>1578</v>
      </c>
      <c r="F426" t="s">
        <v>1581</v>
      </c>
      <c r="G426">
        <v>7</v>
      </c>
      <c r="H426" t="s">
        <v>33801</v>
      </c>
      <c r="I426" t="s">
        <v>33802</v>
      </c>
      <c r="J426">
        <v>6</v>
      </c>
      <c r="K426" t="s">
        <v>33800</v>
      </c>
      <c r="L426" t="s">
        <v>33865</v>
      </c>
      <c r="M426" t="s">
        <v>33866</v>
      </c>
      <c r="N426" t="s">
        <v>33867</v>
      </c>
      <c r="O426" t="s">
        <v>33853</v>
      </c>
      <c r="P426" t="s">
        <v>33868</v>
      </c>
      <c r="Q426">
        <v>39.700000000000003</v>
      </c>
      <c r="R426">
        <v>140.1</v>
      </c>
      <c r="S426">
        <v>5</v>
      </c>
      <c r="T426">
        <v>14.4948604992657</v>
      </c>
      <c r="U426">
        <v>62.956810631229203</v>
      </c>
      <c r="V426">
        <v>770</v>
      </c>
      <c r="W426">
        <v>14.5</v>
      </c>
    </row>
    <row r="427" spans="1:23" hidden="1">
      <c r="A427" t="s">
        <v>34282</v>
      </c>
      <c r="B427" t="s">
        <v>1576</v>
      </c>
      <c r="C427" t="s">
        <v>1577</v>
      </c>
      <c r="D427">
        <v>1996</v>
      </c>
      <c r="E427" t="s">
        <v>1578</v>
      </c>
      <c r="F427" t="s">
        <v>1581</v>
      </c>
      <c r="G427">
        <v>7</v>
      </c>
      <c r="H427" t="s">
        <v>33801</v>
      </c>
      <c r="I427" t="s">
        <v>33802</v>
      </c>
      <c r="J427">
        <v>6</v>
      </c>
      <c r="K427" t="s">
        <v>33800</v>
      </c>
      <c r="L427" t="s">
        <v>33865</v>
      </c>
      <c r="M427" t="s">
        <v>33866</v>
      </c>
      <c r="N427" t="s">
        <v>33867</v>
      </c>
      <c r="O427" t="s">
        <v>33853</v>
      </c>
      <c r="P427" t="s">
        <v>33868</v>
      </c>
      <c r="Q427">
        <v>39.700000000000003</v>
      </c>
      <c r="R427">
        <v>140.1</v>
      </c>
      <c r="S427">
        <v>5</v>
      </c>
      <c r="T427">
        <v>14.7503671071953</v>
      </c>
      <c r="U427">
        <v>22.923588039867099</v>
      </c>
      <c r="V427">
        <v>770</v>
      </c>
      <c r="W427">
        <v>14.75</v>
      </c>
    </row>
    <row r="428" spans="1:23" hidden="1">
      <c r="A428" t="s">
        <v>34282</v>
      </c>
      <c r="B428" t="s">
        <v>1576</v>
      </c>
      <c r="C428" t="s">
        <v>1577</v>
      </c>
      <c r="D428">
        <v>1996</v>
      </c>
      <c r="E428" t="s">
        <v>1578</v>
      </c>
      <c r="F428" t="s">
        <v>1581</v>
      </c>
      <c r="G428">
        <v>7</v>
      </c>
      <c r="H428" t="s">
        <v>33801</v>
      </c>
      <c r="I428" t="s">
        <v>33802</v>
      </c>
      <c r="J428">
        <v>6</v>
      </c>
      <c r="K428" t="s">
        <v>33800</v>
      </c>
      <c r="L428" t="s">
        <v>33865</v>
      </c>
      <c r="M428" t="s">
        <v>33866</v>
      </c>
      <c r="N428" t="s">
        <v>33867</v>
      </c>
      <c r="O428" t="s">
        <v>33853</v>
      </c>
      <c r="P428" t="s">
        <v>33868</v>
      </c>
      <c r="Q428">
        <v>39.700000000000003</v>
      </c>
      <c r="R428">
        <v>140.1</v>
      </c>
      <c r="S428">
        <v>5</v>
      </c>
      <c r="T428">
        <v>15.0279001468428</v>
      </c>
      <c r="U428">
        <v>-0.83056478405313705</v>
      </c>
      <c r="V428">
        <v>770</v>
      </c>
      <c r="W428">
        <v>15</v>
      </c>
    </row>
    <row r="429" spans="1:23" hidden="1">
      <c r="A429" t="s">
        <v>34282</v>
      </c>
      <c r="B429" t="s">
        <v>1576</v>
      </c>
      <c r="C429" t="s">
        <v>1577</v>
      </c>
      <c r="D429">
        <v>1996</v>
      </c>
      <c r="E429" t="s">
        <v>1578</v>
      </c>
      <c r="F429" t="s">
        <v>1581</v>
      </c>
      <c r="G429">
        <v>7</v>
      </c>
      <c r="H429" t="s">
        <v>33801</v>
      </c>
      <c r="I429" t="s">
        <v>33802</v>
      </c>
      <c r="J429">
        <v>6</v>
      </c>
      <c r="K429" t="s">
        <v>33800</v>
      </c>
      <c r="L429" t="s">
        <v>33865</v>
      </c>
      <c r="M429" t="s">
        <v>33866</v>
      </c>
      <c r="N429" t="s">
        <v>33867</v>
      </c>
      <c r="O429" t="s">
        <v>33853</v>
      </c>
      <c r="P429" t="s">
        <v>33871</v>
      </c>
      <c r="Q429">
        <v>36.1</v>
      </c>
      <c r="R429">
        <v>136.19999999999999</v>
      </c>
      <c r="S429">
        <v>4</v>
      </c>
      <c r="T429">
        <v>14.2672540381791</v>
      </c>
      <c r="U429">
        <v>100.830564784053</v>
      </c>
      <c r="V429">
        <v>770</v>
      </c>
      <c r="W429">
        <v>14.25</v>
      </c>
    </row>
    <row r="430" spans="1:23" hidden="1">
      <c r="A430" t="s">
        <v>34282</v>
      </c>
      <c r="B430" t="s">
        <v>1576</v>
      </c>
      <c r="C430" t="s">
        <v>1577</v>
      </c>
      <c r="D430">
        <v>1996</v>
      </c>
      <c r="E430" t="s">
        <v>1578</v>
      </c>
      <c r="F430" t="s">
        <v>1581</v>
      </c>
      <c r="G430">
        <v>7</v>
      </c>
      <c r="H430" t="s">
        <v>33801</v>
      </c>
      <c r="I430" t="s">
        <v>33802</v>
      </c>
      <c r="J430">
        <v>6</v>
      </c>
      <c r="K430" t="s">
        <v>33800</v>
      </c>
      <c r="L430" t="s">
        <v>33865</v>
      </c>
      <c r="M430" t="s">
        <v>33866</v>
      </c>
      <c r="N430" t="s">
        <v>33867</v>
      </c>
      <c r="O430" t="s">
        <v>33853</v>
      </c>
      <c r="P430" t="s">
        <v>33871</v>
      </c>
      <c r="Q430">
        <v>36.1</v>
      </c>
      <c r="R430">
        <v>136.19999999999999</v>
      </c>
      <c r="S430">
        <v>4</v>
      </c>
      <c r="T430">
        <v>14.4963289280469</v>
      </c>
      <c r="U430">
        <v>84.385382059800605</v>
      </c>
      <c r="V430">
        <v>770</v>
      </c>
      <c r="W430">
        <v>14.5</v>
      </c>
    </row>
    <row r="431" spans="1:23" hidden="1">
      <c r="A431" t="s">
        <v>34282</v>
      </c>
      <c r="B431" t="s">
        <v>1576</v>
      </c>
      <c r="C431" t="s">
        <v>1577</v>
      </c>
      <c r="D431">
        <v>1996</v>
      </c>
      <c r="E431" t="s">
        <v>1578</v>
      </c>
      <c r="F431" t="s">
        <v>1581</v>
      </c>
      <c r="G431">
        <v>7</v>
      </c>
      <c r="H431" t="s">
        <v>33801</v>
      </c>
      <c r="I431" t="s">
        <v>33802</v>
      </c>
      <c r="J431">
        <v>6</v>
      </c>
      <c r="K431" t="s">
        <v>33800</v>
      </c>
      <c r="L431" t="s">
        <v>33865</v>
      </c>
      <c r="M431" t="s">
        <v>33866</v>
      </c>
      <c r="N431" t="s">
        <v>33867</v>
      </c>
      <c r="O431" t="s">
        <v>33853</v>
      </c>
      <c r="P431" t="s">
        <v>33871</v>
      </c>
      <c r="Q431">
        <v>36.1</v>
      </c>
      <c r="R431">
        <v>136.19999999999999</v>
      </c>
      <c r="S431">
        <v>4</v>
      </c>
      <c r="T431">
        <v>14.748898678413999</v>
      </c>
      <c r="U431">
        <v>12.126245847176</v>
      </c>
      <c r="V431">
        <v>770</v>
      </c>
      <c r="W431">
        <v>14.75</v>
      </c>
    </row>
    <row r="432" spans="1:23" hidden="1">
      <c r="A432" t="s">
        <v>34282</v>
      </c>
      <c r="B432" t="s">
        <v>1576</v>
      </c>
      <c r="C432" t="s">
        <v>1577</v>
      </c>
      <c r="D432">
        <v>1996</v>
      </c>
      <c r="E432" t="s">
        <v>1578</v>
      </c>
      <c r="F432" t="s">
        <v>1581</v>
      </c>
      <c r="G432">
        <v>7</v>
      </c>
      <c r="H432" t="s">
        <v>33801</v>
      </c>
      <c r="I432" t="s">
        <v>33802</v>
      </c>
      <c r="J432">
        <v>6</v>
      </c>
      <c r="K432" t="s">
        <v>33800</v>
      </c>
      <c r="L432" t="s">
        <v>33865</v>
      </c>
      <c r="M432" t="s">
        <v>33866</v>
      </c>
      <c r="N432" t="s">
        <v>33867</v>
      </c>
      <c r="O432" t="s">
        <v>33853</v>
      </c>
      <c r="P432" t="s">
        <v>33871</v>
      </c>
      <c r="Q432">
        <v>36.1</v>
      </c>
      <c r="R432">
        <v>136.19999999999999</v>
      </c>
      <c r="S432">
        <v>4</v>
      </c>
      <c r="T432">
        <v>14.972099853157101</v>
      </c>
      <c r="U432">
        <v>-0.99667774086377303</v>
      </c>
      <c r="V432">
        <v>770</v>
      </c>
      <c r="W432">
        <v>15</v>
      </c>
    </row>
    <row r="433" spans="1:24" hidden="1">
      <c r="A433" t="s">
        <v>34282</v>
      </c>
      <c r="B433" t="s">
        <v>1576</v>
      </c>
      <c r="C433" t="s">
        <v>1577</v>
      </c>
      <c r="D433">
        <v>1996</v>
      </c>
      <c r="E433" t="s">
        <v>1578</v>
      </c>
      <c r="F433" t="s">
        <v>1581</v>
      </c>
      <c r="G433">
        <v>7</v>
      </c>
      <c r="H433" t="s">
        <v>33801</v>
      </c>
      <c r="I433" t="s">
        <v>33802</v>
      </c>
      <c r="J433">
        <v>6</v>
      </c>
      <c r="K433" t="s">
        <v>33800</v>
      </c>
      <c r="L433" t="s">
        <v>33865</v>
      </c>
      <c r="M433" t="s">
        <v>33866</v>
      </c>
      <c r="N433" t="s">
        <v>33867</v>
      </c>
      <c r="O433" t="s">
        <v>33853</v>
      </c>
      <c r="P433" t="s">
        <v>33873</v>
      </c>
      <c r="Q433">
        <v>35</v>
      </c>
      <c r="R433">
        <v>135.80000000000001</v>
      </c>
      <c r="S433">
        <v>3</v>
      </c>
      <c r="T433">
        <v>14.236417033773799</v>
      </c>
      <c r="U433">
        <v>57.475083056478397</v>
      </c>
      <c r="V433">
        <v>770</v>
      </c>
      <c r="W433">
        <v>14.25</v>
      </c>
      <c r="X433" t="s">
        <v>296</v>
      </c>
    </row>
    <row r="434" spans="1:24" hidden="1">
      <c r="A434" t="s">
        <v>34282</v>
      </c>
      <c r="B434" t="s">
        <v>1576</v>
      </c>
      <c r="C434" t="s">
        <v>1577</v>
      </c>
      <c r="D434">
        <v>1996</v>
      </c>
      <c r="E434" t="s">
        <v>1578</v>
      </c>
      <c r="F434" t="s">
        <v>1581</v>
      </c>
      <c r="G434">
        <v>7</v>
      </c>
      <c r="H434" t="s">
        <v>33801</v>
      </c>
      <c r="I434" t="s">
        <v>33802</v>
      </c>
      <c r="J434">
        <v>6</v>
      </c>
      <c r="K434" t="s">
        <v>33800</v>
      </c>
      <c r="L434" t="s">
        <v>33865</v>
      </c>
      <c r="M434" t="s">
        <v>33866</v>
      </c>
      <c r="N434" t="s">
        <v>33867</v>
      </c>
      <c r="O434" t="s">
        <v>33853</v>
      </c>
      <c r="P434" t="s">
        <v>33873</v>
      </c>
      <c r="Q434">
        <v>35</v>
      </c>
      <c r="R434">
        <v>135.80000000000001</v>
      </c>
      <c r="S434">
        <v>3</v>
      </c>
      <c r="T434">
        <v>14.4948604992657</v>
      </c>
      <c r="U434">
        <v>0.99667774086380201</v>
      </c>
      <c r="V434">
        <v>770</v>
      </c>
      <c r="W434">
        <v>14.5</v>
      </c>
      <c r="X434" t="s">
        <v>296</v>
      </c>
    </row>
    <row r="435" spans="1:24" hidden="1">
      <c r="A435" t="s">
        <v>34282</v>
      </c>
      <c r="B435" t="s">
        <v>1576</v>
      </c>
      <c r="C435" t="s">
        <v>1577</v>
      </c>
      <c r="D435">
        <v>1996</v>
      </c>
      <c r="E435" t="s">
        <v>1578</v>
      </c>
      <c r="F435" t="s">
        <v>1581</v>
      </c>
      <c r="G435">
        <v>7</v>
      </c>
      <c r="H435" t="s">
        <v>33801</v>
      </c>
      <c r="I435" t="s">
        <v>33802</v>
      </c>
      <c r="J435">
        <v>6</v>
      </c>
      <c r="K435" t="s">
        <v>33800</v>
      </c>
      <c r="L435" t="s">
        <v>33865</v>
      </c>
      <c r="M435" t="s">
        <v>33866</v>
      </c>
      <c r="N435" t="s">
        <v>33867</v>
      </c>
      <c r="O435" t="s">
        <v>33853</v>
      </c>
      <c r="P435" t="s">
        <v>33873</v>
      </c>
      <c r="Q435">
        <v>35</v>
      </c>
      <c r="R435">
        <v>135.80000000000001</v>
      </c>
      <c r="S435">
        <v>3</v>
      </c>
      <c r="T435">
        <v>14.7165932452276</v>
      </c>
      <c r="U435">
        <v>-0.33222591362124299</v>
      </c>
      <c r="V435">
        <v>770</v>
      </c>
      <c r="W435">
        <v>14.75</v>
      </c>
      <c r="X435" t="s">
        <v>296</v>
      </c>
    </row>
    <row r="436" spans="1:24" hidden="1">
      <c r="A436" t="s">
        <v>34282</v>
      </c>
      <c r="B436" t="s">
        <v>1576</v>
      </c>
      <c r="C436" t="s">
        <v>1577</v>
      </c>
      <c r="D436">
        <v>1996</v>
      </c>
      <c r="E436" t="s">
        <v>1578</v>
      </c>
      <c r="F436" t="s">
        <v>1581</v>
      </c>
      <c r="G436">
        <v>7</v>
      </c>
      <c r="H436" t="s">
        <v>33801</v>
      </c>
      <c r="I436" t="s">
        <v>33802</v>
      </c>
      <c r="J436">
        <v>6</v>
      </c>
      <c r="K436" t="s">
        <v>33800</v>
      </c>
      <c r="L436" t="s">
        <v>33865</v>
      </c>
      <c r="M436" t="s">
        <v>33866</v>
      </c>
      <c r="N436" t="s">
        <v>33867</v>
      </c>
      <c r="O436" t="s">
        <v>33853</v>
      </c>
      <c r="P436" t="s">
        <v>33870</v>
      </c>
      <c r="Q436">
        <v>36.4</v>
      </c>
      <c r="R436">
        <v>139.1</v>
      </c>
      <c r="S436">
        <v>4</v>
      </c>
      <c r="T436">
        <v>14.237885462555001</v>
      </c>
      <c r="U436">
        <v>100.664451827242</v>
      </c>
      <c r="V436">
        <v>770</v>
      </c>
      <c r="W436">
        <v>14.25</v>
      </c>
    </row>
    <row r="437" spans="1:24" hidden="1">
      <c r="A437" t="s">
        <v>34282</v>
      </c>
      <c r="B437" t="s">
        <v>1576</v>
      </c>
      <c r="C437" t="s">
        <v>1577</v>
      </c>
      <c r="D437">
        <v>1996</v>
      </c>
      <c r="E437" t="s">
        <v>1578</v>
      </c>
      <c r="F437" t="s">
        <v>1581</v>
      </c>
      <c r="G437">
        <v>7</v>
      </c>
      <c r="H437" t="s">
        <v>33801</v>
      </c>
      <c r="I437" t="s">
        <v>33802</v>
      </c>
      <c r="J437">
        <v>6</v>
      </c>
      <c r="K437" t="s">
        <v>33800</v>
      </c>
      <c r="L437" t="s">
        <v>33865</v>
      </c>
      <c r="M437" t="s">
        <v>33866</v>
      </c>
      <c r="N437" t="s">
        <v>33867</v>
      </c>
      <c r="O437" t="s">
        <v>33853</v>
      </c>
      <c r="P437" t="s">
        <v>33870</v>
      </c>
      <c r="Q437">
        <v>36.4</v>
      </c>
      <c r="R437">
        <v>139.1</v>
      </c>
      <c r="S437">
        <v>4</v>
      </c>
      <c r="T437">
        <v>14.499265785609399</v>
      </c>
      <c r="U437">
        <v>56.312292358803901</v>
      </c>
      <c r="V437">
        <v>770</v>
      </c>
      <c r="W437">
        <v>14.5</v>
      </c>
    </row>
    <row r="438" spans="1:24" hidden="1">
      <c r="A438" t="s">
        <v>34282</v>
      </c>
      <c r="B438" t="s">
        <v>1576</v>
      </c>
      <c r="C438" t="s">
        <v>1577</v>
      </c>
      <c r="D438">
        <v>1996</v>
      </c>
      <c r="E438" t="s">
        <v>1578</v>
      </c>
      <c r="F438" t="s">
        <v>1581</v>
      </c>
      <c r="G438">
        <v>7</v>
      </c>
      <c r="H438" t="s">
        <v>33801</v>
      </c>
      <c r="I438" t="s">
        <v>33802</v>
      </c>
      <c r="J438">
        <v>6</v>
      </c>
      <c r="K438" t="s">
        <v>33800</v>
      </c>
      <c r="L438" t="s">
        <v>33865</v>
      </c>
      <c r="M438" t="s">
        <v>33866</v>
      </c>
      <c r="N438" t="s">
        <v>33867</v>
      </c>
      <c r="O438" t="s">
        <v>33853</v>
      </c>
      <c r="P438" t="s">
        <v>33870</v>
      </c>
      <c r="Q438">
        <v>36.4</v>
      </c>
      <c r="R438">
        <v>139.1</v>
      </c>
      <c r="S438">
        <v>4</v>
      </c>
      <c r="T438">
        <v>14.7547723935389</v>
      </c>
      <c r="U438">
        <v>18.106312292358801</v>
      </c>
      <c r="V438">
        <v>770</v>
      </c>
      <c r="W438">
        <v>14.75</v>
      </c>
    </row>
    <row r="439" spans="1:24" hidden="1">
      <c r="A439" t="s">
        <v>34282</v>
      </c>
      <c r="B439" t="s">
        <v>1576</v>
      </c>
      <c r="C439" t="s">
        <v>1577</v>
      </c>
      <c r="D439">
        <v>1996</v>
      </c>
      <c r="E439" t="s">
        <v>1578</v>
      </c>
      <c r="F439" t="s">
        <v>1581</v>
      </c>
      <c r="G439">
        <v>7</v>
      </c>
      <c r="H439" t="s">
        <v>33801</v>
      </c>
      <c r="I439" t="s">
        <v>33802</v>
      </c>
      <c r="J439">
        <v>6</v>
      </c>
      <c r="K439" t="s">
        <v>33800</v>
      </c>
      <c r="L439" t="s">
        <v>33865</v>
      </c>
      <c r="M439" t="s">
        <v>33866</v>
      </c>
      <c r="N439" t="s">
        <v>33867</v>
      </c>
      <c r="O439" t="s">
        <v>33853</v>
      </c>
      <c r="P439" t="s">
        <v>33870</v>
      </c>
      <c r="Q439">
        <v>36.4</v>
      </c>
      <c r="R439">
        <v>139.1</v>
      </c>
      <c r="S439">
        <v>4</v>
      </c>
      <c r="T439">
        <v>15.0014684287812</v>
      </c>
      <c r="U439">
        <v>-0.83056478405313705</v>
      </c>
      <c r="V439">
        <v>770</v>
      </c>
      <c r="W439">
        <v>15</v>
      </c>
    </row>
    <row r="440" spans="1:24" hidden="1">
      <c r="A440" t="s">
        <v>34282</v>
      </c>
      <c r="B440" t="s">
        <v>1576</v>
      </c>
      <c r="C440" t="s">
        <v>1577</v>
      </c>
      <c r="D440">
        <v>1996</v>
      </c>
      <c r="E440" t="s">
        <v>1578</v>
      </c>
      <c r="F440" t="s">
        <v>1581</v>
      </c>
      <c r="G440">
        <v>7</v>
      </c>
      <c r="H440" t="s">
        <v>33801</v>
      </c>
      <c r="I440" t="s">
        <v>33802</v>
      </c>
      <c r="J440">
        <v>6</v>
      </c>
      <c r="K440" t="s">
        <v>33800</v>
      </c>
      <c r="L440" t="s">
        <v>33865</v>
      </c>
      <c r="M440" t="s">
        <v>33866</v>
      </c>
      <c r="N440" t="s">
        <v>33867</v>
      </c>
      <c r="O440" t="s">
        <v>33853</v>
      </c>
      <c r="P440" t="s">
        <v>33874</v>
      </c>
      <c r="Q440">
        <v>35</v>
      </c>
      <c r="R440">
        <v>138.4</v>
      </c>
      <c r="S440">
        <v>3</v>
      </c>
      <c r="T440">
        <v>14.239353891336201</v>
      </c>
      <c r="U440">
        <v>92.691029900332197</v>
      </c>
      <c r="V440">
        <v>770</v>
      </c>
      <c r="W440">
        <v>14.25</v>
      </c>
      <c r="X440" t="s">
        <v>33877</v>
      </c>
    </row>
    <row r="441" spans="1:24" hidden="1">
      <c r="A441" t="s">
        <v>34282</v>
      </c>
      <c r="B441" t="s">
        <v>1576</v>
      </c>
      <c r="C441" t="s">
        <v>1577</v>
      </c>
      <c r="D441">
        <v>1996</v>
      </c>
      <c r="E441" t="s">
        <v>1578</v>
      </c>
      <c r="F441" t="s">
        <v>1581</v>
      </c>
      <c r="G441">
        <v>7</v>
      </c>
      <c r="H441" t="s">
        <v>33801</v>
      </c>
      <c r="I441" t="s">
        <v>33802</v>
      </c>
      <c r="J441">
        <v>6</v>
      </c>
      <c r="K441" t="s">
        <v>33800</v>
      </c>
      <c r="L441" t="s">
        <v>33865</v>
      </c>
      <c r="M441" t="s">
        <v>33866</v>
      </c>
      <c r="N441" t="s">
        <v>33867</v>
      </c>
      <c r="O441" t="s">
        <v>33853</v>
      </c>
      <c r="P441" t="s">
        <v>33874</v>
      </c>
      <c r="Q441">
        <v>35</v>
      </c>
      <c r="R441">
        <v>138.4</v>
      </c>
      <c r="S441">
        <v>3</v>
      </c>
      <c r="T441">
        <v>14.499265785609399</v>
      </c>
      <c r="U441">
        <v>22.425249169435201</v>
      </c>
      <c r="V441">
        <v>770</v>
      </c>
      <c r="W441">
        <v>14.5</v>
      </c>
      <c r="X441" t="s">
        <v>33877</v>
      </c>
    </row>
    <row r="442" spans="1:24" hidden="1">
      <c r="A442" t="s">
        <v>34282</v>
      </c>
      <c r="B442" t="s">
        <v>1576</v>
      </c>
      <c r="C442" t="s">
        <v>1577</v>
      </c>
      <c r="D442">
        <v>1996</v>
      </c>
      <c r="E442" t="s">
        <v>1578</v>
      </c>
      <c r="F442" t="s">
        <v>1581</v>
      </c>
      <c r="G442">
        <v>7</v>
      </c>
      <c r="H442" t="s">
        <v>33801</v>
      </c>
      <c r="I442" t="s">
        <v>33802</v>
      </c>
      <c r="J442">
        <v>6</v>
      </c>
      <c r="K442" t="s">
        <v>33800</v>
      </c>
      <c r="L442" t="s">
        <v>33865</v>
      </c>
      <c r="M442" t="s">
        <v>33866</v>
      </c>
      <c r="N442" t="s">
        <v>33867</v>
      </c>
      <c r="O442" t="s">
        <v>33853</v>
      </c>
      <c r="P442" t="s">
        <v>33874</v>
      </c>
      <c r="Q442">
        <v>35</v>
      </c>
      <c r="R442">
        <v>138.4</v>
      </c>
      <c r="S442">
        <v>3</v>
      </c>
      <c r="T442">
        <v>14.773861967694501</v>
      </c>
      <c r="U442">
        <v>0</v>
      </c>
      <c r="V442">
        <v>770</v>
      </c>
      <c r="W442">
        <v>14.75</v>
      </c>
      <c r="X442" t="s">
        <v>33877</v>
      </c>
    </row>
    <row r="443" spans="1:24" hidden="1">
      <c r="A443" t="s">
        <v>34282</v>
      </c>
      <c r="B443" t="s">
        <v>1576</v>
      </c>
      <c r="C443" t="s">
        <v>1577</v>
      </c>
      <c r="D443">
        <v>1996</v>
      </c>
      <c r="E443" t="s">
        <v>1578</v>
      </c>
      <c r="F443" t="s">
        <v>1581</v>
      </c>
      <c r="G443">
        <v>7</v>
      </c>
      <c r="H443" t="s">
        <v>33801</v>
      </c>
      <c r="I443" t="s">
        <v>33802</v>
      </c>
      <c r="J443">
        <v>6</v>
      </c>
      <c r="K443" t="s">
        <v>33800</v>
      </c>
      <c r="L443" t="s">
        <v>33865</v>
      </c>
      <c r="M443" t="s">
        <v>33866</v>
      </c>
      <c r="N443" t="s">
        <v>33867</v>
      </c>
      <c r="O443" t="s">
        <v>33853</v>
      </c>
      <c r="P443" t="s">
        <v>33869</v>
      </c>
      <c r="Q443">
        <v>36.6</v>
      </c>
      <c r="R443">
        <v>139.9</v>
      </c>
      <c r="S443">
        <v>3</v>
      </c>
      <c r="T443">
        <v>14.2114537444933</v>
      </c>
      <c r="U443">
        <v>100.664451827242</v>
      </c>
      <c r="V443">
        <v>770</v>
      </c>
      <c r="W443">
        <v>14.25</v>
      </c>
      <c r="X443" t="s">
        <v>33877</v>
      </c>
    </row>
    <row r="444" spans="1:24" hidden="1">
      <c r="A444" t="s">
        <v>34282</v>
      </c>
      <c r="B444" t="s">
        <v>1576</v>
      </c>
      <c r="C444" t="s">
        <v>1577</v>
      </c>
      <c r="D444">
        <v>1996</v>
      </c>
      <c r="E444" t="s">
        <v>1578</v>
      </c>
      <c r="F444" t="s">
        <v>1581</v>
      </c>
      <c r="G444">
        <v>7</v>
      </c>
      <c r="H444" t="s">
        <v>33801</v>
      </c>
      <c r="I444" t="s">
        <v>33802</v>
      </c>
      <c r="J444">
        <v>6</v>
      </c>
      <c r="K444" t="s">
        <v>33800</v>
      </c>
      <c r="L444" t="s">
        <v>33865</v>
      </c>
      <c r="M444" t="s">
        <v>33866</v>
      </c>
      <c r="N444" t="s">
        <v>33867</v>
      </c>
      <c r="O444" t="s">
        <v>33853</v>
      </c>
      <c r="P444" t="s">
        <v>33869</v>
      </c>
      <c r="Q444">
        <v>36.6</v>
      </c>
      <c r="R444">
        <v>139.9</v>
      </c>
      <c r="S444">
        <v>3</v>
      </c>
      <c r="T444">
        <v>14.499265785609399</v>
      </c>
      <c r="U444">
        <v>37.375415282391998</v>
      </c>
      <c r="V444">
        <v>770</v>
      </c>
      <c r="W444">
        <v>14.5</v>
      </c>
      <c r="X444" t="s">
        <v>33877</v>
      </c>
    </row>
    <row r="445" spans="1:24" hidden="1">
      <c r="A445" t="s">
        <v>34282</v>
      </c>
      <c r="B445" t="s">
        <v>1576</v>
      </c>
      <c r="C445" t="s">
        <v>1577</v>
      </c>
      <c r="D445">
        <v>1996</v>
      </c>
      <c r="E445" t="s">
        <v>1578</v>
      </c>
      <c r="F445" t="s">
        <v>1581</v>
      </c>
      <c r="G445">
        <v>7</v>
      </c>
      <c r="H445" t="s">
        <v>33801</v>
      </c>
      <c r="I445" t="s">
        <v>33802</v>
      </c>
      <c r="J445">
        <v>6</v>
      </c>
      <c r="K445" t="s">
        <v>33800</v>
      </c>
      <c r="L445" t="s">
        <v>33865</v>
      </c>
      <c r="M445" t="s">
        <v>33866</v>
      </c>
      <c r="N445" t="s">
        <v>33867</v>
      </c>
      <c r="O445" t="s">
        <v>33853</v>
      </c>
      <c r="P445" t="s">
        <v>33869</v>
      </c>
      <c r="Q445">
        <v>36.6</v>
      </c>
      <c r="R445">
        <v>139.9</v>
      </c>
      <c r="S445">
        <v>3</v>
      </c>
      <c r="T445">
        <v>14.7503671071953</v>
      </c>
      <c r="U445">
        <v>6.9767441860465098</v>
      </c>
      <c r="V445">
        <v>770</v>
      </c>
      <c r="W445">
        <v>14.75</v>
      </c>
      <c r="X445" t="s">
        <v>33877</v>
      </c>
    </row>
    <row r="446" spans="1:24" hidden="1">
      <c r="A446" t="s">
        <v>34282</v>
      </c>
      <c r="B446" t="s">
        <v>1576</v>
      </c>
      <c r="C446" t="s">
        <v>1577</v>
      </c>
      <c r="D446">
        <v>1996</v>
      </c>
      <c r="E446" t="s">
        <v>1578</v>
      </c>
      <c r="F446" t="s">
        <v>1581</v>
      </c>
      <c r="G446">
        <v>7</v>
      </c>
      <c r="H446" t="s">
        <v>33801</v>
      </c>
      <c r="I446" t="s">
        <v>33802</v>
      </c>
      <c r="J446">
        <v>6</v>
      </c>
      <c r="K446" t="s">
        <v>33800</v>
      </c>
      <c r="L446" t="s">
        <v>33865</v>
      </c>
      <c r="M446" t="s">
        <v>33866</v>
      </c>
      <c r="N446" t="s">
        <v>33867</v>
      </c>
      <c r="O446" t="s">
        <v>33853</v>
      </c>
      <c r="P446" t="s">
        <v>33872</v>
      </c>
      <c r="Q446">
        <v>35.9</v>
      </c>
      <c r="R446">
        <v>139.69999999999999</v>
      </c>
      <c r="S446">
        <v>4</v>
      </c>
      <c r="T446">
        <v>13.995594713656301</v>
      </c>
      <c r="U446">
        <v>100.16611295681</v>
      </c>
      <c r="V446">
        <v>770</v>
      </c>
      <c r="W446">
        <v>14</v>
      </c>
    </row>
    <row r="447" spans="1:24" hidden="1">
      <c r="A447" t="s">
        <v>34282</v>
      </c>
      <c r="B447" t="s">
        <v>1576</v>
      </c>
      <c r="C447" t="s">
        <v>1577</v>
      </c>
      <c r="D447">
        <v>1996</v>
      </c>
      <c r="E447" t="s">
        <v>1578</v>
      </c>
      <c r="F447" t="s">
        <v>1581</v>
      </c>
      <c r="G447">
        <v>7</v>
      </c>
      <c r="H447" t="s">
        <v>33801</v>
      </c>
      <c r="I447" t="s">
        <v>33802</v>
      </c>
      <c r="J447">
        <v>6</v>
      </c>
      <c r="K447" t="s">
        <v>33800</v>
      </c>
      <c r="L447" t="s">
        <v>33865</v>
      </c>
      <c r="M447" t="s">
        <v>33866</v>
      </c>
      <c r="N447" t="s">
        <v>33867</v>
      </c>
      <c r="O447" t="s">
        <v>33853</v>
      </c>
      <c r="P447" t="s">
        <v>33872</v>
      </c>
      <c r="Q447">
        <v>35.9</v>
      </c>
      <c r="R447">
        <v>139.69999999999999</v>
      </c>
      <c r="S447">
        <v>4</v>
      </c>
      <c r="T447">
        <v>14.242290748898601</v>
      </c>
      <c r="U447">
        <v>44.1860465116279</v>
      </c>
      <c r="V447">
        <v>770</v>
      </c>
      <c r="W447">
        <v>14.25</v>
      </c>
    </row>
    <row r="448" spans="1:24" hidden="1">
      <c r="A448" t="s">
        <v>34282</v>
      </c>
      <c r="B448" t="s">
        <v>1576</v>
      </c>
      <c r="C448" t="s">
        <v>1577</v>
      </c>
      <c r="D448">
        <v>1996</v>
      </c>
      <c r="E448" t="s">
        <v>1578</v>
      </c>
      <c r="F448" t="s">
        <v>1581</v>
      </c>
      <c r="G448">
        <v>7</v>
      </c>
      <c r="H448" t="s">
        <v>33801</v>
      </c>
      <c r="I448" t="s">
        <v>33802</v>
      </c>
      <c r="J448">
        <v>6</v>
      </c>
      <c r="K448" t="s">
        <v>33800</v>
      </c>
      <c r="L448" t="s">
        <v>33865</v>
      </c>
      <c r="M448" t="s">
        <v>33866</v>
      </c>
      <c r="N448" t="s">
        <v>33867</v>
      </c>
      <c r="O448" t="s">
        <v>33853</v>
      </c>
      <c r="P448" t="s">
        <v>33872</v>
      </c>
      <c r="Q448">
        <v>35.9</v>
      </c>
      <c r="R448">
        <v>139.69999999999999</v>
      </c>
      <c r="S448">
        <v>4</v>
      </c>
      <c r="T448">
        <v>14.4977973568281</v>
      </c>
      <c r="U448">
        <v>9.1362126245847293</v>
      </c>
      <c r="V448">
        <v>770</v>
      </c>
      <c r="W448">
        <v>14.5</v>
      </c>
    </row>
    <row r="449" spans="1:23" hidden="1">
      <c r="A449" t="s">
        <v>34282</v>
      </c>
      <c r="B449" t="s">
        <v>1576</v>
      </c>
      <c r="C449" t="s">
        <v>1577</v>
      </c>
      <c r="D449">
        <v>1996</v>
      </c>
      <c r="E449" t="s">
        <v>1578</v>
      </c>
      <c r="F449" t="s">
        <v>1581</v>
      </c>
      <c r="G449">
        <v>7</v>
      </c>
      <c r="H449" t="s">
        <v>33801</v>
      </c>
      <c r="I449" t="s">
        <v>33802</v>
      </c>
      <c r="J449">
        <v>6</v>
      </c>
      <c r="K449" t="s">
        <v>33800</v>
      </c>
      <c r="L449" t="s">
        <v>33865</v>
      </c>
      <c r="M449" t="s">
        <v>33866</v>
      </c>
      <c r="N449" t="s">
        <v>33867</v>
      </c>
      <c r="O449" t="s">
        <v>33853</v>
      </c>
      <c r="P449" t="s">
        <v>33872</v>
      </c>
      <c r="Q449">
        <v>35.9</v>
      </c>
      <c r="R449">
        <v>139.69999999999999</v>
      </c>
      <c r="S449">
        <v>4</v>
      </c>
      <c r="T449">
        <v>14.748898678413999</v>
      </c>
      <c r="U449">
        <v>-0.49833887043187902</v>
      </c>
      <c r="V449">
        <v>770</v>
      </c>
      <c r="W449">
        <v>14.75</v>
      </c>
    </row>
    <row r="450" spans="1:23" hidden="1">
      <c r="A450" t="s">
        <v>34283</v>
      </c>
      <c r="B450" t="s">
        <v>17140</v>
      </c>
      <c r="C450" t="s">
        <v>17141</v>
      </c>
      <c r="D450">
        <v>1981</v>
      </c>
      <c r="E450" t="s">
        <v>2621</v>
      </c>
      <c r="G450">
        <v>6</v>
      </c>
      <c r="J450">
        <v>6</v>
      </c>
      <c r="K450" t="s">
        <v>34002</v>
      </c>
      <c r="L450" t="s">
        <v>33914</v>
      </c>
      <c r="M450" t="s">
        <v>33991</v>
      </c>
      <c r="N450" t="s">
        <v>33916</v>
      </c>
      <c r="O450" t="s">
        <v>33853</v>
      </c>
      <c r="P450" t="s">
        <v>34186</v>
      </c>
      <c r="Q450">
        <v>33.590277999999998</v>
      </c>
      <c r="R450">
        <v>130.401667</v>
      </c>
      <c r="S450">
        <v>5</v>
      </c>
      <c r="T450">
        <v>9.4372019077901399</v>
      </c>
      <c r="U450">
        <v>3.6565977742448501</v>
      </c>
      <c r="V450">
        <v>100</v>
      </c>
      <c r="W450">
        <v>9.5</v>
      </c>
    </row>
    <row r="451" spans="1:23" hidden="1">
      <c r="A451" t="s">
        <v>34283</v>
      </c>
      <c r="B451" t="s">
        <v>17140</v>
      </c>
      <c r="C451" t="s">
        <v>17141</v>
      </c>
      <c r="D451">
        <v>1981</v>
      </c>
      <c r="E451" t="s">
        <v>2621</v>
      </c>
      <c r="G451">
        <v>6</v>
      </c>
      <c r="J451">
        <v>6</v>
      </c>
      <c r="K451" t="s">
        <v>34002</v>
      </c>
      <c r="L451" t="s">
        <v>33914</v>
      </c>
      <c r="M451" t="s">
        <v>33991</v>
      </c>
      <c r="N451" t="s">
        <v>33916</v>
      </c>
      <c r="O451" t="s">
        <v>33853</v>
      </c>
      <c r="P451" t="s">
        <v>34186</v>
      </c>
      <c r="Q451">
        <v>33.590277999999998</v>
      </c>
      <c r="R451">
        <v>130.401667</v>
      </c>
      <c r="S451">
        <v>5</v>
      </c>
      <c r="T451">
        <v>9.9790017157518598</v>
      </c>
      <c r="U451">
        <v>2.4634418926789401</v>
      </c>
      <c r="V451">
        <v>100</v>
      </c>
      <c r="W451">
        <v>10</v>
      </c>
    </row>
    <row r="452" spans="1:23" hidden="1">
      <c r="A452" t="s">
        <v>34283</v>
      </c>
      <c r="B452" t="s">
        <v>17140</v>
      </c>
      <c r="C452" t="s">
        <v>17141</v>
      </c>
      <c r="D452">
        <v>1981</v>
      </c>
      <c r="E452" t="s">
        <v>2621</v>
      </c>
      <c r="G452">
        <v>6</v>
      </c>
      <c r="J452">
        <v>6</v>
      </c>
      <c r="K452" t="s">
        <v>34002</v>
      </c>
      <c r="L452" t="s">
        <v>33914</v>
      </c>
      <c r="M452" t="s">
        <v>33991</v>
      </c>
      <c r="N452" t="s">
        <v>33916</v>
      </c>
      <c r="O452" t="s">
        <v>33853</v>
      </c>
      <c r="P452" t="s">
        <v>34186</v>
      </c>
      <c r="Q452">
        <v>33.590277999999998</v>
      </c>
      <c r="R452">
        <v>130.401667</v>
      </c>
      <c r="S452">
        <v>5</v>
      </c>
      <c r="T452">
        <v>10.951628390184</v>
      </c>
      <c r="U452">
        <v>5.8996678682176604</v>
      </c>
      <c r="V452">
        <v>100</v>
      </c>
      <c r="W452">
        <v>11</v>
      </c>
    </row>
    <row r="453" spans="1:23" hidden="1">
      <c r="A453" t="s">
        <v>34283</v>
      </c>
      <c r="B453" t="s">
        <v>17140</v>
      </c>
      <c r="C453" t="s">
        <v>17141</v>
      </c>
      <c r="D453">
        <v>1981</v>
      </c>
      <c r="E453" t="s">
        <v>2621</v>
      </c>
      <c r="G453">
        <v>6</v>
      </c>
      <c r="J453">
        <v>6</v>
      </c>
      <c r="K453" t="s">
        <v>34002</v>
      </c>
      <c r="L453" t="s">
        <v>33914</v>
      </c>
      <c r="M453" t="s">
        <v>33991</v>
      </c>
      <c r="N453" t="s">
        <v>33916</v>
      </c>
      <c r="O453" t="s">
        <v>33853</v>
      </c>
      <c r="P453" t="s">
        <v>34186</v>
      </c>
      <c r="Q453">
        <v>33.590277999999998</v>
      </c>
      <c r="R453">
        <v>130.401667</v>
      </c>
      <c r="S453">
        <v>5</v>
      </c>
      <c r="T453">
        <v>11.985880464039999</v>
      </c>
      <c r="U453">
        <v>-6.7685623888280505E-2</v>
      </c>
      <c r="V453">
        <v>100</v>
      </c>
      <c r="W453">
        <v>12</v>
      </c>
    </row>
    <row r="454" spans="1:23" hidden="1">
      <c r="A454" t="s">
        <v>34283</v>
      </c>
      <c r="B454" t="s">
        <v>17140</v>
      </c>
      <c r="C454" t="s">
        <v>17141</v>
      </c>
      <c r="D454">
        <v>1981</v>
      </c>
      <c r="E454" t="s">
        <v>2621</v>
      </c>
      <c r="G454">
        <v>6</v>
      </c>
      <c r="J454">
        <v>6</v>
      </c>
      <c r="K454" t="s">
        <v>34002</v>
      </c>
      <c r="L454" t="s">
        <v>33914</v>
      </c>
      <c r="M454" t="s">
        <v>33991</v>
      </c>
      <c r="N454" t="s">
        <v>33916</v>
      </c>
      <c r="O454" t="s">
        <v>33853</v>
      </c>
      <c r="P454" t="s">
        <v>34186</v>
      </c>
      <c r="Q454">
        <v>33.590277999999998</v>
      </c>
      <c r="R454">
        <v>130.401667</v>
      </c>
      <c r="S454">
        <v>5</v>
      </c>
      <c r="T454">
        <v>13.006123187835399</v>
      </c>
      <c r="U454">
        <v>-0.19361236600606399</v>
      </c>
      <c r="V454">
        <v>100</v>
      </c>
      <c r="W454">
        <v>13</v>
      </c>
    </row>
    <row r="455" spans="1:23" hidden="1">
      <c r="A455" t="s">
        <v>34283</v>
      </c>
      <c r="B455" t="s">
        <v>17140</v>
      </c>
      <c r="C455" t="s">
        <v>17141</v>
      </c>
      <c r="D455">
        <v>1981</v>
      </c>
      <c r="E455" t="s">
        <v>2621</v>
      </c>
      <c r="G455">
        <v>6</v>
      </c>
      <c r="J455">
        <v>6</v>
      </c>
      <c r="K455" t="s">
        <v>34002</v>
      </c>
      <c r="L455" t="s">
        <v>33914</v>
      </c>
      <c r="M455" t="s">
        <v>33991</v>
      </c>
      <c r="N455" t="s">
        <v>33916</v>
      </c>
      <c r="O455" t="s">
        <v>33853</v>
      </c>
      <c r="P455" t="s">
        <v>34184</v>
      </c>
      <c r="Q455">
        <f t="shared" ref="Q455:Q460" si="7">37+45/60</f>
        <v>37.75</v>
      </c>
      <c r="R455">
        <v>140.473333</v>
      </c>
      <c r="S455">
        <v>6</v>
      </c>
      <c r="T455">
        <v>9.1767696642478196</v>
      </c>
      <c r="U455">
        <v>65.618851233295004</v>
      </c>
      <c r="V455">
        <v>100</v>
      </c>
      <c r="W455">
        <v>9</v>
      </c>
    </row>
    <row r="456" spans="1:23" hidden="1">
      <c r="A456" t="s">
        <v>34283</v>
      </c>
      <c r="B456" t="s">
        <v>17140</v>
      </c>
      <c r="C456" t="s">
        <v>17141</v>
      </c>
      <c r="D456">
        <v>1981</v>
      </c>
      <c r="E456" t="s">
        <v>2621</v>
      </c>
      <c r="G456">
        <v>6</v>
      </c>
      <c r="J456">
        <v>6</v>
      </c>
      <c r="K456" t="s">
        <v>34002</v>
      </c>
      <c r="L456" t="s">
        <v>33914</v>
      </c>
      <c r="M456" t="s">
        <v>33991</v>
      </c>
      <c r="N456" t="s">
        <v>33916</v>
      </c>
      <c r="O456" t="s">
        <v>33853</v>
      </c>
      <c r="P456" t="s">
        <v>34184</v>
      </c>
      <c r="Q456">
        <f t="shared" si="7"/>
        <v>37.75</v>
      </c>
      <c r="R456">
        <v>140.473333</v>
      </c>
      <c r="S456">
        <v>6</v>
      </c>
      <c r="T456">
        <v>9.6424624974421107</v>
      </c>
      <c r="U456">
        <v>68.631648538462699</v>
      </c>
      <c r="V456">
        <v>100</v>
      </c>
      <c r="W456">
        <v>9.5</v>
      </c>
    </row>
    <row r="457" spans="1:23" hidden="1">
      <c r="A457" t="s">
        <v>34283</v>
      </c>
      <c r="B457" t="s">
        <v>17140</v>
      </c>
      <c r="C457" t="s">
        <v>17141</v>
      </c>
      <c r="D457">
        <v>1981</v>
      </c>
      <c r="E457" t="s">
        <v>2621</v>
      </c>
      <c r="G457">
        <v>6</v>
      </c>
      <c r="J457">
        <v>6</v>
      </c>
      <c r="K457" t="s">
        <v>34002</v>
      </c>
      <c r="L457" t="s">
        <v>33914</v>
      </c>
      <c r="M457" t="s">
        <v>33991</v>
      </c>
      <c r="N457" t="s">
        <v>33916</v>
      </c>
      <c r="O457" t="s">
        <v>33853</v>
      </c>
      <c r="P457" t="s">
        <v>34184</v>
      </c>
      <c r="Q457">
        <f t="shared" si="7"/>
        <v>37.75</v>
      </c>
      <c r="R457">
        <v>140.473333</v>
      </c>
      <c r="S457">
        <v>6</v>
      </c>
      <c r="T457">
        <v>10.6818303451966</v>
      </c>
      <c r="U457">
        <v>65.587369547765505</v>
      </c>
      <c r="V457">
        <v>100</v>
      </c>
      <c r="W457">
        <v>10.5</v>
      </c>
    </row>
    <row r="458" spans="1:23" hidden="1">
      <c r="A458" t="s">
        <v>34283</v>
      </c>
      <c r="B458" t="s">
        <v>17140</v>
      </c>
      <c r="C458" t="s">
        <v>17141</v>
      </c>
      <c r="D458">
        <v>1981</v>
      </c>
      <c r="E458" t="s">
        <v>2621</v>
      </c>
      <c r="G458">
        <v>6</v>
      </c>
      <c r="J458">
        <v>6</v>
      </c>
      <c r="K458" t="s">
        <v>34002</v>
      </c>
      <c r="L458" t="s">
        <v>33914</v>
      </c>
      <c r="M458" t="s">
        <v>33991</v>
      </c>
      <c r="N458" t="s">
        <v>33916</v>
      </c>
      <c r="O458" t="s">
        <v>33853</v>
      </c>
      <c r="P458" t="s">
        <v>34184</v>
      </c>
      <c r="Q458">
        <f t="shared" si="7"/>
        <v>37.75</v>
      </c>
      <c r="R458">
        <v>140.473333</v>
      </c>
      <c r="S458">
        <v>6</v>
      </c>
      <c r="T458">
        <v>11.700341576287901</v>
      </c>
      <c r="U458">
        <v>58.318248359017097</v>
      </c>
      <c r="V458">
        <v>100</v>
      </c>
      <c r="W458">
        <v>11.75</v>
      </c>
    </row>
    <row r="459" spans="1:23" hidden="1">
      <c r="A459" t="s">
        <v>34283</v>
      </c>
      <c r="B459" t="s">
        <v>17140</v>
      </c>
      <c r="C459" t="s">
        <v>17141</v>
      </c>
      <c r="D459">
        <v>1981</v>
      </c>
      <c r="E459" t="s">
        <v>2621</v>
      </c>
      <c r="G459">
        <v>6</v>
      </c>
      <c r="J459">
        <v>6</v>
      </c>
      <c r="K459" t="s">
        <v>34002</v>
      </c>
      <c r="L459" t="s">
        <v>33914</v>
      </c>
      <c r="M459" t="s">
        <v>33991</v>
      </c>
      <c r="N459" t="s">
        <v>33916</v>
      </c>
      <c r="O459" t="s">
        <v>33853</v>
      </c>
      <c r="P459" t="s">
        <v>34184</v>
      </c>
      <c r="Q459">
        <f t="shared" si="7"/>
        <v>37.75</v>
      </c>
      <c r="R459">
        <v>140.473333</v>
      </c>
      <c r="S459">
        <v>6</v>
      </c>
      <c r="T459">
        <v>12.315178894678001</v>
      </c>
      <c r="U459">
        <v>31.1652945898723</v>
      </c>
      <c r="V459">
        <v>100</v>
      </c>
      <c r="W459">
        <v>12.25</v>
      </c>
    </row>
    <row r="460" spans="1:23" hidden="1">
      <c r="A460" t="s">
        <v>34283</v>
      </c>
      <c r="B460" t="s">
        <v>17140</v>
      </c>
      <c r="C460" t="s">
        <v>17141</v>
      </c>
      <c r="D460">
        <v>1981</v>
      </c>
      <c r="E460" t="s">
        <v>2621</v>
      </c>
      <c r="G460">
        <v>6</v>
      </c>
      <c r="J460">
        <v>6</v>
      </c>
      <c r="K460" t="s">
        <v>34002</v>
      </c>
      <c r="L460" t="s">
        <v>33914</v>
      </c>
      <c r="M460" t="s">
        <v>33991</v>
      </c>
      <c r="N460" t="s">
        <v>33916</v>
      </c>
      <c r="O460" t="s">
        <v>33853</v>
      </c>
      <c r="P460" t="s">
        <v>34184</v>
      </c>
      <c r="Q460">
        <f t="shared" si="7"/>
        <v>37.75</v>
      </c>
      <c r="R460">
        <v>140.473333</v>
      </c>
      <c r="S460">
        <v>6</v>
      </c>
      <c r="T460">
        <v>12.9797572762045</v>
      </c>
      <c r="U460">
        <v>0.125926742117798</v>
      </c>
      <c r="V460">
        <v>100</v>
      </c>
      <c r="W460">
        <v>13</v>
      </c>
    </row>
    <row r="461" spans="1:23" hidden="1">
      <c r="A461" t="s">
        <v>34283</v>
      </c>
      <c r="B461" t="s">
        <v>17140</v>
      </c>
      <c r="C461" t="s">
        <v>17141</v>
      </c>
      <c r="D461">
        <v>1981</v>
      </c>
      <c r="E461" t="s">
        <v>2621</v>
      </c>
      <c r="G461">
        <v>6</v>
      </c>
      <c r="J461">
        <v>6</v>
      </c>
      <c r="K461" t="s">
        <v>34002</v>
      </c>
      <c r="L461" t="s">
        <v>33914</v>
      </c>
      <c r="M461" t="s">
        <v>33991</v>
      </c>
      <c r="N461" t="s">
        <v>33916</v>
      </c>
      <c r="O461" t="s">
        <v>33853</v>
      </c>
      <c r="P461" t="s">
        <v>34185</v>
      </c>
      <c r="Q461">
        <f t="shared" ref="Q461:Q469" si="8">35+43/60</f>
        <v>35.716666666666669</v>
      </c>
      <c r="R461">
        <v>139.93105600000001</v>
      </c>
      <c r="S461">
        <v>9</v>
      </c>
      <c r="T461">
        <v>9.1130192510506998</v>
      </c>
      <c r="U461">
        <v>75.346692061892995</v>
      </c>
      <c r="V461">
        <v>100</v>
      </c>
      <c r="W461">
        <v>9</v>
      </c>
    </row>
    <row r="462" spans="1:23" hidden="1">
      <c r="A462" t="s">
        <v>34283</v>
      </c>
      <c r="B462" t="s">
        <v>17140</v>
      </c>
      <c r="C462" t="s">
        <v>17141</v>
      </c>
      <c r="D462">
        <v>1981</v>
      </c>
      <c r="E462" t="s">
        <v>2621</v>
      </c>
      <c r="G462">
        <v>6</v>
      </c>
      <c r="J462">
        <v>6</v>
      </c>
      <c r="K462" t="s">
        <v>34002</v>
      </c>
      <c r="L462" t="s">
        <v>33914</v>
      </c>
      <c r="M462" t="s">
        <v>33991</v>
      </c>
      <c r="N462" t="s">
        <v>33916</v>
      </c>
      <c r="O462" t="s">
        <v>33853</v>
      </c>
      <c r="P462" t="s">
        <v>34185</v>
      </c>
      <c r="Q462">
        <f t="shared" si="8"/>
        <v>35.716666666666669</v>
      </c>
      <c r="R462">
        <v>139.93105600000001</v>
      </c>
      <c r="S462">
        <v>9</v>
      </c>
      <c r="T462">
        <v>9.5632073541217295</v>
      </c>
      <c r="U462">
        <v>32.577248185867802</v>
      </c>
      <c r="V462">
        <v>100</v>
      </c>
      <c r="W462">
        <v>9.5</v>
      </c>
    </row>
    <row r="463" spans="1:23" hidden="1">
      <c r="A463" t="s">
        <v>34283</v>
      </c>
      <c r="B463" t="s">
        <v>17140</v>
      </c>
      <c r="C463" t="s">
        <v>17141</v>
      </c>
      <c r="D463">
        <v>1981</v>
      </c>
      <c r="E463" t="s">
        <v>2621</v>
      </c>
      <c r="G463">
        <v>6</v>
      </c>
      <c r="J463">
        <v>6</v>
      </c>
      <c r="K463" t="s">
        <v>34002</v>
      </c>
      <c r="L463" t="s">
        <v>33914</v>
      </c>
      <c r="M463" t="s">
        <v>33991</v>
      </c>
      <c r="N463" t="s">
        <v>33916</v>
      </c>
      <c r="O463" t="s">
        <v>33853</v>
      </c>
      <c r="P463" t="s">
        <v>34185</v>
      </c>
      <c r="Q463">
        <f t="shared" si="8"/>
        <v>35.716666666666669</v>
      </c>
      <c r="R463">
        <v>139.93105600000001</v>
      </c>
      <c r="S463">
        <v>9</v>
      </c>
      <c r="T463">
        <v>9.8056163326984507</v>
      </c>
      <c r="U463">
        <v>32.624470714162001</v>
      </c>
      <c r="V463">
        <v>100</v>
      </c>
      <c r="W463">
        <v>10</v>
      </c>
    </row>
    <row r="464" spans="1:23" hidden="1">
      <c r="A464" t="s">
        <v>34283</v>
      </c>
      <c r="B464" t="s">
        <v>17140</v>
      </c>
      <c r="C464" t="s">
        <v>17141</v>
      </c>
      <c r="D464">
        <v>1981</v>
      </c>
      <c r="E464" t="s">
        <v>2621</v>
      </c>
      <c r="G464">
        <v>6</v>
      </c>
      <c r="J464">
        <v>6</v>
      </c>
      <c r="K464" t="s">
        <v>34002</v>
      </c>
      <c r="L464" t="s">
        <v>33914</v>
      </c>
      <c r="M464" t="s">
        <v>33991</v>
      </c>
      <c r="N464" t="s">
        <v>33916</v>
      </c>
      <c r="O464" t="s">
        <v>33853</v>
      </c>
      <c r="P464" t="s">
        <v>34185</v>
      </c>
      <c r="Q464">
        <f t="shared" si="8"/>
        <v>35.716666666666669</v>
      </c>
      <c r="R464">
        <v>139.93105600000001</v>
      </c>
      <c r="S464">
        <v>9</v>
      </c>
      <c r="T464">
        <v>10.3529254356278</v>
      </c>
      <c r="U464">
        <v>26.886933526421</v>
      </c>
      <c r="V464">
        <v>100</v>
      </c>
      <c r="W464">
        <v>10.25</v>
      </c>
    </row>
    <row r="465" spans="1:23" hidden="1">
      <c r="A465" t="s">
        <v>34283</v>
      </c>
      <c r="B465" t="s">
        <v>17140</v>
      </c>
      <c r="C465" t="s">
        <v>17141</v>
      </c>
      <c r="D465">
        <v>1981</v>
      </c>
      <c r="E465" t="s">
        <v>2621</v>
      </c>
      <c r="G465">
        <v>6</v>
      </c>
      <c r="J465">
        <v>6</v>
      </c>
      <c r="K465" t="s">
        <v>34002</v>
      </c>
      <c r="L465" t="s">
        <v>33914</v>
      </c>
      <c r="M465" t="s">
        <v>33991</v>
      </c>
      <c r="N465" t="s">
        <v>33916</v>
      </c>
      <c r="O465" t="s">
        <v>33853</v>
      </c>
      <c r="P465" t="s">
        <v>34185</v>
      </c>
      <c r="Q465">
        <f t="shared" si="8"/>
        <v>35.716666666666669</v>
      </c>
      <c r="R465">
        <v>139.93105600000001</v>
      </c>
      <c r="S465">
        <v>9</v>
      </c>
      <c r="T465">
        <v>10.749358560657299</v>
      </c>
      <c r="U465">
        <v>44.1719529663618</v>
      </c>
      <c r="V465">
        <v>100</v>
      </c>
      <c r="W465">
        <v>10.75</v>
      </c>
    </row>
    <row r="466" spans="1:23" hidden="1">
      <c r="A466" t="s">
        <v>34283</v>
      </c>
      <c r="B466" t="s">
        <v>17140</v>
      </c>
      <c r="C466" t="s">
        <v>17141</v>
      </c>
      <c r="D466">
        <v>1981</v>
      </c>
      <c r="E466" t="s">
        <v>2621</v>
      </c>
      <c r="G466">
        <v>6</v>
      </c>
      <c r="J466">
        <v>6</v>
      </c>
      <c r="K466" t="s">
        <v>34002</v>
      </c>
      <c r="L466" t="s">
        <v>33914</v>
      </c>
      <c r="M466" t="s">
        <v>33991</v>
      </c>
      <c r="N466" t="s">
        <v>33916</v>
      </c>
      <c r="O466" t="s">
        <v>33853</v>
      </c>
      <c r="P466" t="s">
        <v>34185</v>
      </c>
      <c r="Q466">
        <f t="shared" si="8"/>
        <v>35.716666666666669</v>
      </c>
      <c r="R466">
        <v>139.93105600000001</v>
      </c>
      <c r="S466">
        <v>9</v>
      </c>
      <c r="T466">
        <v>11.285176848368399</v>
      </c>
      <c r="U466">
        <v>36.484125360071701</v>
      </c>
      <c r="V466">
        <v>100</v>
      </c>
      <c r="W466">
        <v>11.25</v>
      </c>
    </row>
    <row r="467" spans="1:23" hidden="1">
      <c r="A467" t="s">
        <v>34283</v>
      </c>
      <c r="B467" t="s">
        <v>17140</v>
      </c>
      <c r="C467" t="s">
        <v>17141</v>
      </c>
      <c r="D467">
        <v>1981</v>
      </c>
      <c r="E467" t="s">
        <v>2621</v>
      </c>
      <c r="G467">
        <v>6</v>
      </c>
      <c r="J467">
        <v>6</v>
      </c>
      <c r="K467" t="s">
        <v>34002</v>
      </c>
      <c r="L467" t="s">
        <v>33914</v>
      </c>
      <c r="M467" t="s">
        <v>33991</v>
      </c>
      <c r="N467" t="s">
        <v>33916</v>
      </c>
      <c r="O467" t="s">
        <v>33853</v>
      </c>
      <c r="P467" t="s">
        <v>34185</v>
      </c>
      <c r="Q467">
        <f t="shared" si="8"/>
        <v>35.716666666666669</v>
      </c>
      <c r="R467">
        <v>139.93105600000001</v>
      </c>
      <c r="S467">
        <v>9</v>
      </c>
      <c r="T467">
        <v>11.9540052574414</v>
      </c>
      <c r="U467">
        <v>4.7962347904106899</v>
      </c>
      <c r="V467">
        <v>100</v>
      </c>
      <c r="W467">
        <v>12</v>
      </c>
    </row>
    <row r="468" spans="1:23" hidden="1">
      <c r="A468" t="s">
        <v>34283</v>
      </c>
      <c r="B468" t="s">
        <v>17140</v>
      </c>
      <c r="C468" t="s">
        <v>17141</v>
      </c>
      <c r="D468">
        <v>1981</v>
      </c>
      <c r="E468" t="s">
        <v>2621</v>
      </c>
      <c r="G468">
        <v>6</v>
      </c>
      <c r="J468">
        <v>6</v>
      </c>
      <c r="K468" t="s">
        <v>34002</v>
      </c>
      <c r="L468" t="s">
        <v>33914</v>
      </c>
      <c r="M468" t="s">
        <v>33991</v>
      </c>
      <c r="N468" t="s">
        <v>33916</v>
      </c>
      <c r="O468" t="s">
        <v>33853</v>
      </c>
      <c r="P468" t="s">
        <v>34185</v>
      </c>
      <c r="Q468">
        <f t="shared" si="8"/>
        <v>35.716666666666669</v>
      </c>
      <c r="R468">
        <v>139.93105600000001</v>
      </c>
      <c r="S468">
        <v>9</v>
      </c>
      <c r="T468">
        <v>12.3768042941019</v>
      </c>
      <c r="U468">
        <v>21.761715122227599</v>
      </c>
      <c r="V468">
        <v>100</v>
      </c>
      <c r="W468">
        <v>12.25</v>
      </c>
    </row>
    <row r="469" spans="1:23" hidden="1">
      <c r="A469" t="s">
        <v>34283</v>
      </c>
      <c r="B469" t="s">
        <v>17140</v>
      </c>
      <c r="C469" t="s">
        <v>17141</v>
      </c>
      <c r="D469">
        <v>1981</v>
      </c>
      <c r="E469" t="s">
        <v>2621</v>
      </c>
      <c r="G469">
        <v>6</v>
      </c>
      <c r="J469">
        <v>6</v>
      </c>
      <c r="K469" t="s">
        <v>34002</v>
      </c>
      <c r="L469" t="s">
        <v>33914</v>
      </c>
      <c r="M469" t="s">
        <v>33991</v>
      </c>
      <c r="N469" t="s">
        <v>33916</v>
      </c>
      <c r="O469" t="s">
        <v>33853</v>
      </c>
      <c r="P469" t="s">
        <v>34185</v>
      </c>
      <c r="Q469">
        <f t="shared" si="8"/>
        <v>35.716666666666669</v>
      </c>
      <c r="R469">
        <v>139.93105600000001</v>
      </c>
      <c r="S469">
        <v>9</v>
      </c>
      <c r="T469">
        <v>12.951266350800401</v>
      </c>
      <c r="U469">
        <v>0.76972721119488996</v>
      </c>
      <c r="V469">
        <v>100</v>
      </c>
      <c r="W469">
        <v>13</v>
      </c>
    </row>
    <row r="470" spans="1:23" hidden="1">
      <c r="A470" t="s">
        <v>34283</v>
      </c>
      <c r="B470" t="s">
        <v>17140</v>
      </c>
      <c r="C470" t="s">
        <v>17141</v>
      </c>
      <c r="D470">
        <v>1981</v>
      </c>
      <c r="E470" t="s">
        <v>2621</v>
      </c>
      <c r="G470">
        <v>6</v>
      </c>
      <c r="J470">
        <v>6</v>
      </c>
      <c r="K470" t="s">
        <v>34002</v>
      </c>
      <c r="L470" t="s">
        <v>33914</v>
      </c>
      <c r="M470" t="s">
        <v>33991</v>
      </c>
      <c r="N470" t="s">
        <v>33916</v>
      </c>
      <c r="O470" t="s">
        <v>33853</v>
      </c>
      <c r="P470" t="s">
        <v>34047</v>
      </c>
      <c r="Q470">
        <v>31.596536</v>
      </c>
      <c r="R470">
        <v>130.55711700000001</v>
      </c>
      <c r="S470">
        <v>5</v>
      </c>
      <c r="T470">
        <v>9.4550677643280991</v>
      </c>
      <c r="U470">
        <v>4.6341041099340501</v>
      </c>
      <c r="V470">
        <v>100</v>
      </c>
      <c r="W470">
        <v>9.5</v>
      </c>
    </row>
    <row r="471" spans="1:23" hidden="1">
      <c r="A471" t="s">
        <v>34283</v>
      </c>
      <c r="B471" t="s">
        <v>17140</v>
      </c>
      <c r="C471" t="s">
        <v>17141</v>
      </c>
      <c r="D471">
        <v>1981</v>
      </c>
      <c r="E471" t="s">
        <v>2621</v>
      </c>
      <c r="G471">
        <v>6</v>
      </c>
      <c r="J471">
        <v>6</v>
      </c>
      <c r="K471" t="s">
        <v>34002</v>
      </c>
      <c r="L471" t="s">
        <v>33914</v>
      </c>
      <c r="M471" t="s">
        <v>33991</v>
      </c>
      <c r="N471" t="s">
        <v>33916</v>
      </c>
      <c r="O471" t="s">
        <v>33853</v>
      </c>
      <c r="P471" t="s">
        <v>34047</v>
      </c>
      <c r="Q471">
        <v>31.596536</v>
      </c>
      <c r="R471">
        <v>130.55711700000001</v>
      </c>
      <c r="S471">
        <v>5</v>
      </c>
      <c r="T471">
        <v>9.9696359143068491</v>
      </c>
      <c r="U471">
        <v>0.18889011317666801</v>
      </c>
      <c r="V471">
        <v>100</v>
      </c>
      <c r="W471">
        <v>10</v>
      </c>
    </row>
    <row r="472" spans="1:23" hidden="1">
      <c r="A472" t="s">
        <v>34283</v>
      </c>
      <c r="B472" t="s">
        <v>17140</v>
      </c>
      <c r="C472" t="s">
        <v>17141</v>
      </c>
      <c r="D472">
        <v>1981</v>
      </c>
      <c r="E472" t="s">
        <v>2621</v>
      </c>
      <c r="G472">
        <v>6</v>
      </c>
      <c r="J472">
        <v>6</v>
      </c>
      <c r="K472" t="s">
        <v>34002</v>
      </c>
      <c r="L472" t="s">
        <v>33914</v>
      </c>
      <c r="M472" t="s">
        <v>33991</v>
      </c>
      <c r="N472" t="s">
        <v>33916</v>
      </c>
      <c r="O472" t="s">
        <v>33853</v>
      </c>
      <c r="P472" t="s">
        <v>34047</v>
      </c>
      <c r="Q472">
        <v>31.596536</v>
      </c>
      <c r="R472">
        <v>130.55711700000001</v>
      </c>
      <c r="S472">
        <v>5</v>
      </c>
      <c r="T472">
        <v>10.975003541689601</v>
      </c>
      <c r="U472">
        <v>2.33279289773176</v>
      </c>
      <c r="V472">
        <v>100</v>
      </c>
      <c r="W472">
        <v>11</v>
      </c>
    </row>
    <row r="473" spans="1:23" hidden="1">
      <c r="A473" t="s">
        <v>34283</v>
      </c>
      <c r="B473" t="s">
        <v>17140</v>
      </c>
      <c r="C473" t="s">
        <v>17141</v>
      </c>
      <c r="D473">
        <v>1981</v>
      </c>
      <c r="E473" t="s">
        <v>2621</v>
      </c>
      <c r="G473">
        <v>6</v>
      </c>
      <c r="J473">
        <v>6</v>
      </c>
      <c r="K473" t="s">
        <v>34002</v>
      </c>
      <c r="L473" t="s">
        <v>33914</v>
      </c>
      <c r="M473" t="s">
        <v>33991</v>
      </c>
      <c r="N473" t="s">
        <v>33916</v>
      </c>
      <c r="O473" t="s">
        <v>33853</v>
      </c>
      <c r="P473" t="s">
        <v>34047</v>
      </c>
      <c r="Q473">
        <v>31.596536</v>
      </c>
      <c r="R473">
        <v>130.55711700000001</v>
      </c>
      <c r="S473">
        <v>5</v>
      </c>
      <c r="T473">
        <v>11.9595145524091</v>
      </c>
      <c r="U473">
        <v>0.25185348423555298</v>
      </c>
      <c r="V473">
        <v>100</v>
      </c>
      <c r="W473">
        <v>12</v>
      </c>
    </row>
    <row r="474" spans="1:23" hidden="1">
      <c r="A474" t="s">
        <v>34283</v>
      </c>
      <c r="B474" t="s">
        <v>17140</v>
      </c>
      <c r="C474" t="s">
        <v>17141</v>
      </c>
      <c r="D474">
        <v>1981</v>
      </c>
      <c r="E474" t="s">
        <v>2621</v>
      </c>
      <c r="G474">
        <v>6</v>
      </c>
      <c r="J474">
        <v>6</v>
      </c>
      <c r="K474" t="s">
        <v>34002</v>
      </c>
      <c r="L474" t="s">
        <v>33914</v>
      </c>
      <c r="M474" t="s">
        <v>33991</v>
      </c>
      <c r="N474" t="s">
        <v>33916</v>
      </c>
      <c r="O474" t="s">
        <v>33853</v>
      </c>
      <c r="P474" t="s">
        <v>34047</v>
      </c>
      <c r="Q474">
        <v>31.596536</v>
      </c>
      <c r="R474">
        <v>130.55711700000001</v>
      </c>
      <c r="S474">
        <v>5</v>
      </c>
      <c r="T474">
        <v>12.713107399770101</v>
      </c>
      <c r="U474">
        <v>7.3981960994217305E-2</v>
      </c>
      <c r="V474">
        <v>100</v>
      </c>
      <c r="W474">
        <v>12.75</v>
      </c>
    </row>
    <row r="475" spans="1:23" hidden="1">
      <c r="A475" t="s">
        <v>34283</v>
      </c>
      <c r="B475" t="s">
        <v>17140</v>
      </c>
      <c r="C475" t="s">
        <v>17141</v>
      </c>
      <c r="D475">
        <v>1981</v>
      </c>
      <c r="E475" t="s">
        <v>2621</v>
      </c>
      <c r="G475">
        <v>6</v>
      </c>
      <c r="J475">
        <v>6</v>
      </c>
      <c r="K475" t="s">
        <v>34002</v>
      </c>
      <c r="L475" t="s">
        <v>33914</v>
      </c>
      <c r="M475" t="s">
        <v>33991</v>
      </c>
      <c r="N475" t="s">
        <v>33916</v>
      </c>
      <c r="O475" t="s">
        <v>33853</v>
      </c>
      <c r="P475" t="s">
        <v>34183</v>
      </c>
      <c r="Q475">
        <f t="shared" ref="Q475:Q481" si="9">39+42/60</f>
        <v>39.700000000000003</v>
      </c>
      <c r="R475">
        <v>141.15443999999999</v>
      </c>
      <c r="S475">
        <v>7</v>
      </c>
      <c r="T475">
        <v>8.9961434935226396</v>
      </c>
      <c r="U475">
        <v>93.1810669143225</v>
      </c>
      <c r="V475">
        <v>100</v>
      </c>
      <c r="W475">
        <v>9</v>
      </c>
    </row>
    <row r="476" spans="1:23" hidden="1">
      <c r="A476" t="s">
        <v>34283</v>
      </c>
      <c r="B476" t="s">
        <v>17140</v>
      </c>
      <c r="C476" t="s">
        <v>17141</v>
      </c>
      <c r="D476">
        <v>1981</v>
      </c>
      <c r="E476" t="s">
        <v>2621</v>
      </c>
      <c r="G476">
        <v>6</v>
      </c>
      <c r="J476">
        <v>6</v>
      </c>
      <c r="K476" t="s">
        <v>34002</v>
      </c>
      <c r="L476" t="s">
        <v>33914</v>
      </c>
      <c r="M476" t="s">
        <v>33991</v>
      </c>
      <c r="N476" t="s">
        <v>33916</v>
      </c>
      <c r="O476" t="s">
        <v>33853</v>
      </c>
      <c r="P476" t="s">
        <v>34183</v>
      </c>
      <c r="Q476">
        <f t="shared" si="9"/>
        <v>39.700000000000003</v>
      </c>
      <c r="R476">
        <v>141.15443999999999</v>
      </c>
      <c r="S476">
        <v>7</v>
      </c>
      <c r="T476">
        <v>9.4733271419351794</v>
      </c>
      <c r="U476">
        <v>98.144154638039296</v>
      </c>
      <c r="V476">
        <v>100</v>
      </c>
      <c r="W476">
        <v>9.5</v>
      </c>
    </row>
    <row r="477" spans="1:23" hidden="1">
      <c r="A477" t="s">
        <v>34283</v>
      </c>
      <c r="B477" t="s">
        <v>17140</v>
      </c>
      <c r="C477" t="s">
        <v>17141</v>
      </c>
      <c r="D477">
        <v>1981</v>
      </c>
      <c r="E477" t="s">
        <v>2621</v>
      </c>
      <c r="G477">
        <v>6</v>
      </c>
      <c r="J477">
        <v>6</v>
      </c>
      <c r="K477" t="s">
        <v>34002</v>
      </c>
      <c r="L477" t="s">
        <v>33914</v>
      </c>
      <c r="M477" t="s">
        <v>33991</v>
      </c>
      <c r="N477" t="s">
        <v>33916</v>
      </c>
      <c r="O477" t="s">
        <v>33853</v>
      </c>
      <c r="P477" t="s">
        <v>34183</v>
      </c>
      <c r="Q477">
        <f t="shared" si="9"/>
        <v>39.700000000000003</v>
      </c>
      <c r="R477">
        <v>141.15443999999999</v>
      </c>
      <c r="S477">
        <v>7</v>
      </c>
      <c r="T477">
        <v>10.5296950998756</v>
      </c>
      <c r="U477">
        <v>92.505784759715993</v>
      </c>
      <c r="V477">
        <v>100</v>
      </c>
      <c r="W477">
        <v>10.5</v>
      </c>
    </row>
    <row r="478" spans="1:23" hidden="1">
      <c r="A478" t="s">
        <v>34283</v>
      </c>
      <c r="B478" t="s">
        <v>17140</v>
      </c>
      <c r="C478" t="s">
        <v>17141</v>
      </c>
      <c r="D478">
        <v>1981</v>
      </c>
      <c r="E478" t="s">
        <v>2621</v>
      </c>
      <c r="G478">
        <v>6</v>
      </c>
      <c r="J478">
        <v>6</v>
      </c>
      <c r="K478" t="s">
        <v>34002</v>
      </c>
      <c r="L478" t="s">
        <v>33914</v>
      </c>
      <c r="M478" t="s">
        <v>33991</v>
      </c>
      <c r="N478" t="s">
        <v>33916</v>
      </c>
      <c r="O478" t="s">
        <v>33853</v>
      </c>
      <c r="P478" t="s">
        <v>34183</v>
      </c>
      <c r="Q478">
        <f t="shared" si="9"/>
        <v>39.700000000000003</v>
      </c>
      <c r="R478">
        <v>141.15443999999999</v>
      </c>
      <c r="S478">
        <v>7</v>
      </c>
      <c r="T478">
        <v>11.5341969809063</v>
      </c>
      <c r="U478">
        <v>91.078090320955695</v>
      </c>
      <c r="V478">
        <v>100</v>
      </c>
      <c r="W478">
        <v>11.5</v>
      </c>
    </row>
    <row r="479" spans="1:23" hidden="1">
      <c r="A479" t="s">
        <v>34283</v>
      </c>
      <c r="B479" t="s">
        <v>17140</v>
      </c>
      <c r="C479" t="s">
        <v>17141</v>
      </c>
      <c r="D479">
        <v>1981</v>
      </c>
      <c r="E479" t="s">
        <v>2621</v>
      </c>
      <c r="G479">
        <v>6</v>
      </c>
      <c r="J479">
        <v>6</v>
      </c>
      <c r="K479" t="s">
        <v>34002</v>
      </c>
      <c r="L479" t="s">
        <v>33914</v>
      </c>
      <c r="M479" t="s">
        <v>33991</v>
      </c>
      <c r="N479" t="s">
        <v>33916</v>
      </c>
      <c r="O479" t="s">
        <v>33853</v>
      </c>
      <c r="P479" t="s">
        <v>34183</v>
      </c>
      <c r="Q479">
        <f t="shared" si="9"/>
        <v>39.700000000000003</v>
      </c>
      <c r="R479">
        <v>141.15443999999999</v>
      </c>
      <c r="S479">
        <v>7</v>
      </c>
      <c r="T479">
        <v>12.108265516535701</v>
      </c>
      <c r="U479">
        <v>77.553558217506904</v>
      </c>
      <c r="V479">
        <v>100</v>
      </c>
      <c r="W479">
        <v>12</v>
      </c>
    </row>
    <row r="480" spans="1:23" hidden="1">
      <c r="A480" t="s">
        <v>34283</v>
      </c>
      <c r="B480" t="s">
        <v>17140</v>
      </c>
      <c r="C480" t="s">
        <v>17141</v>
      </c>
      <c r="D480">
        <v>1981</v>
      </c>
      <c r="E480" t="s">
        <v>2621</v>
      </c>
      <c r="G480">
        <v>6</v>
      </c>
      <c r="J480">
        <v>6</v>
      </c>
      <c r="K480" t="s">
        <v>34002</v>
      </c>
      <c r="L480" t="s">
        <v>33914</v>
      </c>
      <c r="M480" t="s">
        <v>33991</v>
      </c>
      <c r="N480" t="s">
        <v>33916</v>
      </c>
      <c r="O480" t="s">
        <v>33853</v>
      </c>
      <c r="P480" t="s">
        <v>34183</v>
      </c>
      <c r="Q480">
        <f t="shared" si="9"/>
        <v>39.700000000000003</v>
      </c>
      <c r="R480">
        <v>141.15443999999999</v>
      </c>
      <c r="S480">
        <v>7</v>
      </c>
      <c r="T480">
        <v>12.462434478741899</v>
      </c>
      <c r="U480">
        <v>56.8433313919627</v>
      </c>
      <c r="V480">
        <v>100</v>
      </c>
      <c r="W480">
        <v>12.5</v>
      </c>
    </row>
    <row r="481" spans="1:23" hidden="1">
      <c r="A481" t="s">
        <v>34283</v>
      </c>
      <c r="B481" t="s">
        <v>17140</v>
      </c>
      <c r="C481" t="s">
        <v>17141</v>
      </c>
      <c r="D481">
        <v>1981</v>
      </c>
      <c r="E481" t="s">
        <v>2621</v>
      </c>
      <c r="G481">
        <v>6</v>
      </c>
      <c r="J481">
        <v>6</v>
      </c>
      <c r="K481" t="s">
        <v>34002</v>
      </c>
      <c r="L481" t="s">
        <v>33914</v>
      </c>
      <c r="M481" t="s">
        <v>33991</v>
      </c>
      <c r="N481" t="s">
        <v>33916</v>
      </c>
      <c r="O481" t="s">
        <v>33853</v>
      </c>
      <c r="P481" t="s">
        <v>34183</v>
      </c>
      <c r="Q481">
        <f t="shared" si="9"/>
        <v>39.700000000000003</v>
      </c>
      <c r="R481">
        <v>141.15443999999999</v>
      </c>
      <c r="S481">
        <v>7</v>
      </c>
      <c r="T481">
        <v>12.950872829731299</v>
      </c>
      <c r="U481">
        <v>8.2371830187788309</v>
      </c>
      <c r="V481">
        <v>100</v>
      </c>
      <c r="W481">
        <v>13</v>
      </c>
    </row>
    <row r="482" spans="1:23" hidden="1">
      <c r="A482" t="s">
        <v>34283</v>
      </c>
      <c r="B482" t="s">
        <v>17140</v>
      </c>
      <c r="C482" t="s">
        <v>17141</v>
      </c>
      <c r="D482">
        <v>1981</v>
      </c>
      <c r="E482" t="s">
        <v>2621</v>
      </c>
      <c r="G482">
        <v>6</v>
      </c>
      <c r="J482">
        <v>6</v>
      </c>
      <c r="K482" t="s">
        <v>34002</v>
      </c>
      <c r="L482" t="s">
        <v>33914</v>
      </c>
      <c r="M482" t="s">
        <v>33991</v>
      </c>
      <c r="N482" t="s">
        <v>33916</v>
      </c>
      <c r="O482" t="s">
        <v>33853</v>
      </c>
      <c r="P482" t="s">
        <v>34018</v>
      </c>
      <c r="Q482">
        <f t="shared" ref="Q482:Q492" si="10">43+3/60</f>
        <v>43.05</v>
      </c>
      <c r="R482">
        <v>141.35416699999999</v>
      </c>
      <c r="S482">
        <v>11</v>
      </c>
      <c r="T482">
        <v>8.9778841159155593</v>
      </c>
      <c r="U482">
        <v>99.671016386217303</v>
      </c>
      <c r="V482">
        <v>100</v>
      </c>
      <c r="W482">
        <v>9</v>
      </c>
    </row>
    <row r="483" spans="1:23" hidden="1">
      <c r="A483" t="s">
        <v>34283</v>
      </c>
      <c r="B483" t="s">
        <v>17140</v>
      </c>
      <c r="C483" t="s">
        <v>17141</v>
      </c>
      <c r="D483">
        <v>1981</v>
      </c>
      <c r="E483" t="s">
        <v>2621</v>
      </c>
      <c r="G483">
        <v>6</v>
      </c>
      <c r="J483">
        <v>6</v>
      </c>
      <c r="K483" t="s">
        <v>34002</v>
      </c>
      <c r="L483" t="s">
        <v>33914</v>
      </c>
      <c r="M483" t="s">
        <v>33991</v>
      </c>
      <c r="N483" t="s">
        <v>33916</v>
      </c>
      <c r="O483" t="s">
        <v>33853</v>
      </c>
      <c r="P483" t="s">
        <v>34018</v>
      </c>
      <c r="Q483">
        <f t="shared" si="10"/>
        <v>43.05</v>
      </c>
      <c r="R483">
        <v>141.35416699999999</v>
      </c>
      <c r="S483">
        <v>11</v>
      </c>
      <c r="T483">
        <v>9.4903272521210695</v>
      </c>
      <c r="U483">
        <v>95.550063750413102</v>
      </c>
      <c r="V483">
        <v>100</v>
      </c>
      <c r="W483">
        <v>9.5</v>
      </c>
    </row>
    <row r="484" spans="1:23" hidden="1">
      <c r="A484" t="s">
        <v>34283</v>
      </c>
      <c r="B484" t="s">
        <v>17140</v>
      </c>
      <c r="C484" t="s">
        <v>17141</v>
      </c>
      <c r="D484">
        <v>1981</v>
      </c>
      <c r="E484" t="s">
        <v>2621</v>
      </c>
      <c r="G484">
        <v>6</v>
      </c>
      <c r="J484">
        <v>6</v>
      </c>
      <c r="K484" t="s">
        <v>34002</v>
      </c>
      <c r="L484" t="s">
        <v>33914</v>
      </c>
      <c r="M484" t="s">
        <v>33991</v>
      </c>
      <c r="N484" t="s">
        <v>33916</v>
      </c>
      <c r="O484" t="s">
        <v>33853</v>
      </c>
      <c r="P484" t="s">
        <v>34018</v>
      </c>
      <c r="Q484">
        <f t="shared" si="10"/>
        <v>43.05</v>
      </c>
      <c r="R484">
        <v>141.35416699999999</v>
      </c>
      <c r="S484">
        <v>11</v>
      </c>
      <c r="T484">
        <v>10.022761258637701</v>
      </c>
      <c r="U484">
        <v>92.082356089344998</v>
      </c>
      <c r="V484">
        <v>100</v>
      </c>
      <c r="W484">
        <v>10</v>
      </c>
    </row>
    <row r="485" spans="1:23" hidden="1">
      <c r="A485" t="s">
        <v>34283</v>
      </c>
      <c r="B485" t="s">
        <v>17140</v>
      </c>
      <c r="C485" t="s">
        <v>17141</v>
      </c>
      <c r="D485">
        <v>1981</v>
      </c>
      <c r="E485" t="s">
        <v>2621</v>
      </c>
      <c r="G485">
        <v>6</v>
      </c>
      <c r="J485">
        <v>6</v>
      </c>
      <c r="K485" t="s">
        <v>34002</v>
      </c>
      <c r="L485" t="s">
        <v>33914</v>
      </c>
      <c r="M485" t="s">
        <v>33991</v>
      </c>
      <c r="N485" t="s">
        <v>33916</v>
      </c>
      <c r="O485" t="s">
        <v>33853</v>
      </c>
      <c r="P485" t="s">
        <v>34018</v>
      </c>
      <c r="Q485">
        <f t="shared" si="10"/>
        <v>43.05</v>
      </c>
      <c r="R485">
        <v>141.35416699999999</v>
      </c>
      <c r="S485">
        <v>11</v>
      </c>
      <c r="T485">
        <v>10.4829447968644</v>
      </c>
      <c r="U485">
        <v>99.639534700687804</v>
      </c>
      <c r="V485">
        <v>100</v>
      </c>
      <c r="W485">
        <v>10.5</v>
      </c>
    </row>
    <row r="486" spans="1:23" hidden="1">
      <c r="A486" t="s">
        <v>34283</v>
      </c>
      <c r="B486" t="s">
        <v>17140</v>
      </c>
      <c r="C486" t="s">
        <v>17141</v>
      </c>
      <c r="D486">
        <v>1981</v>
      </c>
      <c r="E486" t="s">
        <v>2621</v>
      </c>
      <c r="G486">
        <v>6</v>
      </c>
      <c r="J486">
        <v>6</v>
      </c>
      <c r="K486" t="s">
        <v>34002</v>
      </c>
      <c r="L486" t="s">
        <v>33914</v>
      </c>
      <c r="M486" t="s">
        <v>33991</v>
      </c>
      <c r="N486" t="s">
        <v>33916</v>
      </c>
      <c r="O486" t="s">
        <v>33853</v>
      </c>
      <c r="P486" t="s">
        <v>34018</v>
      </c>
      <c r="Q486">
        <f t="shared" si="10"/>
        <v>43.05</v>
      </c>
      <c r="R486">
        <v>141.35416699999999</v>
      </c>
      <c r="S486">
        <v>11</v>
      </c>
      <c r="T486">
        <v>11.0187630845755</v>
      </c>
      <c r="U486">
        <v>91.951707094397804</v>
      </c>
      <c r="V486">
        <v>100</v>
      </c>
      <c r="W486">
        <v>11</v>
      </c>
    </row>
    <row r="487" spans="1:23" hidden="1">
      <c r="A487" t="s">
        <v>34283</v>
      </c>
      <c r="B487" t="s">
        <v>17140</v>
      </c>
      <c r="C487" t="s">
        <v>17141</v>
      </c>
      <c r="D487">
        <v>1981</v>
      </c>
      <c r="E487" t="s">
        <v>2621</v>
      </c>
      <c r="G487">
        <v>6</v>
      </c>
      <c r="J487">
        <v>6</v>
      </c>
      <c r="K487" t="s">
        <v>34002</v>
      </c>
      <c r="L487" t="s">
        <v>33914</v>
      </c>
      <c r="M487" t="s">
        <v>33991</v>
      </c>
      <c r="N487" t="s">
        <v>33916</v>
      </c>
      <c r="O487" t="s">
        <v>33853</v>
      </c>
      <c r="P487" t="s">
        <v>34018</v>
      </c>
      <c r="Q487">
        <f t="shared" si="10"/>
        <v>43.05</v>
      </c>
      <c r="R487">
        <v>141.35416699999999</v>
      </c>
      <c r="S487">
        <v>11</v>
      </c>
      <c r="T487">
        <v>11.6162067717105</v>
      </c>
      <c r="U487">
        <v>74.860300020463001</v>
      </c>
      <c r="V487">
        <v>100</v>
      </c>
      <c r="W487">
        <v>11.5</v>
      </c>
    </row>
    <row r="488" spans="1:23" hidden="1">
      <c r="A488" t="s">
        <v>34283</v>
      </c>
      <c r="B488" t="s">
        <v>17140</v>
      </c>
      <c r="C488" t="s">
        <v>17141</v>
      </c>
      <c r="D488">
        <v>1981</v>
      </c>
      <c r="E488" t="s">
        <v>2621</v>
      </c>
      <c r="G488">
        <v>6</v>
      </c>
      <c r="J488">
        <v>6</v>
      </c>
      <c r="K488" t="s">
        <v>34002</v>
      </c>
      <c r="L488" t="s">
        <v>33914</v>
      </c>
      <c r="M488" t="s">
        <v>33991</v>
      </c>
      <c r="N488" t="s">
        <v>33916</v>
      </c>
      <c r="O488" t="s">
        <v>33853</v>
      </c>
      <c r="P488" t="s">
        <v>34018</v>
      </c>
      <c r="Q488">
        <f t="shared" si="10"/>
        <v>43.05</v>
      </c>
      <c r="R488">
        <v>141.35416699999999</v>
      </c>
      <c r="S488">
        <v>11</v>
      </c>
      <c r="T488">
        <v>12.1155063042075</v>
      </c>
      <c r="U488">
        <v>80.152371357962494</v>
      </c>
      <c r="V488">
        <v>100</v>
      </c>
      <c r="W488">
        <v>12</v>
      </c>
    </row>
    <row r="489" spans="1:23" hidden="1">
      <c r="A489" t="s">
        <v>34283</v>
      </c>
      <c r="B489" t="s">
        <v>17140</v>
      </c>
      <c r="C489" t="s">
        <v>17141</v>
      </c>
      <c r="D489">
        <v>1981</v>
      </c>
      <c r="E489" t="s">
        <v>2621</v>
      </c>
      <c r="G489">
        <v>6</v>
      </c>
      <c r="J489">
        <v>6</v>
      </c>
      <c r="K489" t="s">
        <v>34002</v>
      </c>
      <c r="L489" t="s">
        <v>33914</v>
      </c>
      <c r="M489" t="s">
        <v>33991</v>
      </c>
      <c r="N489" t="s">
        <v>33916</v>
      </c>
      <c r="O489" t="s">
        <v>33853</v>
      </c>
      <c r="P489" t="s">
        <v>34018</v>
      </c>
      <c r="Q489">
        <f t="shared" si="10"/>
        <v>43.05</v>
      </c>
      <c r="R489">
        <v>141.35416699999999</v>
      </c>
      <c r="S489">
        <v>11</v>
      </c>
      <c r="T489">
        <v>12.4976939665349</v>
      </c>
      <c r="U489">
        <v>47.759291032441801</v>
      </c>
      <c r="V489">
        <v>100</v>
      </c>
      <c r="W489">
        <v>12.5</v>
      </c>
    </row>
    <row r="490" spans="1:23" hidden="1">
      <c r="A490" t="s">
        <v>34283</v>
      </c>
      <c r="B490" t="s">
        <v>17140</v>
      </c>
      <c r="C490" t="s">
        <v>17141</v>
      </c>
      <c r="D490">
        <v>1981</v>
      </c>
      <c r="E490" t="s">
        <v>2621</v>
      </c>
      <c r="G490">
        <v>6</v>
      </c>
      <c r="J490">
        <v>6</v>
      </c>
      <c r="K490" t="s">
        <v>34002</v>
      </c>
      <c r="L490" t="s">
        <v>33914</v>
      </c>
      <c r="M490" t="s">
        <v>33991</v>
      </c>
      <c r="N490" t="s">
        <v>33916</v>
      </c>
      <c r="O490" t="s">
        <v>33853</v>
      </c>
      <c r="P490" t="s">
        <v>34018</v>
      </c>
      <c r="Q490">
        <f t="shared" si="10"/>
        <v>43.05</v>
      </c>
      <c r="R490">
        <v>141.35416699999999</v>
      </c>
      <c r="S490">
        <v>11</v>
      </c>
      <c r="T490">
        <v>12.7855939807017</v>
      </c>
      <c r="U490">
        <v>44.568622204032799</v>
      </c>
      <c r="V490">
        <v>100</v>
      </c>
      <c r="W490">
        <v>12.75</v>
      </c>
    </row>
    <row r="491" spans="1:23" hidden="1">
      <c r="A491" t="s">
        <v>34283</v>
      </c>
      <c r="B491" t="s">
        <v>17140</v>
      </c>
      <c r="C491" t="s">
        <v>17141</v>
      </c>
      <c r="D491">
        <v>1981</v>
      </c>
      <c r="E491" t="s">
        <v>2621</v>
      </c>
      <c r="G491">
        <v>6</v>
      </c>
      <c r="J491">
        <v>6</v>
      </c>
      <c r="K491" t="s">
        <v>34002</v>
      </c>
      <c r="L491" t="s">
        <v>33914</v>
      </c>
      <c r="M491" t="s">
        <v>33991</v>
      </c>
      <c r="N491" t="s">
        <v>33916</v>
      </c>
      <c r="O491" t="s">
        <v>33853</v>
      </c>
      <c r="P491" t="s">
        <v>34018</v>
      </c>
      <c r="Q491">
        <f t="shared" si="10"/>
        <v>43.05</v>
      </c>
      <c r="R491">
        <v>141.35416699999999</v>
      </c>
      <c r="S491">
        <v>11</v>
      </c>
      <c r="T491">
        <v>13.16738812196</v>
      </c>
      <c r="U491">
        <v>19.642997686096098</v>
      </c>
      <c r="V491">
        <v>100</v>
      </c>
      <c r="W491">
        <v>13</v>
      </c>
    </row>
    <row r="492" spans="1:23" hidden="1">
      <c r="A492" t="s">
        <v>34283</v>
      </c>
      <c r="B492" t="s">
        <v>17140</v>
      </c>
      <c r="C492" t="s">
        <v>17141</v>
      </c>
      <c r="D492">
        <v>1981</v>
      </c>
      <c r="E492" t="s">
        <v>2621</v>
      </c>
      <c r="G492">
        <v>6</v>
      </c>
      <c r="J492">
        <v>6</v>
      </c>
      <c r="K492" t="s">
        <v>34002</v>
      </c>
      <c r="L492" t="s">
        <v>33914</v>
      </c>
      <c r="M492" t="s">
        <v>33991</v>
      </c>
      <c r="N492" t="s">
        <v>33916</v>
      </c>
      <c r="O492" t="s">
        <v>33853</v>
      </c>
      <c r="P492" t="s">
        <v>34018</v>
      </c>
      <c r="Q492">
        <f t="shared" si="10"/>
        <v>43.05</v>
      </c>
      <c r="R492">
        <v>141.35416699999999</v>
      </c>
      <c r="S492">
        <v>11</v>
      </c>
      <c r="T492">
        <v>13.4909411449889</v>
      </c>
      <c r="U492">
        <v>-9.9167309417737201E-2</v>
      </c>
      <c r="V492">
        <v>100</v>
      </c>
      <c r="W492">
        <v>13.5</v>
      </c>
    </row>
    <row r="493" spans="1:23" hidden="1">
      <c r="A493" t="s">
        <v>34284</v>
      </c>
      <c r="B493" t="s">
        <v>5042</v>
      </c>
      <c r="C493" t="s">
        <v>5044</v>
      </c>
      <c r="D493">
        <v>2008</v>
      </c>
      <c r="E493" t="s">
        <v>2621</v>
      </c>
      <c r="F493" t="s">
        <v>5046</v>
      </c>
      <c r="G493">
        <v>7</v>
      </c>
      <c r="J493">
        <v>7</v>
      </c>
      <c r="K493" t="s">
        <v>33800</v>
      </c>
      <c r="L493" t="s">
        <v>33936</v>
      </c>
      <c r="M493" t="s">
        <v>33937</v>
      </c>
      <c r="N493" t="s">
        <v>33867</v>
      </c>
      <c r="O493" t="s">
        <v>33853</v>
      </c>
      <c r="P493" t="s">
        <v>33938</v>
      </c>
      <c r="Q493">
        <v>43.1666666666667</v>
      </c>
      <c r="R493">
        <v>141.77574999999999</v>
      </c>
      <c r="S493">
        <v>8</v>
      </c>
      <c r="T493">
        <v>9.9372381590393193</v>
      </c>
      <c r="U493">
        <v>99.846519952406098</v>
      </c>
      <c r="V493">
        <v>37.5</v>
      </c>
      <c r="W493">
        <v>10</v>
      </c>
    </row>
    <row r="494" spans="1:23" hidden="1">
      <c r="A494" t="s">
        <v>34284</v>
      </c>
      <c r="B494" t="s">
        <v>5042</v>
      </c>
      <c r="C494" t="s">
        <v>5044</v>
      </c>
      <c r="D494">
        <v>2008</v>
      </c>
      <c r="E494" t="s">
        <v>2621</v>
      </c>
      <c r="F494" t="s">
        <v>5046</v>
      </c>
      <c r="G494">
        <v>7</v>
      </c>
      <c r="J494">
        <v>7</v>
      </c>
      <c r="K494" t="s">
        <v>33800</v>
      </c>
      <c r="L494" t="s">
        <v>33936</v>
      </c>
      <c r="M494" t="s">
        <v>33937</v>
      </c>
      <c r="N494" t="s">
        <v>33867</v>
      </c>
      <c r="O494" t="s">
        <v>33853</v>
      </c>
      <c r="P494" t="s">
        <v>33938</v>
      </c>
      <c r="Q494">
        <v>43.1666666666667</v>
      </c>
      <c r="R494">
        <v>141.77574999999999</v>
      </c>
      <c r="S494">
        <v>8</v>
      </c>
      <c r="T494">
        <v>10.965804445422</v>
      </c>
      <c r="U494">
        <v>99.869017027786299</v>
      </c>
      <c r="V494">
        <v>37.5</v>
      </c>
      <c r="W494">
        <v>11</v>
      </c>
    </row>
    <row r="495" spans="1:23" hidden="1">
      <c r="A495" t="s">
        <v>34284</v>
      </c>
      <c r="B495" t="s">
        <v>5042</v>
      </c>
      <c r="C495" t="s">
        <v>5044</v>
      </c>
      <c r="D495">
        <v>2008</v>
      </c>
      <c r="E495" t="s">
        <v>2621</v>
      </c>
      <c r="F495" t="s">
        <v>5046</v>
      </c>
      <c r="G495">
        <v>7</v>
      </c>
      <c r="J495">
        <v>7</v>
      </c>
      <c r="K495" t="s">
        <v>33800</v>
      </c>
      <c r="L495" t="s">
        <v>33936</v>
      </c>
      <c r="M495" t="s">
        <v>33937</v>
      </c>
      <c r="N495" t="s">
        <v>33867</v>
      </c>
      <c r="O495" t="s">
        <v>33853</v>
      </c>
      <c r="P495" t="s">
        <v>33938</v>
      </c>
      <c r="Q495">
        <v>43.1666666666667</v>
      </c>
      <c r="R495">
        <v>141.77574999999999</v>
      </c>
      <c r="S495">
        <v>8</v>
      </c>
      <c r="T495">
        <v>11.9713937188165</v>
      </c>
      <c r="U495">
        <v>100.415945927029</v>
      </c>
      <c r="V495">
        <v>37.5</v>
      </c>
      <c r="W495">
        <v>12</v>
      </c>
    </row>
    <row r="496" spans="1:23" hidden="1">
      <c r="A496" t="s">
        <v>34284</v>
      </c>
      <c r="B496" t="s">
        <v>5042</v>
      </c>
      <c r="C496" t="s">
        <v>5044</v>
      </c>
      <c r="D496">
        <v>2008</v>
      </c>
      <c r="E496" t="s">
        <v>2621</v>
      </c>
      <c r="F496" t="s">
        <v>5046</v>
      </c>
      <c r="G496">
        <v>7</v>
      </c>
      <c r="J496">
        <v>7</v>
      </c>
      <c r="K496" t="s">
        <v>33800</v>
      </c>
      <c r="L496" t="s">
        <v>33936</v>
      </c>
      <c r="M496" t="s">
        <v>33937</v>
      </c>
      <c r="N496" t="s">
        <v>33867</v>
      </c>
      <c r="O496" t="s">
        <v>33853</v>
      </c>
      <c r="P496" t="s">
        <v>33938</v>
      </c>
      <c r="Q496">
        <v>43.1666666666667</v>
      </c>
      <c r="R496">
        <v>141.77574999999999</v>
      </c>
      <c r="S496">
        <v>8</v>
      </c>
      <c r="T496">
        <v>12.977822883025199</v>
      </c>
      <c r="U496">
        <v>97.288352514173098</v>
      </c>
      <c r="V496">
        <v>37.5</v>
      </c>
      <c r="W496">
        <v>13</v>
      </c>
    </row>
    <row r="497" spans="1:23" hidden="1">
      <c r="A497" t="s">
        <v>34284</v>
      </c>
      <c r="B497" t="s">
        <v>5042</v>
      </c>
      <c r="C497" t="s">
        <v>5044</v>
      </c>
      <c r="D497">
        <v>2008</v>
      </c>
      <c r="E497" t="s">
        <v>2621</v>
      </c>
      <c r="F497" t="s">
        <v>5046</v>
      </c>
      <c r="G497">
        <v>7</v>
      </c>
      <c r="J497">
        <v>7</v>
      </c>
      <c r="K497" t="s">
        <v>33800</v>
      </c>
      <c r="L497" t="s">
        <v>33936</v>
      </c>
      <c r="M497" t="s">
        <v>33937</v>
      </c>
      <c r="N497" t="s">
        <v>33867</v>
      </c>
      <c r="O497" t="s">
        <v>33853</v>
      </c>
      <c r="P497" t="s">
        <v>33938</v>
      </c>
      <c r="Q497">
        <v>43.1666666666667</v>
      </c>
      <c r="R497">
        <v>141.77574999999999</v>
      </c>
      <c r="S497">
        <v>8</v>
      </c>
      <c r="T497">
        <v>13.9618149640546</v>
      </c>
      <c r="U497">
        <v>92.322998010258601</v>
      </c>
      <c r="V497">
        <v>37.5</v>
      </c>
      <c r="W497">
        <v>14</v>
      </c>
    </row>
    <row r="498" spans="1:23" hidden="1">
      <c r="A498" t="s">
        <v>34284</v>
      </c>
      <c r="B498" t="s">
        <v>5042</v>
      </c>
      <c r="C498" t="s">
        <v>5044</v>
      </c>
      <c r="D498">
        <v>2008</v>
      </c>
      <c r="E498" t="s">
        <v>2621</v>
      </c>
      <c r="F498" t="s">
        <v>5046</v>
      </c>
      <c r="G498">
        <v>7</v>
      </c>
      <c r="J498">
        <v>7</v>
      </c>
      <c r="K498" t="s">
        <v>33800</v>
      </c>
      <c r="L498" t="s">
        <v>33936</v>
      </c>
      <c r="M498" t="s">
        <v>33937</v>
      </c>
      <c r="N498" t="s">
        <v>33867</v>
      </c>
      <c r="O498" t="s">
        <v>33853</v>
      </c>
      <c r="P498" t="s">
        <v>33938</v>
      </c>
      <c r="Q498">
        <v>43.1666666666667</v>
      </c>
      <c r="R498">
        <v>141.77574999999999</v>
      </c>
      <c r="S498">
        <v>8</v>
      </c>
      <c r="T498">
        <v>14.495325607671001</v>
      </c>
      <c r="U498">
        <v>58.213932188815399</v>
      </c>
      <c r="V498">
        <v>37.5</v>
      </c>
      <c r="W498">
        <v>14.5</v>
      </c>
    </row>
    <row r="499" spans="1:23" hidden="1">
      <c r="A499" t="s">
        <v>34284</v>
      </c>
      <c r="B499" t="s">
        <v>5042</v>
      </c>
      <c r="C499" t="s">
        <v>5044</v>
      </c>
      <c r="D499">
        <v>2008</v>
      </c>
      <c r="E499" t="s">
        <v>2621</v>
      </c>
      <c r="F499" t="s">
        <v>5046</v>
      </c>
      <c r="G499">
        <v>7</v>
      </c>
      <c r="J499">
        <v>7</v>
      </c>
      <c r="K499" t="s">
        <v>33800</v>
      </c>
      <c r="L499" t="s">
        <v>33936</v>
      </c>
      <c r="M499" t="s">
        <v>33937</v>
      </c>
      <c r="N499" t="s">
        <v>33867</v>
      </c>
      <c r="O499" t="s">
        <v>33853</v>
      </c>
      <c r="P499" t="s">
        <v>33938</v>
      </c>
      <c r="Q499">
        <v>43.1666666666667</v>
      </c>
      <c r="R499">
        <v>141.77574999999999</v>
      </c>
      <c r="S499">
        <v>8</v>
      </c>
      <c r="T499">
        <v>15.031175947126799</v>
      </c>
      <c r="U499">
        <v>13.8686970693809</v>
      </c>
      <c r="V499">
        <v>37.5</v>
      </c>
      <c r="W499">
        <v>15</v>
      </c>
    </row>
    <row r="500" spans="1:23" hidden="1">
      <c r="A500" t="s">
        <v>34284</v>
      </c>
      <c r="B500" t="s">
        <v>5042</v>
      </c>
      <c r="C500" t="s">
        <v>5044</v>
      </c>
      <c r="D500">
        <v>2008</v>
      </c>
      <c r="E500" t="s">
        <v>2621</v>
      </c>
      <c r="F500" t="s">
        <v>5046</v>
      </c>
      <c r="G500">
        <v>7</v>
      </c>
      <c r="J500">
        <v>7</v>
      </c>
      <c r="K500" t="s">
        <v>33800</v>
      </c>
      <c r="L500" t="s">
        <v>33936</v>
      </c>
      <c r="M500" t="s">
        <v>33937</v>
      </c>
      <c r="N500" t="s">
        <v>33867</v>
      </c>
      <c r="O500" t="s">
        <v>33853</v>
      </c>
      <c r="P500" t="s">
        <v>33938</v>
      </c>
      <c r="Q500">
        <v>43.1666666666667</v>
      </c>
      <c r="R500">
        <v>141.77574999999999</v>
      </c>
      <c r="S500">
        <v>8</v>
      </c>
      <c r="T500">
        <v>16.039884814973998</v>
      </c>
      <c r="U500">
        <v>0.76740023796909895</v>
      </c>
      <c r="V500">
        <v>37.5</v>
      </c>
      <c r="W500">
        <v>16</v>
      </c>
    </row>
    <row r="501" spans="1:23" hidden="1">
      <c r="A501" t="s">
        <v>34284</v>
      </c>
      <c r="B501" t="s">
        <v>5042</v>
      </c>
      <c r="C501" t="s">
        <v>5044</v>
      </c>
      <c r="D501">
        <v>2008</v>
      </c>
      <c r="E501" t="s">
        <v>2621</v>
      </c>
      <c r="F501" t="s">
        <v>5046</v>
      </c>
      <c r="G501">
        <v>7</v>
      </c>
      <c r="J501">
        <v>7</v>
      </c>
      <c r="K501" t="s">
        <v>33800</v>
      </c>
      <c r="L501" t="s">
        <v>33936</v>
      </c>
      <c r="M501" t="s">
        <v>33937</v>
      </c>
      <c r="N501" t="s">
        <v>33867</v>
      </c>
      <c r="O501" t="s">
        <v>33853</v>
      </c>
      <c r="P501" t="s">
        <v>33921</v>
      </c>
      <c r="Q501">
        <v>31.596536</v>
      </c>
      <c r="R501">
        <v>130.55711700000001</v>
      </c>
      <c r="S501">
        <v>6</v>
      </c>
      <c r="T501">
        <v>8</v>
      </c>
      <c r="U501">
        <v>99.999999999999901</v>
      </c>
      <c r="V501">
        <v>37.5</v>
      </c>
      <c r="W501">
        <v>8</v>
      </c>
    </row>
    <row r="502" spans="1:23" hidden="1">
      <c r="A502" t="s">
        <v>34284</v>
      </c>
      <c r="B502" t="s">
        <v>5042</v>
      </c>
      <c r="C502" t="s">
        <v>5044</v>
      </c>
      <c r="D502">
        <v>2008</v>
      </c>
      <c r="E502" t="s">
        <v>2621</v>
      </c>
      <c r="F502" t="s">
        <v>5046</v>
      </c>
      <c r="G502">
        <v>7</v>
      </c>
      <c r="J502">
        <v>7</v>
      </c>
      <c r="K502" t="s">
        <v>33800</v>
      </c>
      <c r="L502" t="s">
        <v>33936</v>
      </c>
      <c r="M502" t="s">
        <v>33937</v>
      </c>
      <c r="N502" t="s">
        <v>33867</v>
      </c>
      <c r="O502" t="s">
        <v>33853</v>
      </c>
      <c r="P502" t="s">
        <v>33921</v>
      </c>
      <c r="Q502">
        <v>31.596536</v>
      </c>
      <c r="R502">
        <v>130.55711700000001</v>
      </c>
      <c r="S502">
        <v>6</v>
      </c>
      <c r="T502">
        <v>10.047619047618999</v>
      </c>
      <c r="U502">
        <v>99.999999999999901</v>
      </c>
      <c r="V502">
        <v>37.5</v>
      </c>
      <c r="W502">
        <v>10</v>
      </c>
    </row>
    <row r="503" spans="1:23" hidden="1">
      <c r="A503" t="s">
        <v>34284</v>
      </c>
      <c r="B503" t="s">
        <v>5042</v>
      </c>
      <c r="C503" t="s">
        <v>5044</v>
      </c>
      <c r="D503">
        <v>2008</v>
      </c>
      <c r="E503" t="s">
        <v>2621</v>
      </c>
      <c r="F503" t="s">
        <v>5046</v>
      </c>
      <c r="G503">
        <v>7</v>
      </c>
      <c r="J503">
        <v>7</v>
      </c>
      <c r="K503" t="s">
        <v>33800</v>
      </c>
      <c r="L503" t="s">
        <v>33936</v>
      </c>
      <c r="M503" t="s">
        <v>33937</v>
      </c>
      <c r="N503" t="s">
        <v>33867</v>
      </c>
      <c r="O503" t="s">
        <v>33853</v>
      </c>
      <c r="P503" t="s">
        <v>33921</v>
      </c>
      <c r="Q503">
        <v>31.596536</v>
      </c>
      <c r="R503">
        <v>130.55711700000001</v>
      </c>
      <c r="S503">
        <v>6</v>
      </c>
      <c r="T503">
        <v>11</v>
      </c>
      <c r="U503">
        <v>99.999999999999901</v>
      </c>
      <c r="V503">
        <v>37.5</v>
      </c>
      <c r="W503">
        <v>11</v>
      </c>
    </row>
    <row r="504" spans="1:23" hidden="1">
      <c r="A504" t="s">
        <v>34284</v>
      </c>
      <c r="B504" t="s">
        <v>5042</v>
      </c>
      <c r="C504" t="s">
        <v>5044</v>
      </c>
      <c r="D504">
        <v>2008</v>
      </c>
      <c r="E504" t="s">
        <v>2621</v>
      </c>
      <c r="F504" t="s">
        <v>5046</v>
      </c>
      <c r="G504">
        <v>7</v>
      </c>
      <c r="J504">
        <v>7</v>
      </c>
      <c r="K504" t="s">
        <v>33800</v>
      </c>
      <c r="L504" t="s">
        <v>33936</v>
      </c>
      <c r="M504" t="s">
        <v>33937</v>
      </c>
      <c r="N504" t="s">
        <v>33867</v>
      </c>
      <c r="O504" t="s">
        <v>33853</v>
      </c>
      <c r="P504" t="s">
        <v>33921</v>
      </c>
      <c r="Q504">
        <v>31.596536</v>
      </c>
      <c r="R504">
        <v>130.55711700000001</v>
      </c>
      <c r="S504">
        <v>6</v>
      </c>
      <c r="T504">
        <v>12.047619047618999</v>
      </c>
      <c r="U504">
        <v>37.078651685393197</v>
      </c>
      <c r="V504">
        <v>37.5</v>
      </c>
      <c r="W504">
        <v>12</v>
      </c>
    </row>
    <row r="505" spans="1:23" hidden="1">
      <c r="A505" t="s">
        <v>34284</v>
      </c>
      <c r="B505" t="s">
        <v>5042</v>
      </c>
      <c r="C505" t="s">
        <v>5044</v>
      </c>
      <c r="D505">
        <v>2008</v>
      </c>
      <c r="E505" t="s">
        <v>2621</v>
      </c>
      <c r="F505" t="s">
        <v>5046</v>
      </c>
      <c r="G505">
        <v>7</v>
      </c>
      <c r="J505">
        <v>7</v>
      </c>
      <c r="K505" t="s">
        <v>33800</v>
      </c>
      <c r="L505" t="s">
        <v>33936</v>
      </c>
      <c r="M505" t="s">
        <v>33937</v>
      </c>
      <c r="N505" t="s">
        <v>33867</v>
      </c>
      <c r="O505" t="s">
        <v>33853</v>
      </c>
      <c r="P505" t="s">
        <v>33921</v>
      </c>
      <c r="Q505">
        <v>31.596536</v>
      </c>
      <c r="R505">
        <v>130.55711700000001</v>
      </c>
      <c r="S505">
        <v>6</v>
      </c>
      <c r="T505">
        <v>13</v>
      </c>
      <c r="U505">
        <v>0.56179775280898503</v>
      </c>
      <c r="V505">
        <v>37.5</v>
      </c>
      <c r="W505">
        <v>13</v>
      </c>
    </row>
    <row r="506" spans="1:23" hidden="1">
      <c r="A506" t="s">
        <v>34284</v>
      </c>
      <c r="B506" t="s">
        <v>5042</v>
      </c>
      <c r="C506" t="s">
        <v>5044</v>
      </c>
      <c r="D506">
        <v>2008</v>
      </c>
      <c r="E506" t="s">
        <v>2621</v>
      </c>
      <c r="F506" t="s">
        <v>5046</v>
      </c>
      <c r="G506">
        <v>7</v>
      </c>
      <c r="J506">
        <v>7</v>
      </c>
      <c r="K506" t="s">
        <v>33800</v>
      </c>
      <c r="L506" t="s">
        <v>33936</v>
      </c>
      <c r="M506" t="s">
        <v>33937</v>
      </c>
      <c r="N506" t="s">
        <v>33867</v>
      </c>
      <c r="O506" t="s">
        <v>33853</v>
      </c>
      <c r="P506" t="s">
        <v>33921</v>
      </c>
      <c r="Q506">
        <v>31.596536</v>
      </c>
      <c r="R506">
        <v>130.55711700000001</v>
      </c>
      <c r="S506">
        <v>6</v>
      </c>
      <c r="T506">
        <v>14</v>
      </c>
      <c r="U506">
        <v>0</v>
      </c>
      <c r="V506">
        <v>37.5</v>
      </c>
      <c r="W506">
        <v>14</v>
      </c>
    </row>
    <row r="507" spans="1:23" hidden="1">
      <c r="A507" t="s">
        <v>34284</v>
      </c>
      <c r="B507" t="s">
        <v>5042</v>
      </c>
      <c r="C507" t="s">
        <v>5044</v>
      </c>
      <c r="D507">
        <v>2008</v>
      </c>
      <c r="E507" t="s">
        <v>2621</v>
      </c>
      <c r="F507" t="s">
        <v>5046</v>
      </c>
      <c r="G507">
        <v>7</v>
      </c>
      <c r="J507">
        <v>7</v>
      </c>
      <c r="K507" t="s">
        <v>33800</v>
      </c>
      <c r="L507" t="s">
        <v>33936</v>
      </c>
      <c r="M507" t="s">
        <v>33937</v>
      </c>
      <c r="N507" t="s">
        <v>33867</v>
      </c>
      <c r="O507" t="s">
        <v>33853</v>
      </c>
      <c r="P507" t="s">
        <v>33939</v>
      </c>
      <c r="Q507">
        <v>33.839167000000003</v>
      </c>
      <c r="R507">
        <v>132.765556</v>
      </c>
      <c r="S507">
        <v>6</v>
      </c>
      <c r="T507">
        <v>7.8759512089227304</v>
      </c>
      <c r="U507">
        <v>100.412459443443</v>
      </c>
      <c r="V507">
        <v>37.5</v>
      </c>
      <c r="W507">
        <v>8</v>
      </c>
    </row>
    <row r="508" spans="1:23" hidden="1">
      <c r="A508" t="s">
        <v>34284</v>
      </c>
      <c r="B508" t="s">
        <v>5042</v>
      </c>
      <c r="C508" t="s">
        <v>5044</v>
      </c>
      <c r="D508">
        <v>2008</v>
      </c>
      <c r="E508" t="s">
        <v>2621</v>
      </c>
      <c r="F508" t="s">
        <v>5046</v>
      </c>
      <c r="G508">
        <v>7</v>
      </c>
      <c r="J508">
        <v>7</v>
      </c>
      <c r="K508" t="s">
        <v>33800</v>
      </c>
      <c r="L508" t="s">
        <v>33936</v>
      </c>
      <c r="M508" t="s">
        <v>33937</v>
      </c>
      <c r="N508" t="s">
        <v>33867</v>
      </c>
      <c r="O508" t="s">
        <v>33853</v>
      </c>
      <c r="P508" t="s">
        <v>33939</v>
      </c>
      <c r="Q508">
        <v>33.839167000000003</v>
      </c>
      <c r="R508">
        <v>132.765556</v>
      </c>
      <c r="S508">
        <v>6</v>
      </c>
      <c r="T508">
        <v>9.9213510833660798</v>
      </c>
      <c r="U508">
        <v>99.735979019132699</v>
      </c>
      <c r="V508">
        <v>37.5</v>
      </c>
      <c r="W508">
        <v>10</v>
      </c>
    </row>
    <row r="509" spans="1:23" hidden="1">
      <c r="A509" t="s">
        <v>34284</v>
      </c>
      <c r="B509" t="s">
        <v>5042</v>
      </c>
      <c r="C509" t="s">
        <v>5044</v>
      </c>
      <c r="D509">
        <v>2008</v>
      </c>
      <c r="E509" t="s">
        <v>2621</v>
      </c>
      <c r="F509" t="s">
        <v>5046</v>
      </c>
      <c r="G509">
        <v>7</v>
      </c>
      <c r="J509">
        <v>7</v>
      </c>
      <c r="K509" t="s">
        <v>33800</v>
      </c>
      <c r="L509" t="s">
        <v>33936</v>
      </c>
      <c r="M509" t="s">
        <v>33937</v>
      </c>
      <c r="N509" t="s">
        <v>33867</v>
      </c>
      <c r="O509" t="s">
        <v>33853</v>
      </c>
      <c r="P509" t="s">
        <v>33939</v>
      </c>
      <c r="Q509">
        <v>33.839167000000003</v>
      </c>
      <c r="R509">
        <v>132.765556</v>
      </c>
      <c r="S509">
        <v>6</v>
      </c>
      <c r="T509">
        <v>10.9260975938887</v>
      </c>
      <c r="U509">
        <v>76.028655077123403</v>
      </c>
      <c r="V509">
        <v>37.5</v>
      </c>
      <c r="W509">
        <v>11</v>
      </c>
    </row>
    <row r="510" spans="1:23" hidden="1">
      <c r="A510" t="s">
        <v>34284</v>
      </c>
      <c r="B510" t="s">
        <v>5042</v>
      </c>
      <c r="C510" t="s">
        <v>5044</v>
      </c>
      <c r="D510">
        <v>2008</v>
      </c>
      <c r="E510" t="s">
        <v>2621</v>
      </c>
      <c r="F510" t="s">
        <v>5046</v>
      </c>
      <c r="G510">
        <v>7</v>
      </c>
      <c r="J510">
        <v>7</v>
      </c>
      <c r="K510" t="s">
        <v>33800</v>
      </c>
      <c r="L510" t="s">
        <v>33936</v>
      </c>
      <c r="M510" t="s">
        <v>33937</v>
      </c>
      <c r="N510" t="s">
        <v>33867</v>
      </c>
      <c r="O510" t="s">
        <v>33853</v>
      </c>
      <c r="P510" t="s">
        <v>33939</v>
      </c>
      <c r="Q510">
        <v>33.839167000000003</v>
      </c>
      <c r="R510">
        <v>132.765556</v>
      </c>
      <c r="S510">
        <v>6</v>
      </c>
      <c r="T510">
        <v>11.9373566219395</v>
      </c>
      <c r="U510">
        <v>42.661096801825799</v>
      </c>
      <c r="V510">
        <v>37.5</v>
      </c>
      <c r="W510">
        <v>12</v>
      </c>
    </row>
    <row r="511" spans="1:23" hidden="1">
      <c r="A511" t="s">
        <v>34284</v>
      </c>
      <c r="B511" t="s">
        <v>5042</v>
      </c>
      <c r="C511" t="s">
        <v>5044</v>
      </c>
      <c r="D511">
        <v>2008</v>
      </c>
      <c r="E511" t="s">
        <v>2621</v>
      </c>
      <c r="F511" t="s">
        <v>5046</v>
      </c>
      <c r="G511">
        <v>7</v>
      </c>
      <c r="J511">
        <v>7</v>
      </c>
      <c r="K511" t="s">
        <v>33800</v>
      </c>
      <c r="L511" t="s">
        <v>33936</v>
      </c>
      <c r="M511" t="s">
        <v>33937</v>
      </c>
      <c r="N511" t="s">
        <v>33867</v>
      </c>
      <c r="O511" t="s">
        <v>33853</v>
      </c>
      <c r="P511" t="s">
        <v>33939</v>
      </c>
      <c r="Q511">
        <v>33.839167000000003</v>
      </c>
      <c r="R511">
        <v>132.765556</v>
      </c>
      <c r="S511">
        <v>6</v>
      </c>
      <c r="T511">
        <v>12.9321290065183</v>
      </c>
      <c r="U511">
        <v>0.41539300989785399</v>
      </c>
      <c r="V511">
        <v>37.5</v>
      </c>
      <c r="W511">
        <v>13</v>
      </c>
    </row>
    <row r="512" spans="1:23" hidden="1">
      <c r="A512" t="s">
        <v>34284</v>
      </c>
      <c r="B512" t="s">
        <v>5042</v>
      </c>
      <c r="C512" t="s">
        <v>5044</v>
      </c>
      <c r="D512">
        <v>2008</v>
      </c>
      <c r="E512" t="s">
        <v>2621</v>
      </c>
      <c r="F512" t="s">
        <v>5046</v>
      </c>
      <c r="G512">
        <v>7</v>
      </c>
      <c r="J512">
        <v>7</v>
      </c>
      <c r="K512" t="s">
        <v>33800</v>
      </c>
      <c r="L512" t="s">
        <v>33936</v>
      </c>
      <c r="M512" t="s">
        <v>33937</v>
      </c>
      <c r="N512" t="s">
        <v>33867</v>
      </c>
      <c r="O512" t="s">
        <v>33853</v>
      </c>
      <c r="P512" t="s">
        <v>33939</v>
      </c>
      <c r="Q512">
        <v>33.839167000000003</v>
      </c>
      <c r="R512">
        <v>132.765556</v>
      </c>
      <c r="S512">
        <v>6</v>
      </c>
      <c r="T512">
        <v>13.9213862861635</v>
      </c>
      <c r="U512">
        <v>-0.316238463749897</v>
      </c>
      <c r="V512">
        <v>37.5</v>
      </c>
      <c r="W512">
        <v>14</v>
      </c>
    </row>
    <row r="513" spans="1:23" hidden="1">
      <c r="A513" t="s">
        <v>34284</v>
      </c>
      <c r="B513" t="s">
        <v>5042</v>
      </c>
      <c r="C513" t="s">
        <v>5044</v>
      </c>
      <c r="D513">
        <v>2008</v>
      </c>
      <c r="E513" t="s">
        <v>2621</v>
      </c>
      <c r="F513" t="s">
        <v>5046</v>
      </c>
      <c r="G513">
        <v>7</v>
      </c>
      <c r="J513">
        <v>7</v>
      </c>
      <c r="K513" t="s">
        <v>33800</v>
      </c>
      <c r="L513" t="s">
        <v>33936</v>
      </c>
      <c r="M513" t="s">
        <v>33937</v>
      </c>
      <c r="N513" t="s">
        <v>33867</v>
      </c>
      <c r="O513" t="s">
        <v>33853</v>
      </c>
      <c r="P513" t="s">
        <v>33941</v>
      </c>
      <c r="Q513">
        <v>37.383333333333297</v>
      </c>
      <c r="R513">
        <v>138.83888899999999</v>
      </c>
      <c r="S513">
        <v>5</v>
      </c>
      <c r="T513">
        <v>9.9438202247191008</v>
      </c>
      <c r="U513">
        <v>100</v>
      </c>
      <c r="V513">
        <v>37.5</v>
      </c>
      <c r="W513">
        <v>10</v>
      </c>
    </row>
    <row r="514" spans="1:23" hidden="1">
      <c r="A514" t="s">
        <v>34284</v>
      </c>
      <c r="B514" t="s">
        <v>5042</v>
      </c>
      <c r="C514" t="s">
        <v>5044</v>
      </c>
      <c r="D514">
        <v>2008</v>
      </c>
      <c r="E514" t="s">
        <v>2621</v>
      </c>
      <c r="F514" t="s">
        <v>5046</v>
      </c>
      <c r="G514">
        <v>7</v>
      </c>
      <c r="J514">
        <v>7</v>
      </c>
      <c r="K514" t="s">
        <v>33800</v>
      </c>
      <c r="L514" t="s">
        <v>33936</v>
      </c>
      <c r="M514" t="s">
        <v>33937</v>
      </c>
      <c r="N514" t="s">
        <v>33867</v>
      </c>
      <c r="O514" t="s">
        <v>33853</v>
      </c>
      <c r="P514" t="s">
        <v>33941</v>
      </c>
      <c r="Q514">
        <v>37.383333333333297</v>
      </c>
      <c r="R514">
        <v>138.83888899999999</v>
      </c>
      <c r="S514">
        <v>5</v>
      </c>
      <c r="T514">
        <v>11.891385767790201</v>
      </c>
      <c r="U514">
        <v>84.803921568627402</v>
      </c>
      <c r="V514">
        <v>37.5</v>
      </c>
      <c r="W514">
        <v>12</v>
      </c>
    </row>
    <row r="515" spans="1:23" hidden="1">
      <c r="A515" t="s">
        <v>34284</v>
      </c>
      <c r="B515" t="s">
        <v>5042</v>
      </c>
      <c r="C515" t="s">
        <v>5044</v>
      </c>
      <c r="D515">
        <v>2008</v>
      </c>
      <c r="E515" t="s">
        <v>2621</v>
      </c>
      <c r="F515" t="s">
        <v>5046</v>
      </c>
      <c r="G515">
        <v>7</v>
      </c>
      <c r="J515">
        <v>7</v>
      </c>
      <c r="K515" t="s">
        <v>33800</v>
      </c>
      <c r="L515" t="s">
        <v>33936</v>
      </c>
      <c r="M515" t="s">
        <v>33937</v>
      </c>
      <c r="N515" t="s">
        <v>33867</v>
      </c>
      <c r="O515" t="s">
        <v>33853</v>
      </c>
      <c r="P515" t="s">
        <v>33941</v>
      </c>
      <c r="Q515">
        <v>37.383333333333297</v>
      </c>
      <c r="R515">
        <v>138.83888899999999</v>
      </c>
      <c r="S515">
        <v>5</v>
      </c>
      <c r="T515">
        <v>12.9026217228464</v>
      </c>
      <c r="U515">
        <v>74.509803921568604</v>
      </c>
      <c r="V515">
        <v>37.5</v>
      </c>
      <c r="W515">
        <v>13</v>
      </c>
    </row>
    <row r="516" spans="1:23" hidden="1">
      <c r="A516" t="s">
        <v>34284</v>
      </c>
      <c r="B516" t="s">
        <v>5042</v>
      </c>
      <c r="C516" t="s">
        <v>5044</v>
      </c>
      <c r="D516">
        <v>2008</v>
      </c>
      <c r="E516" t="s">
        <v>2621</v>
      </c>
      <c r="F516" t="s">
        <v>5046</v>
      </c>
      <c r="G516">
        <v>7</v>
      </c>
      <c r="J516">
        <v>7</v>
      </c>
      <c r="K516" t="s">
        <v>33800</v>
      </c>
      <c r="L516" t="s">
        <v>33936</v>
      </c>
      <c r="M516" t="s">
        <v>33937</v>
      </c>
      <c r="N516" t="s">
        <v>33867</v>
      </c>
      <c r="O516" t="s">
        <v>33853</v>
      </c>
      <c r="P516" t="s">
        <v>33941</v>
      </c>
      <c r="Q516">
        <v>37.383333333333297</v>
      </c>
      <c r="R516">
        <v>138.83888899999999</v>
      </c>
      <c r="S516">
        <v>5</v>
      </c>
      <c r="T516">
        <v>13.389513108614199</v>
      </c>
      <c r="U516">
        <v>0</v>
      </c>
      <c r="V516">
        <v>37.5</v>
      </c>
      <c r="W516">
        <v>13.5</v>
      </c>
    </row>
    <row r="517" spans="1:23" hidden="1">
      <c r="A517" t="s">
        <v>34284</v>
      </c>
      <c r="B517" t="s">
        <v>5042</v>
      </c>
      <c r="C517" t="s">
        <v>5044</v>
      </c>
      <c r="D517">
        <v>2008</v>
      </c>
      <c r="E517" t="s">
        <v>2621</v>
      </c>
      <c r="F517" t="s">
        <v>5046</v>
      </c>
      <c r="G517">
        <v>7</v>
      </c>
      <c r="J517">
        <v>7</v>
      </c>
      <c r="K517" t="s">
        <v>33800</v>
      </c>
      <c r="L517" t="s">
        <v>33936</v>
      </c>
      <c r="M517" t="s">
        <v>33937</v>
      </c>
      <c r="N517" t="s">
        <v>33867</v>
      </c>
      <c r="O517" t="s">
        <v>33853</v>
      </c>
      <c r="P517" t="s">
        <v>33941</v>
      </c>
      <c r="Q517">
        <v>37.383333333333297</v>
      </c>
      <c r="R517">
        <v>138.83888899999999</v>
      </c>
      <c r="S517">
        <v>5</v>
      </c>
      <c r="T517">
        <v>13.876404494381999</v>
      </c>
      <c r="U517">
        <v>0.490196078431409</v>
      </c>
      <c r="V517">
        <v>37.5</v>
      </c>
      <c r="W517">
        <v>14</v>
      </c>
    </row>
    <row r="518" spans="1:23" hidden="1">
      <c r="A518" t="s">
        <v>34284</v>
      </c>
      <c r="B518" t="s">
        <v>5042</v>
      </c>
      <c r="C518" t="s">
        <v>5044</v>
      </c>
      <c r="D518">
        <v>2008</v>
      </c>
      <c r="E518" t="s">
        <v>2621</v>
      </c>
      <c r="F518" t="s">
        <v>5046</v>
      </c>
      <c r="G518">
        <v>7</v>
      </c>
      <c r="J518">
        <v>7</v>
      </c>
      <c r="K518" t="s">
        <v>33800</v>
      </c>
      <c r="L518" t="s">
        <v>33936</v>
      </c>
      <c r="M518" t="s">
        <v>33937</v>
      </c>
      <c r="N518" t="s">
        <v>33867</v>
      </c>
      <c r="O518" t="s">
        <v>33853</v>
      </c>
      <c r="P518" t="s">
        <v>33942</v>
      </c>
      <c r="Q518">
        <v>28.377247000000001</v>
      </c>
      <c r="R518">
        <v>129.493742</v>
      </c>
      <c r="S518">
        <v>5</v>
      </c>
      <c r="T518">
        <v>7.8897338403041797</v>
      </c>
      <c r="U518">
        <v>99</v>
      </c>
      <c r="V518">
        <v>37.5</v>
      </c>
      <c r="W518">
        <v>8</v>
      </c>
    </row>
    <row r="519" spans="1:23" hidden="1">
      <c r="A519" t="s">
        <v>34284</v>
      </c>
      <c r="B519" t="s">
        <v>5042</v>
      </c>
      <c r="C519" t="s">
        <v>5044</v>
      </c>
      <c r="D519">
        <v>2008</v>
      </c>
      <c r="E519" t="s">
        <v>2621</v>
      </c>
      <c r="F519" t="s">
        <v>5046</v>
      </c>
      <c r="G519">
        <v>7</v>
      </c>
      <c r="J519">
        <v>7</v>
      </c>
      <c r="K519" t="s">
        <v>33800</v>
      </c>
      <c r="L519" t="s">
        <v>33936</v>
      </c>
      <c r="M519" t="s">
        <v>33937</v>
      </c>
      <c r="N519" t="s">
        <v>33867</v>
      </c>
      <c r="O519" t="s">
        <v>33853</v>
      </c>
      <c r="P519" t="s">
        <v>33942</v>
      </c>
      <c r="Q519">
        <v>28.377247000000001</v>
      </c>
      <c r="R519">
        <v>129.493742</v>
      </c>
      <c r="S519">
        <v>5</v>
      </c>
      <c r="T519">
        <v>9.9809885931558906</v>
      </c>
      <c r="U519">
        <v>96</v>
      </c>
      <c r="V519">
        <v>37.5</v>
      </c>
      <c r="W519">
        <v>10</v>
      </c>
    </row>
    <row r="520" spans="1:23" hidden="1">
      <c r="A520" t="s">
        <v>34284</v>
      </c>
      <c r="B520" t="s">
        <v>5042</v>
      </c>
      <c r="C520" t="s">
        <v>5044</v>
      </c>
      <c r="D520">
        <v>2008</v>
      </c>
      <c r="E520" t="s">
        <v>2621</v>
      </c>
      <c r="F520" t="s">
        <v>5046</v>
      </c>
      <c r="G520">
        <v>7</v>
      </c>
      <c r="J520">
        <v>7</v>
      </c>
      <c r="K520" t="s">
        <v>33800</v>
      </c>
      <c r="L520" t="s">
        <v>33936</v>
      </c>
      <c r="M520" t="s">
        <v>33937</v>
      </c>
      <c r="N520" t="s">
        <v>33867</v>
      </c>
      <c r="O520" t="s">
        <v>33853</v>
      </c>
      <c r="P520" t="s">
        <v>33942</v>
      </c>
      <c r="Q520">
        <v>28.377247000000001</v>
      </c>
      <c r="R520">
        <v>129.493742</v>
      </c>
      <c r="S520">
        <v>5</v>
      </c>
      <c r="T520">
        <v>11.007604562737599</v>
      </c>
      <c r="U520">
        <v>64</v>
      </c>
      <c r="V520">
        <v>37.5</v>
      </c>
      <c r="W520">
        <v>11</v>
      </c>
    </row>
    <row r="521" spans="1:23" hidden="1">
      <c r="A521" t="s">
        <v>34284</v>
      </c>
      <c r="B521" t="s">
        <v>5042</v>
      </c>
      <c r="C521" t="s">
        <v>5044</v>
      </c>
      <c r="D521">
        <v>2008</v>
      </c>
      <c r="E521" t="s">
        <v>2621</v>
      </c>
      <c r="F521" t="s">
        <v>5046</v>
      </c>
      <c r="G521">
        <v>7</v>
      </c>
      <c r="J521">
        <v>7</v>
      </c>
      <c r="K521" t="s">
        <v>33800</v>
      </c>
      <c r="L521" t="s">
        <v>33936</v>
      </c>
      <c r="M521" t="s">
        <v>33937</v>
      </c>
      <c r="N521" t="s">
        <v>33867</v>
      </c>
      <c r="O521" t="s">
        <v>33853</v>
      </c>
      <c r="P521" t="s">
        <v>33942</v>
      </c>
      <c r="Q521">
        <v>28.377247000000001</v>
      </c>
      <c r="R521">
        <v>129.493742</v>
      </c>
      <c r="S521">
        <v>5</v>
      </c>
      <c r="T521">
        <v>11.9961977186311</v>
      </c>
      <c r="U521">
        <v>9.9999999999999698</v>
      </c>
      <c r="V521">
        <v>37.5</v>
      </c>
      <c r="W521">
        <v>12</v>
      </c>
    </row>
    <row r="522" spans="1:23" hidden="1">
      <c r="A522" t="s">
        <v>34284</v>
      </c>
      <c r="B522" t="s">
        <v>5042</v>
      </c>
      <c r="C522" t="s">
        <v>5044</v>
      </c>
      <c r="D522">
        <v>2008</v>
      </c>
      <c r="E522" t="s">
        <v>2621</v>
      </c>
      <c r="F522" t="s">
        <v>5046</v>
      </c>
      <c r="G522">
        <v>7</v>
      </c>
      <c r="J522">
        <v>7</v>
      </c>
      <c r="K522" t="s">
        <v>33800</v>
      </c>
      <c r="L522" t="s">
        <v>33936</v>
      </c>
      <c r="M522" t="s">
        <v>33937</v>
      </c>
      <c r="N522" t="s">
        <v>33867</v>
      </c>
      <c r="O522" t="s">
        <v>33853</v>
      </c>
      <c r="P522" t="s">
        <v>33942</v>
      </c>
      <c r="Q522">
        <v>28.377247000000001</v>
      </c>
      <c r="R522">
        <v>129.493742</v>
      </c>
      <c r="S522">
        <v>5</v>
      </c>
      <c r="T522">
        <v>13.93536121673</v>
      </c>
      <c r="U522">
        <v>0</v>
      </c>
      <c r="V522">
        <v>37.5</v>
      </c>
      <c r="W522">
        <v>14</v>
      </c>
    </row>
    <row r="523" spans="1:23" hidden="1">
      <c r="A523" t="s">
        <v>34284</v>
      </c>
      <c r="B523" t="s">
        <v>5042</v>
      </c>
      <c r="C523" t="s">
        <v>5044</v>
      </c>
      <c r="D523">
        <v>2008</v>
      </c>
      <c r="E523" t="s">
        <v>2621</v>
      </c>
      <c r="F523" t="s">
        <v>5046</v>
      </c>
      <c r="G523">
        <v>7</v>
      </c>
      <c r="J523">
        <v>7</v>
      </c>
      <c r="K523" t="s">
        <v>33800</v>
      </c>
      <c r="L523" t="s">
        <v>33936</v>
      </c>
      <c r="M523" t="s">
        <v>33937</v>
      </c>
      <c r="N523" t="s">
        <v>33867</v>
      </c>
      <c r="O523" t="s">
        <v>33853</v>
      </c>
      <c r="P523" t="s">
        <v>33943</v>
      </c>
      <c r="Q523">
        <v>34.655278000000003</v>
      </c>
      <c r="R523">
        <v>133.919444</v>
      </c>
      <c r="S523">
        <v>5</v>
      </c>
      <c r="T523">
        <v>9.9809885931558906</v>
      </c>
      <c r="U523">
        <v>99.502487562189103</v>
      </c>
      <c r="V523">
        <v>37.5</v>
      </c>
      <c r="W523">
        <v>10</v>
      </c>
    </row>
    <row r="524" spans="1:23" hidden="1">
      <c r="A524" t="s">
        <v>34284</v>
      </c>
      <c r="B524" t="s">
        <v>5042</v>
      </c>
      <c r="C524" t="s">
        <v>5044</v>
      </c>
      <c r="D524">
        <v>2008</v>
      </c>
      <c r="E524" t="s">
        <v>2621</v>
      </c>
      <c r="F524" t="s">
        <v>5046</v>
      </c>
      <c r="G524">
        <v>7</v>
      </c>
      <c r="J524">
        <v>7</v>
      </c>
      <c r="K524" t="s">
        <v>33800</v>
      </c>
      <c r="L524" t="s">
        <v>33936</v>
      </c>
      <c r="M524" t="s">
        <v>33937</v>
      </c>
      <c r="N524" t="s">
        <v>33867</v>
      </c>
      <c r="O524" t="s">
        <v>33853</v>
      </c>
      <c r="P524" t="s">
        <v>33943</v>
      </c>
      <c r="Q524">
        <v>34.655278000000003</v>
      </c>
      <c r="R524">
        <v>133.919444</v>
      </c>
      <c r="S524">
        <v>5</v>
      </c>
      <c r="T524">
        <v>10.9695817490494</v>
      </c>
      <c r="U524">
        <v>95.522388059701498</v>
      </c>
      <c r="V524">
        <v>37.5</v>
      </c>
      <c r="W524">
        <v>11</v>
      </c>
    </row>
    <row r="525" spans="1:23" hidden="1">
      <c r="A525" t="s">
        <v>34284</v>
      </c>
      <c r="B525" t="s">
        <v>5042</v>
      </c>
      <c r="C525" t="s">
        <v>5044</v>
      </c>
      <c r="D525">
        <v>2008</v>
      </c>
      <c r="E525" t="s">
        <v>2621</v>
      </c>
      <c r="F525" t="s">
        <v>5046</v>
      </c>
      <c r="G525">
        <v>7</v>
      </c>
      <c r="J525">
        <v>7</v>
      </c>
      <c r="K525" t="s">
        <v>33800</v>
      </c>
      <c r="L525" t="s">
        <v>33936</v>
      </c>
      <c r="M525" t="s">
        <v>33937</v>
      </c>
      <c r="N525" t="s">
        <v>33867</v>
      </c>
      <c r="O525" t="s">
        <v>33853</v>
      </c>
      <c r="P525" t="s">
        <v>33943</v>
      </c>
      <c r="Q525">
        <v>34.655278000000003</v>
      </c>
      <c r="R525">
        <v>133.919444</v>
      </c>
      <c r="S525">
        <v>5</v>
      </c>
      <c r="T525">
        <v>11.9961977186311</v>
      </c>
      <c r="U525">
        <v>55.721393034825901</v>
      </c>
      <c r="V525">
        <v>37.5</v>
      </c>
      <c r="W525">
        <v>12</v>
      </c>
    </row>
    <row r="526" spans="1:23" hidden="1">
      <c r="A526" t="s">
        <v>34284</v>
      </c>
      <c r="B526" t="s">
        <v>5042</v>
      </c>
      <c r="C526" t="s">
        <v>5044</v>
      </c>
      <c r="D526">
        <v>2008</v>
      </c>
      <c r="E526" t="s">
        <v>2621</v>
      </c>
      <c r="F526" t="s">
        <v>5046</v>
      </c>
      <c r="G526">
        <v>7</v>
      </c>
      <c r="J526">
        <v>7</v>
      </c>
      <c r="K526" t="s">
        <v>33800</v>
      </c>
      <c r="L526" t="s">
        <v>33936</v>
      </c>
      <c r="M526" t="s">
        <v>33937</v>
      </c>
      <c r="N526" t="s">
        <v>33867</v>
      </c>
      <c r="O526" t="s">
        <v>33853</v>
      </c>
      <c r="P526" t="s">
        <v>33943</v>
      </c>
      <c r="Q526">
        <v>34.655278000000003</v>
      </c>
      <c r="R526">
        <v>133.919444</v>
      </c>
      <c r="S526">
        <v>5</v>
      </c>
      <c r="T526">
        <v>12.9847908745247</v>
      </c>
      <c r="U526">
        <v>2.4875621890547501</v>
      </c>
      <c r="V526">
        <v>37.5</v>
      </c>
      <c r="W526">
        <v>13</v>
      </c>
    </row>
    <row r="527" spans="1:23" hidden="1">
      <c r="A527" t="s">
        <v>34284</v>
      </c>
      <c r="B527" t="s">
        <v>5042</v>
      </c>
      <c r="C527" t="s">
        <v>5044</v>
      </c>
      <c r="D527">
        <v>2008</v>
      </c>
      <c r="E527" t="s">
        <v>2621</v>
      </c>
      <c r="F527" t="s">
        <v>5046</v>
      </c>
      <c r="G527">
        <v>7</v>
      </c>
      <c r="J527">
        <v>7</v>
      </c>
      <c r="K527" t="s">
        <v>33800</v>
      </c>
      <c r="L527" t="s">
        <v>33936</v>
      </c>
      <c r="M527" t="s">
        <v>33937</v>
      </c>
      <c r="N527" t="s">
        <v>33867</v>
      </c>
      <c r="O527" t="s">
        <v>33853</v>
      </c>
      <c r="P527" t="s">
        <v>33943</v>
      </c>
      <c r="Q527">
        <v>34.655278000000003</v>
      </c>
      <c r="R527">
        <v>133.919444</v>
      </c>
      <c r="S527">
        <v>5</v>
      </c>
      <c r="T527">
        <v>13.973384030418201</v>
      </c>
      <c r="U527">
        <v>0</v>
      </c>
      <c r="V527">
        <v>37.5</v>
      </c>
      <c r="W527">
        <v>14</v>
      </c>
    </row>
    <row r="528" spans="1:23" hidden="1">
      <c r="A528" t="s">
        <v>34284</v>
      </c>
      <c r="B528" t="s">
        <v>5042</v>
      </c>
      <c r="C528" t="s">
        <v>5044</v>
      </c>
      <c r="D528">
        <v>2008</v>
      </c>
      <c r="E528" t="s">
        <v>2621</v>
      </c>
      <c r="F528" t="s">
        <v>5046</v>
      </c>
      <c r="G528">
        <v>7</v>
      </c>
      <c r="J528">
        <v>7</v>
      </c>
      <c r="K528" t="s">
        <v>33800</v>
      </c>
      <c r="L528" t="s">
        <v>33936</v>
      </c>
      <c r="M528" t="s">
        <v>33937</v>
      </c>
      <c r="N528" t="s">
        <v>33867</v>
      </c>
      <c r="O528" t="s">
        <v>33853</v>
      </c>
      <c r="P528" t="s">
        <v>33940</v>
      </c>
      <c r="Q528">
        <v>38.25</v>
      </c>
      <c r="R528">
        <v>140.86944399999999</v>
      </c>
      <c r="S528">
        <v>5</v>
      </c>
      <c r="T528">
        <v>9.9882940746858502</v>
      </c>
      <c r="U528">
        <v>100.718054427433</v>
      </c>
      <c r="V528">
        <v>37.5</v>
      </c>
      <c r="W528">
        <v>10</v>
      </c>
    </row>
    <row r="529" spans="1:24" hidden="1">
      <c r="A529" t="s">
        <v>34284</v>
      </c>
      <c r="B529" t="s">
        <v>5042</v>
      </c>
      <c r="C529" t="s">
        <v>5044</v>
      </c>
      <c r="D529">
        <v>2008</v>
      </c>
      <c r="E529" t="s">
        <v>2621</v>
      </c>
      <c r="F529" t="s">
        <v>5046</v>
      </c>
      <c r="G529">
        <v>7</v>
      </c>
      <c r="J529">
        <v>7</v>
      </c>
      <c r="K529" t="s">
        <v>33800</v>
      </c>
      <c r="L529" t="s">
        <v>33936</v>
      </c>
      <c r="M529" t="s">
        <v>33937</v>
      </c>
      <c r="N529" t="s">
        <v>33867</v>
      </c>
      <c r="O529" t="s">
        <v>33853</v>
      </c>
      <c r="P529" t="s">
        <v>33940</v>
      </c>
      <c r="Q529">
        <v>38.25</v>
      </c>
      <c r="R529">
        <v>140.86944399999999</v>
      </c>
      <c r="S529">
        <v>5</v>
      </c>
      <c r="T529">
        <v>11.983488843536399</v>
      </c>
      <c r="U529">
        <v>100.488031288607</v>
      </c>
      <c r="V529">
        <v>37.5</v>
      </c>
      <c r="W529">
        <v>12</v>
      </c>
    </row>
    <row r="530" spans="1:24" hidden="1">
      <c r="A530" t="s">
        <v>34284</v>
      </c>
      <c r="B530" t="s">
        <v>5042</v>
      </c>
      <c r="C530" t="s">
        <v>5044</v>
      </c>
      <c r="D530">
        <v>2008</v>
      </c>
      <c r="E530" t="s">
        <v>2621</v>
      </c>
      <c r="F530" t="s">
        <v>5046</v>
      </c>
      <c r="G530">
        <v>7</v>
      </c>
      <c r="J530">
        <v>7</v>
      </c>
      <c r="K530" t="s">
        <v>33800</v>
      </c>
      <c r="L530" t="s">
        <v>33936</v>
      </c>
      <c r="M530" t="s">
        <v>33937</v>
      </c>
      <c r="N530" t="s">
        <v>33867</v>
      </c>
      <c r="O530" t="s">
        <v>33853</v>
      </c>
      <c r="P530" t="s">
        <v>33940</v>
      </c>
      <c r="Q530">
        <v>38.25</v>
      </c>
      <c r="R530">
        <v>140.86944399999999</v>
      </c>
      <c r="S530">
        <v>5</v>
      </c>
      <c r="T530">
        <v>13.0222787989652</v>
      </c>
      <c r="U530">
        <v>73.793743643648398</v>
      </c>
      <c r="V530">
        <v>37.5</v>
      </c>
      <c r="W530">
        <v>13</v>
      </c>
    </row>
    <row r="531" spans="1:24" hidden="1">
      <c r="A531" t="s">
        <v>34284</v>
      </c>
      <c r="B531" t="s">
        <v>5042</v>
      </c>
      <c r="C531" t="s">
        <v>5044</v>
      </c>
      <c r="D531">
        <v>2008</v>
      </c>
      <c r="E531" t="s">
        <v>2621</v>
      </c>
      <c r="F531" t="s">
        <v>5046</v>
      </c>
      <c r="G531">
        <v>7</v>
      </c>
      <c r="J531">
        <v>7</v>
      </c>
      <c r="K531" t="s">
        <v>33800</v>
      </c>
      <c r="L531" t="s">
        <v>33936</v>
      </c>
      <c r="M531" t="s">
        <v>33937</v>
      </c>
      <c r="N531" t="s">
        <v>33867</v>
      </c>
      <c r="O531" t="s">
        <v>33853</v>
      </c>
      <c r="P531" t="s">
        <v>33940</v>
      </c>
      <c r="Q531">
        <v>38.25</v>
      </c>
      <c r="R531">
        <v>140.86944399999999</v>
      </c>
      <c r="S531">
        <v>5</v>
      </c>
      <c r="T531">
        <v>13.484645784843</v>
      </c>
      <c r="U531">
        <v>20.358754189219599</v>
      </c>
      <c r="V531">
        <v>37.5</v>
      </c>
      <c r="W531">
        <v>13.5</v>
      </c>
    </row>
    <row r="532" spans="1:24" hidden="1">
      <c r="A532" t="s">
        <v>34284</v>
      </c>
      <c r="B532" t="s">
        <v>5042</v>
      </c>
      <c r="C532" t="s">
        <v>5044</v>
      </c>
      <c r="D532">
        <v>2008</v>
      </c>
      <c r="E532" t="s">
        <v>2621</v>
      </c>
      <c r="F532" t="s">
        <v>5046</v>
      </c>
      <c r="G532">
        <v>7</v>
      </c>
      <c r="J532">
        <v>7</v>
      </c>
      <c r="K532" t="s">
        <v>33800</v>
      </c>
      <c r="L532" t="s">
        <v>33936</v>
      </c>
      <c r="M532" t="s">
        <v>33937</v>
      </c>
      <c r="N532" t="s">
        <v>33867</v>
      </c>
      <c r="O532" t="s">
        <v>33853</v>
      </c>
      <c r="P532" t="s">
        <v>33940</v>
      </c>
      <c r="Q532">
        <v>38.25</v>
      </c>
      <c r="R532">
        <v>140.86944399999999</v>
      </c>
      <c r="S532">
        <v>5</v>
      </c>
      <c r="T532">
        <v>13.978751868511401</v>
      </c>
      <c r="U532">
        <v>0.54536643300320897</v>
      </c>
      <c r="V532">
        <v>37.5</v>
      </c>
      <c r="W532">
        <v>14</v>
      </c>
    </row>
    <row r="533" spans="1:24" hidden="1">
      <c r="A533" t="s">
        <v>34285</v>
      </c>
      <c r="B533" t="s">
        <v>5060</v>
      </c>
      <c r="C533" t="s">
        <v>5062</v>
      </c>
      <c r="D533">
        <v>2016</v>
      </c>
      <c r="E533" t="s">
        <v>3732</v>
      </c>
      <c r="F533" t="s">
        <v>5065</v>
      </c>
      <c r="G533">
        <v>3</v>
      </c>
      <c r="H533" t="s">
        <v>33774</v>
      </c>
      <c r="J533">
        <v>3</v>
      </c>
      <c r="K533" t="s">
        <v>34246</v>
      </c>
      <c r="L533" t="s">
        <v>33957</v>
      </c>
      <c r="M533" t="s">
        <v>33958</v>
      </c>
      <c r="N533" t="s">
        <v>33909</v>
      </c>
      <c r="O533" t="s">
        <v>33853</v>
      </c>
      <c r="P533" t="s">
        <v>33956</v>
      </c>
      <c r="Q533">
        <v>43.89</v>
      </c>
      <c r="R533">
        <v>125.32</v>
      </c>
      <c r="S533">
        <v>6</v>
      </c>
      <c r="T533">
        <v>3.9789695945945902</v>
      </c>
      <c r="U533">
        <v>89.729729729729698</v>
      </c>
      <c r="V533">
        <v>244.5</v>
      </c>
      <c r="W533">
        <v>4</v>
      </c>
      <c r="X533" t="s">
        <v>296</v>
      </c>
    </row>
    <row r="534" spans="1:24" hidden="1">
      <c r="A534" t="s">
        <v>34285</v>
      </c>
      <c r="B534" t="s">
        <v>5060</v>
      </c>
      <c r="C534" t="s">
        <v>5062</v>
      </c>
      <c r="D534">
        <v>2016</v>
      </c>
      <c r="E534" t="s">
        <v>3732</v>
      </c>
      <c r="F534" t="s">
        <v>5065</v>
      </c>
      <c r="G534">
        <v>3</v>
      </c>
      <c r="H534" t="s">
        <v>33774</v>
      </c>
      <c r="J534">
        <v>3</v>
      </c>
      <c r="K534" t="s">
        <v>34246</v>
      </c>
      <c r="L534" t="s">
        <v>33957</v>
      </c>
      <c r="M534" t="s">
        <v>33958</v>
      </c>
      <c r="N534" t="s">
        <v>33909</v>
      </c>
      <c r="O534" t="s">
        <v>33853</v>
      </c>
      <c r="P534" t="s">
        <v>33956</v>
      </c>
      <c r="Q534">
        <v>43.89</v>
      </c>
      <c r="R534">
        <v>125.32</v>
      </c>
      <c r="S534">
        <v>6</v>
      </c>
      <c r="T534">
        <v>6.3918918918918903</v>
      </c>
      <c r="U534">
        <v>94.594594594594597</v>
      </c>
      <c r="V534">
        <v>244.5</v>
      </c>
      <c r="W534">
        <v>8</v>
      </c>
    </row>
    <row r="535" spans="1:24" hidden="1">
      <c r="A535" t="s">
        <v>34285</v>
      </c>
      <c r="B535" t="s">
        <v>5060</v>
      </c>
      <c r="C535" t="s">
        <v>5062</v>
      </c>
      <c r="D535">
        <v>2016</v>
      </c>
      <c r="E535" t="s">
        <v>3732</v>
      </c>
      <c r="F535" t="s">
        <v>5065</v>
      </c>
      <c r="G535">
        <v>3</v>
      </c>
      <c r="H535" t="s">
        <v>33774</v>
      </c>
      <c r="J535">
        <v>3</v>
      </c>
      <c r="K535" t="s">
        <v>34246</v>
      </c>
      <c r="L535" t="s">
        <v>33957</v>
      </c>
      <c r="M535" t="s">
        <v>33958</v>
      </c>
      <c r="N535" t="s">
        <v>33909</v>
      </c>
      <c r="O535" t="s">
        <v>33853</v>
      </c>
      <c r="P535" t="s">
        <v>33956</v>
      </c>
      <c r="Q535">
        <v>43.89</v>
      </c>
      <c r="R535">
        <v>125.32</v>
      </c>
      <c r="S535">
        <v>6</v>
      </c>
      <c r="T535">
        <v>8.7583826013513502</v>
      </c>
      <c r="U535">
        <v>97.567567567567494</v>
      </c>
      <c r="V535">
        <v>244.5</v>
      </c>
      <c r="W535">
        <v>10</v>
      </c>
    </row>
    <row r="536" spans="1:24" hidden="1">
      <c r="A536" t="s">
        <v>34285</v>
      </c>
      <c r="B536" t="s">
        <v>5060</v>
      </c>
      <c r="C536" t="s">
        <v>5062</v>
      </c>
      <c r="D536">
        <v>2016</v>
      </c>
      <c r="E536" t="s">
        <v>3732</v>
      </c>
      <c r="F536" t="s">
        <v>5065</v>
      </c>
      <c r="G536">
        <v>3</v>
      </c>
      <c r="H536" t="s">
        <v>33774</v>
      </c>
      <c r="J536">
        <v>3</v>
      </c>
      <c r="K536" t="s">
        <v>34246</v>
      </c>
      <c r="L536" t="s">
        <v>33957</v>
      </c>
      <c r="M536" t="s">
        <v>33958</v>
      </c>
      <c r="N536" t="s">
        <v>33909</v>
      </c>
      <c r="O536" t="s">
        <v>33853</v>
      </c>
      <c r="P536" t="s">
        <v>33956</v>
      </c>
      <c r="Q536">
        <v>43.89</v>
      </c>
      <c r="R536">
        <v>125.32</v>
      </c>
      <c r="S536">
        <v>6</v>
      </c>
      <c r="T536">
        <v>11.2207136824324</v>
      </c>
      <c r="U536">
        <v>91.6216216216216</v>
      </c>
      <c r="V536">
        <v>244.5</v>
      </c>
      <c r="W536">
        <v>12</v>
      </c>
    </row>
    <row r="537" spans="1:24" hidden="1">
      <c r="A537" t="s">
        <v>34285</v>
      </c>
      <c r="B537" t="s">
        <v>5060</v>
      </c>
      <c r="C537" t="s">
        <v>5062</v>
      </c>
      <c r="D537">
        <v>2016</v>
      </c>
      <c r="E537" t="s">
        <v>3732</v>
      </c>
      <c r="F537" t="s">
        <v>5065</v>
      </c>
      <c r="G537">
        <v>3</v>
      </c>
      <c r="H537" t="s">
        <v>33774</v>
      </c>
      <c r="J537">
        <v>3</v>
      </c>
      <c r="K537" t="s">
        <v>34246</v>
      </c>
      <c r="L537" t="s">
        <v>33957</v>
      </c>
      <c r="M537" t="s">
        <v>33958</v>
      </c>
      <c r="N537" t="s">
        <v>33909</v>
      </c>
      <c r="O537" t="s">
        <v>33853</v>
      </c>
      <c r="P537" t="s">
        <v>33956</v>
      </c>
      <c r="Q537">
        <v>43.89</v>
      </c>
      <c r="R537">
        <v>125.32</v>
      </c>
      <c r="S537">
        <v>6</v>
      </c>
      <c r="T537">
        <v>13.6553631756756</v>
      </c>
      <c r="U537">
        <v>3.7837837837837802</v>
      </c>
      <c r="V537">
        <v>244.5</v>
      </c>
      <c r="W537">
        <v>14</v>
      </c>
    </row>
    <row r="538" spans="1:24" hidden="1">
      <c r="A538" t="s">
        <v>34285</v>
      </c>
      <c r="B538" t="s">
        <v>5060</v>
      </c>
      <c r="C538" t="s">
        <v>5062</v>
      </c>
      <c r="D538">
        <v>2016</v>
      </c>
      <c r="E538" t="s">
        <v>3732</v>
      </c>
      <c r="F538" t="s">
        <v>5065</v>
      </c>
      <c r="G538">
        <v>3</v>
      </c>
      <c r="H538" t="s">
        <v>33774</v>
      </c>
      <c r="J538">
        <v>3</v>
      </c>
      <c r="K538" t="s">
        <v>34246</v>
      </c>
      <c r="L538" t="s">
        <v>33957</v>
      </c>
      <c r="M538" t="s">
        <v>33958</v>
      </c>
      <c r="N538" t="s">
        <v>33909</v>
      </c>
      <c r="O538" t="s">
        <v>33853</v>
      </c>
      <c r="P538" t="s">
        <v>33956</v>
      </c>
      <c r="Q538">
        <v>43.89</v>
      </c>
      <c r="R538">
        <v>125.32</v>
      </c>
      <c r="S538">
        <v>6</v>
      </c>
      <c r="T538">
        <v>16.046811655405399</v>
      </c>
      <c r="U538">
        <v>0.27027027027027301</v>
      </c>
      <c r="V538">
        <v>244.5</v>
      </c>
      <c r="W538">
        <v>16</v>
      </c>
    </row>
    <row r="539" spans="1:24" hidden="1">
      <c r="A539" t="s">
        <v>34285</v>
      </c>
      <c r="B539" t="s">
        <v>5060</v>
      </c>
      <c r="C539" t="s">
        <v>5062</v>
      </c>
      <c r="D539">
        <v>2016</v>
      </c>
      <c r="E539" t="s">
        <v>3732</v>
      </c>
      <c r="F539" t="s">
        <v>5065</v>
      </c>
      <c r="G539">
        <v>3</v>
      </c>
      <c r="H539" t="s">
        <v>33774</v>
      </c>
      <c r="J539">
        <v>3</v>
      </c>
      <c r="K539" t="s">
        <v>34246</v>
      </c>
      <c r="L539" t="s">
        <v>33957</v>
      </c>
      <c r="M539" t="s">
        <v>33958</v>
      </c>
      <c r="N539" t="s">
        <v>33909</v>
      </c>
      <c r="O539" t="s">
        <v>33853</v>
      </c>
      <c r="P539" t="s">
        <v>33954</v>
      </c>
      <c r="Q539">
        <v>21.02</v>
      </c>
      <c r="R539">
        <v>105.85</v>
      </c>
      <c r="S539">
        <v>5</v>
      </c>
      <c r="T539">
        <v>3.9996832770270201</v>
      </c>
      <c r="U539">
        <v>1.35135135135135</v>
      </c>
      <c r="V539">
        <v>244.5</v>
      </c>
      <c r="W539">
        <v>4</v>
      </c>
      <c r="X539" t="s">
        <v>296</v>
      </c>
    </row>
    <row r="540" spans="1:24" hidden="1">
      <c r="A540" t="s">
        <v>34285</v>
      </c>
      <c r="B540" t="s">
        <v>5060</v>
      </c>
      <c r="C540" t="s">
        <v>5062</v>
      </c>
      <c r="D540">
        <v>2016</v>
      </c>
      <c r="E540" t="s">
        <v>3732</v>
      </c>
      <c r="F540" t="s">
        <v>5065</v>
      </c>
      <c r="G540">
        <v>3</v>
      </c>
      <c r="H540" t="s">
        <v>33774</v>
      </c>
      <c r="J540">
        <v>3</v>
      </c>
      <c r="K540" t="s">
        <v>34246</v>
      </c>
      <c r="L540" t="s">
        <v>33957</v>
      </c>
      <c r="M540" t="s">
        <v>33958</v>
      </c>
      <c r="N540" t="s">
        <v>33909</v>
      </c>
      <c r="O540" t="s">
        <v>33853</v>
      </c>
      <c r="P540" t="s">
        <v>33954</v>
      </c>
      <c r="Q540">
        <v>21.02</v>
      </c>
      <c r="R540">
        <v>105.85</v>
      </c>
      <c r="S540">
        <v>5</v>
      </c>
      <c r="T540">
        <v>6.3846072635135096</v>
      </c>
      <c r="U540">
        <v>25.675675675675599</v>
      </c>
      <c r="V540">
        <v>244.5</v>
      </c>
      <c r="W540">
        <v>8</v>
      </c>
    </row>
    <row r="541" spans="1:24" hidden="1">
      <c r="A541" t="s">
        <v>34285</v>
      </c>
      <c r="B541" t="s">
        <v>5060</v>
      </c>
      <c r="C541" t="s">
        <v>5062</v>
      </c>
      <c r="D541">
        <v>2016</v>
      </c>
      <c r="E541" t="s">
        <v>3732</v>
      </c>
      <c r="F541" t="s">
        <v>5065</v>
      </c>
      <c r="G541">
        <v>3</v>
      </c>
      <c r="H541" t="s">
        <v>33774</v>
      </c>
      <c r="J541">
        <v>3</v>
      </c>
      <c r="K541" t="s">
        <v>34246</v>
      </c>
      <c r="L541" t="s">
        <v>33957</v>
      </c>
      <c r="M541" t="s">
        <v>33958</v>
      </c>
      <c r="N541" t="s">
        <v>33909</v>
      </c>
      <c r="O541" t="s">
        <v>33853</v>
      </c>
      <c r="P541" t="s">
        <v>33954</v>
      </c>
      <c r="Q541">
        <v>21.02</v>
      </c>
      <c r="R541">
        <v>105.85</v>
      </c>
      <c r="S541">
        <v>5</v>
      </c>
      <c r="T541">
        <v>8.7948690878378297</v>
      </c>
      <c r="U541">
        <v>41.891891891891902</v>
      </c>
      <c r="V541">
        <v>244.5</v>
      </c>
      <c r="W541">
        <v>10</v>
      </c>
    </row>
    <row r="542" spans="1:24" hidden="1">
      <c r="A542" t="s">
        <v>34285</v>
      </c>
      <c r="B542" t="s">
        <v>5060</v>
      </c>
      <c r="C542" t="s">
        <v>5062</v>
      </c>
      <c r="D542">
        <v>2016</v>
      </c>
      <c r="E542" t="s">
        <v>3732</v>
      </c>
      <c r="F542" t="s">
        <v>5065</v>
      </c>
      <c r="G542">
        <v>3</v>
      </c>
      <c r="H542" t="s">
        <v>33774</v>
      </c>
      <c r="J542">
        <v>3</v>
      </c>
      <c r="K542" t="s">
        <v>34246</v>
      </c>
      <c r="L542" t="s">
        <v>33957</v>
      </c>
      <c r="M542" t="s">
        <v>33958</v>
      </c>
      <c r="N542" t="s">
        <v>33909</v>
      </c>
      <c r="O542" t="s">
        <v>33853</v>
      </c>
      <c r="P542" t="s">
        <v>33954</v>
      </c>
      <c r="Q542">
        <v>21.02</v>
      </c>
      <c r="R542">
        <v>105.85</v>
      </c>
      <c r="S542">
        <v>5</v>
      </c>
      <c r="T542">
        <v>11.259923986486401</v>
      </c>
      <c r="U542">
        <v>24.324324324324301</v>
      </c>
      <c r="V542">
        <v>244.5</v>
      </c>
      <c r="W542">
        <v>12</v>
      </c>
    </row>
    <row r="543" spans="1:24" hidden="1">
      <c r="A543" t="s">
        <v>34285</v>
      </c>
      <c r="B543" t="s">
        <v>5060</v>
      </c>
      <c r="C543" t="s">
        <v>5062</v>
      </c>
      <c r="D543">
        <v>2016</v>
      </c>
      <c r="E543" t="s">
        <v>3732</v>
      </c>
      <c r="F543" t="s">
        <v>5065</v>
      </c>
      <c r="G543">
        <v>3</v>
      </c>
      <c r="H543" t="s">
        <v>33774</v>
      </c>
      <c r="J543">
        <v>3</v>
      </c>
      <c r="K543" t="s">
        <v>34246</v>
      </c>
      <c r="L543" t="s">
        <v>33957</v>
      </c>
      <c r="M543" t="s">
        <v>33958</v>
      </c>
      <c r="N543" t="s">
        <v>33909</v>
      </c>
      <c r="O543" t="s">
        <v>33853</v>
      </c>
      <c r="P543" t="s">
        <v>33954</v>
      </c>
      <c r="Q543">
        <v>21.02</v>
      </c>
      <c r="R543">
        <v>105.85</v>
      </c>
      <c r="S543">
        <v>5</v>
      </c>
      <c r="T543">
        <v>13.609184966216199</v>
      </c>
      <c r="U543">
        <v>0.81081081081082096</v>
      </c>
      <c r="V543">
        <v>244.5</v>
      </c>
      <c r="W543">
        <v>14</v>
      </c>
    </row>
    <row r="544" spans="1:24" hidden="1">
      <c r="A544" t="s">
        <v>34285</v>
      </c>
      <c r="B544" t="s">
        <v>5060</v>
      </c>
      <c r="C544" t="s">
        <v>5062</v>
      </c>
      <c r="D544">
        <v>2016</v>
      </c>
      <c r="E544" t="s">
        <v>3732</v>
      </c>
      <c r="F544" t="s">
        <v>5065</v>
      </c>
      <c r="G544">
        <v>3</v>
      </c>
      <c r="H544" t="s">
        <v>33774</v>
      </c>
      <c r="J544">
        <v>3</v>
      </c>
      <c r="K544" t="s">
        <v>34246</v>
      </c>
      <c r="L544" t="s">
        <v>33957</v>
      </c>
      <c r="M544" t="s">
        <v>33958</v>
      </c>
      <c r="N544" t="s">
        <v>33909</v>
      </c>
      <c r="O544" t="s">
        <v>33853</v>
      </c>
      <c r="P544" t="s">
        <v>33955</v>
      </c>
      <c r="Q544">
        <v>32.51</v>
      </c>
      <c r="R544">
        <v>120.15</v>
      </c>
      <c r="S544">
        <v>6</v>
      </c>
      <c r="T544">
        <v>3.9688344594594498</v>
      </c>
      <c r="U544">
        <v>32.972972972972897</v>
      </c>
      <c r="V544">
        <v>244.5</v>
      </c>
      <c r="W544">
        <v>4</v>
      </c>
      <c r="X544" t="s">
        <v>296</v>
      </c>
    </row>
    <row r="545" spans="1:23" hidden="1">
      <c r="A545" t="s">
        <v>34285</v>
      </c>
      <c r="B545" t="s">
        <v>5060</v>
      </c>
      <c r="C545" t="s">
        <v>5062</v>
      </c>
      <c r="D545">
        <v>2016</v>
      </c>
      <c r="E545" t="s">
        <v>3732</v>
      </c>
      <c r="F545" t="s">
        <v>5065</v>
      </c>
      <c r="G545">
        <v>3</v>
      </c>
      <c r="H545" t="s">
        <v>33774</v>
      </c>
      <c r="J545">
        <v>3</v>
      </c>
      <c r="K545" t="s">
        <v>34246</v>
      </c>
      <c r="L545" t="s">
        <v>33957</v>
      </c>
      <c r="M545" t="s">
        <v>33958</v>
      </c>
      <c r="N545" t="s">
        <v>33909</v>
      </c>
      <c r="O545" t="s">
        <v>33853</v>
      </c>
      <c r="P545" t="s">
        <v>33955</v>
      </c>
      <c r="Q545">
        <v>32.51</v>
      </c>
      <c r="R545">
        <v>120.15</v>
      </c>
      <c r="S545">
        <v>6</v>
      </c>
      <c r="T545">
        <v>6.3494510135135096</v>
      </c>
      <c r="U545">
        <v>75.675675675675606</v>
      </c>
      <c r="V545">
        <v>244.5</v>
      </c>
      <c r="W545">
        <v>8</v>
      </c>
    </row>
    <row r="546" spans="1:23" hidden="1">
      <c r="A546" t="s">
        <v>34285</v>
      </c>
      <c r="B546" t="s">
        <v>5060</v>
      </c>
      <c r="C546" t="s">
        <v>5062</v>
      </c>
      <c r="D546">
        <v>2016</v>
      </c>
      <c r="E546" t="s">
        <v>3732</v>
      </c>
      <c r="F546" t="s">
        <v>5065</v>
      </c>
      <c r="G546">
        <v>3</v>
      </c>
      <c r="H546" t="s">
        <v>33774</v>
      </c>
      <c r="J546">
        <v>3</v>
      </c>
      <c r="K546" t="s">
        <v>34246</v>
      </c>
      <c r="L546" t="s">
        <v>33957</v>
      </c>
      <c r="M546" t="s">
        <v>33958</v>
      </c>
      <c r="N546" t="s">
        <v>33909</v>
      </c>
      <c r="O546" t="s">
        <v>33853</v>
      </c>
      <c r="P546" t="s">
        <v>33955</v>
      </c>
      <c r="Q546">
        <v>32.51</v>
      </c>
      <c r="R546">
        <v>120.15</v>
      </c>
      <c r="S546">
        <v>6</v>
      </c>
      <c r="T546">
        <v>8.7602829391891799</v>
      </c>
      <c r="U546">
        <v>89.459459459459396</v>
      </c>
      <c r="V546">
        <v>244.5</v>
      </c>
      <c r="W546">
        <v>10</v>
      </c>
    </row>
    <row r="547" spans="1:23" hidden="1">
      <c r="A547" t="s">
        <v>34285</v>
      </c>
      <c r="B547" t="s">
        <v>5060</v>
      </c>
      <c r="C547" t="s">
        <v>5062</v>
      </c>
      <c r="D547">
        <v>2016</v>
      </c>
      <c r="E547" t="s">
        <v>3732</v>
      </c>
      <c r="F547" t="s">
        <v>5065</v>
      </c>
      <c r="G547">
        <v>3</v>
      </c>
      <c r="H547" t="s">
        <v>33774</v>
      </c>
      <c r="J547">
        <v>3</v>
      </c>
      <c r="K547" t="s">
        <v>34246</v>
      </c>
      <c r="L547" t="s">
        <v>33957</v>
      </c>
      <c r="M547" t="s">
        <v>33958</v>
      </c>
      <c r="N547" t="s">
        <v>33909</v>
      </c>
      <c r="O547" t="s">
        <v>33853</v>
      </c>
      <c r="P547" t="s">
        <v>33955</v>
      </c>
      <c r="Q547">
        <v>32.51</v>
      </c>
      <c r="R547">
        <v>120.15</v>
      </c>
      <c r="S547">
        <v>6</v>
      </c>
      <c r="T547">
        <v>11.2032939189189</v>
      </c>
      <c r="U547">
        <v>65.945945945945894</v>
      </c>
      <c r="V547">
        <v>244.5</v>
      </c>
      <c r="W547">
        <v>12</v>
      </c>
    </row>
    <row r="548" spans="1:23" hidden="1">
      <c r="A548" t="s">
        <v>34285</v>
      </c>
      <c r="B548" t="s">
        <v>5060</v>
      </c>
      <c r="C548" t="s">
        <v>5062</v>
      </c>
      <c r="D548">
        <v>2016</v>
      </c>
      <c r="E548" t="s">
        <v>3732</v>
      </c>
      <c r="F548" t="s">
        <v>5065</v>
      </c>
      <c r="G548">
        <v>3</v>
      </c>
      <c r="H548" t="s">
        <v>33774</v>
      </c>
      <c r="J548">
        <v>3</v>
      </c>
      <c r="K548" t="s">
        <v>34246</v>
      </c>
      <c r="L548" t="s">
        <v>33957</v>
      </c>
      <c r="M548" t="s">
        <v>33958</v>
      </c>
      <c r="N548" t="s">
        <v>33909</v>
      </c>
      <c r="O548" t="s">
        <v>33853</v>
      </c>
      <c r="P548" t="s">
        <v>33955</v>
      </c>
      <c r="Q548">
        <v>32.51</v>
      </c>
      <c r="R548">
        <v>120.15</v>
      </c>
      <c r="S548">
        <v>6</v>
      </c>
      <c r="T548">
        <v>13.609184966216199</v>
      </c>
      <c r="U548">
        <v>0.81081081081082096</v>
      </c>
      <c r="V548">
        <v>244.5</v>
      </c>
      <c r="W548">
        <v>14</v>
      </c>
    </row>
    <row r="549" spans="1:23" hidden="1">
      <c r="A549" t="s">
        <v>34285</v>
      </c>
      <c r="B549" t="s">
        <v>5060</v>
      </c>
      <c r="C549" t="s">
        <v>5062</v>
      </c>
      <c r="D549">
        <v>2016</v>
      </c>
      <c r="E549" t="s">
        <v>3732</v>
      </c>
      <c r="F549" t="s">
        <v>5065</v>
      </c>
      <c r="G549">
        <v>3</v>
      </c>
      <c r="H549" t="s">
        <v>33774</v>
      </c>
      <c r="J549">
        <v>3</v>
      </c>
      <c r="K549" t="s">
        <v>34246</v>
      </c>
      <c r="L549" t="s">
        <v>33957</v>
      </c>
      <c r="M549" t="s">
        <v>33958</v>
      </c>
      <c r="N549" t="s">
        <v>33909</v>
      </c>
      <c r="O549" t="s">
        <v>33853</v>
      </c>
      <c r="P549" t="s">
        <v>33955</v>
      </c>
      <c r="Q549">
        <v>32.51</v>
      </c>
      <c r="R549">
        <v>120.15</v>
      </c>
      <c r="S549">
        <v>6</v>
      </c>
      <c r="T549">
        <v>16</v>
      </c>
      <c r="U549">
        <v>0</v>
      </c>
      <c r="V549">
        <v>244.5</v>
      </c>
      <c r="W549">
        <v>16</v>
      </c>
    </row>
    <row r="550" spans="1:23" hidden="1">
      <c r="A550" t="s">
        <v>34286</v>
      </c>
      <c r="B550" t="s">
        <v>18505</v>
      </c>
      <c r="C550" t="s">
        <v>18506</v>
      </c>
      <c r="D550">
        <v>1986</v>
      </c>
      <c r="E550" t="s">
        <v>605</v>
      </c>
      <c r="F550" t="s">
        <v>18507</v>
      </c>
      <c r="G550">
        <v>13</v>
      </c>
      <c r="H550" t="s">
        <v>33806</v>
      </c>
      <c r="J550">
        <v>8</v>
      </c>
      <c r="K550" t="s">
        <v>34002</v>
      </c>
      <c r="L550" t="s">
        <v>33850</v>
      </c>
      <c r="M550" t="s">
        <v>34153</v>
      </c>
      <c r="N550" t="s">
        <v>33852</v>
      </c>
      <c r="O550" t="s">
        <v>34008</v>
      </c>
      <c r="P550" t="s">
        <v>34032</v>
      </c>
      <c r="Q550">
        <v>41.768819000000001</v>
      </c>
      <c r="R550">
        <v>140.72883100000001</v>
      </c>
      <c r="S550">
        <v>6</v>
      </c>
      <c r="T550">
        <v>10</v>
      </c>
      <c r="U550">
        <v>96.8</v>
      </c>
      <c r="V550">
        <v>63</v>
      </c>
      <c r="W550">
        <v>10</v>
      </c>
    </row>
    <row r="551" spans="1:23" hidden="1">
      <c r="A551" t="s">
        <v>34286</v>
      </c>
      <c r="B551" t="s">
        <v>18505</v>
      </c>
      <c r="C551" t="s">
        <v>18506</v>
      </c>
      <c r="D551">
        <v>1986</v>
      </c>
      <c r="E551" t="s">
        <v>605</v>
      </c>
      <c r="F551" t="s">
        <v>18507</v>
      </c>
      <c r="G551">
        <v>13</v>
      </c>
      <c r="H551" t="s">
        <v>33806</v>
      </c>
      <c r="J551">
        <v>8</v>
      </c>
      <c r="K551" t="s">
        <v>34002</v>
      </c>
      <c r="L551" t="s">
        <v>33850</v>
      </c>
      <c r="M551" t="s">
        <v>34153</v>
      </c>
      <c r="N551" t="s">
        <v>33852</v>
      </c>
      <c r="O551" t="s">
        <v>34008</v>
      </c>
      <c r="P551" t="s">
        <v>34032</v>
      </c>
      <c r="Q551">
        <v>41.768819000000001</v>
      </c>
      <c r="R551">
        <v>140.72883100000001</v>
      </c>
      <c r="S551">
        <v>6</v>
      </c>
      <c r="T551">
        <v>12.5</v>
      </c>
      <c r="U551">
        <v>84.5</v>
      </c>
      <c r="V551">
        <v>373</v>
      </c>
      <c r="W551">
        <v>12.5</v>
      </c>
    </row>
    <row r="552" spans="1:23" hidden="1">
      <c r="A552" t="s">
        <v>34286</v>
      </c>
      <c r="B552" t="s">
        <v>18505</v>
      </c>
      <c r="C552" t="s">
        <v>18506</v>
      </c>
      <c r="D552">
        <v>1986</v>
      </c>
      <c r="E552" t="s">
        <v>605</v>
      </c>
      <c r="F552" t="s">
        <v>18507</v>
      </c>
      <c r="G552">
        <v>13</v>
      </c>
      <c r="H552" t="s">
        <v>33806</v>
      </c>
      <c r="J552">
        <v>8</v>
      </c>
      <c r="K552" t="s">
        <v>34002</v>
      </c>
      <c r="L552" t="s">
        <v>33850</v>
      </c>
      <c r="M552" t="s">
        <v>34153</v>
      </c>
      <c r="N552" t="s">
        <v>33852</v>
      </c>
      <c r="O552" t="s">
        <v>34008</v>
      </c>
      <c r="P552" t="s">
        <v>34032</v>
      </c>
      <c r="Q552">
        <v>41.768819000000001</v>
      </c>
      <c r="R552">
        <v>140.72883100000001</v>
      </c>
      <c r="S552">
        <v>6</v>
      </c>
      <c r="T552">
        <v>13</v>
      </c>
      <c r="U552">
        <v>59.4</v>
      </c>
      <c r="V552">
        <v>175</v>
      </c>
      <c r="W552">
        <v>13</v>
      </c>
    </row>
    <row r="553" spans="1:23" hidden="1">
      <c r="A553" t="s">
        <v>34286</v>
      </c>
      <c r="B553" t="s">
        <v>18505</v>
      </c>
      <c r="C553" t="s">
        <v>18506</v>
      </c>
      <c r="D553">
        <v>1986</v>
      </c>
      <c r="E553" t="s">
        <v>605</v>
      </c>
      <c r="F553" t="s">
        <v>18507</v>
      </c>
      <c r="G553">
        <v>13</v>
      </c>
      <c r="H553" t="s">
        <v>33806</v>
      </c>
      <c r="J553">
        <v>8</v>
      </c>
      <c r="K553" t="s">
        <v>34002</v>
      </c>
      <c r="L553" t="s">
        <v>33850</v>
      </c>
      <c r="M553" t="s">
        <v>34153</v>
      </c>
      <c r="N553" t="s">
        <v>33852</v>
      </c>
      <c r="O553" t="s">
        <v>34008</v>
      </c>
      <c r="P553" t="s">
        <v>34032</v>
      </c>
      <c r="Q553">
        <v>41.768819000000001</v>
      </c>
      <c r="R553">
        <v>140.72883100000001</v>
      </c>
      <c r="S553">
        <v>6</v>
      </c>
      <c r="T553">
        <v>13.5</v>
      </c>
      <c r="U553">
        <v>43.6</v>
      </c>
      <c r="V553">
        <v>392</v>
      </c>
      <c r="W553">
        <v>13.5</v>
      </c>
    </row>
    <row r="554" spans="1:23" hidden="1">
      <c r="A554" t="s">
        <v>34286</v>
      </c>
      <c r="B554" t="s">
        <v>18505</v>
      </c>
      <c r="C554" t="s">
        <v>18506</v>
      </c>
      <c r="D554">
        <v>1986</v>
      </c>
      <c r="E554" t="s">
        <v>605</v>
      </c>
      <c r="F554" t="s">
        <v>18507</v>
      </c>
      <c r="G554">
        <v>13</v>
      </c>
      <c r="H554" t="s">
        <v>33806</v>
      </c>
      <c r="J554">
        <v>8</v>
      </c>
      <c r="K554" t="s">
        <v>34002</v>
      </c>
      <c r="L554" t="s">
        <v>33850</v>
      </c>
      <c r="M554" t="s">
        <v>34153</v>
      </c>
      <c r="N554" t="s">
        <v>33852</v>
      </c>
      <c r="O554" t="s">
        <v>34008</v>
      </c>
      <c r="P554" t="s">
        <v>34032</v>
      </c>
      <c r="Q554">
        <v>41.768819000000001</v>
      </c>
      <c r="R554">
        <v>140.72883100000001</v>
      </c>
      <c r="S554">
        <v>6</v>
      </c>
      <c r="T554">
        <v>14</v>
      </c>
      <c r="U554">
        <v>5.3</v>
      </c>
      <c r="V554">
        <v>76</v>
      </c>
      <c r="W554">
        <v>14</v>
      </c>
    </row>
    <row r="555" spans="1:23" hidden="1">
      <c r="A555" t="s">
        <v>34286</v>
      </c>
      <c r="B555" t="s">
        <v>18505</v>
      </c>
      <c r="C555" t="s">
        <v>18506</v>
      </c>
      <c r="D555">
        <v>1986</v>
      </c>
      <c r="E555" t="s">
        <v>605</v>
      </c>
      <c r="F555" t="s">
        <v>18507</v>
      </c>
      <c r="G555">
        <v>13</v>
      </c>
      <c r="H555" t="s">
        <v>33806</v>
      </c>
      <c r="J555">
        <v>8</v>
      </c>
      <c r="K555" t="s">
        <v>34002</v>
      </c>
      <c r="L555" t="s">
        <v>33850</v>
      </c>
      <c r="M555" t="s">
        <v>34153</v>
      </c>
      <c r="N555" t="s">
        <v>33852</v>
      </c>
      <c r="O555" t="s">
        <v>34008</v>
      </c>
      <c r="P555" t="s">
        <v>34032</v>
      </c>
      <c r="Q555">
        <v>43.061943999999997</v>
      </c>
      <c r="R555">
        <v>141.35416699999999</v>
      </c>
      <c r="S555">
        <v>6</v>
      </c>
      <c r="T555">
        <v>16</v>
      </c>
      <c r="U555">
        <v>8.1</v>
      </c>
      <c r="V555">
        <v>86</v>
      </c>
      <c r="W555">
        <v>16</v>
      </c>
    </row>
    <row r="556" spans="1:23" hidden="1">
      <c r="A556" t="s">
        <v>34286</v>
      </c>
      <c r="B556" t="s">
        <v>18505</v>
      </c>
      <c r="C556" t="s">
        <v>18506</v>
      </c>
      <c r="D556">
        <v>1986</v>
      </c>
      <c r="E556" t="s">
        <v>605</v>
      </c>
      <c r="F556" t="s">
        <v>18507</v>
      </c>
      <c r="G556">
        <v>13</v>
      </c>
      <c r="H556" t="s">
        <v>33806</v>
      </c>
      <c r="J556">
        <v>8</v>
      </c>
      <c r="K556" t="s">
        <v>34002</v>
      </c>
      <c r="L556" t="s">
        <v>33850</v>
      </c>
      <c r="M556" t="s">
        <v>34153</v>
      </c>
      <c r="N556" t="s">
        <v>33852</v>
      </c>
      <c r="O556" t="s">
        <v>34008</v>
      </c>
      <c r="P556" t="s">
        <v>50</v>
      </c>
      <c r="Q556">
        <v>41.429167</v>
      </c>
      <c r="R556">
        <v>140.11111099999999</v>
      </c>
      <c r="S556">
        <v>4</v>
      </c>
      <c r="T556">
        <v>12</v>
      </c>
      <c r="U556">
        <v>89.4</v>
      </c>
      <c r="V556">
        <v>283</v>
      </c>
      <c r="W556">
        <v>12</v>
      </c>
    </row>
    <row r="557" spans="1:23" hidden="1">
      <c r="A557" t="s">
        <v>34286</v>
      </c>
      <c r="B557" t="s">
        <v>18505</v>
      </c>
      <c r="C557" t="s">
        <v>18506</v>
      </c>
      <c r="D557">
        <v>1986</v>
      </c>
      <c r="E557" t="s">
        <v>605</v>
      </c>
      <c r="F557" t="s">
        <v>18507</v>
      </c>
      <c r="G557">
        <v>13</v>
      </c>
      <c r="H557" t="s">
        <v>33806</v>
      </c>
      <c r="J557">
        <v>8</v>
      </c>
      <c r="K557" t="s">
        <v>34002</v>
      </c>
      <c r="L557" t="s">
        <v>33850</v>
      </c>
      <c r="M557" t="s">
        <v>34153</v>
      </c>
      <c r="N557" t="s">
        <v>33852</v>
      </c>
      <c r="O557" t="s">
        <v>34008</v>
      </c>
      <c r="P557" t="s">
        <v>50</v>
      </c>
      <c r="Q557">
        <v>41.429167</v>
      </c>
      <c r="R557">
        <v>140.11111099999999</v>
      </c>
      <c r="S557">
        <v>4</v>
      </c>
      <c r="T557">
        <v>12.5</v>
      </c>
      <c r="U557">
        <v>78.8</v>
      </c>
      <c r="V557">
        <v>274</v>
      </c>
      <c r="W557">
        <v>12.5</v>
      </c>
    </row>
    <row r="558" spans="1:23" hidden="1">
      <c r="A558" t="s">
        <v>34286</v>
      </c>
      <c r="B558" t="s">
        <v>18505</v>
      </c>
      <c r="C558" t="s">
        <v>18506</v>
      </c>
      <c r="D558">
        <v>1986</v>
      </c>
      <c r="E558" t="s">
        <v>605</v>
      </c>
      <c r="F558" t="s">
        <v>18507</v>
      </c>
      <c r="G558">
        <v>13</v>
      </c>
      <c r="H558" t="s">
        <v>33806</v>
      </c>
      <c r="J558">
        <v>8</v>
      </c>
      <c r="K558" t="s">
        <v>34002</v>
      </c>
      <c r="L558" t="s">
        <v>33850</v>
      </c>
      <c r="M558" t="s">
        <v>34153</v>
      </c>
      <c r="N558" t="s">
        <v>33852</v>
      </c>
      <c r="O558" t="s">
        <v>34008</v>
      </c>
      <c r="P558" t="s">
        <v>50</v>
      </c>
      <c r="Q558">
        <v>41.429167</v>
      </c>
      <c r="R558">
        <v>140.11111099999999</v>
      </c>
      <c r="S558">
        <v>4</v>
      </c>
      <c r="T558">
        <v>13</v>
      </c>
      <c r="U558">
        <v>46.4</v>
      </c>
      <c r="V558">
        <v>321</v>
      </c>
      <c r="W558">
        <v>13</v>
      </c>
    </row>
    <row r="559" spans="1:23" hidden="1">
      <c r="A559" t="s">
        <v>34286</v>
      </c>
      <c r="B559" t="s">
        <v>18505</v>
      </c>
      <c r="C559" t="s">
        <v>18506</v>
      </c>
      <c r="D559">
        <v>1986</v>
      </c>
      <c r="E559" t="s">
        <v>605</v>
      </c>
      <c r="F559" t="s">
        <v>18507</v>
      </c>
      <c r="G559">
        <v>13</v>
      </c>
      <c r="H559" t="s">
        <v>33806</v>
      </c>
      <c r="J559">
        <v>8</v>
      </c>
      <c r="K559" t="s">
        <v>34002</v>
      </c>
      <c r="L559" t="s">
        <v>33850</v>
      </c>
      <c r="M559" t="s">
        <v>34153</v>
      </c>
      <c r="N559" t="s">
        <v>33852</v>
      </c>
      <c r="O559" t="s">
        <v>34008</v>
      </c>
      <c r="P559" t="s">
        <v>50</v>
      </c>
      <c r="Q559">
        <v>41.429167</v>
      </c>
      <c r="R559">
        <v>140.11111099999999</v>
      </c>
      <c r="S559">
        <v>4</v>
      </c>
      <c r="T559">
        <v>13.5</v>
      </c>
      <c r="U559">
        <v>5.7</v>
      </c>
      <c r="V559">
        <v>221</v>
      </c>
      <c r="W559">
        <v>13.5</v>
      </c>
    </row>
    <row r="560" spans="1:23" hidden="1">
      <c r="A560" t="s">
        <v>34286</v>
      </c>
      <c r="B560" t="s">
        <v>18505</v>
      </c>
      <c r="C560" t="s">
        <v>18506</v>
      </c>
      <c r="D560">
        <v>1986</v>
      </c>
      <c r="E560" t="s">
        <v>605</v>
      </c>
      <c r="F560" t="s">
        <v>18507</v>
      </c>
      <c r="G560">
        <v>13</v>
      </c>
      <c r="H560" t="s">
        <v>33806</v>
      </c>
      <c r="J560">
        <v>8</v>
      </c>
      <c r="K560" t="s">
        <v>34002</v>
      </c>
      <c r="L560" t="s">
        <v>33850</v>
      </c>
      <c r="M560" t="s">
        <v>34153</v>
      </c>
      <c r="N560" t="s">
        <v>33852</v>
      </c>
      <c r="O560" t="s">
        <v>34008</v>
      </c>
      <c r="P560" t="s">
        <v>34151</v>
      </c>
      <c r="Q560">
        <v>41.197028000000003</v>
      </c>
      <c r="R560">
        <v>140.429889</v>
      </c>
      <c r="S560">
        <v>6</v>
      </c>
      <c r="T560">
        <v>11.5</v>
      </c>
      <c r="U560">
        <v>91.6</v>
      </c>
      <c r="V560">
        <v>83</v>
      </c>
      <c r="W560">
        <v>11.5</v>
      </c>
    </row>
    <row r="561" spans="1:23" hidden="1">
      <c r="A561" t="s">
        <v>34286</v>
      </c>
      <c r="B561" t="s">
        <v>18505</v>
      </c>
      <c r="C561" t="s">
        <v>18506</v>
      </c>
      <c r="D561">
        <v>1986</v>
      </c>
      <c r="E561" t="s">
        <v>605</v>
      </c>
      <c r="F561" t="s">
        <v>18507</v>
      </c>
      <c r="G561">
        <v>13</v>
      </c>
      <c r="H561" t="s">
        <v>33806</v>
      </c>
      <c r="J561">
        <v>8</v>
      </c>
      <c r="K561" t="s">
        <v>34002</v>
      </c>
      <c r="L561" t="s">
        <v>33850</v>
      </c>
      <c r="M561" t="s">
        <v>34153</v>
      </c>
      <c r="N561" t="s">
        <v>33852</v>
      </c>
      <c r="O561" t="s">
        <v>34008</v>
      </c>
      <c r="P561" t="s">
        <v>34151</v>
      </c>
      <c r="Q561">
        <v>41.197028000000003</v>
      </c>
      <c r="R561">
        <v>140.429889</v>
      </c>
      <c r="S561">
        <v>6</v>
      </c>
      <c r="T561">
        <v>12</v>
      </c>
      <c r="U561">
        <v>70</v>
      </c>
      <c r="V561">
        <v>323</v>
      </c>
      <c r="W561">
        <v>12</v>
      </c>
    </row>
    <row r="562" spans="1:23" hidden="1">
      <c r="A562" t="s">
        <v>34286</v>
      </c>
      <c r="B562" t="s">
        <v>18505</v>
      </c>
      <c r="C562" t="s">
        <v>18506</v>
      </c>
      <c r="D562">
        <v>1986</v>
      </c>
      <c r="E562" t="s">
        <v>605</v>
      </c>
      <c r="F562" t="s">
        <v>18507</v>
      </c>
      <c r="G562">
        <v>13</v>
      </c>
      <c r="H562" t="s">
        <v>33806</v>
      </c>
      <c r="J562">
        <v>8</v>
      </c>
      <c r="K562" t="s">
        <v>34002</v>
      </c>
      <c r="L562" t="s">
        <v>33850</v>
      </c>
      <c r="M562" t="s">
        <v>34153</v>
      </c>
      <c r="N562" t="s">
        <v>33852</v>
      </c>
      <c r="O562" t="s">
        <v>34008</v>
      </c>
      <c r="P562" t="s">
        <v>34151</v>
      </c>
      <c r="Q562">
        <v>41.197028000000003</v>
      </c>
      <c r="R562">
        <v>140.429889</v>
      </c>
      <c r="S562">
        <v>6</v>
      </c>
      <c r="T562">
        <v>12.5</v>
      </c>
      <c r="U562">
        <v>18.100000000000001</v>
      </c>
      <c r="V562">
        <v>265</v>
      </c>
      <c r="W562">
        <v>12.5</v>
      </c>
    </row>
    <row r="563" spans="1:23" hidden="1">
      <c r="A563" t="s">
        <v>34286</v>
      </c>
      <c r="B563" t="s">
        <v>18505</v>
      </c>
      <c r="C563" t="s">
        <v>18506</v>
      </c>
      <c r="D563">
        <v>1986</v>
      </c>
      <c r="E563" t="s">
        <v>605</v>
      </c>
      <c r="F563" t="s">
        <v>18507</v>
      </c>
      <c r="G563">
        <v>13</v>
      </c>
      <c r="H563" t="s">
        <v>33806</v>
      </c>
      <c r="J563">
        <v>8</v>
      </c>
      <c r="K563" t="s">
        <v>34002</v>
      </c>
      <c r="L563" t="s">
        <v>33850</v>
      </c>
      <c r="M563" t="s">
        <v>34153</v>
      </c>
      <c r="N563" t="s">
        <v>33852</v>
      </c>
      <c r="O563" t="s">
        <v>34008</v>
      </c>
      <c r="P563" t="s">
        <v>34151</v>
      </c>
      <c r="Q563">
        <v>41.197028000000003</v>
      </c>
      <c r="R563">
        <v>140.429889</v>
      </c>
      <c r="S563">
        <v>6</v>
      </c>
      <c r="T563">
        <v>13</v>
      </c>
      <c r="U563">
        <v>14.8</v>
      </c>
      <c r="V563">
        <v>291</v>
      </c>
      <c r="W563">
        <v>13</v>
      </c>
    </row>
    <row r="564" spans="1:23" hidden="1">
      <c r="A564" t="s">
        <v>34286</v>
      </c>
      <c r="B564" t="s">
        <v>18505</v>
      </c>
      <c r="C564" t="s">
        <v>18506</v>
      </c>
      <c r="D564">
        <v>1986</v>
      </c>
      <c r="E564" t="s">
        <v>605</v>
      </c>
      <c r="F564" t="s">
        <v>18507</v>
      </c>
      <c r="G564">
        <v>13</v>
      </c>
      <c r="H564" t="s">
        <v>33806</v>
      </c>
      <c r="J564">
        <v>8</v>
      </c>
      <c r="K564" t="s">
        <v>34002</v>
      </c>
      <c r="L564" t="s">
        <v>33850</v>
      </c>
      <c r="M564" t="s">
        <v>34153</v>
      </c>
      <c r="N564" t="s">
        <v>33852</v>
      </c>
      <c r="O564" t="s">
        <v>34008</v>
      </c>
      <c r="P564" t="s">
        <v>34151</v>
      </c>
      <c r="Q564">
        <v>41.197028000000003</v>
      </c>
      <c r="R564">
        <v>140.429889</v>
      </c>
      <c r="S564">
        <v>6</v>
      </c>
      <c r="T564">
        <v>14</v>
      </c>
      <c r="U564">
        <v>1.4</v>
      </c>
      <c r="V564">
        <v>71</v>
      </c>
      <c r="W564">
        <v>14</v>
      </c>
    </row>
    <row r="565" spans="1:23" hidden="1">
      <c r="A565" t="s">
        <v>34286</v>
      </c>
      <c r="B565" t="s">
        <v>18505</v>
      </c>
      <c r="C565" t="s">
        <v>18506</v>
      </c>
      <c r="D565">
        <v>1986</v>
      </c>
      <c r="E565" t="s">
        <v>605</v>
      </c>
      <c r="F565" t="s">
        <v>18507</v>
      </c>
      <c r="G565">
        <v>13</v>
      </c>
      <c r="H565" t="s">
        <v>33806</v>
      </c>
      <c r="J565">
        <v>8</v>
      </c>
      <c r="K565" t="s">
        <v>34002</v>
      </c>
      <c r="L565" t="s">
        <v>33850</v>
      </c>
      <c r="M565" t="s">
        <v>34153</v>
      </c>
      <c r="N565" t="s">
        <v>33852</v>
      </c>
      <c r="O565" t="s">
        <v>34008</v>
      </c>
      <c r="P565" t="s">
        <v>34151</v>
      </c>
      <c r="Q565">
        <v>41.197028000000003</v>
      </c>
      <c r="R565">
        <v>140.429889</v>
      </c>
      <c r="S565">
        <v>6</v>
      </c>
      <c r="T565">
        <v>16</v>
      </c>
      <c r="U565">
        <v>10.9</v>
      </c>
      <c r="V565">
        <v>64</v>
      </c>
      <c r="W565">
        <v>16</v>
      </c>
    </row>
    <row r="566" spans="1:23" hidden="1">
      <c r="A566" t="s">
        <v>34286</v>
      </c>
      <c r="B566" t="s">
        <v>18505</v>
      </c>
      <c r="C566" t="s">
        <v>18506</v>
      </c>
      <c r="D566">
        <v>1986</v>
      </c>
      <c r="E566" t="s">
        <v>605</v>
      </c>
      <c r="F566" t="s">
        <v>18507</v>
      </c>
      <c r="G566">
        <v>13</v>
      </c>
      <c r="H566" t="s">
        <v>33806</v>
      </c>
      <c r="J566">
        <v>8</v>
      </c>
      <c r="K566" t="s">
        <v>34002</v>
      </c>
      <c r="L566" t="s">
        <v>33850</v>
      </c>
      <c r="M566" t="s">
        <v>34153</v>
      </c>
      <c r="N566" t="s">
        <v>33852</v>
      </c>
      <c r="O566" t="s">
        <v>34008</v>
      </c>
      <c r="P566" t="s">
        <v>34152</v>
      </c>
      <c r="Q566">
        <v>39.641388999999997</v>
      </c>
      <c r="R566">
        <v>141.957222</v>
      </c>
      <c r="S566">
        <v>4</v>
      </c>
      <c r="T566">
        <v>11.5</v>
      </c>
      <c r="U566">
        <v>72.099999999999994</v>
      </c>
      <c r="V566">
        <v>68</v>
      </c>
      <c r="W566">
        <v>11.5</v>
      </c>
    </row>
    <row r="567" spans="1:23" hidden="1">
      <c r="A567" t="s">
        <v>34286</v>
      </c>
      <c r="B567" t="s">
        <v>18505</v>
      </c>
      <c r="C567" t="s">
        <v>18506</v>
      </c>
      <c r="D567">
        <v>1986</v>
      </c>
      <c r="E567" t="s">
        <v>605</v>
      </c>
      <c r="F567" t="s">
        <v>18507</v>
      </c>
      <c r="G567">
        <v>13</v>
      </c>
      <c r="H567" t="s">
        <v>33806</v>
      </c>
      <c r="J567">
        <v>8</v>
      </c>
      <c r="K567" t="s">
        <v>34002</v>
      </c>
      <c r="L567" t="s">
        <v>33850</v>
      </c>
      <c r="M567" t="s">
        <v>34153</v>
      </c>
      <c r="N567" t="s">
        <v>33852</v>
      </c>
      <c r="O567" t="s">
        <v>34008</v>
      </c>
      <c r="P567" t="s">
        <v>34152</v>
      </c>
      <c r="Q567">
        <v>39.641388999999997</v>
      </c>
      <c r="R567">
        <v>141.957222</v>
      </c>
      <c r="S567">
        <v>4</v>
      </c>
      <c r="T567">
        <v>12</v>
      </c>
      <c r="U567">
        <v>47.6</v>
      </c>
      <c r="V567">
        <v>84</v>
      </c>
      <c r="W567">
        <v>12</v>
      </c>
    </row>
    <row r="568" spans="1:23" hidden="1">
      <c r="A568" t="s">
        <v>34286</v>
      </c>
      <c r="B568" t="s">
        <v>18505</v>
      </c>
      <c r="C568" t="s">
        <v>18506</v>
      </c>
      <c r="D568">
        <v>1986</v>
      </c>
      <c r="E568" t="s">
        <v>605</v>
      </c>
      <c r="F568" t="s">
        <v>18507</v>
      </c>
      <c r="G568">
        <v>13</v>
      </c>
      <c r="H568" t="s">
        <v>33806</v>
      </c>
      <c r="J568">
        <v>8</v>
      </c>
      <c r="K568" t="s">
        <v>34002</v>
      </c>
      <c r="L568" t="s">
        <v>33850</v>
      </c>
      <c r="M568" t="s">
        <v>34153</v>
      </c>
      <c r="N568" t="s">
        <v>33852</v>
      </c>
      <c r="O568" t="s">
        <v>34008</v>
      </c>
      <c r="P568" t="s">
        <v>34152</v>
      </c>
      <c r="Q568">
        <v>39.641388999999997</v>
      </c>
      <c r="R568">
        <v>141.957222</v>
      </c>
      <c r="S568">
        <v>4</v>
      </c>
      <c r="T568">
        <v>12.5</v>
      </c>
      <c r="U568">
        <v>23.6</v>
      </c>
      <c r="V568">
        <v>106</v>
      </c>
      <c r="W568">
        <v>12.5</v>
      </c>
    </row>
    <row r="569" spans="1:23" hidden="1">
      <c r="A569" t="s">
        <v>34286</v>
      </c>
      <c r="B569" t="s">
        <v>18505</v>
      </c>
      <c r="C569" t="s">
        <v>18506</v>
      </c>
      <c r="D569">
        <v>1986</v>
      </c>
      <c r="E569" t="s">
        <v>605</v>
      </c>
      <c r="F569" t="s">
        <v>18507</v>
      </c>
      <c r="G569">
        <v>13</v>
      </c>
      <c r="H569" t="s">
        <v>33806</v>
      </c>
      <c r="J569">
        <v>8</v>
      </c>
      <c r="K569" t="s">
        <v>34002</v>
      </c>
      <c r="L569" t="s">
        <v>33850</v>
      </c>
      <c r="M569" t="s">
        <v>34153</v>
      </c>
      <c r="N569" t="s">
        <v>33852</v>
      </c>
      <c r="O569" t="s">
        <v>34008</v>
      </c>
      <c r="P569" t="s">
        <v>34152</v>
      </c>
      <c r="Q569">
        <v>39.641388999999997</v>
      </c>
      <c r="R569">
        <v>141.957222</v>
      </c>
      <c r="S569">
        <v>4</v>
      </c>
      <c r="T569">
        <v>13</v>
      </c>
      <c r="U569">
        <v>0</v>
      </c>
      <c r="V569">
        <v>55</v>
      </c>
      <c r="W569">
        <v>13</v>
      </c>
    </row>
    <row r="570" spans="1:23" hidden="1">
      <c r="A570" t="s">
        <v>34286</v>
      </c>
      <c r="B570" t="s">
        <v>18505</v>
      </c>
      <c r="C570" t="s">
        <v>18506</v>
      </c>
      <c r="D570">
        <v>1986</v>
      </c>
      <c r="E570" t="s">
        <v>605</v>
      </c>
      <c r="F570" t="s">
        <v>18507</v>
      </c>
      <c r="G570">
        <v>13</v>
      </c>
      <c r="H570" t="s">
        <v>33806</v>
      </c>
      <c r="J570">
        <v>8</v>
      </c>
      <c r="K570" t="s">
        <v>34002</v>
      </c>
      <c r="L570" t="s">
        <v>33850</v>
      </c>
      <c r="M570" t="s">
        <v>34153</v>
      </c>
      <c r="N570" t="s">
        <v>33852</v>
      </c>
      <c r="O570" t="s">
        <v>34008</v>
      </c>
      <c r="P570" t="s">
        <v>34150</v>
      </c>
      <c r="Q570">
        <v>41.52675</v>
      </c>
      <c r="R570">
        <v>140.90733299999999</v>
      </c>
      <c r="S570">
        <v>7</v>
      </c>
      <c r="T570">
        <v>10</v>
      </c>
      <c r="U570">
        <v>90.9</v>
      </c>
      <c r="V570">
        <v>22</v>
      </c>
      <c r="W570">
        <v>10</v>
      </c>
    </row>
    <row r="571" spans="1:23" hidden="1">
      <c r="A571" t="s">
        <v>34286</v>
      </c>
      <c r="B571" t="s">
        <v>18505</v>
      </c>
      <c r="C571" t="s">
        <v>18506</v>
      </c>
      <c r="D571">
        <v>1986</v>
      </c>
      <c r="E571" t="s">
        <v>605</v>
      </c>
      <c r="F571" t="s">
        <v>18507</v>
      </c>
      <c r="G571">
        <v>13</v>
      </c>
      <c r="H571" t="s">
        <v>33806</v>
      </c>
      <c r="J571">
        <v>8</v>
      </c>
      <c r="K571" t="s">
        <v>34002</v>
      </c>
      <c r="L571" t="s">
        <v>33850</v>
      </c>
      <c r="M571" t="s">
        <v>34153</v>
      </c>
      <c r="N571" t="s">
        <v>33852</v>
      </c>
      <c r="O571" t="s">
        <v>34008</v>
      </c>
      <c r="P571" t="s">
        <v>34150</v>
      </c>
      <c r="Q571">
        <v>41.52675</v>
      </c>
      <c r="R571">
        <v>140.90733299999999</v>
      </c>
      <c r="S571">
        <v>7</v>
      </c>
      <c r="T571">
        <v>11.5</v>
      </c>
      <c r="U571">
        <v>70.599999999999994</v>
      </c>
      <c r="V571">
        <v>221</v>
      </c>
      <c r="W571">
        <v>11.5</v>
      </c>
    </row>
    <row r="572" spans="1:23" hidden="1">
      <c r="A572" t="s">
        <v>34286</v>
      </c>
      <c r="B572" t="s">
        <v>18505</v>
      </c>
      <c r="C572" t="s">
        <v>18506</v>
      </c>
      <c r="D572">
        <v>1986</v>
      </c>
      <c r="E572" t="s">
        <v>605</v>
      </c>
      <c r="F572" t="s">
        <v>18507</v>
      </c>
      <c r="G572">
        <v>13</v>
      </c>
      <c r="H572" t="s">
        <v>33806</v>
      </c>
      <c r="J572">
        <v>8</v>
      </c>
      <c r="K572" t="s">
        <v>34002</v>
      </c>
      <c r="L572" t="s">
        <v>33850</v>
      </c>
      <c r="M572" t="s">
        <v>34153</v>
      </c>
      <c r="N572" t="s">
        <v>33852</v>
      </c>
      <c r="O572" t="s">
        <v>34008</v>
      </c>
      <c r="P572" t="s">
        <v>34150</v>
      </c>
      <c r="Q572">
        <v>41.52675</v>
      </c>
      <c r="R572">
        <v>140.90733299999999</v>
      </c>
      <c r="S572">
        <v>7</v>
      </c>
      <c r="T572">
        <v>12</v>
      </c>
      <c r="U572">
        <v>65.5</v>
      </c>
      <c r="V572">
        <v>525</v>
      </c>
      <c r="W572">
        <v>12</v>
      </c>
    </row>
    <row r="573" spans="1:23" hidden="1">
      <c r="A573" t="s">
        <v>34286</v>
      </c>
      <c r="B573" t="s">
        <v>18505</v>
      </c>
      <c r="C573" t="s">
        <v>18506</v>
      </c>
      <c r="D573">
        <v>1986</v>
      </c>
      <c r="E573" t="s">
        <v>605</v>
      </c>
      <c r="F573" t="s">
        <v>18507</v>
      </c>
      <c r="G573">
        <v>13</v>
      </c>
      <c r="H573" t="s">
        <v>33806</v>
      </c>
      <c r="J573">
        <v>8</v>
      </c>
      <c r="K573" t="s">
        <v>34002</v>
      </c>
      <c r="L573" t="s">
        <v>33850</v>
      </c>
      <c r="M573" t="s">
        <v>34153</v>
      </c>
      <c r="N573" t="s">
        <v>33852</v>
      </c>
      <c r="O573" t="s">
        <v>34008</v>
      </c>
      <c r="P573" t="s">
        <v>34150</v>
      </c>
      <c r="Q573">
        <v>41.52675</v>
      </c>
      <c r="R573">
        <v>140.90733299999999</v>
      </c>
      <c r="S573">
        <v>7</v>
      </c>
      <c r="T573">
        <v>12.5</v>
      </c>
      <c r="U573">
        <v>18.3</v>
      </c>
      <c r="V573">
        <v>142</v>
      </c>
      <c r="W573">
        <v>12.5</v>
      </c>
    </row>
    <row r="574" spans="1:23" hidden="1">
      <c r="A574" t="s">
        <v>34286</v>
      </c>
      <c r="B574" t="s">
        <v>18505</v>
      </c>
      <c r="C574" t="s">
        <v>18506</v>
      </c>
      <c r="D574">
        <v>1986</v>
      </c>
      <c r="E574" t="s">
        <v>605</v>
      </c>
      <c r="F574" t="s">
        <v>18507</v>
      </c>
      <c r="G574">
        <v>13</v>
      </c>
      <c r="H574" t="s">
        <v>33806</v>
      </c>
      <c r="J574">
        <v>8</v>
      </c>
      <c r="K574" t="s">
        <v>34002</v>
      </c>
      <c r="L574" t="s">
        <v>33850</v>
      </c>
      <c r="M574" t="s">
        <v>34153</v>
      </c>
      <c r="N574" t="s">
        <v>33852</v>
      </c>
      <c r="O574" t="s">
        <v>34008</v>
      </c>
      <c r="P574" t="s">
        <v>34150</v>
      </c>
      <c r="Q574">
        <v>41.52675</v>
      </c>
      <c r="R574">
        <v>140.90733299999999</v>
      </c>
      <c r="S574">
        <v>7</v>
      </c>
      <c r="T574">
        <v>13</v>
      </c>
      <c r="U574">
        <v>3.9</v>
      </c>
      <c r="V574">
        <v>279</v>
      </c>
      <c r="W574">
        <v>13</v>
      </c>
    </row>
    <row r="575" spans="1:23" hidden="1">
      <c r="A575" t="s">
        <v>34286</v>
      </c>
      <c r="B575" t="s">
        <v>18505</v>
      </c>
      <c r="C575" t="s">
        <v>18506</v>
      </c>
      <c r="D575">
        <v>1986</v>
      </c>
      <c r="E575" t="s">
        <v>605</v>
      </c>
      <c r="F575" t="s">
        <v>18507</v>
      </c>
      <c r="G575">
        <v>13</v>
      </c>
      <c r="H575" t="s">
        <v>33806</v>
      </c>
      <c r="J575">
        <v>8</v>
      </c>
      <c r="K575" t="s">
        <v>34002</v>
      </c>
      <c r="L575" t="s">
        <v>33850</v>
      </c>
      <c r="M575" t="s">
        <v>34153</v>
      </c>
      <c r="N575" t="s">
        <v>33852</v>
      </c>
      <c r="O575" t="s">
        <v>34008</v>
      </c>
      <c r="P575" t="s">
        <v>34150</v>
      </c>
      <c r="Q575">
        <v>41.52675</v>
      </c>
      <c r="R575">
        <v>140.90733299999999</v>
      </c>
      <c r="S575">
        <v>7</v>
      </c>
      <c r="T575">
        <v>14</v>
      </c>
      <c r="U575">
        <v>2.7</v>
      </c>
      <c r="V575">
        <v>113</v>
      </c>
      <c r="W575">
        <v>14</v>
      </c>
    </row>
    <row r="576" spans="1:23" hidden="1">
      <c r="A576" t="s">
        <v>34286</v>
      </c>
      <c r="B576" t="s">
        <v>18505</v>
      </c>
      <c r="C576" t="s">
        <v>18506</v>
      </c>
      <c r="D576">
        <v>1986</v>
      </c>
      <c r="E576" t="s">
        <v>605</v>
      </c>
      <c r="F576" t="s">
        <v>18507</v>
      </c>
      <c r="G576">
        <v>13</v>
      </c>
      <c r="H576" t="s">
        <v>33806</v>
      </c>
      <c r="J576">
        <v>8</v>
      </c>
      <c r="K576" t="s">
        <v>34002</v>
      </c>
      <c r="L576" t="s">
        <v>33850</v>
      </c>
      <c r="M576" t="s">
        <v>34153</v>
      </c>
      <c r="N576" t="s">
        <v>33852</v>
      </c>
      <c r="O576" t="s">
        <v>34008</v>
      </c>
      <c r="P576" t="s">
        <v>34150</v>
      </c>
      <c r="Q576">
        <v>41.52675</v>
      </c>
      <c r="R576">
        <v>140.90733299999999</v>
      </c>
      <c r="S576">
        <v>7</v>
      </c>
      <c r="T576">
        <v>16</v>
      </c>
      <c r="U576">
        <v>0</v>
      </c>
      <c r="V576">
        <v>51</v>
      </c>
      <c r="W576">
        <v>16</v>
      </c>
    </row>
    <row r="577" spans="1:23" hidden="1">
      <c r="A577" t="s">
        <v>34286</v>
      </c>
      <c r="B577" t="s">
        <v>18505</v>
      </c>
      <c r="C577" t="s">
        <v>18506</v>
      </c>
      <c r="D577">
        <v>1986</v>
      </c>
      <c r="E577" t="s">
        <v>605</v>
      </c>
      <c r="F577" t="s">
        <v>18507</v>
      </c>
      <c r="G577">
        <v>13</v>
      </c>
      <c r="H577" t="s">
        <v>33806</v>
      </c>
      <c r="J577">
        <v>8</v>
      </c>
      <c r="K577" t="s">
        <v>34002</v>
      </c>
      <c r="L577" t="s">
        <v>33850</v>
      </c>
      <c r="M577" t="s">
        <v>34153</v>
      </c>
      <c r="N577" t="s">
        <v>33852</v>
      </c>
      <c r="O577" t="s">
        <v>34008</v>
      </c>
      <c r="P577" t="s">
        <v>34149</v>
      </c>
      <c r="Q577">
        <v>44.166666669999998</v>
      </c>
      <c r="R577">
        <v>141.662758</v>
      </c>
      <c r="S577">
        <v>6</v>
      </c>
      <c r="T577">
        <v>10</v>
      </c>
      <c r="U577">
        <v>92</v>
      </c>
      <c r="V577">
        <v>112</v>
      </c>
      <c r="W577">
        <v>10</v>
      </c>
    </row>
    <row r="578" spans="1:23" hidden="1">
      <c r="A578" t="s">
        <v>34286</v>
      </c>
      <c r="B578" t="s">
        <v>18505</v>
      </c>
      <c r="C578" t="s">
        <v>18506</v>
      </c>
      <c r="D578">
        <v>1986</v>
      </c>
      <c r="E578" t="s">
        <v>605</v>
      </c>
      <c r="F578" t="s">
        <v>18507</v>
      </c>
      <c r="G578">
        <v>13</v>
      </c>
      <c r="H578" t="s">
        <v>33806</v>
      </c>
      <c r="J578">
        <v>8</v>
      </c>
      <c r="K578" t="s">
        <v>34002</v>
      </c>
      <c r="L578" t="s">
        <v>33850</v>
      </c>
      <c r="M578" t="s">
        <v>34153</v>
      </c>
      <c r="N578" t="s">
        <v>33852</v>
      </c>
      <c r="O578" t="s">
        <v>34008</v>
      </c>
      <c r="P578" t="s">
        <v>34149</v>
      </c>
      <c r="Q578">
        <v>44.166666669999998</v>
      </c>
      <c r="R578">
        <v>141.662758</v>
      </c>
      <c r="S578">
        <v>6</v>
      </c>
      <c r="T578">
        <v>12</v>
      </c>
      <c r="U578">
        <v>98.1</v>
      </c>
      <c r="V578">
        <v>155</v>
      </c>
      <c r="W578">
        <v>12</v>
      </c>
    </row>
    <row r="579" spans="1:23" hidden="1">
      <c r="A579" t="s">
        <v>34286</v>
      </c>
      <c r="B579" t="s">
        <v>18505</v>
      </c>
      <c r="C579" t="s">
        <v>18506</v>
      </c>
      <c r="D579">
        <v>1986</v>
      </c>
      <c r="E579" t="s">
        <v>605</v>
      </c>
      <c r="F579" t="s">
        <v>18507</v>
      </c>
      <c r="G579">
        <v>13</v>
      </c>
      <c r="H579" t="s">
        <v>33806</v>
      </c>
      <c r="J579">
        <v>8</v>
      </c>
      <c r="K579" t="s">
        <v>34002</v>
      </c>
      <c r="L579" t="s">
        <v>33850</v>
      </c>
      <c r="M579" t="s">
        <v>34153</v>
      </c>
      <c r="N579" t="s">
        <v>33852</v>
      </c>
      <c r="O579" t="s">
        <v>34008</v>
      </c>
      <c r="P579" t="s">
        <v>34149</v>
      </c>
      <c r="Q579">
        <v>44.166666669999998</v>
      </c>
      <c r="R579">
        <v>141.662758</v>
      </c>
      <c r="S579">
        <v>6</v>
      </c>
      <c r="T579">
        <v>12.5</v>
      </c>
      <c r="U579">
        <v>95.1</v>
      </c>
      <c r="V579">
        <v>61</v>
      </c>
      <c r="W579">
        <v>12.5</v>
      </c>
    </row>
    <row r="580" spans="1:23" hidden="1">
      <c r="A580" t="s">
        <v>34286</v>
      </c>
      <c r="B580" t="s">
        <v>18505</v>
      </c>
      <c r="C580" t="s">
        <v>18506</v>
      </c>
      <c r="D580">
        <v>1986</v>
      </c>
      <c r="E580" t="s">
        <v>605</v>
      </c>
      <c r="F580" t="s">
        <v>18507</v>
      </c>
      <c r="G580">
        <v>13</v>
      </c>
      <c r="H580" t="s">
        <v>33806</v>
      </c>
      <c r="J580">
        <v>8</v>
      </c>
      <c r="K580" t="s">
        <v>34002</v>
      </c>
      <c r="L580" t="s">
        <v>33850</v>
      </c>
      <c r="M580" t="s">
        <v>34153</v>
      </c>
      <c r="N580" t="s">
        <v>33852</v>
      </c>
      <c r="O580" t="s">
        <v>34008</v>
      </c>
      <c r="P580" t="s">
        <v>34149</v>
      </c>
      <c r="Q580">
        <v>44.166666669999998</v>
      </c>
      <c r="R580">
        <v>141.662758</v>
      </c>
      <c r="S580">
        <v>6</v>
      </c>
      <c r="T580">
        <v>13</v>
      </c>
      <c r="U580">
        <v>94.2</v>
      </c>
      <c r="V580">
        <v>173</v>
      </c>
      <c r="W580">
        <v>13</v>
      </c>
    </row>
    <row r="581" spans="1:23" hidden="1">
      <c r="A581" t="s">
        <v>34286</v>
      </c>
      <c r="B581" t="s">
        <v>18505</v>
      </c>
      <c r="C581" t="s">
        <v>18506</v>
      </c>
      <c r="D581">
        <v>1986</v>
      </c>
      <c r="E581" t="s">
        <v>605</v>
      </c>
      <c r="F581" t="s">
        <v>18507</v>
      </c>
      <c r="G581">
        <v>13</v>
      </c>
      <c r="H581" t="s">
        <v>33806</v>
      </c>
      <c r="J581">
        <v>8</v>
      </c>
      <c r="K581" t="s">
        <v>34002</v>
      </c>
      <c r="L581" t="s">
        <v>33850</v>
      </c>
      <c r="M581" t="s">
        <v>34153</v>
      </c>
      <c r="N581" t="s">
        <v>33852</v>
      </c>
      <c r="O581" t="s">
        <v>34008</v>
      </c>
      <c r="P581" t="s">
        <v>34149</v>
      </c>
      <c r="Q581">
        <v>44.166666669999998</v>
      </c>
      <c r="R581">
        <v>141.662758</v>
      </c>
      <c r="S581">
        <v>6</v>
      </c>
      <c r="T581">
        <v>13.5</v>
      </c>
      <c r="U581">
        <v>52</v>
      </c>
      <c r="V581">
        <v>125</v>
      </c>
      <c r="W581">
        <v>13.5</v>
      </c>
    </row>
    <row r="582" spans="1:23" hidden="1">
      <c r="A582" t="s">
        <v>34286</v>
      </c>
      <c r="B582" t="s">
        <v>18505</v>
      </c>
      <c r="C582" t="s">
        <v>18506</v>
      </c>
      <c r="D582">
        <v>1986</v>
      </c>
      <c r="E582" t="s">
        <v>605</v>
      </c>
      <c r="F582" t="s">
        <v>18507</v>
      </c>
      <c r="G582">
        <v>13</v>
      </c>
      <c r="H582" t="s">
        <v>33806</v>
      </c>
      <c r="J582">
        <v>8</v>
      </c>
      <c r="K582" t="s">
        <v>34002</v>
      </c>
      <c r="L582" t="s">
        <v>33850</v>
      </c>
      <c r="M582" t="s">
        <v>34153</v>
      </c>
      <c r="N582" t="s">
        <v>33852</v>
      </c>
      <c r="O582" t="s">
        <v>34008</v>
      </c>
      <c r="P582" t="s">
        <v>34149</v>
      </c>
      <c r="Q582">
        <v>44.166666669999998</v>
      </c>
      <c r="R582">
        <v>141.662758</v>
      </c>
      <c r="S582">
        <v>6</v>
      </c>
      <c r="T582">
        <v>14</v>
      </c>
      <c r="U582">
        <v>4.2</v>
      </c>
      <c r="V582">
        <v>142</v>
      </c>
      <c r="W582">
        <v>14</v>
      </c>
    </row>
    <row r="583" spans="1:23" hidden="1">
      <c r="A583" t="s">
        <v>34286</v>
      </c>
      <c r="B583" t="s">
        <v>18505</v>
      </c>
      <c r="C583" t="s">
        <v>18506</v>
      </c>
      <c r="D583">
        <v>1986</v>
      </c>
      <c r="E583" t="s">
        <v>605</v>
      </c>
      <c r="F583" t="s">
        <v>18507</v>
      </c>
      <c r="G583">
        <v>13</v>
      </c>
      <c r="H583" t="s">
        <v>33806</v>
      </c>
      <c r="J583">
        <v>8</v>
      </c>
      <c r="K583" t="s">
        <v>34002</v>
      </c>
      <c r="L583" t="s">
        <v>33850</v>
      </c>
      <c r="M583" t="s">
        <v>34153</v>
      </c>
      <c r="N583" t="s">
        <v>33852</v>
      </c>
      <c r="O583" t="s">
        <v>34008</v>
      </c>
      <c r="P583" t="s">
        <v>34029</v>
      </c>
      <c r="Q583">
        <v>43.061943999999997</v>
      </c>
      <c r="R583">
        <v>141.35416699999999</v>
      </c>
      <c r="S583">
        <v>5</v>
      </c>
      <c r="T583">
        <v>12</v>
      </c>
      <c r="U583">
        <v>91.9</v>
      </c>
      <c r="V583">
        <v>149</v>
      </c>
      <c r="W583">
        <v>12</v>
      </c>
    </row>
    <row r="584" spans="1:23" hidden="1">
      <c r="A584" t="s">
        <v>34286</v>
      </c>
      <c r="B584" t="s">
        <v>18505</v>
      </c>
      <c r="C584" t="s">
        <v>18506</v>
      </c>
      <c r="D584">
        <v>1986</v>
      </c>
      <c r="E584" t="s">
        <v>605</v>
      </c>
      <c r="F584" t="s">
        <v>18507</v>
      </c>
      <c r="G584">
        <v>13</v>
      </c>
      <c r="H584" t="s">
        <v>33806</v>
      </c>
      <c r="J584">
        <v>8</v>
      </c>
      <c r="K584" t="s">
        <v>34002</v>
      </c>
      <c r="L584" t="s">
        <v>33850</v>
      </c>
      <c r="M584" t="s">
        <v>34153</v>
      </c>
      <c r="N584" t="s">
        <v>33852</v>
      </c>
      <c r="O584" t="s">
        <v>34008</v>
      </c>
      <c r="P584" t="s">
        <v>34029</v>
      </c>
      <c r="Q584">
        <v>43.061943999999997</v>
      </c>
      <c r="R584">
        <v>141.35416699999999</v>
      </c>
      <c r="S584">
        <v>5</v>
      </c>
      <c r="T584">
        <v>12.5</v>
      </c>
      <c r="U584">
        <v>77.900000000000006</v>
      </c>
      <c r="V584">
        <v>312</v>
      </c>
      <c r="W584">
        <v>12.5</v>
      </c>
    </row>
    <row r="585" spans="1:23" hidden="1">
      <c r="A585" t="s">
        <v>34286</v>
      </c>
      <c r="B585" t="s">
        <v>18505</v>
      </c>
      <c r="C585" t="s">
        <v>18506</v>
      </c>
      <c r="D585">
        <v>1986</v>
      </c>
      <c r="E585" t="s">
        <v>605</v>
      </c>
      <c r="F585" t="s">
        <v>18507</v>
      </c>
      <c r="G585">
        <v>13</v>
      </c>
      <c r="H585" t="s">
        <v>33806</v>
      </c>
      <c r="J585">
        <v>8</v>
      </c>
      <c r="K585" t="s">
        <v>34002</v>
      </c>
      <c r="L585" t="s">
        <v>33850</v>
      </c>
      <c r="M585" t="s">
        <v>34153</v>
      </c>
      <c r="N585" t="s">
        <v>33852</v>
      </c>
      <c r="O585" t="s">
        <v>34008</v>
      </c>
      <c r="P585" t="s">
        <v>34029</v>
      </c>
      <c r="Q585">
        <v>43.061943999999997</v>
      </c>
      <c r="R585">
        <v>141.35416699999999</v>
      </c>
      <c r="S585">
        <v>5</v>
      </c>
      <c r="T585">
        <v>13</v>
      </c>
      <c r="U585">
        <v>84.4</v>
      </c>
      <c r="V585">
        <v>115</v>
      </c>
      <c r="W585">
        <v>13</v>
      </c>
    </row>
    <row r="586" spans="1:23" hidden="1">
      <c r="A586" t="s">
        <v>34286</v>
      </c>
      <c r="B586" t="s">
        <v>18505</v>
      </c>
      <c r="C586" t="s">
        <v>18506</v>
      </c>
      <c r="D586">
        <v>1986</v>
      </c>
      <c r="E586" t="s">
        <v>605</v>
      </c>
      <c r="F586" t="s">
        <v>18507</v>
      </c>
      <c r="G586">
        <v>13</v>
      </c>
      <c r="H586" t="s">
        <v>33806</v>
      </c>
      <c r="J586">
        <v>8</v>
      </c>
      <c r="K586" t="s">
        <v>34002</v>
      </c>
      <c r="L586" t="s">
        <v>33850</v>
      </c>
      <c r="M586" t="s">
        <v>34153</v>
      </c>
      <c r="N586" t="s">
        <v>33852</v>
      </c>
      <c r="O586" t="s">
        <v>34008</v>
      </c>
      <c r="P586" t="s">
        <v>34029</v>
      </c>
      <c r="Q586">
        <v>43.061943999999997</v>
      </c>
      <c r="R586">
        <v>141.35416699999999</v>
      </c>
      <c r="S586">
        <v>5</v>
      </c>
      <c r="T586">
        <v>13.5</v>
      </c>
      <c r="U586">
        <v>24.7</v>
      </c>
      <c r="V586">
        <v>146</v>
      </c>
      <c r="W586">
        <v>13.5</v>
      </c>
    </row>
    <row r="587" spans="1:23" hidden="1">
      <c r="A587" t="s">
        <v>34286</v>
      </c>
      <c r="B587" t="s">
        <v>18505</v>
      </c>
      <c r="C587" t="s">
        <v>18506</v>
      </c>
      <c r="D587">
        <v>1986</v>
      </c>
      <c r="E587" t="s">
        <v>605</v>
      </c>
      <c r="F587" t="s">
        <v>18507</v>
      </c>
      <c r="G587">
        <v>13</v>
      </c>
      <c r="H587" t="s">
        <v>33806</v>
      </c>
      <c r="J587">
        <v>8</v>
      </c>
      <c r="K587" t="s">
        <v>34002</v>
      </c>
      <c r="L587" t="s">
        <v>33850</v>
      </c>
      <c r="M587" t="s">
        <v>34153</v>
      </c>
      <c r="N587" t="s">
        <v>33852</v>
      </c>
      <c r="O587" t="s">
        <v>34008</v>
      </c>
      <c r="P587" t="s">
        <v>34029</v>
      </c>
      <c r="Q587">
        <v>43.061943999999997</v>
      </c>
      <c r="R587">
        <v>141.35416699999999</v>
      </c>
      <c r="S587">
        <v>5</v>
      </c>
      <c r="T587">
        <v>14</v>
      </c>
      <c r="U587">
        <v>0</v>
      </c>
      <c r="V587">
        <v>115</v>
      </c>
      <c r="W587">
        <v>14</v>
      </c>
    </row>
    <row r="588" spans="1:23" hidden="1">
      <c r="A588" t="s">
        <v>34286</v>
      </c>
      <c r="B588" t="s">
        <v>18505</v>
      </c>
      <c r="C588" t="s">
        <v>18506</v>
      </c>
      <c r="D588">
        <v>1986</v>
      </c>
      <c r="E588" t="s">
        <v>605</v>
      </c>
      <c r="F588" t="s">
        <v>18507</v>
      </c>
      <c r="G588">
        <v>13</v>
      </c>
      <c r="H588" t="s">
        <v>33806</v>
      </c>
      <c r="J588">
        <v>8</v>
      </c>
      <c r="K588" t="s">
        <v>34002</v>
      </c>
      <c r="L588" t="s">
        <v>33850</v>
      </c>
      <c r="M588" t="s">
        <v>34153</v>
      </c>
      <c r="N588" t="s">
        <v>33852</v>
      </c>
      <c r="O588" t="s">
        <v>34008</v>
      </c>
      <c r="P588" t="s">
        <v>34026</v>
      </c>
      <c r="Q588">
        <v>45.397500000000001</v>
      </c>
      <c r="R588">
        <v>141.70088100000001</v>
      </c>
      <c r="S588">
        <v>6</v>
      </c>
      <c r="T588">
        <v>12</v>
      </c>
      <c r="U588">
        <v>100</v>
      </c>
      <c r="V588">
        <v>116</v>
      </c>
      <c r="W588">
        <v>12</v>
      </c>
    </row>
    <row r="589" spans="1:23" hidden="1">
      <c r="A589" t="s">
        <v>34286</v>
      </c>
      <c r="B589" t="s">
        <v>18505</v>
      </c>
      <c r="C589" t="s">
        <v>18506</v>
      </c>
      <c r="D589">
        <v>1986</v>
      </c>
      <c r="E589" t="s">
        <v>605</v>
      </c>
      <c r="F589" t="s">
        <v>18507</v>
      </c>
      <c r="G589">
        <v>13</v>
      </c>
      <c r="H589" t="s">
        <v>33806</v>
      </c>
      <c r="J589">
        <v>8</v>
      </c>
      <c r="K589" t="s">
        <v>34002</v>
      </c>
      <c r="L589" t="s">
        <v>33850</v>
      </c>
      <c r="M589" t="s">
        <v>34153</v>
      </c>
      <c r="N589" t="s">
        <v>33852</v>
      </c>
      <c r="O589" t="s">
        <v>34008</v>
      </c>
      <c r="P589" t="s">
        <v>34026</v>
      </c>
      <c r="Q589">
        <v>45.397500000000001</v>
      </c>
      <c r="R589">
        <v>141.70088100000001</v>
      </c>
      <c r="S589">
        <v>6</v>
      </c>
      <c r="T589">
        <v>12.5</v>
      </c>
      <c r="U589">
        <v>94.4</v>
      </c>
      <c r="V589">
        <v>124</v>
      </c>
      <c r="W589">
        <v>12.5</v>
      </c>
    </row>
    <row r="590" spans="1:23" hidden="1">
      <c r="A590" t="s">
        <v>34286</v>
      </c>
      <c r="B590" t="s">
        <v>18505</v>
      </c>
      <c r="C590" t="s">
        <v>18506</v>
      </c>
      <c r="D590">
        <v>1986</v>
      </c>
      <c r="E590" t="s">
        <v>605</v>
      </c>
      <c r="F590" t="s">
        <v>18507</v>
      </c>
      <c r="G590">
        <v>13</v>
      </c>
      <c r="H590" t="s">
        <v>33806</v>
      </c>
      <c r="J590">
        <v>8</v>
      </c>
      <c r="K590" t="s">
        <v>34002</v>
      </c>
      <c r="L590" t="s">
        <v>33850</v>
      </c>
      <c r="M590" t="s">
        <v>34153</v>
      </c>
      <c r="N590" t="s">
        <v>33852</v>
      </c>
      <c r="O590" t="s">
        <v>34008</v>
      </c>
      <c r="P590" t="s">
        <v>34026</v>
      </c>
      <c r="Q590">
        <v>45.397500000000001</v>
      </c>
      <c r="R590">
        <v>141.70088100000001</v>
      </c>
      <c r="S590">
        <v>6</v>
      </c>
      <c r="T590">
        <v>13</v>
      </c>
      <c r="U590">
        <v>95.5</v>
      </c>
      <c r="V590">
        <v>178</v>
      </c>
      <c r="W590">
        <v>13</v>
      </c>
    </row>
    <row r="591" spans="1:23" hidden="1">
      <c r="A591" t="s">
        <v>34286</v>
      </c>
      <c r="B591" t="s">
        <v>18505</v>
      </c>
      <c r="C591" t="s">
        <v>18506</v>
      </c>
      <c r="D591">
        <v>1986</v>
      </c>
      <c r="E591" t="s">
        <v>605</v>
      </c>
      <c r="F591" t="s">
        <v>18507</v>
      </c>
      <c r="G591">
        <v>13</v>
      </c>
      <c r="H591" t="s">
        <v>33806</v>
      </c>
      <c r="J591">
        <v>8</v>
      </c>
      <c r="K591" t="s">
        <v>34002</v>
      </c>
      <c r="L591" t="s">
        <v>33850</v>
      </c>
      <c r="M591" t="s">
        <v>34153</v>
      </c>
      <c r="N591" t="s">
        <v>33852</v>
      </c>
      <c r="O591" t="s">
        <v>34008</v>
      </c>
      <c r="P591" t="s">
        <v>34026</v>
      </c>
      <c r="Q591">
        <v>45.397500000000001</v>
      </c>
      <c r="R591">
        <v>141.70088100000001</v>
      </c>
      <c r="S591">
        <v>6</v>
      </c>
      <c r="T591">
        <v>13.5</v>
      </c>
      <c r="U591">
        <v>84.5</v>
      </c>
      <c r="V591">
        <v>219</v>
      </c>
      <c r="W591">
        <v>13.5</v>
      </c>
    </row>
    <row r="592" spans="1:23" hidden="1">
      <c r="A592" t="s">
        <v>34286</v>
      </c>
      <c r="B592" t="s">
        <v>18505</v>
      </c>
      <c r="C592" t="s">
        <v>18506</v>
      </c>
      <c r="D592">
        <v>1986</v>
      </c>
      <c r="E592" t="s">
        <v>605</v>
      </c>
      <c r="F592" t="s">
        <v>18507</v>
      </c>
      <c r="G592">
        <v>13</v>
      </c>
      <c r="H592" t="s">
        <v>33806</v>
      </c>
      <c r="J592">
        <v>8</v>
      </c>
      <c r="K592" t="s">
        <v>34002</v>
      </c>
      <c r="L592" t="s">
        <v>33850</v>
      </c>
      <c r="M592" t="s">
        <v>34153</v>
      </c>
      <c r="N592" t="s">
        <v>33852</v>
      </c>
      <c r="O592" t="s">
        <v>34008</v>
      </c>
      <c r="P592" t="s">
        <v>34026</v>
      </c>
      <c r="Q592">
        <v>45.397500000000001</v>
      </c>
      <c r="R592">
        <v>141.70088100000001</v>
      </c>
      <c r="S592">
        <v>6</v>
      </c>
      <c r="T592">
        <v>14</v>
      </c>
      <c r="U592">
        <v>12.6</v>
      </c>
      <c r="V592">
        <v>95</v>
      </c>
      <c r="W592">
        <v>14</v>
      </c>
    </row>
    <row r="593" spans="1:23" hidden="1">
      <c r="A593" t="s">
        <v>34286</v>
      </c>
      <c r="B593" t="s">
        <v>18505</v>
      </c>
      <c r="C593" t="s">
        <v>18506</v>
      </c>
      <c r="D593">
        <v>1986</v>
      </c>
      <c r="E593" t="s">
        <v>605</v>
      </c>
      <c r="F593" t="s">
        <v>18507</v>
      </c>
      <c r="G593">
        <v>13</v>
      </c>
      <c r="H593" t="s">
        <v>33806</v>
      </c>
      <c r="J593">
        <v>8</v>
      </c>
      <c r="K593" t="s">
        <v>34002</v>
      </c>
      <c r="L593" t="s">
        <v>33850</v>
      </c>
      <c r="M593" t="s">
        <v>34153</v>
      </c>
      <c r="N593" t="s">
        <v>33852</v>
      </c>
      <c r="O593" t="s">
        <v>34008</v>
      </c>
      <c r="P593" t="s">
        <v>34026</v>
      </c>
      <c r="Q593">
        <v>45.397500000000001</v>
      </c>
      <c r="R593">
        <v>141.70088100000001</v>
      </c>
      <c r="S593">
        <v>6</v>
      </c>
      <c r="T593">
        <v>16</v>
      </c>
      <c r="U593">
        <v>3.2</v>
      </c>
      <c r="V593">
        <v>137</v>
      </c>
      <c r="W593">
        <v>16</v>
      </c>
    </row>
    <row r="594" spans="1:23" hidden="1">
      <c r="A594" t="s">
        <v>34287</v>
      </c>
      <c r="B594" t="s">
        <v>5213</v>
      </c>
      <c r="C594" t="s">
        <v>5214</v>
      </c>
      <c r="D594">
        <v>2000</v>
      </c>
      <c r="E594" t="s">
        <v>452</v>
      </c>
      <c r="F594" t="s">
        <v>5216</v>
      </c>
      <c r="G594">
        <v>8</v>
      </c>
      <c r="J594">
        <v>8</v>
      </c>
      <c r="K594" t="s">
        <v>34002</v>
      </c>
      <c r="L594" t="s">
        <v>33907</v>
      </c>
      <c r="M594" t="s">
        <v>33908</v>
      </c>
      <c r="N594" t="s">
        <v>33909</v>
      </c>
      <c r="O594" t="s">
        <v>34008</v>
      </c>
      <c r="P594" t="s">
        <v>34026</v>
      </c>
      <c r="Q594">
        <v>45.397500000000001</v>
      </c>
      <c r="R594">
        <v>141.70088100000001</v>
      </c>
      <c r="S594">
        <v>8</v>
      </c>
      <c r="T594">
        <v>11</v>
      </c>
      <c r="U594">
        <v>99.997029555918601</v>
      </c>
      <c r="V594">
        <v>32</v>
      </c>
      <c r="W594">
        <v>11</v>
      </c>
    </row>
    <row r="595" spans="1:23" hidden="1">
      <c r="A595" t="s">
        <v>34287</v>
      </c>
      <c r="B595" t="s">
        <v>5213</v>
      </c>
      <c r="C595" t="s">
        <v>5214</v>
      </c>
      <c r="D595">
        <v>2000</v>
      </c>
      <c r="E595" t="s">
        <v>452</v>
      </c>
      <c r="F595" t="s">
        <v>5216</v>
      </c>
      <c r="G595">
        <v>8</v>
      </c>
      <c r="J595">
        <v>8</v>
      </c>
      <c r="K595" t="s">
        <v>34002</v>
      </c>
      <c r="L595" t="s">
        <v>33907</v>
      </c>
      <c r="M595" t="s">
        <v>33908</v>
      </c>
      <c r="N595" t="s">
        <v>33909</v>
      </c>
      <c r="O595" t="s">
        <v>34008</v>
      </c>
      <c r="P595" t="s">
        <v>34026</v>
      </c>
      <c r="Q595">
        <v>45.397500000000001</v>
      </c>
      <c r="R595">
        <v>141.70088100000001</v>
      </c>
      <c r="S595">
        <v>8</v>
      </c>
      <c r="T595">
        <v>12.048418238526599</v>
      </c>
      <c r="U595">
        <v>100.112876875092</v>
      </c>
      <c r="V595">
        <v>32</v>
      </c>
      <c r="W595">
        <v>12</v>
      </c>
    </row>
    <row r="596" spans="1:23" hidden="1">
      <c r="A596" t="s">
        <v>34287</v>
      </c>
      <c r="B596" t="s">
        <v>5213</v>
      </c>
      <c r="C596" t="s">
        <v>5214</v>
      </c>
      <c r="D596">
        <v>2000</v>
      </c>
      <c r="E596" t="s">
        <v>452</v>
      </c>
      <c r="F596" t="s">
        <v>5216</v>
      </c>
      <c r="G596">
        <v>8</v>
      </c>
      <c r="J596">
        <v>8</v>
      </c>
      <c r="K596" t="s">
        <v>34002</v>
      </c>
      <c r="L596" t="s">
        <v>33907</v>
      </c>
      <c r="M596" t="s">
        <v>33908</v>
      </c>
      <c r="N596" t="s">
        <v>33909</v>
      </c>
      <c r="O596" t="s">
        <v>34008</v>
      </c>
      <c r="P596" t="s">
        <v>34026</v>
      </c>
      <c r="Q596">
        <v>45.397500000000001</v>
      </c>
      <c r="R596">
        <v>141.70088100000001</v>
      </c>
      <c r="S596">
        <v>8</v>
      </c>
      <c r="T596">
        <v>13.0430714391801</v>
      </c>
      <c r="U596">
        <v>100.22278330610401</v>
      </c>
      <c r="V596">
        <v>34</v>
      </c>
      <c r="W596">
        <v>13</v>
      </c>
    </row>
    <row r="597" spans="1:23" hidden="1">
      <c r="A597" t="s">
        <v>34287</v>
      </c>
      <c r="B597" t="s">
        <v>5213</v>
      </c>
      <c r="C597" t="s">
        <v>5214</v>
      </c>
      <c r="D597">
        <v>2000</v>
      </c>
      <c r="E597" t="s">
        <v>452</v>
      </c>
      <c r="F597" t="s">
        <v>5216</v>
      </c>
      <c r="G597">
        <v>8</v>
      </c>
      <c r="J597">
        <v>8</v>
      </c>
      <c r="K597" t="s">
        <v>34002</v>
      </c>
      <c r="L597" t="s">
        <v>33907</v>
      </c>
      <c r="M597" t="s">
        <v>33908</v>
      </c>
      <c r="N597" t="s">
        <v>33909</v>
      </c>
      <c r="O597" t="s">
        <v>34008</v>
      </c>
      <c r="P597" t="s">
        <v>34026</v>
      </c>
      <c r="Q597">
        <v>45.397500000000001</v>
      </c>
      <c r="R597">
        <v>141.70088100000001</v>
      </c>
      <c r="S597">
        <v>8</v>
      </c>
      <c r="T597">
        <v>13.9839596019604</v>
      </c>
      <c r="U597">
        <v>100.32674884895199</v>
      </c>
      <c r="V597">
        <v>31</v>
      </c>
      <c r="W597">
        <v>14</v>
      </c>
    </row>
    <row r="598" spans="1:23" hidden="1">
      <c r="A598" t="s">
        <v>34287</v>
      </c>
      <c r="B598" t="s">
        <v>5213</v>
      </c>
      <c r="C598" t="s">
        <v>5214</v>
      </c>
      <c r="D598">
        <v>2000</v>
      </c>
      <c r="E598" t="s">
        <v>452</v>
      </c>
      <c r="F598" t="s">
        <v>5216</v>
      </c>
      <c r="G598">
        <v>8</v>
      </c>
      <c r="J598">
        <v>8</v>
      </c>
      <c r="K598" t="s">
        <v>34002</v>
      </c>
      <c r="L598" t="s">
        <v>33907</v>
      </c>
      <c r="M598" t="s">
        <v>33908</v>
      </c>
      <c r="N598" t="s">
        <v>33909</v>
      </c>
      <c r="O598" t="s">
        <v>34008</v>
      </c>
      <c r="P598" t="s">
        <v>34026</v>
      </c>
      <c r="Q598">
        <v>45.397500000000001</v>
      </c>
      <c r="R598">
        <v>141.70088100000001</v>
      </c>
      <c r="S598">
        <v>8</v>
      </c>
      <c r="T598">
        <v>14.520273280855401</v>
      </c>
      <c r="U598">
        <v>95.413634338333495</v>
      </c>
      <c r="V598">
        <v>39</v>
      </c>
      <c r="W598">
        <v>14.5</v>
      </c>
    </row>
    <row r="599" spans="1:23" hidden="1">
      <c r="A599" t="s">
        <v>34287</v>
      </c>
      <c r="B599" t="s">
        <v>5213</v>
      </c>
      <c r="C599" t="s">
        <v>5214</v>
      </c>
      <c r="D599">
        <v>2000</v>
      </c>
      <c r="E599" t="s">
        <v>452</v>
      </c>
      <c r="F599" t="s">
        <v>5216</v>
      </c>
      <c r="G599">
        <v>8</v>
      </c>
      <c r="J599">
        <v>8</v>
      </c>
      <c r="K599" t="s">
        <v>34002</v>
      </c>
      <c r="L599" t="s">
        <v>33907</v>
      </c>
      <c r="M599" t="s">
        <v>33908</v>
      </c>
      <c r="N599" t="s">
        <v>33909</v>
      </c>
      <c r="O599" t="s">
        <v>34008</v>
      </c>
      <c r="P599" t="s">
        <v>34026</v>
      </c>
      <c r="Q599">
        <v>45.397500000000001</v>
      </c>
      <c r="R599">
        <v>141.70088100000001</v>
      </c>
      <c r="S599">
        <v>8</v>
      </c>
      <c r="T599">
        <v>15.0127729095499</v>
      </c>
      <c r="U599">
        <v>27.512253081835699</v>
      </c>
      <c r="V599">
        <v>70</v>
      </c>
      <c r="W599">
        <v>15</v>
      </c>
    </row>
    <row r="600" spans="1:23" hidden="1">
      <c r="A600" t="s">
        <v>34287</v>
      </c>
      <c r="B600" t="s">
        <v>5213</v>
      </c>
      <c r="C600" t="s">
        <v>5214</v>
      </c>
      <c r="D600">
        <v>2000</v>
      </c>
      <c r="E600" t="s">
        <v>452</v>
      </c>
      <c r="F600" t="s">
        <v>5216</v>
      </c>
      <c r="G600">
        <v>8</v>
      </c>
      <c r="J600">
        <v>8</v>
      </c>
      <c r="K600" t="s">
        <v>34002</v>
      </c>
      <c r="L600" t="s">
        <v>33907</v>
      </c>
      <c r="M600" t="s">
        <v>33908</v>
      </c>
      <c r="N600" t="s">
        <v>33909</v>
      </c>
      <c r="O600" t="s">
        <v>34008</v>
      </c>
      <c r="P600" t="s">
        <v>34026</v>
      </c>
      <c r="Q600">
        <v>45.397500000000001</v>
      </c>
      <c r="R600">
        <v>141.70088100000001</v>
      </c>
      <c r="S600">
        <v>8</v>
      </c>
      <c r="T600">
        <v>15.4622010990643</v>
      </c>
      <c r="U600">
        <v>-0.61488192484774995</v>
      </c>
      <c r="V600">
        <v>36</v>
      </c>
      <c r="W600">
        <v>15.5</v>
      </c>
    </row>
    <row r="601" spans="1:23" hidden="1">
      <c r="A601" t="s">
        <v>34287</v>
      </c>
      <c r="B601" t="s">
        <v>5213</v>
      </c>
      <c r="C601" t="s">
        <v>5214</v>
      </c>
      <c r="D601">
        <v>2000</v>
      </c>
      <c r="E601" t="s">
        <v>452</v>
      </c>
      <c r="F601" t="s">
        <v>5216</v>
      </c>
      <c r="G601">
        <v>8</v>
      </c>
      <c r="J601">
        <v>8</v>
      </c>
      <c r="K601" t="s">
        <v>34002</v>
      </c>
      <c r="L601" t="s">
        <v>33907</v>
      </c>
      <c r="M601" t="s">
        <v>33908</v>
      </c>
      <c r="N601" t="s">
        <v>33909</v>
      </c>
      <c r="O601" t="s">
        <v>34008</v>
      </c>
      <c r="P601" t="s">
        <v>34026</v>
      </c>
      <c r="Q601">
        <v>45.397500000000001</v>
      </c>
      <c r="R601">
        <v>141.70088100000001</v>
      </c>
      <c r="S601">
        <v>8</v>
      </c>
      <c r="T601">
        <v>15.973266003267399</v>
      </c>
      <c r="U601">
        <v>0.54656171097579398</v>
      </c>
      <c r="V601">
        <v>36</v>
      </c>
      <c r="W601">
        <v>16</v>
      </c>
    </row>
    <row r="602" spans="1:23" hidden="1">
      <c r="A602" t="s">
        <v>34287</v>
      </c>
      <c r="B602" t="s">
        <v>5213</v>
      </c>
      <c r="C602" t="s">
        <v>5214</v>
      </c>
      <c r="D602">
        <v>2000</v>
      </c>
      <c r="E602" t="s">
        <v>452</v>
      </c>
      <c r="F602" t="s">
        <v>5216</v>
      </c>
      <c r="G602">
        <v>8</v>
      </c>
      <c r="J602">
        <v>8</v>
      </c>
      <c r="K602" t="s">
        <v>34002</v>
      </c>
      <c r="L602" t="s">
        <v>33907</v>
      </c>
      <c r="M602" t="s">
        <v>33908</v>
      </c>
      <c r="N602" t="s">
        <v>33909</v>
      </c>
      <c r="O602" t="s">
        <v>34008</v>
      </c>
      <c r="P602" t="s">
        <v>34027</v>
      </c>
      <c r="Q602">
        <v>44.066667000000002</v>
      </c>
      <c r="R602">
        <v>143.533333</v>
      </c>
      <c r="S602">
        <v>6</v>
      </c>
      <c r="T602">
        <v>12.010722679200899</v>
      </c>
      <c r="U602">
        <v>99.782608695652101</v>
      </c>
      <c r="V602">
        <v>30</v>
      </c>
      <c r="W602">
        <v>12</v>
      </c>
    </row>
    <row r="603" spans="1:23" hidden="1">
      <c r="A603" t="s">
        <v>34287</v>
      </c>
      <c r="B603" t="s">
        <v>5213</v>
      </c>
      <c r="C603" t="s">
        <v>5214</v>
      </c>
      <c r="D603">
        <v>2000</v>
      </c>
      <c r="E603" t="s">
        <v>452</v>
      </c>
      <c r="F603" t="s">
        <v>5216</v>
      </c>
      <c r="G603">
        <v>8</v>
      </c>
      <c r="J603">
        <v>8</v>
      </c>
      <c r="K603" t="s">
        <v>34002</v>
      </c>
      <c r="L603" t="s">
        <v>33907</v>
      </c>
      <c r="M603" t="s">
        <v>33908</v>
      </c>
      <c r="N603" t="s">
        <v>33909</v>
      </c>
      <c r="O603" t="s">
        <v>34008</v>
      </c>
      <c r="P603" t="s">
        <v>34027</v>
      </c>
      <c r="Q603">
        <v>44.066667000000002</v>
      </c>
      <c r="R603">
        <v>143.533333</v>
      </c>
      <c r="S603">
        <v>6</v>
      </c>
      <c r="T603">
        <v>12.991627497062201</v>
      </c>
      <c r="U603">
        <v>89.894242068155094</v>
      </c>
      <c r="V603">
        <v>60</v>
      </c>
      <c r="W603">
        <v>13</v>
      </c>
    </row>
    <row r="604" spans="1:23" hidden="1">
      <c r="A604" t="s">
        <v>34287</v>
      </c>
      <c r="B604" t="s">
        <v>5213</v>
      </c>
      <c r="C604" t="s">
        <v>5214</v>
      </c>
      <c r="D604">
        <v>2000</v>
      </c>
      <c r="E604" t="s">
        <v>452</v>
      </c>
      <c r="F604" t="s">
        <v>5216</v>
      </c>
      <c r="G604">
        <v>8</v>
      </c>
      <c r="J604">
        <v>8</v>
      </c>
      <c r="K604" t="s">
        <v>34002</v>
      </c>
      <c r="L604" t="s">
        <v>33907</v>
      </c>
      <c r="M604" t="s">
        <v>33908</v>
      </c>
      <c r="N604" t="s">
        <v>33909</v>
      </c>
      <c r="O604" t="s">
        <v>34008</v>
      </c>
      <c r="P604" t="s">
        <v>34027</v>
      </c>
      <c r="Q604">
        <v>44.066667000000002</v>
      </c>
      <c r="R604">
        <v>143.533333</v>
      </c>
      <c r="S604">
        <v>6</v>
      </c>
      <c r="T604">
        <v>14.032608695652099</v>
      </c>
      <c r="U604">
        <v>99.885428907168006</v>
      </c>
      <c r="V604">
        <v>33</v>
      </c>
      <c r="W604">
        <v>14</v>
      </c>
    </row>
    <row r="605" spans="1:23" hidden="1">
      <c r="A605" t="s">
        <v>34287</v>
      </c>
      <c r="B605" t="s">
        <v>5213</v>
      </c>
      <c r="C605" t="s">
        <v>5214</v>
      </c>
      <c r="D605">
        <v>2000</v>
      </c>
      <c r="E605" t="s">
        <v>452</v>
      </c>
      <c r="F605" t="s">
        <v>5216</v>
      </c>
      <c r="G605">
        <v>8</v>
      </c>
      <c r="J605">
        <v>8</v>
      </c>
      <c r="K605" t="s">
        <v>34002</v>
      </c>
      <c r="L605" t="s">
        <v>33907</v>
      </c>
      <c r="M605" t="s">
        <v>33908</v>
      </c>
      <c r="N605" t="s">
        <v>33909</v>
      </c>
      <c r="O605" t="s">
        <v>34008</v>
      </c>
      <c r="P605" t="s">
        <v>34027</v>
      </c>
      <c r="Q605">
        <v>44.066667000000002</v>
      </c>
      <c r="R605">
        <v>143.533333</v>
      </c>
      <c r="S605">
        <v>6</v>
      </c>
      <c r="T605">
        <v>14.4806110458284</v>
      </c>
      <c r="U605">
        <v>39.574030552291397</v>
      </c>
      <c r="V605">
        <v>48</v>
      </c>
      <c r="W605">
        <v>14.5</v>
      </c>
    </row>
    <row r="606" spans="1:23" hidden="1">
      <c r="A606" t="s">
        <v>34287</v>
      </c>
      <c r="B606" t="s">
        <v>5213</v>
      </c>
      <c r="C606" t="s">
        <v>5214</v>
      </c>
      <c r="D606">
        <v>2000</v>
      </c>
      <c r="E606" t="s">
        <v>452</v>
      </c>
      <c r="F606" t="s">
        <v>5216</v>
      </c>
      <c r="G606">
        <v>8</v>
      </c>
      <c r="J606">
        <v>8</v>
      </c>
      <c r="K606" t="s">
        <v>34002</v>
      </c>
      <c r="L606" t="s">
        <v>33907</v>
      </c>
      <c r="M606" t="s">
        <v>33908</v>
      </c>
      <c r="N606" t="s">
        <v>33909</v>
      </c>
      <c r="O606" t="s">
        <v>34008</v>
      </c>
      <c r="P606" t="s">
        <v>34027</v>
      </c>
      <c r="Q606">
        <v>44.066667000000002</v>
      </c>
      <c r="R606">
        <v>143.533333</v>
      </c>
      <c r="S606">
        <v>6</v>
      </c>
      <c r="T606">
        <v>15.043625146886001</v>
      </c>
      <c r="U606">
        <v>0.205640423031724</v>
      </c>
      <c r="V606">
        <v>34</v>
      </c>
      <c r="W606">
        <v>15</v>
      </c>
    </row>
    <row r="607" spans="1:23" hidden="1">
      <c r="A607" t="s">
        <v>34287</v>
      </c>
      <c r="B607" t="s">
        <v>5213</v>
      </c>
      <c r="C607" t="s">
        <v>5214</v>
      </c>
      <c r="D607">
        <v>2000</v>
      </c>
      <c r="E607" t="s">
        <v>452</v>
      </c>
      <c r="F607" t="s">
        <v>5216</v>
      </c>
      <c r="G607">
        <v>8</v>
      </c>
      <c r="J607">
        <v>8</v>
      </c>
      <c r="K607" t="s">
        <v>34002</v>
      </c>
      <c r="L607" t="s">
        <v>33907</v>
      </c>
      <c r="M607" t="s">
        <v>33908</v>
      </c>
      <c r="N607" t="s">
        <v>33909</v>
      </c>
      <c r="O607" t="s">
        <v>34008</v>
      </c>
      <c r="P607" t="s">
        <v>34027</v>
      </c>
      <c r="Q607">
        <v>44.066667000000002</v>
      </c>
      <c r="R607">
        <v>143.533333</v>
      </c>
      <c r="S607">
        <v>6</v>
      </c>
      <c r="T607">
        <v>16</v>
      </c>
      <c r="U607">
        <v>-0.555229142185652</v>
      </c>
      <c r="V607">
        <v>31</v>
      </c>
      <c r="W607">
        <v>16</v>
      </c>
    </row>
    <row r="608" spans="1:23" hidden="1">
      <c r="A608" t="s">
        <v>34287</v>
      </c>
      <c r="B608" t="s">
        <v>5213</v>
      </c>
      <c r="C608" t="s">
        <v>5214</v>
      </c>
      <c r="D608">
        <v>2000</v>
      </c>
      <c r="E608" t="s">
        <v>452</v>
      </c>
      <c r="F608" t="s">
        <v>5216</v>
      </c>
      <c r="G608">
        <v>8</v>
      </c>
      <c r="J608">
        <v>8</v>
      </c>
      <c r="K608" t="s">
        <v>34002</v>
      </c>
      <c r="L608" t="s">
        <v>33907</v>
      </c>
      <c r="M608" t="s">
        <v>33908</v>
      </c>
      <c r="N608" t="s">
        <v>33909</v>
      </c>
      <c r="O608" t="s">
        <v>34008</v>
      </c>
      <c r="P608" t="s">
        <v>34028</v>
      </c>
      <c r="Q608">
        <v>43.733333000000002</v>
      </c>
      <c r="R608">
        <v>143.73333299999999</v>
      </c>
      <c r="S608">
        <v>6</v>
      </c>
      <c r="T608">
        <v>12.0002574297073</v>
      </c>
      <c r="U608">
        <v>99.036068762335105</v>
      </c>
      <c r="V608">
        <v>30</v>
      </c>
      <c r="W608">
        <v>12</v>
      </c>
    </row>
    <row r="609" spans="1:23" hidden="1">
      <c r="A609" t="s">
        <v>34287</v>
      </c>
      <c r="B609" t="s">
        <v>5213</v>
      </c>
      <c r="C609" t="s">
        <v>5214</v>
      </c>
      <c r="D609">
        <v>2000</v>
      </c>
      <c r="E609" t="s">
        <v>452</v>
      </c>
      <c r="F609" t="s">
        <v>5216</v>
      </c>
      <c r="G609">
        <v>8</v>
      </c>
      <c r="J609">
        <v>8</v>
      </c>
      <c r="K609" t="s">
        <v>34002</v>
      </c>
      <c r="L609" t="s">
        <v>33907</v>
      </c>
      <c r="M609" t="s">
        <v>33908</v>
      </c>
      <c r="N609" t="s">
        <v>33909</v>
      </c>
      <c r="O609" t="s">
        <v>34008</v>
      </c>
      <c r="P609" t="s">
        <v>34028</v>
      </c>
      <c r="Q609">
        <v>43.733333000000002</v>
      </c>
      <c r="R609">
        <v>143.73333299999999</v>
      </c>
      <c r="S609">
        <v>6</v>
      </c>
      <c r="T609">
        <v>13</v>
      </c>
      <c r="U609">
        <v>99.164783616029197</v>
      </c>
      <c r="V609">
        <v>35</v>
      </c>
      <c r="W609">
        <v>13</v>
      </c>
    </row>
    <row r="610" spans="1:23" hidden="1">
      <c r="A610" t="s">
        <v>34287</v>
      </c>
      <c r="B610" t="s">
        <v>5213</v>
      </c>
      <c r="C610" t="s">
        <v>5214</v>
      </c>
      <c r="D610">
        <v>2000</v>
      </c>
      <c r="E610" t="s">
        <v>452</v>
      </c>
      <c r="F610" t="s">
        <v>5216</v>
      </c>
      <c r="G610">
        <v>8</v>
      </c>
      <c r="J610">
        <v>8</v>
      </c>
      <c r="K610" t="s">
        <v>34002</v>
      </c>
      <c r="L610" t="s">
        <v>33907</v>
      </c>
      <c r="M610" t="s">
        <v>33908</v>
      </c>
      <c r="N610" t="s">
        <v>33909</v>
      </c>
      <c r="O610" t="s">
        <v>34008</v>
      </c>
      <c r="P610" t="s">
        <v>34028</v>
      </c>
      <c r="Q610">
        <v>43.733333000000002</v>
      </c>
      <c r="R610">
        <v>143.73333299999999</v>
      </c>
      <c r="S610">
        <v>6</v>
      </c>
      <c r="T610">
        <v>14</v>
      </c>
      <c r="U610">
        <v>98.212293698692704</v>
      </c>
      <c r="V610">
        <v>40</v>
      </c>
      <c r="W610">
        <v>14</v>
      </c>
    </row>
    <row r="611" spans="1:23" hidden="1">
      <c r="A611" t="s">
        <v>34287</v>
      </c>
      <c r="B611" t="s">
        <v>5213</v>
      </c>
      <c r="C611" t="s">
        <v>5214</v>
      </c>
      <c r="D611">
        <v>2000</v>
      </c>
      <c r="E611" t="s">
        <v>452</v>
      </c>
      <c r="F611" t="s">
        <v>5216</v>
      </c>
      <c r="G611">
        <v>8</v>
      </c>
      <c r="J611">
        <v>8</v>
      </c>
      <c r="K611" t="s">
        <v>34002</v>
      </c>
      <c r="L611" t="s">
        <v>33907</v>
      </c>
      <c r="M611" t="s">
        <v>33908</v>
      </c>
      <c r="N611" t="s">
        <v>33909</v>
      </c>
      <c r="O611" t="s">
        <v>34008</v>
      </c>
      <c r="P611" t="s">
        <v>34028</v>
      </c>
      <c r="Q611">
        <v>43.733333000000002</v>
      </c>
      <c r="R611">
        <v>143.73333299999999</v>
      </c>
      <c r="S611">
        <v>6</v>
      </c>
      <c r="T611">
        <v>14.5109121592631</v>
      </c>
      <c r="U611">
        <v>9.6135694059094003</v>
      </c>
      <c r="V611">
        <v>48</v>
      </c>
      <c r="W611">
        <v>14.5</v>
      </c>
    </row>
    <row r="612" spans="1:23" hidden="1">
      <c r="A612" t="s">
        <v>34287</v>
      </c>
      <c r="B612" t="s">
        <v>5213</v>
      </c>
      <c r="C612" t="s">
        <v>5214</v>
      </c>
      <c r="D612">
        <v>2000</v>
      </c>
      <c r="E612" t="s">
        <v>452</v>
      </c>
      <c r="F612" t="s">
        <v>5216</v>
      </c>
      <c r="G612">
        <v>8</v>
      </c>
      <c r="J612">
        <v>8</v>
      </c>
      <c r="K612" t="s">
        <v>34002</v>
      </c>
      <c r="L612" t="s">
        <v>33907</v>
      </c>
      <c r="M612" t="s">
        <v>33908</v>
      </c>
      <c r="N612" t="s">
        <v>33909</v>
      </c>
      <c r="O612" t="s">
        <v>34008</v>
      </c>
      <c r="P612" t="s">
        <v>34028</v>
      </c>
      <c r="Q612">
        <v>43.733333000000002</v>
      </c>
      <c r="R612">
        <v>143.73333299999999</v>
      </c>
      <c r="S612">
        <v>6</v>
      </c>
      <c r="T612">
        <v>15.000171619804901</v>
      </c>
      <c r="U612">
        <v>-0.64643459855273</v>
      </c>
      <c r="V612">
        <v>26</v>
      </c>
      <c r="W612">
        <v>15</v>
      </c>
    </row>
    <row r="613" spans="1:23" hidden="1">
      <c r="A613" t="s">
        <v>34287</v>
      </c>
      <c r="B613" t="s">
        <v>5213</v>
      </c>
      <c r="C613" t="s">
        <v>5214</v>
      </c>
      <c r="D613">
        <v>2000</v>
      </c>
      <c r="E613" t="s">
        <v>452</v>
      </c>
      <c r="F613" t="s">
        <v>5216</v>
      </c>
      <c r="G613">
        <v>8</v>
      </c>
      <c r="J613">
        <v>8</v>
      </c>
      <c r="K613" t="s">
        <v>34002</v>
      </c>
      <c r="L613" t="s">
        <v>33907</v>
      </c>
      <c r="M613" t="s">
        <v>33908</v>
      </c>
      <c r="N613" t="s">
        <v>33909</v>
      </c>
      <c r="O613" t="s">
        <v>34008</v>
      </c>
      <c r="P613" t="s">
        <v>34028</v>
      </c>
      <c r="Q613">
        <v>43.733333000000002</v>
      </c>
      <c r="R613">
        <v>143.73333299999999</v>
      </c>
      <c r="S613">
        <v>6</v>
      </c>
      <c r="T613">
        <v>16.000286033008202</v>
      </c>
      <c r="U613">
        <v>-1.06976345070228</v>
      </c>
      <c r="V613">
        <v>25</v>
      </c>
      <c r="W613">
        <v>16</v>
      </c>
    </row>
    <row r="614" spans="1:23" hidden="1">
      <c r="A614" t="s">
        <v>34287</v>
      </c>
      <c r="B614" t="s">
        <v>5213</v>
      </c>
      <c r="C614" t="s">
        <v>5214</v>
      </c>
      <c r="D614">
        <v>2000</v>
      </c>
      <c r="E614" t="s">
        <v>452</v>
      </c>
      <c r="F614" t="s">
        <v>5216</v>
      </c>
      <c r="G614">
        <v>8</v>
      </c>
      <c r="J614">
        <v>8</v>
      </c>
      <c r="K614" t="s">
        <v>34002</v>
      </c>
      <c r="L614" t="s">
        <v>33907</v>
      </c>
      <c r="M614" t="s">
        <v>33908</v>
      </c>
      <c r="N614" t="s">
        <v>33909</v>
      </c>
      <c r="O614" t="s">
        <v>34008</v>
      </c>
      <c r="P614" t="s">
        <v>34029</v>
      </c>
      <c r="Q614">
        <v>43.061943999999997</v>
      </c>
      <c r="R614">
        <v>141.35416699999999</v>
      </c>
      <c r="S614">
        <v>7</v>
      </c>
      <c r="T614">
        <v>11.027025421715299</v>
      </c>
      <c r="U614">
        <v>100</v>
      </c>
      <c r="V614">
        <v>30</v>
      </c>
      <c r="W614">
        <v>11</v>
      </c>
    </row>
    <row r="615" spans="1:23" hidden="1">
      <c r="A615" t="s">
        <v>34287</v>
      </c>
      <c r="B615" t="s">
        <v>5213</v>
      </c>
      <c r="C615" t="s">
        <v>5214</v>
      </c>
      <c r="D615">
        <v>2000</v>
      </c>
      <c r="E615" t="s">
        <v>452</v>
      </c>
      <c r="F615" t="s">
        <v>5216</v>
      </c>
      <c r="G615">
        <v>8</v>
      </c>
      <c r="J615">
        <v>8</v>
      </c>
      <c r="K615" t="s">
        <v>34002</v>
      </c>
      <c r="L615" t="s">
        <v>33907</v>
      </c>
      <c r="M615" t="s">
        <v>33908</v>
      </c>
      <c r="N615" t="s">
        <v>33909</v>
      </c>
      <c r="O615" t="s">
        <v>34008</v>
      </c>
      <c r="P615" t="s">
        <v>34029</v>
      </c>
      <c r="Q615">
        <v>43.061943999999997</v>
      </c>
      <c r="R615">
        <v>141.35416699999999</v>
      </c>
      <c r="S615">
        <v>7</v>
      </c>
      <c r="T615">
        <v>11.9830125920646</v>
      </c>
      <c r="U615">
        <v>99.456521739130494</v>
      </c>
      <c r="V615">
        <v>40</v>
      </c>
      <c r="W615">
        <v>12</v>
      </c>
    </row>
    <row r="616" spans="1:23" hidden="1">
      <c r="A616" t="s">
        <v>34287</v>
      </c>
      <c r="B616" t="s">
        <v>5213</v>
      </c>
      <c r="C616" t="s">
        <v>5214</v>
      </c>
      <c r="D616">
        <v>2000</v>
      </c>
      <c r="E616" t="s">
        <v>452</v>
      </c>
      <c r="F616" t="s">
        <v>5216</v>
      </c>
      <c r="G616">
        <v>8</v>
      </c>
      <c r="J616">
        <v>8</v>
      </c>
      <c r="K616" t="s">
        <v>34002</v>
      </c>
      <c r="L616" t="s">
        <v>33907</v>
      </c>
      <c r="M616" t="s">
        <v>33908</v>
      </c>
      <c r="N616" t="s">
        <v>33909</v>
      </c>
      <c r="O616" t="s">
        <v>34008</v>
      </c>
      <c r="P616" t="s">
        <v>34029</v>
      </c>
      <c r="Q616">
        <v>43.061943999999997</v>
      </c>
      <c r="R616">
        <v>141.35416699999999</v>
      </c>
      <c r="S616">
        <v>7</v>
      </c>
      <c r="T616">
        <v>12.9930506058446</v>
      </c>
      <c r="U616">
        <v>97.826086956521706</v>
      </c>
      <c r="V616">
        <v>41</v>
      </c>
      <c r="W616">
        <v>13</v>
      </c>
    </row>
    <row r="617" spans="1:23" hidden="1">
      <c r="A617" t="s">
        <v>34287</v>
      </c>
      <c r="B617" t="s">
        <v>5213</v>
      </c>
      <c r="C617" t="s">
        <v>5214</v>
      </c>
      <c r="D617">
        <v>2000</v>
      </c>
      <c r="E617" t="s">
        <v>452</v>
      </c>
      <c r="F617" t="s">
        <v>5216</v>
      </c>
      <c r="G617">
        <v>8</v>
      </c>
      <c r="J617">
        <v>8</v>
      </c>
      <c r="K617" t="s">
        <v>34002</v>
      </c>
      <c r="L617" t="s">
        <v>33907</v>
      </c>
      <c r="M617" t="s">
        <v>33908</v>
      </c>
      <c r="N617" t="s">
        <v>33909</v>
      </c>
      <c r="O617" t="s">
        <v>34008</v>
      </c>
      <c r="P617" t="s">
        <v>34029</v>
      </c>
      <c r="Q617">
        <v>43.061943999999997</v>
      </c>
      <c r="R617">
        <v>141.35416699999999</v>
      </c>
      <c r="S617">
        <v>7</v>
      </c>
      <c r="T617">
        <v>14.0054644808743</v>
      </c>
      <c r="U617">
        <v>100.54347826086899</v>
      </c>
      <c r="V617">
        <v>71</v>
      </c>
      <c r="W617">
        <v>14</v>
      </c>
    </row>
    <row r="618" spans="1:23" hidden="1">
      <c r="A618" t="s">
        <v>34287</v>
      </c>
      <c r="B618" t="s">
        <v>5213</v>
      </c>
      <c r="C618" t="s">
        <v>5214</v>
      </c>
      <c r="D618">
        <v>2000</v>
      </c>
      <c r="E618" t="s">
        <v>452</v>
      </c>
      <c r="F618" t="s">
        <v>5216</v>
      </c>
      <c r="G618">
        <v>8</v>
      </c>
      <c r="J618">
        <v>8</v>
      </c>
      <c r="K618" t="s">
        <v>34002</v>
      </c>
      <c r="L618" t="s">
        <v>33907</v>
      </c>
      <c r="M618" t="s">
        <v>33908</v>
      </c>
      <c r="N618" t="s">
        <v>33909</v>
      </c>
      <c r="O618" t="s">
        <v>34008</v>
      </c>
      <c r="P618" t="s">
        <v>34029</v>
      </c>
      <c r="Q618">
        <v>43.061943999999997</v>
      </c>
      <c r="R618">
        <v>141.35416699999999</v>
      </c>
      <c r="S618">
        <v>7</v>
      </c>
      <c r="T618">
        <v>14.5005345687811</v>
      </c>
      <c r="U618">
        <v>6.5217391304347503</v>
      </c>
      <c r="V618">
        <v>49</v>
      </c>
      <c r="W618">
        <v>14.5</v>
      </c>
    </row>
    <row r="619" spans="1:23" hidden="1">
      <c r="A619" t="s">
        <v>34287</v>
      </c>
      <c r="B619" t="s">
        <v>5213</v>
      </c>
      <c r="C619" t="s">
        <v>5214</v>
      </c>
      <c r="D619">
        <v>2000</v>
      </c>
      <c r="E619" t="s">
        <v>452</v>
      </c>
      <c r="F619" t="s">
        <v>5216</v>
      </c>
      <c r="G619">
        <v>8</v>
      </c>
      <c r="J619">
        <v>8</v>
      </c>
      <c r="K619" t="s">
        <v>34002</v>
      </c>
      <c r="L619" t="s">
        <v>33907</v>
      </c>
      <c r="M619" t="s">
        <v>33908</v>
      </c>
      <c r="N619" t="s">
        <v>33909</v>
      </c>
      <c r="O619" t="s">
        <v>34008</v>
      </c>
      <c r="P619" t="s">
        <v>34029</v>
      </c>
      <c r="Q619">
        <v>43.061943999999997</v>
      </c>
      <c r="R619">
        <v>141.35416699999999</v>
      </c>
      <c r="S619">
        <v>7</v>
      </c>
      <c r="T619">
        <v>14.990852934188601</v>
      </c>
      <c r="U619">
        <v>3.8043478260869299</v>
      </c>
      <c r="V619">
        <v>46</v>
      </c>
      <c r="W619">
        <v>15</v>
      </c>
    </row>
    <row r="620" spans="1:23" hidden="1">
      <c r="A620" t="s">
        <v>34287</v>
      </c>
      <c r="B620" t="s">
        <v>5213</v>
      </c>
      <c r="C620" t="s">
        <v>5214</v>
      </c>
      <c r="D620">
        <v>2000</v>
      </c>
      <c r="E620" t="s">
        <v>452</v>
      </c>
      <c r="F620" t="s">
        <v>5216</v>
      </c>
      <c r="G620">
        <v>8</v>
      </c>
      <c r="J620">
        <v>8</v>
      </c>
      <c r="K620" t="s">
        <v>34002</v>
      </c>
      <c r="L620" t="s">
        <v>33907</v>
      </c>
      <c r="M620" t="s">
        <v>33908</v>
      </c>
      <c r="N620" t="s">
        <v>33909</v>
      </c>
      <c r="O620" t="s">
        <v>34008</v>
      </c>
      <c r="P620" t="s">
        <v>34029</v>
      </c>
      <c r="Q620">
        <v>43.061943999999997</v>
      </c>
      <c r="R620">
        <v>141.35416699999999</v>
      </c>
      <c r="S620">
        <v>7</v>
      </c>
      <c r="T620">
        <v>16</v>
      </c>
      <c r="U620">
        <v>0.54347826086950501</v>
      </c>
      <c r="V620">
        <v>22</v>
      </c>
      <c r="W620">
        <v>16</v>
      </c>
    </row>
    <row r="621" spans="1:23" hidden="1">
      <c r="A621" t="s">
        <v>34287</v>
      </c>
      <c r="B621" t="s">
        <v>5213</v>
      </c>
      <c r="C621" t="s">
        <v>5214</v>
      </c>
      <c r="D621">
        <v>2000</v>
      </c>
      <c r="E621" t="s">
        <v>452</v>
      </c>
      <c r="F621" t="s">
        <v>5216</v>
      </c>
      <c r="G621">
        <v>8</v>
      </c>
      <c r="J621">
        <v>8</v>
      </c>
      <c r="K621" t="s">
        <v>34002</v>
      </c>
      <c r="L621" t="s">
        <v>33907</v>
      </c>
      <c r="M621" t="s">
        <v>33908</v>
      </c>
      <c r="N621" t="s">
        <v>33909</v>
      </c>
      <c r="O621" t="s">
        <v>34008</v>
      </c>
      <c r="P621" t="s">
        <v>34030</v>
      </c>
      <c r="Q621">
        <v>42.916666999999997</v>
      </c>
      <c r="R621">
        <v>143.05000000000001</v>
      </c>
      <c r="S621">
        <v>6</v>
      </c>
      <c r="T621">
        <v>13.25</v>
      </c>
      <c r="U621">
        <v>100.839409185073</v>
      </c>
      <c r="V621">
        <v>39</v>
      </c>
      <c r="W621">
        <v>13.3</v>
      </c>
    </row>
    <row r="622" spans="1:23" hidden="1">
      <c r="A622" t="s">
        <v>34287</v>
      </c>
      <c r="B622" t="s">
        <v>5213</v>
      </c>
      <c r="C622" t="s">
        <v>5214</v>
      </c>
      <c r="D622">
        <v>2000</v>
      </c>
      <c r="E622" t="s">
        <v>452</v>
      </c>
      <c r="F622" t="s">
        <v>5216</v>
      </c>
      <c r="G622">
        <v>8</v>
      </c>
      <c r="J622">
        <v>8</v>
      </c>
      <c r="K622" t="s">
        <v>34002</v>
      </c>
      <c r="L622" t="s">
        <v>33907</v>
      </c>
      <c r="M622" t="s">
        <v>33908</v>
      </c>
      <c r="N622" t="s">
        <v>33909</v>
      </c>
      <c r="O622" t="s">
        <v>34008</v>
      </c>
      <c r="P622" t="s">
        <v>34030</v>
      </c>
      <c r="Q622">
        <v>42.916666999999997</v>
      </c>
      <c r="R622">
        <v>143.05000000000001</v>
      </c>
      <c r="S622">
        <v>6</v>
      </c>
      <c r="T622">
        <v>14.25</v>
      </c>
      <c r="U622">
        <v>100.196400225994</v>
      </c>
      <c r="V622">
        <v>40</v>
      </c>
      <c r="W622">
        <v>14.3</v>
      </c>
    </row>
    <row r="623" spans="1:23" hidden="1">
      <c r="A623" t="s">
        <v>34287</v>
      </c>
      <c r="B623" t="s">
        <v>5213</v>
      </c>
      <c r="C623" t="s">
        <v>5214</v>
      </c>
      <c r="D623">
        <v>2000</v>
      </c>
      <c r="E623" t="s">
        <v>452</v>
      </c>
      <c r="F623" t="s">
        <v>5216</v>
      </c>
      <c r="G623">
        <v>8</v>
      </c>
      <c r="J623">
        <v>8</v>
      </c>
      <c r="K623" t="s">
        <v>34002</v>
      </c>
      <c r="L623" t="s">
        <v>33907</v>
      </c>
      <c r="M623" t="s">
        <v>33908</v>
      </c>
      <c r="N623" t="s">
        <v>33909</v>
      </c>
      <c r="O623" t="s">
        <v>34008</v>
      </c>
      <c r="P623" t="s">
        <v>34030</v>
      </c>
      <c r="Q623">
        <v>42.916666999999997</v>
      </c>
      <c r="R623">
        <v>143.05000000000001</v>
      </c>
      <c r="S623">
        <v>6</v>
      </c>
      <c r="T623">
        <v>14.5</v>
      </c>
      <c r="U623">
        <v>62.6489816782803</v>
      </c>
      <c r="V623">
        <v>39</v>
      </c>
      <c r="W623">
        <v>14.5</v>
      </c>
    </row>
    <row r="624" spans="1:23" hidden="1">
      <c r="A624" t="s">
        <v>34287</v>
      </c>
      <c r="B624" t="s">
        <v>5213</v>
      </c>
      <c r="C624" t="s">
        <v>5214</v>
      </c>
      <c r="D624">
        <v>2000</v>
      </c>
      <c r="E624" t="s">
        <v>452</v>
      </c>
      <c r="F624" t="s">
        <v>5216</v>
      </c>
      <c r="G624">
        <v>8</v>
      </c>
      <c r="J624">
        <v>8</v>
      </c>
      <c r="K624" t="s">
        <v>34002</v>
      </c>
      <c r="L624" t="s">
        <v>33907</v>
      </c>
      <c r="M624" t="s">
        <v>33908</v>
      </c>
      <c r="N624" t="s">
        <v>33909</v>
      </c>
      <c r="O624" t="s">
        <v>34008</v>
      </c>
      <c r="P624" t="s">
        <v>34030</v>
      </c>
      <c r="Q624">
        <v>42.916666999999997</v>
      </c>
      <c r="R624">
        <v>143.05000000000001</v>
      </c>
      <c r="S624">
        <v>6</v>
      </c>
      <c r="T624">
        <v>15</v>
      </c>
      <c r="U624">
        <v>4.9880276574564801</v>
      </c>
      <c r="V624">
        <v>36</v>
      </c>
      <c r="W624">
        <v>15</v>
      </c>
    </row>
    <row r="625" spans="1:23" hidden="1">
      <c r="A625" t="s">
        <v>34287</v>
      </c>
      <c r="B625" t="s">
        <v>5213</v>
      </c>
      <c r="C625" t="s">
        <v>5214</v>
      </c>
      <c r="D625">
        <v>2000</v>
      </c>
      <c r="E625" t="s">
        <v>452</v>
      </c>
      <c r="F625" t="s">
        <v>5216</v>
      </c>
      <c r="G625">
        <v>8</v>
      </c>
      <c r="J625">
        <v>8</v>
      </c>
      <c r="K625" t="s">
        <v>34002</v>
      </c>
      <c r="L625" t="s">
        <v>33907</v>
      </c>
      <c r="M625" t="s">
        <v>33908</v>
      </c>
      <c r="N625" t="s">
        <v>33909</v>
      </c>
      <c r="O625" t="s">
        <v>34008</v>
      </c>
      <c r="P625" t="s">
        <v>34030</v>
      </c>
      <c r="Q625">
        <v>42.916666999999997</v>
      </c>
      <c r="R625">
        <v>143.05000000000001</v>
      </c>
      <c r="S625">
        <v>6</v>
      </c>
      <c r="T625">
        <v>15.5</v>
      </c>
      <c r="U625">
        <v>0.59189109203906298</v>
      </c>
      <c r="V625">
        <v>35</v>
      </c>
      <c r="W625">
        <v>15.5</v>
      </c>
    </row>
    <row r="626" spans="1:23" hidden="1">
      <c r="A626" t="s">
        <v>34287</v>
      </c>
      <c r="B626" t="s">
        <v>5213</v>
      </c>
      <c r="C626" t="s">
        <v>5214</v>
      </c>
      <c r="D626">
        <v>2000</v>
      </c>
      <c r="E626" t="s">
        <v>452</v>
      </c>
      <c r="F626" t="s">
        <v>5216</v>
      </c>
      <c r="G626">
        <v>8</v>
      </c>
      <c r="J626">
        <v>8</v>
      </c>
      <c r="K626" t="s">
        <v>34002</v>
      </c>
      <c r="L626" t="s">
        <v>33907</v>
      </c>
      <c r="M626" t="s">
        <v>33908</v>
      </c>
      <c r="N626" t="s">
        <v>33909</v>
      </c>
      <c r="O626" t="s">
        <v>34008</v>
      </c>
      <c r="P626" t="s">
        <v>34030</v>
      </c>
      <c r="Q626">
        <v>42.916666999999997</v>
      </c>
      <c r="R626">
        <v>143.05000000000001</v>
      </c>
      <c r="S626">
        <v>6</v>
      </c>
      <c r="T626">
        <v>16.025424412817099</v>
      </c>
      <c r="U626">
        <v>3.2580914202695701</v>
      </c>
      <c r="V626">
        <v>39</v>
      </c>
      <c r="W626">
        <v>16</v>
      </c>
    </row>
    <row r="627" spans="1:23" hidden="1">
      <c r="A627" t="s">
        <v>34287</v>
      </c>
      <c r="B627" t="s">
        <v>5213</v>
      </c>
      <c r="C627" t="s">
        <v>5214</v>
      </c>
      <c r="D627">
        <v>2000</v>
      </c>
      <c r="E627" t="s">
        <v>452</v>
      </c>
      <c r="F627" t="s">
        <v>5216</v>
      </c>
      <c r="G627">
        <v>8</v>
      </c>
      <c r="J627">
        <v>8</v>
      </c>
      <c r="K627" t="s">
        <v>34002</v>
      </c>
      <c r="L627" t="s">
        <v>33907</v>
      </c>
      <c r="M627" t="s">
        <v>33908</v>
      </c>
      <c r="N627" t="s">
        <v>33909</v>
      </c>
      <c r="O627" t="s">
        <v>34008</v>
      </c>
      <c r="P627" t="s">
        <v>34031</v>
      </c>
      <c r="Q627">
        <v>42.1</v>
      </c>
      <c r="R627">
        <v>140.58333300000001</v>
      </c>
      <c r="S627">
        <v>6</v>
      </c>
      <c r="T627">
        <v>12</v>
      </c>
      <c r="U627">
        <v>99.645620459512102</v>
      </c>
      <c r="V627">
        <v>22</v>
      </c>
      <c r="W627">
        <v>12</v>
      </c>
    </row>
    <row r="628" spans="1:23" hidden="1">
      <c r="A628" t="s">
        <v>34287</v>
      </c>
      <c r="B628" t="s">
        <v>5213</v>
      </c>
      <c r="C628" t="s">
        <v>5214</v>
      </c>
      <c r="D628">
        <v>2000</v>
      </c>
      <c r="E628" t="s">
        <v>452</v>
      </c>
      <c r="F628" t="s">
        <v>5216</v>
      </c>
      <c r="G628">
        <v>8</v>
      </c>
      <c r="J628">
        <v>8</v>
      </c>
      <c r="K628" t="s">
        <v>34002</v>
      </c>
      <c r="L628" t="s">
        <v>33907</v>
      </c>
      <c r="M628" t="s">
        <v>33908</v>
      </c>
      <c r="N628" t="s">
        <v>33909</v>
      </c>
      <c r="O628" t="s">
        <v>34008</v>
      </c>
      <c r="P628" t="s">
        <v>34031</v>
      </c>
      <c r="Q628">
        <v>42.1</v>
      </c>
      <c r="R628">
        <v>140.58333300000001</v>
      </c>
      <c r="S628">
        <v>6</v>
      </c>
      <c r="T628">
        <v>13.0359104601027</v>
      </c>
      <c r="U628">
        <v>96.075246589096906</v>
      </c>
      <c r="V628">
        <v>26</v>
      </c>
      <c r="W628">
        <v>13</v>
      </c>
    </row>
    <row r="629" spans="1:23" hidden="1">
      <c r="A629" t="s">
        <v>34287</v>
      </c>
      <c r="B629" t="s">
        <v>5213</v>
      </c>
      <c r="C629" t="s">
        <v>5214</v>
      </c>
      <c r="D629">
        <v>2000</v>
      </c>
      <c r="E629" t="s">
        <v>452</v>
      </c>
      <c r="F629" t="s">
        <v>5216</v>
      </c>
      <c r="G629">
        <v>8</v>
      </c>
      <c r="J629">
        <v>8</v>
      </c>
      <c r="K629" t="s">
        <v>34002</v>
      </c>
      <c r="L629" t="s">
        <v>33907</v>
      </c>
      <c r="M629" t="s">
        <v>33908</v>
      </c>
      <c r="N629" t="s">
        <v>33909</v>
      </c>
      <c r="O629" t="s">
        <v>34008</v>
      </c>
      <c r="P629" t="s">
        <v>34031</v>
      </c>
      <c r="Q629">
        <v>42.1</v>
      </c>
      <c r="R629">
        <v>140.58333300000001</v>
      </c>
      <c r="S629">
        <v>6</v>
      </c>
      <c r="T629">
        <v>14.0054338196208</v>
      </c>
      <c r="U629">
        <v>79.998228102297503</v>
      </c>
      <c r="V629">
        <v>55</v>
      </c>
      <c r="W629">
        <v>14</v>
      </c>
    </row>
    <row r="630" spans="1:23" hidden="1">
      <c r="A630" t="s">
        <v>34287</v>
      </c>
      <c r="B630" t="s">
        <v>5213</v>
      </c>
      <c r="C630" t="s">
        <v>5214</v>
      </c>
      <c r="D630">
        <v>2000</v>
      </c>
      <c r="E630" t="s">
        <v>452</v>
      </c>
      <c r="F630" t="s">
        <v>5216</v>
      </c>
      <c r="G630">
        <v>8</v>
      </c>
      <c r="J630">
        <v>8</v>
      </c>
      <c r="K630" t="s">
        <v>34002</v>
      </c>
      <c r="L630" t="s">
        <v>33907</v>
      </c>
      <c r="M630" t="s">
        <v>33908</v>
      </c>
      <c r="N630" t="s">
        <v>33909</v>
      </c>
      <c r="O630" t="s">
        <v>34008</v>
      </c>
      <c r="P630" t="s">
        <v>34031</v>
      </c>
      <c r="Q630">
        <v>42.1</v>
      </c>
      <c r="R630">
        <v>140.58333300000001</v>
      </c>
      <c r="S630">
        <v>6</v>
      </c>
      <c r="T630">
        <v>14.5116059299509</v>
      </c>
      <c r="U630">
        <v>11.3549111097986</v>
      </c>
      <c r="V630">
        <v>35</v>
      </c>
      <c r="W630">
        <v>14.5</v>
      </c>
    </row>
    <row r="631" spans="1:23" hidden="1">
      <c r="A631" t="s">
        <v>34287</v>
      </c>
      <c r="B631" t="s">
        <v>5213</v>
      </c>
      <c r="C631" t="s">
        <v>5214</v>
      </c>
      <c r="D631">
        <v>2000</v>
      </c>
      <c r="E631" t="s">
        <v>452</v>
      </c>
      <c r="F631" t="s">
        <v>5216</v>
      </c>
      <c r="G631">
        <v>8</v>
      </c>
      <c r="J631">
        <v>8</v>
      </c>
      <c r="K631" t="s">
        <v>34002</v>
      </c>
      <c r="L631" t="s">
        <v>33907</v>
      </c>
      <c r="M631" t="s">
        <v>33908</v>
      </c>
      <c r="N631" t="s">
        <v>33909</v>
      </c>
      <c r="O631" t="s">
        <v>34008</v>
      </c>
      <c r="P631" t="s">
        <v>34031</v>
      </c>
      <c r="Q631">
        <v>42.1</v>
      </c>
      <c r="R631">
        <v>140.58333300000001</v>
      </c>
      <c r="S631">
        <v>6</v>
      </c>
      <c r="T631">
        <v>14.996219951568101</v>
      </c>
      <c r="U631">
        <v>3.0447108853582199</v>
      </c>
      <c r="V631">
        <v>29</v>
      </c>
      <c r="W631">
        <v>15</v>
      </c>
    </row>
    <row r="632" spans="1:23" hidden="1">
      <c r="A632" t="s">
        <v>34287</v>
      </c>
      <c r="B632" t="s">
        <v>5213</v>
      </c>
      <c r="C632" t="s">
        <v>5214</v>
      </c>
      <c r="D632">
        <v>2000</v>
      </c>
      <c r="E632" t="s">
        <v>452</v>
      </c>
      <c r="F632" t="s">
        <v>5216</v>
      </c>
      <c r="G632">
        <v>8</v>
      </c>
      <c r="J632">
        <v>8</v>
      </c>
      <c r="K632" t="s">
        <v>34002</v>
      </c>
      <c r="L632" t="s">
        <v>33907</v>
      </c>
      <c r="M632" t="s">
        <v>33908</v>
      </c>
      <c r="N632" t="s">
        <v>33909</v>
      </c>
      <c r="O632" t="s">
        <v>34008</v>
      </c>
      <c r="P632" t="s">
        <v>34031</v>
      </c>
      <c r="Q632">
        <v>42.1</v>
      </c>
      <c r="R632">
        <v>140.58333300000001</v>
      </c>
      <c r="S632">
        <v>6</v>
      </c>
      <c r="T632">
        <v>16.001771897702401</v>
      </c>
      <c r="U632">
        <v>3.2602917724883298</v>
      </c>
      <c r="V632">
        <v>41</v>
      </c>
      <c r="W632">
        <v>16</v>
      </c>
    </row>
    <row r="633" spans="1:23" hidden="1">
      <c r="A633" t="s">
        <v>34287</v>
      </c>
      <c r="B633" t="s">
        <v>5213</v>
      </c>
      <c r="C633" t="s">
        <v>5214</v>
      </c>
      <c r="D633">
        <v>2000</v>
      </c>
      <c r="E633" t="s">
        <v>452</v>
      </c>
      <c r="F633" t="s">
        <v>5216</v>
      </c>
      <c r="G633">
        <v>8</v>
      </c>
      <c r="J633">
        <v>8</v>
      </c>
      <c r="K633" t="s">
        <v>34002</v>
      </c>
      <c r="L633" t="s">
        <v>33907</v>
      </c>
      <c r="M633" t="s">
        <v>33908</v>
      </c>
      <c r="N633" t="s">
        <v>33909</v>
      </c>
      <c r="O633" t="s">
        <v>34008</v>
      </c>
      <c r="P633" t="s">
        <v>34032</v>
      </c>
      <c r="Q633">
        <v>39.388610999999997</v>
      </c>
      <c r="R633">
        <v>141.11694399999999</v>
      </c>
      <c r="S633">
        <v>7</v>
      </c>
      <c r="T633">
        <v>11</v>
      </c>
      <c r="U633">
        <v>99.462334675100607</v>
      </c>
      <c r="V633">
        <v>31</v>
      </c>
      <c r="W633">
        <v>11</v>
      </c>
    </row>
    <row r="634" spans="1:23" hidden="1">
      <c r="A634" t="s">
        <v>34287</v>
      </c>
      <c r="B634" t="s">
        <v>5213</v>
      </c>
      <c r="C634" t="s">
        <v>5214</v>
      </c>
      <c r="D634">
        <v>2000</v>
      </c>
      <c r="E634" t="s">
        <v>452</v>
      </c>
      <c r="F634" t="s">
        <v>5216</v>
      </c>
      <c r="G634">
        <v>8</v>
      </c>
      <c r="J634">
        <v>8</v>
      </c>
      <c r="K634" t="s">
        <v>34002</v>
      </c>
      <c r="L634" t="s">
        <v>33907</v>
      </c>
      <c r="M634" t="s">
        <v>33908</v>
      </c>
      <c r="N634" t="s">
        <v>33909</v>
      </c>
      <c r="O634" t="s">
        <v>34008</v>
      </c>
      <c r="P634" t="s">
        <v>34032</v>
      </c>
      <c r="Q634">
        <v>39.388610999999997</v>
      </c>
      <c r="R634">
        <v>141.11694399999999</v>
      </c>
      <c r="S634">
        <v>7</v>
      </c>
      <c r="T634">
        <v>12.486486486486401</v>
      </c>
      <c r="U634">
        <v>99.146060954571595</v>
      </c>
      <c r="V634">
        <v>37</v>
      </c>
      <c r="W634">
        <v>12.5</v>
      </c>
    </row>
    <row r="635" spans="1:23" hidden="1">
      <c r="A635" t="s">
        <v>34287</v>
      </c>
      <c r="B635" t="s">
        <v>5213</v>
      </c>
      <c r="C635" t="s">
        <v>5214</v>
      </c>
      <c r="D635">
        <v>2000</v>
      </c>
      <c r="E635" t="s">
        <v>452</v>
      </c>
      <c r="F635" t="s">
        <v>5216</v>
      </c>
      <c r="G635">
        <v>8</v>
      </c>
      <c r="J635">
        <v>8</v>
      </c>
      <c r="K635" t="s">
        <v>34002</v>
      </c>
      <c r="L635" t="s">
        <v>33907</v>
      </c>
      <c r="M635" t="s">
        <v>33908</v>
      </c>
      <c r="N635" t="s">
        <v>33909</v>
      </c>
      <c r="O635" t="s">
        <v>34008</v>
      </c>
      <c r="P635" t="s">
        <v>34032</v>
      </c>
      <c r="Q635">
        <v>39.388610999999997</v>
      </c>
      <c r="R635">
        <v>141.11694399999999</v>
      </c>
      <c r="S635">
        <v>7</v>
      </c>
      <c r="T635">
        <v>12.972972972972901</v>
      </c>
      <c r="U635">
        <v>88.404255319148803</v>
      </c>
      <c r="V635">
        <v>44</v>
      </c>
      <c r="W635">
        <v>13</v>
      </c>
    </row>
    <row r="636" spans="1:23" hidden="1">
      <c r="A636" t="s">
        <v>34287</v>
      </c>
      <c r="B636" t="s">
        <v>5213</v>
      </c>
      <c r="C636" t="s">
        <v>5214</v>
      </c>
      <c r="D636">
        <v>2000</v>
      </c>
      <c r="E636" t="s">
        <v>452</v>
      </c>
      <c r="F636" t="s">
        <v>5216</v>
      </c>
      <c r="G636">
        <v>8</v>
      </c>
      <c r="J636">
        <v>8</v>
      </c>
      <c r="K636" t="s">
        <v>34002</v>
      </c>
      <c r="L636" t="s">
        <v>33907</v>
      </c>
      <c r="M636" t="s">
        <v>33908</v>
      </c>
      <c r="N636" t="s">
        <v>33909</v>
      </c>
      <c r="O636" t="s">
        <v>34008</v>
      </c>
      <c r="P636" t="s">
        <v>34032</v>
      </c>
      <c r="Q636">
        <v>39.388610999999997</v>
      </c>
      <c r="R636">
        <v>141.11694399999999</v>
      </c>
      <c r="S636">
        <v>7</v>
      </c>
      <c r="T636">
        <v>13.486486486486401</v>
      </c>
      <c r="U636">
        <v>29.784358826911902</v>
      </c>
      <c r="V636">
        <v>70</v>
      </c>
      <c r="W636">
        <v>13.5</v>
      </c>
    </row>
    <row r="637" spans="1:23" hidden="1">
      <c r="A637" t="s">
        <v>34287</v>
      </c>
      <c r="B637" t="s">
        <v>5213</v>
      </c>
      <c r="C637" t="s">
        <v>5214</v>
      </c>
      <c r="D637">
        <v>2000</v>
      </c>
      <c r="E637" t="s">
        <v>452</v>
      </c>
      <c r="F637" t="s">
        <v>5216</v>
      </c>
      <c r="G637">
        <v>8</v>
      </c>
      <c r="J637">
        <v>8</v>
      </c>
      <c r="K637" t="s">
        <v>34002</v>
      </c>
      <c r="L637" t="s">
        <v>33907</v>
      </c>
      <c r="M637" t="s">
        <v>33908</v>
      </c>
      <c r="N637" t="s">
        <v>33909</v>
      </c>
      <c r="O637" t="s">
        <v>34008</v>
      </c>
      <c r="P637" t="s">
        <v>34032</v>
      </c>
      <c r="Q637">
        <v>39.388610999999997</v>
      </c>
      <c r="R637">
        <v>141.11694399999999</v>
      </c>
      <c r="S637">
        <v>7</v>
      </c>
      <c r="T637">
        <v>13.972972972972901</v>
      </c>
      <c r="U637">
        <v>8.4042553191488807</v>
      </c>
      <c r="V637">
        <v>39</v>
      </c>
      <c r="W637">
        <v>14</v>
      </c>
    </row>
    <row r="638" spans="1:23" hidden="1">
      <c r="A638" t="s">
        <v>34287</v>
      </c>
      <c r="B638" t="s">
        <v>5213</v>
      </c>
      <c r="C638" t="s">
        <v>5214</v>
      </c>
      <c r="D638">
        <v>2000</v>
      </c>
      <c r="E638" t="s">
        <v>452</v>
      </c>
      <c r="F638" t="s">
        <v>5216</v>
      </c>
      <c r="G638">
        <v>8</v>
      </c>
      <c r="J638">
        <v>8</v>
      </c>
      <c r="K638" t="s">
        <v>34002</v>
      </c>
      <c r="L638" t="s">
        <v>33907</v>
      </c>
      <c r="M638" t="s">
        <v>33908</v>
      </c>
      <c r="N638" t="s">
        <v>33909</v>
      </c>
      <c r="O638" t="s">
        <v>34008</v>
      </c>
      <c r="P638" t="s">
        <v>34032</v>
      </c>
      <c r="Q638">
        <v>39.388610999999997</v>
      </c>
      <c r="R638">
        <v>141.11694399999999</v>
      </c>
      <c r="S638">
        <v>7</v>
      </c>
      <c r="T638">
        <v>15</v>
      </c>
      <c r="U638">
        <v>0.75043128234614098</v>
      </c>
      <c r="V638">
        <v>35</v>
      </c>
      <c r="W638">
        <v>15</v>
      </c>
    </row>
    <row r="639" spans="1:23" hidden="1">
      <c r="A639" t="s">
        <v>34287</v>
      </c>
      <c r="B639" t="s">
        <v>5213</v>
      </c>
      <c r="C639" t="s">
        <v>5214</v>
      </c>
      <c r="D639">
        <v>2000</v>
      </c>
      <c r="E639" t="s">
        <v>452</v>
      </c>
      <c r="F639" t="s">
        <v>5216</v>
      </c>
      <c r="G639">
        <v>8</v>
      </c>
      <c r="J639">
        <v>8</v>
      </c>
      <c r="K639" t="s">
        <v>34002</v>
      </c>
      <c r="L639" t="s">
        <v>33907</v>
      </c>
      <c r="M639" t="s">
        <v>33908</v>
      </c>
      <c r="N639" t="s">
        <v>33909</v>
      </c>
      <c r="O639" t="s">
        <v>34008</v>
      </c>
      <c r="P639" t="s">
        <v>34032</v>
      </c>
      <c r="Q639">
        <v>39.388610999999997</v>
      </c>
      <c r="R639">
        <v>141.11694399999999</v>
      </c>
      <c r="S639">
        <v>7</v>
      </c>
      <c r="T639">
        <v>16</v>
      </c>
      <c r="U639">
        <v>4.2610695802184697</v>
      </c>
      <c r="V639">
        <v>25</v>
      </c>
      <c r="W639">
        <v>16</v>
      </c>
    </row>
    <row r="640" spans="1:23" hidden="1">
      <c r="A640" t="s">
        <v>34287</v>
      </c>
      <c r="B640" t="s">
        <v>5213</v>
      </c>
      <c r="C640" t="s">
        <v>5214</v>
      </c>
      <c r="D640">
        <v>2000</v>
      </c>
      <c r="E640" t="s">
        <v>452</v>
      </c>
      <c r="F640" t="s">
        <v>5216</v>
      </c>
      <c r="G640">
        <v>8</v>
      </c>
      <c r="J640">
        <v>8</v>
      </c>
      <c r="K640" t="s">
        <v>34002</v>
      </c>
      <c r="L640" t="s">
        <v>33907</v>
      </c>
      <c r="M640" t="s">
        <v>33908</v>
      </c>
      <c r="N640" t="s">
        <v>33909</v>
      </c>
      <c r="O640" t="s">
        <v>34008</v>
      </c>
      <c r="P640" t="s">
        <v>34033</v>
      </c>
      <c r="Q640">
        <v>36.080556000000001</v>
      </c>
      <c r="R640">
        <v>140.114722</v>
      </c>
      <c r="S640">
        <v>7</v>
      </c>
      <c r="T640">
        <v>10.972972972972901</v>
      </c>
      <c r="U640">
        <v>100.55248618784501</v>
      </c>
      <c r="V640">
        <v>32</v>
      </c>
      <c r="W640">
        <v>11</v>
      </c>
    </row>
    <row r="641" spans="1:23" hidden="1">
      <c r="A641" t="s">
        <v>34287</v>
      </c>
      <c r="B641" t="s">
        <v>5213</v>
      </c>
      <c r="C641" t="s">
        <v>5214</v>
      </c>
      <c r="D641">
        <v>2000</v>
      </c>
      <c r="E641" t="s">
        <v>452</v>
      </c>
      <c r="F641" t="s">
        <v>5216</v>
      </c>
      <c r="G641">
        <v>8</v>
      </c>
      <c r="J641">
        <v>8</v>
      </c>
      <c r="K641" t="s">
        <v>34002</v>
      </c>
      <c r="L641" t="s">
        <v>33907</v>
      </c>
      <c r="M641" t="s">
        <v>33908</v>
      </c>
      <c r="N641" t="s">
        <v>33909</v>
      </c>
      <c r="O641" t="s">
        <v>34008</v>
      </c>
      <c r="P641" t="s">
        <v>34033</v>
      </c>
      <c r="Q641">
        <v>36.080556000000001</v>
      </c>
      <c r="R641">
        <v>140.114722</v>
      </c>
      <c r="S641">
        <v>7</v>
      </c>
      <c r="T641">
        <v>12</v>
      </c>
      <c r="U641">
        <v>95.027624309392294</v>
      </c>
      <c r="V641">
        <v>25</v>
      </c>
      <c r="W641">
        <v>12</v>
      </c>
    </row>
    <row r="642" spans="1:23" hidden="1">
      <c r="A642" t="s">
        <v>34287</v>
      </c>
      <c r="B642" t="s">
        <v>5213</v>
      </c>
      <c r="C642" t="s">
        <v>5214</v>
      </c>
      <c r="D642">
        <v>2000</v>
      </c>
      <c r="E642" t="s">
        <v>452</v>
      </c>
      <c r="F642" t="s">
        <v>5216</v>
      </c>
      <c r="G642">
        <v>8</v>
      </c>
      <c r="J642">
        <v>8</v>
      </c>
      <c r="K642" t="s">
        <v>34002</v>
      </c>
      <c r="L642" t="s">
        <v>33907</v>
      </c>
      <c r="M642" t="s">
        <v>33908</v>
      </c>
      <c r="N642" t="s">
        <v>33909</v>
      </c>
      <c r="O642" t="s">
        <v>34008</v>
      </c>
      <c r="P642" t="s">
        <v>34033</v>
      </c>
      <c r="Q642">
        <v>36.080556000000001</v>
      </c>
      <c r="R642">
        <v>140.114722</v>
      </c>
      <c r="S642">
        <v>7</v>
      </c>
      <c r="T642">
        <v>12.4699119008511</v>
      </c>
      <c r="U642">
        <v>81.2154696132597</v>
      </c>
      <c r="V642">
        <v>43</v>
      </c>
      <c r="W642">
        <v>12.5</v>
      </c>
    </row>
    <row r="643" spans="1:23" hidden="1">
      <c r="A643" t="s">
        <v>34287</v>
      </c>
      <c r="B643" t="s">
        <v>5213</v>
      </c>
      <c r="C643" t="s">
        <v>5214</v>
      </c>
      <c r="D643">
        <v>2000</v>
      </c>
      <c r="E643" t="s">
        <v>452</v>
      </c>
      <c r="F643" t="s">
        <v>5216</v>
      </c>
      <c r="G643">
        <v>8</v>
      </c>
      <c r="J643">
        <v>8</v>
      </c>
      <c r="K643" t="s">
        <v>34002</v>
      </c>
      <c r="L643" t="s">
        <v>33907</v>
      </c>
      <c r="M643" t="s">
        <v>33908</v>
      </c>
      <c r="N643" t="s">
        <v>33909</v>
      </c>
      <c r="O643" t="s">
        <v>34008</v>
      </c>
      <c r="P643" t="s">
        <v>34033</v>
      </c>
      <c r="Q643">
        <v>36.080556000000001</v>
      </c>
      <c r="R643">
        <v>140.114722</v>
      </c>
      <c r="S643">
        <v>7</v>
      </c>
      <c r="T643">
        <v>12.974316858294699</v>
      </c>
      <c r="U643">
        <v>48.066298342541401</v>
      </c>
      <c r="V643">
        <v>75</v>
      </c>
      <c r="W643">
        <v>13</v>
      </c>
    </row>
    <row r="644" spans="1:23" hidden="1">
      <c r="A644" t="s">
        <v>34287</v>
      </c>
      <c r="B644" t="s">
        <v>5213</v>
      </c>
      <c r="C644" t="s">
        <v>5214</v>
      </c>
      <c r="D644">
        <v>2000</v>
      </c>
      <c r="E644" t="s">
        <v>452</v>
      </c>
      <c r="F644" t="s">
        <v>5216</v>
      </c>
      <c r="G644">
        <v>8</v>
      </c>
      <c r="J644">
        <v>8</v>
      </c>
      <c r="K644" t="s">
        <v>34002</v>
      </c>
      <c r="L644" t="s">
        <v>33907</v>
      </c>
      <c r="M644" t="s">
        <v>33908</v>
      </c>
      <c r="N644" t="s">
        <v>33909</v>
      </c>
      <c r="O644" t="s">
        <v>34008</v>
      </c>
      <c r="P644" t="s">
        <v>34033</v>
      </c>
      <c r="Q644">
        <v>36.080556000000001</v>
      </c>
      <c r="R644">
        <v>140.114722</v>
      </c>
      <c r="S644">
        <v>7</v>
      </c>
      <c r="T644">
        <v>14.0174705091832</v>
      </c>
      <c r="U644">
        <v>18.232044198895</v>
      </c>
      <c r="V644">
        <v>44</v>
      </c>
      <c r="W644">
        <v>14</v>
      </c>
    </row>
    <row r="645" spans="1:23" hidden="1">
      <c r="A645" t="s">
        <v>34287</v>
      </c>
      <c r="B645" t="s">
        <v>5213</v>
      </c>
      <c r="C645" t="s">
        <v>5214</v>
      </c>
      <c r="D645">
        <v>2000</v>
      </c>
      <c r="E645" t="s">
        <v>452</v>
      </c>
      <c r="F645" t="s">
        <v>5216</v>
      </c>
      <c r="G645">
        <v>8</v>
      </c>
      <c r="J645">
        <v>8</v>
      </c>
      <c r="K645" t="s">
        <v>34002</v>
      </c>
      <c r="L645" t="s">
        <v>33907</v>
      </c>
      <c r="M645" t="s">
        <v>33908</v>
      </c>
      <c r="N645" t="s">
        <v>33909</v>
      </c>
      <c r="O645" t="s">
        <v>34008</v>
      </c>
      <c r="P645" t="s">
        <v>34033</v>
      </c>
      <c r="Q645">
        <v>36.080556000000001</v>
      </c>
      <c r="R645">
        <v>140.114722</v>
      </c>
      <c r="S645">
        <v>7</v>
      </c>
      <c r="T645">
        <v>15.0195609974615</v>
      </c>
      <c r="U645">
        <v>14.3646408839779</v>
      </c>
      <c r="V645">
        <v>34</v>
      </c>
      <c r="W645">
        <v>15</v>
      </c>
    </row>
    <row r="646" spans="1:23" hidden="1">
      <c r="A646" t="s">
        <v>34287</v>
      </c>
      <c r="B646" t="s">
        <v>5213</v>
      </c>
      <c r="C646" t="s">
        <v>5214</v>
      </c>
      <c r="D646">
        <v>2000</v>
      </c>
      <c r="E646" t="s">
        <v>452</v>
      </c>
      <c r="F646" t="s">
        <v>5216</v>
      </c>
      <c r="G646">
        <v>8</v>
      </c>
      <c r="J646">
        <v>8</v>
      </c>
      <c r="K646" t="s">
        <v>34002</v>
      </c>
      <c r="L646" t="s">
        <v>33907</v>
      </c>
      <c r="M646" t="s">
        <v>33908</v>
      </c>
      <c r="N646" t="s">
        <v>33909</v>
      </c>
      <c r="O646" t="s">
        <v>34008</v>
      </c>
      <c r="P646" t="s">
        <v>34033</v>
      </c>
      <c r="Q646">
        <v>36.080556000000001</v>
      </c>
      <c r="R646">
        <v>140.114722</v>
      </c>
      <c r="S646">
        <v>7</v>
      </c>
      <c r="T646">
        <v>15.993728535164999</v>
      </c>
      <c r="U646">
        <v>12.154696132596699</v>
      </c>
      <c r="V646">
        <v>50</v>
      </c>
      <c r="W646">
        <v>16</v>
      </c>
    </row>
    <row r="647" spans="1:23" hidden="1">
      <c r="A647" t="s">
        <v>34288</v>
      </c>
      <c r="B647" t="s">
        <v>5048</v>
      </c>
      <c r="C647" t="s">
        <v>5049</v>
      </c>
      <c r="D647">
        <v>1978</v>
      </c>
      <c r="E647" t="s">
        <v>1196</v>
      </c>
      <c r="F647" t="s">
        <v>5050</v>
      </c>
      <c r="G647">
        <v>5</v>
      </c>
      <c r="H647" t="s">
        <v>33773</v>
      </c>
      <c r="J647">
        <v>5</v>
      </c>
      <c r="K647" t="s">
        <v>33803</v>
      </c>
      <c r="L647" t="s">
        <v>33891</v>
      </c>
      <c r="M647" t="s">
        <v>33953</v>
      </c>
      <c r="N647" t="s">
        <v>33852</v>
      </c>
      <c r="O647" t="s">
        <v>33853</v>
      </c>
      <c r="P647">
        <v>33</v>
      </c>
      <c r="Q647">
        <v>33.363484</v>
      </c>
      <c r="R647">
        <v>-116.836394</v>
      </c>
      <c r="S647">
        <v>6</v>
      </c>
      <c r="T647">
        <v>9.0145516335830695</v>
      </c>
      <c r="U647">
        <v>66.3860353749903</v>
      </c>
      <c r="V647">
        <v>20</v>
      </c>
      <c r="W647">
        <v>9</v>
      </c>
    </row>
    <row r="648" spans="1:23" hidden="1">
      <c r="A648" t="s">
        <v>34288</v>
      </c>
      <c r="B648" t="s">
        <v>5048</v>
      </c>
      <c r="C648" t="s">
        <v>5049</v>
      </c>
      <c r="D648">
        <v>1978</v>
      </c>
      <c r="E648" t="s">
        <v>1196</v>
      </c>
      <c r="F648" t="s">
        <v>5050</v>
      </c>
      <c r="G648">
        <v>5</v>
      </c>
      <c r="H648" t="s">
        <v>33773</v>
      </c>
      <c r="J648">
        <v>5</v>
      </c>
      <c r="K648" t="s">
        <v>33803</v>
      </c>
      <c r="L648" t="s">
        <v>33891</v>
      </c>
      <c r="M648" t="s">
        <v>33953</v>
      </c>
      <c r="N648" t="s">
        <v>33852</v>
      </c>
      <c r="O648" t="s">
        <v>33853</v>
      </c>
      <c r="P648">
        <v>33</v>
      </c>
      <c r="Q648">
        <v>33.363484</v>
      </c>
      <c r="R648">
        <v>-116.836394</v>
      </c>
      <c r="S648">
        <v>6</v>
      </c>
      <c r="T648">
        <v>9.9188846837105107</v>
      </c>
      <c r="U648">
        <v>66.029195952730305</v>
      </c>
      <c r="V648">
        <v>20</v>
      </c>
      <c r="W648">
        <v>10</v>
      </c>
    </row>
    <row r="649" spans="1:23" hidden="1">
      <c r="A649" t="s">
        <v>34288</v>
      </c>
      <c r="B649" t="s">
        <v>5048</v>
      </c>
      <c r="C649" t="s">
        <v>5049</v>
      </c>
      <c r="D649">
        <v>1978</v>
      </c>
      <c r="E649" t="s">
        <v>1196</v>
      </c>
      <c r="F649" t="s">
        <v>5050</v>
      </c>
      <c r="G649">
        <v>5</v>
      </c>
      <c r="H649" t="s">
        <v>33773</v>
      </c>
      <c r="J649">
        <v>5</v>
      </c>
      <c r="K649" t="s">
        <v>33803</v>
      </c>
      <c r="L649" t="s">
        <v>33891</v>
      </c>
      <c r="M649" t="s">
        <v>33953</v>
      </c>
      <c r="N649" t="s">
        <v>33852</v>
      </c>
      <c r="O649" t="s">
        <v>33853</v>
      </c>
      <c r="P649">
        <v>33</v>
      </c>
      <c r="Q649">
        <v>33.363484</v>
      </c>
      <c r="R649">
        <v>-116.836394</v>
      </c>
      <c r="S649">
        <v>6</v>
      </c>
      <c r="T649">
        <v>10.9166447825751</v>
      </c>
      <c r="U649">
        <v>89.208310805592006</v>
      </c>
      <c r="V649">
        <v>20</v>
      </c>
      <c r="W649">
        <v>11</v>
      </c>
    </row>
    <row r="650" spans="1:23" hidden="1">
      <c r="A650" t="s">
        <v>34288</v>
      </c>
      <c r="B650" t="s">
        <v>5048</v>
      </c>
      <c r="C650" t="s">
        <v>5049</v>
      </c>
      <c r="D650">
        <v>1978</v>
      </c>
      <c r="E650" t="s">
        <v>1196</v>
      </c>
      <c r="F650" t="s">
        <v>5050</v>
      </c>
      <c r="G650">
        <v>5</v>
      </c>
      <c r="H650" t="s">
        <v>33773</v>
      </c>
      <c r="J650">
        <v>5</v>
      </c>
      <c r="K650" t="s">
        <v>33803</v>
      </c>
      <c r="L650" t="s">
        <v>33891</v>
      </c>
      <c r="M650" t="s">
        <v>33953</v>
      </c>
      <c r="N650" t="s">
        <v>33852</v>
      </c>
      <c r="O650" t="s">
        <v>33853</v>
      </c>
      <c r="P650">
        <v>33</v>
      </c>
      <c r="Q650">
        <v>33.363484</v>
      </c>
      <c r="R650">
        <v>-116.836394</v>
      </c>
      <c r="S650">
        <v>6</v>
      </c>
      <c r="T650">
        <v>11.883169846296401</v>
      </c>
      <c r="U650">
        <v>70.788599675600494</v>
      </c>
      <c r="V650">
        <v>20</v>
      </c>
      <c r="W650">
        <v>12</v>
      </c>
    </row>
    <row r="651" spans="1:23" hidden="1">
      <c r="A651" t="s">
        <v>34288</v>
      </c>
      <c r="B651" t="s">
        <v>5048</v>
      </c>
      <c r="C651" t="s">
        <v>5049</v>
      </c>
      <c r="D651">
        <v>1978</v>
      </c>
      <c r="E651" t="s">
        <v>1196</v>
      </c>
      <c r="F651" t="s">
        <v>5050</v>
      </c>
      <c r="G651">
        <v>5</v>
      </c>
      <c r="H651" t="s">
        <v>33773</v>
      </c>
      <c r="J651">
        <v>5</v>
      </c>
      <c r="K651" t="s">
        <v>33803</v>
      </c>
      <c r="L651" t="s">
        <v>33891</v>
      </c>
      <c r="M651" t="s">
        <v>33953</v>
      </c>
      <c r="N651" t="s">
        <v>33852</v>
      </c>
      <c r="O651" t="s">
        <v>33853</v>
      </c>
      <c r="P651">
        <v>33</v>
      </c>
      <c r="Q651">
        <v>33.363484</v>
      </c>
      <c r="R651">
        <v>-116.836394</v>
      </c>
      <c r="S651">
        <v>6</v>
      </c>
      <c r="T651">
        <v>12.9039159650884</v>
      </c>
      <c r="U651">
        <v>98.171004865992103</v>
      </c>
      <c r="V651">
        <v>20</v>
      </c>
      <c r="W651">
        <v>13</v>
      </c>
    </row>
    <row r="652" spans="1:23" hidden="1">
      <c r="A652" t="s">
        <v>34288</v>
      </c>
      <c r="B652" t="s">
        <v>5048</v>
      </c>
      <c r="C652" t="s">
        <v>5049</v>
      </c>
      <c r="D652">
        <v>1978</v>
      </c>
      <c r="E652" t="s">
        <v>1196</v>
      </c>
      <c r="F652" t="s">
        <v>5050</v>
      </c>
      <c r="G652">
        <v>5</v>
      </c>
      <c r="H652" t="s">
        <v>33773</v>
      </c>
      <c r="J652">
        <v>5</v>
      </c>
      <c r="K652" t="s">
        <v>33803</v>
      </c>
      <c r="L652" t="s">
        <v>33891</v>
      </c>
      <c r="M652" t="s">
        <v>33953</v>
      </c>
      <c r="N652" t="s">
        <v>33852</v>
      </c>
      <c r="O652" t="s">
        <v>33853</v>
      </c>
      <c r="P652">
        <v>33</v>
      </c>
      <c r="Q652">
        <v>33.363484</v>
      </c>
      <c r="R652">
        <v>-116.836394</v>
      </c>
      <c r="S652">
        <v>6</v>
      </c>
      <c r="T652">
        <v>13.940882057619501</v>
      </c>
      <c r="U652">
        <v>99.083957673592295</v>
      </c>
      <c r="V652">
        <v>20</v>
      </c>
      <c r="W652">
        <v>14</v>
      </c>
    </row>
    <row r="653" spans="1:23" hidden="1">
      <c r="A653" t="s">
        <v>34288</v>
      </c>
      <c r="B653" t="s">
        <v>5048</v>
      </c>
      <c r="C653" t="s">
        <v>5049</v>
      </c>
      <c r="D653">
        <v>1978</v>
      </c>
      <c r="E653" t="s">
        <v>1196</v>
      </c>
      <c r="F653" t="s">
        <v>5050</v>
      </c>
      <c r="G653">
        <v>5</v>
      </c>
      <c r="H653" t="s">
        <v>33773</v>
      </c>
      <c r="J653">
        <v>5</v>
      </c>
      <c r="K653" t="s">
        <v>33803</v>
      </c>
      <c r="L653" t="s">
        <v>33891</v>
      </c>
      <c r="M653" t="s">
        <v>33953</v>
      </c>
      <c r="N653" t="s">
        <v>33852</v>
      </c>
      <c r="O653" t="s">
        <v>33853</v>
      </c>
      <c r="P653">
        <v>36</v>
      </c>
      <c r="Q653">
        <v>35.944167</v>
      </c>
      <c r="R653">
        <v>-121.083333</v>
      </c>
      <c r="S653">
        <v>6</v>
      </c>
      <c r="T653">
        <v>9</v>
      </c>
      <c r="U653">
        <v>20.4255319148936</v>
      </c>
      <c r="V653">
        <v>20</v>
      </c>
      <c r="W653">
        <v>9</v>
      </c>
    </row>
    <row r="654" spans="1:23" hidden="1">
      <c r="A654" t="s">
        <v>34288</v>
      </c>
      <c r="B654" t="s">
        <v>5048</v>
      </c>
      <c r="C654" t="s">
        <v>5049</v>
      </c>
      <c r="D654">
        <v>1978</v>
      </c>
      <c r="E654" t="s">
        <v>1196</v>
      </c>
      <c r="F654" t="s">
        <v>5050</v>
      </c>
      <c r="G654">
        <v>5</v>
      </c>
      <c r="H654" t="s">
        <v>33773</v>
      </c>
      <c r="J654">
        <v>5</v>
      </c>
      <c r="K654" t="s">
        <v>33803</v>
      </c>
      <c r="L654" t="s">
        <v>33891</v>
      </c>
      <c r="M654" t="s">
        <v>33953</v>
      </c>
      <c r="N654" t="s">
        <v>33852</v>
      </c>
      <c r="O654" t="s">
        <v>33853</v>
      </c>
      <c r="P654">
        <v>36</v>
      </c>
      <c r="Q654">
        <v>35.944167</v>
      </c>
      <c r="R654">
        <v>-121.083333</v>
      </c>
      <c r="S654">
        <v>6</v>
      </c>
      <c r="T654">
        <v>9.9890109890109802</v>
      </c>
      <c r="U654">
        <v>20.4255319148936</v>
      </c>
      <c r="V654">
        <v>20</v>
      </c>
      <c r="W654">
        <v>10</v>
      </c>
    </row>
    <row r="655" spans="1:23" hidden="1">
      <c r="A655" t="s">
        <v>34288</v>
      </c>
      <c r="B655" t="s">
        <v>5048</v>
      </c>
      <c r="C655" t="s">
        <v>5049</v>
      </c>
      <c r="D655">
        <v>1978</v>
      </c>
      <c r="E655" t="s">
        <v>1196</v>
      </c>
      <c r="F655" t="s">
        <v>5050</v>
      </c>
      <c r="G655">
        <v>5</v>
      </c>
      <c r="H655" t="s">
        <v>33773</v>
      </c>
      <c r="J655">
        <v>5</v>
      </c>
      <c r="K655" t="s">
        <v>33803</v>
      </c>
      <c r="L655" t="s">
        <v>33891</v>
      </c>
      <c r="M655" t="s">
        <v>33953</v>
      </c>
      <c r="N655" t="s">
        <v>33852</v>
      </c>
      <c r="O655" t="s">
        <v>33853</v>
      </c>
      <c r="P655">
        <v>36</v>
      </c>
      <c r="Q655">
        <v>35.944167</v>
      </c>
      <c r="R655">
        <v>-121.083333</v>
      </c>
      <c r="S655">
        <v>6</v>
      </c>
      <c r="T655">
        <v>10.956043956043899</v>
      </c>
      <c r="U655">
        <v>22.978723404255302</v>
      </c>
      <c r="V655">
        <v>20</v>
      </c>
      <c r="W655">
        <v>11</v>
      </c>
    </row>
    <row r="656" spans="1:23" hidden="1">
      <c r="A656" t="s">
        <v>34288</v>
      </c>
      <c r="B656" t="s">
        <v>5048</v>
      </c>
      <c r="C656" t="s">
        <v>5049</v>
      </c>
      <c r="D656">
        <v>1978</v>
      </c>
      <c r="E656" t="s">
        <v>1196</v>
      </c>
      <c r="F656" t="s">
        <v>5050</v>
      </c>
      <c r="G656">
        <v>5</v>
      </c>
      <c r="H656" t="s">
        <v>33773</v>
      </c>
      <c r="J656">
        <v>5</v>
      </c>
      <c r="K656" t="s">
        <v>33803</v>
      </c>
      <c r="L656" t="s">
        <v>33891</v>
      </c>
      <c r="M656" t="s">
        <v>33953</v>
      </c>
      <c r="N656" t="s">
        <v>33852</v>
      </c>
      <c r="O656" t="s">
        <v>33853</v>
      </c>
      <c r="P656">
        <v>36</v>
      </c>
      <c r="Q656">
        <v>35.944167</v>
      </c>
      <c r="R656">
        <v>-121.083333</v>
      </c>
      <c r="S656">
        <v>6</v>
      </c>
      <c r="T656">
        <v>11.945054945054901</v>
      </c>
      <c r="U656">
        <v>42.978723404255298</v>
      </c>
      <c r="V656">
        <v>20</v>
      </c>
      <c r="W656">
        <v>12</v>
      </c>
    </row>
    <row r="657" spans="1:24" hidden="1">
      <c r="A657" t="s">
        <v>34288</v>
      </c>
      <c r="B657" t="s">
        <v>5048</v>
      </c>
      <c r="C657" t="s">
        <v>5049</v>
      </c>
      <c r="D657">
        <v>1978</v>
      </c>
      <c r="E657" t="s">
        <v>1196</v>
      </c>
      <c r="F657" t="s">
        <v>5050</v>
      </c>
      <c r="G657">
        <v>5</v>
      </c>
      <c r="H657" t="s">
        <v>33773</v>
      </c>
      <c r="J657">
        <v>5</v>
      </c>
      <c r="K657" t="s">
        <v>33803</v>
      </c>
      <c r="L657" t="s">
        <v>33891</v>
      </c>
      <c r="M657" t="s">
        <v>33953</v>
      </c>
      <c r="N657" t="s">
        <v>33852</v>
      </c>
      <c r="O657" t="s">
        <v>33853</v>
      </c>
      <c r="P657">
        <v>36</v>
      </c>
      <c r="Q657">
        <v>35.944167</v>
      </c>
      <c r="R657">
        <v>-121.083333</v>
      </c>
      <c r="S657">
        <v>6</v>
      </c>
      <c r="T657">
        <v>12.956043956043899</v>
      </c>
      <c r="U657">
        <v>99.574468085106304</v>
      </c>
      <c r="V657">
        <v>20</v>
      </c>
      <c r="W657">
        <v>13</v>
      </c>
    </row>
    <row r="658" spans="1:24" hidden="1">
      <c r="A658" t="s">
        <v>34288</v>
      </c>
      <c r="B658" t="s">
        <v>5048</v>
      </c>
      <c r="C658" t="s">
        <v>5049</v>
      </c>
      <c r="D658">
        <v>1978</v>
      </c>
      <c r="E658" t="s">
        <v>1196</v>
      </c>
      <c r="F658" t="s">
        <v>5050</v>
      </c>
      <c r="G658">
        <v>5</v>
      </c>
      <c r="H658" t="s">
        <v>33773</v>
      </c>
      <c r="J658">
        <v>5</v>
      </c>
      <c r="K658" t="s">
        <v>33803</v>
      </c>
      <c r="L658" t="s">
        <v>33891</v>
      </c>
      <c r="M658" t="s">
        <v>33953</v>
      </c>
      <c r="N658" t="s">
        <v>33852</v>
      </c>
      <c r="O658" t="s">
        <v>33853</v>
      </c>
      <c r="P658">
        <v>36</v>
      </c>
      <c r="Q658">
        <v>35.944167</v>
      </c>
      <c r="R658">
        <v>-121.083333</v>
      </c>
      <c r="S658">
        <v>6</v>
      </c>
      <c r="T658">
        <v>13.945054945054901</v>
      </c>
      <c r="U658">
        <v>99.148936170212707</v>
      </c>
      <c r="V658">
        <v>20</v>
      </c>
      <c r="W658">
        <v>14</v>
      </c>
    </row>
    <row r="659" spans="1:24" hidden="1">
      <c r="A659" t="s">
        <v>34288</v>
      </c>
      <c r="B659" t="s">
        <v>5048</v>
      </c>
      <c r="C659" t="s">
        <v>5049</v>
      </c>
      <c r="D659">
        <v>1978</v>
      </c>
      <c r="E659" t="s">
        <v>1196</v>
      </c>
      <c r="F659" t="s">
        <v>5050</v>
      </c>
      <c r="G659">
        <v>5</v>
      </c>
      <c r="H659" t="s">
        <v>33773</v>
      </c>
      <c r="J659">
        <v>5</v>
      </c>
      <c r="K659" t="s">
        <v>33803</v>
      </c>
      <c r="L659" t="s">
        <v>33891</v>
      </c>
      <c r="M659" t="s">
        <v>33953</v>
      </c>
      <c r="N659" t="s">
        <v>33852</v>
      </c>
      <c r="O659" t="s">
        <v>33853</v>
      </c>
      <c r="P659">
        <v>39</v>
      </c>
      <c r="Q659">
        <v>38.89</v>
      </c>
      <c r="R659">
        <v>-121.08</v>
      </c>
      <c r="S659">
        <v>4</v>
      </c>
      <c r="T659">
        <v>11.010904785643</v>
      </c>
      <c r="U659">
        <v>16.5254237288135</v>
      </c>
      <c r="V659">
        <v>20</v>
      </c>
      <c r="W659">
        <v>11</v>
      </c>
    </row>
    <row r="660" spans="1:24" hidden="1">
      <c r="A660" t="s">
        <v>34288</v>
      </c>
      <c r="B660" t="s">
        <v>5048</v>
      </c>
      <c r="C660" t="s">
        <v>5049</v>
      </c>
      <c r="D660">
        <v>1978</v>
      </c>
      <c r="E660" t="s">
        <v>1196</v>
      </c>
      <c r="F660" t="s">
        <v>5050</v>
      </c>
      <c r="G660">
        <v>5</v>
      </c>
      <c r="H660" t="s">
        <v>33773</v>
      </c>
      <c r="J660">
        <v>5</v>
      </c>
      <c r="K660" t="s">
        <v>33803</v>
      </c>
      <c r="L660" t="s">
        <v>33891</v>
      </c>
      <c r="M660" t="s">
        <v>33953</v>
      </c>
      <c r="N660" t="s">
        <v>33852</v>
      </c>
      <c r="O660" t="s">
        <v>33853</v>
      </c>
      <c r="P660">
        <v>39</v>
      </c>
      <c r="Q660">
        <v>38.89</v>
      </c>
      <c r="R660">
        <v>-121.08</v>
      </c>
      <c r="S660">
        <v>4</v>
      </c>
      <c r="T660">
        <v>12.024675972083701</v>
      </c>
      <c r="U660">
        <v>12.2881355932203</v>
      </c>
      <c r="V660">
        <v>20</v>
      </c>
      <c r="W660">
        <v>12</v>
      </c>
    </row>
    <row r="661" spans="1:24" hidden="1">
      <c r="A661" t="s">
        <v>34288</v>
      </c>
      <c r="B661" t="s">
        <v>5048</v>
      </c>
      <c r="C661" t="s">
        <v>5049</v>
      </c>
      <c r="D661">
        <v>1978</v>
      </c>
      <c r="E661" t="s">
        <v>1196</v>
      </c>
      <c r="F661" t="s">
        <v>5050</v>
      </c>
      <c r="G661">
        <v>5</v>
      </c>
      <c r="H661" t="s">
        <v>33773</v>
      </c>
      <c r="J661">
        <v>5</v>
      </c>
      <c r="K661" t="s">
        <v>33803</v>
      </c>
      <c r="L661" t="s">
        <v>33891</v>
      </c>
      <c r="M661" t="s">
        <v>33953</v>
      </c>
      <c r="N661" t="s">
        <v>33852</v>
      </c>
      <c r="O661" t="s">
        <v>33853</v>
      </c>
      <c r="P661">
        <v>39</v>
      </c>
      <c r="Q661">
        <v>38.89</v>
      </c>
      <c r="R661">
        <v>-121.08</v>
      </c>
      <c r="S661">
        <v>4</v>
      </c>
      <c r="T661">
        <v>13.014705882352899</v>
      </c>
      <c r="U661">
        <v>100.42372881355899</v>
      </c>
      <c r="V661">
        <v>20</v>
      </c>
      <c r="W661">
        <v>13</v>
      </c>
    </row>
    <row r="662" spans="1:24" hidden="1">
      <c r="A662" t="s">
        <v>34288</v>
      </c>
      <c r="B662" t="s">
        <v>5048</v>
      </c>
      <c r="C662" t="s">
        <v>5049</v>
      </c>
      <c r="D662">
        <v>1978</v>
      </c>
      <c r="E662" t="s">
        <v>1196</v>
      </c>
      <c r="F662" t="s">
        <v>5050</v>
      </c>
      <c r="G662">
        <v>5</v>
      </c>
      <c r="H662" t="s">
        <v>33773</v>
      </c>
      <c r="J662">
        <v>5</v>
      </c>
      <c r="K662" t="s">
        <v>33803</v>
      </c>
      <c r="L662" t="s">
        <v>33891</v>
      </c>
      <c r="M662" t="s">
        <v>33953</v>
      </c>
      <c r="N662" t="s">
        <v>33852</v>
      </c>
      <c r="O662" t="s">
        <v>33853</v>
      </c>
      <c r="P662">
        <v>39</v>
      </c>
      <c r="Q662">
        <v>38.89</v>
      </c>
      <c r="R662">
        <v>-121.08</v>
      </c>
      <c r="S662">
        <v>4</v>
      </c>
      <c r="T662">
        <v>14.0292248255234</v>
      </c>
      <c r="U662">
        <v>99.576271186440593</v>
      </c>
      <c r="V662">
        <v>20</v>
      </c>
      <c r="W662">
        <v>14</v>
      </c>
    </row>
    <row r="663" spans="1:24" hidden="1">
      <c r="A663" t="s">
        <v>34288</v>
      </c>
      <c r="B663" t="s">
        <v>5048</v>
      </c>
      <c r="C663" t="s">
        <v>5049</v>
      </c>
      <c r="D663">
        <v>1978</v>
      </c>
      <c r="E663" t="s">
        <v>1196</v>
      </c>
      <c r="F663" t="s">
        <v>5050</v>
      </c>
      <c r="G663">
        <v>5</v>
      </c>
      <c r="H663" t="s">
        <v>33773</v>
      </c>
      <c r="J663">
        <v>5</v>
      </c>
      <c r="K663" t="s">
        <v>33803</v>
      </c>
      <c r="L663" t="s">
        <v>33891</v>
      </c>
      <c r="M663" t="s">
        <v>33953</v>
      </c>
      <c r="N663" t="s">
        <v>33852</v>
      </c>
      <c r="O663" t="s">
        <v>33853</v>
      </c>
      <c r="P663">
        <v>42</v>
      </c>
      <c r="Q663">
        <v>41.726666999999999</v>
      </c>
      <c r="R663">
        <v>-122.6375</v>
      </c>
      <c r="S663">
        <v>7</v>
      </c>
      <c r="T663">
        <v>8.9781021897810191</v>
      </c>
      <c r="U663">
        <v>0.85836909871241496</v>
      </c>
      <c r="V663">
        <v>20</v>
      </c>
      <c r="W663">
        <v>9</v>
      </c>
    </row>
    <row r="664" spans="1:24" hidden="1">
      <c r="A664" t="s">
        <v>34288</v>
      </c>
      <c r="B664" t="s">
        <v>5048</v>
      </c>
      <c r="C664" t="s">
        <v>5049</v>
      </c>
      <c r="D664">
        <v>1978</v>
      </c>
      <c r="E664" t="s">
        <v>1196</v>
      </c>
      <c r="F664" t="s">
        <v>5050</v>
      </c>
      <c r="G664">
        <v>5</v>
      </c>
      <c r="H664" t="s">
        <v>33773</v>
      </c>
      <c r="J664">
        <v>5</v>
      </c>
      <c r="K664" t="s">
        <v>33803</v>
      </c>
      <c r="L664" t="s">
        <v>33891</v>
      </c>
      <c r="M664" t="s">
        <v>33953</v>
      </c>
      <c r="N664" t="s">
        <v>33852</v>
      </c>
      <c r="O664" t="s">
        <v>33853</v>
      </c>
      <c r="P664">
        <v>42</v>
      </c>
      <c r="Q664">
        <v>41.726666999999999</v>
      </c>
      <c r="R664">
        <v>-122.6375</v>
      </c>
      <c r="S664">
        <v>7</v>
      </c>
      <c r="T664">
        <v>10.007299270072901</v>
      </c>
      <c r="U664">
        <v>0</v>
      </c>
      <c r="V664">
        <v>20</v>
      </c>
      <c r="W664">
        <v>10</v>
      </c>
    </row>
    <row r="665" spans="1:24" hidden="1">
      <c r="A665" t="s">
        <v>34288</v>
      </c>
      <c r="B665" t="s">
        <v>5048</v>
      </c>
      <c r="C665" t="s">
        <v>5049</v>
      </c>
      <c r="D665">
        <v>1978</v>
      </c>
      <c r="E665" t="s">
        <v>1196</v>
      </c>
      <c r="F665" t="s">
        <v>5050</v>
      </c>
      <c r="G665">
        <v>5</v>
      </c>
      <c r="H665" t="s">
        <v>33773</v>
      </c>
      <c r="J665">
        <v>5</v>
      </c>
      <c r="K665" t="s">
        <v>33803</v>
      </c>
      <c r="L665" t="s">
        <v>33891</v>
      </c>
      <c r="M665" t="s">
        <v>33953</v>
      </c>
      <c r="N665" t="s">
        <v>33852</v>
      </c>
      <c r="O665" t="s">
        <v>33853</v>
      </c>
      <c r="P665">
        <v>42</v>
      </c>
      <c r="Q665">
        <v>41.726666999999999</v>
      </c>
      <c r="R665">
        <v>-122.6375</v>
      </c>
      <c r="S665">
        <v>7</v>
      </c>
      <c r="T665">
        <v>10.948905109489001</v>
      </c>
      <c r="U665">
        <v>0.42918454935619299</v>
      </c>
      <c r="V665">
        <v>20</v>
      </c>
      <c r="W665">
        <v>11</v>
      </c>
    </row>
    <row r="666" spans="1:24" hidden="1">
      <c r="A666" t="s">
        <v>34288</v>
      </c>
      <c r="B666" t="s">
        <v>5048</v>
      </c>
      <c r="C666" t="s">
        <v>5049</v>
      </c>
      <c r="D666">
        <v>1978</v>
      </c>
      <c r="E666" t="s">
        <v>1196</v>
      </c>
      <c r="F666" t="s">
        <v>5050</v>
      </c>
      <c r="G666">
        <v>5</v>
      </c>
      <c r="H666" t="s">
        <v>33773</v>
      </c>
      <c r="J666">
        <v>5</v>
      </c>
      <c r="K666" t="s">
        <v>33803</v>
      </c>
      <c r="L666" t="s">
        <v>33891</v>
      </c>
      <c r="M666" t="s">
        <v>33953</v>
      </c>
      <c r="N666" t="s">
        <v>33852</v>
      </c>
      <c r="O666" t="s">
        <v>33853</v>
      </c>
      <c r="P666">
        <v>42</v>
      </c>
      <c r="Q666">
        <v>41.726666999999999</v>
      </c>
      <c r="R666">
        <v>-122.6375</v>
      </c>
      <c r="S666">
        <v>7</v>
      </c>
      <c r="T666">
        <v>11.956204379561999</v>
      </c>
      <c r="U666">
        <v>4.7210300429184402</v>
      </c>
      <c r="V666">
        <v>20</v>
      </c>
      <c r="W666">
        <v>12</v>
      </c>
    </row>
    <row r="667" spans="1:24" hidden="1">
      <c r="A667" t="s">
        <v>34288</v>
      </c>
      <c r="B667" t="s">
        <v>5048</v>
      </c>
      <c r="C667" t="s">
        <v>5049</v>
      </c>
      <c r="D667">
        <v>1978</v>
      </c>
      <c r="E667" t="s">
        <v>1196</v>
      </c>
      <c r="F667" t="s">
        <v>5050</v>
      </c>
      <c r="G667">
        <v>5</v>
      </c>
      <c r="H667" t="s">
        <v>33773</v>
      </c>
      <c r="J667">
        <v>5</v>
      </c>
      <c r="K667" t="s">
        <v>33803</v>
      </c>
      <c r="L667" t="s">
        <v>33891</v>
      </c>
      <c r="M667" t="s">
        <v>33953</v>
      </c>
      <c r="N667" t="s">
        <v>33852</v>
      </c>
      <c r="O667" t="s">
        <v>33853</v>
      </c>
      <c r="P667">
        <v>42</v>
      </c>
      <c r="Q667">
        <v>41.726666999999999</v>
      </c>
      <c r="R667">
        <v>-122.6375</v>
      </c>
      <c r="S667">
        <v>7</v>
      </c>
      <c r="T667">
        <v>12.963503649634999</v>
      </c>
      <c r="U667">
        <v>14.592274678111499</v>
      </c>
      <c r="V667">
        <v>20</v>
      </c>
      <c r="W667">
        <v>13</v>
      </c>
    </row>
    <row r="668" spans="1:24" hidden="1">
      <c r="A668" t="s">
        <v>34288</v>
      </c>
      <c r="B668" t="s">
        <v>5048</v>
      </c>
      <c r="C668" t="s">
        <v>5049</v>
      </c>
      <c r="D668">
        <v>1978</v>
      </c>
      <c r="E668" t="s">
        <v>1196</v>
      </c>
      <c r="F668" t="s">
        <v>5050</v>
      </c>
      <c r="G668">
        <v>5</v>
      </c>
      <c r="H668" t="s">
        <v>33773</v>
      </c>
      <c r="J668">
        <v>5</v>
      </c>
      <c r="K668" t="s">
        <v>33803</v>
      </c>
      <c r="L668" t="s">
        <v>33891</v>
      </c>
      <c r="M668" t="s">
        <v>33953</v>
      </c>
      <c r="N668" t="s">
        <v>33852</v>
      </c>
      <c r="O668" t="s">
        <v>33853</v>
      </c>
      <c r="P668">
        <v>42</v>
      </c>
      <c r="Q668">
        <v>41.726666999999999</v>
      </c>
      <c r="R668">
        <v>-122.6375</v>
      </c>
      <c r="S668">
        <v>7</v>
      </c>
      <c r="T668">
        <v>13.970802919707999</v>
      </c>
      <c r="U668">
        <v>100.42918454935599</v>
      </c>
      <c r="V668">
        <v>20</v>
      </c>
      <c r="W668">
        <v>14</v>
      </c>
    </row>
    <row r="669" spans="1:24" hidden="1">
      <c r="A669" t="s">
        <v>34288</v>
      </c>
      <c r="B669" t="s">
        <v>5048</v>
      </c>
      <c r="C669" t="s">
        <v>5049</v>
      </c>
      <c r="D669">
        <v>1978</v>
      </c>
      <c r="E669" t="s">
        <v>1196</v>
      </c>
      <c r="F669" t="s">
        <v>5050</v>
      </c>
      <c r="G669">
        <v>5</v>
      </c>
      <c r="H669" t="s">
        <v>33773</v>
      </c>
      <c r="J669">
        <v>5</v>
      </c>
      <c r="K669" t="s">
        <v>33803</v>
      </c>
      <c r="L669" t="s">
        <v>33891</v>
      </c>
      <c r="M669" t="s">
        <v>33953</v>
      </c>
      <c r="N669" t="s">
        <v>33852</v>
      </c>
      <c r="O669" t="s">
        <v>33853</v>
      </c>
      <c r="P669">
        <v>42</v>
      </c>
      <c r="Q669">
        <v>41.726666999999999</v>
      </c>
      <c r="R669">
        <v>-122.6375</v>
      </c>
      <c r="S669">
        <v>7</v>
      </c>
      <c r="T669">
        <v>15</v>
      </c>
      <c r="U669">
        <v>100.858369098712</v>
      </c>
      <c r="V669">
        <v>20</v>
      </c>
      <c r="W669">
        <v>15</v>
      </c>
    </row>
    <row r="670" spans="1:24" hidden="1">
      <c r="A670" t="s">
        <v>34288</v>
      </c>
      <c r="B670" t="s">
        <v>5048</v>
      </c>
      <c r="C670" t="s">
        <v>5049</v>
      </c>
      <c r="D670">
        <v>1978</v>
      </c>
      <c r="E670" t="s">
        <v>1196</v>
      </c>
      <c r="F670" t="s">
        <v>5050</v>
      </c>
      <c r="G670">
        <v>5</v>
      </c>
      <c r="H670" t="s">
        <v>33773</v>
      </c>
      <c r="J670">
        <v>5</v>
      </c>
      <c r="K670" t="s">
        <v>33803</v>
      </c>
      <c r="L670" t="s">
        <v>33891</v>
      </c>
      <c r="M670" t="s">
        <v>33953</v>
      </c>
      <c r="N670" t="s">
        <v>33852</v>
      </c>
      <c r="O670" t="s">
        <v>33853</v>
      </c>
      <c r="P670">
        <v>45</v>
      </c>
      <c r="Q670">
        <v>44.384444000000002</v>
      </c>
      <c r="R670">
        <v>-123.11027799999999</v>
      </c>
      <c r="S670">
        <v>4</v>
      </c>
      <c r="T670">
        <v>10.9927312876661</v>
      </c>
      <c r="U670">
        <v>0.55972151937555703</v>
      </c>
      <c r="V670">
        <v>20</v>
      </c>
      <c r="W670">
        <v>11</v>
      </c>
      <c r="X670" t="s">
        <v>33876</v>
      </c>
    </row>
    <row r="671" spans="1:24" hidden="1">
      <c r="A671" t="s">
        <v>34288</v>
      </c>
      <c r="B671" t="s">
        <v>5048</v>
      </c>
      <c r="C671" t="s">
        <v>5049</v>
      </c>
      <c r="D671">
        <v>1978</v>
      </c>
      <c r="E671" t="s">
        <v>1196</v>
      </c>
      <c r="F671" t="s">
        <v>5050</v>
      </c>
      <c r="G671">
        <v>5</v>
      </c>
      <c r="H671" t="s">
        <v>33773</v>
      </c>
      <c r="J671">
        <v>5</v>
      </c>
      <c r="K671" t="s">
        <v>33803</v>
      </c>
      <c r="L671" t="s">
        <v>33891</v>
      </c>
      <c r="M671" t="s">
        <v>33953</v>
      </c>
      <c r="N671" t="s">
        <v>33852</v>
      </c>
      <c r="O671" t="s">
        <v>33853</v>
      </c>
      <c r="P671">
        <v>45</v>
      </c>
      <c r="Q671">
        <v>44.384444000000002</v>
      </c>
      <c r="R671">
        <v>-123.11027799999999</v>
      </c>
      <c r="S671">
        <v>4</v>
      </c>
      <c r="T671">
        <v>11.978239867507</v>
      </c>
      <c r="U671">
        <v>1.0489027924736201</v>
      </c>
      <c r="V671">
        <v>20</v>
      </c>
      <c r="W671">
        <v>12</v>
      </c>
      <c r="X671" t="s">
        <v>33876</v>
      </c>
    </row>
    <row r="672" spans="1:24" hidden="1">
      <c r="A672" t="s">
        <v>34288</v>
      </c>
      <c r="B672" t="s">
        <v>5048</v>
      </c>
      <c r="C672" t="s">
        <v>5049</v>
      </c>
      <c r="D672">
        <v>1978</v>
      </c>
      <c r="E672" t="s">
        <v>1196</v>
      </c>
      <c r="F672" t="s">
        <v>5050</v>
      </c>
      <c r="G672">
        <v>5</v>
      </c>
      <c r="H672" t="s">
        <v>33773</v>
      </c>
      <c r="J672">
        <v>5</v>
      </c>
      <c r="K672" t="s">
        <v>33803</v>
      </c>
      <c r="L672" t="s">
        <v>33891</v>
      </c>
      <c r="M672" t="s">
        <v>33953</v>
      </c>
      <c r="N672" t="s">
        <v>33852</v>
      </c>
      <c r="O672" t="s">
        <v>33853</v>
      </c>
      <c r="P672">
        <v>45</v>
      </c>
      <c r="Q672">
        <v>44.384444000000002</v>
      </c>
      <c r="R672">
        <v>-123.11027799999999</v>
      </c>
      <c r="S672">
        <v>4</v>
      </c>
      <c r="T672">
        <v>12.9415742742788</v>
      </c>
      <c r="U672">
        <v>0.27602705065095201</v>
      </c>
      <c r="V672">
        <v>20</v>
      </c>
      <c r="W672">
        <v>13</v>
      </c>
      <c r="X672" t="s">
        <v>33876</v>
      </c>
    </row>
    <row r="673" spans="1:24" hidden="1">
      <c r="A673" t="s">
        <v>34288</v>
      </c>
      <c r="B673" t="s">
        <v>5048</v>
      </c>
      <c r="C673" t="s">
        <v>5049</v>
      </c>
      <c r="D673">
        <v>1978</v>
      </c>
      <c r="E673" t="s">
        <v>1196</v>
      </c>
      <c r="F673" t="s">
        <v>5050</v>
      </c>
      <c r="G673">
        <v>5</v>
      </c>
      <c r="H673" t="s">
        <v>33773</v>
      </c>
      <c r="J673">
        <v>5</v>
      </c>
      <c r="K673" t="s">
        <v>33803</v>
      </c>
      <c r="L673" t="s">
        <v>33891</v>
      </c>
      <c r="M673" t="s">
        <v>33953</v>
      </c>
      <c r="N673" t="s">
        <v>33852</v>
      </c>
      <c r="O673" t="s">
        <v>33853</v>
      </c>
      <c r="P673">
        <v>45</v>
      </c>
      <c r="Q673">
        <v>44.384444000000002</v>
      </c>
      <c r="R673">
        <v>-123.11027799999999</v>
      </c>
      <c r="S673">
        <v>4</v>
      </c>
      <c r="T673">
        <v>13.987164742144699</v>
      </c>
      <c r="U673">
        <v>75.139163638036493</v>
      </c>
      <c r="V673">
        <v>20</v>
      </c>
      <c r="W673">
        <v>14</v>
      </c>
      <c r="X673" t="s">
        <v>33876</v>
      </c>
    </row>
    <row r="674" spans="1:24" hidden="1">
      <c r="A674" t="s">
        <v>34289</v>
      </c>
      <c r="B674" t="s">
        <v>5037</v>
      </c>
      <c r="C674" t="s">
        <v>5038</v>
      </c>
      <c r="D674">
        <v>2005</v>
      </c>
      <c r="E674" t="s">
        <v>452</v>
      </c>
      <c r="F674" t="s">
        <v>5040</v>
      </c>
      <c r="G674">
        <v>6</v>
      </c>
      <c r="J674">
        <v>6</v>
      </c>
      <c r="K674" t="s">
        <v>33800</v>
      </c>
      <c r="L674" t="s">
        <v>33944</v>
      </c>
      <c r="M674" t="s">
        <v>33945</v>
      </c>
      <c r="N674" t="s">
        <v>33867</v>
      </c>
      <c r="O674" t="s">
        <v>33853</v>
      </c>
      <c r="P674" t="s">
        <v>33947</v>
      </c>
      <c r="Q674">
        <v>35.668968999999997</v>
      </c>
      <c r="R674">
        <v>139.47766899999999</v>
      </c>
      <c r="S674">
        <v>5</v>
      </c>
      <c r="T674">
        <v>12</v>
      </c>
      <c r="U674">
        <v>99.999999999999901</v>
      </c>
      <c r="V674">
        <v>25</v>
      </c>
      <c r="W674">
        <v>12</v>
      </c>
    </row>
    <row r="675" spans="1:24" hidden="1">
      <c r="A675" t="s">
        <v>34289</v>
      </c>
      <c r="B675" t="s">
        <v>5037</v>
      </c>
      <c r="C675" t="s">
        <v>5038</v>
      </c>
      <c r="D675">
        <v>2005</v>
      </c>
      <c r="E675" t="s">
        <v>452</v>
      </c>
      <c r="F675" t="s">
        <v>5040</v>
      </c>
      <c r="G675">
        <v>6</v>
      </c>
      <c r="J675">
        <v>6</v>
      </c>
      <c r="K675" t="s">
        <v>33800</v>
      </c>
      <c r="L675" t="s">
        <v>33944</v>
      </c>
      <c r="M675" t="s">
        <v>33945</v>
      </c>
      <c r="N675" t="s">
        <v>33867</v>
      </c>
      <c r="O675" t="s">
        <v>33853</v>
      </c>
      <c r="P675" t="s">
        <v>33947</v>
      </c>
      <c r="Q675">
        <v>35.668968999999997</v>
      </c>
      <c r="R675">
        <v>139.47766899999999</v>
      </c>
      <c r="S675">
        <v>5</v>
      </c>
      <c r="T675">
        <v>13.047619047618999</v>
      </c>
      <c r="U675">
        <v>100.254276467868</v>
      </c>
      <c r="V675">
        <v>25</v>
      </c>
      <c r="W675">
        <v>13</v>
      </c>
    </row>
    <row r="676" spans="1:24" hidden="1">
      <c r="A676" t="s">
        <v>34289</v>
      </c>
      <c r="B676" t="s">
        <v>5037</v>
      </c>
      <c r="C676" t="s">
        <v>5038</v>
      </c>
      <c r="D676">
        <v>2005</v>
      </c>
      <c r="E676" t="s">
        <v>452</v>
      </c>
      <c r="F676" t="s">
        <v>5040</v>
      </c>
      <c r="G676">
        <v>6</v>
      </c>
      <c r="J676">
        <v>6</v>
      </c>
      <c r="K676" t="s">
        <v>33800</v>
      </c>
      <c r="L676" t="s">
        <v>33944</v>
      </c>
      <c r="M676" t="s">
        <v>33945</v>
      </c>
      <c r="N676" t="s">
        <v>33867</v>
      </c>
      <c r="O676" t="s">
        <v>33853</v>
      </c>
      <c r="P676" t="s">
        <v>33947</v>
      </c>
      <c r="Q676">
        <v>35.668968999999997</v>
      </c>
      <c r="R676">
        <v>139.47766899999999</v>
      </c>
      <c r="S676">
        <v>5</v>
      </c>
      <c r="T676">
        <v>14.031746031746</v>
      </c>
      <c r="U676">
        <v>100.493142240715</v>
      </c>
      <c r="V676">
        <v>25</v>
      </c>
      <c r="W676">
        <v>14</v>
      </c>
    </row>
    <row r="677" spans="1:24" hidden="1">
      <c r="A677" t="s">
        <v>34289</v>
      </c>
      <c r="B677" t="s">
        <v>5037</v>
      </c>
      <c r="C677" t="s">
        <v>5038</v>
      </c>
      <c r="D677">
        <v>2005</v>
      </c>
      <c r="E677" t="s">
        <v>452</v>
      </c>
      <c r="F677" t="s">
        <v>5040</v>
      </c>
      <c r="G677">
        <v>6</v>
      </c>
      <c r="J677">
        <v>6</v>
      </c>
      <c r="K677" t="s">
        <v>33800</v>
      </c>
      <c r="L677" t="s">
        <v>33944</v>
      </c>
      <c r="M677" t="s">
        <v>33945</v>
      </c>
      <c r="N677" t="s">
        <v>33867</v>
      </c>
      <c r="O677" t="s">
        <v>33853</v>
      </c>
      <c r="P677" t="s">
        <v>33947</v>
      </c>
      <c r="Q677">
        <v>35.668968999999997</v>
      </c>
      <c r="R677">
        <v>139.47766899999999</v>
      </c>
      <c r="S677">
        <v>5</v>
      </c>
      <c r="T677">
        <v>14.984126984126901</v>
      </c>
      <c r="U677">
        <v>-0.24657112035752901</v>
      </c>
      <c r="V677">
        <v>25</v>
      </c>
      <c r="W677">
        <v>15</v>
      </c>
    </row>
    <row r="678" spans="1:24" hidden="1">
      <c r="A678" t="s">
        <v>34289</v>
      </c>
      <c r="B678" t="s">
        <v>5037</v>
      </c>
      <c r="C678" t="s">
        <v>5038</v>
      </c>
      <c r="D678">
        <v>2005</v>
      </c>
      <c r="E678" t="s">
        <v>452</v>
      </c>
      <c r="F678" t="s">
        <v>5040</v>
      </c>
      <c r="G678">
        <v>6</v>
      </c>
      <c r="J678">
        <v>6</v>
      </c>
      <c r="K678" t="s">
        <v>33800</v>
      </c>
      <c r="L678" t="s">
        <v>33944</v>
      </c>
      <c r="M678" t="s">
        <v>33945</v>
      </c>
      <c r="N678" t="s">
        <v>33867</v>
      </c>
      <c r="O678" t="s">
        <v>33853</v>
      </c>
      <c r="P678" t="s">
        <v>33947</v>
      </c>
      <c r="Q678">
        <v>35.668968999999997</v>
      </c>
      <c r="R678">
        <v>139.47766899999999</v>
      </c>
      <c r="S678">
        <v>5</v>
      </c>
      <c r="T678">
        <v>16</v>
      </c>
      <c r="U678">
        <v>0.97087378640776401</v>
      </c>
      <c r="V678">
        <v>25</v>
      </c>
      <c r="W678">
        <v>16</v>
      </c>
    </row>
    <row r="679" spans="1:24" hidden="1">
      <c r="A679" t="s">
        <v>34289</v>
      </c>
      <c r="B679" t="s">
        <v>5037</v>
      </c>
      <c r="C679" t="s">
        <v>5038</v>
      </c>
      <c r="D679">
        <v>2005</v>
      </c>
      <c r="E679" t="s">
        <v>452</v>
      </c>
      <c r="F679" t="s">
        <v>5040</v>
      </c>
      <c r="G679">
        <v>6</v>
      </c>
      <c r="J679">
        <v>6</v>
      </c>
      <c r="K679" t="s">
        <v>33800</v>
      </c>
      <c r="L679" t="s">
        <v>33944</v>
      </c>
      <c r="M679" t="s">
        <v>33945</v>
      </c>
      <c r="N679" t="s">
        <v>33867</v>
      </c>
      <c r="O679" t="s">
        <v>33853</v>
      </c>
      <c r="P679" t="s">
        <v>33948</v>
      </c>
      <c r="T679">
        <v>12</v>
      </c>
      <c r="U679">
        <v>100</v>
      </c>
      <c r="V679">
        <v>25</v>
      </c>
      <c r="X679" t="s">
        <v>296</v>
      </c>
    </row>
    <row r="680" spans="1:24" hidden="1">
      <c r="A680" t="s">
        <v>34289</v>
      </c>
      <c r="B680" t="s">
        <v>5037</v>
      </c>
      <c r="C680" t="s">
        <v>5038</v>
      </c>
      <c r="D680">
        <v>2005</v>
      </c>
      <c r="E680" t="s">
        <v>452</v>
      </c>
      <c r="F680" t="s">
        <v>5040</v>
      </c>
      <c r="G680">
        <v>6</v>
      </c>
      <c r="J680">
        <v>6</v>
      </c>
      <c r="K680" t="s">
        <v>33800</v>
      </c>
      <c r="L680" t="s">
        <v>33944</v>
      </c>
      <c r="M680" t="s">
        <v>33945</v>
      </c>
      <c r="N680" t="s">
        <v>33867</v>
      </c>
      <c r="O680" t="s">
        <v>33853</v>
      </c>
      <c r="P680" t="s">
        <v>33948</v>
      </c>
      <c r="T680">
        <v>13</v>
      </c>
      <c r="U680">
        <v>99.759615384615401</v>
      </c>
      <c r="V680">
        <v>25</v>
      </c>
      <c r="X680" t="s">
        <v>296</v>
      </c>
    </row>
    <row r="681" spans="1:24" hidden="1">
      <c r="A681" t="s">
        <v>34289</v>
      </c>
      <c r="B681" t="s">
        <v>5037</v>
      </c>
      <c r="C681" t="s">
        <v>5038</v>
      </c>
      <c r="D681">
        <v>2005</v>
      </c>
      <c r="E681" t="s">
        <v>452</v>
      </c>
      <c r="F681" t="s">
        <v>5040</v>
      </c>
      <c r="G681">
        <v>6</v>
      </c>
      <c r="J681">
        <v>6</v>
      </c>
      <c r="K681" t="s">
        <v>33800</v>
      </c>
      <c r="L681" t="s">
        <v>33944</v>
      </c>
      <c r="M681" t="s">
        <v>33945</v>
      </c>
      <c r="N681" t="s">
        <v>33867</v>
      </c>
      <c r="O681" t="s">
        <v>33853</v>
      </c>
      <c r="P681" t="s">
        <v>33948</v>
      </c>
      <c r="T681">
        <v>13.96875</v>
      </c>
      <c r="U681">
        <v>99.526742788461505</v>
      </c>
      <c r="V681">
        <v>25</v>
      </c>
      <c r="X681" t="s">
        <v>296</v>
      </c>
    </row>
    <row r="682" spans="1:24" hidden="1">
      <c r="A682" t="s">
        <v>34289</v>
      </c>
      <c r="B682" t="s">
        <v>5037</v>
      </c>
      <c r="C682" t="s">
        <v>5038</v>
      </c>
      <c r="D682">
        <v>2005</v>
      </c>
      <c r="E682" t="s">
        <v>452</v>
      </c>
      <c r="F682" t="s">
        <v>5040</v>
      </c>
      <c r="G682">
        <v>6</v>
      </c>
      <c r="J682">
        <v>6</v>
      </c>
      <c r="K682" t="s">
        <v>33800</v>
      </c>
      <c r="L682" t="s">
        <v>33944</v>
      </c>
      <c r="M682" t="s">
        <v>33945</v>
      </c>
      <c r="N682" t="s">
        <v>33867</v>
      </c>
      <c r="O682" t="s">
        <v>33853</v>
      </c>
      <c r="P682" t="s">
        <v>33948</v>
      </c>
      <c r="T682">
        <v>14.9375</v>
      </c>
      <c r="U682">
        <v>59.870793269230703</v>
      </c>
      <c r="V682">
        <v>25</v>
      </c>
      <c r="X682" t="s">
        <v>296</v>
      </c>
    </row>
    <row r="683" spans="1:24" hidden="1">
      <c r="A683" t="s">
        <v>34289</v>
      </c>
      <c r="B683" t="s">
        <v>5037</v>
      </c>
      <c r="C683" t="s">
        <v>5038</v>
      </c>
      <c r="D683">
        <v>2005</v>
      </c>
      <c r="E683" t="s">
        <v>452</v>
      </c>
      <c r="F683" t="s">
        <v>5040</v>
      </c>
      <c r="G683">
        <v>6</v>
      </c>
      <c r="J683">
        <v>6</v>
      </c>
      <c r="K683" t="s">
        <v>33800</v>
      </c>
      <c r="L683" t="s">
        <v>33944</v>
      </c>
      <c r="M683" t="s">
        <v>33945</v>
      </c>
      <c r="N683" t="s">
        <v>33867</v>
      </c>
      <c r="O683" t="s">
        <v>33853</v>
      </c>
      <c r="P683" t="s">
        <v>33948</v>
      </c>
      <c r="T683">
        <v>15.9375</v>
      </c>
      <c r="U683">
        <v>62.515024038461497</v>
      </c>
      <c r="V683">
        <v>25</v>
      </c>
      <c r="X683" t="s">
        <v>296</v>
      </c>
    </row>
    <row r="684" spans="1:24" hidden="1">
      <c r="A684" t="s">
        <v>34289</v>
      </c>
      <c r="B684" t="s">
        <v>5037</v>
      </c>
      <c r="C684" t="s">
        <v>5038</v>
      </c>
      <c r="D684">
        <v>2005</v>
      </c>
      <c r="E684" t="s">
        <v>452</v>
      </c>
      <c r="F684" t="s">
        <v>5040</v>
      </c>
      <c r="G684">
        <v>6</v>
      </c>
      <c r="J684">
        <v>6</v>
      </c>
      <c r="K684" t="s">
        <v>33800</v>
      </c>
      <c r="L684" t="s">
        <v>33944</v>
      </c>
      <c r="M684" t="s">
        <v>33945</v>
      </c>
      <c r="N684" t="s">
        <v>33867</v>
      </c>
      <c r="O684" t="s">
        <v>33853</v>
      </c>
      <c r="P684" t="s">
        <v>33952</v>
      </c>
      <c r="Q684">
        <v>24.340555999999999</v>
      </c>
      <c r="R684">
        <v>124.155556</v>
      </c>
      <c r="S684">
        <v>5</v>
      </c>
      <c r="T684">
        <v>12</v>
      </c>
      <c r="U684">
        <v>96.116504854368898</v>
      </c>
      <c r="V684">
        <v>25</v>
      </c>
      <c r="W684">
        <v>12</v>
      </c>
    </row>
    <row r="685" spans="1:24" hidden="1">
      <c r="A685" t="s">
        <v>34289</v>
      </c>
      <c r="B685" t="s">
        <v>5037</v>
      </c>
      <c r="C685" t="s">
        <v>5038</v>
      </c>
      <c r="D685">
        <v>2005</v>
      </c>
      <c r="E685" t="s">
        <v>452</v>
      </c>
      <c r="F685" t="s">
        <v>5040</v>
      </c>
      <c r="G685">
        <v>6</v>
      </c>
      <c r="J685">
        <v>6</v>
      </c>
      <c r="K685" t="s">
        <v>33800</v>
      </c>
      <c r="L685" t="s">
        <v>33944</v>
      </c>
      <c r="M685" t="s">
        <v>33945</v>
      </c>
      <c r="N685" t="s">
        <v>33867</v>
      </c>
      <c r="O685" t="s">
        <v>33853</v>
      </c>
      <c r="P685" t="s">
        <v>33952</v>
      </c>
      <c r="Q685">
        <v>24.340555999999999</v>
      </c>
      <c r="R685">
        <v>124.155556</v>
      </c>
      <c r="S685">
        <v>5</v>
      </c>
      <c r="T685">
        <v>13.015873015873</v>
      </c>
      <c r="U685">
        <v>0</v>
      </c>
      <c r="V685">
        <v>25</v>
      </c>
      <c r="W685">
        <v>13</v>
      </c>
    </row>
    <row r="686" spans="1:24" hidden="1">
      <c r="A686" t="s">
        <v>34289</v>
      </c>
      <c r="B686" t="s">
        <v>5037</v>
      </c>
      <c r="C686" t="s">
        <v>5038</v>
      </c>
      <c r="D686">
        <v>2005</v>
      </c>
      <c r="E686" t="s">
        <v>452</v>
      </c>
      <c r="F686" t="s">
        <v>5040</v>
      </c>
      <c r="G686">
        <v>6</v>
      </c>
      <c r="J686">
        <v>6</v>
      </c>
      <c r="K686" t="s">
        <v>33800</v>
      </c>
      <c r="L686" t="s">
        <v>33944</v>
      </c>
      <c r="M686" t="s">
        <v>33945</v>
      </c>
      <c r="N686" t="s">
        <v>33867</v>
      </c>
      <c r="O686" t="s">
        <v>33853</v>
      </c>
      <c r="P686" t="s">
        <v>33952</v>
      </c>
      <c r="Q686">
        <v>24.340555999999999</v>
      </c>
      <c r="R686">
        <v>124.155556</v>
      </c>
      <c r="S686">
        <v>5</v>
      </c>
      <c r="T686">
        <v>14</v>
      </c>
      <c r="U686">
        <v>0</v>
      </c>
      <c r="V686">
        <v>25</v>
      </c>
      <c r="W686">
        <v>14</v>
      </c>
    </row>
    <row r="687" spans="1:24" hidden="1">
      <c r="A687" t="s">
        <v>34289</v>
      </c>
      <c r="B687" t="s">
        <v>5037</v>
      </c>
      <c r="C687" t="s">
        <v>5038</v>
      </c>
      <c r="D687">
        <v>2005</v>
      </c>
      <c r="E687" t="s">
        <v>452</v>
      </c>
      <c r="F687" t="s">
        <v>5040</v>
      </c>
      <c r="G687">
        <v>6</v>
      </c>
      <c r="J687">
        <v>6</v>
      </c>
      <c r="K687" t="s">
        <v>33800</v>
      </c>
      <c r="L687" t="s">
        <v>33944</v>
      </c>
      <c r="M687" t="s">
        <v>33945</v>
      </c>
      <c r="N687" t="s">
        <v>33867</v>
      </c>
      <c r="O687" t="s">
        <v>33853</v>
      </c>
      <c r="P687" t="s">
        <v>33952</v>
      </c>
      <c r="Q687">
        <v>24.340555999999999</v>
      </c>
      <c r="R687">
        <v>124.155556</v>
      </c>
      <c r="S687">
        <v>5</v>
      </c>
      <c r="T687">
        <v>14.984126984126901</v>
      </c>
      <c r="U687">
        <v>0</v>
      </c>
      <c r="V687">
        <v>25</v>
      </c>
      <c r="W687">
        <v>15</v>
      </c>
    </row>
    <row r="688" spans="1:24" hidden="1">
      <c r="A688" t="s">
        <v>34289</v>
      </c>
      <c r="B688" t="s">
        <v>5037</v>
      </c>
      <c r="C688" t="s">
        <v>5038</v>
      </c>
      <c r="D688">
        <v>2005</v>
      </c>
      <c r="E688" t="s">
        <v>452</v>
      </c>
      <c r="F688" t="s">
        <v>5040</v>
      </c>
      <c r="G688">
        <v>6</v>
      </c>
      <c r="J688">
        <v>6</v>
      </c>
      <c r="K688" t="s">
        <v>33800</v>
      </c>
      <c r="L688" t="s">
        <v>33944</v>
      </c>
      <c r="M688" t="s">
        <v>33945</v>
      </c>
      <c r="N688" t="s">
        <v>33867</v>
      </c>
      <c r="O688" t="s">
        <v>33853</v>
      </c>
      <c r="P688" t="s">
        <v>33952</v>
      </c>
      <c r="Q688">
        <v>24.340555999999999</v>
      </c>
      <c r="R688">
        <v>124.155556</v>
      </c>
      <c r="S688">
        <v>5</v>
      </c>
      <c r="T688">
        <v>16.031746031746</v>
      </c>
      <c r="U688">
        <v>0</v>
      </c>
      <c r="V688">
        <v>25</v>
      </c>
      <c r="W688">
        <v>16</v>
      </c>
    </row>
    <row r="689" spans="1:23" hidden="1">
      <c r="A689" t="s">
        <v>34289</v>
      </c>
      <c r="B689" t="s">
        <v>5037</v>
      </c>
      <c r="C689" t="s">
        <v>5038</v>
      </c>
      <c r="D689">
        <v>2005</v>
      </c>
      <c r="E689" t="s">
        <v>452</v>
      </c>
      <c r="F689" t="s">
        <v>5040</v>
      </c>
      <c r="G689">
        <v>6</v>
      </c>
      <c r="J689">
        <v>6</v>
      </c>
      <c r="K689" t="s">
        <v>33800</v>
      </c>
      <c r="L689" t="s">
        <v>33944</v>
      </c>
      <c r="M689" t="s">
        <v>33945</v>
      </c>
      <c r="N689" t="s">
        <v>33867</v>
      </c>
      <c r="O689" t="s">
        <v>33853</v>
      </c>
      <c r="P689" t="s">
        <v>33950</v>
      </c>
      <c r="Q689">
        <v>34.509444000000002</v>
      </c>
      <c r="R689">
        <v>135.79249999999999</v>
      </c>
      <c r="S689">
        <v>5</v>
      </c>
      <c r="T689">
        <v>12</v>
      </c>
      <c r="U689">
        <v>100</v>
      </c>
      <c r="V689">
        <v>25</v>
      </c>
      <c r="W689">
        <v>12</v>
      </c>
    </row>
    <row r="690" spans="1:23" hidden="1">
      <c r="A690" t="s">
        <v>34289</v>
      </c>
      <c r="B690" t="s">
        <v>5037</v>
      </c>
      <c r="C690" t="s">
        <v>5038</v>
      </c>
      <c r="D690">
        <v>2005</v>
      </c>
      <c r="E690" t="s">
        <v>452</v>
      </c>
      <c r="F690" t="s">
        <v>5040</v>
      </c>
      <c r="G690">
        <v>6</v>
      </c>
      <c r="J690">
        <v>6</v>
      </c>
      <c r="K690" t="s">
        <v>33800</v>
      </c>
      <c r="L690" t="s">
        <v>33944</v>
      </c>
      <c r="M690" t="s">
        <v>33945</v>
      </c>
      <c r="N690" t="s">
        <v>33867</v>
      </c>
      <c r="O690" t="s">
        <v>33853</v>
      </c>
      <c r="P690" t="s">
        <v>33950</v>
      </c>
      <c r="Q690">
        <v>34.509444000000002</v>
      </c>
      <c r="R690">
        <v>135.79249999999999</v>
      </c>
      <c r="S690">
        <v>5</v>
      </c>
      <c r="T690">
        <v>13.015873015873</v>
      </c>
      <c r="U690">
        <v>100</v>
      </c>
      <c r="V690">
        <v>25</v>
      </c>
      <c r="W690">
        <v>13</v>
      </c>
    </row>
    <row r="691" spans="1:23" hidden="1">
      <c r="A691" t="s">
        <v>34289</v>
      </c>
      <c r="B691" t="s">
        <v>5037</v>
      </c>
      <c r="C691" t="s">
        <v>5038</v>
      </c>
      <c r="D691">
        <v>2005</v>
      </c>
      <c r="E691" t="s">
        <v>452</v>
      </c>
      <c r="F691" t="s">
        <v>5040</v>
      </c>
      <c r="G691">
        <v>6</v>
      </c>
      <c r="J691">
        <v>6</v>
      </c>
      <c r="K691" t="s">
        <v>33800</v>
      </c>
      <c r="L691" t="s">
        <v>33944</v>
      </c>
      <c r="M691" t="s">
        <v>33945</v>
      </c>
      <c r="N691" t="s">
        <v>33867</v>
      </c>
      <c r="O691" t="s">
        <v>33853</v>
      </c>
      <c r="P691" t="s">
        <v>33950</v>
      </c>
      <c r="Q691">
        <v>34.509444000000002</v>
      </c>
      <c r="R691">
        <v>135.79249999999999</v>
      </c>
      <c r="S691">
        <v>5</v>
      </c>
      <c r="T691">
        <v>14</v>
      </c>
      <c r="U691">
        <v>100</v>
      </c>
      <c r="V691">
        <v>25</v>
      </c>
      <c r="W691">
        <v>14</v>
      </c>
    </row>
    <row r="692" spans="1:23" hidden="1">
      <c r="A692" t="s">
        <v>34289</v>
      </c>
      <c r="B692" t="s">
        <v>5037</v>
      </c>
      <c r="C692" t="s">
        <v>5038</v>
      </c>
      <c r="D692">
        <v>2005</v>
      </c>
      <c r="E692" t="s">
        <v>452</v>
      </c>
      <c r="F692" t="s">
        <v>5040</v>
      </c>
      <c r="G692">
        <v>6</v>
      </c>
      <c r="J692">
        <v>6</v>
      </c>
      <c r="K692" t="s">
        <v>33800</v>
      </c>
      <c r="L692" t="s">
        <v>33944</v>
      </c>
      <c r="M692" t="s">
        <v>33945</v>
      </c>
      <c r="N692" t="s">
        <v>33867</v>
      </c>
      <c r="O692" t="s">
        <v>33853</v>
      </c>
      <c r="P692" t="s">
        <v>33950</v>
      </c>
      <c r="Q692">
        <v>34.509444000000002</v>
      </c>
      <c r="R692">
        <v>135.79249999999999</v>
      </c>
      <c r="S692">
        <v>5</v>
      </c>
      <c r="T692">
        <v>15.0161812297734</v>
      </c>
      <c r="U692">
        <v>-0.97087378640776401</v>
      </c>
      <c r="V692">
        <v>25</v>
      </c>
      <c r="W692">
        <v>15</v>
      </c>
    </row>
    <row r="693" spans="1:23" hidden="1">
      <c r="A693" t="s">
        <v>34289</v>
      </c>
      <c r="B693" t="s">
        <v>5037</v>
      </c>
      <c r="C693" t="s">
        <v>5038</v>
      </c>
      <c r="D693">
        <v>2005</v>
      </c>
      <c r="E693" t="s">
        <v>452</v>
      </c>
      <c r="F693" t="s">
        <v>5040</v>
      </c>
      <c r="G693">
        <v>6</v>
      </c>
      <c r="J693">
        <v>6</v>
      </c>
      <c r="K693" t="s">
        <v>33800</v>
      </c>
      <c r="L693" t="s">
        <v>33944</v>
      </c>
      <c r="M693" t="s">
        <v>33945</v>
      </c>
      <c r="N693" t="s">
        <v>33867</v>
      </c>
      <c r="O693" t="s">
        <v>33853</v>
      </c>
      <c r="P693" t="s">
        <v>33950</v>
      </c>
      <c r="Q693">
        <v>34.509444000000002</v>
      </c>
      <c r="R693">
        <v>135.79249999999999</v>
      </c>
      <c r="S693">
        <v>5</v>
      </c>
      <c r="T693">
        <v>15.9981507165973</v>
      </c>
      <c r="U693">
        <v>5.8252427184465798</v>
      </c>
      <c r="V693">
        <v>25</v>
      </c>
      <c r="W693">
        <v>16</v>
      </c>
    </row>
    <row r="694" spans="1:23" hidden="1">
      <c r="A694" t="s">
        <v>34289</v>
      </c>
      <c r="B694" t="s">
        <v>5037</v>
      </c>
      <c r="C694" t="s">
        <v>5038</v>
      </c>
      <c r="D694">
        <v>2005</v>
      </c>
      <c r="E694" t="s">
        <v>452</v>
      </c>
      <c r="F694" t="s">
        <v>5040</v>
      </c>
      <c r="G694">
        <v>6</v>
      </c>
      <c r="J694">
        <v>6</v>
      </c>
      <c r="K694" t="s">
        <v>33800</v>
      </c>
      <c r="L694" t="s">
        <v>33944</v>
      </c>
      <c r="M694" t="s">
        <v>33945</v>
      </c>
      <c r="N694" t="s">
        <v>33867</v>
      </c>
      <c r="O694" t="s">
        <v>33853</v>
      </c>
      <c r="P694" t="s">
        <v>33951</v>
      </c>
      <c r="Q694">
        <v>31.374278</v>
      </c>
      <c r="R694">
        <v>130.54291699999999</v>
      </c>
      <c r="S694">
        <v>5</v>
      </c>
      <c r="T694">
        <v>12</v>
      </c>
      <c r="U694">
        <v>100</v>
      </c>
      <c r="V694">
        <v>25</v>
      </c>
      <c r="W694">
        <v>12</v>
      </c>
    </row>
    <row r="695" spans="1:23" hidden="1">
      <c r="A695" t="s">
        <v>34289</v>
      </c>
      <c r="B695" t="s">
        <v>5037</v>
      </c>
      <c r="C695" t="s">
        <v>5038</v>
      </c>
      <c r="D695">
        <v>2005</v>
      </c>
      <c r="E695" t="s">
        <v>452</v>
      </c>
      <c r="F695" t="s">
        <v>5040</v>
      </c>
      <c r="G695">
        <v>6</v>
      </c>
      <c r="J695">
        <v>6</v>
      </c>
      <c r="K695" t="s">
        <v>33800</v>
      </c>
      <c r="L695" t="s">
        <v>33944</v>
      </c>
      <c r="M695" t="s">
        <v>33945</v>
      </c>
      <c r="N695" t="s">
        <v>33867</v>
      </c>
      <c r="O695" t="s">
        <v>33853</v>
      </c>
      <c r="P695" t="s">
        <v>33951</v>
      </c>
      <c r="Q695">
        <v>31.374278</v>
      </c>
      <c r="R695">
        <v>130.54291699999999</v>
      </c>
      <c r="S695">
        <v>5</v>
      </c>
      <c r="T695">
        <v>13.007874015748</v>
      </c>
      <c r="U695">
        <v>100.970873786407</v>
      </c>
      <c r="V695">
        <v>25</v>
      </c>
      <c r="W695">
        <v>13</v>
      </c>
    </row>
    <row r="696" spans="1:23" hidden="1">
      <c r="A696" t="s">
        <v>34289</v>
      </c>
      <c r="B696" t="s">
        <v>5037</v>
      </c>
      <c r="C696" t="s">
        <v>5038</v>
      </c>
      <c r="D696">
        <v>2005</v>
      </c>
      <c r="E696" t="s">
        <v>452</v>
      </c>
      <c r="F696" t="s">
        <v>5040</v>
      </c>
      <c r="G696">
        <v>6</v>
      </c>
      <c r="J696">
        <v>6</v>
      </c>
      <c r="K696" t="s">
        <v>33800</v>
      </c>
      <c r="L696" t="s">
        <v>33944</v>
      </c>
      <c r="M696" t="s">
        <v>33945</v>
      </c>
      <c r="N696" t="s">
        <v>33867</v>
      </c>
      <c r="O696" t="s">
        <v>33853</v>
      </c>
      <c r="P696" t="s">
        <v>33951</v>
      </c>
      <c r="Q696">
        <v>31.374278</v>
      </c>
      <c r="R696">
        <v>130.54291699999999</v>
      </c>
      <c r="S696">
        <v>5</v>
      </c>
      <c r="T696">
        <v>13.9842519685039</v>
      </c>
      <c r="U696">
        <v>76.699029126213603</v>
      </c>
      <c r="V696">
        <v>25</v>
      </c>
      <c r="W696">
        <v>14</v>
      </c>
    </row>
    <row r="697" spans="1:23" hidden="1">
      <c r="A697" t="s">
        <v>34289</v>
      </c>
      <c r="B697" t="s">
        <v>5037</v>
      </c>
      <c r="C697" t="s">
        <v>5038</v>
      </c>
      <c r="D697">
        <v>2005</v>
      </c>
      <c r="E697" t="s">
        <v>452</v>
      </c>
      <c r="F697" t="s">
        <v>5040</v>
      </c>
      <c r="G697">
        <v>6</v>
      </c>
      <c r="J697">
        <v>6</v>
      </c>
      <c r="K697" t="s">
        <v>33800</v>
      </c>
      <c r="L697" t="s">
        <v>33944</v>
      </c>
      <c r="M697" t="s">
        <v>33945</v>
      </c>
      <c r="N697" t="s">
        <v>33867</v>
      </c>
      <c r="O697" t="s">
        <v>33853</v>
      </c>
      <c r="P697" t="s">
        <v>33951</v>
      </c>
      <c r="Q697">
        <v>31.374278</v>
      </c>
      <c r="R697">
        <v>130.54291699999999</v>
      </c>
      <c r="S697">
        <v>5</v>
      </c>
      <c r="T697">
        <v>14.9606299212598</v>
      </c>
      <c r="U697">
        <v>78.640776699029104</v>
      </c>
      <c r="V697">
        <v>25</v>
      </c>
      <c r="W697">
        <v>15</v>
      </c>
    </row>
    <row r="698" spans="1:23" hidden="1">
      <c r="A698" t="s">
        <v>34289</v>
      </c>
      <c r="B698" t="s">
        <v>5037</v>
      </c>
      <c r="C698" t="s">
        <v>5038</v>
      </c>
      <c r="D698">
        <v>2005</v>
      </c>
      <c r="E698" t="s">
        <v>452</v>
      </c>
      <c r="F698" t="s">
        <v>5040</v>
      </c>
      <c r="G698">
        <v>6</v>
      </c>
      <c r="J698">
        <v>6</v>
      </c>
      <c r="K698" t="s">
        <v>33800</v>
      </c>
      <c r="L698" t="s">
        <v>33944</v>
      </c>
      <c r="M698" t="s">
        <v>33945</v>
      </c>
      <c r="N698" t="s">
        <v>33867</v>
      </c>
      <c r="O698" t="s">
        <v>33853</v>
      </c>
      <c r="P698" t="s">
        <v>33951</v>
      </c>
      <c r="Q698">
        <v>31.374278</v>
      </c>
      <c r="R698">
        <v>130.54291699999999</v>
      </c>
      <c r="S698">
        <v>5</v>
      </c>
      <c r="T698">
        <v>16</v>
      </c>
      <c r="U698">
        <v>78.640776699029104</v>
      </c>
      <c r="V698">
        <v>25</v>
      </c>
      <c r="W698">
        <v>16</v>
      </c>
    </row>
    <row r="699" spans="1:23" hidden="1">
      <c r="A699" t="s">
        <v>34289</v>
      </c>
      <c r="B699" t="s">
        <v>5037</v>
      </c>
      <c r="C699" t="s">
        <v>5038</v>
      </c>
      <c r="D699">
        <v>2005</v>
      </c>
      <c r="E699" t="s">
        <v>452</v>
      </c>
      <c r="F699" t="s">
        <v>5040</v>
      </c>
      <c r="G699">
        <v>6</v>
      </c>
      <c r="J699">
        <v>6</v>
      </c>
      <c r="K699" t="s">
        <v>33800</v>
      </c>
      <c r="L699" t="s">
        <v>33944</v>
      </c>
      <c r="M699" t="s">
        <v>33945</v>
      </c>
      <c r="N699" t="s">
        <v>33867</v>
      </c>
      <c r="O699" t="s">
        <v>33853</v>
      </c>
      <c r="P699" t="s">
        <v>33946</v>
      </c>
      <c r="Q699">
        <v>38.255555999999999</v>
      </c>
      <c r="R699">
        <v>140.33972199999999</v>
      </c>
      <c r="S699">
        <v>5</v>
      </c>
      <c r="T699">
        <v>11.968253968253901</v>
      </c>
      <c r="U699">
        <v>100</v>
      </c>
      <c r="V699">
        <v>25</v>
      </c>
      <c r="W699">
        <v>12</v>
      </c>
    </row>
    <row r="700" spans="1:23" hidden="1">
      <c r="A700" t="s">
        <v>34289</v>
      </c>
      <c r="B700" t="s">
        <v>5037</v>
      </c>
      <c r="C700" t="s">
        <v>5038</v>
      </c>
      <c r="D700">
        <v>2005</v>
      </c>
      <c r="E700" t="s">
        <v>452</v>
      </c>
      <c r="F700" t="s">
        <v>5040</v>
      </c>
      <c r="G700">
        <v>6</v>
      </c>
      <c r="J700">
        <v>6</v>
      </c>
      <c r="K700" t="s">
        <v>33800</v>
      </c>
      <c r="L700" t="s">
        <v>33944</v>
      </c>
      <c r="M700" t="s">
        <v>33945</v>
      </c>
      <c r="N700" t="s">
        <v>33867</v>
      </c>
      <c r="O700" t="s">
        <v>33853</v>
      </c>
      <c r="P700" t="s">
        <v>33946</v>
      </c>
      <c r="Q700">
        <v>38.255555999999999</v>
      </c>
      <c r="R700">
        <v>140.33972199999999</v>
      </c>
      <c r="S700">
        <v>5</v>
      </c>
      <c r="T700">
        <v>12.984126984126901</v>
      </c>
      <c r="U700">
        <v>100</v>
      </c>
      <c r="V700">
        <v>25</v>
      </c>
      <c r="W700">
        <v>13</v>
      </c>
    </row>
    <row r="701" spans="1:23" hidden="1">
      <c r="A701" t="s">
        <v>34289</v>
      </c>
      <c r="B701" t="s">
        <v>5037</v>
      </c>
      <c r="C701" t="s">
        <v>5038</v>
      </c>
      <c r="D701">
        <v>2005</v>
      </c>
      <c r="E701" t="s">
        <v>452</v>
      </c>
      <c r="F701" t="s">
        <v>5040</v>
      </c>
      <c r="G701">
        <v>6</v>
      </c>
      <c r="J701">
        <v>6</v>
      </c>
      <c r="K701" t="s">
        <v>33800</v>
      </c>
      <c r="L701" t="s">
        <v>33944</v>
      </c>
      <c r="M701" t="s">
        <v>33945</v>
      </c>
      <c r="N701" t="s">
        <v>33867</v>
      </c>
      <c r="O701" t="s">
        <v>33853</v>
      </c>
      <c r="P701" t="s">
        <v>33946</v>
      </c>
      <c r="Q701">
        <v>38.255555999999999</v>
      </c>
      <c r="R701">
        <v>140.33972199999999</v>
      </c>
      <c r="S701">
        <v>5</v>
      </c>
      <c r="T701">
        <v>13.968253968253901</v>
      </c>
      <c r="U701">
        <v>100</v>
      </c>
      <c r="V701">
        <v>25</v>
      </c>
      <c r="W701">
        <v>14</v>
      </c>
    </row>
    <row r="702" spans="1:23" hidden="1">
      <c r="A702" t="s">
        <v>34289</v>
      </c>
      <c r="B702" t="s">
        <v>5037</v>
      </c>
      <c r="C702" t="s">
        <v>5038</v>
      </c>
      <c r="D702">
        <v>2005</v>
      </c>
      <c r="E702" t="s">
        <v>452</v>
      </c>
      <c r="F702" t="s">
        <v>5040</v>
      </c>
      <c r="G702">
        <v>6</v>
      </c>
      <c r="J702">
        <v>6</v>
      </c>
      <c r="K702" t="s">
        <v>33800</v>
      </c>
      <c r="L702" t="s">
        <v>33944</v>
      </c>
      <c r="M702" t="s">
        <v>33945</v>
      </c>
      <c r="N702" t="s">
        <v>33867</v>
      </c>
      <c r="O702" t="s">
        <v>33853</v>
      </c>
      <c r="P702" t="s">
        <v>33946</v>
      </c>
      <c r="Q702">
        <v>38.255555999999999</v>
      </c>
      <c r="R702">
        <v>140.33972199999999</v>
      </c>
      <c r="S702">
        <v>5</v>
      </c>
      <c r="T702">
        <v>14.9630647130647</v>
      </c>
      <c r="U702">
        <v>66.346153846153797</v>
      </c>
      <c r="V702">
        <v>25</v>
      </c>
      <c r="W702">
        <v>15</v>
      </c>
    </row>
    <row r="703" spans="1:23" hidden="1">
      <c r="A703" t="s">
        <v>34289</v>
      </c>
      <c r="B703" t="s">
        <v>5037</v>
      </c>
      <c r="C703" t="s">
        <v>5038</v>
      </c>
      <c r="D703">
        <v>2005</v>
      </c>
      <c r="E703" t="s">
        <v>452</v>
      </c>
      <c r="F703" t="s">
        <v>5040</v>
      </c>
      <c r="G703">
        <v>6</v>
      </c>
      <c r="J703">
        <v>6</v>
      </c>
      <c r="K703" t="s">
        <v>33800</v>
      </c>
      <c r="L703" t="s">
        <v>33944</v>
      </c>
      <c r="M703" t="s">
        <v>33945</v>
      </c>
      <c r="N703" t="s">
        <v>33867</v>
      </c>
      <c r="O703" t="s">
        <v>33853</v>
      </c>
      <c r="P703" t="s">
        <v>33946</v>
      </c>
      <c r="Q703">
        <v>38.255555999999999</v>
      </c>
      <c r="R703">
        <v>140.33972199999999</v>
      </c>
      <c r="S703">
        <v>5</v>
      </c>
      <c r="T703">
        <v>16</v>
      </c>
      <c r="U703">
        <v>0</v>
      </c>
      <c r="V703">
        <v>25</v>
      </c>
      <c r="W703">
        <v>16</v>
      </c>
    </row>
    <row r="704" spans="1:23" hidden="1">
      <c r="A704" t="s">
        <v>34289</v>
      </c>
      <c r="B704" t="s">
        <v>5037</v>
      </c>
      <c r="C704" t="s">
        <v>5038</v>
      </c>
      <c r="D704">
        <v>2005</v>
      </c>
      <c r="E704" t="s">
        <v>452</v>
      </c>
      <c r="F704" t="s">
        <v>5040</v>
      </c>
      <c r="G704">
        <v>6</v>
      </c>
      <c r="J704">
        <v>6</v>
      </c>
      <c r="K704" t="s">
        <v>33800</v>
      </c>
      <c r="L704" t="s">
        <v>33944</v>
      </c>
      <c r="M704" t="s">
        <v>33945</v>
      </c>
      <c r="N704" t="s">
        <v>33867</v>
      </c>
      <c r="O704" t="s">
        <v>33853</v>
      </c>
      <c r="P704" t="s">
        <v>33949</v>
      </c>
      <c r="Q704">
        <v>35.281388999999997</v>
      </c>
      <c r="R704">
        <v>139.671944</v>
      </c>
      <c r="S704">
        <v>5</v>
      </c>
      <c r="T704">
        <v>12</v>
      </c>
      <c r="U704">
        <v>100</v>
      </c>
      <c r="V704">
        <v>25</v>
      </c>
      <c r="W704">
        <v>12</v>
      </c>
    </row>
    <row r="705" spans="1:23" hidden="1">
      <c r="A705" t="s">
        <v>34289</v>
      </c>
      <c r="B705" t="s">
        <v>5037</v>
      </c>
      <c r="C705" t="s">
        <v>5038</v>
      </c>
      <c r="D705">
        <v>2005</v>
      </c>
      <c r="E705" t="s">
        <v>452</v>
      </c>
      <c r="F705" t="s">
        <v>5040</v>
      </c>
      <c r="G705">
        <v>6</v>
      </c>
      <c r="J705">
        <v>6</v>
      </c>
      <c r="K705" t="s">
        <v>33800</v>
      </c>
      <c r="L705" t="s">
        <v>33944</v>
      </c>
      <c r="M705" t="s">
        <v>33945</v>
      </c>
      <c r="N705" t="s">
        <v>33867</v>
      </c>
      <c r="O705" t="s">
        <v>33853</v>
      </c>
      <c r="P705" t="s">
        <v>33949</v>
      </c>
      <c r="Q705">
        <v>35.281388999999997</v>
      </c>
      <c r="R705">
        <v>139.671944</v>
      </c>
      <c r="S705">
        <v>5</v>
      </c>
      <c r="T705">
        <v>13</v>
      </c>
      <c r="U705">
        <v>99.759615384615401</v>
      </c>
      <c r="V705">
        <v>25</v>
      </c>
      <c r="W705">
        <v>13</v>
      </c>
    </row>
    <row r="706" spans="1:23" hidden="1">
      <c r="A706" t="s">
        <v>34289</v>
      </c>
      <c r="B706" t="s">
        <v>5037</v>
      </c>
      <c r="C706" t="s">
        <v>5038</v>
      </c>
      <c r="D706">
        <v>2005</v>
      </c>
      <c r="E706" t="s">
        <v>452</v>
      </c>
      <c r="F706" t="s">
        <v>5040</v>
      </c>
      <c r="G706">
        <v>6</v>
      </c>
      <c r="J706">
        <v>6</v>
      </c>
      <c r="K706" t="s">
        <v>33800</v>
      </c>
      <c r="L706" t="s">
        <v>33944</v>
      </c>
      <c r="M706" t="s">
        <v>33945</v>
      </c>
      <c r="N706" t="s">
        <v>33867</v>
      </c>
      <c r="O706" t="s">
        <v>33853</v>
      </c>
      <c r="P706" t="s">
        <v>33949</v>
      </c>
      <c r="Q706">
        <v>35.281388999999997</v>
      </c>
      <c r="R706">
        <v>139.671944</v>
      </c>
      <c r="S706">
        <v>5</v>
      </c>
      <c r="T706">
        <v>13.96875</v>
      </c>
      <c r="U706">
        <v>99.526742788461505</v>
      </c>
      <c r="V706">
        <v>25</v>
      </c>
      <c r="W706">
        <v>14</v>
      </c>
    </row>
    <row r="707" spans="1:23" hidden="1">
      <c r="A707" t="s">
        <v>34289</v>
      </c>
      <c r="B707" t="s">
        <v>5037</v>
      </c>
      <c r="C707" t="s">
        <v>5038</v>
      </c>
      <c r="D707">
        <v>2005</v>
      </c>
      <c r="E707" t="s">
        <v>452</v>
      </c>
      <c r="F707" t="s">
        <v>5040</v>
      </c>
      <c r="G707">
        <v>6</v>
      </c>
      <c r="J707">
        <v>6</v>
      </c>
      <c r="K707" t="s">
        <v>33800</v>
      </c>
      <c r="L707" t="s">
        <v>33944</v>
      </c>
      <c r="M707" t="s">
        <v>33945</v>
      </c>
      <c r="N707" t="s">
        <v>33867</v>
      </c>
      <c r="O707" t="s">
        <v>33853</v>
      </c>
      <c r="P707" t="s">
        <v>33949</v>
      </c>
      <c r="Q707">
        <v>35.281388999999997</v>
      </c>
      <c r="R707">
        <v>139.671944</v>
      </c>
      <c r="S707">
        <v>5</v>
      </c>
      <c r="T707">
        <v>14.96875</v>
      </c>
      <c r="U707">
        <v>0.247896634615386</v>
      </c>
      <c r="V707">
        <v>25</v>
      </c>
      <c r="W707">
        <v>15</v>
      </c>
    </row>
    <row r="708" spans="1:23" hidden="1">
      <c r="A708" t="s">
        <v>34289</v>
      </c>
      <c r="B708" t="s">
        <v>5037</v>
      </c>
      <c r="C708" t="s">
        <v>5038</v>
      </c>
      <c r="D708">
        <v>2005</v>
      </c>
      <c r="E708" t="s">
        <v>452</v>
      </c>
      <c r="F708" t="s">
        <v>5040</v>
      </c>
      <c r="G708">
        <v>6</v>
      </c>
      <c r="J708">
        <v>6</v>
      </c>
      <c r="K708" t="s">
        <v>33800</v>
      </c>
      <c r="L708" t="s">
        <v>33944</v>
      </c>
      <c r="M708" t="s">
        <v>33945</v>
      </c>
      <c r="N708" t="s">
        <v>33867</v>
      </c>
      <c r="O708" t="s">
        <v>33853</v>
      </c>
      <c r="P708" t="s">
        <v>33949</v>
      </c>
      <c r="Q708">
        <v>35.281388999999997</v>
      </c>
      <c r="R708">
        <v>139.671944</v>
      </c>
      <c r="S708">
        <v>5</v>
      </c>
      <c r="T708">
        <v>15.9375</v>
      </c>
      <c r="U708">
        <v>3.8611778846154099</v>
      </c>
      <c r="V708">
        <v>25</v>
      </c>
      <c r="W708">
        <v>16</v>
      </c>
    </row>
    <row r="709" spans="1:23" hidden="1">
      <c r="A709" t="s">
        <v>34290</v>
      </c>
      <c r="B709" t="s">
        <v>19412</v>
      </c>
      <c r="C709" t="s">
        <v>19416</v>
      </c>
      <c r="D709">
        <v>1984</v>
      </c>
      <c r="E709" t="s">
        <v>182</v>
      </c>
      <c r="F709" t="s">
        <v>19417</v>
      </c>
      <c r="G709">
        <v>13</v>
      </c>
      <c r="H709" t="s">
        <v>33786</v>
      </c>
      <c r="J709" t="s">
        <v>33812</v>
      </c>
      <c r="K709" t="s">
        <v>34002</v>
      </c>
      <c r="L709" t="s">
        <v>33850</v>
      </c>
      <c r="M709" t="s">
        <v>34125</v>
      </c>
      <c r="N709" t="s">
        <v>33852</v>
      </c>
      <c r="O709" t="s">
        <v>34008</v>
      </c>
      <c r="P709" s="7" t="s">
        <v>34188</v>
      </c>
      <c r="Q709" s="7">
        <v>38.11</v>
      </c>
      <c r="R709" s="7">
        <v>140.87</v>
      </c>
      <c r="S709">
        <v>7</v>
      </c>
      <c r="T709" s="7">
        <v>10</v>
      </c>
      <c r="U709">
        <v>82.051282051282001</v>
      </c>
      <c r="V709" s="7">
        <v>78</v>
      </c>
      <c r="W709" s="7">
        <v>10</v>
      </c>
    </row>
    <row r="710" spans="1:23" hidden="1">
      <c r="A710" t="s">
        <v>34290</v>
      </c>
      <c r="B710" t="s">
        <v>19412</v>
      </c>
      <c r="C710" t="s">
        <v>19416</v>
      </c>
      <c r="D710">
        <v>1984</v>
      </c>
      <c r="E710" t="s">
        <v>182</v>
      </c>
      <c r="F710" t="s">
        <v>19417</v>
      </c>
      <c r="G710">
        <v>13</v>
      </c>
      <c r="H710" t="s">
        <v>33786</v>
      </c>
      <c r="J710" t="s">
        <v>33812</v>
      </c>
      <c r="K710" t="s">
        <v>34002</v>
      </c>
      <c r="L710" t="s">
        <v>33850</v>
      </c>
      <c r="M710" t="s">
        <v>34114</v>
      </c>
      <c r="N710" t="s">
        <v>33852</v>
      </c>
      <c r="O710" t="s">
        <v>34008</v>
      </c>
      <c r="P710" s="7" t="s">
        <v>34188</v>
      </c>
      <c r="Q710" s="7">
        <v>38.11</v>
      </c>
      <c r="R710" s="7">
        <v>140.87</v>
      </c>
      <c r="S710">
        <v>5</v>
      </c>
      <c r="T710" s="7">
        <v>10</v>
      </c>
      <c r="U710" s="7">
        <v>90.476190476190496</v>
      </c>
      <c r="V710">
        <v>42</v>
      </c>
      <c r="W710" s="7">
        <v>10</v>
      </c>
    </row>
    <row r="711" spans="1:23" hidden="1">
      <c r="A711" t="s">
        <v>34290</v>
      </c>
      <c r="B711" t="s">
        <v>19412</v>
      </c>
      <c r="C711" t="s">
        <v>19416</v>
      </c>
      <c r="D711">
        <v>1984</v>
      </c>
      <c r="E711" t="s">
        <v>182</v>
      </c>
      <c r="F711" t="s">
        <v>19417</v>
      </c>
      <c r="G711">
        <v>13</v>
      </c>
      <c r="H711" t="s">
        <v>33786</v>
      </c>
      <c r="J711" t="s">
        <v>33812</v>
      </c>
      <c r="K711" t="s">
        <v>34002</v>
      </c>
      <c r="L711" t="s">
        <v>33850</v>
      </c>
      <c r="M711" s="9" t="s">
        <v>34146</v>
      </c>
      <c r="N711" t="s">
        <v>33852</v>
      </c>
      <c r="O711" t="s">
        <v>34008</v>
      </c>
      <c r="P711" s="10" t="s">
        <v>34188</v>
      </c>
      <c r="Q711" s="10">
        <v>38.11</v>
      </c>
      <c r="R711" s="10">
        <v>140.87</v>
      </c>
      <c r="S711">
        <v>6</v>
      </c>
      <c r="T711" s="9">
        <v>10</v>
      </c>
      <c r="U711">
        <v>100</v>
      </c>
      <c r="V711">
        <v>17</v>
      </c>
      <c r="W711" s="9">
        <v>10</v>
      </c>
    </row>
    <row r="712" spans="1:23" hidden="1">
      <c r="A712" t="s">
        <v>34290</v>
      </c>
      <c r="B712" t="s">
        <v>19412</v>
      </c>
      <c r="C712" t="s">
        <v>19416</v>
      </c>
      <c r="D712">
        <v>1984</v>
      </c>
      <c r="E712" t="s">
        <v>182</v>
      </c>
      <c r="F712" t="s">
        <v>19417</v>
      </c>
      <c r="G712">
        <v>13</v>
      </c>
      <c r="H712" t="s">
        <v>33786</v>
      </c>
      <c r="J712" t="s">
        <v>33812</v>
      </c>
      <c r="K712" t="s">
        <v>34002</v>
      </c>
      <c r="L712" t="s">
        <v>33850</v>
      </c>
      <c r="M712" t="s">
        <v>34125</v>
      </c>
      <c r="N712" t="s">
        <v>33852</v>
      </c>
      <c r="O712" t="s">
        <v>34008</v>
      </c>
      <c r="P712" s="7" t="s">
        <v>34188</v>
      </c>
      <c r="Q712" s="7">
        <v>38.11</v>
      </c>
      <c r="R712" s="7">
        <v>140.87</v>
      </c>
      <c r="S712">
        <v>7</v>
      </c>
      <c r="T712" s="7">
        <v>11.5</v>
      </c>
      <c r="U712">
        <v>78.723404255319195</v>
      </c>
      <c r="V712" s="7">
        <v>47</v>
      </c>
      <c r="W712" s="7">
        <v>11.5</v>
      </c>
    </row>
    <row r="713" spans="1:23" hidden="1">
      <c r="A713" t="s">
        <v>34290</v>
      </c>
      <c r="B713" t="s">
        <v>19412</v>
      </c>
      <c r="C713" t="s">
        <v>19416</v>
      </c>
      <c r="D713">
        <v>1984</v>
      </c>
      <c r="E713" t="s">
        <v>182</v>
      </c>
      <c r="F713" t="s">
        <v>19417</v>
      </c>
      <c r="G713">
        <v>13</v>
      </c>
      <c r="H713" t="s">
        <v>33786</v>
      </c>
      <c r="J713" t="s">
        <v>33812</v>
      </c>
      <c r="K713" t="s">
        <v>34002</v>
      </c>
      <c r="L713" t="s">
        <v>33850</v>
      </c>
      <c r="M713" t="s">
        <v>34125</v>
      </c>
      <c r="N713" t="s">
        <v>33852</v>
      </c>
      <c r="O713" t="s">
        <v>34008</v>
      </c>
      <c r="P713" s="7" t="s">
        <v>34188</v>
      </c>
      <c r="Q713" s="7">
        <v>38.11</v>
      </c>
      <c r="R713" s="7">
        <v>140.87</v>
      </c>
      <c r="S713">
        <v>7</v>
      </c>
      <c r="T713" s="7">
        <v>12</v>
      </c>
      <c r="U713">
        <v>33.3333333333333</v>
      </c>
      <c r="V713" s="7">
        <v>36</v>
      </c>
      <c r="W713" s="7">
        <v>12</v>
      </c>
    </row>
    <row r="714" spans="1:23" hidden="1">
      <c r="A714" t="s">
        <v>34290</v>
      </c>
      <c r="B714" t="s">
        <v>19412</v>
      </c>
      <c r="C714" t="s">
        <v>19416</v>
      </c>
      <c r="D714">
        <v>1984</v>
      </c>
      <c r="E714" t="s">
        <v>182</v>
      </c>
      <c r="F714" t="s">
        <v>19417</v>
      </c>
      <c r="G714">
        <v>13</v>
      </c>
      <c r="H714" t="s">
        <v>33786</v>
      </c>
      <c r="J714" t="s">
        <v>33812</v>
      </c>
      <c r="K714" t="s">
        <v>34002</v>
      </c>
      <c r="L714" t="s">
        <v>33850</v>
      </c>
      <c r="M714" t="s">
        <v>34114</v>
      </c>
      <c r="N714" t="s">
        <v>33852</v>
      </c>
      <c r="O714" t="s">
        <v>34008</v>
      </c>
      <c r="P714" s="7" t="s">
        <v>34188</v>
      </c>
      <c r="Q714" s="7">
        <v>38.11</v>
      </c>
      <c r="R714" s="7">
        <v>140.87</v>
      </c>
      <c r="S714">
        <v>5</v>
      </c>
      <c r="T714" s="7">
        <v>12</v>
      </c>
      <c r="U714" s="7">
        <v>68.292682926829301</v>
      </c>
      <c r="V714">
        <v>123</v>
      </c>
      <c r="W714" s="7">
        <v>12</v>
      </c>
    </row>
    <row r="715" spans="1:23" hidden="1">
      <c r="A715" t="s">
        <v>34290</v>
      </c>
      <c r="B715" t="s">
        <v>19412</v>
      </c>
      <c r="C715" t="s">
        <v>19416</v>
      </c>
      <c r="D715">
        <v>1984</v>
      </c>
      <c r="E715" t="s">
        <v>182</v>
      </c>
      <c r="F715" t="s">
        <v>19417</v>
      </c>
      <c r="G715">
        <v>13</v>
      </c>
      <c r="H715" t="s">
        <v>33786</v>
      </c>
      <c r="J715" t="s">
        <v>33812</v>
      </c>
      <c r="K715" t="s">
        <v>34002</v>
      </c>
      <c r="L715" t="s">
        <v>33850</v>
      </c>
      <c r="M715" s="9" t="s">
        <v>34146</v>
      </c>
      <c r="N715" t="s">
        <v>33852</v>
      </c>
      <c r="O715" t="s">
        <v>34008</v>
      </c>
      <c r="P715" s="10" t="s">
        <v>34188</v>
      </c>
      <c r="Q715" s="10">
        <v>38.11</v>
      </c>
      <c r="R715" s="10">
        <v>140.87</v>
      </c>
      <c r="S715">
        <v>6</v>
      </c>
      <c r="T715" s="9">
        <v>12</v>
      </c>
      <c r="U715">
        <v>90.909090909090907</v>
      </c>
      <c r="V715">
        <v>22</v>
      </c>
      <c r="W715" s="9">
        <v>12</v>
      </c>
    </row>
    <row r="716" spans="1:23" hidden="1">
      <c r="A716" t="s">
        <v>34290</v>
      </c>
      <c r="B716" t="s">
        <v>19412</v>
      </c>
      <c r="C716" t="s">
        <v>19416</v>
      </c>
      <c r="D716">
        <v>1984</v>
      </c>
      <c r="E716" t="s">
        <v>182</v>
      </c>
      <c r="F716" t="s">
        <v>19417</v>
      </c>
      <c r="G716">
        <v>13</v>
      </c>
      <c r="H716" t="s">
        <v>33786</v>
      </c>
      <c r="J716" t="s">
        <v>33812</v>
      </c>
      <c r="K716" t="s">
        <v>34002</v>
      </c>
      <c r="L716" t="s">
        <v>33850</v>
      </c>
      <c r="M716" t="s">
        <v>34125</v>
      </c>
      <c r="N716" t="s">
        <v>33852</v>
      </c>
      <c r="O716" t="s">
        <v>34008</v>
      </c>
      <c r="P716" s="7" t="s">
        <v>34188</v>
      </c>
      <c r="Q716" s="7">
        <v>38.11</v>
      </c>
      <c r="R716" s="7">
        <v>140.87</v>
      </c>
      <c r="S716">
        <v>7</v>
      </c>
      <c r="T716" s="7">
        <v>12.5</v>
      </c>
      <c r="U716">
        <v>3.3333333333333299</v>
      </c>
      <c r="V716" s="7">
        <v>60</v>
      </c>
      <c r="W716" s="7">
        <v>12.5</v>
      </c>
    </row>
    <row r="717" spans="1:23" hidden="1">
      <c r="A717" t="s">
        <v>34290</v>
      </c>
      <c r="B717" t="s">
        <v>19412</v>
      </c>
      <c r="C717" t="s">
        <v>19416</v>
      </c>
      <c r="D717">
        <v>1984</v>
      </c>
      <c r="E717" t="s">
        <v>182</v>
      </c>
      <c r="F717" t="s">
        <v>19417</v>
      </c>
      <c r="G717">
        <v>13</v>
      </c>
      <c r="H717" t="s">
        <v>33786</v>
      </c>
      <c r="J717" t="s">
        <v>33812</v>
      </c>
      <c r="K717" t="s">
        <v>34002</v>
      </c>
      <c r="L717" t="s">
        <v>33850</v>
      </c>
      <c r="M717" t="s">
        <v>34114</v>
      </c>
      <c r="N717" t="s">
        <v>33852</v>
      </c>
      <c r="O717" t="s">
        <v>34008</v>
      </c>
      <c r="P717" s="7" t="s">
        <v>34188</v>
      </c>
      <c r="Q717" s="7">
        <v>38.11</v>
      </c>
      <c r="R717" s="7">
        <v>140.87</v>
      </c>
      <c r="S717">
        <v>5</v>
      </c>
      <c r="T717" s="7">
        <v>12.5</v>
      </c>
      <c r="U717" s="7">
        <v>52.5</v>
      </c>
      <c r="V717">
        <v>160</v>
      </c>
      <c r="W717" s="7">
        <v>12.5</v>
      </c>
    </row>
    <row r="718" spans="1:23" hidden="1">
      <c r="A718" t="s">
        <v>34290</v>
      </c>
      <c r="B718" t="s">
        <v>19412</v>
      </c>
      <c r="C718" t="s">
        <v>19416</v>
      </c>
      <c r="D718">
        <v>1984</v>
      </c>
      <c r="E718" t="s">
        <v>182</v>
      </c>
      <c r="F718" t="s">
        <v>19417</v>
      </c>
      <c r="G718">
        <v>13</v>
      </c>
      <c r="H718" t="s">
        <v>33786</v>
      </c>
      <c r="J718" t="s">
        <v>33812</v>
      </c>
      <c r="K718" t="s">
        <v>34002</v>
      </c>
      <c r="L718" t="s">
        <v>33850</v>
      </c>
      <c r="M718" s="9" t="s">
        <v>34146</v>
      </c>
      <c r="N718" t="s">
        <v>33852</v>
      </c>
      <c r="O718" t="s">
        <v>34008</v>
      </c>
      <c r="P718" s="10" t="s">
        <v>34188</v>
      </c>
      <c r="Q718" s="10">
        <v>38.11</v>
      </c>
      <c r="R718" s="10">
        <v>140.87</v>
      </c>
      <c r="S718">
        <v>6</v>
      </c>
      <c r="T718" s="10">
        <v>12.5</v>
      </c>
      <c r="U718">
        <v>88.571428571428569</v>
      </c>
      <c r="V718">
        <v>70</v>
      </c>
      <c r="W718" s="10">
        <v>12.5</v>
      </c>
    </row>
    <row r="719" spans="1:23" hidden="1">
      <c r="A719" t="s">
        <v>34290</v>
      </c>
      <c r="B719" t="s">
        <v>19412</v>
      </c>
      <c r="C719" t="s">
        <v>19416</v>
      </c>
      <c r="D719">
        <v>1984</v>
      </c>
      <c r="E719" t="s">
        <v>182</v>
      </c>
      <c r="F719" t="s">
        <v>19417</v>
      </c>
      <c r="G719">
        <v>13</v>
      </c>
      <c r="H719" t="s">
        <v>33786</v>
      </c>
      <c r="J719" t="s">
        <v>33812</v>
      </c>
      <c r="K719" t="s">
        <v>34002</v>
      </c>
      <c r="L719" t="s">
        <v>33850</v>
      </c>
      <c r="M719" t="s">
        <v>34125</v>
      </c>
      <c r="N719" t="s">
        <v>33852</v>
      </c>
      <c r="O719" t="s">
        <v>34008</v>
      </c>
      <c r="P719" s="7" t="s">
        <v>34188</v>
      </c>
      <c r="Q719" s="7">
        <v>38.11</v>
      </c>
      <c r="R719" s="7">
        <v>140.87</v>
      </c>
      <c r="S719">
        <v>7</v>
      </c>
      <c r="T719" s="7">
        <v>13</v>
      </c>
      <c r="U719">
        <v>3.9682539682539701</v>
      </c>
      <c r="V719" s="7">
        <v>126</v>
      </c>
      <c r="W719" s="7">
        <v>13</v>
      </c>
    </row>
    <row r="720" spans="1:23" hidden="1">
      <c r="A720" t="s">
        <v>34290</v>
      </c>
      <c r="B720" t="s">
        <v>19412</v>
      </c>
      <c r="C720" t="s">
        <v>19416</v>
      </c>
      <c r="D720">
        <v>1984</v>
      </c>
      <c r="E720" t="s">
        <v>182</v>
      </c>
      <c r="F720" t="s">
        <v>19417</v>
      </c>
      <c r="G720">
        <v>13</v>
      </c>
      <c r="H720" t="s">
        <v>33786</v>
      </c>
      <c r="J720" t="s">
        <v>33812</v>
      </c>
      <c r="K720" t="s">
        <v>34002</v>
      </c>
      <c r="L720" t="s">
        <v>33850</v>
      </c>
      <c r="M720" t="s">
        <v>34114</v>
      </c>
      <c r="N720" t="s">
        <v>33852</v>
      </c>
      <c r="O720" t="s">
        <v>34008</v>
      </c>
      <c r="P720" s="7" t="s">
        <v>34188</v>
      </c>
      <c r="Q720" s="7">
        <v>38.11</v>
      </c>
      <c r="R720" s="7">
        <v>140.87</v>
      </c>
      <c r="S720">
        <v>5</v>
      </c>
      <c r="T720" s="7">
        <v>13</v>
      </c>
      <c r="U720" s="7">
        <v>1.5625</v>
      </c>
      <c r="V720">
        <v>64</v>
      </c>
      <c r="W720" s="7">
        <v>13</v>
      </c>
    </row>
    <row r="721" spans="1:23" hidden="1">
      <c r="A721" t="s">
        <v>34290</v>
      </c>
      <c r="B721" t="s">
        <v>19412</v>
      </c>
      <c r="C721" t="s">
        <v>19416</v>
      </c>
      <c r="D721">
        <v>1984</v>
      </c>
      <c r="E721" t="s">
        <v>182</v>
      </c>
      <c r="F721" t="s">
        <v>19417</v>
      </c>
      <c r="G721">
        <v>13</v>
      </c>
      <c r="H721" t="s">
        <v>33786</v>
      </c>
      <c r="J721" t="s">
        <v>33812</v>
      </c>
      <c r="K721" t="s">
        <v>34002</v>
      </c>
      <c r="L721" t="s">
        <v>33850</v>
      </c>
      <c r="M721" s="9" t="s">
        <v>34146</v>
      </c>
      <c r="N721" t="s">
        <v>33852</v>
      </c>
      <c r="O721" t="s">
        <v>34008</v>
      </c>
      <c r="P721" s="10" t="s">
        <v>34188</v>
      </c>
      <c r="Q721" s="10">
        <v>38.11</v>
      </c>
      <c r="R721" s="10">
        <v>140.87</v>
      </c>
      <c r="S721">
        <v>6</v>
      </c>
      <c r="T721" s="10">
        <v>13</v>
      </c>
      <c r="U721">
        <v>60.975609756097562</v>
      </c>
      <c r="V721">
        <v>41</v>
      </c>
      <c r="W721" s="10">
        <v>13</v>
      </c>
    </row>
    <row r="722" spans="1:23" hidden="1">
      <c r="A722" t="s">
        <v>34290</v>
      </c>
      <c r="B722" t="s">
        <v>19412</v>
      </c>
      <c r="C722" t="s">
        <v>19416</v>
      </c>
      <c r="D722">
        <v>1984</v>
      </c>
      <c r="E722" t="s">
        <v>182</v>
      </c>
      <c r="F722" t="s">
        <v>19417</v>
      </c>
      <c r="G722">
        <v>13</v>
      </c>
      <c r="H722" t="s">
        <v>33786</v>
      </c>
      <c r="J722" t="s">
        <v>33812</v>
      </c>
      <c r="K722" t="s">
        <v>34002</v>
      </c>
      <c r="L722" t="s">
        <v>33850</v>
      </c>
      <c r="M722" t="s">
        <v>34125</v>
      </c>
      <c r="N722" t="s">
        <v>33852</v>
      </c>
      <c r="O722" t="s">
        <v>34008</v>
      </c>
      <c r="P722" s="7" t="s">
        <v>34188</v>
      </c>
      <c r="Q722" s="7">
        <v>38.11</v>
      </c>
      <c r="R722" s="7">
        <v>140.87</v>
      </c>
      <c r="S722">
        <v>7</v>
      </c>
      <c r="T722" s="7">
        <v>13.5</v>
      </c>
      <c r="U722">
        <v>0</v>
      </c>
      <c r="V722" s="7">
        <v>28</v>
      </c>
      <c r="W722" s="7">
        <v>13.5</v>
      </c>
    </row>
    <row r="723" spans="1:23" hidden="1">
      <c r="A723" t="s">
        <v>34290</v>
      </c>
      <c r="B723" t="s">
        <v>19412</v>
      </c>
      <c r="C723" t="s">
        <v>19416</v>
      </c>
      <c r="D723">
        <v>1984</v>
      </c>
      <c r="E723" t="s">
        <v>182</v>
      </c>
      <c r="F723" t="s">
        <v>19417</v>
      </c>
      <c r="G723">
        <v>13</v>
      </c>
      <c r="H723" t="s">
        <v>33786</v>
      </c>
      <c r="J723" t="s">
        <v>33812</v>
      </c>
      <c r="K723" t="s">
        <v>34002</v>
      </c>
      <c r="L723" t="s">
        <v>33850</v>
      </c>
      <c r="M723" s="9" t="s">
        <v>34146</v>
      </c>
      <c r="N723" t="s">
        <v>33852</v>
      </c>
      <c r="O723" t="s">
        <v>34008</v>
      </c>
      <c r="P723" s="10" t="s">
        <v>34188</v>
      </c>
      <c r="Q723" s="10">
        <v>38.11</v>
      </c>
      <c r="R723" s="10">
        <v>140.87</v>
      </c>
      <c r="S723">
        <v>6</v>
      </c>
      <c r="T723" s="10">
        <v>13.5</v>
      </c>
      <c r="U723">
        <v>55.102040816326522</v>
      </c>
      <c r="V723">
        <v>49</v>
      </c>
      <c r="W723" s="10">
        <v>13.5</v>
      </c>
    </row>
    <row r="724" spans="1:23" hidden="1">
      <c r="A724" t="s">
        <v>34290</v>
      </c>
      <c r="B724" t="s">
        <v>19412</v>
      </c>
      <c r="C724" t="s">
        <v>19416</v>
      </c>
      <c r="D724">
        <v>1984</v>
      </c>
      <c r="E724" t="s">
        <v>182</v>
      </c>
      <c r="F724" t="s">
        <v>19417</v>
      </c>
      <c r="G724">
        <v>13</v>
      </c>
      <c r="H724" t="s">
        <v>33786</v>
      </c>
      <c r="J724" t="s">
        <v>33812</v>
      </c>
      <c r="K724" t="s">
        <v>34002</v>
      </c>
      <c r="L724" t="s">
        <v>33850</v>
      </c>
      <c r="M724" t="s">
        <v>34125</v>
      </c>
      <c r="N724" t="s">
        <v>33852</v>
      </c>
      <c r="O724" t="s">
        <v>34008</v>
      </c>
      <c r="P724" s="7" t="s">
        <v>34188</v>
      </c>
      <c r="Q724" s="7">
        <v>38.11</v>
      </c>
      <c r="R724" s="7">
        <v>140.87</v>
      </c>
      <c r="S724">
        <v>7</v>
      </c>
      <c r="T724" s="7">
        <v>14</v>
      </c>
      <c r="U724">
        <v>0</v>
      </c>
      <c r="V724" s="7">
        <v>17</v>
      </c>
      <c r="W724" s="7">
        <v>14</v>
      </c>
    </row>
    <row r="725" spans="1:23" hidden="1">
      <c r="A725" t="s">
        <v>34290</v>
      </c>
      <c r="B725" t="s">
        <v>19412</v>
      </c>
      <c r="C725" t="s">
        <v>19416</v>
      </c>
      <c r="D725">
        <v>1984</v>
      </c>
      <c r="E725" t="s">
        <v>182</v>
      </c>
      <c r="F725" t="s">
        <v>19417</v>
      </c>
      <c r="G725">
        <v>13</v>
      </c>
      <c r="H725" t="s">
        <v>33786</v>
      </c>
      <c r="J725" t="s">
        <v>33812</v>
      </c>
      <c r="K725" t="s">
        <v>34002</v>
      </c>
      <c r="L725" t="s">
        <v>33850</v>
      </c>
      <c r="M725" t="s">
        <v>34114</v>
      </c>
      <c r="N725" t="s">
        <v>33852</v>
      </c>
      <c r="O725" t="s">
        <v>34008</v>
      </c>
      <c r="P725" s="7" t="s">
        <v>34188</v>
      </c>
      <c r="Q725" s="7">
        <v>38.11</v>
      </c>
      <c r="R725" s="7">
        <v>140.87</v>
      </c>
      <c r="S725">
        <v>5</v>
      </c>
      <c r="T725" s="7">
        <v>14</v>
      </c>
      <c r="U725" s="7">
        <v>0</v>
      </c>
      <c r="V725">
        <v>32</v>
      </c>
      <c r="W725" s="7">
        <v>14</v>
      </c>
    </row>
    <row r="726" spans="1:23" hidden="1">
      <c r="A726" t="s">
        <v>34290</v>
      </c>
      <c r="B726" t="s">
        <v>19412</v>
      </c>
      <c r="C726" t="s">
        <v>19416</v>
      </c>
      <c r="D726">
        <v>1984</v>
      </c>
      <c r="E726" t="s">
        <v>182</v>
      </c>
      <c r="F726" t="s">
        <v>19417</v>
      </c>
      <c r="G726">
        <v>13</v>
      </c>
      <c r="H726" t="s">
        <v>33786</v>
      </c>
      <c r="J726" t="s">
        <v>33812</v>
      </c>
      <c r="K726" t="s">
        <v>34002</v>
      </c>
      <c r="L726" t="s">
        <v>33850</v>
      </c>
      <c r="M726" s="9" t="s">
        <v>34146</v>
      </c>
      <c r="N726" t="s">
        <v>33852</v>
      </c>
      <c r="O726" t="s">
        <v>34008</v>
      </c>
      <c r="P726" s="10" t="s">
        <v>34188</v>
      </c>
      <c r="Q726" s="10">
        <v>38.11</v>
      </c>
      <c r="R726" s="10">
        <v>140.87</v>
      </c>
      <c r="S726">
        <v>6</v>
      </c>
      <c r="T726" s="10">
        <v>14</v>
      </c>
      <c r="U726">
        <v>3.4482758620689653</v>
      </c>
      <c r="V726">
        <v>29</v>
      </c>
      <c r="W726" s="10">
        <v>14</v>
      </c>
    </row>
    <row r="727" spans="1:23" hidden="1">
      <c r="A727" t="s">
        <v>34290</v>
      </c>
      <c r="B727" t="s">
        <v>19412</v>
      </c>
      <c r="C727" t="s">
        <v>19416</v>
      </c>
      <c r="D727">
        <v>1984</v>
      </c>
      <c r="E727" t="s">
        <v>182</v>
      </c>
      <c r="F727" t="s">
        <v>19417</v>
      </c>
      <c r="G727">
        <v>13</v>
      </c>
      <c r="H727" t="s">
        <v>33786</v>
      </c>
      <c r="J727" t="s">
        <v>33812</v>
      </c>
      <c r="K727" t="s">
        <v>34002</v>
      </c>
      <c r="L727" t="s">
        <v>33850</v>
      </c>
      <c r="M727" t="s">
        <v>34114</v>
      </c>
      <c r="N727" t="s">
        <v>33852</v>
      </c>
      <c r="O727" t="s">
        <v>34008</v>
      </c>
      <c r="P727" s="7" t="s">
        <v>34190</v>
      </c>
      <c r="Q727" s="7">
        <v>31.58</v>
      </c>
      <c r="R727" s="7">
        <v>130.54</v>
      </c>
      <c r="S727">
        <v>5</v>
      </c>
      <c r="T727" s="7">
        <v>10</v>
      </c>
      <c r="U727" s="7">
        <v>100</v>
      </c>
      <c r="V727">
        <v>53</v>
      </c>
      <c r="W727" s="7">
        <v>10</v>
      </c>
    </row>
    <row r="728" spans="1:23" hidden="1">
      <c r="A728" t="s">
        <v>34290</v>
      </c>
      <c r="B728" t="s">
        <v>19412</v>
      </c>
      <c r="C728" t="s">
        <v>19416</v>
      </c>
      <c r="D728">
        <v>1984</v>
      </c>
      <c r="E728" t="s">
        <v>182</v>
      </c>
      <c r="F728" t="s">
        <v>19417</v>
      </c>
      <c r="G728">
        <v>13</v>
      </c>
      <c r="H728" t="s">
        <v>33786</v>
      </c>
      <c r="J728" t="s">
        <v>33812</v>
      </c>
      <c r="K728" t="s">
        <v>34002</v>
      </c>
      <c r="L728" t="s">
        <v>33850</v>
      </c>
      <c r="M728" t="s">
        <v>34114</v>
      </c>
      <c r="N728" t="s">
        <v>33852</v>
      </c>
      <c r="O728" t="s">
        <v>34008</v>
      </c>
      <c r="P728" s="7" t="s">
        <v>34190</v>
      </c>
      <c r="Q728" s="7">
        <v>31.58</v>
      </c>
      <c r="R728" s="7">
        <v>130.54</v>
      </c>
      <c r="S728">
        <v>5</v>
      </c>
      <c r="T728" s="7">
        <v>11.5</v>
      </c>
      <c r="U728" s="7">
        <v>74.193548387096797</v>
      </c>
      <c r="V728">
        <v>62</v>
      </c>
      <c r="W728" s="7">
        <v>11.5</v>
      </c>
    </row>
    <row r="729" spans="1:23" hidden="1">
      <c r="A729" t="s">
        <v>34290</v>
      </c>
      <c r="B729" t="s">
        <v>19412</v>
      </c>
      <c r="C729" t="s">
        <v>19416</v>
      </c>
      <c r="D729">
        <v>1984</v>
      </c>
      <c r="E729" t="s">
        <v>182</v>
      </c>
      <c r="F729" t="s">
        <v>19417</v>
      </c>
      <c r="G729">
        <v>13</v>
      </c>
      <c r="H729" t="s">
        <v>33786</v>
      </c>
      <c r="J729" t="s">
        <v>33812</v>
      </c>
      <c r="K729" t="s">
        <v>34002</v>
      </c>
      <c r="L729" t="s">
        <v>33850</v>
      </c>
      <c r="M729" t="s">
        <v>34114</v>
      </c>
      <c r="N729" t="s">
        <v>33852</v>
      </c>
      <c r="O729" t="s">
        <v>34008</v>
      </c>
      <c r="P729" s="7" t="s">
        <v>34190</v>
      </c>
      <c r="Q729" s="7">
        <v>31.58</v>
      </c>
      <c r="R729" s="7">
        <v>130.54</v>
      </c>
      <c r="S729">
        <v>5</v>
      </c>
      <c r="T729" s="7">
        <v>12</v>
      </c>
      <c r="U729" s="7">
        <v>51.162790697674403</v>
      </c>
      <c r="V729">
        <v>86</v>
      </c>
      <c r="W729" s="7">
        <v>12</v>
      </c>
    </row>
    <row r="730" spans="1:23" hidden="1">
      <c r="A730" t="s">
        <v>34290</v>
      </c>
      <c r="B730" t="s">
        <v>19412</v>
      </c>
      <c r="C730" t="s">
        <v>19416</v>
      </c>
      <c r="D730">
        <v>1984</v>
      </c>
      <c r="E730" t="s">
        <v>182</v>
      </c>
      <c r="F730" t="s">
        <v>19417</v>
      </c>
      <c r="G730">
        <v>13</v>
      </c>
      <c r="H730" t="s">
        <v>33786</v>
      </c>
      <c r="J730" t="s">
        <v>33812</v>
      </c>
      <c r="K730" t="s">
        <v>34002</v>
      </c>
      <c r="L730" t="s">
        <v>33850</v>
      </c>
      <c r="M730" t="s">
        <v>34114</v>
      </c>
      <c r="N730" t="s">
        <v>33852</v>
      </c>
      <c r="O730" t="s">
        <v>34008</v>
      </c>
      <c r="P730" s="7" t="s">
        <v>34190</v>
      </c>
      <c r="Q730" s="7">
        <v>31.58</v>
      </c>
      <c r="R730" s="7">
        <v>130.54</v>
      </c>
      <c r="S730">
        <v>5</v>
      </c>
      <c r="T730" s="7">
        <v>12.5</v>
      </c>
      <c r="U730" s="7">
        <v>21.428571428571399</v>
      </c>
      <c r="V730">
        <v>98</v>
      </c>
      <c r="W730" s="7">
        <v>12.5</v>
      </c>
    </row>
    <row r="731" spans="1:23" hidden="1">
      <c r="A731" t="s">
        <v>34290</v>
      </c>
      <c r="B731" t="s">
        <v>19412</v>
      </c>
      <c r="C731" t="s">
        <v>19416</v>
      </c>
      <c r="D731">
        <v>1984</v>
      </c>
      <c r="E731" t="s">
        <v>182</v>
      </c>
      <c r="F731" t="s">
        <v>19417</v>
      </c>
      <c r="G731">
        <v>13</v>
      </c>
      <c r="H731" t="s">
        <v>33786</v>
      </c>
      <c r="J731" t="s">
        <v>33812</v>
      </c>
      <c r="K731" t="s">
        <v>34002</v>
      </c>
      <c r="L731" t="s">
        <v>33850</v>
      </c>
      <c r="M731" t="s">
        <v>34114</v>
      </c>
      <c r="N731" t="s">
        <v>33852</v>
      </c>
      <c r="O731" t="s">
        <v>34008</v>
      </c>
      <c r="P731" s="7" t="s">
        <v>34190</v>
      </c>
      <c r="Q731" s="7">
        <v>31.58</v>
      </c>
      <c r="R731" s="7">
        <v>130.54</v>
      </c>
      <c r="S731">
        <v>5</v>
      </c>
      <c r="T731" s="7">
        <v>13</v>
      </c>
      <c r="U731" s="7">
        <v>5.1282051282051304</v>
      </c>
      <c r="V731">
        <v>39</v>
      </c>
      <c r="W731" s="7">
        <v>13</v>
      </c>
    </row>
    <row r="732" spans="1:23" hidden="1">
      <c r="A732" t="s">
        <v>34290</v>
      </c>
      <c r="B732" t="s">
        <v>19412</v>
      </c>
      <c r="C732" t="s">
        <v>19416</v>
      </c>
      <c r="D732">
        <v>1984</v>
      </c>
      <c r="E732" t="s">
        <v>182</v>
      </c>
      <c r="F732" t="s">
        <v>19417</v>
      </c>
      <c r="G732">
        <v>13</v>
      </c>
      <c r="H732" t="s">
        <v>33786</v>
      </c>
      <c r="J732" t="s">
        <v>33812</v>
      </c>
      <c r="K732" t="s">
        <v>34002</v>
      </c>
      <c r="L732" t="s">
        <v>33850</v>
      </c>
      <c r="M732" t="s">
        <v>34125</v>
      </c>
      <c r="N732" t="s">
        <v>33852</v>
      </c>
      <c r="O732" t="s">
        <v>34008</v>
      </c>
      <c r="P732" s="7" t="s">
        <v>34187</v>
      </c>
      <c r="Q732" s="7">
        <v>44.76</v>
      </c>
      <c r="R732" s="7">
        <v>142.26</v>
      </c>
      <c r="S732">
        <v>6</v>
      </c>
      <c r="T732" s="7">
        <v>10</v>
      </c>
      <c r="U732">
        <v>100</v>
      </c>
      <c r="V732">
        <v>22</v>
      </c>
      <c r="W732" s="7">
        <v>10</v>
      </c>
    </row>
    <row r="733" spans="1:23" hidden="1">
      <c r="A733" t="s">
        <v>34290</v>
      </c>
      <c r="B733" t="s">
        <v>19412</v>
      </c>
      <c r="C733" t="s">
        <v>19416</v>
      </c>
      <c r="D733">
        <v>1984</v>
      </c>
      <c r="E733" t="s">
        <v>182</v>
      </c>
      <c r="F733" t="s">
        <v>19417</v>
      </c>
      <c r="G733">
        <v>13</v>
      </c>
      <c r="H733" t="s">
        <v>33786</v>
      </c>
      <c r="J733" t="s">
        <v>33812</v>
      </c>
      <c r="K733" t="s">
        <v>34002</v>
      </c>
      <c r="L733" t="s">
        <v>33850</v>
      </c>
      <c r="M733" s="9" t="s">
        <v>34146</v>
      </c>
      <c r="N733" t="s">
        <v>33852</v>
      </c>
      <c r="O733" t="s">
        <v>34008</v>
      </c>
      <c r="P733" s="10" t="s">
        <v>34187</v>
      </c>
      <c r="Q733" s="10">
        <v>44.76</v>
      </c>
      <c r="R733" s="10">
        <v>142.26</v>
      </c>
      <c r="S733">
        <v>7</v>
      </c>
      <c r="T733" s="9">
        <v>10</v>
      </c>
      <c r="U733">
        <v>100</v>
      </c>
      <c r="V733">
        <v>22</v>
      </c>
      <c r="W733" s="9">
        <v>10</v>
      </c>
    </row>
    <row r="734" spans="1:23" hidden="1">
      <c r="A734" t="s">
        <v>34290</v>
      </c>
      <c r="B734" t="s">
        <v>19412</v>
      </c>
      <c r="C734" t="s">
        <v>19416</v>
      </c>
      <c r="D734">
        <v>1984</v>
      </c>
      <c r="E734" t="s">
        <v>182</v>
      </c>
      <c r="F734" t="s">
        <v>19417</v>
      </c>
      <c r="G734">
        <v>13</v>
      </c>
      <c r="H734" t="s">
        <v>33786</v>
      </c>
      <c r="J734" t="s">
        <v>33812</v>
      </c>
      <c r="K734" t="s">
        <v>34002</v>
      </c>
      <c r="L734" t="s">
        <v>33850</v>
      </c>
      <c r="M734" t="s">
        <v>34125</v>
      </c>
      <c r="N734" t="s">
        <v>33852</v>
      </c>
      <c r="O734" t="s">
        <v>34008</v>
      </c>
      <c r="P734" s="7" t="s">
        <v>34187</v>
      </c>
      <c r="Q734" s="7">
        <v>44.76</v>
      </c>
      <c r="R734" s="7">
        <v>142.26</v>
      </c>
      <c r="S734">
        <v>6</v>
      </c>
      <c r="T734" s="7">
        <v>12</v>
      </c>
      <c r="U734">
        <v>100</v>
      </c>
      <c r="V734">
        <v>61</v>
      </c>
      <c r="W734" s="7">
        <v>12</v>
      </c>
    </row>
    <row r="735" spans="1:23" hidden="1">
      <c r="A735" t="s">
        <v>34290</v>
      </c>
      <c r="B735" t="s">
        <v>19412</v>
      </c>
      <c r="C735" t="s">
        <v>19416</v>
      </c>
      <c r="D735">
        <v>1984</v>
      </c>
      <c r="E735" t="s">
        <v>182</v>
      </c>
      <c r="F735" t="s">
        <v>19417</v>
      </c>
      <c r="G735">
        <v>13</v>
      </c>
      <c r="H735" t="s">
        <v>33786</v>
      </c>
      <c r="J735" t="s">
        <v>33812</v>
      </c>
      <c r="K735" t="s">
        <v>34002</v>
      </c>
      <c r="L735" t="s">
        <v>33850</v>
      </c>
      <c r="M735" s="9" t="s">
        <v>34146</v>
      </c>
      <c r="N735" t="s">
        <v>33852</v>
      </c>
      <c r="O735" t="s">
        <v>34008</v>
      </c>
      <c r="P735" s="10" t="s">
        <v>34187</v>
      </c>
      <c r="Q735" s="10">
        <v>44.76</v>
      </c>
      <c r="R735" s="10">
        <v>142.26</v>
      </c>
      <c r="S735">
        <v>7</v>
      </c>
      <c r="T735" s="9">
        <v>12</v>
      </c>
      <c r="U735">
        <v>100</v>
      </c>
      <c r="V735">
        <v>49</v>
      </c>
      <c r="W735" s="9">
        <v>12</v>
      </c>
    </row>
    <row r="736" spans="1:23" hidden="1">
      <c r="A736" t="s">
        <v>34290</v>
      </c>
      <c r="B736" t="s">
        <v>19412</v>
      </c>
      <c r="C736" t="s">
        <v>19416</v>
      </c>
      <c r="D736">
        <v>1984</v>
      </c>
      <c r="E736" t="s">
        <v>182</v>
      </c>
      <c r="F736" t="s">
        <v>19417</v>
      </c>
      <c r="G736">
        <v>13</v>
      </c>
      <c r="H736" t="s">
        <v>33786</v>
      </c>
      <c r="J736" t="s">
        <v>33812</v>
      </c>
      <c r="K736" t="s">
        <v>34002</v>
      </c>
      <c r="L736" t="s">
        <v>33850</v>
      </c>
      <c r="M736" t="s">
        <v>34125</v>
      </c>
      <c r="N736" t="s">
        <v>33852</v>
      </c>
      <c r="O736" t="s">
        <v>34008</v>
      </c>
      <c r="P736" s="7" t="s">
        <v>34187</v>
      </c>
      <c r="Q736" s="7">
        <v>44.76</v>
      </c>
      <c r="R736" s="7">
        <v>142.26</v>
      </c>
      <c r="S736">
        <v>6</v>
      </c>
      <c r="T736" s="7">
        <v>12.5</v>
      </c>
      <c r="U736">
        <v>74.834437086092706</v>
      </c>
      <c r="V736">
        <f>113+38</f>
        <v>151</v>
      </c>
      <c r="W736" s="7">
        <v>12.5</v>
      </c>
    </row>
    <row r="737" spans="1:23" hidden="1">
      <c r="A737" t="s">
        <v>34290</v>
      </c>
      <c r="B737" t="s">
        <v>19412</v>
      </c>
      <c r="C737" t="s">
        <v>19416</v>
      </c>
      <c r="D737">
        <v>1984</v>
      </c>
      <c r="E737" t="s">
        <v>182</v>
      </c>
      <c r="F737" t="s">
        <v>19417</v>
      </c>
      <c r="G737">
        <v>13</v>
      </c>
      <c r="H737" t="s">
        <v>33786</v>
      </c>
      <c r="J737" t="s">
        <v>33812</v>
      </c>
      <c r="K737" t="s">
        <v>34002</v>
      </c>
      <c r="L737" t="s">
        <v>33850</v>
      </c>
      <c r="M737" s="9" t="s">
        <v>34146</v>
      </c>
      <c r="N737" t="s">
        <v>33852</v>
      </c>
      <c r="O737" t="s">
        <v>34008</v>
      </c>
      <c r="P737" s="10" t="s">
        <v>34187</v>
      </c>
      <c r="Q737" s="10">
        <v>44.76</v>
      </c>
      <c r="R737" s="10">
        <v>142.26</v>
      </c>
      <c r="S737">
        <v>7</v>
      </c>
      <c r="T737" s="9">
        <v>12.5</v>
      </c>
      <c r="U737">
        <v>94.21052631578948</v>
      </c>
      <c r="V737">
        <v>190</v>
      </c>
      <c r="W737" s="9">
        <v>12.5</v>
      </c>
    </row>
    <row r="738" spans="1:23" hidden="1">
      <c r="A738" t="s">
        <v>34290</v>
      </c>
      <c r="B738" t="s">
        <v>19412</v>
      </c>
      <c r="C738" t="s">
        <v>19416</v>
      </c>
      <c r="D738">
        <v>1984</v>
      </c>
      <c r="E738" t="s">
        <v>182</v>
      </c>
      <c r="F738" t="s">
        <v>19417</v>
      </c>
      <c r="G738">
        <v>13</v>
      </c>
      <c r="H738" t="s">
        <v>33786</v>
      </c>
      <c r="J738" t="s">
        <v>33812</v>
      </c>
      <c r="K738" t="s">
        <v>34002</v>
      </c>
      <c r="L738" t="s">
        <v>33850</v>
      </c>
      <c r="M738" t="s">
        <v>34125</v>
      </c>
      <c r="N738" t="s">
        <v>33852</v>
      </c>
      <c r="O738" t="s">
        <v>34008</v>
      </c>
      <c r="P738" s="7" t="s">
        <v>34187</v>
      </c>
      <c r="Q738" s="7">
        <v>44.76</v>
      </c>
      <c r="R738" s="7">
        <v>142.26</v>
      </c>
      <c r="S738">
        <v>6</v>
      </c>
      <c r="T738" s="7">
        <v>13</v>
      </c>
      <c r="U738">
        <v>59.6938775510204</v>
      </c>
      <c r="V738">
        <f>117+79</f>
        <v>196</v>
      </c>
      <c r="W738" s="7">
        <v>13</v>
      </c>
    </row>
    <row r="739" spans="1:23" hidden="1">
      <c r="A739" t="s">
        <v>34290</v>
      </c>
      <c r="B739" t="s">
        <v>19412</v>
      </c>
      <c r="C739" t="s">
        <v>19416</v>
      </c>
      <c r="D739">
        <v>1984</v>
      </c>
      <c r="E739" t="s">
        <v>182</v>
      </c>
      <c r="F739" t="s">
        <v>19417</v>
      </c>
      <c r="G739">
        <v>13</v>
      </c>
      <c r="H739" t="s">
        <v>33786</v>
      </c>
      <c r="J739" t="s">
        <v>33812</v>
      </c>
      <c r="K739" t="s">
        <v>34002</v>
      </c>
      <c r="L739" t="s">
        <v>33850</v>
      </c>
      <c r="M739" s="9" t="s">
        <v>34146</v>
      </c>
      <c r="N739" t="s">
        <v>33852</v>
      </c>
      <c r="O739" t="s">
        <v>34008</v>
      </c>
      <c r="P739" s="10" t="s">
        <v>34187</v>
      </c>
      <c r="Q739" s="10">
        <v>44.76</v>
      </c>
      <c r="R739" s="10">
        <v>142.26</v>
      </c>
      <c r="S739">
        <v>7</v>
      </c>
      <c r="T739" s="9">
        <v>13</v>
      </c>
      <c r="U739">
        <v>83.453237410071949</v>
      </c>
      <c r="V739">
        <v>139</v>
      </c>
      <c r="W739" s="9">
        <v>13</v>
      </c>
    </row>
    <row r="740" spans="1:23" hidden="1">
      <c r="A740" t="s">
        <v>34290</v>
      </c>
      <c r="B740" t="s">
        <v>19412</v>
      </c>
      <c r="C740" t="s">
        <v>19416</v>
      </c>
      <c r="D740">
        <v>1984</v>
      </c>
      <c r="E740" t="s">
        <v>182</v>
      </c>
      <c r="F740" t="s">
        <v>19417</v>
      </c>
      <c r="G740">
        <v>13</v>
      </c>
      <c r="H740" t="s">
        <v>33786</v>
      </c>
      <c r="J740" t="s">
        <v>33812</v>
      </c>
      <c r="K740" t="s">
        <v>34002</v>
      </c>
      <c r="L740" t="s">
        <v>33850</v>
      </c>
      <c r="M740" t="s">
        <v>34125</v>
      </c>
      <c r="N740" t="s">
        <v>33852</v>
      </c>
      <c r="O740" t="s">
        <v>34008</v>
      </c>
      <c r="P740" s="7" t="s">
        <v>34187</v>
      </c>
      <c r="Q740" s="7">
        <v>44.76</v>
      </c>
      <c r="R740" s="7">
        <v>142.26</v>
      </c>
      <c r="S740">
        <v>6</v>
      </c>
      <c r="T740" s="7">
        <v>13.5</v>
      </c>
      <c r="U740">
        <v>40.512820512820497</v>
      </c>
      <c r="V740">
        <f>79+116</f>
        <v>195</v>
      </c>
      <c r="W740" s="7">
        <v>13.5</v>
      </c>
    </row>
    <row r="741" spans="1:23" hidden="1">
      <c r="A741" t="s">
        <v>34290</v>
      </c>
      <c r="B741" t="s">
        <v>19412</v>
      </c>
      <c r="C741" t="s">
        <v>19416</v>
      </c>
      <c r="D741">
        <v>1984</v>
      </c>
      <c r="E741" t="s">
        <v>182</v>
      </c>
      <c r="F741" t="s">
        <v>19417</v>
      </c>
      <c r="G741">
        <v>13</v>
      </c>
      <c r="H741" t="s">
        <v>33786</v>
      </c>
      <c r="J741" t="s">
        <v>33812</v>
      </c>
      <c r="K741" t="s">
        <v>34002</v>
      </c>
      <c r="L741" t="s">
        <v>33850</v>
      </c>
      <c r="M741" s="9" t="s">
        <v>34146</v>
      </c>
      <c r="N741" t="s">
        <v>33852</v>
      </c>
      <c r="O741" t="s">
        <v>34008</v>
      </c>
      <c r="P741" s="10" t="s">
        <v>34187</v>
      </c>
      <c r="Q741" s="10">
        <v>44.76</v>
      </c>
      <c r="R741" s="10">
        <v>142.26</v>
      </c>
      <c r="S741">
        <v>7</v>
      </c>
      <c r="T741" s="9">
        <v>13.5</v>
      </c>
      <c r="U741">
        <v>3.7433155080213902</v>
      </c>
      <c r="V741">
        <v>187</v>
      </c>
      <c r="W741" s="9">
        <v>13.5</v>
      </c>
    </row>
    <row r="742" spans="1:23" hidden="1">
      <c r="A742" t="s">
        <v>34290</v>
      </c>
      <c r="B742" t="s">
        <v>19412</v>
      </c>
      <c r="C742" t="s">
        <v>19416</v>
      </c>
      <c r="D742">
        <v>1984</v>
      </c>
      <c r="E742" t="s">
        <v>182</v>
      </c>
      <c r="F742" t="s">
        <v>19417</v>
      </c>
      <c r="G742">
        <v>13</v>
      </c>
      <c r="H742" t="s">
        <v>33786</v>
      </c>
      <c r="J742" t="s">
        <v>33812</v>
      </c>
      <c r="K742" t="s">
        <v>34002</v>
      </c>
      <c r="L742" t="s">
        <v>33850</v>
      </c>
      <c r="M742" t="s">
        <v>34125</v>
      </c>
      <c r="N742" t="s">
        <v>33852</v>
      </c>
      <c r="O742" t="s">
        <v>34008</v>
      </c>
      <c r="P742" s="7" t="s">
        <v>34187</v>
      </c>
      <c r="Q742" s="7">
        <v>44.76</v>
      </c>
      <c r="R742" s="7">
        <v>142.26</v>
      </c>
      <c r="S742">
        <v>6</v>
      </c>
      <c r="T742" s="7">
        <v>14</v>
      </c>
      <c r="U742">
        <v>37.254901960784302</v>
      </c>
      <c r="V742">
        <f>19+32</f>
        <v>51</v>
      </c>
      <c r="W742" s="7">
        <v>14</v>
      </c>
    </row>
    <row r="743" spans="1:23" hidden="1">
      <c r="A743" t="s">
        <v>34290</v>
      </c>
      <c r="B743" t="s">
        <v>19412</v>
      </c>
      <c r="C743" t="s">
        <v>19416</v>
      </c>
      <c r="D743">
        <v>1984</v>
      </c>
      <c r="E743" t="s">
        <v>182</v>
      </c>
      <c r="F743" t="s">
        <v>19417</v>
      </c>
      <c r="G743">
        <v>13</v>
      </c>
      <c r="H743" t="s">
        <v>33786</v>
      </c>
      <c r="J743" t="s">
        <v>33812</v>
      </c>
      <c r="K743" t="s">
        <v>34002</v>
      </c>
      <c r="L743" t="s">
        <v>33850</v>
      </c>
      <c r="M743" s="9" t="s">
        <v>34146</v>
      </c>
      <c r="N743" t="s">
        <v>33852</v>
      </c>
      <c r="O743" t="s">
        <v>34008</v>
      </c>
      <c r="P743" s="10" t="s">
        <v>34187</v>
      </c>
      <c r="Q743" s="10">
        <v>44.76</v>
      </c>
      <c r="R743" s="10">
        <v>142.26</v>
      </c>
      <c r="S743">
        <v>7</v>
      </c>
      <c r="T743" s="9">
        <v>14</v>
      </c>
      <c r="U743">
        <v>100</v>
      </c>
      <c r="V743">
        <v>47</v>
      </c>
      <c r="W743" s="9">
        <v>14</v>
      </c>
    </row>
    <row r="744" spans="1:23" hidden="1">
      <c r="A744" t="s">
        <v>34290</v>
      </c>
      <c r="B744" t="s">
        <v>19412</v>
      </c>
      <c r="C744" t="s">
        <v>19416</v>
      </c>
      <c r="D744">
        <v>1984</v>
      </c>
      <c r="E744" t="s">
        <v>182</v>
      </c>
      <c r="F744" t="s">
        <v>19417</v>
      </c>
      <c r="G744">
        <v>13</v>
      </c>
      <c r="H744" t="s">
        <v>33786</v>
      </c>
      <c r="J744" t="s">
        <v>33812</v>
      </c>
      <c r="K744" t="s">
        <v>34002</v>
      </c>
      <c r="L744" t="s">
        <v>33850</v>
      </c>
      <c r="M744" s="9" t="s">
        <v>34146</v>
      </c>
      <c r="N744" t="s">
        <v>33852</v>
      </c>
      <c r="O744" t="s">
        <v>34008</v>
      </c>
      <c r="P744" s="10" t="s">
        <v>34187</v>
      </c>
      <c r="Q744" s="10">
        <v>44.76</v>
      </c>
      <c r="R744" s="10">
        <v>142.26</v>
      </c>
      <c r="S744">
        <v>7</v>
      </c>
      <c r="T744" s="9">
        <v>14.5</v>
      </c>
      <c r="U744">
        <v>40.909090909090914</v>
      </c>
      <c r="V744">
        <v>44</v>
      </c>
      <c r="W744" s="9">
        <v>14.5</v>
      </c>
    </row>
    <row r="745" spans="1:23" hidden="1">
      <c r="A745" t="s">
        <v>34290</v>
      </c>
      <c r="B745" t="s">
        <v>19412</v>
      </c>
      <c r="C745" t="s">
        <v>19416</v>
      </c>
      <c r="D745">
        <v>1984</v>
      </c>
      <c r="E745" t="s">
        <v>182</v>
      </c>
      <c r="F745" t="s">
        <v>19417</v>
      </c>
      <c r="G745">
        <v>13</v>
      </c>
      <c r="H745" t="s">
        <v>33786</v>
      </c>
      <c r="J745" t="s">
        <v>33812</v>
      </c>
      <c r="K745" t="s">
        <v>34002</v>
      </c>
      <c r="L745" t="s">
        <v>33850</v>
      </c>
      <c r="M745" s="9" t="s">
        <v>34146</v>
      </c>
      <c r="N745" t="s">
        <v>33852</v>
      </c>
      <c r="O745" t="s">
        <v>34008</v>
      </c>
      <c r="P745" s="10" t="s">
        <v>33802</v>
      </c>
      <c r="Q745" s="10">
        <v>39.299999999999997</v>
      </c>
      <c r="R745" s="10">
        <v>141.11000000000001</v>
      </c>
      <c r="S745">
        <v>5</v>
      </c>
      <c r="T745" s="9">
        <v>10</v>
      </c>
      <c r="U745">
        <v>100</v>
      </c>
      <c r="V745">
        <v>46</v>
      </c>
      <c r="W745" s="9">
        <v>10</v>
      </c>
    </row>
    <row r="746" spans="1:23" hidden="1">
      <c r="A746" t="s">
        <v>34290</v>
      </c>
      <c r="B746" t="s">
        <v>19412</v>
      </c>
      <c r="C746" t="s">
        <v>19416</v>
      </c>
      <c r="D746">
        <v>1984</v>
      </c>
      <c r="E746" t="s">
        <v>182</v>
      </c>
      <c r="F746" t="s">
        <v>19417</v>
      </c>
      <c r="G746">
        <v>13</v>
      </c>
      <c r="H746" t="s">
        <v>33786</v>
      </c>
      <c r="J746" t="s">
        <v>33812</v>
      </c>
      <c r="K746" t="s">
        <v>34002</v>
      </c>
      <c r="L746" t="s">
        <v>33850</v>
      </c>
      <c r="M746" s="9" t="s">
        <v>34146</v>
      </c>
      <c r="N746" t="s">
        <v>33852</v>
      </c>
      <c r="O746" t="s">
        <v>34008</v>
      </c>
      <c r="P746" s="10" t="s">
        <v>33802</v>
      </c>
      <c r="Q746" s="10">
        <v>39.299999999999997</v>
      </c>
      <c r="R746" s="10">
        <v>141.11000000000001</v>
      </c>
      <c r="S746">
        <v>5</v>
      </c>
      <c r="T746" s="9">
        <v>12</v>
      </c>
      <c r="U746">
        <v>100</v>
      </c>
      <c r="V746">
        <v>36</v>
      </c>
      <c r="W746" s="9">
        <v>12</v>
      </c>
    </row>
    <row r="747" spans="1:23" hidden="1">
      <c r="A747" t="s">
        <v>34290</v>
      </c>
      <c r="B747" t="s">
        <v>19412</v>
      </c>
      <c r="C747" t="s">
        <v>19416</v>
      </c>
      <c r="D747">
        <v>1984</v>
      </c>
      <c r="E747" t="s">
        <v>182</v>
      </c>
      <c r="F747" t="s">
        <v>19417</v>
      </c>
      <c r="G747">
        <v>13</v>
      </c>
      <c r="H747" t="s">
        <v>33786</v>
      </c>
      <c r="J747" t="s">
        <v>33812</v>
      </c>
      <c r="K747" t="s">
        <v>34002</v>
      </c>
      <c r="L747" t="s">
        <v>33850</v>
      </c>
      <c r="M747" s="9" t="s">
        <v>34146</v>
      </c>
      <c r="N747" t="s">
        <v>33852</v>
      </c>
      <c r="O747" t="s">
        <v>34008</v>
      </c>
      <c r="P747" s="10" t="s">
        <v>33802</v>
      </c>
      <c r="Q747" s="10">
        <v>39.299999999999997</v>
      </c>
      <c r="R747" s="10">
        <v>141.11000000000001</v>
      </c>
      <c r="S747">
        <v>5</v>
      </c>
      <c r="T747" s="10">
        <v>12.5</v>
      </c>
      <c r="U747">
        <v>100</v>
      </c>
      <c r="V747">
        <v>48</v>
      </c>
      <c r="W747" s="10">
        <v>12.5</v>
      </c>
    </row>
    <row r="748" spans="1:23" hidden="1">
      <c r="A748" t="s">
        <v>34290</v>
      </c>
      <c r="B748" t="s">
        <v>19412</v>
      </c>
      <c r="C748" t="s">
        <v>19416</v>
      </c>
      <c r="D748">
        <v>1984</v>
      </c>
      <c r="E748" t="s">
        <v>182</v>
      </c>
      <c r="F748" t="s">
        <v>19417</v>
      </c>
      <c r="G748">
        <v>13</v>
      </c>
      <c r="H748" t="s">
        <v>33786</v>
      </c>
      <c r="J748" t="s">
        <v>33812</v>
      </c>
      <c r="K748" t="s">
        <v>34002</v>
      </c>
      <c r="L748" t="s">
        <v>33850</v>
      </c>
      <c r="M748" s="9" t="s">
        <v>34146</v>
      </c>
      <c r="N748" t="s">
        <v>33852</v>
      </c>
      <c r="O748" t="s">
        <v>34008</v>
      </c>
      <c r="P748" s="10" t="s">
        <v>33802</v>
      </c>
      <c r="Q748" s="10">
        <v>39.299999999999997</v>
      </c>
      <c r="R748" s="10">
        <v>141.11000000000001</v>
      </c>
      <c r="S748">
        <v>5</v>
      </c>
      <c r="T748" s="10">
        <v>13</v>
      </c>
      <c r="U748">
        <v>90.196078431372555</v>
      </c>
      <c r="V748">
        <v>102</v>
      </c>
      <c r="W748" s="10">
        <v>13</v>
      </c>
    </row>
    <row r="749" spans="1:23" hidden="1">
      <c r="A749" t="s">
        <v>34290</v>
      </c>
      <c r="B749" t="s">
        <v>19412</v>
      </c>
      <c r="C749" t="s">
        <v>19416</v>
      </c>
      <c r="D749">
        <v>1984</v>
      </c>
      <c r="E749" t="s">
        <v>182</v>
      </c>
      <c r="F749" t="s">
        <v>19417</v>
      </c>
      <c r="G749">
        <v>13</v>
      </c>
      <c r="H749" t="s">
        <v>33786</v>
      </c>
      <c r="J749" t="s">
        <v>33812</v>
      </c>
      <c r="K749" t="s">
        <v>34002</v>
      </c>
      <c r="L749" t="s">
        <v>33850</v>
      </c>
      <c r="M749" s="9" t="s">
        <v>34146</v>
      </c>
      <c r="N749" t="s">
        <v>33852</v>
      </c>
      <c r="O749" t="s">
        <v>34008</v>
      </c>
      <c r="P749" s="10" t="s">
        <v>33802</v>
      </c>
      <c r="Q749" s="10">
        <v>39.299999999999997</v>
      </c>
      <c r="R749" s="10">
        <v>141.11000000000001</v>
      </c>
      <c r="S749">
        <v>5</v>
      </c>
      <c r="T749" s="10">
        <v>13.5</v>
      </c>
      <c r="U749">
        <v>0</v>
      </c>
      <c r="V749">
        <v>119</v>
      </c>
      <c r="W749" s="10">
        <v>13.5</v>
      </c>
    </row>
    <row r="750" spans="1:23" hidden="1">
      <c r="A750" t="s">
        <v>34290</v>
      </c>
      <c r="B750" t="s">
        <v>19412</v>
      </c>
      <c r="C750" t="s">
        <v>19416</v>
      </c>
      <c r="D750">
        <v>1984</v>
      </c>
      <c r="E750" t="s">
        <v>182</v>
      </c>
      <c r="F750" t="s">
        <v>19417</v>
      </c>
      <c r="G750">
        <v>13</v>
      </c>
      <c r="H750" t="s">
        <v>33786</v>
      </c>
      <c r="J750" t="s">
        <v>33812</v>
      </c>
      <c r="K750" t="s">
        <v>34002</v>
      </c>
      <c r="L750" t="s">
        <v>33850</v>
      </c>
      <c r="M750" t="s">
        <v>34125</v>
      </c>
      <c r="N750" t="s">
        <v>33852</v>
      </c>
      <c r="O750" t="s">
        <v>34008</v>
      </c>
      <c r="P750" s="7" t="s">
        <v>34152</v>
      </c>
      <c r="Q750" s="7">
        <v>31.92</v>
      </c>
      <c r="R750" s="7">
        <v>131.44</v>
      </c>
      <c r="S750">
        <v>4</v>
      </c>
      <c r="T750" s="7">
        <v>10</v>
      </c>
      <c r="U750">
        <v>56.756756756756801</v>
      </c>
      <c r="V750" s="7">
        <v>111</v>
      </c>
      <c r="W750" s="7">
        <v>10</v>
      </c>
    </row>
    <row r="751" spans="1:23" hidden="1">
      <c r="A751" t="s">
        <v>34290</v>
      </c>
      <c r="B751" t="s">
        <v>19412</v>
      </c>
      <c r="C751" t="s">
        <v>19416</v>
      </c>
      <c r="D751">
        <v>1984</v>
      </c>
      <c r="E751" t="s">
        <v>182</v>
      </c>
      <c r="F751" t="s">
        <v>19417</v>
      </c>
      <c r="G751">
        <v>13</v>
      </c>
      <c r="H751" t="s">
        <v>33786</v>
      </c>
      <c r="J751" t="s">
        <v>33812</v>
      </c>
      <c r="K751" t="s">
        <v>34002</v>
      </c>
      <c r="L751" t="s">
        <v>33850</v>
      </c>
      <c r="M751" t="s">
        <v>34125</v>
      </c>
      <c r="N751" t="s">
        <v>33852</v>
      </c>
      <c r="O751" t="s">
        <v>34008</v>
      </c>
      <c r="P751" s="7" t="s">
        <v>34152</v>
      </c>
      <c r="Q751" s="7">
        <v>31.92</v>
      </c>
      <c r="R751" s="7">
        <v>131.44</v>
      </c>
      <c r="S751">
        <v>4</v>
      </c>
      <c r="T751" s="7">
        <v>11.5</v>
      </c>
      <c r="U751">
        <v>50</v>
      </c>
      <c r="V751" s="7">
        <v>14</v>
      </c>
      <c r="W751" s="7">
        <v>11.5</v>
      </c>
    </row>
    <row r="752" spans="1:23" hidden="1">
      <c r="A752" t="s">
        <v>34290</v>
      </c>
      <c r="B752" t="s">
        <v>19412</v>
      </c>
      <c r="C752" t="s">
        <v>19416</v>
      </c>
      <c r="D752">
        <v>1984</v>
      </c>
      <c r="E752" t="s">
        <v>182</v>
      </c>
      <c r="F752" t="s">
        <v>19417</v>
      </c>
      <c r="G752">
        <v>13</v>
      </c>
      <c r="H752" t="s">
        <v>33786</v>
      </c>
      <c r="J752" t="s">
        <v>33812</v>
      </c>
      <c r="K752" t="s">
        <v>34002</v>
      </c>
      <c r="L752" t="s">
        <v>33850</v>
      </c>
      <c r="M752" t="s">
        <v>34125</v>
      </c>
      <c r="N752" t="s">
        <v>33852</v>
      </c>
      <c r="O752" t="s">
        <v>34008</v>
      </c>
      <c r="P752" s="7" t="s">
        <v>34152</v>
      </c>
      <c r="Q752" s="7">
        <v>31.92</v>
      </c>
      <c r="R752" s="7">
        <v>131.44</v>
      </c>
      <c r="S752">
        <v>4</v>
      </c>
      <c r="T752" s="7">
        <v>12</v>
      </c>
      <c r="U752">
        <v>12</v>
      </c>
      <c r="V752" s="7">
        <v>125</v>
      </c>
      <c r="W752" s="7">
        <v>12</v>
      </c>
    </row>
    <row r="753" spans="1:23" hidden="1">
      <c r="A753" t="s">
        <v>34290</v>
      </c>
      <c r="B753" t="s">
        <v>19412</v>
      </c>
      <c r="C753" t="s">
        <v>19416</v>
      </c>
      <c r="D753">
        <v>1984</v>
      </c>
      <c r="E753" t="s">
        <v>182</v>
      </c>
      <c r="F753" t="s">
        <v>19417</v>
      </c>
      <c r="G753">
        <v>13</v>
      </c>
      <c r="H753" t="s">
        <v>33786</v>
      </c>
      <c r="J753" t="s">
        <v>33812</v>
      </c>
      <c r="K753" t="s">
        <v>34002</v>
      </c>
      <c r="L753" t="s">
        <v>33850</v>
      </c>
      <c r="M753" t="s">
        <v>34125</v>
      </c>
      <c r="N753" t="s">
        <v>33852</v>
      </c>
      <c r="O753" t="s">
        <v>34008</v>
      </c>
      <c r="P753" s="7" t="s">
        <v>34152</v>
      </c>
      <c r="Q753" s="7">
        <v>31.92</v>
      </c>
      <c r="R753" s="7">
        <v>131.44</v>
      </c>
      <c r="S753">
        <v>4</v>
      </c>
      <c r="T753" s="7">
        <v>12.5</v>
      </c>
      <c r="U753">
        <v>0</v>
      </c>
      <c r="V753" s="7">
        <v>17</v>
      </c>
      <c r="W753" s="7">
        <v>12.5</v>
      </c>
    </row>
    <row r="754" spans="1:23" hidden="1">
      <c r="A754" t="s">
        <v>34290</v>
      </c>
      <c r="B754" t="s">
        <v>19412</v>
      </c>
      <c r="C754" t="s">
        <v>19416</v>
      </c>
      <c r="D754">
        <v>1984</v>
      </c>
      <c r="E754" t="s">
        <v>182</v>
      </c>
      <c r="F754" t="s">
        <v>19417</v>
      </c>
      <c r="G754">
        <v>13</v>
      </c>
      <c r="H754" t="s">
        <v>33786</v>
      </c>
      <c r="J754" t="s">
        <v>33812</v>
      </c>
      <c r="K754" t="s">
        <v>34002</v>
      </c>
      <c r="L754" t="s">
        <v>33850</v>
      </c>
      <c r="M754" t="s">
        <v>34125</v>
      </c>
      <c r="N754" t="s">
        <v>33852</v>
      </c>
      <c r="O754" t="s">
        <v>34008</v>
      </c>
      <c r="P754" s="7" t="s">
        <v>27</v>
      </c>
      <c r="Q754" s="7">
        <v>33.25</v>
      </c>
      <c r="R754" s="7">
        <v>131.65</v>
      </c>
      <c r="S754">
        <v>4</v>
      </c>
      <c r="T754" s="7">
        <v>10</v>
      </c>
      <c r="U754">
        <v>73.3333333333333</v>
      </c>
      <c r="V754" s="7">
        <v>15</v>
      </c>
      <c r="W754" s="7">
        <v>10</v>
      </c>
    </row>
    <row r="755" spans="1:23" hidden="1">
      <c r="A755" t="s">
        <v>34290</v>
      </c>
      <c r="B755" t="s">
        <v>19412</v>
      </c>
      <c r="C755" t="s">
        <v>19416</v>
      </c>
      <c r="D755">
        <v>1984</v>
      </c>
      <c r="E755" t="s">
        <v>182</v>
      </c>
      <c r="F755" t="s">
        <v>19417</v>
      </c>
      <c r="G755">
        <v>13</v>
      </c>
      <c r="H755" t="s">
        <v>33786</v>
      </c>
      <c r="J755" t="s">
        <v>33812</v>
      </c>
      <c r="K755" t="s">
        <v>34002</v>
      </c>
      <c r="L755" t="s">
        <v>33850</v>
      </c>
      <c r="M755" t="s">
        <v>34114</v>
      </c>
      <c r="N755" t="s">
        <v>33852</v>
      </c>
      <c r="O755" t="s">
        <v>34008</v>
      </c>
      <c r="P755" s="7" t="s">
        <v>27</v>
      </c>
      <c r="Q755" s="7">
        <v>33.25</v>
      </c>
      <c r="R755" s="7">
        <v>131.65</v>
      </c>
      <c r="S755">
        <v>6</v>
      </c>
      <c r="T755" s="7">
        <v>10</v>
      </c>
      <c r="U755" s="7">
        <v>100</v>
      </c>
      <c r="V755">
        <v>16</v>
      </c>
      <c r="W755" s="7">
        <v>10</v>
      </c>
    </row>
    <row r="756" spans="1:23" hidden="1">
      <c r="A756" t="s">
        <v>34290</v>
      </c>
      <c r="B756" t="s">
        <v>19412</v>
      </c>
      <c r="C756" t="s">
        <v>19416</v>
      </c>
      <c r="D756">
        <v>1984</v>
      </c>
      <c r="E756" t="s">
        <v>182</v>
      </c>
      <c r="F756" t="s">
        <v>19417</v>
      </c>
      <c r="G756">
        <v>13</v>
      </c>
      <c r="H756" t="s">
        <v>33786</v>
      </c>
      <c r="J756" t="s">
        <v>33812</v>
      </c>
      <c r="K756" t="s">
        <v>34002</v>
      </c>
      <c r="L756" t="s">
        <v>33850</v>
      </c>
      <c r="M756" t="s">
        <v>34125</v>
      </c>
      <c r="N756" t="s">
        <v>33852</v>
      </c>
      <c r="O756" t="s">
        <v>34008</v>
      </c>
      <c r="P756" s="7" t="s">
        <v>27</v>
      </c>
      <c r="Q756" s="7">
        <v>33.25</v>
      </c>
      <c r="R756" s="7">
        <v>131.65</v>
      </c>
      <c r="S756">
        <v>4</v>
      </c>
      <c r="T756" s="7">
        <v>11.5</v>
      </c>
      <c r="U756">
        <v>11.764705882352899</v>
      </c>
      <c r="V756" s="7">
        <v>34</v>
      </c>
      <c r="W756" s="7">
        <v>11.5</v>
      </c>
    </row>
    <row r="757" spans="1:23" hidden="1">
      <c r="A757" t="s">
        <v>34290</v>
      </c>
      <c r="B757" t="s">
        <v>19412</v>
      </c>
      <c r="C757" t="s">
        <v>19416</v>
      </c>
      <c r="D757">
        <v>1984</v>
      </c>
      <c r="E757" t="s">
        <v>182</v>
      </c>
      <c r="F757" t="s">
        <v>19417</v>
      </c>
      <c r="G757">
        <v>13</v>
      </c>
      <c r="H757" t="s">
        <v>33786</v>
      </c>
      <c r="J757" t="s">
        <v>33812</v>
      </c>
      <c r="K757" t="s">
        <v>34002</v>
      </c>
      <c r="L757" t="s">
        <v>33850</v>
      </c>
      <c r="M757" t="s">
        <v>34114</v>
      </c>
      <c r="N757" t="s">
        <v>33852</v>
      </c>
      <c r="O757" t="s">
        <v>34008</v>
      </c>
      <c r="P757" s="7" t="s">
        <v>27</v>
      </c>
      <c r="Q757" s="7">
        <v>33.25</v>
      </c>
      <c r="R757" s="7">
        <v>131.65</v>
      </c>
      <c r="S757">
        <v>6</v>
      </c>
      <c r="T757" s="7">
        <v>11.5</v>
      </c>
      <c r="U757" s="7">
        <v>86.274509803921603</v>
      </c>
      <c r="V757">
        <v>51</v>
      </c>
      <c r="W757" s="7">
        <v>11.5</v>
      </c>
    </row>
    <row r="758" spans="1:23" hidden="1">
      <c r="A758" t="s">
        <v>34290</v>
      </c>
      <c r="B758" t="s">
        <v>19412</v>
      </c>
      <c r="C758" t="s">
        <v>19416</v>
      </c>
      <c r="D758">
        <v>1984</v>
      </c>
      <c r="E758" t="s">
        <v>182</v>
      </c>
      <c r="F758" t="s">
        <v>19417</v>
      </c>
      <c r="G758">
        <v>13</v>
      </c>
      <c r="H758" t="s">
        <v>33786</v>
      </c>
      <c r="J758" t="s">
        <v>33812</v>
      </c>
      <c r="K758" t="s">
        <v>34002</v>
      </c>
      <c r="L758" t="s">
        <v>33850</v>
      </c>
      <c r="M758" t="s">
        <v>34125</v>
      </c>
      <c r="N758" t="s">
        <v>33852</v>
      </c>
      <c r="O758" t="s">
        <v>34008</v>
      </c>
      <c r="P758" s="7" t="s">
        <v>27</v>
      </c>
      <c r="Q758" s="7">
        <v>33.25</v>
      </c>
      <c r="R758" s="7">
        <v>131.65</v>
      </c>
      <c r="S758">
        <v>4</v>
      </c>
      <c r="T758" s="7">
        <v>12</v>
      </c>
      <c r="U758">
        <v>0</v>
      </c>
      <c r="V758" s="7">
        <v>97</v>
      </c>
      <c r="W758" s="7">
        <v>12</v>
      </c>
    </row>
    <row r="759" spans="1:23" hidden="1">
      <c r="A759" t="s">
        <v>34290</v>
      </c>
      <c r="B759" t="s">
        <v>19412</v>
      </c>
      <c r="C759" t="s">
        <v>19416</v>
      </c>
      <c r="D759">
        <v>1984</v>
      </c>
      <c r="E759" t="s">
        <v>182</v>
      </c>
      <c r="F759" t="s">
        <v>19417</v>
      </c>
      <c r="G759">
        <v>13</v>
      </c>
      <c r="H759" t="s">
        <v>33786</v>
      </c>
      <c r="J759" t="s">
        <v>33812</v>
      </c>
      <c r="K759" t="s">
        <v>34002</v>
      </c>
      <c r="L759" t="s">
        <v>33850</v>
      </c>
      <c r="M759" t="s">
        <v>34114</v>
      </c>
      <c r="N759" t="s">
        <v>33852</v>
      </c>
      <c r="O759" t="s">
        <v>34008</v>
      </c>
      <c r="P759" s="7" t="s">
        <v>27</v>
      </c>
      <c r="Q759" s="7">
        <v>33.25</v>
      </c>
      <c r="R759" s="7">
        <v>131.65</v>
      </c>
      <c r="S759">
        <v>6</v>
      </c>
      <c r="T759" s="7">
        <v>12</v>
      </c>
      <c r="U759" s="7">
        <v>75.147928994082804</v>
      </c>
      <c r="V759">
        <v>169</v>
      </c>
      <c r="W759" s="7">
        <v>12</v>
      </c>
    </row>
    <row r="760" spans="1:23" hidden="1">
      <c r="A760" t="s">
        <v>34290</v>
      </c>
      <c r="B760" t="s">
        <v>19412</v>
      </c>
      <c r="C760" t="s">
        <v>19416</v>
      </c>
      <c r="D760">
        <v>1984</v>
      </c>
      <c r="E760" t="s">
        <v>182</v>
      </c>
      <c r="F760" t="s">
        <v>19417</v>
      </c>
      <c r="G760">
        <v>13</v>
      </c>
      <c r="H760" t="s">
        <v>33786</v>
      </c>
      <c r="J760" t="s">
        <v>33812</v>
      </c>
      <c r="K760" t="s">
        <v>34002</v>
      </c>
      <c r="L760" t="s">
        <v>33850</v>
      </c>
      <c r="M760" t="s">
        <v>34125</v>
      </c>
      <c r="N760" t="s">
        <v>33852</v>
      </c>
      <c r="O760" t="s">
        <v>34008</v>
      </c>
      <c r="P760" s="7" t="s">
        <v>27</v>
      </c>
      <c r="Q760" s="7">
        <v>33.25</v>
      </c>
      <c r="R760" s="7">
        <v>131.65</v>
      </c>
      <c r="S760">
        <v>4</v>
      </c>
      <c r="T760" s="7">
        <v>12.5</v>
      </c>
      <c r="U760">
        <v>0</v>
      </c>
      <c r="V760" s="7">
        <v>61</v>
      </c>
      <c r="W760" s="7">
        <v>12.5</v>
      </c>
    </row>
    <row r="761" spans="1:23" hidden="1">
      <c r="A761" t="s">
        <v>34290</v>
      </c>
      <c r="B761" t="s">
        <v>19412</v>
      </c>
      <c r="C761" t="s">
        <v>19416</v>
      </c>
      <c r="D761">
        <v>1984</v>
      </c>
      <c r="E761" t="s">
        <v>182</v>
      </c>
      <c r="F761" t="s">
        <v>19417</v>
      </c>
      <c r="G761">
        <v>13</v>
      </c>
      <c r="H761" t="s">
        <v>33786</v>
      </c>
      <c r="J761" t="s">
        <v>33812</v>
      </c>
      <c r="K761" t="s">
        <v>34002</v>
      </c>
      <c r="L761" t="s">
        <v>33850</v>
      </c>
      <c r="M761" t="s">
        <v>34114</v>
      </c>
      <c r="N761" t="s">
        <v>33852</v>
      </c>
      <c r="O761" t="s">
        <v>34008</v>
      </c>
      <c r="P761" s="7" t="s">
        <v>27</v>
      </c>
      <c r="Q761" s="7">
        <v>33.25</v>
      </c>
      <c r="R761" s="7">
        <v>131.65</v>
      </c>
      <c r="S761">
        <v>6</v>
      </c>
      <c r="T761" s="7">
        <v>12.5</v>
      </c>
      <c r="U761" s="7">
        <v>35.802469135802497</v>
      </c>
      <c r="V761">
        <v>81</v>
      </c>
      <c r="W761" s="7">
        <v>12.5</v>
      </c>
    </row>
    <row r="762" spans="1:23" hidden="1">
      <c r="A762" t="s">
        <v>34290</v>
      </c>
      <c r="B762" t="s">
        <v>19412</v>
      </c>
      <c r="C762" t="s">
        <v>19416</v>
      </c>
      <c r="D762">
        <v>1984</v>
      </c>
      <c r="E762" t="s">
        <v>182</v>
      </c>
      <c r="F762" t="s">
        <v>19417</v>
      </c>
      <c r="G762">
        <v>13</v>
      </c>
      <c r="H762" t="s">
        <v>33786</v>
      </c>
      <c r="J762" t="s">
        <v>33812</v>
      </c>
      <c r="K762" t="s">
        <v>34002</v>
      </c>
      <c r="L762" t="s">
        <v>33850</v>
      </c>
      <c r="M762" t="s">
        <v>34114</v>
      </c>
      <c r="N762" t="s">
        <v>33852</v>
      </c>
      <c r="O762" t="s">
        <v>34008</v>
      </c>
      <c r="P762" s="7" t="s">
        <v>27</v>
      </c>
      <c r="Q762" s="7">
        <v>33.25</v>
      </c>
      <c r="R762" s="7">
        <v>131.65</v>
      </c>
      <c r="S762">
        <v>6</v>
      </c>
      <c r="T762" s="7">
        <v>13</v>
      </c>
      <c r="U762" s="7">
        <v>18.965517241379299</v>
      </c>
      <c r="V762">
        <v>58</v>
      </c>
      <c r="W762" s="7">
        <v>13</v>
      </c>
    </row>
    <row r="763" spans="1:23" hidden="1">
      <c r="A763" t="s">
        <v>34290</v>
      </c>
      <c r="B763" t="s">
        <v>19412</v>
      </c>
      <c r="C763" t="s">
        <v>19416</v>
      </c>
      <c r="D763">
        <v>1984</v>
      </c>
      <c r="E763" t="s">
        <v>182</v>
      </c>
      <c r="F763" t="s">
        <v>19417</v>
      </c>
      <c r="G763">
        <v>13</v>
      </c>
      <c r="H763" t="s">
        <v>33786</v>
      </c>
      <c r="J763" t="s">
        <v>33812</v>
      </c>
      <c r="K763" t="s">
        <v>34002</v>
      </c>
      <c r="L763" t="s">
        <v>33850</v>
      </c>
      <c r="M763" t="s">
        <v>34114</v>
      </c>
      <c r="N763" t="s">
        <v>33852</v>
      </c>
      <c r="O763" t="s">
        <v>34008</v>
      </c>
      <c r="P763" s="7" t="s">
        <v>27</v>
      </c>
      <c r="Q763" s="7">
        <v>33.25</v>
      </c>
      <c r="R763" s="7">
        <v>131.65</v>
      </c>
      <c r="S763">
        <v>6</v>
      </c>
      <c r="T763" s="7">
        <v>13.5</v>
      </c>
      <c r="U763" s="7">
        <v>3.125</v>
      </c>
      <c r="V763">
        <v>32</v>
      </c>
      <c r="W763" s="7">
        <v>13.5</v>
      </c>
    </row>
    <row r="764" spans="1:23" hidden="1">
      <c r="A764" t="s">
        <v>34290</v>
      </c>
      <c r="B764" t="s">
        <v>19412</v>
      </c>
      <c r="C764" t="s">
        <v>19416</v>
      </c>
      <c r="D764">
        <v>1984</v>
      </c>
      <c r="E764" t="s">
        <v>182</v>
      </c>
      <c r="F764" t="s">
        <v>19417</v>
      </c>
      <c r="G764">
        <v>13</v>
      </c>
      <c r="H764" t="s">
        <v>33786</v>
      </c>
      <c r="J764" t="s">
        <v>33812</v>
      </c>
      <c r="K764" t="s">
        <v>34002</v>
      </c>
      <c r="L764" t="s">
        <v>33850</v>
      </c>
      <c r="M764" t="s">
        <v>34125</v>
      </c>
      <c r="N764" t="s">
        <v>33852</v>
      </c>
      <c r="O764" t="s">
        <v>34008</v>
      </c>
      <c r="P764" s="7" t="s">
        <v>34149</v>
      </c>
      <c r="Q764" s="7">
        <v>41.97</v>
      </c>
      <c r="R764" s="7">
        <v>140.66999999999999</v>
      </c>
      <c r="S764">
        <v>6</v>
      </c>
      <c r="T764" s="7">
        <v>10</v>
      </c>
      <c r="U764">
        <v>93.478260869565204</v>
      </c>
      <c r="V764" s="7">
        <v>92</v>
      </c>
      <c r="W764" s="7">
        <v>10</v>
      </c>
    </row>
    <row r="765" spans="1:23" hidden="1">
      <c r="A765" t="s">
        <v>34290</v>
      </c>
      <c r="B765" t="s">
        <v>19412</v>
      </c>
      <c r="C765" t="s">
        <v>19416</v>
      </c>
      <c r="D765">
        <v>1984</v>
      </c>
      <c r="E765" t="s">
        <v>182</v>
      </c>
      <c r="F765" t="s">
        <v>19417</v>
      </c>
      <c r="G765">
        <v>13</v>
      </c>
      <c r="H765" t="s">
        <v>33786</v>
      </c>
      <c r="J765" t="s">
        <v>33812</v>
      </c>
      <c r="K765" t="s">
        <v>34002</v>
      </c>
      <c r="L765" t="s">
        <v>33850</v>
      </c>
      <c r="M765" t="s">
        <v>34114</v>
      </c>
      <c r="N765" t="s">
        <v>33852</v>
      </c>
      <c r="O765" t="s">
        <v>34008</v>
      </c>
      <c r="P765" s="7" t="s">
        <v>34149</v>
      </c>
      <c r="Q765" s="7">
        <v>41.97</v>
      </c>
      <c r="R765" s="7">
        <v>140.66999999999999</v>
      </c>
      <c r="S765">
        <v>5</v>
      </c>
      <c r="T765" s="7">
        <v>10</v>
      </c>
      <c r="U765" s="7">
        <v>100</v>
      </c>
      <c r="V765">
        <v>27</v>
      </c>
      <c r="W765" s="7">
        <v>10</v>
      </c>
    </row>
    <row r="766" spans="1:23" hidden="1">
      <c r="A766" t="s">
        <v>34290</v>
      </c>
      <c r="B766" t="s">
        <v>19412</v>
      </c>
      <c r="C766" t="s">
        <v>19416</v>
      </c>
      <c r="D766">
        <v>1984</v>
      </c>
      <c r="E766" t="s">
        <v>182</v>
      </c>
      <c r="F766" t="s">
        <v>19417</v>
      </c>
      <c r="G766">
        <v>13</v>
      </c>
      <c r="H766" t="s">
        <v>33786</v>
      </c>
      <c r="J766" t="s">
        <v>33812</v>
      </c>
      <c r="K766" t="s">
        <v>34002</v>
      </c>
      <c r="L766" t="s">
        <v>33850</v>
      </c>
      <c r="M766" s="9" t="s">
        <v>34146</v>
      </c>
      <c r="N766" t="s">
        <v>33852</v>
      </c>
      <c r="O766" t="s">
        <v>34008</v>
      </c>
      <c r="P766" s="10" t="s">
        <v>34149</v>
      </c>
      <c r="Q766" s="10">
        <v>41.97</v>
      </c>
      <c r="R766" s="10">
        <v>140.66999999999999</v>
      </c>
      <c r="S766">
        <v>7</v>
      </c>
      <c r="T766" s="9">
        <v>10</v>
      </c>
      <c r="U766">
        <v>100</v>
      </c>
      <c r="V766">
        <v>37</v>
      </c>
      <c r="W766" s="9">
        <v>10</v>
      </c>
    </row>
    <row r="767" spans="1:23" hidden="1">
      <c r="A767" t="s">
        <v>34290</v>
      </c>
      <c r="B767" t="s">
        <v>19412</v>
      </c>
      <c r="C767" t="s">
        <v>19416</v>
      </c>
      <c r="D767">
        <v>1984</v>
      </c>
      <c r="E767" t="s">
        <v>182</v>
      </c>
      <c r="F767" t="s">
        <v>19417</v>
      </c>
      <c r="G767">
        <v>13</v>
      </c>
      <c r="H767" t="s">
        <v>33786</v>
      </c>
      <c r="J767" t="s">
        <v>33812</v>
      </c>
      <c r="K767" t="s">
        <v>34002</v>
      </c>
      <c r="L767" t="s">
        <v>33850</v>
      </c>
      <c r="M767" t="s">
        <v>34125</v>
      </c>
      <c r="N767" t="s">
        <v>33852</v>
      </c>
      <c r="O767" t="s">
        <v>34008</v>
      </c>
      <c r="P767" s="7" t="s">
        <v>34149</v>
      </c>
      <c r="Q767" s="7">
        <v>41.97</v>
      </c>
      <c r="R767" s="7">
        <v>140.66999999999999</v>
      </c>
      <c r="S767">
        <v>6</v>
      </c>
      <c r="T767" s="7">
        <v>12</v>
      </c>
      <c r="U767">
        <v>82.795698924731198</v>
      </c>
      <c r="V767" s="7">
        <v>93</v>
      </c>
      <c r="W767" s="7">
        <v>12</v>
      </c>
    </row>
    <row r="768" spans="1:23" hidden="1">
      <c r="A768" t="s">
        <v>34290</v>
      </c>
      <c r="B768" t="s">
        <v>19412</v>
      </c>
      <c r="C768" t="s">
        <v>19416</v>
      </c>
      <c r="D768">
        <v>1984</v>
      </c>
      <c r="E768" t="s">
        <v>182</v>
      </c>
      <c r="F768" t="s">
        <v>19417</v>
      </c>
      <c r="G768">
        <v>13</v>
      </c>
      <c r="H768" t="s">
        <v>33786</v>
      </c>
      <c r="J768" t="s">
        <v>33812</v>
      </c>
      <c r="K768" t="s">
        <v>34002</v>
      </c>
      <c r="L768" t="s">
        <v>33850</v>
      </c>
      <c r="M768" t="s">
        <v>34114</v>
      </c>
      <c r="N768" t="s">
        <v>33852</v>
      </c>
      <c r="O768" t="s">
        <v>34008</v>
      </c>
      <c r="P768" s="7" t="s">
        <v>34149</v>
      </c>
      <c r="Q768" s="7">
        <v>41.97</v>
      </c>
      <c r="R768" s="7">
        <v>140.66999999999999</v>
      </c>
      <c r="S768">
        <v>5</v>
      </c>
      <c r="T768">
        <v>12</v>
      </c>
      <c r="U768" s="7">
        <v>100</v>
      </c>
      <c r="V768">
        <v>36</v>
      </c>
      <c r="W768">
        <v>12</v>
      </c>
    </row>
    <row r="769" spans="1:23" hidden="1">
      <c r="A769" t="s">
        <v>34290</v>
      </c>
      <c r="B769" t="s">
        <v>19412</v>
      </c>
      <c r="C769" t="s">
        <v>19416</v>
      </c>
      <c r="D769">
        <v>1984</v>
      </c>
      <c r="E769" t="s">
        <v>182</v>
      </c>
      <c r="F769" t="s">
        <v>19417</v>
      </c>
      <c r="G769">
        <v>13</v>
      </c>
      <c r="H769" t="s">
        <v>33786</v>
      </c>
      <c r="J769" t="s">
        <v>33812</v>
      </c>
      <c r="K769" t="s">
        <v>34002</v>
      </c>
      <c r="L769" t="s">
        <v>33850</v>
      </c>
      <c r="M769" s="9" t="s">
        <v>34146</v>
      </c>
      <c r="N769" t="s">
        <v>33852</v>
      </c>
      <c r="O769" t="s">
        <v>34008</v>
      </c>
      <c r="P769" s="10" t="s">
        <v>34149</v>
      </c>
      <c r="Q769" s="10">
        <v>41.97</v>
      </c>
      <c r="R769" s="10">
        <v>140.66999999999999</v>
      </c>
      <c r="S769">
        <v>7</v>
      </c>
      <c r="T769" s="9">
        <v>12</v>
      </c>
      <c r="U769">
        <v>100</v>
      </c>
      <c r="V769">
        <v>25</v>
      </c>
      <c r="W769" s="9">
        <v>12</v>
      </c>
    </row>
    <row r="770" spans="1:23" hidden="1">
      <c r="A770" t="s">
        <v>34290</v>
      </c>
      <c r="B770" t="s">
        <v>19412</v>
      </c>
      <c r="C770" t="s">
        <v>19416</v>
      </c>
      <c r="D770">
        <v>1984</v>
      </c>
      <c r="E770" t="s">
        <v>182</v>
      </c>
      <c r="F770" t="s">
        <v>19417</v>
      </c>
      <c r="G770">
        <v>13</v>
      </c>
      <c r="H770" t="s">
        <v>33786</v>
      </c>
      <c r="J770" t="s">
        <v>33812</v>
      </c>
      <c r="K770" t="s">
        <v>34002</v>
      </c>
      <c r="L770" t="s">
        <v>33850</v>
      </c>
      <c r="M770" t="s">
        <v>34125</v>
      </c>
      <c r="N770" t="s">
        <v>33852</v>
      </c>
      <c r="O770" t="s">
        <v>34008</v>
      </c>
      <c r="P770" s="7" t="s">
        <v>34149</v>
      </c>
      <c r="Q770" s="7">
        <v>41.97</v>
      </c>
      <c r="R770" s="7">
        <v>140.66999999999999</v>
      </c>
      <c r="S770">
        <v>6</v>
      </c>
      <c r="T770" s="7">
        <v>12.5</v>
      </c>
      <c r="U770">
        <v>81.081081081081095</v>
      </c>
      <c r="V770" s="7">
        <v>37</v>
      </c>
      <c r="W770" s="7">
        <v>12.5</v>
      </c>
    </row>
    <row r="771" spans="1:23" hidden="1">
      <c r="A771" t="s">
        <v>34290</v>
      </c>
      <c r="B771" t="s">
        <v>19412</v>
      </c>
      <c r="C771" t="s">
        <v>19416</v>
      </c>
      <c r="D771">
        <v>1984</v>
      </c>
      <c r="E771" t="s">
        <v>182</v>
      </c>
      <c r="F771" t="s">
        <v>19417</v>
      </c>
      <c r="G771">
        <v>13</v>
      </c>
      <c r="H771" t="s">
        <v>33786</v>
      </c>
      <c r="J771" t="s">
        <v>33812</v>
      </c>
      <c r="K771" t="s">
        <v>34002</v>
      </c>
      <c r="L771" t="s">
        <v>33850</v>
      </c>
      <c r="M771" s="9" t="s">
        <v>34146</v>
      </c>
      <c r="N771" t="s">
        <v>33852</v>
      </c>
      <c r="O771" t="s">
        <v>34008</v>
      </c>
      <c r="P771" s="10" t="s">
        <v>34149</v>
      </c>
      <c r="Q771" s="10">
        <v>41.97</v>
      </c>
      <c r="R771" s="10">
        <v>140.66999999999999</v>
      </c>
      <c r="S771">
        <v>7</v>
      </c>
      <c r="T771" s="9">
        <v>12.5</v>
      </c>
      <c r="U771">
        <v>100</v>
      </c>
      <c r="V771">
        <v>34</v>
      </c>
      <c r="W771" s="9">
        <v>12.5</v>
      </c>
    </row>
    <row r="772" spans="1:23" hidden="1">
      <c r="A772" t="s">
        <v>34290</v>
      </c>
      <c r="B772" t="s">
        <v>19412</v>
      </c>
      <c r="C772" t="s">
        <v>19416</v>
      </c>
      <c r="D772">
        <v>1984</v>
      </c>
      <c r="E772" t="s">
        <v>182</v>
      </c>
      <c r="F772" t="s">
        <v>19417</v>
      </c>
      <c r="G772">
        <v>13</v>
      </c>
      <c r="H772" t="s">
        <v>33786</v>
      </c>
      <c r="J772" t="s">
        <v>33812</v>
      </c>
      <c r="K772" t="s">
        <v>34002</v>
      </c>
      <c r="L772" t="s">
        <v>33850</v>
      </c>
      <c r="M772" t="s">
        <v>34125</v>
      </c>
      <c r="N772" t="s">
        <v>33852</v>
      </c>
      <c r="O772" t="s">
        <v>34008</v>
      </c>
      <c r="P772" s="7" t="s">
        <v>34149</v>
      </c>
      <c r="Q772" s="7">
        <v>41.97</v>
      </c>
      <c r="R772" s="7">
        <v>140.66999999999999</v>
      </c>
      <c r="S772">
        <v>6</v>
      </c>
      <c r="T772" s="7">
        <v>13</v>
      </c>
      <c r="U772">
        <v>87.5</v>
      </c>
      <c r="V772" s="7">
        <v>8</v>
      </c>
      <c r="W772" s="7">
        <v>13</v>
      </c>
    </row>
    <row r="773" spans="1:23" hidden="1">
      <c r="A773" t="s">
        <v>34290</v>
      </c>
      <c r="B773" t="s">
        <v>19412</v>
      </c>
      <c r="C773" t="s">
        <v>19416</v>
      </c>
      <c r="D773">
        <v>1984</v>
      </c>
      <c r="E773" t="s">
        <v>182</v>
      </c>
      <c r="F773" t="s">
        <v>19417</v>
      </c>
      <c r="G773">
        <v>13</v>
      </c>
      <c r="H773" t="s">
        <v>33786</v>
      </c>
      <c r="J773" t="s">
        <v>33812</v>
      </c>
      <c r="K773" t="s">
        <v>34002</v>
      </c>
      <c r="L773" t="s">
        <v>33850</v>
      </c>
      <c r="M773" t="s">
        <v>34114</v>
      </c>
      <c r="N773" t="s">
        <v>33852</v>
      </c>
      <c r="O773" t="s">
        <v>34008</v>
      </c>
      <c r="P773" s="7" t="s">
        <v>34149</v>
      </c>
      <c r="Q773" s="7">
        <v>41.97</v>
      </c>
      <c r="R773" s="7">
        <v>140.66999999999999</v>
      </c>
      <c r="S773">
        <v>5</v>
      </c>
      <c r="T773">
        <v>13</v>
      </c>
      <c r="U773" s="7">
        <v>60.209424083769598</v>
      </c>
      <c r="V773">
        <v>191</v>
      </c>
      <c r="W773">
        <v>13</v>
      </c>
    </row>
    <row r="774" spans="1:23" hidden="1">
      <c r="A774" t="s">
        <v>34290</v>
      </c>
      <c r="B774" t="s">
        <v>19412</v>
      </c>
      <c r="C774" t="s">
        <v>19416</v>
      </c>
      <c r="D774">
        <v>1984</v>
      </c>
      <c r="E774" t="s">
        <v>182</v>
      </c>
      <c r="F774" t="s">
        <v>19417</v>
      </c>
      <c r="G774">
        <v>13</v>
      </c>
      <c r="H774" t="s">
        <v>33786</v>
      </c>
      <c r="J774" t="s">
        <v>33812</v>
      </c>
      <c r="K774" t="s">
        <v>34002</v>
      </c>
      <c r="L774" t="s">
        <v>33850</v>
      </c>
      <c r="M774" s="9" t="s">
        <v>34146</v>
      </c>
      <c r="N774" t="s">
        <v>33852</v>
      </c>
      <c r="O774" t="s">
        <v>34008</v>
      </c>
      <c r="P774" s="10" t="s">
        <v>34149</v>
      </c>
      <c r="Q774" s="10">
        <v>41.97</v>
      </c>
      <c r="R774" s="10">
        <v>140.66999999999999</v>
      </c>
      <c r="S774">
        <v>7</v>
      </c>
      <c r="T774" s="9">
        <v>13</v>
      </c>
      <c r="U774">
        <v>94.915254237288138</v>
      </c>
      <c r="V774">
        <v>118</v>
      </c>
      <c r="W774" s="9">
        <v>13</v>
      </c>
    </row>
    <row r="775" spans="1:23" hidden="1">
      <c r="A775" t="s">
        <v>34290</v>
      </c>
      <c r="B775" t="s">
        <v>19412</v>
      </c>
      <c r="C775" t="s">
        <v>19416</v>
      </c>
      <c r="D775">
        <v>1984</v>
      </c>
      <c r="E775" t="s">
        <v>182</v>
      </c>
      <c r="F775" t="s">
        <v>19417</v>
      </c>
      <c r="G775">
        <v>13</v>
      </c>
      <c r="H775" t="s">
        <v>33786</v>
      </c>
      <c r="J775" t="s">
        <v>33812</v>
      </c>
      <c r="K775" t="s">
        <v>34002</v>
      </c>
      <c r="L775" t="s">
        <v>33850</v>
      </c>
      <c r="M775" t="s">
        <v>34125</v>
      </c>
      <c r="N775" t="s">
        <v>33852</v>
      </c>
      <c r="O775" t="s">
        <v>34008</v>
      </c>
      <c r="P775" s="7" t="s">
        <v>34149</v>
      </c>
      <c r="Q775" s="7">
        <v>41.97</v>
      </c>
      <c r="R775" s="7">
        <v>140.66999999999999</v>
      </c>
      <c r="S775">
        <v>6</v>
      </c>
      <c r="T775" s="7">
        <v>13.5</v>
      </c>
      <c r="U775">
        <v>16.6666666666667</v>
      </c>
      <c r="V775" s="7">
        <v>66</v>
      </c>
      <c r="W775" s="7">
        <v>13.5</v>
      </c>
    </row>
    <row r="776" spans="1:23" hidden="1">
      <c r="A776" t="s">
        <v>34290</v>
      </c>
      <c r="B776" t="s">
        <v>19412</v>
      </c>
      <c r="C776" t="s">
        <v>19416</v>
      </c>
      <c r="D776">
        <v>1984</v>
      </c>
      <c r="E776" t="s">
        <v>182</v>
      </c>
      <c r="F776" t="s">
        <v>19417</v>
      </c>
      <c r="G776">
        <v>13</v>
      </c>
      <c r="H776" t="s">
        <v>33786</v>
      </c>
      <c r="J776" t="s">
        <v>33812</v>
      </c>
      <c r="K776" t="s">
        <v>34002</v>
      </c>
      <c r="L776" t="s">
        <v>33850</v>
      </c>
      <c r="M776" t="s">
        <v>34114</v>
      </c>
      <c r="N776" t="s">
        <v>33852</v>
      </c>
      <c r="O776" t="s">
        <v>34008</v>
      </c>
      <c r="P776" s="7" t="s">
        <v>34149</v>
      </c>
      <c r="Q776" s="7">
        <v>41.97</v>
      </c>
      <c r="R776" s="7">
        <v>140.66999999999999</v>
      </c>
      <c r="S776">
        <v>5</v>
      </c>
      <c r="T776" s="7">
        <v>13.5</v>
      </c>
      <c r="U776" s="7">
        <v>56.410256410256402</v>
      </c>
      <c r="V776">
        <v>117</v>
      </c>
      <c r="W776" s="7">
        <v>13.5</v>
      </c>
    </row>
    <row r="777" spans="1:23" hidden="1">
      <c r="A777" t="s">
        <v>34290</v>
      </c>
      <c r="B777" t="s">
        <v>19412</v>
      </c>
      <c r="C777" t="s">
        <v>19416</v>
      </c>
      <c r="D777">
        <v>1984</v>
      </c>
      <c r="E777" t="s">
        <v>182</v>
      </c>
      <c r="F777" t="s">
        <v>19417</v>
      </c>
      <c r="G777">
        <v>13</v>
      </c>
      <c r="H777" t="s">
        <v>33786</v>
      </c>
      <c r="J777" t="s">
        <v>33812</v>
      </c>
      <c r="K777" t="s">
        <v>34002</v>
      </c>
      <c r="L777" t="s">
        <v>33850</v>
      </c>
      <c r="M777" s="9" t="s">
        <v>34146</v>
      </c>
      <c r="N777" t="s">
        <v>33852</v>
      </c>
      <c r="O777" t="s">
        <v>34008</v>
      </c>
      <c r="P777" s="10" t="s">
        <v>34149</v>
      </c>
      <c r="Q777" s="10">
        <v>41.97</v>
      </c>
      <c r="R777" s="10">
        <v>140.66999999999999</v>
      </c>
      <c r="S777">
        <v>7</v>
      </c>
      <c r="T777" s="9">
        <v>13.5</v>
      </c>
      <c r="U777">
        <v>98.71794871794873</v>
      </c>
      <c r="V777">
        <v>78</v>
      </c>
      <c r="W777" s="9">
        <v>13.5</v>
      </c>
    </row>
    <row r="778" spans="1:23" hidden="1">
      <c r="A778" t="s">
        <v>34290</v>
      </c>
      <c r="B778" t="s">
        <v>19412</v>
      </c>
      <c r="C778" t="s">
        <v>19416</v>
      </c>
      <c r="D778">
        <v>1984</v>
      </c>
      <c r="E778" t="s">
        <v>182</v>
      </c>
      <c r="F778" t="s">
        <v>19417</v>
      </c>
      <c r="G778">
        <v>13</v>
      </c>
      <c r="H778" t="s">
        <v>33786</v>
      </c>
      <c r="J778" t="s">
        <v>33812</v>
      </c>
      <c r="K778" t="s">
        <v>34002</v>
      </c>
      <c r="L778" t="s">
        <v>33850</v>
      </c>
      <c r="M778" t="s">
        <v>34125</v>
      </c>
      <c r="N778" t="s">
        <v>33852</v>
      </c>
      <c r="O778" t="s">
        <v>34008</v>
      </c>
      <c r="P778" s="7" t="s">
        <v>34149</v>
      </c>
      <c r="Q778" s="7">
        <v>41.97</v>
      </c>
      <c r="R778" s="7">
        <v>140.66999999999999</v>
      </c>
      <c r="S778">
        <v>6</v>
      </c>
      <c r="T778" s="7">
        <v>14</v>
      </c>
      <c r="U778">
        <v>0</v>
      </c>
      <c r="V778" s="7">
        <v>53</v>
      </c>
      <c r="W778" s="7">
        <v>14</v>
      </c>
    </row>
    <row r="779" spans="1:23" hidden="1">
      <c r="A779" t="s">
        <v>34290</v>
      </c>
      <c r="B779" t="s">
        <v>19412</v>
      </c>
      <c r="C779" t="s">
        <v>19416</v>
      </c>
      <c r="D779">
        <v>1984</v>
      </c>
      <c r="E779" t="s">
        <v>182</v>
      </c>
      <c r="F779" t="s">
        <v>19417</v>
      </c>
      <c r="G779">
        <v>13</v>
      </c>
      <c r="H779" t="s">
        <v>33786</v>
      </c>
      <c r="J779" t="s">
        <v>33812</v>
      </c>
      <c r="K779" t="s">
        <v>34002</v>
      </c>
      <c r="L779" t="s">
        <v>33850</v>
      </c>
      <c r="M779" t="s">
        <v>34114</v>
      </c>
      <c r="N779" t="s">
        <v>33852</v>
      </c>
      <c r="O779" t="s">
        <v>34008</v>
      </c>
      <c r="P779" s="7" t="s">
        <v>34149</v>
      </c>
      <c r="Q779" s="7">
        <v>41.97</v>
      </c>
      <c r="R779" s="7">
        <v>140.66999999999999</v>
      </c>
      <c r="S779">
        <v>5</v>
      </c>
      <c r="T779" s="7">
        <v>14</v>
      </c>
      <c r="U779" s="7">
        <v>1.14942528735632</v>
      </c>
      <c r="V779">
        <v>87</v>
      </c>
      <c r="W779" s="7">
        <v>14</v>
      </c>
    </row>
    <row r="780" spans="1:23" hidden="1">
      <c r="A780" t="s">
        <v>34290</v>
      </c>
      <c r="B780" t="s">
        <v>19412</v>
      </c>
      <c r="C780" t="s">
        <v>19416</v>
      </c>
      <c r="D780">
        <v>1984</v>
      </c>
      <c r="E780" t="s">
        <v>182</v>
      </c>
      <c r="F780" t="s">
        <v>19417</v>
      </c>
      <c r="G780">
        <v>13</v>
      </c>
      <c r="H780" t="s">
        <v>33786</v>
      </c>
      <c r="J780" t="s">
        <v>33812</v>
      </c>
      <c r="K780" t="s">
        <v>34002</v>
      </c>
      <c r="L780" t="s">
        <v>33850</v>
      </c>
      <c r="M780" s="9" t="s">
        <v>34146</v>
      </c>
      <c r="N780" t="s">
        <v>33852</v>
      </c>
      <c r="O780" t="s">
        <v>34008</v>
      </c>
      <c r="P780" s="10" t="s">
        <v>34149</v>
      </c>
      <c r="Q780" s="10">
        <v>41.97</v>
      </c>
      <c r="R780" s="10">
        <v>140.66999999999999</v>
      </c>
      <c r="S780">
        <v>7</v>
      </c>
      <c r="T780" s="9">
        <v>14</v>
      </c>
      <c r="U780">
        <v>69.642857142857139</v>
      </c>
      <c r="V780">
        <v>56</v>
      </c>
      <c r="W780" s="9">
        <v>14</v>
      </c>
    </row>
    <row r="781" spans="1:23" hidden="1">
      <c r="A781" t="s">
        <v>34290</v>
      </c>
      <c r="B781" t="s">
        <v>19412</v>
      </c>
      <c r="C781" t="s">
        <v>19416</v>
      </c>
      <c r="D781">
        <v>1984</v>
      </c>
      <c r="E781" t="s">
        <v>182</v>
      </c>
      <c r="F781" t="s">
        <v>19417</v>
      </c>
      <c r="G781">
        <v>13</v>
      </c>
      <c r="H781" t="s">
        <v>33786</v>
      </c>
      <c r="J781" t="s">
        <v>33812</v>
      </c>
      <c r="K781" t="s">
        <v>34002</v>
      </c>
      <c r="L781" t="s">
        <v>33850</v>
      </c>
      <c r="M781" s="10" t="s">
        <v>34125</v>
      </c>
      <c r="N781" t="s">
        <v>33852</v>
      </c>
      <c r="O781" t="s">
        <v>34008</v>
      </c>
      <c r="P781" s="10" t="s">
        <v>18</v>
      </c>
      <c r="Q781" s="10">
        <v>43.07</v>
      </c>
      <c r="R781" s="10">
        <v>141.35</v>
      </c>
      <c r="S781">
        <v>5</v>
      </c>
      <c r="T781" s="10">
        <v>10</v>
      </c>
      <c r="U781" s="10">
        <v>98.550724637681171</v>
      </c>
      <c r="V781" s="10">
        <v>69</v>
      </c>
      <c r="W781" s="10">
        <v>10</v>
      </c>
    </row>
    <row r="782" spans="1:23" hidden="1">
      <c r="A782" t="s">
        <v>34290</v>
      </c>
      <c r="B782" t="s">
        <v>19412</v>
      </c>
      <c r="C782" t="s">
        <v>19416</v>
      </c>
      <c r="D782">
        <v>1984</v>
      </c>
      <c r="E782" t="s">
        <v>182</v>
      </c>
      <c r="F782" t="s">
        <v>19417</v>
      </c>
      <c r="G782">
        <v>13</v>
      </c>
      <c r="H782" t="s">
        <v>33786</v>
      </c>
      <c r="J782" t="s">
        <v>33812</v>
      </c>
      <c r="K782" t="s">
        <v>34002</v>
      </c>
      <c r="L782" t="s">
        <v>33850</v>
      </c>
      <c r="M782" s="10" t="s">
        <v>34125</v>
      </c>
      <c r="N782" t="s">
        <v>33852</v>
      </c>
      <c r="O782" t="s">
        <v>34008</v>
      </c>
      <c r="P782" s="10" t="s">
        <v>18</v>
      </c>
      <c r="Q782" s="10">
        <v>43.07</v>
      </c>
      <c r="R782" s="10">
        <v>141.35</v>
      </c>
      <c r="S782">
        <v>5</v>
      </c>
      <c r="T782" s="10">
        <v>12</v>
      </c>
      <c r="U782" s="10">
        <v>96.969696969696969</v>
      </c>
      <c r="V782" s="10">
        <v>33</v>
      </c>
      <c r="W782" s="10">
        <v>12</v>
      </c>
    </row>
    <row r="783" spans="1:23" hidden="1">
      <c r="A783" t="s">
        <v>34290</v>
      </c>
      <c r="B783" t="s">
        <v>19412</v>
      </c>
      <c r="C783" t="s">
        <v>19416</v>
      </c>
      <c r="D783">
        <v>1984</v>
      </c>
      <c r="E783" t="s">
        <v>182</v>
      </c>
      <c r="F783" t="s">
        <v>19417</v>
      </c>
      <c r="G783">
        <v>13</v>
      </c>
      <c r="H783" t="s">
        <v>33786</v>
      </c>
      <c r="J783" t="s">
        <v>33812</v>
      </c>
      <c r="K783" t="s">
        <v>34002</v>
      </c>
      <c r="L783" t="s">
        <v>33850</v>
      </c>
      <c r="M783" s="10" t="s">
        <v>34125</v>
      </c>
      <c r="N783" t="s">
        <v>33852</v>
      </c>
      <c r="O783" t="s">
        <v>34008</v>
      </c>
      <c r="P783" s="10" t="s">
        <v>18</v>
      </c>
      <c r="Q783" s="10">
        <v>43.07</v>
      </c>
      <c r="R783" s="10">
        <v>141.35</v>
      </c>
      <c r="S783">
        <v>5</v>
      </c>
      <c r="T783" s="10">
        <v>12.5</v>
      </c>
      <c r="U783" s="10">
        <v>47.719298245614034</v>
      </c>
      <c r="V783" s="10">
        <v>285</v>
      </c>
      <c r="W783" s="10">
        <v>12.5</v>
      </c>
    </row>
    <row r="784" spans="1:23" hidden="1">
      <c r="A784" t="s">
        <v>34290</v>
      </c>
      <c r="B784" t="s">
        <v>19412</v>
      </c>
      <c r="C784" t="s">
        <v>19416</v>
      </c>
      <c r="D784">
        <v>1984</v>
      </c>
      <c r="E784" t="s">
        <v>182</v>
      </c>
      <c r="F784" t="s">
        <v>19417</v>
      </c>
      <c r="G784">
        <v>13</v>
      </c>
      <c r="H784" t="s">
        <v>33786</v>
      </c>
      <c r="J784" t="s">
        <v>33812</v>
      </c>
      <c r="K784" t="s">
        <v>34002</v>
      </c>
      <c r="L784" t="s">
        <v>33850</v>
      </c>
      <c r="M784" s="10" t="s">
        <v>34125</v>
      </c>
      <c r="N784" t="s">
        <v>33852</v>
      </c>
      <c r="O784" t="s">
        <v>34008</v>
      </c>
      <c r="P784" s="10" t="s">
        <v>18</v>
      </c>
      <c r="Q784" s="10">
        <v>43.07</v>
      </c>
      <c r="R784" s="10">
        <v>141.35</v>
      </c>
      <c r="S784">
        <v>5</v>
      </c>
      <c r="T784" s="10">
        <v>13</v>
      </c>
      <c r="U784" s="10">
        <v>2</v>
      </c>
      <c r="V784" s="10">
        <v>200</v>
      </c>
      <c r="W784" s="10">
        <v>13</v>
      </c>
    </row>
    <row r="785" spans="1:23" hidden="1">
      <c r="A785" t="s">
        <v>34290</v>
      </c>
      <c r="B785" t="s">
        <v>19412</v>
      </c>
      <c r="C785" t="s">
        <v>19416</v>
      </c>
      <c r="D785">
        <v>1984</v>
      </c>
      <c r="E785" t="s">
        <v>182</v>
      </c>
      <c r="F785" t="s">
        <v>19417</v>
      </c>
      <c r="G785">
        <v>13</v>
      </c>
      <c r="H785" t="s">
        <v>33786</v>
      </c>
      <c r="J785" t="s">
        <v>33812</v>
      </c>
      <c r="K785" t="s">
        <v>34002</v>
      </c>
      <c r="L785" t="s">
        <v>33850</v>
      </c>
      <c r="M785" s="10" t="s">
        <v>34125</v>
      </c>
      <c r="N785" t="s">
        <v>33852</v>
      </c>
      <c r="O785" t="s">
        <v>34008</v>
      </c>
      <c r="P785" s="10" t="s">
        <v>18</v>
      </c>
      <c r="Q785" s="10">
        <v>43.07</v>
      </c>
      <c r="R785" s="10">
        <v>141.35</v>
      </c>
      <c r="S785">
        <v>5</v>
      </c>
      <c r="T785" s="10">
        <v>13.5</v>
      </c>
      <c r="U785" s="10">
        <v>0.86206896551724133</v>
      </c>
      <c r="V785" s="10">
        <v>116</v>
      </c>
      <c r="W785" s="10">
        <v>13.5</v>
      </c>
    </row>
    <row r="786" spans="1:23" hidden="1">
      <c r="A786" t="s">
        <v>34290</v>
      </c>
      <c r="B786" t="s">
        <v>19412</v>
      </c>
      <c r="C786" t="s">
        <v>19416</v>
      </c>
      <c r="D786">
        <v>1984</v>
      </c>
      <c r="E786" t="s">
        <v>182</v>
      </c>
      <c r="F786" t="s">
        <v>19417</v>
      </c>
      <c r="G786">
        <v>13</v>
      </c>
      <c r="H786" t="s">
        <v>33786</v>
      </c>
      <c r="J786" t="s">
        <v>33812</v>
      </c>
      <c r="K786" t="s">
        <v>34002</v>
      </c>
      <c r="L786" t="s">
        <v>33850</v>
      </c>
      <c r="M786" s="9" t="s">
        <v>34146</v>
      </c>
      <c r="N786" t="s">
        <v>33852</v>
      </c>
      <c r="O786" t="s">
        <v>34008</v>
      </c>
      <c r="P786" s="10" t="s">
        <v>34149</v>
      </c>
      <c r="Q786" s="10">
        <v>41.97</v>
      </c>
      <c r="R786" s="10">
        <v>140.66999999999999</v>
      </c>
      <c r="S786">
        <v>7</v>
      </c>
      <c r="T786" s="9">
        <v>14.5</v>
      </c>
      <c r="U786">
        <v>2.7777777777777777</v>
      </c>
      <c r="V786">
        <v>36</v>
      </c>
      <c r="W786" s="9">
        <v>14.5</v>
      </c>
    </row>
    <row r="787" spans="1:23" hidden="1">
      <c r="A787" t="s">
        <v>34290</v>
      </c>
      <c r="B787" t="s">
        <v>19412</v>
      </c>
      <c r="C787" t="s">
        <v>19416</v>
      </c>
      <c r="D787">
        <v>1984</v>
      </c>
      <c r="E787" t="s">
        <v>182</v>
      </c>
      <c r="F787" t="s">
        <v>19417</v>
      </c>
      <c r="G787">
        <v>13</v>
      </c>
      <c r="H787" t="s">
        <v>33786</v>
      </c>
      <c r="J787" t="s">
        <v>33812</v>
      </c>
      <c r="K787" t="s">
        <v>34002</v>
      </c>
      <c r="L787" t="s">
        <v>33850</v>
      </c>
      <c r="M787" t="s">
        <v>34125</v>
      </c>
      <c r="N787" t="s">
        <v>33852</v>
      </c>
      <c r="O787" t="s">
        <v>34008</v>
      </c>
      <c r="P787" s="7" t="s">
        <v>34189</v>
      </c>
      <c r="Q787" s="7">
        <v>36.32</v>
      </c>
      <c r="R787" s="7">
        <v>139</v>
      </c>
      <c r="S787">
        <v>7</v>
      </c>
      <c r="T787" s="7">
        <v>10</v>
      </c>
      <c r="U787">
        <v>87.5</v>
      </c>
      <c r="V787" s="7">
        <v>40</v>
      </c>
      <c r="W787" s="7">
        <v>10</v>
      </c>
    </row>
    <row r="788" spans="1:23" hidden="1">
      <c r="A788" t="s">
        <v>34290</v>
      </c>
      <c r="B788" t="s">
        <v>19412</v>
      </c>
      <c r="C788" t="s">
        <v>19416</v>
      </c>
      <c r="D788">
        <v>1984</v>
      </c>
      <c r="E788" t="s">
        <v>182</v>
      </c>
      <c r="F788" t="s">
        <v>19417</v>
      </c>
      <c r="G788">
        <v>13</v>
      </c>
      <c r="H788" t="s">
        <v>33786</v>
      </c>
      <c r="J788" t="s">
        <v>33812</v>
      </c>
      <c r="K788" t="s">
        <v>34002</v>
      </c>
      <c r="L788" t="s">
        <v>33850</v>
      </c>
      <c r="M788" t="s">
        <v>34125</v>
      </c>
      <c r="N788" t="s">
        <v>33852</v>
      </c>
      <c r="O788" t="s">
        <v>34008</v>
      </c>
      <c r="P788" s="7" t="s">
        <v>34189</v>
      </c>
      <c r="Q788" s="7">
        <v>36.32</v>
      </c>
      <c r="R788" s="7">
        <v>139</v>
      </c>
      <c r="S788">
        <v>7</v>
      </c>
      <c r="T788" s="7">
        <v>11.5</v>
      </c>
      <c r="U788">
        <v>72.9166666666667</v>
      </c>
      <c r="V788" s="7">
        <v>48</v>
      </c>
      <c r="W788" s="7">
        <v>11.5</v>
      </c>
    </row>
    <row r="789" spans="1:23" hidden="1">
      <c r="A789" t="s">
        <v>34290</v>
      </c>
      <c r="B789" t="s">
        <v>19412</v>
      </c>
      <c r="C789" t="s">
        <v>19416</v>
      </c>
      <c r="D789">
        <v>1984</v>
      </c>
      <c r="E789" t="s">
        <v>182</v>
      </c>
      <c r="F789" t="s">
        <v>19417</v>
      </c>
      <c r="G789">
        <v>13</v>
      </c>
      <c r="H789" t="s">
        <v>33786</v>
      </c>
      <c r="J789" t="s">
        <v>33812</v>
      </c>
      <c r="K789" t="s">
        <v>34002</v>
      </c>
      <c r="L789" t="s">
        <v>33850</v>
      </c>
      <c r="M789" t="s">
        <v>34125</v>
      </c>
      <c r="N789" t="s">
        <v>33852</v>
      </c>
      <c r="O789" t="s">
        <v>34008</v>
      </c>
      <c r="P789" s="7" t="s">
        <v>34189</v>
      </c>
      <c r="Q789" s="7">
        <v>36.32</v>
      </c>
      <c r="R789" s="7">
        <v>139</v>
      </c>
      <c r="S789">
        <v>7</v>
      </c>
      <c r="T789" s="7">
        <v>12</v>
      </c>
      <c r="U789">
        <v>35.294117647058798</v>
      </c>
      <c r="V789" s="7">
        <v>85</v>
      </c>
      <c r="W789" s="7">
        <v>12</v>
      </c>
    </row>
    <row r="790" spans="1:23" hidden="1">
      <c r="A790" t="s">
        <v>34290</v>
      </c>
      <c r="B790" t="s">
        <v>19412</v>
      </c>
      <c r="C790" t="s">
        <v>19416</v>
      </c>
      <c r="D790">
        <v>1984</v>
      </c>
      <c r="E790" t="s">
        <v>182</v>
      </c>
      <c r="F790" t="s">
        <v>19417</v>
      </c>
      <c r="G790">
        <v>13</v>
      </c>
      <c r="H790" t="s">
        <v>33786</v>
      </c>
      <c r="J790" t="s">
        <v>33812</v>
      </c>
      <c r="K790" t="s">
        <v>34002</v>
      </c>
      <c r="L790" t="s">
        <v>33850</v>
      </c>
      <c r="M790" t="s">
        <v>34125</v>
      </c>
      <c r="N790" t="s">
        <v>33852</v>
      </c>
      <c r="O790" t="s">
        <v>34008</v>
      </c>
      <c r="P790" s="7" t="s">
        <v>34189</v>
      </c>
      <c r="Q790" s="7">
        <v>36.32</v>
      </c>
      <c r="R790" s="7">
        <v>139</v>
      </c>
      <c r="S790">
        <v>7</v>
      </c>
      <c r="T790" s="7">
        <v>12.5</v>
      </c>
      <c r="U790">
        <v>25</v>
      </c>
      <c r="V790" s="7">
        <v>20</v>
      </c>
      <c r="W790" s="7">
        <v>12.5</v>
      </c>
    </row>
    <row r="791" spans="1:23" hidden="1">
      <c r="A791" t="s">
        <v>34290</v>
      </c>
      <c r="B791" t="s">
        <v>19412</v>
      </c>
      <c r="C791" t="s">
        <v>19416</v>
      </c>
      <c r="D791">
        <v>1984</v>
      </c>
      <c r="E791" t="s">
        <v>182</v>
      </c>
      <c r="F791" t="s">
        <v>19417</v>
      </c>
      <c r="G791">
        <v>13</v>
      </c>
      <c r="H791" t="s">
        <v>33786</v>
      </c>
      <c r="J791" t="s">
        <v>33812</v>
      </c>
      <c r="K791" t="s">
        <v>34002</v>
      </c>
      <c r="L791" t="s">
        <v>33850</v>
      </c>
      <c r="M791" t="s">
        <v>34125</v>
      </c>
      <c r="N791" t="s">
        <v>33852</v>
      </c>
      <c r="O791" t="s">
        <v>34008</v>
      </c>
      <c r="P791" s="7" t="s">
        <v>34189</v>
      </c>
      <c r="Q791" s="7">
        <v>36.32</v>
      </c>
      <c r="R791" s="7">
        <v>139</v>
      </c>
      <c r="S791">
        <v>7</v>
      </c>
      <c r="T791" s="7">
        <v>13</v>
      </c>
      <c r="U791">
        <v>12.5</v>
      </c>
      <c r="V791" s="7">
        <v>48</v>
      </c>
      <c r="W791" s="7">
        <v>13</v>
      </c>
    </row>
    <row r="792" spans="1:23" hidden="1">
      <c r="A792" t="s">
        <v>34290</v>
      </c>
      <c r="B792" t="s">
        <v>19412</v>
      </c>
      <c r="C792" t="s">
        <v>19416</v>
      </c>
      <c r="D792">
        <v>1984</v>
      </c>
      <c r="E792" t="s">
        <v>182</v>
      </c>
      <c r="F792" t="s">
        <v>19417</v>
      </c>
      <c r="G792">
        <v>13</v>
      </c>
      <c r="H792" t="s">
        <v>33786</v>
      </c>
      <c r="J792" t="s">
        <v>33812</v>
      </c>
      <c r="K792" t="s">
        <v>34002</v>
      </c>
      <c r="L792" t="s">
        <v>33850</v>
      </c>
      <c r="M792" t="s">
        <v>34125</v>
      </c>
      <c r="N792" t="s">
        <v>33852</v>
      </c>
      <c r="O792" t="s">
        <v>34008</v>
      </c>
      <c r="P792" s="7" t="s">
        <v>34189</v>
      </c>
      <c r="Q792" s="7">
        <v>36.32</v>
      </c>
      <c r="R792" s="7">
        <v>139</v>
      </c>
      <c r="S792">
        <v>7</v>
      </c>
      <c r="T792" s="7">
        <v>13.5</v>
      </c>
      <c r="U792">
        <v>11.764705882352899</v>
      </c>
      <c r="V792" s="7">
        <v>17</v>
      </c>
      <c r="W792" s="7">
        <v>13.5</v>
      </c>
    </row>
    <row r="793" spans="1:23" hidden="1">
      <c r="A793" t="s">
        <v>34290</v>
      </c>
      <c r="B793" t="s">
        <v>19412</v>
      </c>
      <c r="C793" t="s">
        <v>19416</v>
      </c>
      <c r="D793">
        <v>1984</v>
      </c>
      <c r="E793" t="s">
        <v>182</v>
      </c>
      <c r="F793" t="s">
        <v>19417</v>
      </c>
      <c r="G793">
        <v>13</v>
      </c>
      <c r="H793" t="s">
        <v>33786</v>
      </c>
      <c r="J793" t="s">
        <v>33812</v>
      </c>
      <c r="K793" t="s">
        <v>34002</v>
      </c>
      <c r="L793" t="s">
        <v>33850</v>
      </c>
      <c r="M793" t="s">
        <v>34125</v>
      </c>
      <c r="N793" t="s">
        <v>33852</v>
      </c>
      <c r="O793" t="s">
        <v>34008</v>
      </c>
      <c r="P793" s="7" t="s">
        <v>34189</v>
      </c>
      <c r="Q793" s="7">
        <v>36.32</v>
      </c>
      <c r="R793" s="7">
        <v>139</v>
      </c>
      <c r="S793">
        <v>7</v>
      </c>
      <c r="T793" s="7">
        <v>14</v>
      </c>
      <c r="U793">
        <v>0</v>
      </c>
      <c r="V793" s="7">
        <v>58</v>
      </c>
      <c r="W793" s="7">
        <v>14</v>
      </c>
    </row>
    <row r="794" spans="1:23" hidden="1">
      <c r="A794" t="s">
        <v>34291</v>
      </c>
      <c r="B794" t="s">
        <v>19412</v>
      </c>
      <c r="C794" t="s">
        <v>32787</v>
      </c>
      <c r="D794">
        <v>1988</v>
      </c>
      <c r="E794" t="s">
        <v>605</v>
      </c>
      <c r="F794" t="s">
        <v>32788</v>
      </c>
      <c r="G794">
        <v>16</v>
      </c>
      <c r="H794" t="s">
        <v>33795</v>
      </c>
      <c r="J794">
        <v>4</v>
      </c>
      <c r="K794" t="s">
        <v>34002</v>
      </c>
      <c r="L794" t="s">
        <v>33850</v>
      </c>
      <c r="M794" t="s">
        <v>34125</v>
      </c>
      <c r="N794" t="s">
        <v>33852</v>
      </c>
      <c r="O794" t="s">
        <v>33853</v>
      </c>
      <c r="P794" t="s">
        <v>33881</v>
      </c>
      <c r="Q794">
        <v>31.596536</v>
      </c>
      <c r="R794">
        <v>130.55710999999999</v>
      </c>
      <c r="S794">
        <v>5</v>
      </c>
      <c r="T794">
        <v>10.014572947985901</v>
      </c>
      <c r="U794">
        <v>79.061915441644501</v>
      </c>
      <c r="V794">
        <v>50</v>
      </c>
      <c r="W794">
        <v>10</v>
      </c>
    </row>
    <row r="795" spans="1:23" hidden="1">
      <c r="A795" t="s">
        <v>34291</v>
      </c>
      <c r="B795" t="s">
        <v>19412</v>
      </c>
      <c r="C795" t="s">
        <v>32787</v>
      </c>
      <c r="D795">
        <v>1988</v>
      </c>
      <c r="E795" t="s">
        <v>605</v>
      </c>
      <c r="F795" t="s">
        <v>32788</v>
      </c>
      <c r="G795">
        <v>16</v>
      </c>
      <c r="H795" t="s">
        <v>33795</v>
      </c>
      <c r="J795">
        <v>4</v>
      </c>
      <c r="K795" t="s">
        <v>34002</v>
      </c>
      <c r="L795" t="s">
        <v>33850</v>
      </c>
      <c r="M795" t="s">
        <v>34125</v>
      </c>
      <c r="N795" t="s">
        <v>33852</v>
      </c>
      <c r="O795" t="s">
        <v>33853</v>
      </c>
      <c r="P795" t="s">
        <v>33881</v>
      </c>
      <c r="Q795">
        <v>31.596536</v>
      </c>
      <c r="R795">
        <v>130.55710999999999</v>
      </c>
      <c r="S795">
        <v>5</v>
      </c>
      <c r="T795">
        <v>11.0109395046372</v>
      </c>
      <c r="U795">
        <v>71.674077193532199</v>
      </c>
      <c r="V795">
        <v>50</v>
      </c>
      <c r="W795">
        <v>11</v>
      </c>
    </row>
    <row r="796" spans="1:23" hidden="1">
      <c r="A796" t="s">
        <v>34291</v>
      </c>
      <c r="B796" t="s">
        <v>19412</v>
      </c>
      <c r="C796" t="s">
        <v>32787</v>
      </c>
      <c r="D796">
        <v>1988</v>
      </c>
      <c r="E796" t="s">
        <v>605</v>
      </c>
      <c r="F796" t="s">
        <v>32788</v>
      </c>
      <c r="G796">
        <v>16</v>
      </c>
      <c r="H796" t="s">
        <v>33795</v>
      </c>
      <c r="J796">
        <v>4</v>
      </c>
      <c r="K796" t="s">
        <v>34002</v>
      </c>
      <c r="L796" t="s">
        <v>33850</v>
      </c>
      <c r="M796" t="s">
        <v>34125</v>
      </c>
      <c r="N796" t="s">
        <v>33852</v>
      </c>
      <c r="O796" t="s">
        <v>33853</v>
      </c>
      <c r="P796" t="s">
        <v>33881</v>
      </c>
      <c r="Q796">
        <v>31.596536</v>
      </c>
      <c r="R796">
        <v>130.55710999999999</v>
      </c>
      <c r="S796">
        <v>5</v>
      </c>
      <c r="T796">
        <v>12.006307109208899</v>
      </c>
      <c r="U796">
        <v>22.565054305777199</v>
      </c>
      <c r="V796">
        <v>50</v>
      </c>
      <c r="W796">
        <v>12</v>
      </c>
    </row>
    <row r="797" spans="1:23" hidden="1">
      <c r="A797" t="s">
        <v>34291</v>
      </c>
      <c r="B797" t="s">
        <v>19412</v>
      </c>
      <c r="C797" t="s">
        <v>32787</v>
      </c>
      <c r="D797">
        <v>1988</v>
      </c>
      <c r="E797" t="s">
        <v>605</v>
      </c>
      <c r="F797" t="s">
        <v>32788</v>
      </c>
      <c r="G797">
        <v>16</v>
      </c>
      <c r="H797" t="s">
        <v>33795</v>
      </c>
      <c r="J797">
        <v>4</v>
      </c>
      <c r="K797" t="s">
        <v>34002</v>
      </c>
      <c r="L797" t="s">
        <v>33850</v>
      </c>
      <c r="M797" t="s">
        <v>34125</v>
      </c>
      <c r="N797" t="s">
        <v>33852</v>
      </c>
      <c r="O797" t="s">
        <v>33853</v>
      </c>
      <c r="P797" t="s">
        <v>33881</v>
      </c>
      <c r="Q797">
        <v>31.596536</v>
      </c>
      <c r="R797">
        <v>130.55710999999999</v>
      </c>
      <c r="S797">
        <v>5</v>
      </c>
      <c r="T797">
        <v>12.9925666212894</v>
      </c>
      <c r="U797">
        <v>-1.06065206107319</v>
      </c>
      <c r="V797">
        <v>50</v>
      </c>
      <c r="W797">
        <v>13</v>
      </c>
    </row>
    <row r="798" spans="1:23" hidden="1">
      <c r="A798" t="s">
        <v>34291</v>
      </c>
      <c r="B798" t="s">
        <v>19412</v>
      </c>
      <c r="C798" t="s">
        <v>32787</v>
      </c>
      <c r="D798">
        <v>1988</v>
      </c>
      <c r="E798" t="s">
        <v>605</v>
      </c>
      <c r="F798" t="s">
        <v>32788</v>
      </c>
      <c r="G798">
        <v>16</v>
      </c>
      <c r="H798" t="s">
        <v>33795</v>
      </c>
      <c r="J798">
        <v>4</v>
      </c>
      <c r="K798" t="s">
        <v>34002</v>
      </c>
      <c r="L798" t="s">
        <v>33850</v>
      </c>
      <c r="M798" t="s">
        <v>34125</v>
      </c>
      <c r="N798" t="s">
        <v>33852</v>
      </c>
      <c r="O798" t="s">
        <v>33853</v>
      </c>
      <c r="P798" t="s">
        <v>33881</v>
      </c>
      <c r="Q798">
        <v>31.596536</v>
      </c>
      <c r="R798">
        <v>130.55710999999999</v>
      </c>
      <c r="S798">
        <v>5</v>
      </c>
      <c r="T798">
        <v>14.0298118640249</v>
      </c>
      <c r="U798">
        <v>2.7693987679591001</v>
      </c>
      <c r="V798">
        <v>50</v>
      </c>
      <c r="W798">
        <v>14</v>
      </c>
    </row>
    <row r="799" spans="1:23" hidden="1">
      <c r="A799" t="s">
        <v>34291</v>
      </c>
      <c r="B799" t="s">
        <v>19412</v>
      </c>
      <c r="C799" t="s">
        <v>32787</v>
      </c>
      <c r="D799">
        <v>1988</v>
      </c>
      <c r="E799" t="s">
        <v>605</v>
      </c>
      <c r="F799" t="s">
        <v>32788</v>
      </c>
      <c r="G799">
        <v>16</v>
      </c>
      <c r="H799" t="s">
        <v>33795</v>
      </c>
      <c r="J799">
        <v>4</v>
      </c>
      <c r="K799" t="s">
        <v>34002</v>
      </c>
      <c r="L799" t="s">
        <v>33850</v>
      </c>
      <c r="M799" t="s">
        <v>34125</v>
      </c>
      <c r="N799" t="s">
        <v>33852</v>
      </c>
      <c r="O799" t="s">
        <v>33853</v>
      </c>
      <c r="P799" t="s">
        <v>34235</v>
      </c>
      <c r="Q799">
        <v>32.839750000000002</v>
      </c>
      <c r="R799">
        <v>129.060778</v>
      </c>
      <c r="S799">
        <v>5</v>
      </c>
      <c r="T799">
        <v>10.0047401255545</v>
      </c>
      <c r="U799">
        <v>60.551431341631798</v>
      </c>
      <c r="V799">
        <v>50</v>
      </c>
      <c r="W799">
        <v>10</v>
      </c>
    </row>
    <row r="800" spans="1:23" hidden="1">
      <c r="A800" t="s">
        <v>34291</v>
      </c>
      <c r="B800" t="s">
        <v>19412</v>
      </c>
      <c r="C800" t="s">
        <v>32787</v>
      </c>
      <c r="D800">
        <v>1988</v>
      </c>
      <c r="E800" t="s">
        <v>605</v>
      </c>
      <c r="F800" t="s">
        <v>32788</v>
      </c>
      <c r="G800">
        <v>16</v>
      </c>
      <c r="H800" t="s">
        <v>33795</v>
      </c>
      <c r="J800">
        <v>4</v>
      </c>
      <c r="K800" t="s">
        <v>34002</v>
      </c>
      <c r="L800" t="s">
        <v>33850</v>
      </c>
      <c r="M800" t="s">
        <v>34125</v>
      </c>
      <c r="N800" t="s">
        <v>33852</v>
      </c>
      <c r="O800" t="s">
        <v>33853</v>
      </c>
      <c r="P800" t="s">
        <v>34235</v>
      </c>
      <c r="Q800">
        <v>32.839750000000002</v>
      </c>
      <c r="R800">
        <v>129.060778</v>
      </c>
      <c r="S800">
        <v>5</v>
      </c>
      <c r="T800">
        <v>11.007923061102501</v>
      </c>
      <c r="U800">
        <v>46.672852987552197</v>
      </c>
      <c r="V800">
        <v>50</v>
      </c>
      <c r="W800">
        <v>11</v>
      </c>
    </row>
    <row r="801" spans="1:23" hidden="1">
      <c r="A801" t="s">
        <v>34291</v>
      </c>
      <c r="B801" t="s">
        <v>19412</v>
      </c>
      <c r="C801" t="s">
        <v>32787</v>
      </c>
      <c r="D801">
        <v>1988</v>
      </c>
      <c r="E801" t="s">
        <v>605</v>
      </c>
      <c r="F801" t="s">
        <v>32788</v>
      </c>
      <c r="G801">
        <v>16</v>
      </c>
      <c r="H801" t="s">
        <v>33795</v>
      </c>
      <c r="J801">
        <v>4</v>
      </c>
      <c r="K801" t="s">
        <v>34002</v>
      </c>
      <c r="L801" t="s">
        <v>33850</v>
      </c>
      <c r="M801" t="s">
        <v>34125</v>
      </c>
      <c r="N801" t="s">
        <v>33852</v>
      </c>
      <c r="O801" t="s">
        <v>33853</v>
      </c>
      <c r="P801" t="s">
        <v>34235</v>
      </c>
      <c r="Q801">
        <v>32.839750000000002</v>
      </c>
      <c r="R801">
        <v>129.060778</v>
      </c>
      <c r="S801">
        <v>5</v>
      </c>
      <c r="T801">
        <v>11.9844280999343</v>
      </c>
      <c r="U801">
        <v>3.8873436688963601</v>
      </c>
      <c r="V801">
        <v>50</v>
      </c>
      <c r="W801">
        <v>12</v>
      </c>
    </row>
    <row r="802" spans="1:23" hidden="1">
      <c r="A802" t="s">
        <v>34291</v>
      </c>
      <c r="B802" t="s">
        <v>19412</v>
      </c>
      <c r="C802" t="s">
        <v>32787</v>
      </c>
      <c r="D802">
        <v>1988</v>
      </c>
      <c r="E802" t="s">
        <v>605</v>
      </c>
      <c r="F802" t="s">
        <v>32788</v>
      </c>
      <c r="G802">
        <v>16</v>
      </c>
      <c r="H802" t="s">
        <v>33795</v>
      </c>
      <c r="J802">
        <v>4</v>
      </c>
      <c r="K802" t="s">
        <v>34002</v>
      </c>
      <c r="L802" t="s">
        <v>33850</v>
      </c>
      <c r="M802" t="s">
        <v>34125</v>
      </c>
      <c r="N802" t="s">
        <v>33852</v>
      </c>
      <c r="O802" t="s">
        <v>33853</v>
      </c>
      <c r="P802" t="s">
        <v>34235</v>
      </c>
      <c r="Q802">
        <v>32.839750000000002</v>
      </c>
      <c r="R802">
        <v>129.060778</v>
      </c>
      <c r="S802">
        <v>5</v>
      </c>
      <c r="T802">
        <v>13.0708766294181</v>
      </c>
      <c r="U802">
        <v>-5.48444279040722E-2</v>
      </c>
      <c r="V802">
        <v>50</v>
      </c>
      <c r="W802">
        <v>13</v>
      </c>
    </row>
    <row r="803" spans="1:23" hidden="1">
      <c r="A803" t="s">
        <v>34291</v>
      </c>
      <c r="B803" t="s">
        <v>19412</v>
      </c>
      <c r="C803" t="s">
        <v>32787</v>
      </c>
      <c r="D803">
        <v>1988</v>
      </c>
      <c r="E803" t="s">
        <v>605</v>
      </c>
      <c r="F803" t="s">
        <v>32788</v>
      </c>
      <c r="G803">
        <v>16</v>
      </c>
      <c r="H803" t="s">
        <v>33795</v>
      </c>
      <c r="J803">
        <v>4</v>
      </c>
      <c r="K803" t="s">
        <v>34002</v>
      </c>
      <c r="L803" t="s">
        <v>33850</v>
      </c>
      <c r="M803" t="s">
        <v>34125</v>
      </c>
      <c r="N803" t="s">
        <v>33852</v>
      </c>
      <c r="O803" t="s">
        <v>33853</v>
      </c>
      <c r="P803" t="s">
        <v>34235</v>
      </c>
      <c r="Q803">
        <v>32.839750000000002</v>
      </c>
      <c r="R803">
        <v>129.060778</v>
      </c>
      <c r="S803">
        <v>5</v>
      </c>
      <c r="T803">
        <v>14.09634990745</v>
      </c>
      <c r="U803">
        <v>1.3353638829854699</v>
      </c>
      <c r="V803">
        <v>50</v>
      </c>
      <c r="W803">
        <v>14</v>
      </c>
    </row>
    <row r="804" spans="1:23" hidden="1">
      <c r="A804" t="s">
        <v>34291</v>
      </c>
      <c r="B804" t="s">
        <v>19412</v>
      </c>
      <c r="C804" t="s">
        <v>32787</v>
      </c>
      <c r="D804">
        <v>1988</v>
      </c>
      <c r="E804" t="s">
        <v>605</v>
      </c>
      <c r="F804" t="s">
        <v>32788</v>
      </c>
      <c r="G804">
        <v>16</v>
      </c>
      <c r="H804" t="s">
        <v>33795</v>
      </c>
      <c r="J804">
        <v>4</v>
      </c>
      <c r="K804" t="s">
        <v>34002</v>
      </c>
      <c r="L804" t="s">
        <v>33850</v>
      </c>
      <c r="M804" t="s">
        <v>34125</v>
      </c>
      <c r="N804" t="s">
        <v>33852</v>
      </c>
      <c r="O804" t="s">
        <v>33853</v>
      </c>
      <c r="P804" t="s">
        <v>34234</v>
      </c>
      <c r="Q804">
        <v>38.268329999999999</v>
      </c>
      <c r="R804">
        <v>140.86944</v>
      </c>
      <c r="S804">
        <v>5</v>
      </c>
      <c r="T804">
        <v>9.9978845720665497</v>
      </c>
      <c r="U804">
        <v>67.366830873495402</v>
      </c>
      <c r="V804">
        <v>50</v>
      </c>
      <c r="W804">
        <v>10</v>
      </c>
    </row>
    <row r="805" spans="1:23" hidden="1">
      <c r="A805" t="s">
        <v>34291</v>
      </c>
      <c r="B805" t="s">
        <v>19412</v>
      </c>
      <c r="C805" t="s">
        <v>32787</v>
      </c>
      <c r="D805">
        <v>1988</v>
      </c>
      <c r="E805" t="s">
        <v>605</v>
      </c>
      <c r="F805" t="s">
        <v>32788</v>
      </c>
      <c r="G805">
        <v>16</v>
      </c>
      <c r="H805" t="s">
        <v>33795</v>
      </c>
      <c r="J805">
        <v>4</v>
      </c>
      <c r="K805" t="s">
        <v>34002</v>
      </c>
      <c r="L805" t="s">
        <v>33850</v>
      </c>
      <c r="M805" t="s">
        <v>34125</v>
      </c>
      <c r="N805" t="s">
        <v>33852</v>
      </c>
      <c r="O805" t="s">
        <v>33853</v>
      </c>
      <c r="P805" t="s">
        <v>34234</v>
      </c>
      <c r="Q805">
        <v>38.268329999999999</v>
      </c>
      <c r="R805">
        <v>140.86944</v>
      </c>
      <c r="S805">
        <v>5</v>
      </c>
      <c r="T805">
        <v>11.0186568991352</v>
      </c>
      <c r="U805">
        <v>57.7161702919486</v>
      </c>
      <c r="V805">
        <v>50</v>
      </c>
      <c r="W805">
        <v>11</v>
      </c>
    </row>
    <row r="806" spans="1:23" hidden="1">
      <c r="A806" t="s">
        <v>34291</v>
      </c>
      <c r="B806" t="s">
        <v>19412</v>
      </c>
      <c r="C806" t="s">
        <v>32787</v>
      </c>
      <c r="D806">
        <v>1988</v>
      </c>
      <c r="E806" t="s">
        <v>605</v>
      </c>
      <c r="F806" t="s">
        <v>32788</v>
      </c>
      <c r="G806">
        <v>16</v>
      </c>
      <c r="H806" t="s">
        <v>33795</v>
      </c>
      <c r="J806">
        <v>4</v>
      </c>
      <c r="K806" t="s">
        <v>34002</v>
      </c>
      <c r="L806" t="s">
        <v>33850</v>
      </c>
      <c r="M806" t="s">
        <v>34125</v>
      </c>
      <c r="N806" t="s">
        <v>33852</v>
      </c>
      <c r="O806" t="s">
        <v>33853</v>
      </c>
      <c r="P806" t="s">
        <v>34234</v>
      </c>
      <c r="Q806">
        <v>38.268329999999999</v>
      </c>
      <c r="R806">
        <v>140.86944</v>
      </c>
      <c r="S806">
        <v>5</v>
      </c>
      <c r="T806">
        <v>11.984095115907801</v>
      </c>
      <c r="U806">
        <v>6.6469487890154504</v>
      </c>
      <c r="V806">
        <v>50</v>
      </c>
      <c r="W806">
        <v>12</v>
      </c>
    </row>
    <row r="807" spans="1:23" hidden="1">
      <c r="A807" t="s">
        <v>34291</v>
      </c>
      <c r="B807" t="s">
        <v>19412</v>
      </c>
      <c r="C807" t="s">
        <v>32787</v>
      </c>
      <c r="D807">
        <v>1988</v>
      </c>
      <c r="E807" t="s">
        <v>605</v>
      </c>
      <c r="F807" t="s">
        <v>32788</v>
      </c>
      <c r="G807">
        <v>16</v>
      </c>
      <c r="H807" t="s">
        <v>33795</v>
      </c>
      <c r="J807">
        <v>4</v>
      </c>
      <c r="K807" t="s">
        <v>34002</v>
      </c>
      <c r="L807" t="s">
        <v>33850</v>
      </c>
      <c r="M807" t="s">
        <v>34125</v>
      </c>
      <c r="N807" t="s">
        <v>33852</v>
      </c>
      <c r="O807" t="s">
        <v>33853</v>
      </c>
      <c r="P807" t="s">
        <v>34234</v>
      </c>
      <c r="Q807">
        <v>38.268329999999999</v>
      </c>
      <c r="R807">
        <v>140.86944</v>
      </c>
      <c r="S807">
        <v>5</v>
      </c>
      <c r="T807">
        <v>12.9980706513755</v>
      </c>
      <c r="U807">
        <v>3.3246986004877002</v>
      </c>
      <c r="V807">
        <v>50</v>
      </c>
      <c r="W807">
        <v>13</v>
      </c>
    </row>
    <row r="808" spans="1:23" hidden="1">
      <c r="A808" t="s">
        <v>34291</v>
      </c>
      <c r="B808" t="s">
        <v>19412</v>
      </c>
      <c r="C808" t="s">
        <v>32787</v>
      </c>
      <c r="D808">
        <v>1988</v>
      </c>
      <c r="E808" t="s">
        <v>605</v>
      </c>
      <c r="F808" t="s">
        <v>32788</v>
      </c>
      <c r="G808">
        <v>16</v>
      </c>
      <c r="H808" t="s">
        <v>33795</v>
      </c>
      <c r="J808">
        <v>4</v>
      </c>
      <c r="K808" t="s">
        <v>34002</v>
      </c>
      <c r="L808" t="s">
        <v>33850</v>
      </c>
      <c r="M808" t="s">
        <v>34125</v>
      </c>
      <c r="N808" t="s">
        <v>33852</v>
      </c>
      <c r="O808" t="s">
        <v>33853</v>
      </c>
      <c r="P808" t="s">
        <v>34234</v>
      </c>
      <c r="Q808">
        <v>38.268329999999999</v>
      </c>
      <c r="R808">
        <v>140.86944</v>
      </c>
      <c r="S808">
        <v>5</v>
      </c>
      <c r="T808">
        <v>13.9941238112959</v>
      </c>
      <c r="U808">
        <v>-1.4658642404536399</v>
      </c>
      <c r="V808">
        <v>50</v>
      </c>
      <c r="W808">
        <v>14</v>
      </c>
    </row>
    <row r="809" spans="1:23" hidden="1">
      <c r="A809" t="s">
        <v>34291</v>
      </c>
      <c r="B809" t="s">
        <v>19412</v>
      </c>
      <c r="C809" t="s">
        <v>32787</v>
      </c>
      <c r="D809">
        <v>1988</v>
      </c>
      <c r="E809" t="s">
        <v>605</v>
      </c>
      <c r="F809" t="s">
        <v>32788</v>
      </c>
      <c r="G809">
        <v>16</v>
      </c>
      <c r="H809" t="s">
        <v>33795</v>
      </c>
      <c r="J809">
        <v>4</v>
      </c>
      <c r="K809" t="s">
        <v>34002</v>
      </c>
      <c r="L809" t="s">
        <v>33850</v>
      </c>
      <c r="M809" t="s">
        <v>34125</v>
      </c>
      <c r="N809" t="s">
        <v>33852</v>
      </c>
      <c r="O809" t="s">
        <v>33853</v>
      </c>
      <c r="P809" t="s">
        <v>34236</v>
      </c>
      <c r="Q809">
        <v>31.851944</v>
      </c>
      <c r="R809">
        <v>129.88249999999999</v>
      </c>
      <c r="S809">
        <v>5</v>
      </c>
      <c r="T809">
        <v>9.9962196519337496</v>
      </c>
      <c r="U809">
        <v>81.164856474090897</v>
      </c>
      <c r="V809">
        <v>50</v>
      </c>
      <c r="W809">
        <v>10</v>
      </c>
    </row>
    <row r="810" spans="1:23" hidden="1">
      <c r="A810" t="s">
        <v>34291</v>
      </c>
      <c r="B810" t="s">
        <v>19412</v>
      </c>
      <c r="C810" t="s">
        <v>32787</v>
      </c>
      <c r="D810">
        <v>1988</v>
      </c>
      <c r="E810" t="s">
        <v>605</v>
      </c>
      <c r="F810" t="s">
        <v>32788</v>
      </c>
      <c r="G810">
        <v>16</v>
      </c>
      <c r="H810" t="s">
        <v>33795</v>
      </c>
      <c r="J810">
        <v>4</v>
      </c>
      <c r="K810" t="s">
        <v>34002</v>
      </c>
      <c r="L810" t="s">
        <v>33850</v>
      </c>
      <c r="M810" t="s">
        <v>34125</v>
      </c>
      <c r="N810" t="s">
        <v>33852</v>
      </c>
      <c r="O810" t="s">
        <v>33853</v>
      </c>
      <c r="P810" t="s">
        <v>34236</v>
      </c>
      <c r="Q810">
        <v>31.851944</v>
      </c>
      <c r="R810">
        <v>129.88249999999999</v>
      </c>
      <c r="S810">
        <v>5</v>
      </c>
      <c r="T810">
        <v>10.9999510317608</v>
      </c>
      <c r="U810">
        <v>62.7410461574622</v>
      </c>
      <c r="V810">
        <v>50</v>
      </c>
      <c r="W810">
        <v>11</v>
      </c>
    </row>
    <row r="811" spans="1:23" hidden="1">
      <c r="A811" t="s">
        <v>34291</v>
      </c>
      <c r="B811" t="s">
        <v>19412</v>
      </c>
      <c r="C811" t="s">
        <v>32787</v>
      </c>
      <c r="D811">
        <v>1988</v>
      </c>
      <c r="E811" t="s">
        <v>605</v>
      </c>
      <c r="F811" t="s">
        <v>32788</v>
      </c>
      <c r="G811">
        <v>16</v>
      </c>
      <c r="H811" t="s">
        <v>33795</v>
      </c>
      <c r="J811">
        <v>4</v>
      </c>
      <c r="K811" t="s">
        <v>34002</v>
      </c>
      <c r="L811" t="s">
        <v>33850</v>
      </c>
      <c r="M811" t="s">
        <v>34125</v>
      </c>
      <c r="N811" t="s">
        <v>33852</v>
      </c>
      <c r="O811" t="s">
        <v>33853</v>
      </c>
      <c r="P811" t="s">
        <v>34236</v>
      </c>
      <c r="Q811">
        <v>31.851944</v>
      </c>
      <c r="R811">
        <v>129.88249999999999</v>
      </c>
      <c r="S811">
        <v>5</v>
      </c>
      <c r="T811">
        <v>12.0690256299763</v>
      </c>
      <c r="U811">
        <v>2.78531344569911</v>
      </c>
      <c r="V811">
        <v>50</v>
      </c>
      <c r="W811">
        <v>12</v>
      </c>
    </row>
    <row r="812" spans="1:23" hidden="1">
      <c r="A812" t="s">
        <v>34291</v>
      </c>
      <c r="B812" t="s">
        <v>19412</v>
      </c>
      <c r="C812" t="s">
        <v>32787</v>
      </c>
      <c r="D812">
        <v>1988</v>
      </c>
      <c r="E812" t="s">
        <v>605</v>
      </c>
      <c r="F812" t="s">
        <v>32788</v>
      </c>
      <c r="G812">
        <v>16</v>
      </c>
      <c r="H812" t="s">
        <v>33795</v>
      </c>
      <c r="J812">
        <v>4</v>
      </c>
      <c r="K812" t="s">
        <v>34002</v>
      </c>
      <c r="L812" t="s">
        <v>33850</v>
      </c>
      <c r="M812" t="s">
        <v>34125</v>
      </c>
      <c r="N812" t="s">
        <v>33852</v>
      </c>
      <c r="O812" t="s">
        <v>33853</v>
      </c>
      <c r="P812" t="s">
        <v>34236</v>
      </c>
      <c r="Q812">
        <v>31.851944</v>
      </c>
      <c r="R812">
        <v>129.88249999999999</v>
      </c>
      <c r="S812">
        <v>5</v>
      </c>
      <c r="T812">
        <v>13.028685594523299</v>
      </c>
      <c r="U812">
        <v>-0.39664273752045098</v>
      </c>
      <c r="V812">
        <v>50</v>
      </c>
      <c r="W812">
        <v>13</v>
      </c>
    </row>
    <row r="813" spans="1:23" hidden="1">
      <c r="A813" t="s">
        <v>34291</v>
      </c>
      <c r="B813" t="s">
        <v>19412</v>
      </c>
      <c r="C813" t="s">
        <v>32787</v>
      </c>
      <c r="D813">
        <v>1988</v>
      </c>
      <c r="E813" t="s">
        <v>605</v>
      </c>
      <c r="F813" t="s">
        <v>32788</v>
      </c>
      <c r="G813">
        <v>16</v>
      </c>
      <c r="H813" t="s">
        <v>33795</v>
      </c>
      <c r="J813">
        <v>4</v>
      </c>
      <c r="K813" t="s">
        <v>34002</v>
      </c>
      <c r="L813" t="s">
        <v>33850</v>
      </c>
      <c r="M813" t="s">
        <v>34125</v>
      </c>
      <c r="N813" t="s">
        <v>33852</v>
      </c>
      <c r="O813" t="s">
        <v>33853</v>
      </c>
      <c r="P813" t="s">
        <v>34236</v>
      </c>
      <c r="Q813">
        <v>31.851944</v>
      </c>
      <c r="R813">
        <v>129.88249999999999</v>
      </c>
      <c r="S813">
        <v>5</v>
      </c>
      <c r="T813">
        <v>14.018118248504001</v>
      </c>
      <c r="U813">
        <v>-0.31976260197636402</v>
      </c>
      <c r="V813">
        <v>50</v>
      </c>
      <c r="W813">
        <v>14</v>
      </c>
    </row>
    <row r="814" spans="1:23" hidden="1">
      <c r="A814" t="s">
        <v>34292</v>
      </c>
      <c r="B814" t="s">
        <v>11048</v>
      </c>
      <c r="C814" t="s">
        <v>11049</v>
      </c>
      <c r="D814">
        <v>1993</v>
      </c>
      <c r="E814" t="s">
        <v>2877</v>
      </c>
      <c r="G814">
        <v>32</v>
      </c>
      <c r="H814" t="s">
        <v>33807</v>
      </c>
      <c r="J814" t="s">
        <v>33813</v>
      </c>
      <c r="K814" t="s">
        <v>34002</v>
      </c>
      <c r="L814" t="s">
        <v>33850</v>
      </c>
      <c r="M814" s="8" t="s">
        <v>34132</v>
      </c>
      <c r="N814" t="s">
        <v>33852</v>
      </c>
      <c r="O814" t="s">
        <v>34008</v>
      </c>
      <c r="P814" s="8" t="s">
        <v>34154</v>
      </c>
      <c r="Q814" s="8">
        <v>38.46</v>
      </c>
      <c r="R814" s="8">
        <v>139.25</v>
      </c>
      <c r="S814">
        <v>4</v>
      </c>
      <c r="T814" s="8">
        <v>11</v>
      </c>
      <c r="U814">
        <v>97.391304347826093</v>
      </c>
      <c r="V814">
        <v>115</v>
      </c>
      <c r="W814" s="8">
        <v>11</v>
      </c>
    </row>
    <row r="815" spans="1:23" hidden="1">
      <c r="A815" t="s">
        <v>34292</v>
      </c>
      <c r="B815" t="s">
        <v>11048</v>
      </c>
      <c r="C815" t="s">
        <v>11049</v>
      </c>
      <c r="D815">
        <v>1993</v>
      </c>
      <c r="E815" t="s">
        <v>2877</v>
      </c>
      <c r="G815">
        <v>32</v>
      </c>
      <c r="H815" t="s">
        <v>33807</v>
      </c>
      <c r="J815" t="s">
        <v>33813</v>
      </c>
      <c r="K815" t="s">
        <v>34002</v>
      </c>
      <c r="L815" t="s">
        <v>33850</v>
      </c>
      <c r="M815" s="8" t="s">
        <v>34132</v>
      </c>
      <c r="N815" t="s">
        <v>33852</v>
      </c>
      <c r="O815" t="s">
        <v>34008</v>
      </c>
      <c r="P815" s="8" t="s">
        <v>34154</v>
      </c>
      <c r="Q815" s="8">
        <v>38.46</v>
      </c>
      <c r="R815" s="8">
        <v>139.25</v>
      </c>
      <c r="S815">
        <v>4</v>
      </c>
      <c r="T815" s="8">
        <v>12</v>
      </c>
      <c r="U815">
        <v>43.75</v>
      </c>
      <c r="V815">
        <v>144</v>
      </c>
      <c r="W815" s="8">
        <v>12</v>
      </c>
    </row>
    <row r="816" spans="1:23" hidden="1">
      <c r="A816" t="s">
        <v>34292</v>
      </c>
      <c r="B816" t="s">
        <v>11048</v>
      </c>
      <c r="C816" t="s">
        <v>11049</v>
      </c>
      <c r="D816">
        <v>1993</v>
      </c>
      <c r="E816" t="s">
        <v>2877</v>
      </c>
      <c r="G816">
        <v>32</v>
      </c>
      <c r="H816" t="s">
        <v>33807</v>
      </c>
      <c r="J816" t="s">
        <v>33813</v>
      </c>
      <c r="K816" t="s">
        <v>34002</v>
      </c>
      <c r="L816" t="s">
        <v>33850</v>
      </c>
      <c r="M816" s="8" t="s">
        <v>34132</v>
      </c>
      <c r="N816" t="s">
        <v>33852</v>
      </c>
      <c r="O816" t="s">
        <v>34008</v>
      </c>
      <c r="P816" s="8" t="s">
        <v>34154</v>
      </c>
      <c r="Q816" s="8">
        <v>38.46</v>
      </c>
      <c r="R816" s="8">
        <v>139.25</v>
      </c>
      <c r="S816">
        <v>4</v>
      </c>
      <c r="T816" s="8">
        <v>13</v>
      </c>
      <c r="U816">
        <v>2.7777777777777777</v>
      </c>
      <c r="V816">
        <v>144</v>
      </c>
      <c r="W816" s="8">
        <v>13</v>
      </c>
    </row>
    <row r="817" spans="1:23" hidden="1">
      <c r="A817" t="s">
        <v>34292</v>
      </c>
      <c r="B817" t="s">
        <v>11048</v>
      </c>
      <c r="C817" t="s">
        <v>11049</v>
      </c>
      <c r="D817">
        <v>1993</v>
      </c>
      <c r="E817" t="s">
        <v>2877</v>
      </c>
      <c r="G817">
        <v>32</v>
      </c>
      <c r="H817" t="s">
        <v>33807</v>
      </c>
      <c r="J817" t="s">
        <v>33813</v>
      </c>
      <c r="K817" t="s">
        <v>34002</v>
      </c>
      <c r="L817" t="s">
        <v>33850</v>
      </c>
      <c r="M817" s="8" t="s">
        <v>34132</v>
      </c>
      <c r="N817" t="s">
        <v>33852</v>
      </c>
      <c r="O817" t="s">
        <v>34008</v>
      </c>
      <c r="P817" s="8" t="s">
        <v>34154</v>
      </c>
      <c r="Q817" s="8">
        <v>38.46</v>
      </c>
      <c r="R817" s="8">
        <v>139.25</v>
      </c>
      <c r="S817">
        <v>4</v>
      </c>
      <c r="T817" s="8">
        <v>14</v>
      </c>
      <c r="U817">
        <v>0</v>
      </c>
      <c r="V817">
        <v>158</v>
      </c>
      <c r="W817" s="8">
        <v>14</v>
      </c>
    </row>
    <row r="818" spans="1:23" hidden="1">
      <c r="A818" t="s">
        <v>34292</v>
      </c>
      <c r="B818" t="s">
        <v>11048</v>
      </c>
      <c r="C818" t="s">
        <v>11049</v>
      </c>
      <c r="D818">
        <v>1993</v>
      </c>
      <c r="E818" t="s">
        <v>2877</v>
      </c>
      <c r="G818">
        <v>32</v>
      </c>
      <c r="H818" t="s">
        <v>33807</v>
      </c>
      <c r="J818" t="s">
        <v>33813</v>
      </c>
      <c r="K818" t="s">
        <v>34002</v>
      </c>
      <c r="L818" t="s">
        <v>33850</v>
      </c>
      <c r="M818" s="8" t="s">
        <v>34114</v>
      </c>
      <c r="N818" t="s">
        <v>33852</v>
      </c>
      <c r="O818" t="s">
        <v>34008</v>
      </c>
      <c r="P818" s="8" t="s">
        <v>34143</v>
      </c>
      <c r="Q818">
        <v>38.851111000000003</v>
      </c>
      <c r="R818" s="7">
        <v>115.490278</v>
      </c>
      <c r="S818">
        <v>4</v>
      </c>
      <c r="T818" s="8">
        <v>10</v>
      </c>
      <c r="U818">
        <v>76.744186046511629</v>
      </c>
      <c r="V818">
        <v>43</v>
      </c>
      <c r="W818" s="8">
        <v>10</v>
      </c>
    </row>
    <row r="819" spans="1:23" hidden="1">
      <c r="A819" t="s">
        <v>34292</v>
      </c>
      <c r="B819" t="s">
        <v>11048</v>
      </c>
      <c r="C819" t="s">
        <v>11049</v>
      </c>
      <c r="D819">
        <v>1993</v>
      </c>
      <c r="E819" t="s">
        <v>2877</v>
      </c>
      <c r="G819">
        <v>32</v>
      </c>
      <c r="H819" t="s">
        <v>33807</v>
      </c>
      <c r="J819" t="s">
        <v>33813</v>
      </c>
      <c r="K819" t="s">
        <v>34002</v>
      </c>
      <c r="L819" t="s">
        <v>33850</v>
      </c>
      <c r="M819" s="8" t="s">
        <v>34114</v>
      </c>
      <c r="N819" t="s">
        <v>33852</v>
      </c>
      <c r="O819" t="s">
        <v>34008</v>
      </c>
      <c r="P819" s="8" t="s">
        <v>34143</v>
      </c>
      <c r="Q819">
        <v>38.851111000000003</v>
      </c>
      <c r="R819" s="7">
        <v>115.490278</v>
      </c>
      <c r="S819">
        <v>4</v>
      </c>
      <c r="T819" s="8">
        <v>11</v>
      </c>
      <c r="U819">
        <v>61.111111111111114</v>
      </c>
      <c r="V819">
        <v>18</v>
      </c>
      <c r="W819" s="8">
        <v>11</v>
      </c>
    </row>
    <row r="820" spans="1:23" hidden="1">
      <c r="A820" t="s">
        <v>34292</v>
      </c>
      <c r="B820" t="s">
        <v>11048</v>
      </c>
      <c r="C820" t="s">
        <v>11049</v>
      </c>
      <c r="D820">
        <v>1993</v>
      </c>
      <c r="E820" t="s">
        <v>2877</v>
      </c>
      <c r="G820">
        <v>32</v>
      </c>
      <c r="H820" t="s">
        <v>33807</v>
      </c>
      <c r="J820" t="s">
        <v>33813</v>
      </c>
      <c r="K820" t="s">
        <v>34002</v>
      </c>
      <c r="L820" t="s">
        <v>33850</v>
      </c>
      <c r="M820" s="8" t="s">
        <v>34114</v>
      </c>
      <c r="N820" t="s">
        <v>33852</v>
      </c>
      <c r="O820" t="s">
        <v>34008</v>
      </c>
      <c r="P820" s="8" t="s">
        <v>34143</v>
      </c>
      <c r="Q820">
        <v>38.851111000000003</v>
      </c>
      <c r="R820" s="7">
        <v>115.490278</v>
      </c>
      <c r="S820">
        <v>4</v>
      </c>
      <c r="T820" s="8">
        <v>12</v>
      </c>
      <c r="U820">
        <v>25</v>
      </c>
      <c r="V820">
        <v>40</v>
      </c>
      <c r="W820" s="8">
        <v>12</v>
      </c>
    </row>
    <row r="821" spans="1:23" hidden="1">
      <c r="A821" t="s">
        <v>34292</v>
      </c>
      <c r="B821" t="s">
        <v>11048</v>
      </c>
      <c r="C821" t="s">
        <v>11049</v>
      </c>
      <c r="D821">
        <v>1993</v>
      </c>
      <c r="E821" t="s">
        <v>2877</v>
      </c>
      <c r="G821">
        <v>32</v>
      </c>
      <c r="H821" t="s">
        <v>33807</v>
      </c>
      <c r="J821" t="s">
        <v>33813</v>
      </c>
      <c r="K821" t="s">
        <v>34002</v>
      </c>
      <c r="L821" t="s">
        <v>33850</v>
      </c>
      <c r="M821" s="8" t="s">
        <v>34114</v>
      </c>
      <c r="N821" t="s">
        <v>33852</v>
      </c>
      <c r="O821" t="s">
        <v>34008</v>
      </c>
      <c r="P821" s="8" t="s">
        <v>34143</v>
      </c>
      <c r="Q821">
        <v>38.851111000000003</v>
      </c>
      <c r="R821" s="7">
        <v>115.490278</v>
      </c>
      <c r="S821">
        <v>4</v>
      </c>
      <c r="T821" s="8">
        <v>13</v>
      </c>
      <c r="U821">
        <v>13.333333333333334</v>
      </c>
      <c r="V821">
        <v>60</v>
      </c>
      <c r="W821" s="8">
        <v>13</v>
      </c>
    </row>
    <row r="822" spans="1:23" hidden="1">
      <c r="A822" t="s">
        <v>34292</v>
      </c>
      <c r="B822" t="s">
        <v>11048</v>
      </c>
      <c r="C822" t="s">
        <v>11049</v>
      </c>
      <c r="D822">
        <v>1993</v>
      </c>
      <c r="E822" t="s">
        <v>2877</v>
      </c>
      <c r="G822">
        <v>32</v>
      </c>
      <c r="H822" t="s">
        <v>33807</v>
      </c>
      <c r="J822" t="s">
        <v>33813</v>
      </c>
      <c r="K822" t="s">
        <v>34002</v>
      </c>
      <c r="L822" t="s">
        <v>33850</v>
      </c>
      <c r="M822" s="8" t="s">
        <v>34114</v>
      </c>
      <c r="N822" t="s">
        <v>33852</v>
      </c>
      <c r="O822" t="s">
        <v>34008</v>
      </c>
      <c r="P822" s="8" t="s">
        <v>34142</v>
      </c>
      <c r="Q822">
        <v>39.933332999999998</v>
      </c>
      <c r="R822" s="7">
        <v>116.38333299999999</v>
      </c>
      <c r="S822">
        <v>4</v>
      </c>
      <c r="T822" s="8">
        <v>10</v>
      </c>
      <c r="U822">
        <v>94.029850746268664</v>
      </c>
      <c r="V822">
        <v>67</v>
      </c>
      <c r="W822" s="8">
        <v>10</v>
      </c>
    </row>
    <row r="823" spans="1:23" hidden="1">
      <c r="A823" t="s">
        <v>34292</v>
      </c>
      <c r="B823" t="s">
        <v>11048</v>
      </c>
      <c r="C823" t="s">
        <v>11049</v>
      </c>
      <c r="D823">
        <v>1993</v>
      </c>
      <c r="E823" t="s">
        <v>2877</v>
      </c>
      <c r="G823">
        <v>32</v>
      </c>
      <c r="H823" t="s">
        <v>33807</v>
      </c>
      <c r="J823" t="s">
        <v>33813</v>
      </c>
      <c r="K823" t="s">
        <v>34002</v>
      </c>
      <c r="L823" t="s">
        <v>33850</v>
      </c>
      <c r="M823" s="8" t="s">
        <v>34114</v>
      </c>
      <c r="N823" t="s">
        <v>33852</v>
      </c>
      <c r="O823" t="s">
        <v>34008</v>
      </c>
      <c r="P823" s="8" t="s">
        <v>34142</v>
      </c>
      <c r="Q823">
        <v>39.933332999999998</v>
      </c>
      <c r="R823" s="7">
        <v>116.38333299999999</v>
      </c>
      <c r="S823">
        <v>4</v>
      </c>
      <c r="T823" s="8">
        <v>11</v>
      </c>
      <c r="U823">
        <v>76.363636363636374</v>
      </c>
      <c r="V823">
        <v>55</v>
      </c>
      <c r="W823" s="8">
        <v>11</v>
      </c>
    </row>
    <row r="824" spans="1:23" hidden="1">
      <c r="A824" t="s">
        <v>34292</v>
      </c>
      <c r="B824" t="s">
        <v>11048</v>
      </c>
      <c r="C824" t="s">
        <v>11049</v>
      </c>
      <c r="D824">
        <v>1993</v>
      </c>
      <c r="E824" t="s">
        <v>2877</v>
      </c>
      <c r="G824">
        <v>32</v>
      </c>
      <c r="H824" t="s">
        <v>33807</v>
      </c>
      <c r="J824" t="s">
        <v>33813</v>
      </c>
      <c r="K824" t="s">
        <v>34002</v>
      </c>
      <c r="L824" t="s">
        <v>33850</v>
      </c>
      <c r="M824" s="8" t="s">
        <v>34114</v>
      </c>
      <c r="N824" t="s">
        <v>33852</v>
      </c>
      <c r="O824" t="s">
        <v>34008</v>
      </c>
      <c r="P824" s="8" t="s">
        <v>34142</v>
      </c>
      <c r="Q824">
        <v>39.933332999999998</v>
      </c>
      <c r="R824" s="7">
        <v>116.38333299999999</v>
      </c>
      <c r="S824">
        <v>4</v>
      </c>
      <c r="T824" s="8">
        <v>12</v>
      </c>
      <c r="U824">
        <v>34.883720930232556</v>
      </c>
      <c r="V824">
        <v>43</v>
      </c>
      <c r="W824" s="8">
        <v>12</v>
      </c>
    </row>
    <row r="825" spans="1:23" hidden="1">
      <c r="A825" t="s">
        <v>34292</v>
      </c>
      <c r="B825" t="s">
        <v>11048</v>
      </c>
      <c r="C825" t="s">
        <v>11049</v>
      </c>
      <c r="D825">
        <v>1993</v>
      </c>
      <c r="E825" t="s">
        <v>2877</v>
      </c>
      <c r="G825">
        <v>32</v>
      </c>
      <c r="H825" t="s">
        <v>33807</v>
      </c>
      <c r="J825" t="s">
        <v>33813</v>
      </c>
      <c r="K825" t="s">
        <v>34002</v>
      </c>
      <c r="L825" t="s">
        <v>33850</v>
      </c>
      <c r="M825" s="8" t="s">
        <v>34114</v>
      </c>
      <c r="N825" t="s">
        <v>33852</v>
      </c>
      <c r="O825" t="s">
        <v>34008</v>
      </c>
      <c r="P825" s="8" t="s">
        <v>34142</v>
      </c>
      <c r="Q825">
        <v>39.933332999999998</v>
      </c>
      <c r="R825" s="7">
        <v>116.38333299999999</v>
      </c>
      <c r="S825">
        <v>4</v>
      </c>
      <c r="T825" s="8">
        <v>13</v>
      </c>
      <c r="U825">
        <v>1.3157894736842104</v>
      </c>
      <c r="V825">
        <v>76</v>
      </c>
      <c r="W825" s="8">
        <v>13</v>
      </c>
    </row>
    <row r="826" spans="1:23" hidden="1">
      <c r="A826" t="s">
        <v>34292</v>
      </c>
      <c r="B826" t="s">
        <v>11048</v>
      </c>
      <c r="C826" t="s">
        <v>11049</v>
      </c>
      <c r="D826">
        <v>1993</v>
      </c>
      <c r="E826" t="s">
        <v>2877</v>
      </c>
      <c r="G826">
        <v>32</v>
      </c>
      <c r="H826" t="s">
        <v>33807</v>
      </c>
      <c r="J826" t="s">
        <v>33813</v>
      </c>
      <c r="K826" t="s">
        <v>34002</v>
      </c>
      <c r="L826" t="s">
        <v>33850</v>
      </c>
      <c r="M826" s="8" t="s">
        <v>34125</v>
      </c>
      <c r="N826" t="s">
        <v>33852</v>
      </c>
      <c r="O826" t="s">
        <v>34008</v>
      </c>
      <c r="P826" s="8" t="s">
        <v>34135</v>
      </c>
      <c r="Q826" s="8">
        <v>40.200000000000003</v>
      </c>
      <c r="R826" s="8">
        <v>140.22</v>
      </c>
      <c r="S826">
        <v>4</v>
      </c>
      <c r="T826" s="8">
        <v>11</v>
      </c>
      <c r="U826">
        <v>95.061728395061735</v>
      </c>
      <c r="V826">
        <v>81</v>
      </c>
      <c r="W826" s="8">
        <v>11</v>
      </c>
    </row>
    <row r="827" spans="1:23" hidden="1">
      <c r="A827" t="s">
        <v>34292</v>
      </c>
      <c r="B827" t="s">
        <v>11048</v>
      </c>
      <c r="C827" t="s">
        <v>11049</v>
      </c>
      <c r="D827">
        <v>1993</v>
      </c>
      <c r="E827" t="s">
        <v>2877</v>
      </c>
      <c r="G827">
        <v>32</v>
      </c>
      <c r="H827" t="s">
        <v>33807</v>
      </c>
      <c r="J827" t="s">
        <v>33813</v>
      </c>
      <c r="K827" t="s">
        <v>34002</v>
      </c>
      <c r="L827" t="s">
        <v>33850</v>
      </c>
      <c r="M827" s="8" t="s">
        <v>34132</v>
      </c>
      <c r="N827" t="s">
        <v>33852</v>
      </c>
      <c r="O827" t="s">
        <v>34008</v>
      </c>
      <c r="P827" s="8" t="s">
        <v>34135</v>
      </c>
      <c r="Q827" s="8">
        <v>40.200000000000003</v>
      </c>
      <c r="R827" s="8">
        <v>140.22</v>
      </c>
      <c r="S827">
        <v>5</v>
      </c>
      <c r="T827" s="8">
        <v>11</v>
      </c>
      <c r="U827">
        <v>100</v>
      </c>
      <c r="V827">
        <v>91</v>
      </c>
      <c r="W827" s="8">
        <v>11</v>
      </c>
    </row>
    <row r="828" spans="1:23" hidden="1">
      <c r="A828" t="s">
        <v>34292</v>
      </c>
      <c r="B828" t="s">
        <v>11048</v>
      </c>
      <c r="C828" t="s">
        <v>11049</v>
      </c>
      <c r="D828">
        <v>1993</v>
      </c>
      <c r="E828" t="s">
        <v>2877</v>
      </c>
      <c r="G828">
        <v>32</v>
      </c>
      <c r="H828" t="s">
        <v>33807</v>
      </c>
      <c r="J828" t="s">
        <v>33813</v>
      </c>
      <c r="K828" t="s">
        <v>34002</v>
      </c>
      <c r="L828" t="s">
        <v>33850</v>
      </c>
      <c r="M828" s="8" t="s">
        <v>34125</v>
      </c>
      <c r="N828" t="s">
        <v>33852</v>
      </c>
      <c r="O828" t="s">
        <v>34008</v>
      </c>
      <c r="P828" s="8" t="s">
        <v>34135</v>
      </c>
      <c r="Q828" s="8">
        <v>40.200000000000003</v>
      </c>
      <c r="R828" s="8">
        <v>140.22</v>
      </c>
      <c r="S828">
        <v>4</v>
      </c>
      <c r="T828" s="8">
        <v>12</v>
      </c>
      <c r="U828">
        <v>61.445783132530117</v>
      </c>
      <c r="V828">
        <v>83</v>
      </c>
      <c r="W828" s="8">
        <v>12</v>
      </c>
    </row>
    <row r="829" spans="1:23" hidden="1">
      <c r="A829" t="s">
        <v>34292</v>
      </c>
      <c r="B829" t="s">
        <v>11048</v>
      </c>
      <c r="C829" t="s">
        <v>11049</v>
      </c>
      <c r="D829">
        <v>1993</v>
      </c>
      <c r="E829" t="s">
        <v>2877</v>
      </c>
      <c r="G829">
        <v>32</v>
      </c>
      <c r="H829" t="s">
        <v>33807</v>
      </c>
      <c r="J829" t="s">
        <v>33813</v>
      </c>
      <c r="K829" t="s">
        <v>34002</v>
      </c>
      <c r="L829" t="s">
        <v>33850</v>
      </c>
      <c r="M829" s="8" t="s">
        <v>34132</v>
      </c>
      <c r="N829" t="s">
        <v>33852</v>
      </c>
      <c r="O829" t="s">
        <v>34008</v>
      </c>
      <c r="P829" s="8" t="s">
        <v>34135</v>
      </c>
      <c r="Q829" s="8">
        <v>40.200000000000003</v>
      </c>
      <c r="R829" s="8">
        <v>140.22</v>
      </c>
      <c r="S829">
        <v>5</v>
      </c>
      <c r="T829" s="8">
        <v>12</v>
      </c>
      <c r="U829">
        <v>94.949494949494948</v>
      </c>
      <c r="V829">
        <v>99</v>
      </c>
      <c r="W829" s="8">
        <v>12</v>
      </c>
    </row>
    <row r="830" spans="1:23" hidden="1">
      <c r="A830" t="s">
        <v>34292</v>
      </c>
      <c r="B830" t="s">
        <v>11048</v>
      </c>
      <c r="C830" t="s">
        <v>11049</v>
      </c>
      <c r="D830">
        <v>1993</v>
      </c>
      <c r="E830" t="s">
        <v>2877</v>
      </c>
      <c r="G830">
        <v>32</v>
      </c>
      <c r="H830" t="s">
        <v>33807</v>
      </c>
      <c r="J830" t="s">
        <v>33813</v>
      </c>
      <c r="K830" t="s">
        <v>34002</v>
      </c>
      <c r="L830" t="s">
        <v>33850</v>
      </c>
      <c r="M830" s="8" t="s">
        <v>34125</v>
      </c>
      <c r="N830" t="s">
        <v>33852</v>
      </c>
      <c r="O830" t="s">
        <v>34008</v>
      </c>
      <c r="P830" s="8" t="s">
        <v>34135</v>
      </c>
      <c r="Q830" s="8">
        <v>40.200000000000003</v>
      </c>
      <c r="R830" s="8">
        <v>140.22</v>
      </c>
      <c r="S830">
        <v>4</v>
      </c>
      <c r="T830" s="8">
        <v>13</v>
      </c>
      <c r="U830">
        <v>4.5454545454545459</v>
      </c>
      <c r="V830">
        <v>176</v>
      </c>
      <c r="W830" s="8">
        <v>13</v>
      </c>
    </row>
    <row r="831" spans="1:23" hidden="1">
      <c r="A831" t="s">
        <v>34292</v>
      </c>
      <c r="B831" t="s">
        <v>11048</v>
      </c>
      <c r="C831" t="s">
        <v>11049</v>
      </c>
      <c r="D831">
        <v>1993</v>
      </c>
      <c r="E831" t="s">
        <v>2877</v>
      </c>
      <c r="G831">
        <v>32</v>
      </c>
      <c r="H831" t="s">
        <v>33807</v>
      </c>
      <c r="J831" t="s">
        <v>33813</v>
      </c>
      <c r="K831" t="s">
        <v>34002</v>
      </c>
      <c r="L831" t="s">
        <v>33850</v>
      </c>
      <c r="M831" s="8" t="s">
        <v>34132</v>
      </c>
      <c r="N831" t="s">
        <v>33852</v>
      </c>
      <c r="O831" t="s">
        <v>34008</v>
      </c>
      <c r="P831" s="8" t="s">
        <v>34135</v>
      </c>
      <c r="Q831" s="8">
        <v>40.200000000000003</v>
      </c>
      <c r="R831" s="8">
        <v>140.22</v>
      </c>
      <c r="S831">
        <v>5</v>
      </c>
      <c r="T831" s="8">
        <v>13</v>
      </c>
      <c r="U831">
        <v>69.672131147540981</v>
      </c>
      <c r="V831">
        <v>122</v>
      </c>
      <c r="W831" s="8">
        <v>13</v>
      </c>
    </row>
    <row r="832" spans="1:23" hidden="1">
      <c r="A832" t="s">
        <v>34292</v>
      </c>
      <c r="B832" t="s">
        <v>11048</v>
      </c>
      <c r="C832" t="s">
        <v>11049</v>
      </c>
      <c r="D832">
        <v>1993</v>
      </c>
      <c r="E832" t="s">
        <v>2877</v>
      </c>
      <c r="G832">
        <v>32</v>
      </c>
      <c r="H832" t="s">
        <v>33807</v>
      </c>
      <c r="J832" t="s">
        <v>33813</v>
      </c>
      <c r="K832" t="s">
        <v>34002</v>
      </c>
      <c r="L832" t="s">
        <v>33850</v>
      </c>
      <c r="M832" s="8" t="s">
        <v>34125</v>
      </c>
      <c r="N832" t="s">
        <v>33852</v>
      </c>
      <c r="O832" t="s">
        <v>34008</v>
      </c>
      <c r="P832" s="8" t="s">
        <v>34135</v>
      </c>
      <c r="Q832" s="8">
        <v>40.200000000000003</v>
      </c>
      <c r="R832" s="8">
        <v>140.22</v>
      </c>
      <c r="S832">
        <v>4</v>
      </c>
      <c r="T832" s="8">
        <v>14</v>
      </c>
      <c r="U832">
        <v>1.2658227848101267</v>
      </c>
      <c r="V832">
        <v>79</v>
      </c>
      <c r="W832" s="8">
        <v>14</v>
      </c>
    </row>
    <row r="833" spans="1:23" hidden="1">
      <c r="A833" t="s">
        <v>34292</v>
      </c>
      <c r="B833" t="s">
        <v>11048</v>
      </c>
      <c r="C833" t="s">
        <v>11049</v>
      </c>
      <c r="D833">
        <v>1993</v>
      </c>
      <c r="E833" t="s">
        <v>2877</v>
      </c>
      <c r="G833">
        <v>32</v>
      </c>
      <c r="H833" t="s">
        <v>33807</v>
      </c>
      <c r="J833" t="s">
        <v>33813</v>
      </c>
      <c r="K833" t="s">
        <v>34002</v>
      </c>
      <c r="L833" t="s">
        <v>33850</v>
      </c>
      <c r="M833" s="8" t="s">
        <v>34132</v>
      </c>
      <c r="N833" t="s">
        <v>33852</v>
      </c>
      <c r="O833" t="s">
        <v>34008</v>
      </c>
      <c r="P833" s="8" t="s">
        <v>34135</v>
      </c>
      <c r="Q833" s="8">
        <v>40.200000000000003</v>
      </c>
      <c r="R833" s="8">
        <v>140.22</v>
      </c>
      <c r="S833">
        <v>5</v>
      </c>
      <c r="T833" s="8">
        <v>14</v>
      </c>
      <c r="U833">
        <v>15.584415584415584</v>
      </c>
      <c r="V833">
        <v>77</v>
      </c>
      <c r="W833" s="8">
        <v>14</v>
      </c>
    </row>
    <row r="834" spans="1:23" hidden="1">
      <c r="A834" t="s">
        <v>34292</v>
      </c>
      <c r="B834" t="s">
        <v>11048</v>
      </c>
      <c r="C834" t="s">
        <v>11049</v>
      </c>
      <c r="D834">
        <v>1993</v>
      </c>
      <c r="E834" t="s">
        <v>2877</v>
      </c>
      <c r="G834">
        <v>32</v>
      </c>
      <c r="H834" t="s">
        <v>33807</v>
      </c>
      <c r="J834" t="s">
        <v>33813</v>
      </c>
      <c r="K834" t="s">
        <v>34002</v>
      </c>
      <c r="L834" t="s">
        <v>33850</v>
      </c>
      <c r="M834" s="8" t="s">
        <v>34132</v>
      </c>
      <c r="N834" t="s">
        <v>33852</v>
      </c>
      <c r="O834" t="s">
        <v>34008</v>
      </c>
      <c r="P834" s="8" t="s">
        <v>34135</v>
      </c>
      <c r="Q834" s="8">
        <v>40.200000000000003</v>
      </c>
      <c r="R834" s="8">
        <v>140.22</v>
      </c>
      <c r="S834">
        <v>5</v>
      </c>
      <c r="T834" s="8">
        <v>15</v>
      </c>
      <c r="U834">
        <v>0</v>
      </c>
      <c r="V834">
        <v>129</v>
      </c>
      <c r="W834" s="8">
        <v>15</v>
      </c>
    </row>
    <row r="835" spans="1:23" hidden="1">
      <c r="A835" t="s">
        <v>34292</v>
      </c>
      <c r="B835" t="s">
        <v>11048</v>
      </c>
      <c r="C835" t="s">
        <v>11049</v>
      </c>
      <c r="D835">
        <v>1993</v>
      </c>
      <c r="E835" t="s">
        <v>2877</v>
      </c>
      <c r="G835">
        <v>32</v>
      </c>
      <c r="H835" t="s">
        <v>33807</v>
      </c>
      <c r="J835" t="s">
        <v>33813</v>
      </c>
      <c r="K835" t="s">
        <v>34002</v>
      </c>
      <c r="L835" t="s">
        <v>33850</v>
      </c>
      <c r="M835" s="8" t="s">
        <v>34125</v>
      </c>
      <c r="N835" t="s">
        <v>33852</v>
      </c>
      <c r="O835" t="s">
        <v>34008</v>
      </c>
      <c r="P835" s="8" t="s">
        <v>34127</v>
      </c>
      <c r="Q835" s="8">
        <v>44.36</v>
      </c>
      <c r="R835" s="8">
        <v>141.69999999999999</v>
      </c>
      <c r="S835">
        <v>5</v>
      </c>
      <c r="T835" s="8">
        <v>11</v>
      </c>
      <c r="U835">
        <v>98.958333333333343</v>
      </c>
      <c r="V835">
        <v>96</v>
      </c>
      <c r="W835" s="8">
        <v>11</v>
      </c>
    </row>
    <row r="836" spans="1:23" hidden="1">
      <c r="A836" t="s">
        <v>34292</v>
      </c>
      <c r="B836" t="s">
        <v>11048</v>
      </c>
      <c r="C836" t="s">
        <v>11049</v>
      </c>
      <c r="D836">
        <v>1993</v>
      </c>
      <c r="E836" t="s">
        <v>2877</v>
      </c>
      <c r="G836">
        <v>32</v>
      </c>
      <c r="H836" t="s">
        <v>33807</v>
      </c>
      <c r="J836" t="s">
        <v>33813</v>
      </c>
      <c r="K836" t="s">
        <v>34002</v>
      </c>
      <c r="L836" t="s">
        <v>33850</v>
      </c>
      <c r="M836" s="8" t="s">
        <v>34125</v>
      </c>
      <c r="N836" t="s">
        <v>33852</v>
      </c>
      <c r="O836" t="s">
        <v>34008</v>
      </c>
      <c r="P836" s="8" t="s">
        <v>34127</v>
      </c>
      <c r="Q836" s="8">
        <v>44.36</v>
      </c>
      <c r="R836" s="8">
        <v>141.69999999999999</v>
      </c>
      <c r="S836">
        <v>5</v>
      </c>
      <c r="T836" s="8">
        <v>12</v>
      </c>
      <c r="U836">
        <v>88.695652173913047</v>
      </c>
      <c r="V836">
        <v>115</v>
      </c>
      <c r="W836" s="8">
        <v>12</v>
      </c>
    </row>
    <row r="837" spans="1:23" hidden="1">
      <c r="A837" t="s">
        <v>34292</v>
      </c>
      <c r="B837" t="s">
        <v>11048</v>
      </c>
      <c r="C837" t="s">
        <v>11049</v>
      </c>
      <c r="D837">
        <v>1993</v>
      </c>
      <c r="E837" t="s">
        <v>2877</v>
      </c>
      <c r="G837">
        <v>32</v>
      </c>
      <c r="H837" t="s">
        <v>33807</v>
      </c>
      <c r="J837" t="s">
        <v>33813</v>
      </c>
      <c r="K837" t="s">
        <v>34002</v>
      </c>
      <c r="L837" t="s">
        <v>33850</v>
      </c>
      <c r="M837" s="8" t="s">
        <v>34125</v>
      </c>
      <c r="N837" t="s">
        <v>33852</v>
      </c>
      <c r="O837" t="s">
        <v>34008</v>
      </c>
      <c r="P837" s="8" t="s">
        <v>34127</v>
      </c>
      <c r="Q837" s="8">
        <v>44.36</v>
      </c>
      <c r="R837" s="8">
        <v>141.69999999999999</v>
      </c>
      <c r="S837">
        <v>5</v>
      </c>
      <c r="T837" s="8">
        <v>13</v>
      </c>
      <c r="U837">
        <v>58.258258258258252</v>
      </c>
      <c r="V837">
        <v>333</v>
      </c>
      <c r="W837" s="8">
        <v>13</v>
      </c>
    </row>
    <row r="838" spans="1:23" hidden="1">
      <c r="A838" t="s">
        <v>34292</v>
      </c>
      <c r="B838" t="s">
        <v>11048</v>
      </c>
      <c r="C838" t="s">
        <v>11049</v>
      </c>
      <c r="D838">
        <v>1993</v>
      </c>
      <c r="E838" t="s">
        <v>2877</v>
      </c>
      <c r="G838">
        <v>32</v>
      </c>
      <c r="H838" t="s">
        <v>33807</v>
      </c>
      <c r="J838" t="s">
        <v>33813</v>
      </c>
      <c r="K838" t="s">
        <v>34002</v>
      </c>
      <c r="L838" t="s">
        <v>33850</v>
      </c>
      <c r="M838" s="8" t="s">
        <v>34125</v>
      </c>
      <c r="N838" t="s">
        <v>33852</v>
      </c>
      <c r="O838" t="s">
        <v>34008</v>
      </c>
      <c r="P838" s="8" t="s">
        <v>34127</v>
      </c>
      <c r="Q838" s="8">
        <v>44.36</v>
      </c>
      <c r="R838" s="8">
        <v>141.69999999999999</v>
      </c>
      <c r="S838">
        <v>5</v>
      </c>
      <c r="T838" s="8">
        <v>14</v>
      </c>
      <c r="U838">
        <v>11.9533527696793</v>
      </c>
      <c r="V838">
        <v>343</v>
      </c>
      <c r="W838" s="8">
        <v>14</v>
      </c>
    </row>
    <row r="839" spans="1:23" hidden="1">
      <c r="A839" t="s">
        <v>34292</v>
      </c>
      <c r="B839" t="s">
        <v>11048</v>
      </c>
      <c r="C839" t="s">
        <v>11049</v>
      </c>
      <c r="D839">
        <v>1993</v>
      </c>
      <c r="E839" t="s">
        <v>2877</v>
      </c>
      <c r="G839">
        <v>32</v>
      </c>
      <c r="H839" t="s">
        <v>33807</v>
      </c>
      <c r="J839" t="s">
        <v>33813</v>
      </c>
      <c r="K839" t="s">
        <v>34002</v>
      </c>
      <c r="L839" t="s">
        <v>33850</v>
      </c>
      <c r="M839" s="8" t="s">
        <v>34125</v>
      </c>
      <c r="N839" t="s">
        <v>33852</v>
      </c>
      <c r="O839" t="s">
        <v>34008</v>
      </c>
      <c r="P839" s="8" t="s">
        <v>34127</v>
      </c>
      <c r="Q839" s="8">
        <v>44.36</v>
      </c>
      <c r="R839" s="8">
        <v>141.69999999999999</v>
      </c>
      <c r="S839">
        <v>5</v>
      </c>
      <c r="T839" s="8">
        <v>15</v>
      </c>
      <c r="U839">
        <v>0</v>
      </c>
      <c r="V839">
        <v>70</v>
      </c>
      <c r="W839" s="8">
        <v>15</v>
      </c>
    </row>
    <row r="840" spans="1:23" hidden="1">
      <c r="A840" t="s">
        <v>34292</v>
      </c>
      <c r="B840" t="s">
        <v>11048</v>
      </c>
      <c r="C840" t="s">
        <v>11049</v>
      </c>
      <c r="D840">
        <v>1993</v>
      </c>
      <c r="E840" t="s">
        <v>2877</v>
      </c>
      <c r="G840">
        <v>32</v>
      </c>
      <c r="H840" t="s">
        <v>33807</v>
      </c>
      <c r="J840" t="s">
        <v>33813</v>
      </c>
      <c r="K840" t="s">
        <v>34002</v>
      </c>
      <c r="L840" t="s">
        <v>33850</v>
      </c>
      <c r="M840" s="8" t="s">
        <v>34114</v>
      </c>
      <c r="N840" t="s">
        <v>33852</v>
      </c>
      <c r="O840" t="s">
        <v>34008</v>
      </c>
      <c r="P840" s="8" t="s">
        <v>34144</v>
      </c>
      <c r="Q840">
        <v>35.200000000000003</v>
      </c>
      <c r="R840" s="7">
        <v>115.63</v>
      </c>
      <c r="S840">
        <v>4</v>
      </c>
      <c r="T840" s="8">
        <v>10</v>
      </c>
      <c r="U840">
        <v>91.803278688524586</v>
      </c>
      <c r="V840">
        <v>61</v>
      </c>
      <c r="W840" s="8">
        <v>10</v>
      </c>
    </row>
    <row r="841" spans="1:23" hidden="1">
      <c r="A841" t="s">
        <v>34292</v>
      </c>
      <c r="B841" t="s">
        <v>11048</v>
      </c>
      <c r="C841" t="s">
        <v>11049</v>
      </c>
      <c r="D841">
        <v>1993</v>
      </c>
      <c r="E841" t="s">
        <v>2877</v>
      </c>
      <c r="G841">
        <v>32</v>
      </c>
      <c r="H841" t="s">
        <v>33807</v>
      </c>
      <c r="J841" t="s">
        <v>33813</v>
      </c>
      <c r="K841" t="s">
        <v>34002</v>
      </c>
      <c r="L841" t="s">
        <v>33850</v>
      </c>
      <c r="M841" s="8" t="s">
        <v>34114</v>
      </c>
      <c r="N841" t="s">
        <v>33852</v>
      </c>
      <c r="O841" t="s">
        <v>34008</v>
      </c>
      <c r="P841" s="8" t="s">
        <v>34144</v>
      </c>
      <c r="Q841">
        <v>35.200000000000003</v>
      </c>
      <c r="R841" s="7">
        <v>115.63</v>
      </c>
      <c r="S841">
        <v>4</v>
      </c>
      <c r="T841" s="8">
        <v>11</v>
      </c>
      <c r="U841">
        <v>83.78378378378379</v>
      </c>
      <c r="V841">
        <v>74</v>
      </c>
      <c r="W841" s="8">
        <v>11</v>
      </c>
    </row>
    <row r="842" spans="1:23" hidden="1">
      <c r="A842" t="s">
        <v>34292</v>
      </c>
      <c r="B842" t="s">
        <v>11048</v>
      </c>
      <c r="C842" t="s">
        <v>11049</v>
      </c>
      <c r="D842">
        <v>1993</v>
      </c>
      <c r="E842" t="s">
        <v>2877</v>
      </c>
      <c r="G842">
        <v>32</v>
      </c>
      <c r="H842" t="s">
        <v>33807</v>
      </c>
      <c r="J842" t="s">
        <v>33813</v>
      </c>
      <c r="K842" t="s">
        <v>34002</v>
      </c>
      <c r="L842" t="s">
        <v>33850</v>
      </c>
      <c r="M842" s="8" t="s">
        <v>34114</v>
      </c>
      <c r="N842" t="s">
        <v>33852</v>
      </c>
      <c r="O842" t="s">
        <v>34008</v>
      </c>
      <c r="P842" s="8" t="s">
        <v>34144</v>
      </c>
      <c r="Q842">
        <v>35.200000000000003</v>
      </c>
      <c r="R842" s="7">
        <v>115.63</v>
      </c>
      <c r="S842">
        <v>4</v>
      </c>
      <c r="T842" s="8">
        <v>12</v>
      </c>
      <c r="U842">
        <v>42.857142857142854</v>
      </c>
      <c r="V842">
        <v>35</v>
      </c>
      <c r="W842" s="8">
        <v>12</v>
      </c>
    </row>
    <row r="843" spans="1:23" hidden="1">
      <c r="A843" t="s">
        <v>34292</v>
      </c>
      <c r="B843" t="s">
        <v>11048</v>
      </c>
      <c r="C843" t="s">
        <v>11049</v>
      </c>
      <c r="D843">
        <v>1993</v>
      </c>
      <c r="E843" t="s">
        <v>2877</v>
      </c>
      <c r="G843">
        <v>32</v>
      </c>
      <c r="H843" t="s">
        <v>33807</v>
      </c>
      <c r="J843" t="s">
        <v>33813</v>
      </c>
      <c r="K843" t="s">
        <v>34002</v>
      </c>
      <c r="L843" t="s">
        <v>33850</v>
      </c>
      <c r="M843" s="8" t="s">
        <v>34114</v>
      </c>
      <c r="N843" t="s">
        <v>33852</v>
      </c>
      <c r="O843" t="s">
        <v>34008</v>
      </c>
      <c r="P843" s="8" t="s">
        <v>34144</v>
      </c>
      <c r="Q843">
        <v>35.200000000000003</v>
      </c>
      <c r="R843" s="7">
        <v>115.63</v>
      </c>
      <c r="S843">
        <v>4</v>
      </c>
      <c r="T843" s="8">
        <v>13</v>
      </c>
      <c r="U843">
        <v>0</v>
      </c>
      <c r="V843">
        <v>43</v>
      </c>
      <c r="W843" s="8">
        <v>13</v>
      </c>
    </row>
    <row r="844" spans="1:23" hidden="1">
      <c r="A844" t="s">
        <v>34292</v>
      </c>
      <c r="B844" t="s">
        <v>11048</v>
      </c>
      <c r="C844" t="s">
        <v>11049</v>
      </c>
      <c r="D844">
        <v>1993</v>
      </c>
      <c r="E844" t="s">
        <v>2877</v>
      </c>
      <c r="G844">
        <v>32</v>
      </c>
      <c r="H844" t="s">
        <v>33807</v>
      </c>
      <c r="J844" t="s">
        <v>33813</v>
      </c>
      <c r="K844" t="s">
        <v>34002</v>
      </c>
      <c r="L844" t="s">
        <v>33850</v>
      </c>
      <c r="M844" s="8" t="s">
        <v>34125</v>
      </c>
      <c r="N844" t="s">
        <v>33852</v>
      </c>
      <c r="O844" t="s">
        <v>34008</v>
      </c>
      <c r="P844" s="8" t="s">
        <v>34130</v>
      </c>
      <c r="Q844" s="8">
        <v>41.15</v>
      </c>
      <c r="R844" s="8">
        <v>140.44999999999999</v>
      </c>
      <c r="S844">
        <v>4</v>
      </c>
      <c r="T844" s="8">
        <v>11</v>
      </c>
      <c r="U844">
        <v>97.647058823529406</v>
      </c>
      <c r="V844">
        <v>85</v>
      </c>
      <c r="W844" s="8">
        <v>11</v>
      </c>
    </row>
    <row r="845" spans="1:23" hidden="1">
      <c r="A845" t="s">
        <v>34292</v>
      </c>
      <c r="B845" t="s">
        <v>11048</v>
      </c>
      <c r="C845" t="s">
        <v>11049</v>
      </c>
      <c r="D845">
        <v>1993</v>
      </c>
      <c r="E845" t="s">
        <v>2877</v>
      </c>
      <c r="G845">
        <v>32</v>
      </c>
      <c r="H845" t="s">
        <v>33807</v>
      </c>
      <c r="J845" t="s">
        <v>33813</v>
      </c>
      <c r="K845" t="s">
        <v>34002</v>
      </c>
      <c r="L845" t="s">
        <v>33850</v>
      </c>
      <c r="M845" s="8" t="s">
        <v>34146</v>
      </c>
      <c r="N845" t="s">
        <v>33852</v>
      </c>
      <c r="O845" t="s">
        <v>34008</v>
      </c>
      <c r="P845" s="8" t="s">
        <v>34130</v>
      </c>
      <c r="Q845" s="8">
        <v>41.15</v>
      </c>
      <c r="R845" s="8">
        <v>140.44999999999999</v>
      </c>
      <c r="S845">
        <v>5</v>
      </c>
      <c r="T845" s="9">
        <v>11</v>
      </c>
      <c r="U845" s="8">
        <v>100</v>
      </c>
      <c r="V845" s="9">
        <v>103</v>
      </c>
      <c r="W845">
        <v>11</v>
      </c>
    </row>
    <row r="846" spans="1:23" hidden="1">
      <c r="A846" t="s">
        <v>34292</v>
      </c>
      <c r="B846" t="s">
        <v>11048</v>
      </c>
      <c r="C846" t="s">
        <v>11049</v>
      </c>
      <c r="D846">
        <v>1993</v>
      </c>
      <c r="E846" t="s">
        <v>2877</v>
      </c>
      <c r="G846">
        <v>32</v>
      </c>
      <c r="H846" t="s">
        <v>33807</v>
      </c>
      <c r="J846" t="s">
        <v>33813</v>
      </c>
      <c r="K846" t="s">
        <v>34002</v>
      </c>
      <c r="L846" t="s">
        <v>33850</v>
      </c>
      <c r="M846" s="8" t="s">
        <v>34125</v>
      </c>
      <c r="N846" t="s">
        <v>33852</v>
      </c>
      <c r="O846" t="s">
        <v>34008</v>
      </c>
      <c r="P846" s="8" t="s">
        <v>34130</v>
      </c>
      <c r="Q846" s="8">
        <v>41.15</v>
      </c>
      <c r="R846" s="8">
        <v>140.44999999999999</v>
      </c>
      <c r="S846">
        <v>4</v>
      </c>
      <c r="T846" s="8">
        <v>12</v>
      </c>
      <c r="U846">
        <v>80.645161290322577</v>
      </c>
      <c r="V846">
        <v>186</v>
      </c>
      <c r="W846" s="8">
        <v>12</v>
      </c>
    </row>
    <row r="847" spans="1:23" hidden="1">
      <c r="A847" t="s">
        <v>34292</v>
      </c>
      <c r="B847" t="s">
        <v>11048</v>
      </c>
      <c r="C847" t="s">
        <v>11049</v>
      </c>
      <c r="D847">
        <v>1993</v>
      </c>
      <c r="E847" t="s">
        <v>2877</v>
      </c>
      <c r="G847">
        <v>32</v>
      </c>
      <c r="H847" t="s">
        <v>33807</v>
      </c>
      <c r="J847" t="s">
        <v>33813</v>
      </c>
      <c r="K847" t="s">
        <v>34002</v>
      </c>
      <c r="L847" t="s">
        <v>33850</v>
      </c>
      <c r="M847" s="8" t="s">
        <v>34146</v>
      </c>
      <c r="N847" t="s">
        <v>33852</v>
      </c>
      <c r="O847" t="s">
        <v>34008</v>
      </c>
      <c r="P847" s="8" t="s">
        <v>34130</v>
      </c>
      <c r="Q847" s="8">
        <v>41.15</v>
      </c>
      <c r="R847" s="8">
        <v>140.44999999999999</v>
      </c>
      <c r="S847">
        <v>5</v>
      </c>
      <c r="T847" s="9">
        <v>12</v>
      </c>
      <c r="U847" s="8">
        <v>81.746031746031747</v>
      </c>
      <c r="V847" s="9">
        <v>126</v>
      </c>
      <c r="W847">
        <v>12</v>
      </c>
    </row>
    <row r="848" spans="1:23" hidden="1">
      <c r="A848" t="s">
        <v>34292</v>
      </c>
      <c r="B848" t="s">
        <v>11048</v>
      </c>
      <c r="C848" t="s">
        <v>11049</v>
      </c>
      <c r="D848">
        <v>1993</v>
      </c>
      <c r="E848" t="s">
        <v>2877</v>
      </c>
      <c r="G848">
        <v>32</v>
      </c>
      <c r="H848" t="s">
        <v>33807</v>
      </c>
      <c r="J848" t="s">
        <v>33813</v>
      </c>
      <c r="K848" t="s">
        <v>34002</v>
      </c>
      <c r="L848" t="s">
        <v>33850</v>
      </c>
      <c r="M848" s="8" t="s">
        <v>34125</v>
      </c>
      <c r="N848" t="s">
        <v>33852</v>
      </c>
      <c r="O848" t="s">
        <v>34008</v>
      </c>
      <c r="P848" s="8" t="s">
        <v>34130</v>
      </c>
      <c r="Q848" s="8">
        <v>41.15</v>
      </c>
      <c r="R848" s="8">
        <v>140.44999999999999</v>
      </c>
      <c r="S848">
        <v>4</v>
      </c>
      <c r="T848" s="8">
        <v>13</v>
      </c>
      <c r="U848">
        <v>15.151515151515152</v>
      </c>
      <c r="V848">
        <v>297</v>
      </c>
      <c r="W848" s="8">
        <v>13</v>
      </c>
    </row>
    <row r="849" spans="1:23" hidden="1">
      <c r="A849" t="s">
        <v>34292</v>
      </c>
      <c r="B849" t="s">
        <v>11048</v>
      </c>
      <c r="C849" t="s">
        <v>11049</v>
      </c>
      <c r="D849">
        <v>1993</v>
      </c>
      <c r="E849" t="s">
        <v>2877</v>
      </c>
      <c r="G849">
        <v>32</v>
      </c>
      <c r="H849" t="s">
        <v>33807</v>
      </c>
      <c r="J849" t="s">
        <v>33813</v>
      </c>
      <c r="K849" t="s">
        <v>34002</v>
      </c>
      <c r="L849" t="s">
        <v>33850</v>
      </c>
      <c r="M849" s="8" t="s">
        <v>34146</v>
      </c>
      <c r="N849" t="s">
        <v>33852</v>
      </c>
      <c r="O849" t="s">
        <v>34008</v>
      </c>
      <c r="P849" s="8" t="s">
        <v>34130</v>
      </c>
      <c r="Q849" s="8">
        <v>41.15</v>
      </c>
      <c r="R849" s="8">
        <v>140.44999999999999</v>
      </c>
      <c r="S849">
        <v>5</v>
      </c>
      <c r="T849" s="9">
        <v>13</v>
      </c>
      <c r="U849" s="8">
        <v>40.952380952380949</v>
      </c>
      <c r="V849" s="9">
        <v>105</v>
      </c>
      <c r="W849">
        <v>13</v>
      </c>
    </row>
    <row r="850" spans="1:23" hidden="1">
      <c r="A850" t="s">
        <v>34292</v>
      </c>
      <c r="B850" t="s">
        <v>11048</v>
      </c>
      <c r="C850" t="s">
        <v>11049</v>
      </c>
      <c r="D850">
        <v>1993</v>
      </c>
      <c r="E850" t="s">
        <v>2877</v>
      </c>
      <c r="G850">
        <v>32</v>
      </c>
      <c r="H850" t="s">
        <v>33807</v>
      </c>
      <c r="J850" t="s">
        <v>33813</v>
      </c>
      <c r="K850" t="s">
        <v>34002</v>
      </c>
      <c r="L850" t="s">
        <v>33850</v>
      </c>
      <c r="M850" s="8" t="s">
        <v>34125</v>
      </c>
      <c r="N850" t="s">
        <v>33852</v>
      </c>
      <c r="O850" t="s">
        <v>34008</v>
      </c>
      <c r="P850" s="8" t="s">
        <v>34130</v>
      </c>
      <c r="Q850" s="8">
        <v>41.15</v>
      </c>
      <c r="R850" s="8">
        <v>140.44999999999999</v>
      </c>
      <c r="S850">
        <v>4</v>
      </c>
      <c r="T850" s="8">
        <v>14</v>
      </c>
      <c r="U850">
        <v>0</v>
      </c>
      <c r="V850">
        <v>80</v>
      </c>
      <c r="W850" s="8">
        <v>14</v>
      </c>
    </row>
    <row r="851" spans="1:23" hidden="1">
      <c r="A851" t="s">
        <v>34292</v>
      </c>
      <c r="B851" t="s">
        <v>11048</v>
      </c>
      <c r="C851" t="s">
        <v>11049</v>
      </c>
      <c r="D851">
        <v>1993</v>
      </c>
      <c r="E851" t="s">
        <v>2877</v>
      </c>
      <c r="G851">
        <v>32</v>
      </c>
      <c r="H851" t="s">
        <v>33807</v>
      </c>
      <c r="J851" t="s">
        <v>33813</v>
      </c>
      <c r="K851" t="s">
        <v>34002</v>
      </c>
      <c r="L851" t="s">
        <v>33850</v>
      </c>
      <c r="M851" s="8" t="s">
        <v>34146</v>
      </c>
      <c r="N851" t="s">
        <v>33852</v>
      </c>
      <c r="O851" t="s">
        <v>34008</v>
      </c>
      <c r="P851" s="8" t="s">
        <v>34130</v>
      </c>
      <c r="Q851" s="8">
        <v>41.15</v>
      </c>
      <c r="R851" s="8">
        <v>140.44999999999999</v>
      </c>
      <c r="S851">
        <v>5</v>
      </c>
      <c r="T851" s="9">
        <v>14</v>
      </c>
      <c r="U851" s="8">
        <v>2.9850746268656714</v>
      </c>
      <c r="V851" s="9">
        <v>67</v>
      </c>
      <c r="W851">
        <v>14</v>
      </c>
    </row>
    <row r="852" spans="1:23" hidden="1">
      <c r="A852" t="s">
        <v>34292</v>
      </c>
      <c r="B852" t="s">
        <v>11048</v>
      </c>
      <c r="C852" t="s">
        <v>11049</v>
      </c>
      <c r="D852">
        <v>1993</v>
      </c>
      <c r="E852" t="s">
        <v>2877</v>
      </c>
      <c r="G852">
        <v>32</v>
      </c>
      <c r="H852" t="s">
        <v>33807</v>
      </c>
      <c r="J852" t="s">
        <v>33813</v>
      </c>
      <c r="K852" t="s">
        <v>34002</v>
      </c>
      <c r="L852" t="s">
        <v>33850</v>
      </c>
      <c r="M852" s="8" t="s">
        <v>34146</v>
      </c>
      <c r="N852" t="s">
        <v>33852</v>
      </c>
      <c r="O852" t="s">
        <v>34008</v>
      </c>
      <c r="P852" s="8" t="s">
        <v>34130</v>
      </c>
      <c r="Q852" s="8">
        <v>41.15</v>
      </c>
      <c r="R852" s="8">
        <v>140.44999999999999</v>
      </c>
      <c r="S852">
        <v>5</v>
      </c>
      <c r="T852" s="9">
        <v>15</v>
      </c>
      <c r="U852" s="8">
        <v>0</v>
      </c>
      <c r="V852" s="9">
        <v>119</v>
      </c>
      <c r="W852">
        <v>15</v>
      </c>
    </row>
    <row r="853" spans="1:23" hidden="1">
      <c r="A853" t="s">
        <v>34292</v>
      </c>
      <c r="B853" t="s">
        <v>11048</v>
      </c>
      <c r="C853" t="s">
        <v>11049</v>
      </c>
      <c r="D853">
        <v>1993</v>
      </c>
      <c r="E853" t="s">
        <v>2877</v>
      </c>
      <c r="G853">
        <v>32</v>
      </c>
      <c r="H853" t="s">
        <v>33807</v>
      </c>
      <c r="J853" t="s">
        <v>33813</v>
      </c>
      <c r="K853" t="s">
        <v>34002</v>
      </c>
      <c r="L853" t="s">
        <v>33850</v>
      </c>
      <c r="M853" s="8" t="s">
        <v>34114</v>
      </c>
      <c r="N853" t="s">
        <v>33852</v>
      </c>
      <c r="O853" t="s">
        <v>34008</v>
      </c>
      <c r="P853" s="8" t="s">
        <v>34141</v>
      </c>
      <c r="Q853" s="8">
        <v>38.11</v>
      </c>
      <c r="R853" s="8">
        <v>140.87</v>
      </c>
      <c r="S853">
        <v>4</v>
      </c>
      <c r="T853" s="8">
        <v>11</v>
      </c>
      <c r="U853">
        <v>100</v>
      </c>
      <c r="V853">
        <v>30</v>
      </c>
      <c r="W853" s="8">
        <v>11</v>
      </c>
    </row>
    <row r="854" spans="1:23" hidden="1">
      <c r="A854" t="s">
        <v>34292</v>
      </c>
      <c r="B854" t="s">
        <v>11048</v>
      </c>
      <c r="C854" t="s">
        <v>11049</v>
      </c>
      <c r="D854">
        <v>1993</v>
      </c>
      <c r="E854" t="s">
        <v>2877</v>
      </c>
      <c r="G854">
        <v>32</v>
      </c>
      <c r="H854" t="s">
        <v>33807</v>
      </c>
      <c r="J854" t="s">
        <v>33813</v>
      </c>
      <c r="K854" t="s">
        <v>34002</v>
      </c>
      <c r="L854" t="s">
        <v>33850</v>
      </c>
      <c r="M854" s="8" t="s">
        <v>34114</v>
      </c>
      <c r="N854" t="s">
        <v>33852</v>
      </c>
      <c r="O854" t="s">
        <v>34008</v>
      </c>
      <c r="P854" s="8" t="s">
        <v>34141</v>
      </c>
      <c r="Q854" s="8">
        <v>38.11</v>
      </c>
      <c r="R854" s="8">
        <v>140.87</v>
      </c>
      <c r="S854">
        <v>4</v>
      </c>
      <c r="T854" s="8">
        <v>12</v>
      </c>
      <c r="U854">
        <v>91.666666666666657</v>
      </c>
      <c r="V854">
        <v>24</v>
      </c>
      <c r="W854" s="8">
        <v>12</v>
      </c>
    </row>
    <row r="855" spans="1:23" hidden="1">
      <c r="A855" t="s">
        <v>34292</v>
      </c>
      <c r="B855" t="s">
        <v>11048</v>
      </c>
      <c r="C855" t="s">
        <v>11049</v>
      </c>
      <c r="D855">
        <v>1993</v>
      </c>
      <c r="E855" t="s">
        <v>2877</v>
      </c>
      <c r="G855">
        <v>32</v>
      </c>
      <c r="H855" t="s">
        <v>33807</v>
      </c>
      <c r="J855" t="s">
        <v>33813</v>
      </c>
      <c r="K855" t="s">
        <v>34002</v>
      </c>
      <c r="L855" t="s">
        <v>33850</v>
      </c>
      <c r="M855" s="8" t="s">
        <v>34114</v>
      </c>
      <c r="N855" t="s">
        <v>33852</v>
      </c>
      <c r="O855" t="s">
        <v>34008</v>
      </c>
      <c r="P855" s="8" t="s">
        <v>34141</v>
      </c>
      <c r="Q855" s="8">
        <v>38.11</v>
      </c>
      <c r="R855" s="8">
        <v>140.87</v>
      </c>
      <c r="S855">
        <v>4</v>
      </c>
      <c r="T855" s="8">
        <v>13</v>
      </c>
      <c r="U855">
        <v>22.222222222222221</v>
      </c>
      <c r="V855">
        <v>54</v>
      </c>
      <c r="W855" s="8">
        <v>13</v>
      </c>
    </row>
    <row r="856" spans="1:23" hidden="1">
      <c r="A856" t="s">
        <v>34292</v>
      </c>
      <c r="B856" t="s">
        <v>11048</v>
      </c>
      <c r="C856" t="s">
        <v>11049</v>
      </c>
      <c r="D856">
        <v>1993</v>
      </c>
      <c r="E856" t="s">
        <v>2877</v>
      </c>
      <c r="G856">
        <v>32</v>
      </c>
      <c r="H856" t="s">
        <v>33807</v>
      </c>
      <c r="J856" t="s">
        <v>33813</v>
      </c>
      <c r="K856" t="s">
        <v>34002</v>
      </c>
      <c r="L856" t="s">
        <v>33850</v>
      </c>
      <c r="M856" s="8" t="s">
        <v>34114</v>
      </c>
      <c r="N856" t="s">
        <v>33852</v>
      </c>
      <c r="O856" t="s">
        <v>34008</v>
      </c>
      <c r="P856" s="8" t="s">
        <v>34141</v>
      </c>
      <c r="Q856" s="8">
        <v>38.11</v>
      </c>
      <c r="R856" s="8">
        <v>140.87</v>
      </c>
      <c r="S856">
        <v>4</v>
      </c>
      <c r="T856" s="8">
        <v>14</v>
      </c>
      <c r="U856">
        <v>5.5555555555555554</v>
      </c>
      <c r="V856">
        <v>18</v>
      </c>
      <c r="W856" s="8">
        <v>14</v>
      </c>
    </row>
    <row r="857" spans="1:23" hidden="1">
      <c r="A857" t="s">
        <v>34292</v>
      </c>
      <c r="B857" t="s">
        <v>11048</v>
      </c>
      <c r="C857" t="s">
        <v>11049</v>
      </c>
      <c r="D857">
        <v>1993</v>
      </c>
      <c r="E857" t="s">
        <v>2877</v>
      </c>
      <c r="G857">
        <v>32</v>
      </c>
      <c r="H857" t="s">
        <v>33807</v>
      </c>
      <c r="J857" t="s">
        <v>33813</v>
      </c>
      <c r="K857" t="s">
        <v>34002</v>
      </c>
      <c r="L857" t="s">
        <v>33850</v>
      </c>
      <c r="M857" s="8" t="s">
        <v>34114</v>
      </c>
      <c r="N857" t="s">
        <v>33852</v>
      </c>
      <c r="O857" t="s">
        <v>34008</v>
      </c>
      <c r="P857" s="8" t="s">
        <v>33921</v>
      </c>
      <c r="Q857" s="8">
        <v>31.58</v>
      </c>
      <c r="R857" s="8">
        <v>130.54</v>
      </c>
      <c r="S857">
        <v>5</v>
      </c>
      <c r="T857" s="8">
        <v>10</v>
      </c>
      <c r="U857">
        <v>93.650793650793645</v>
      </c>
      <c r="V857">
        <v>63</v>
      </c>
      <c r="W857" s="8">
        <v>10</v>
      </c>
    </row>
    <row r="858" spans="1:23" hidden="1">
      <c r="A858" t="s">
        <v>34292</v>
      </c>
      <c r="B858" t="s">
        <v>11048</v>
      </c>
      <c r="C858" t="s">
        <v>11049</v>
      </c>
      <c r="D858">
        <v>1993</v>
      </c>
      <c r="E858" t="s">
        <v>2877</v>
      </c>
      <c r="G858">
        <v>32</v>
      </c>
      <c r="H858" t="s">
        <v>33807</v>
      </c>
      <c r="J858" t="s">
        <v>33813</v>
      </c>
      <c r="K858" t="s">
        <v>34002</v>
      </c>
      <c r="L858" t="s">
        <v>33850</v>
      </c>
      <c r="M858" s="8" t="s">
        <v>34114</v>
      </c>
      <c r="N858" t="s">
        <v>33852</v>
      </c>
      <c r="O858" t="s">
        <v>34008</v>
      </c>
      <c r="P858" s="8" t="s">
        <v>33921</v>
      </c>
      <c r="Q858" s="8">
        <v>31.58</v>
      </c>
      <c r="R858" s="8">
        <v>130.54</v>
      </c>
      <c r="S858">
        <v>5</v>
      </c>
      <c r="T858" s="8">
        <v>11</v>
      </c>
      <c r="U858">
        <v>72.602739726027394</v>
      </c>
      <c r="V858">
        <v>73</v>
      </c>
      <c r="W858" s="8">
        <v>11</v>
      </c>
    </row>
    <row r="859" spans="1:23" hidden="1">
      <c r="A859" t="s">
        <v>34292</v>
      </c>
      <c r="B859" t="s">
        <v>11048</v>
      </c>
      <c r="C859" t="s">
        <v>11049</v>
      </c>
      <c r="D859">
        <v>1993</v>
      </c>
      <c r="E859" t="s">
        <v>2877</v>
      </c>
      <c r="G859">
        <v>32</v>
      </c>
      <c r="H859" t="s">
        <v>33807</v>
      </c>
      <c r="J859" t="s">
        <v>33813</v>
      </c>
      <c r="K859" t="s">
        <v>34002</v>
      </c>
      <c r="L859" t="s">
        <v>33850</v>
      </c>
      <c r="M859" s="8" t="s">
        <v>34114</v>
      </c>
      <c r="N859" t="s">
        <v>33852</v>
      </c>
      <c r="O859" t="s">
        <v>34008</v>
      </c>
      <c r="P859" s="8" t="s">
        <v>33921</v>
      </c>
      <c r="Q859" s="8">
        <v>31.58</v>
      </c>
      <c r="R859" s="8">
        <v>130.54</v>
      </c>
      <c r="S859">
        <v>5</v>
      </c>
      <c r="T859" s="8">
        <v>12</v>
      </c>
      <c r="U859">
        <v>44.871794871794876</v>
      </c>
      <c r="V859">
        <v>78</v>
      </c>
      <c r="W859" s="8">
        <v>12</v>
      </c>
    </row>
    <row r="860" spans="1:23" hidden="1">
      <c r="A860" t="s">
        <v>34292</v>
      </c>
      <c r="B860" t="s">
        <v>11048</v>
      </c>
      <c r="C860" t="s">
        <v>11049</v>
      </c>
      <c r="D860">
        <v>1993</v>
      </c>
      <c r="E860" t="s">
        <v>2877</v>
      </c>
      <c r="G860">
        <v>32</v>
      </c>
      <c r="H860" t="s">
        <v>33807</v>
      </c>
      <c r="J860" t="s">
        <v>33813</v>
      </c>
      <c r="K860" t="s">
        <v>34002</v>
      </c>
      <c r="L860" t="s">
        <v>33850</v>
      </c>
      <c r="M860" s="8" t="s">
        <v>34114</v>
      </c>
      <c r="N860" t="s">
        <v>33852</v>
      </c>
      <c r="O860" t="s">
        <v>34008</v>
      </c>
      <c r="P860" s="8" t="s">
        <v>33921</v>
      </c>
      <c r="Q860" s="8">
        <v>31.58</v>
      </c>
      <c r="R860" s="8">
        <v>130.54</v>
      </c>
      <c r="S860">
        <v>5</v>
      </c>
      <c r="T860" s="8">
        <v>13</v>
      </c>
      <c r="U860">
        <v>3.0769230769230771</v>
      </c>
      <c r="V860">
        <v>65</v>
      </c>
      <c r="W860" s="8">
        <v>13</v>
      </c>
    </row>
    <row r="861" spans="1:23" hidden="1">
      <c r="A861" t="s">
        <v>34292</v>
      </c>
      <c r="B861" t="s">
        <v>11048</v>
      </c>
      <c r="C861" t="s">
        <v>11049</v>
      </c>
      <c r="D861">
        <v>1993</v>
      </c>
      <c r="E861" t="s">
        <v>2877</v>
      </c>
      <c r="G861">
        <v>32</v>
      </c>
      <c r="H861" t="s">
        <v>33807</v>
      </c>
      <c r="J861" t="s">
        <v>33813</v>
      </c>
      <c r="K861" t="s">
        <v>34002</v>
      </c>
      <c r="L861" t="s">
        <v>33850</v>
      </c>
      <c r="M861" s="8" t="s">
        <v>34114</v>
      </c>
      <c r="N861" t="s">
        <v>33852</v>
      </c>
      <c r="O861" t="s">
        <v>34008</v>
      </c>
      <c r="P861" s="8" t="s">
        <v>33921</v>
      </c>
      <c r="Q861" s="8">
        <v>31.58</v>
      </c>
      <c r="R861" s="8">
        <v>130.54</v>
      </c>
      <c r="S861">
        <v>5</v>
      </c>
      <c r="T861" s="8">
        <v>14</v>
      </c>
      <c r="U861">
        <v>0</v>
      </c>
      <c r="V861">
        <v>35</v>
      </c>
      <c r="W861" s="8">
        <v>14</v>
      </c>
    </row>
    <row r="862" spans="1:23" hidden="1">
      <c r="A862" t="s">
        <v>34292</v>
      </c>
      <c r="B862" t="s">
        <v>11048</v>
      </c>
      <c r="C862" t="s">
        <v>11049</v>
      </c>
      <c r="D862">
        <v>1993</v>
      </c>
      <c r="E862" t="s">
        <v>2877</v>
      </c>
      <c r="G862">
        <v>32</v>
      </c>
      <c r="H862" t="s">
        <v>33807</v>
      </c>
      <c r="J862" t="s">
        <v>33813</v>
      </c>
      <c r="K862" t="s">
        <v>34002</v>
      </c>
      <c r="L862" t="s">
        <v>33850</v>
      </c>
      <c r="M862" s="8" t="s">
        <v>34125</v>
      </c>
      <c r="N862" t="s">
        <v>33852</v>
      </c>
      <c r="O862" t="s">
        <v>34008</v>
      </c>
      <c r="P862" s="8" t="s">
        <v>34129</v>
      </c>
      <c r="Q862" s="8">
        <v>41.66</v>
      </c>
      <c r="R862" s="8">
        <v>140.43</v>
      </c>
      <c r="S862">
        <v>4</v>
      </c>
      <c r="T862" s="8">
        <v>11</v>
      </c>
      <c r="U862">
        <v>95.78947368421052</v>
      </c>
      <c r="V862">
        <v>95</v>
      </c>
      <c r="W862" s="8">
        <v>11</v>
      </c>
    </row>
    <row r="863" spans="1:23" hidden="1">
      <c r="A863" t="s">
        <v>34292</v>
      </c>
      <c r="B863" t="s">
        <v>11048</v>
      </c>
      <c r="C863" t="s">
        <v>11049</v>
      </c>
      <c r="D863">
        <v>1993</v>
      </c>
      <c r="E863" t="s">
        <v>2877</v>
      </c>
      <c r="G863">
        <v>32</v>
      </c>
      <c r="H863" t="s">
        <v>33807</v>
      </c>
      <c r="J863" t="s">
        <v>33813</v>
      </c>
      <c r="K863" t="s">
        <v>34002</v>
      </c>
      <c r="L863" t="s">
        <v>33850</v>
      </c>
      <c r="M863" s="8" t="s">
        <v>34132</v>
      </c>
      <c r="N863" t="s">
        <v>33852</v>
      </c>
      <c r="O863" t="s">
        <v>34008</v>
      </c>
      <c r="P863" s="8" t="s">
        <v>34129</v>
      </c>
      <c r="Q863" s="8">
        <v>41.66</v>
      </c>
      <c r="R863" s="8">
        <v>140.43</v>
      </c>
      <c r="S863">
        <v>5</v>
      </c>
      <c r="T863" s="8">
        <v>11</v>
      </c>
      <c r="U863">
        <v>100</v>
      </c>
      <c r="V863">
        <v>89</v>
      </c>
      <c r="W863" s="8">
        <v>11</v>
      </c>
    </row>
    <row r="864" spans="1:23" hidden="1">
      <c r="A864" t="s">
        <v>34292</v>
      </c>
      <c r="B864" t="s">
        <v>11048</v>
      </c>
      <c r="C864" t="s">
        <v>11049</v>
      </c>
      <c r="D864">
        <v>1993</v>
      </c>
      <c r="E864" t="s">
        <v>2877</v>
      </c>
      <c r="G864">
        <v>32</v>
      </c>
      <c r="H864" t="s">
        <v>33807</v>
      </c>
      <c r="J864" t="s">
        <v>33813</v>
      </c>
      <c r="K864" t="s">
        <v>34002</v>
      </c>
      <c r="L864" t="s">
        <v>33850</v>
      </c>
      <c r="M864" s="8" t="s">
        <v>34114</v>
      </c>
      <c r="N864" t="s">
        <v>33852</v>
      </c>
      <c r="O864" t="s">
        <v>34008</v>
      </c>
      <c r="P864" s="8" t="s">
        <v>34129</v>
      </c>
      <c r="Q864" s="8">
        <v>41.66</v>
      </c>
      <c r="R864" s="8">
        <v>140.43</v>
      </c>
      <c r="S864">
        <v>5</v>
      </c>
      <c r="T864" s="8">
        <v>11</v>
      </c>
      <c r="U864">
        <v>100</v>
      </c>
      <c r="V864">
        <v>52</v>
      </c>
      <c r="W864" s="8">
        <v>11</v>
      </c>
    </row>
    <row r="865" spans="1:23" hidden="1">
      <c r="A865" t="s">
        <v>34292</v>
      </c>
      <c r="B865" t="s">
        <v>11048</v>
      </c>
      <c r="C865" t="s">
        <v>11049</v>
      </c>
      <c r="D865">
        <v>1993</v>
      </c>
      <c r="E865" t="s">
        <v>2877</v>
      </c>
      <c r="G865">
        <v>32</v>
      </c>
      <c r="H865" t="s">
        <v>33807</v>
      </c>
      <c r="J865" t="s">
        <v>33813</v>
      </c>
      <c r="K865" t="s">
        <v>34002</v>
      </c>
      <c r="L865" t="s">
        <v>33850</v>
      </c>
      <c r="M865" s="8" t="s">
        <v>34146</v>
      </c>
      <c r="N865" t="s">
        <v>33852</v>
      </c>
      <c r="O865" t="s">
        <v>34008</v>
      </c>
      <c r="P865" s="8" t="s">
        <v>34129</v>
      </c>
      <c r="Q865" s="8">
        <v>41.66</v>
      </c>
      <c r="R865" s="8">
        <v>140.43</v>
      </c>
      <c r="S865">
        <v>5</v>
      </c>
      <c r="T865" s="9">
        <v>11</v>
      </c>
      <c r="U865" s="8">
        <v>100</v>
      </c>
      <c r="V865" s="9">
        <v>38</v>
      </c>
      <c r="W865">
        <v>11</v>
      </c>
    </row>
    <row r="866" spans="1:23" hidden="1">
      <c r="A866" t="s">
        <v>34292</v>
      </c>
      <c r="B866" t="s">
        <v>11048</v>
      </c>
      <c r="C866" t="s">
        <v>11049</v>
      </c>
      <c r="D866">
        <v>1993</v>
      </c>
      <c r="E866" t="s">
        <v>2877</v>
      </c>
      <c r="G866">
        <v>32</v>
      </c>
      <c r="H866" t="s">
        <v>33807</v>
      </c>
      <c r="J866" t="s">
        <v>33813</v>
      </c>
      <c r="K866" t="s">
        <v>34002</v>
      </c>
      <c r="L866" t="s">
        <v>33850</v>
      </c>
      <c r="M866" s="8" t="s">
        <v>34125</v>
      </c>
      <c r="N866" t="s">
        <v>33852</v>
      </c>
      <c r="O866" t="s">
        <v>34008</v>
      </c>
      <c r="P866" s="8" t="s">
        <v>34129</v>
      </c>
      <c r="Q866" s="8">
        <v>41.66</v>
      </c>
      <c r="R866" s="8">
        <v>140.43</v>
      </c>
      <c r="S866">
        <v>4</v>
      </c>
      <c r="T866" s="8">
        <v>12</v>
      </c>
      <c r="U866">
        <v>75.294117647058826</v>
      </c>
      <c r="V866">
        <v>255</v>
      </c>
      <c r="W866" s="8">
        <v>12</v>
      </c>
    </row>
    <row r="867" spans="1:23" hidden="1">
      <c r="A867" t="s">
        <v>34292</v>
      </c>
      <c r="B867" t="s">
        <v>11048</v>
      </c>
      <c r="C867" t="s">
        <v>11049</v>
      </c>
      <c r="D867">
        <v>1993</v>
      </c>
      <c r="E867" t="s">
        <v>2877</v>
      </c>
      <c r="G867">
        <v>32</v>
      </c>
      <c r="H867" t="s">
        <v>33807</v>
      </c>
      <c r="J867" t="s">
        <v>33813</v>
      </c>
      <c r="K867" t="s">
        <v>34002</v>
      </c>
      <c r="L867" t="s">
        <v>33850</v>
      </c>
      <c r="M867" s="8" t="s">
        <v>34132</v>
      </c>
      <c r="N867" t="s">
        <v>33852</v>
      </c>
      <c r="O867" t="s">
        <v>34008</v>
      </c>
      <c r="P867" s="8" t="s">
        <v>34129</v>
      </c>
      <c r="Q867" s="8">
        <v>41.66</v>
      </c>
      <c r="R867" s="8">
        <v>140.43</v>
      </c>
      <c r="S867">
        <v>5</v>
      </c>
      <c r="T867" s="8">
        <v>12</v>
      </c>
      <c r="U867">
        <v>98.039215686274503</v>
      </c>
      <c r="V867">
        <v>102</v>
      </c>
      <c r="W867" s="8">
        <v>12</v>
      </c>
    </row>
    <row r="868" spans="1:23" hidden="1">
      <c r="A868" t="s">
        <v>34292</v>
      </c>
      <c r="B868" t="s">
        <v>11048</v>
      </c>
      <c r="C868" t="s">
        <v>11049</v>
      </c>
      <c r="D868">
        <v>1993</v>
      </c>
      <c r="E868" t="s">
        <v>2877</v>
      </c>
      <c r="G868">
        <v>32</v>
      </c>
      <c r="H868" t="s">
        <v>33807</v>
      </c>
      <c r="J868" t="s">
        <v>33813</v>
      </c>
      <c r="K868" t="s">
        <v>34002</v>
      </c>
      <c r="L868" t="s">
        <v>33850</v>
      </c>
      <c r="M868" s="8" t="s">
        <v>34114</v>
      </c>
      <c r="N868" t="s">
        <v>33852</v>
      </c>
      <c r="O868" t="s">
        <v>34008</v>
      </c>
      <c r="P868" s="8" t="s">
        <v>34129</v>
      </c>
      <c r="Q868" s="8">
        <v>41.66</v>
      </c>
      <c r="R868" s="8">
        <v>140.43</v>
      </c>
      <c r="S868">
        <v>5</v>
      </c>
      <c r="T868" s="8">
        <v>12</v>
      </c>
      <c r="U868">
        <v>85.714285714285708</v>
      </c>
      <c r="V868">
        <v>63</v>
      </c>
      <c r="W868" s="8">
        <v>12</v>
      </c>
    </row>
    <row r="869" spans="1:23" hidden="1">
      <c r="A869" t="s">
        <v>34292</v>
      </c>
      <c r="B869" t="s">
        <v>11048</v>
      </c>
      <c r="C869" t="s">
        <v>11049</v>
      </c>
      <c r="D869">
        <v>1993</v>
      </c>
      <c r="E869" t="s">
        <v>2877</v>
      </c>
      <c r="G869">
        <v>32</v>
      </c>
      <c r="H869" t="s">
        <v>33807</v>
      </c>
      <c r="J869" t="s">
        <v>33813</v>
      </c>
      <c r="K869" t="s">
        <v>34002</v>
      </c>
      <c r="L869" t="s">
        <v>33850</v>
      </c>
      <c r="M869" s="8" t="s">
        <v>34146</v>
      </c>
      <c r="N869" t="s">
        <v>33852</v>
      </c>
      <c r="O869" t="s">
        <v>34008</v>
      </c>
      <c r="P869" s="8" t="s">
        <v>34129</v>
      </c>
      <c r="Q869" s="8">
        <v>41.66</v>
      </c>
      <c r="R869" s="8">
        <v>140.43</v>
      </c>
      <c r="S869">
        <v>5</v>
      </c>
      <c r="T869" s="9">
        <v>12</v>
      </c>
      <c r="U869" s="8">
        <v>94.117647058823522</v>
      </c>
      <c r="V869" s="9">
        <v>34</v>
      </c>
      <c r="W869">
        <v>12</v>
      </c>
    </row>
    <row r="870" spans="1:23" hidden="1">
      <c r="A870" t="s">
        <v>34292</v>
      </c>
      <c r="B870" t="s">
        <v>11048</v>
      </c>
      <c r="C870" t="s">
        <v>11049</v>
      </c>
      <c r="D870">
        <v>1993</v>
      </c>
      <c r="E870" t="s">
        <v>2877</v>
      </c>
      <c r="G870">
        <v>32</v>
      </c>
      <c r="H870" t="s">
        <v>33807</v>
      </c>
      <c r="J870" t="s">
        <v>33813</v>
      </c>
      <c r="K870" t="s">
        <v>34002</v>
      </c>
      <c r="L870" t="s">
        <v>33850</v>
      </c>
      <c r="M870" s="8" t="s">
        <v>34125</v>
      </c>
      <c r="N870" t="s">
        <v>33852</v>
      </c>
      <c r="O870" t="s">
        <v>34008</v>
      </c>
      <c r="P870" s="8" t="s">
        <v>34129</v>
      </c>
      <c r="Q870" s="8">
        <v>41.66</v>
      </c>
      <c r="R870" s="8">
        <v>140.43</v>
      </c>
      <c r="S870">
        <v>4</v>
      </c>
      <c r="T870" s="8">
        <v>13</v>
      </c>
      <c r="U870">
        <v>15.921787709497206</v>
      </c>
      <c r="V870">
        <v>358</v>
      </c>
      <c r="W870" s="8">
        <v>13</v>
      </c>
    </row>
    <row r="871" spans="1:23" hidden="1">
      <c r="A871" t="s">
        <v>34292</v>
      </c>
      <c r="B871" t="s">
        <v>11048</v>
      </c>
      <c r="C871" t="s">
        <v>11049</v>
      </c>
      <c r="D871">
        <v>1993</v>
      </c>
      <c r="E871" t="s">
        <v>2877</v>
      </c>
      <c r="G871">
        <v>32</v>
      </c>
      <c r="H871" t="s">
        <v>33807</v>
      </c>
      <c r="J871" t="s">
        <v>33813</v>
      </c>
      <c r="K871" t="s">
        <v>34002</v>
      </c>
      <c r="L871" t="s">
        <v>33850</v>
      </c>
      <c r="M871" s="8" t="s">
        <v>34132</v>
      </c>
      <c r="N871" t="s">
        <v>33852</v>
      </c>
      <c r="O871" t="s">
        <v>34008</v>
      </c>
      <c r="P871" s="8" t="s">
        <v>34129</v>
      </c>
      <c r="Q871" s="8">
        <v>41.66</v>
      </c>
      <c r="R871" s="8">
        <v>140.43</v>
      </c>
      <c r="S871">
        <v>5</v>
      </c>
      <c r="T871" s="8">
        <v>13</v>
      </c>
      <c r="U871">
        <v>84.536082474226802</v>
      </c>
      <c r="V871">
        <v>97</v>
      </c>
      <c r="W871" s="8">
        <v>13</v>
      </c>
    </row>
    <row r="872" spans="1:23" hidden="1">
      <c r="A872" t="s">
        <v>34292</v>
      </c>
      <c r="B872" t="s">
        <v>11048</v>
      </c>
      <c r="C872" t="s">
        <v>11049</v>
      </c>
      <c r="D872">
        <v>1993</v>
      </c>
      <c r="E872" t="s">
        <v>2877</v>
      </c>
      <c r="G872">
        <v>32</v>
      </c>
      <c r="H872" t="s">
        <v>33807</v>
      </c>
      <c r="J872" t="s">
        <v>33813</v>
      </c>
      <c r="K872" t="s">
        <v>34002</v>
      </c>
      <c r="L872" t="s">
        <v>33850</v>
      </c>
      <c r="M872" s="8" t="s">
        <v>34114</v>
      </c>
      <c r="N872" t="s">
        <v>33852</v>
      </c>
      <c r="O872" t="s">
        <v>34008</v>
      </c>
      <c r="P872" s="8" t="s">
        <v>34129</v>
      </c>
      <c r="Q872" s="8">
        <v>41.66</v>
      </c>
      <c r="R872" s="8">
        <v>140.43</v>
      </c>
      <c r="S872">
        <v>5</v>
      </c>
      <c r="T872" s="8">
        <v>13</v>
      </c>
      <c r="U872">
        <v>38.613861386138616</v>
      </c>
      <c r="V872">
        <v>202</v>
      </c>
      <c r="W872" s="8">
        <v>13</v>
      </c>
    </row>
    <row r="873" spans="1:23" hidden="1">
      <c r="A873" t="s">
        <v>34292</v>
      </c>
      <c r="B873" t="s">
        <v>11048</v>
      </c>
      <c r="C873" t="s">
        <v>11049</v>
      </c>
      <c r="D873">
        <v>1993</v>
      </c>
      <c r="E873" t="s">
        <v>2877</v>
      </c>
      <c r="G873">
        <v>32</v>
      </c>
      <c r="H873" t="s">
        <v>33807</v>
      </c>
      <c r="J873" t="s">
        <v>33813</v>
      </c>
      <c r="K873" t="s">
        <v>34002</v>
      </c>
      <c r="L873" t="s">
        <v>33850</v>
      </c>
      <c r="M873" s="8" t="s">
        <v>34146</v>
      </c>
      <c r="N873" t="s">
        <v>33852</v>
      </c>
      <c r="O873" t="s">
        <v>34008</v>
      </c>
      <c r="P873" s="8" t="s">
        <v>34129</v>
      </c>
      <c r="Q873" s="8">
        <v>41.66</v>
      </c>
      <c r="R873" s="8">
        <v>140.43</v>
      </c>
      <c r="S873">
        <v>5</v>
      </c>
      <c r="T873" s="9">
        <v>13</v>
      </c>
      <c r="U873" s="8">
        <v>75.925925925925924</v>
      </c>
      <c r="V873" s="9">
        <v>54</v>
      </c>
      <c r="W873">
        <v>13</v>
      </c>
    </row>
    <row r="874" spans="1:23" hidden="1">
      <c r="A874" t="s">
        <v>34292</v>
      </c>
      <c r="B874" t="s">
        <v>11048</v>
      </c>
      <c r="C874" t="s">
        <v>11049</v>
      </c>
      <c r="D874">
        <v>1993</v>
      </c>
      <c r="E874" t="s">
        <v>2877</v>
      </c>
      <c r="G874">
        <v>32</v>
      </c>
      <c r="H874" t="s">
        <v>33807</v>
      </c>
      <c r="J874" t="s">
        <v>33813</v>
      </c>
      <c r="K874" t="s">
        <v>34002</v>
      </c>
      <c r="L874" t="s">
        <v>33850</v>
      </c>
      <c r="M874" s="8" t="s">
        <v>34125</v>
      </c>
      <c r="N874" t="s">
        <v>33852</v>
      </c>
      <c r="O874" t="s">
        <v>34008</v>
      </c>
      <c r="P874" s="8" t="s">
        <v>34129</v>
      </c>
      <c r="Q874" s="8">
        <v>41.66</v>
      </c>
      <c r="R874" s="8">
        <v>140.43</v>
      </c>
      <c r="S874">
        <v>4</v>
      </c>
      <c r="T874" s="8">
        <v>14</v>
      </c>
      <c r="U874">
        <v>0</v>
      </c>
      <c r="V874">
        <v>50</v>
      </c>
      <c r="W874" s="8">
        <v>14</v>
      </c>
    </row>
    <row r="875" spans="1:23" hidden="1">
      <c r="A875" t="s">
        <v>34292</v>
      </c>
      <c r="B875" t="s">
        <v>11048</v>
      </c>
      <c r="C875" t="s">
        <v>11049</v>
      </c>
      <c r="D875">
        <v>1993</v>
      </c>
      <c r="E875" t="s">
        <v>2877</v>
      </c>
      <c r="G875">
        <v>32</v>
      </c>
      <c r="H875" t="s">
        <v>33807</v>
      </c>
      <c r="J875" t="s">
        <v>33813</v>
      </c>
      <c r="K875" t="s">
        <v>34002</v>
      </c>
      <c r="L875" t="s">
        <v>33850</v>
      </c>
      <c r="M875" s="8" t="s">
        <v>34132</v>
      </c>
      <c r="N875" t="s">
        <v>33852</v>
      </c>
      <c r="O875" t="s">
        <v>34008</v>
      </c>
      <c r="P875" s="8" t="s">
        <v>34129</v>
      </c>
      <c r="Q875" s="8">
        <v>41.66</v>
      </c>
      <c r="R875" s="8">
        <v>140.43</v>
      </c>
      <c r="S875">
        <v>5</v>
      </c>
      <c r="T875" s="8">
        <v>14</v>
      </c>
      <c r="U875">
        <v>10</v>
      </c>
      <c r="V875">
        <v>90</v>
      </c>
      <c r="W875" s="8">
        <v>14</v>
      </c>
    </row>
    <row r="876" spans="1:23" hidden="1">
      <c r="A876" t="s">
        <v>34292</v>
      </c>
      <c r="B876" t="s">
        <v>11048</v>
      </c>
      <c r="C876" t="s">
        <v>11049</v>
      </c>
      <c r="D876">
        <v>1993</v>
      </c>
      <c r="E876" t="s">
        <v>2877</v>
      </c>
      <c r="G876">
        <v>32</v>
      </c>
      <c r="H876" t="s">
        <v>33807</v>
      </c>
      <c r="J876" t="s">
        <v>33813</v>
      </c>
      <c r="K876" t="s">
        <v>34002</v>
      </c>
      <c r="L876" t="s">
        <v>33850</v>
      </c>
      <c r="M876" s="8" t="s">
        <v>34114</v>
      </c>
      <c r="N876" t="s">
        <v>33852</v>
      </c>
      <c r="O876" t="s">
        <v>34008</v>
      </c>
      <c r="P876" s="8" t="s">
        <v>34129</v>
      </c>
      <c r="Q876" s="8">
        <v>41.66</v>
      </c>
      <c r="R876" s="8">
        <v>140.43</v>
      </c>
      <c r="S876">
        <v>5</v>
      </c>
      <c r="T876" s="8">
        <v>14</v>
      </c>
      <c r="U876">
        <v>0</v>
      </c>
      <c r="V876">
        <v>59</v>
      </c>
      <c r="W876" s="8">
        <v>14</v>
      </c>
    </row>
    <row r="877" spans="1:23" hidden="1">
      <c r="A877" t="s">
        <v>34292</v>
      </c>
      <c r="B877" t="s">
        <v>11048</v>
      </c>
      <c r="C877" t="s">
        <v>11049</v>
      </c>
      <c r="D877">
        <v>1993</v>
      </c>
      <c r="E877" t="s">
        <v>2877</v>
      </c>
      <c r="G877">
        <v>32</v>
      </c>
      <c r="H877" t="s">
        <v>33807</v>
      </c>
      <c r="J877" t="s">
        <v>33813</v>
      </c>
      <c r="K877" t="s">
        <v>34002</v>
      </c>
      <c r="L877" t="s">
        <v>33850</v>
      </c>
      <c r="M877" s="8" t="s">
        <v>34146</v>
      </c>
      <c r="N877" t="s">
        <v>33852</v>
      </c>
      <c r="O877" t="s">
        <v>34008</v>
      </c>
      <c r="P877" s="8" t="s">
        <v>34129</v>
      </c>
      <c r="Q877" s="8">
        <v>41.66</v>
      </c>
      <c r="R877" s="8">
        <v>140.43</v>
      </c>
      <c r="S877">
        <v>5</v>
      </c>
      <c r="T877" s="9">
        <v>14</v>
      </c>
      <c r="U877" s="8">
        <v>11.627906976744185</v>
      </c>
      <c r="V877" s="9">
        <v>43</v>
      </c>
      <c r="W877">
        <v>14</v>
      </c>
    </row>
    <row r="878" spans="1:23" hidden="1">
      <c r="A878" t="s">
        <v>34292</v>
      </c>
      <c r="B878" t="s">
        <v>11048</v>
      </c>
      <c r="C878" t="s">
        <v>11049</v>
      </c>
      <c r="D878">
        <v>1993</v>
      </c>
      <c r="E878" t="s">
        <v>2877</v>
      </c>
      <c r="G878">
        <v>32</v>
      </c>
      <c r="H878" t="s">
        <v>33807</v>
      </c>
      <c r="J878" t="s">
        <v>33813</v>
      </c>
      <c r="K878" t="s">
        <v>34002</v>
      </c>
      <c r="L878" t="s">
        <v>33850</v>
      </c>
      <c r="M878" s="8" t="s">
        <v>34132</v>
      </c>
      <c r="N878" t="s">
        <v>33852</v>
      </c>
      <c r="O878" t="s">
        <v>34008</v>
      </c>
      <c r="P878" s="8" t="s">
        <v>34129</v>
      </c>
      <c r="Q878" s="8">
        <v>41.66</v>
      </c>
      <c r="R878" s="8">
        <v>140.43</v>
      </c>
      <c r="S878">
        <v>5</v>
      </c>
      <c r="T878" s="8">
        <v>15</v>
      </c>
      <c r="U878">
        <v>0</v>
      </c>
      <c r="V878">
        <v>86</v>
      </c>
      <c r="W878" s="8">
        <v>15</v>
      </c>
    </row>
    <row r="879" spans="1:23" hidden="1">
      <c r="A879" t="s">
        <v>34292</v>
      </c>
      <c r="B879" t="s">
        <v>11048</v>
      </c>
      <c r="C879" t="s">
        <v>11049</v>
      </c>
      <c r="D879">
        <v>1993</v>
      </c>
      <c r="E879" t="s">
        <v>2877</v>
      </c>
      <c r="G879">
        <v>32</v>
      </c>
      <c r="H879" t="s">
        <v>33807</v>
      </c>
      <c r="J879" t="s">
        <v>33813</v>
      </c>
      <c r="K879" t="s">
        <v>34002</v>
      </c>
      <c r="L879" t="s">
        <v>33850</v>
      </c>
      <c r="M879" s="8" t="s">
        <v>34114</v>
      </c>
      <c r="N879" t="s">
        <v>33852</v>
      </c>
      <c r="O879" t="s">
        <v>34008</v>
      </c>
      <c r="P879" s="8" t="s">
        <v>34129</v>
      </c>
      <c r="Q879" s="8">
        <v>41.66</v>
      </c>
      <c r="R879" s="8">
        <v>140.43</v>
      </c>
      <c r="S879">
        <v>5</v>
      </c>
      <c r="T879" s="8">
        <v>15</v>
      </c>
      <c r="U879">
        <v>0</v>
      </c>
      <c r="V879">
        <v>64</v>
      </c>
      <c r="W879" s="8">
        <v>15</v>
      </c>
    </row>
    <row r="880" spans="1:23" hidden="1">
      <c r="A880" t="s">
        <v>34292</v>
      </c>
      <c r="B880" t="s">
        <v>11048</v>
      </c>
      <c r="C880" t="s">
        <v>11049</v>
      </c>
      <c r="D880">
        <v>1993</v>
      </c>
      <c r="E880" t="s">
        <v>2877</v>
      </c>
      <c r="G880">
        <v>32</v>
      </c>
      <c r="H880" t="s">
        <v>33807</v>
      </c>
      <c r="J880" t="s">
        <v>33813</v>
      </c>
      <c r="K880" t="s">
        <v>34002</v>
      </c>
      <c r="L880" t="s">
        <v>33850</v>
      </c>
      <c r="M880" s="8" t="s">
        <v>34146</v>
      </c>
      <c r="N880" t="s">
        <v>33852</v>
      </c>
      <c r="O880" t="s">
        <v>34008</v>
      </c>
      <c r="P880" s="8" t="s">
        <v>34129</v>
      </c>
      <c r="Q880" s="8">
        <v>41.66</v>
      </c>
      <c r="R880" s="8">
        <v>140.43</v>
      </c>
      <c r="S880">
        <v>5</v>
      </c>
      <c r="T880" s="9">
        <v>15</v>
      </c>
      <c r="U880" s="8">
        <v>5.5555555555555554</v>
      </c>
      <c r="V880" s="9">
        <v>18</v>
      </c>
      <c r="W880">
        <v>15</v>
      </c>
    </row>
    <row r="881" spans="1:23" hidden="1">
      <c r="A881" t="s">
        <v>34292</v>
      </c>
      <c r="B881" t="s">
        <v>11048</v>
      </c>
      <c r="C881" t="s">
        <v>11049</v>
      </c>
      <c r="D881">
        <v>1993</v>
      </c>
      <c r="E881" t="s">
        <v>2877</v>
      </c>
      <c r="G881">
        <v>32</v>
      </c>
      <c r="H881" t="s">
        <v>33807</v>
      </c>
      <c r="J881" t="s">
        <v>33813</v>
      </c>
      <c r="K881" t="s">
        <v>34002</v>
      </c>
      <c r="L881" t="s">
        <v>33850</v>
      </c>
      <c r="M881" s="8" t="s">
        <v>34132</v>
      </c>
      <c r="N881" t="s">
        <v>33852</v>
      </c>
      <c r="O881" t="s">
        <v>34008</v>
      </c>
      <c r="P881" s="8" t="s">
        <v>34137</v>
      </c>
      <c r="Q881" s="8">
        <v>38.119999999999997</v>
      </c>
      <c r="R881" s="8">
        <v>139.47999999999999</v>
      </c>
      <c r="S881">
        <v>5</v>
      </c>
      <c r="T881" s="8">
        <v>11</v>
      </c>
      <c r="U881">
        <v>100</v>
      </c>
      <c r="V881">
        <v>105</v>
      </c>
      <c r="W881" s="8">
        <v>11</v>
      </c>
    </row>
    <row r="882" spans="1:23" hidden="1">
      <c r="A882" t="s">
        <v>34292</v>
      </c>
      <c r="B882" t="s">
        <v>11048</v>
      </c>
      <c r="C882" t="s">
        <v>11049</v>
      </c>
      <c r="D882">
        <v>1993</v>
      </c>
      <c r="E882" t="s">
        <v>2877</v>
      </c>
      <c r="G882">
        <v>32</v>
      </c>
      <c r="H882" t="s">
        <v>33807</v>
      </c>
      <c r="J882" t="s">
        <v>33813</v>
      </c>
      <c r="K882" t="s">
        <v>34002</v>
      </c>
      <c r="L882" t="s">
        <v>33850</v>
      </c>
      <c r="M882" s="8" t="s">
        <v>34132</v>
      </c>
      <c r="N882" t="s">
        <v>33852</v>
      </c>
      <c r="O882" t="s">
        <v>34008</v>
      </c>
      <c r="P882" s="8" t="s">
        <v>34137</v>
      </c>
      <c r="Q882" s="8">
        <v>38.119999999999997</v>
      </c>
      <c r="R882" s="8">
        <v>139.47999999999999</v>
      </c>
      <c r="S882">
        <v>5</v>
      </c>
      <c r="T882" s="8">
        <v>12</v>
      </c>
      <c r="U882">
        <v>95.419847328244273</v>
      </c>
      <c r="V882">
        <v>131</v>
      </c>
      <c r="W882" s="8">
        <v>12</v>
      </c>
    </row>
    <row r="883" spans="1:23" hidden="1">
      <c r="A883" t="s">
        <v>34292</v>
      </c>
      <c r="B883" t="s">
        <v>11048</v>
      </c>
      <c r="C883" t="s">
        <v>11049</v>
      </c>
      <c r="D883">
        <v>1993</v>
      </c>
      <c r="E883" t="s">
        <v>2877</v>
      </c>
      <c r="G883">
        <v>32</v>
      </c>
      <c r="H883" t="s">
        <v>33807</v>
      </c>
      <c r="J883" t="s">
        <v>33813</v>
      </c>
      <c r="K883" t="s">
        <v>34002</v>
      </c>
      <c r="L883" t="s">
        <v>33850</v>
      </c>
      <c r="M883" s="8" t="s">
        <v>34132</v>
      </c>
      <c r="N883" t="s">
        <v>33852</v>
      </c>
      <c r="O883" t="s">
        <v>34008</v>
      </c>
      <c r="P883" s="8" t="s">
        <v>34137</v>
      </c>
      <c r="Q883" s="8">
        <v>38.119999999999997</v>
      </c>
      <c r="R883" s="8">
        <v>139.47999999999999</v>
      </c>
      <c r="S883">
        <v>5</v>
      </c>
      <c r="T883" s="8">
        <v>13</v>
      </c>
      <c r="U883">
        <v>51.707317073170735</v>
      </c>
      <c r="V883">
        <v>205</v>
      </c>
      <c r="W883" s="8">
        <v>13</v>
      </c>
    </row>
    <row r="884" spans="1:23" hidden="1">
      <c r="A884" t="s">
        <v>34292</v>
      </c>
      <c r="B884" t="s">
        <v>11048</v>
      </c>
      <c r="C884" t="s">
        <v>11049</v>
      </c>
      <c r="D884">
        <v>1993</v>
      </c>
      <c r="E884" t="s">
        <v>2877</v>
      </c>
      <c r="G884">
        <v>32</v>
      </c>
      <c r="H884" t="s">
        <v>33807</v>
      </c>
      <c r="J884" t="s">
        <v>33813</v>
      </c>
      <c r="K884" t="s">
        <v>34002</v>
      </c>
      <c r="L884" t="s">
        <v>33850</v>
      </c>
      <c r="M884" s="8" t="s">
        <v>34132</v>
      </c>
      <c r="N884" t="s">
        <v>33852</v>
      </c>
      <c r="O884" t="s">
        <v>34008</v>
      </c>
      <c r="P884" s="8" t="s">
        <v>34137</v>
      </c>
      <c r="Q884" s="8">
        <v>38.119999999999997</v>
      </c>
      <c r="R884" s="8">
        <v>139.47999999999999</v>
      </c>
      <c r="S884">
        <v>5</v>
      </c>
      <c r="T884" s="8">
        <v>14</v>
      </c>
      <c r="U884">
        <v>9.0909090909090917</v>
      </c>
      <c r="V884">
        <v>77</v>
      </c>
      <c r="W884" s="8">
        <v>14</v>
      </c>
    </row>
    <row r="885" spans="1:23" hidden="1">
      <c r="A885" t="s">
        <v>34292</v>
      </c>
      <c r="B885" t="s">
        <v>11048</v>
      </c>
      <c r="C885" t="s">
        <v>11049</v>
      </c>
      <c r="D885">
        <v>1993</v>
      </c>
      <c r="E885" t="s">
        <v>2877</v>
      </c>
      <c r="G885">
        <v>32</v>
      </c>
      <c r="H885" t="s">
        <v>33807</v>
      </c>
      <c r="J885" t="s">
        <v>33813</v>
      </c>
      <c r="K885" t="s">
        <v>34002</v>
      </c>
      <c r="L885" t="s">
        <v>33850</v>
      </c>
      <c r="M885" s="8" t="s">
        <v>34132</v>
      </c>
      <c r="N885" t="s">
        <v>33852</v>
      </c>
      <c r="O885" t="s">
        <v>34008</v>
      </c>
      <c r="P885" s="8" t="s">
        <v>34137</v>
      </c>
      <c r="Q885" s="8">
        <v>38.119999999999997</v>
      </c>
      <c r="R885" s="8">
        <v>139.47999999999999</v>
      </c>
      <c r="S885">
        <v>5</v>
      </c>
      <c r="T885" s="8">
        <v>15</v>
      </c>
      <c r="U885">
        <v>2.5423728813559325</v>
      </c>
      <c r="V885">
        <v>118</v>
      </c>
      <c r="W885" s="8">
        <v>15</v>
      </c>
    </row>
    <row r="886" spans="1:23" hidden="1">
      <c r="A886" t="s">
        <v>34292</v>
      </c>
      <c r="B886" t="s">
        <v>11048</v>
      </c>
      <c r="C886" t="s">
        <v>11049</v>
      </c>
      <c r="D886">
        <v>1993</v>
      </c>
      <c r="E886" t="s">
        <v>2877</v>
      </c>
      <c r="G886">
        <v>32</v>
      </c>
      <c r="H886" t="s">
        <v>33807</v>
      </c>
      <c r="J886" t="s">
        <v>33813</v>
      </c>
      <c r="K886" t="s">
        <v>34002</v>
      </c>
      <c r="L886" t="s">
        <v>33850</v>
      </c>
      <c r="M886" s="8" t="s">
        <v>34114</v>
      </c>
      <c r="N886" t="s">
        <v>33852</v>
      </c>
      <c r="O886" t="s">
        <v>34008</v>
      </c>
      <c r="P886" s="8" t="s">
        <v>34156</v>
      </c>
      <c r="Q886" s="8">
        <v>33.25</v>
      </c>
      <c r="R886" s="8">
        <v>131.65</v>
      </c>
      <c r="S886">
        <v>5</v>
      </c>
      <c r="T886" s="8">
        <v>10</v>
      </c>
      <c r="U886">
        <v>96.875</v>
      </c>
      <c r="V886">
        <v>64</v>
      </c>
      <c r="W886" s="8">
        <v>10</v>
      </c>
    </row>
    <row r="887" spans="1:23" hidden="1">
      <c r="A887" t="s">
        <v>34292</v>
      </c>
      <c r="B887" t="s">
        <v>11048</v>
      </c>
      <c r="C887" t="s">
        <v>11049</v>
      </c>
      <c r="D887">
        <v>1993</v>
      </c>
      <c r="E887" t="s">
        <v>2877</v>
      </c>
      <c r="G887">
        <v>32</v>
      </c>
      <c r="H887" t="s">
        <v>33807</v>
      </c>
      <c r="J887" t="s">
        <v>33813</v>
      </c>
      <c r="K887" t="s">
        <v>34002</v>
      </c>
      <c r="L887" t="s">
        <v>33850</v>
      </c>
      <c r="M887" s="8" t="s">
        <v>34114</v>
      </c>
      <c r="N887" t="s">
        <v>33852</v>
      </c>
      <c r="O887" t="s">
        <v>34008</v>
      </c>
      <c r="P887" s="8" t="s">
        <v>34156</v>
      </c>
      <c r="Q887" s="8">
        <v>33.25</v>
      </c>
      <c r="R887" s="8">
        <v>131.65</v>
      </c>
      <c r="S887">
        <v>5</v>
      </c>
      <c r="T887" s="8">
        <v>11</v>
      </c>
      <c r="U887">
        <v>98.80952380952381</v>
      </c>
      <c r="V887">
        <v>84</v>
      </c>
      <c r="W887" s="8">
        <v>11</v>
      </c>
    </row>
    <row r="888" spans="1:23" hidden="1">
      <c r="A888" t="s">
        <v>34292</v>
      </c>
      <c r="B888" t="s">
        <v>11048</v>
      </c>
      <c r="C888" t="s">
        <v>11049</v>
      </c>
      <c r="D888">
        <v>1993</v>
      </c>
      <c r="E888" t="s">
        <v>2877</v>
      </c>
      <c r="G888">
        <v>32</v>
      </c>
      <c r="H888" t="s">
        <v>33807</v>
      </c>
      <c r="J888" t="s">
        <v>33813</v>
      </c>
      <c r="K888" t="s">
        <v>34002</v>
      </c>
      <c r="L888" t="s">
        <v>33850</v>
      </c>
      <c r="M888" s="8" t="s">
        <v>34114</v>
      </c>
      <c r="N888" t="s">
        <v>33852</v>
      </c>
      <c r="O888" t="s">
        <v>34008</v>
      </c>
      <c r="P888" s="8" t="s">
        <v>34156</v>
      </c>
      <c r="Q888" s="8">
        <v>33.25</v>
      </c>
      <c r="R888" s="8">
        <v>131.65</v>
      </c>
      <c r="S888">
        <v>5</v>
      </c>
      <c r="T888" s="8">
        <v>12</v>
      </c>
      <c r="U888">
        <v>51.798561151079134</v>
      </c>
      <c r="V888">
        <v>139</v>
      </c>
      <c r="W888" s="8">
        <v>12</v>
      </c>
    </row>
    <row r="889" spans="1:23" hidden="1">
      <c r="A889" t="s">
        <v>34292</v>
      </c>
      <c r="B889" t="s">
        <v>11048</v>
      </c>
      <c r="C889" t="s">
        <v>11049</v>
      </c>
      <c r="D889">
        <v>1993</v>
      </c>
      <c r="E889" t="s">
        <v>2877</v>
      </c>
      <c r="G889">
        <v>32</v>
      </c>
      <c r="H889" t="s">
        <v>33807</v>
      </c>
      <c r="J889" t="s">
        <v>33813</v>
      </c>
      <c r="K889" t="s">
        <v>34002</v>
      </c>
      <c r="L889" t="s">
        <v>33850</v>
      </c>
      <c r="M889" s="8" t="s">
        <v>34114</v>
      </c>
      <c r="N889" t="s">
        <v>33852</v>
      </c>
      <c r="O889" t="s">
        <v>34008</v>
      </c>
      <c r="P889" s="8" t="s">
        <v>34156</v>
      </c>
      <c r="Q889" s="8">
        <v>33.25</v>
      </c>
      <c r="R889" s="8">
        <v>131.65</v>
      </c>
      <c r="S889">
        <v>5</v>
      </c>
      <c r="T889" s="8">
        <v>13</v>
      </c>
      <c r="U889">
        <v>0</v>
      </c>
      <c r="V889">
        <v>58</v>
      </c>
      <c r="W889" s="8">
        <v>13</v>
      </c>
    </row>
    <row r="890" spans="1:23" hidden="1">
      <c r="A890" t="s">
        <v>34292</v>
      </c>
      <c r="B890" t="s">
        <v>11048</v>
      </c>
      <c r="C890" t="s">
        <v>11049</v>
      </c>
      <c r="D890">
        <v>1993</v>
      </c>
      <c r="E890" t="s">
        <v>2877</v>
      </c>
      <c r="G890">
        <v>32</v>
      </c>
      <c r="H890" t="s">
        <v>33807</v>
      </c>
      <c r="J890" t="s">
        <v>33813</v>
      </c>
      <c r="K890" t="s">
        <v>34002</v>
      </c>
      <c r="L890" t="s">
        <v>33850</v>
      </c>
      <c r="M890" s="8" t="s">
        <v>34114</v>
      </c>
      <c r="N890" t="s">
        <v>33852</v>
      </c>
      <c r="O890" t="s">
        <v>34008</v>
      </c>
      <c r="P890" s="8" t="s">
        <v>34156</v>
      </c>
      <c r="Q890" s="8">
        <v>33.25</v>
      </c>
      <c r="R890" s="8">
        <v>131.65</v>
      </c>
      <c r="S890">
        <v>5</v>
      </c>
      <c r="T890" s="8">
        <v>14</v>
      </c>
      <c r="U890">
        <v>0</v>
      </c>
      <c r="V890">
        <v>35</v>
      </c>
      <c r="W890" s="8">
        <v>14</v>
      </c>
    </row>
    <row r="891" spans="1:23" hidden="1">
      <c r="A891" t="s">
        <v>34292</v>
      </c>
      <c r="B891" t="s">
        <v>11048</v>
      </c>
      <c r="C891" t="s">
        <v>11049</v>
      </c>
      <c r="D891">
        <v>1993</v>
      </c>
      <c r="E891" t="s">
        <v>2877</v>
      </c>
      <c r="G891">
        <v>32</v>
      </c>
      <c r="H891" t="s">
        <v>33807</v>
      </c>
      <c r="J891" t="s">
        <v>33813</v>
      </c>
      <c r="K891" t="s">
        <v>34002</v>
      </c>
      <c r="L891" t="s">
        <v>33850</v>
      </c>
      <c r="M891" s="8" t="s">
        <v>34125</v>
      </c>
      <c r="N891" t="s">
        <v>33852</v>
      </c>
      <c r="O891" t="s">
        <v>34008</v>
      </c>
      <c r="P891" s="8" t="s">
        <v>34138</v>
      </c>
      <c r="Q891" s="8">
        <v>42.07</v>
      </c>
      <c r="R891" s="8">
        <v>139.44999999999999</v>
      </c>
      <c r="S891">
        <v>4</v>
      </c>
      <c r="T891" s="8">
        <v>11</v>
      </c>
      <c r="U891">
        <v>94.827586206896555</v>
      </c>
      <c r="V891">
        <v>58</v>
      </c>
      <c r="W891" s="8">
        <v>11</v>
      </c>
    </row>
    <row r="892" spans="1:23" hidden="1">
      <c r="A892" t="s">
        <v>34292</v>
      </c>
      <c r="B892" t="s">
        <v>11048</v>
      </c>
      <c r="C892" t="s">
        <v>11049</v>
      </c>
      <c r="D892">
        <v>1993</v>
      </c>
      <c r="E892" t="s">
        <v>2877</v>
      </c>
      <c r="G892">
        <v>32</v>
      </c>
      <c r="H892" t="s">
        <v>33807</v>
      </c>
      <c r="J892" t="s">
        <v>33813</v>
      </c>
      <c r="K892" t="s">
        <v>34002</v>
      </c>
      <c r="L892" t="s">
        <v>33850</v>
      </c>
      <c r="M892" s="8" t="s">
        <v>34132</v>
      </c>
      <c r="N892" t="s">
        <v>33852</v>
      </c>
      <c r="O892" t="s">
        <v>34008</v>
      </c>
      <c r="P892" s="8" t="s">
        <v>34138</v>
      </c>
      <c r="Q892" s="8">
        <v>42.07</v>
      </c>
      <c r="R892" s="8">
        <v>139.44999999999999</v>
      </c>
      <c r="S892">
        <v>5</v>
      </c>
      <c r="T892" s="8">
        <v>11</v>
      </c>
      <c r="U892">
        <v>100</v>
      </c>
      <c r="V892">
        <v>95</v>
      </c>
      <c r="W892" s="8">
        <v>11</v>
      </c>
    </row>
    <row r="893" spans="1:23" hidden="1">
      <c r="A893" t="s">
        <v>34292</v>
      </c>
      <c r="B893" t="s">
        <v>11048</v>
      </c>
      <c r="C893" t="s">
        <v>11049</v>
      </c>
      <c r="D893">
        <v>1993</v>
      </c>
      <c r="E893" t="s">
        <v>2877</v>
      </c>
      <c r="G893">
        <v>32</v>
      </c>
      <c r="H893" t="s">
        <v>33807</v>
      </c>
      <c r="J893" t="s">
        <v>33813</v>
      </c>
      <c r="K893" t="s">
        <v>34002</v>
      </c>
      <c r="L893" t="s">
        <v>33850</v>
      </c>
      <c r="M893" s="8" t="s">
        <v>34114</v>
      </c>
      <c r="N893" t="s">
        <v>33852</v>
      </c>
      <c r="O893" t="s">
        <v>34008</v>
      </c>
      <c r="P893" s="8" t="s">
        <v>34138</v>
      </c>
      <c r="Q893" s="8">
        <v>42.07</v>
      </c>
      <c r="R893" s="8">
        <v>139.44999999999999</v>
      </c>
      <c r="S893">
        <v>5</v>
      </c>
      <c r="T893" s="8">
        <v>11</v>
      </c>
      <c r="U893">
        <v>100</v>
      </c>
      <c r="V893">
        <v>96</v>
      </c>
      <c r="W893" s="8">
        <v>11</v>
      </c>
    </row>
    <row r="894" spans="1:23" hidden="1">
      <c r="A894" t="s">
        <v>34292</v>
      </c>
      <c r="B894" t="s">
        <v>11048</v>
      </c>
      <c r="C894" t="s">
        <v>11049</v>
      </c>
      <c r="D894">
        <v>1993</v>
      </c>
      <c r="E894" t="s">
        <v>2877</v>
      </c>
      <c r="G894">
        <v>32</v>
      </c>
      <c r="H894" t="s">
        <v>33807</v>
      </c>
      <c r="J894" t="s">
        <v>33813</v>
      </c>
      <c r="K894" t="s">
        <v>34002</v>
      </c>
      <c r="L894" t="s">
        <v>33850</v>
      </c>
      <c r="M894" s="8" t="s">
        <v>34146</v>
      </c>
      <c r="N894" t="s">
        <v>33852</v>
      </c>
      <c r="O894" t="s">
        <v>34008</v>
      </c>
      <c r="P894" s="8" t="s">
        <v>34138</v>
      </c>
      <c r="Q894" s="8">
        <v>42.07</v>
      </c>
      <c r="R894" s="8">
        <v>139.44999999999999</v>
      </c>
      <c r="S894">
        <v>5</v>
      </c>
      <c r="T894" s="8">
        <v>11</v>
      </c>
      <c r="U894" s="8">
        <v>100</v>
      </c>
      <c r="V894" s="8">
        <v>94</v>
      </c>
      <c r="W894">
        <v>11</v>
      </c>
    </row>
    <row r="895" spans="1:23" hidden="1">
      <c r="A895" t="s">
        <v>34292</v>
      </c>
      <c r="B895" t="s">
        <v>11048</v>
      </c>
      <c r="C895" t="s">
        <v>11049</v>
      </c>
      <c r="D895">
        <v>1993</v>
      </c>
      <c r="E895" t="s">
        <v>2877</v>
      </c>
      <c r="G895">
        <v>32</v>
      </c>
      <c r="H895" t="s">
        <v>33807</v>
      </c>
      <c r="J895" t="s">
        <v>33813</v>
      </c>
      <c r="K895" t="s">
        <v>34002</v>
      </c>
      <c r="L895" t="s">
        <v>33850</v>
      </c>
      <c r="M895" s="8" t="s">
        <v>34125</v>
      </c>
      <c r="N895" t="s">
        <v>33852</v>
      </c>
      <c r="O895" t="s">
        <v>34008</v>
      </c>
      <c r="P895" s="8" t="s">
        <v>34138</v>
      </c>
      <c r="Q895" s="8">
        <v>42.07</v>
      </c>
      <c r="R895" s="8">
        <v>139.44999999999999</v>
      </c>
      <c r="S895">
        <v>4</v>
      </c>
      <c r="T895" s="8">
        <v>12</v>
      </c>
      <c r="U895">
        <v>92.805755395683448</v>
      </c>
      <c r="V895">
        <v>139</v>
      </c>
      <c r="W895" s="8">
        <v>12</v>
      </c>
    </row>
    <row r="896" spans="1:23" hidden="1">
      <c r="A896" t="s">
        <v>34292</v>
      </c>
      <c r="B896" t="s">
        <v>11048</v>
      </c>
      <c r="C896" t="s">
        <v>11049</v>
      </c>
      <c r="D896">
        <v>1993</v>
      </c>
      <c r="E896" t="s">
        <v>2877</v>
      </c>
      <c r="G896">
        <v>32</v>
      </c>
      <c r="H896" t="s">
        <v>33807</v>
      </c>
      <c r="J896" t="s">
        <v>33813</v>
      </c>
      <c r="K896" t="s">
        <v>34002</v>
      </c>
      <c r="L896" t="s">
        <v>33850</v>
      </c>
      <c r="M896" s="8" t="s">
        <v>34132</v>
      </c>
      <c r="N896" t="s">
        <v>33852</v>
      </c>
      <c r="O896" t="s">
        <v>34008</v>
      </c>
      <c r="P896" s="8" t="s">
        <v>34138</v>
      </c>
      <c r="Q896" s="8">
        <v>42.07</v>
      </c>
      <c r="R896" s="8">
        <v>139.44999999999999</v>
      </c>
      <c r="S896">
        <v>5</v>
      </c>
      <c r="T896" s="8">
        <v>12</v>
      </c>
      <c r="U896">
        <v>98.019801980198025</v>
      </c>
      <c r="V896">
        <v>101</v>
      </c>
      <c r="W896" s="8">
        <v>12</v>
      </c>
    </row>
    <row r="897" spans="1:23" hidden="1">
      <c r="A897" t="s">
        <v>34292</v>
      </c>
      <c r="B897" t="s">
        <v>11048</v>
      </c>
      <c r="C897" t="s">
        <v>11049</v>
      </c>
      <c r="D897">
        <v>1993</v>
      </c>
      <c r="E897" t="s">
        <v>2877</v>
      </c>
      <c r="G897">
        <v>32</v>
      </c>
      <c r="H897" t="s">
        <v>33807</v>
      </c>
      <c r="J897" t="s">
        <v>33813</v>
      </c>
      <c r="K897" t="s">
        <v>34002</v>
      </c>
      <c r="L897" t="s">
        <v>33850</v>
      </c>
      <c r="M897" s="8" t="s">
        <v>34114</v>
      </c>
      <c r="N897" t="s">
        <v>33852</v>
      </c>
      <c r="O897" t="s">
        <v>34008</v>
      </c>
      <c r="P897" s="8" t="s">
        <v>34138</v>
      </c>
      <c r="Q897" s="8">
        <v>42.07</v>
      </c>
      <c r="R897" s="8">
        <v>139.44999999999999</v>
      </c>
      <c r="S897">
        <v>5</v>
      </c>
      <c r="T897" s="8">
        <v>12</v>
      </c>
      <c r="U897">
        <v>89.285714285714292</v>
      </c>
      <c r="V897">
        <v>56</v>
      </c>
      <c r="W897" s="8">
        <v>12</v>
      </c>
    </row>
    <row r="898" spans="1:23" hidden="1">
      <c r="A898" t="s">
        <v>34292</v>
      </c>
      <c r="B898" t="s">
        <v>11048</v>
      </c>
      <c r="C898" t="s">
        <v>11049</v>
      </c>
      <c r="D898">
        <v>1993</v>
      </c>
      <c r="E898" t="s">
        <v>2877</v>
      </c>
      <c r="G898">
        <v>32</v>
      </c>
      <c r="H898" t="s">
        <v>33807</v>
      </c>
      <c r="J898" t="s">
        <v>33813</v>
      </c>
      <c r="K898" t="s">
        <v>34002</v>
      </c>
      <c r="L898" t="s">
        <v>33850</v>
      </c>
      <c r="M898" s="8" t="s">
        <v>34146</v>
      </c>
      <c r="N898" t="s">
        <v>33852</v>
      </c>
      <c r="O898" t="s">
        <v>34008</v>
      </c>
      <c r="P898" s="8" t="s">
        <v>34138</v>
      </c>
      <c r="Q898" s="8">
        <v>42.07</v>
      </c>
      <c r="R898" s="8">
        <v>139.44999999999999</v>
      </c>
      <c r="S898">
        <v>5</v>
      </c>
      <c r="T898" s="8">
        <v>12</v>
      </c>
      <c r="U898" s="8">
        <v>95.535714285714292</v>
      </c>
      <c r="V898" s="8">
        <v>112</v>
      </c>
      <c r="W898">
        <v>12</v>
      </c>
    </row>
    <row r="899" spans="1:23" hidden="1">
      <c r="A899" t="s">
        <v>34292</v>
      </c>
      <c r="B899" t="s">
        <v>11048</v>
      </c>
      <c r="C899" t="s">
        <v>11049</v>
      </c>
      <c r="D899">
        <v>1993</v>
      </c>
      <c r="E899" t="s">
        <v>2877</v>
      </c>
      <c r="G899">
        <v>32</v>
      </c>
      <c r="H899" t="s">
        <v>33807</v>
      </c>
      <c r="J899" t="s">
        <v>33813</v>
      </c>
      <c r="K899" t="s">
        <v>34002</v>
      </c>
      <c r="L899" t="s">
        <v>33850</v>
      </c>
      <c r="M899" s="8" t="s">
        <v>34125</v>
      </c>
      <c r="N899" t="s">
        <v>33852</v>
      </c>
      <c r="O899" t="s">
        <v>34008</v>
      </c>
      <c r="P899" s="8" t="s">
        <v>34138</v>
      </c>
      <c r="Q899" s="8">
        <v>42.07</v>
      </c>
      <c r="R899" s="8">
        <v>139.44999999999999</v>
      </c>
      <c r="S899">
        <v>4</v>
      </c>
      <c r="T899" s="8">
        <v>13</v>
      </c>
      <c r="U899">
        <v>26.923076923076923</v>
      </c>
      <c r="V899">
        <v>78</v>
      </c>
      <c r="W899" s="8">
        <v>13</v>
      </c>
    </row>
    <row r="900" spans="1:23" hidden="1">
      <c r="A900" t="s">
        <v>34292</v>
      </c>
      <c r="B900" t="s">
        <v>11048</v>
      </c>
      <c r="C900" t="s">
        <v>11049</v>
      </c>
      <c r="D900">
        <v>1993</v>
      </c>
      <c r="E900" t="s">
        <v>2877</v>
      </c>
      <c r="G900">
        <v>32</v>
      </c>
      <c r="H900" t="s">
        <v>33807</v>
      </c>
      <c r="J900" t="s">
        <v>33813</v>
      </c>
      <c r="K900" t="s">
        <v>34002</v>
      </c>
      <c r="L900" t="s">
        <v>33850</v>
      </c>
      <c r="M900" s="8" t="s">
        <v>34132</v>
      </c>
      <c r="N900" t="s">
        <v>33852</v>
      </c>
      <c r="O900" t="s">
        <v>34008</v>
      </c>
      <c r="P900" s="8" t="s">
        <v>34138</v>
      </c>
      <c r="Q900" s="8">
        <v>42.07</v>
      </c>
      <c r="R900" s="8">
        <v>139.44999999999999</v>
      </c>
      <c r="S900">
        <v>5</v>
      </c>
      <c r="T900" s="8">
        <v>13</v>
      </c>
      <c r="U900">
        <v>81.012658227848107</v>
      </c>
      <c r="V900">
        <v>79</v>
      </c>
      <c r="W900" s="8">
        <v>13</v>
      </c>
    </row>
    <row r="901" spans="1:23" hidden="1">
      <c r="A901" t="s">
        <v>34292</v>
      </c>
      <c r="B901" t="s">
        <v>11048</v>
      </c>
      <c r="C901" t="s">
        <v>11049</v>
      </c>
      <c r="D901">
        <v>1993</v>
      </c>
      <c r="E901" t="s">
        <v>2877</v>
      </c>
      <c r="G901">
        <v>32</v>
      </c>
      <c r="H901" t="s">
        <v>33807</v>
      </c>
      <c r="J901" t="s">
        <v>33813</v>
      </c>
      <c r="K901" t="s">
        <v>34002</v>
      </c>
      <c r="L901" t="s">
        <v>33850</v>
      </c>
      <c r="M901" s="8" t="s">
        <v>34114</v>
      </c>
      <c r="N901" t="s">
        <v>33852</v>
      </c>
      <c r="O901" t="s">
        <v>34008</v>
      </c>
      <c r="P901" s="8" t="s">
        <v>34138</v>
      </c>
      <c r="Q901" s="8">
        <v>42.07</v>
      </c>
      <c r="R901" s="8">
        <v>139.44999999999999</v>
      </c>
      <c r="S901">
        <v>5</v>
      </c>
      <c r="T901" s="8">
        <v>13</v>
      </c>
      <c r="U901">
        <v>89.320388349514573</v>
      </c>
      <c r="V901">
        <v>103</v>
      </c>
      <c r="W901" s="8">
        <v>13</v>
      </c>
    </row>
    <row r="902" spans="1:23" hidden="1">
      <c r="A902" t="s">
        <v>34292</v>
      </c>
      <c r="B902" t="s">
        <v>11048</v>
      </c>
      <c r="C902" t="s">
        <v>11049</v>
      </c>
      <c r="D902">
        <v>1993</v>
      </c>
      <c r="E902" t="s">
        <v>2877</v>
      </c>
      <c r="G902">
        <v>32</v>
      </c>
      <c r="H902" t="s">
        <v>33807</v>
      </c>
      <c r="J902" t="s">
        <v>33813</v>
      </c>
      <c r="K902" t="s">
        <v>34002</v>
      </c>
      <c r="L902" t="s">
        <v>33850</v>
      </c>
      <c r="M902" s="8" t="s">
        <v>34146</v>
      </c>
      <c r="N902" t="s">
        <v>33852</v>
      </c>
      <c r="O902" t="s">
        <v>34008</v>
      </c>
      <c r="P902" s="8" t="s">
        <v>34138</v>
      </c>
      <c r="Q902" s="8">
        <v>42.07</v>
      </c>
      <c r="R902" s="8">
        <v>139.44999999999999</v>
      </c>
      <c r="S902">
        <v>5</v>
      </c>
      <c r="T902" s="8">
        <v>13</v>
      </c>
      <c r="U902" s="8">
        <v>88.709677419354833</v>
      </c>
      <c r="V902" s="8">
        <v>124</v>
      </c>
      <c r="W902">
        <v>13</v>
      </c>
    </row>
    <row r="903" spans="1:23" hidden="1">
      <c r="A903" t="s">
        <v>34292</v>
      </c>
      <c r="B903" t="s">
        <v>11048</v>
      </c>
      <c r="C903" t="s">
        <v>11049</v>
      </c>
      <c r="D903">
        <v>1993</v>
      </c>
      <c r="E903" t="s">
        <v>2877</v>
      </c>
      <c r="G903">
        <v>32</v>
      </c>
      <c r="H903" t="s">
        <v>33807</v>
      </c>
      <c r="J903" t="s">
        <v>33813</v>
      </c>
      <c r="K903" t="s">
        <v>34002</v>
      </c>
      <c r="L903" t="s">
        <v>33850</v>
      </c>
      <c r="M903" s="8" t="s">
        <v>34125</v>
      </c>
      <c r="N903" t="s">
        <v>33852</v>
      </c>
      <c r="O903" t="s">
        <v>34008</v>
      </c>
      <c r="P903" s="8" t="s">
        <v>34138</v>
      </c>
      <c r="Q903" s="8">
        <v>42.07</v>
      </c>
      <c r="R903" s="8">
        <v>139.44999999999999</v>
      </c>
      <c r="S903">
        <v>4</v>
      </c>
      <c r="T903" s="8">
        <v>14</v>
      </c>
      <c r="U903">
        <v>0</v>
      </c>
      <c r="V903">
        <v>115</v>
      </c>
      <c r="W903" s="8">
        <v>14</v>
      </c>
    </row>
    <row r="904" spans="1:23" hidden="1">
      <c r="A904" t="s">
        <v>34292</v>
      </c>
      <c r="B904" t="s">
        <v>11048</v>
      </c>
      <c r="C904" t="s">
        <v>11049</v>
      </c>
      <c r="D904">
        <v>1993</v>
      </c>
      <c r="E904" t="s">
        <v>2877</v>
      </c>
      <c r="G904">
        <v>32</v>
      </c>
      <c r="H904" t="s">
        <v>33807</v>
      </c>
      <c r="J904" t="s">
        <v>33813</v>
      </c>
      <c r="K904" t="s">
        <v>34002</v>
      </c>
      <c r="L904" t="s">
        <v>33850</v>
      </c>
      <c r="M904" s="8" t="s">
        <v>34132</v>
      </c>
      <c r="N904" t="s">
        <v>33852</v>
      </c>
      <c r="O904" t="s">
        <v>34008</v>
      </c>
      <c r="P904" s="8" t="s">
        <v>34138</v>
      </c>
      <c r="Q904" s="8">
        <v>42.07</v>
      </c>
      <c r="R904" s="8">
        <v>139.44999999999999</v>
      </c>
      <c r="S904">
        <v>5</v>
      </c>
      <c r="T904" s="8">
        <v>14</v>
      </c>
      <c r="U904">
        <v>25.471698113207548</v>
      </c>
      <c r="V904">
        <v>106</v>
      </c>
      <c r="W904" s="8">
        <v>14</v>
      </c>
    </row>
    <row r="905" spans="1:23" hidden="1">
      <c r="A905" t="s">
        <v>34292</v>
      </c>
      <c r="B905" t="s">
        <v>11048</v>
      </c>
      <c r="C905" t="s">
        <v>11049</v>
      </c>
      <c r="D905">
        <v>1993</v>
      </c>
      <c r="E905" t="s">
        <v>2877</v>
      </c>
      <c r="G905">
        <v>32</v>
      </c>
      <c r="H905" t="s">
        <v>33807</v>
      </c>
      <c r="J905" t="s">
        <v>33813</v>
      </c>
      <c r="K905" t="s">
        <v>34002</v>
      </c>
      <c r="L905" t="s">
        <v>33850</v>
      </c>
      <c r="M905" s="8" t="s">
        <v>34114</v>
      </c>
      <c r="N905" t="s">
        <v>33852</v>
      </c>
      <c r="O905" t="s">
        <v>34008</v>
      </c>
      <c r="P905" s="8" t="s">
        <v>34138</v>
      </c>
      <c r="Q905" s="8">
        <v>42.07</v>
      </c>
      <c r="R905" s="8">
        <v>139.44999999999999</v>
      </c>
      <c r="S905">
        <v>5</v>
      </c>
      <c r="T905" s="8">
        <v>14</v>
      </c>
      <c r="U905">
        <v>15.135135135135137</v>
      </c>
      <c r="V905">
        <v>185</v>
      </c>
      <c r="W905" s="8">
        <v>14</v>
      </c>
    </row>
    <row r="906" spans="1:23" hidden="1">
      <c r="A906" t="s">
        <v>34292</v>
      </c>
      <c r="B906" t="s">
        <v>11048</v>
      </c>
      <c r="C906" t="s">
        <v>11049</v>
      </c>
      <c r="D906">
        <v>1993</v>
      </c>
      <c r="E906" t="s">
        <v>2877</v>
      </c>
      <c r="G906">
        <v>32</v>
      </c>
      <c r="H906" t="s">
        <v>33807</v>
      </c>
      <c r="J906" t="s">
        <v>33813</v>
      </c>
      <c r="K906" t="s">
        <v>34002</v>
      </c>
      <c r="L906" t="s">
        <v>33850</v>
      </c>
      <c r="M906" s="8" t="s">
        <v>34146</v>
      </c>
      <c r="N906" t="s">
        <v>33852</v>
      </c>
      <c r="O906" t="s">
        <v>34008</v>
      </c>
      <c r="P906" s="8" t="s">
        <v>34138</v>
      </c>
      <c r="Q906" s="8">
        <v>42.07</v>
      </c>
      <c r="R906" s="8">
        <v>139.44999999999999</v>
      </c>
      <c r="S906">
        <v>5</v>
      </c>
      <c r="T906" s="8">
        <v>14</v>
      </c>
      <c r="U906" s="8">
        <v>17.482517482517483</v>
      </c>
      <c r="V906" s="8">
        <v>143</v>
      </c>
      <c r="W906">
        <v>14</v>
      </c>
    </row>
    <row r="907" spans="1:23" hidden="1">
      <c r="A907" t="s">
        <v>34292</v>
      </c>
      <c r="B907" t="s">
        <v>11048</v>
      </c>
      <c r="C907" t="s">
        <v>11049</v>
      </c>
      <c r="D907">
        <v>1993</v>
      </c>
      <c r="E907" t="s">
        <v>2877</v>
      </c>
      <c r="G907">
        <v>32</v>
      </c>
      <c r="H907" t="s">
        <v>33807</v>
      </c>
      <c r="J907" t="s">
        <v>33813</v>
      </c>
      <c r="K907" t="s">
        <v>34002</v>
      </c>
      <c r="L907" t="s">
        <v>33850</v>
      </c>
      <c r="M907" s="8" t="s">
        <v>34132</v>
      </c>
      <c r="N907" t="s">
        <v>33852</v>
      </c>
      <c r="O907" t="s">
        <v>34008</v>
      </c>
      <c r="P907" s="8" t="s">
        <v>34138</v>
      </c>
      <c r="Q907" s="8">
        <v>42.07</v>
      </c>
      <c r="R907" s="8">
        <v>139.44999999999999</v>
      </c>
      <c r="S907">
        <v>5</v>
      </c>
      <c r="T907" s="8">
        <v>15</v>
      </c>
      <c r="U907">
        <v>0</v>
      </c>
      <c r="V907">
        <v>129</v>
      </c>
      <c r="W907" s="8">
        <v>15</v>
      </c>
    </row>
    <row r="908" spans="1:23" hidden="1">
      <c r="A908" t="s">
        <v>34292</v>
      </c>
      <c r="B908" t="s">
        <v>11048</v>
      </c>
      <c r="C908" t="s">
        <v>11049</v>
      </c>
      <c r="D908">
        <v>1993</v>
      </c>
      <c r="E908" t="s">
        <v>2877</v>
      </c>
      <c r="G908">
        <v>32</v>
      </c>
      <c r="H908" t="s">
        <v>33807</v>
      </c>
      <c r="J908" t="s">
        <v>33813</v>
      </c>
      <c r="K908" t="s">
        <v>34002</v>
      </c>
      <c r="L908" t="s">
        <v>33850</v>
      </c>
      <c r="M908" s="8" t="s">
        <v>34114</v>
      </c>
      <c r="N908" t="s">
        <v>33852</v>
      </c>
      <c r="O908" t="s">
        <v>34008</v>
      </c>
      <c r="P908" s="8" t="s">
        <v>34138</v>
      </c>
      <c r="Q908" s="8">
        <v>42.07</v>
      </c>
      <c r="R908" s="8">
        <v>139.44999999999999</v>
      </c>
      <c r="S908">
        <v>5</v>
      </c>
      <c r="T908" s="8">
        <v>15</v>
      </c>
      <c r="U908">
        <v>0</v>
      </c>
      <c r="V908">
        <v>75</v>
      </c>
      <c r="W908" s="8">
        <v>15</v>
      </c>
    </row>
    <row r="909" spans="1:23" hidden="1">
      <c r="A909" t="s">
        <v>34292</v>
      </c>
      <c r="B909" t="s">
        <v>11048</v>
      </c>
      <c r="C909" t="s">
        <v>11049</v>
      </c>
      <c r="D909">
        <v>1993</v>
      </c>
      <c r="E909" t="s">
        <v>2877</v>
      </c>
      <c r="G909">
        <v>32</v>
      </c>
      <c r="H909" t="s">
        <v>33807</v>
      </c>
      <c r="J909" t="s">
        <v>33813</v>
      </c>
      <c r="K909" t="s">
        <v>34002</v>
      </c>
      <c r="L909" t="s">
        <v>33850</v>
      </c>
      <c r="M909" s="8" t="s">
        <v>34146</v>
      </c>
      <c r="N909" t="s">
        <v>33852</v>
      </c>
      <c r="O909" t="s">
        <v>34008</v>
      </c>
      <c r="P909" s="8" t="s">
        <v>34138</v>
      </c>
      <c r="Q909" s="8">
        <v>42.07</v>
      </c>
      <c r="R909" s="8">
        <v>139.44999999999999</v>
      </c>
      <c r="S909">
        <v>5</v>
      </c>
      <c r="T909" s="8">
        <v>15</v>
      </c>
      <c r="U909" s="8">
        <v>1.6666666666666667</v>
      </c>
      <c r="V909" s="8">
        <v>60</v>
      </c>
      <c r="W909">
        <v>15</v>
      </c>
    </row>
    <row r="910" spans="1:23" hidden="1">
      <c r="A910" t="s">
        <v>34292</v>
      </c>
      <c r="B910" t="s">
        <v>11048</v>
      </c>
      <c r="C910" t="s">
        <v>11049</v>
      </c>
      <c r="D910">
        <v>1993</v>
      </c>
      <c r="E910" t="s">
        <v>2877</v>
      </c>
      <c r="G910">
        <v>32</v>
      </c>
      <c r="H910" t="s">
        <v>33807</v>
      </c>
      <c r="J910" t="s">
        <v>33813</v>
      </c>
      <c r="K910" t="s">
        <v>34002</v>
      </c>
      <c r="L910" t="s">
        <v>33850</v>
      </c>
      <c r="M910" s="8" t="s">
        <v>34132</v>
      </c>
      <c r="N910" t="s">
        <v>33852</v>
      </c>
      <c r="O910" t="s">
        <v>34008</v>
      </c>
      <c r="P910" s="8" t="s">
        <v>34134</v>
      </c>
      <c r="Q910" s="8">
        <v>41.54</v>
      </c>
      <c r="R910" s="8">
        <v>140.91999999999999</v>
      </c>
      <c r="S910">
        <v>5</v>
      </c>
      <c r="T910" s="8">
        <v>11</v>
      </c>
      <c r="U910">
        <v>98.76543209876543</v>
      </c>
      <c r="V910">
        <v>81</v>
      </c>
      <c r="W910" s="8">
        <v>11</v>
      </c>
    </row>
    <row r="911" spans="1:23" hidden="1">
      <c r="A911" t="s">
        <v>34292</v>
      </c>
      <c r="B911" t="s">
        <v>11048</v>
      </c>
      <c r="C911" t="s">
        <v>11049</v>
      </c>
      <c r="D911">
        <v>1993</v>
      </c>
      <c r="E911" t="s">
        <v>2877</v>
      </c>
      <c r="G911">
        <v>32</v>
      </c>
      <c r="H911" t="s">
        <v>33807</v>
      </c>
      <c r="J911" t="s">
        <v>33813</v>
      </c>
      <c r="K911" t="s">
        <v>34002</v>
      </c>
      <c r="L911" t="s">
        <v>33850</v>
      </c>
      <c r="M911" s="8" t="s">
        <v>34132</v>
      </c>
      <c r="N911" t="s">
        <v>33852</v>
      </c>
      <c r="O911" t="s">
        <v>34008</v>
      </c>
      <c r="P911" s="8" t="s">
        <v>34134</v>
      </c>
      <c r="Q911" s="8">
        <v>41.54</v>
      </c>
      <c r="R911" s="8">
        <v>140.91999999999999</v>
      </c>
      <c r="S911">
        <v>5</v>
      </c>
      <c r="T911" s="8">
        <v>12</v>
      </c>
      <c r="U911">
        <v>99.212598425196859</v>
      </c>
      <c r="V911">
        <v>127</v>
      </c>
      <c r="W911" s="8">
        <v>12</v>
      </c>
    </row>
    <row r="912" spans="1:23" hidden="1">
      <c r="A912" t="s">
        <v>34292</v>
      </c>
      <c r="B912" t="s">
        <v>11048</v>
      </c>
      <c r="C912" t="s">
        <v>11049</v>
      </c>
      <c r="D912">
        <v>1993</v>
      </c>
      <c r="E912" t="s">
        <v>2877</v>
      </c>
      <c r="G912">
        <v>32</v>
      </c>
      <c r="H912" t="s">
        <v>33807</v>
      </c>
      <c r="J912" t="s">
        <v>33813</v>
      </c>
      <c r="K912" t="s">
        <v>34002</v>
      </c>
      <c r="L912" t="s">
        <v>33850</v>
      </c>
      <c r="M912" s="8" t="s">
        <v>34132</v>
      </c>
      <c r="N912" t="s">
        <v>33852</v>
      </c>
      <c r="O912" t="s">
        <v>34008</v>
      </c>
      <c r="P912" s="8" t="s">
        <v>34134</v>
      </c>
      <c r="Q912" s="8">
        <v>41.54</v>
      </c>
      <c r="R912" s="8">
        <v>140.91999999999999</v>
      </c>
      <c r="S912">
        <v>5</v>
      </c>
      <c r="T912" s="8">
        <v>13</v>
      </c>
      <c r="U912">
        <v>72.455089820359291</v>
      </c>
      <c r="V912">
        <v>167</v>
      </c>
      <c r="W912" s="8">
        <v>13</v>
      </c>
    </row>
    <row r="913" spans="1:23" hidden="1">
      <c r="A913" t="s">
        <v>34292</v>
      </c>
      <c r="B913" t="s">
        <v>11048</v>
      </c>
      <c r="C913" t="s">
        <v>11049</v>
      </c>
      <c r="D913">
        <v>1993</v>
      </c>
      <c r="E913" t="s">
        <v>2877</v>
      </c>
      <c r="G913">
        <v>32</v>
      </c>
      <c r="H913" t="s">
        <v>33807</v>
      </c>
      <c r="J913" t="s">
        <v>33813</v>
      </c>
      <c r="K913" t="s">
        <v>34002</v>
      </c>
      <c r="L913" t="s">
        <v>33850</v>
      </c>
      <c r="M913" s="8" t="s">
        <v>34132</v>
      </c>
      <c r="N913" t="s">
        <v>33852</v>
      </c>
      <c r="O913" t="s">
        <v>34008</v>
      </c>
      <c r="P913" s="8" t="s">
        <v>34134</v>
      </c>
      <c r="Q913" s="8">
        <v>41.54</v>
      </c>
      <c r="R913" s="8">
        <v>140.91999999999999</v>
      </c>
      <c r="S913">
        <v>5</v>
      </c>
      <c r="T913" s="8">
        <v>14</v>
      </c>
      <c r="U913">
        <v>12.76595744680851</v>
      </c>
      <c r="V913">
        <v>141</v>
      </c>
      <c r="W913" s="8">
        <v>14</v>
      </c>
    </row>
    <row r="914" spans="1:23" hidden="1">
      <c r="A914" t="s">
        <v>34292</v>
      </c>
      <c r="B914" t="s">
        <v>11048</v>
      </c>
      <c r="C914" t="s">
        <v>11049</v>
      </c>
      <c r="D914">
        <v>1993</v>
      </c>
      <c r="E914" t="s">
        <v>2877</v>
      </c>
      <c r="G914">
        <v>32</v>
      </c>
      <c r="H914" t="s">
        <v>33807</v>
      </c>
      <c r="J914" t="s">
        <v>33813</v>
      </c>
      <c r="K914" t="s">
        <v>34002</v>
      </c>
      <c r="L914" t="s">
        <v>33850</v>
      </c>
      <c r="M914" s="8" t="s">
        <v>34132</v>
      </c>
      <c r="N914" t="s">
        <v>33852</v>
      </c>
      <c r="O914" t="s">
        <v>34008</v>
      </c>
      <c r="P914" s="8" t="s">
        <v>34134</v>
      </c>
      <c r="Q914" s="8">
        <v>41.54</v>
      </c>
      <c r="R914" s="8">
        <v>140.91999999999999</v>
      </c>
      <c r="S914">
        <v>5</v>
      </c>
      <c r="T914" s="8">
        <v>15</v>
      </c>
      <c r="U914">
        <v>0</v>
      </c>
      <c r="V914">
        <v>157</v>
      </c>
      <c r="W914" s="8">
        <v>15</v>
      </c>
    </row>
    <row r="915" spans="1:23" hidden="1">
      <c r="A915" t="s">
        <v>34292</v>
      </c>
      <c r="B915" t="s">
        <v>11048</v>
      </c>
      <c r="C915" t="s">
        <v>11049</v>
      </c>
      <c r="D915">
        <v>1993</v>
      </c>
      <c r="E915" t="s">
        <v>2877</v>
      </c>
      <c r="G915">
        <v>32</v>
      </c>
      <c r="H915" t="s">
        <v>33807</v>
      </c>
      <c r="J915" t="s">
        <v>33813</v>
      </c>
      <c r="K915" t="s">
        <v>34002</v>
      </c>
      <c r="L915" t="s">
        <v>33850</v>
      </c>
      <c r="M915" s="8" t="s">
        <v>34114</v>
      </c>
      <c r="N915" t="s">
        <v>33852</v>
      </c>
      <c r="O915" t="s">
        <v>34008</v>
      </c>
      <c r="P915" s="8" t="s">
        <v>34155</v>
      </c>
      <c r="Q915" s="8">
        <v>41.97</v>
      </c>
      <c r="R915" s="8">
        <v>140.66999999999999</v>
      </c>
      <c r="S915">
        <v>4</v>
      </c>
      <c r="T915" s="8">
        <v>11</v>
      </c>
      <c r="U915">
        <v>100</v>
      </c>
      <c r="V915">
        <v>47</v>
      </c>
      <c r="W915" s="8">
        <v>11</v>
      </c>
    </row>
    <row r="916" spans="1:23" hidden="1">
      <c r="A916" t="s">
        <v>34292</v>
      </c>
      <c r="B916" t="s">
        <v>11048</v>
      </c>
      <c r="C916" t="s">
        <v>11049</v>
      </c>
      <c r="D916">
        <v>1993</v>
      </c>
      <c r="E916" t="s">
        <v>2877</v>
      </c>
      <c r="G916">
        <v>32</v>
      </c>
      <c r="H916" t="s">
        <v>33807</v>
      </c>
      <c r="J916" t="s">
        <v>33813</v>
      </c>
      <c r="K916" t="s">
        <v>34002</v>
      </c>
      <c r="L916" t="s">
        <v>33850</v>
      </c>
      <c r="M916" s="8" t="s">
        <v>34114</v>
      </c>
      <c r="N916" t="s">
        <v>33852</v>
      </c>
      <c r="O916" t="s">
        <v>34008</v>
      </c>
      <c r="P916" s="8" t="s">
        <v>34155</v>
      </c>
      <c r="Q916" s="8">
        <v>41.97</v>
      </c>
      <c r="R916" s="8">
        <v>140.66999999999999</v>
      </c>
      <c r="S916">
        <v>4</v>
      </c>
      <c r="T916" s="8">
        <v>12</v>
      </c>
      <c r="U916">
        <v>100</v>
      </c>
      <c r="V916">
        <v>47</v>
      </c>
      <c r="W916" s="8">
        <v>12</v>
      </c>
    </row>
    <row r="917" spans="1:23" hidden="1">
      <c r="A917" t="s">
        <v>34292</v>
      </c>
      <c r="B917" t="s">
        <v>11048</v>
      </c>
      <c r="C917" t="s">
        <v>11049</v>
      </c>
      <c r="D917">
        <v>1993</v>
      </c>
      <c r="E917" t="s">
        <v>2877</v>
      </c>
      <c r="G917">
        <v>32</v>
      </c>
      <c r="H917" t="s">
        <v>33807</v>
      </c>
      <c r="J917" t="s">
        <v>33813</v>
      </c>
      <c r="K917" t="s">
        <v>34002</v>
      </c>
      <c r="L917" t="s">
        <v>33850</v>
      </c>
      <c r="M917" s="8" t="s">
        <v>34114</v>
      </c>
      <c r="N917" t="s">
        <v>33852</v>
      </c>
      <c r="O917" t="s">
        <v>34008</v>
      </c>
      <c r="P917" s="8" t="s">
        <v>34155</v>
      </c>
      <c r="Q917" s="8">
        <v>41.97</v>
      </c>
      <c r="R917" s="8">
        <v>140.66999999999999</v>
      </c>
      <c r="S917">
        <v>4</v>
      </c>
      <c r="T917" s="8">
        <v>13</v>
      </c>
      <c r="U917">
        <v>79.545454545454547</v>
      </c>
      <c r="V917">
        <v>44</v>
      </c>
      <c r="W917" s="8">
        <v>13</v>
      </c>
    </row>
    <row r="918" spans="1:23" hidden="1">
      <c r="A918" t="s">
        <v>34292</v>
      </c>
      <c r="B918" t="s">
        <v>11048</v>
      </c>
      <c r="C918" t="s">
        <v>11049</v>
      </c>
      <c r="D918">
        <v>1993</v>
      </c>
      <c r="E918" t="s">
        <v>2877</v>
      </c>
      <c r="G918">
        <v>32</v>
      </c>
      <c r="H918" t="s">
        <v>33807</v>
      </c>
      <c r="J918" t="s">
        <v>33813</v>
      </c>
      <c r="K918" t="s">
        <v>34002</v>
      </c>
      <c r="L918" t="s">
        <v>33850</v>
      </c>
      <c r="M918" s="8" t="s">
        <v>34114</v>
      </c>
      <c r="N918" t="s">
        <v>33852</v>
      </c>
      <c r="O918" t="s">
        <v>34008</v>
      </c>
      <c r="P918" s="8" t="s">
        <v>34155</v>
      </c>
      <c r="Q918" s="8">
        <v>41.97</v>
      </c>
      <c r="R918" s="8">
        <v>140.66999999999999</v>
      </c>
      <c r="S918">
        <v>4</v>
      </c>
      <c r="T918" s="8">
        <v>14</v>
      </c>
      <c r="U918">
        <v>2.6315789473684208</v>
      </c>
      <c r="V918">
        <v>38</v>
      </c>
      <c r="W918" s="8">
        <v>14</v>
      </c>
    </row>
    <row r="919" spans="1:23" hidden="1">
      <c r="A919" t="s">
        <v>34292</v>
      </c>
      <c r="B919" t="s">
        <v>11048</v>
      </c>
      <c r="C919" t="s">
        <v>11049</v>
      </c>
      <c r="D919">
        <v>1993</v>
      </c>
      <c r="E919" t="s">
        <v>2877</v>
      </c>
      <c r="G919">
        <v>32</v>
      </c>
      <c r="H919" t="s">
        <v>33807</v>
      </c>
      <c r="J919" t="s">
        <v>33813</v>
      </c>
      <c r="K919" t="s">
        <v>34002</v>
      </c>
      <c r="L919" t="s">
        <v>33850</v>
      </c>
      <c r="M919" s="8" t="s">
        <v>34146</v>
      </c>
      <c r="N919" t="s">
        <v>33852</v>
      </c>
      <c r="O919" t="s">
        <v>34008</v>
      </c>
      <c r="P919" s="8" t="s">
        <v>34148</v>
      </c>
      <c r="Q919" s="8">
        <v>45.25</v>
      </c>
      <c r="R919" s="8">
        <v>141.21</v>
      </c>
      <c r="S919">
        <v>6</v>
      </c>
      <c r="T919" s="9">
        <v>11</v>
      </c>
      <c r="U919" s="8">
        <v>100</v>
      </c>
      <c r="V919" s="9">
        <v>55</v>
      </c>
      <c r="W919">
        <v>11</v>
      </c>
    </row>
    <row r="920" spans="1:23" hidden="1">
      <c r="A920" t="s">
        <v>34292</v>
      </c>
      <c r="B920" t="s">
        <v>11048</v>
      </c>
      <c r="C920" t="s">
        <v>11049</v>
      </c>
      <c r="D920">
        <v>1993</v>
      </c>
      <c r="E920" t="s">
        <v>2877</v>
      </c>
      <c r="G920">
        <v>32</v>
      </c>
      <c r="H920" t="s">
        <v>33807</v>
      </c>
      <c r="J920" t="s">
        <v>33813</v>
      </c>
      <c r="K920" t="s">
        <v>34002</v>
      </c>
      <c r="L920" t="s">
        <v>33850</v>
      </c>
      <c r="M920" s="8" t="s">
        <v>34146</v>
      </c>
      <c r="N920" t="s">
        <v>33852</v>
      </c>
      <c r="O920" t="s">
        <v>34008</v>
      </c>
      <c r="P920" s="8" t="s">
        <v>34148</v>
      </c>
      <c r="Q920" s="8">
        <v>45.25</v>
      </c>
      <c r="R920" s="8">
        <v>141.21</v>
      </c>
      <c r="S920">
        <v>6</v>
      </c>
      <c r="T920" s="9">
        <v>12</v>
      </c>
      <c r="U920" s="8">
        <v>100</v>
      </c>
      <c r="V920" s="9">
        <v>68</v>
      </c>
      <c r="W920">
        <v>12</v>
      </c>
    </row>
    <row r="921" spans="1:23" hidden="1">
      <c r="A921" t="s">
        <v>34292</v>
      </c>
      <c r="B921" t="s">
        <v>11048</v>
      </c>
      <c r="C921" t="s">
        <v>11049</v>
      </c>
      <c r="D921">
        <v>1993</v>
      </c>
      <c r="E921" t="s">
        <v>2877</v>
      </c>
      <c r="G921">
        <v>32</v>
      </c>
      <c r="H921" t="s">
        <v>33807</v>
      </c>
      <c r="J921" t="s">
        <v>33813</v>
      </c>
      <c r="K921" t="s">
        <v>34002</v>
      </c>
      <c r="L921" t="s">
        <v>33850</v>
      </c>
      <c r="M921" s="8" t="s">
        <v>34146</v>
      </c>
      <c r="N921" t="s">
        <v>33852</v>
      </c>
      <c r="O921" t="s">
        <v>34008</v>
      </c>
      <c r="P921" s="8" t="s">
        <v>34148</v>
      </c>
      <c r="Q921" s="8">
        <v>45.25</v>
      </c>
      <c r="R921" s="8">
        <v>141.21</v>
      </c>
      <c r="S921">
        <v>6</v>
      </c>
      <c r="T921" s="9">
        <v>13</v>
      </c>
      <c r="U921" s="8">
        <v>98.648648648648646</v>
      </c>
      <c r="V921" s="9">
        <v>74</v>
      </c>
      <c r="W921">
        <v>13</v>
      </c>
    </row>
    <row r="922" spans="1:23" hidden="1">
      <c r="A922" t="s">
        <v>34292</v>
      </c>
      <c r="B922" t="s">
        <v>11048</v>
      </c>
      <c r="C922" t="s">
        <v>11049</v>
      </c>
      <c r="D922">
        <v>1993</v>
      </c>
      <c r="E922" t="s">
        <v>2877</v>
      </c>
      <c r="G922">
        <v>32</v>
      </c>
      <c r="H922" t="s">
        <v>33807</v>
      </c>
      <c r="J922" t="s">
        <v>33813</v>
      </c>
      <c r="K922" t="s">
        <v>34002</v>
      </c>
      <c r="L922" t="s">
        <v>33850</v>
      </c>
      <c r="M922" s="8" t="s">
        <v>34146</v>
      </c>
      <c r="N922" t="s">
        <v>33852</v>
      </c>
      <c r="O922" t="s">
        <v>34008</v>
      </c>
      <c r="P922" s="8" t="s">
        <v>34148</v>
      </c>
      <c r="Q922" s="8">
        <v>45.25</v>
      </c>
      <c r="R922" s="8">
        <v>141.21</v>
      </c>
      <c r="S922">
        <v>6</v>
      </c>
      <c r="T922" s="9">
        <v>14</v>
      </c>
      <c r="U922" s="8">
        <v>83.673469387755105</v>
      </c>
      <c r="V922" s="9">
        <v>49</v>
      </c>
      <c r="W922">
        <v>14</v>
      </c>
    </row>
    <row r="923" spans="1:23" hidden="1">
      <c r="A923" t="s">
        <v>34292</v>
      </c>
      <c r="B923" t="s">
        <v>11048</v>
      </c>
      <c r="C923" t="s">
        <v>11049</v>
      </c>
      <c r="D923">
        <v>1993</v>
      </c>
      <c r="E923" t="s">
        <v>2877</v>
      </c>
      <c r="G923">
        <v>32</v>
      </c>
      <c r="H923" t="s">
        <v>33807</v>
      </c>
      <c r="J923" t="s">
        <v>33813</v>
      </c>
      <c r="K923" t="s">
        <v>34002</v>
      </c>
      <c r="L923" t="s">
        <v>33850</v>
      </c>
      <c r="M923" s="8" t="s">
        <v>34146</v>
      </c>
      <c r="N923" t="s">
        <v>33852</v>
      </c>
      <c r="O923" t="s">
        <v>34008</v>
      </c>
      <c r="P923" s="8" t="s">
        <v>34148</v>
      </c>
      <c r="Q923" s="8">
        <v>45.25</v>
      </c>
      <c r="R923" s="8">
        <v>141.21</v>
      </c>
      <c r="S923">
        <v>6</v>
      </c>
      <c r="T923" s="9">
        <v>15</v>
      </c>
      <c r="U923" s="8">
        <v>14.583333333333334</v>
      </c>
      <c r="V923" s="9">
        <v>48</v>
      </c>
      <c r="W923">
        <v>15</v>
      </c>
    </row>
    <row r="924" spans="1:23" hidden="1">
      <c r="A924" t="s">
        <v>34292</v>
      </c>
      <c r="B924" t="s">
        <v>11048</v>
      </c>
      <c r="C924" t="s">
        <v>11049</v>
      </c>
      <c r="D924">
        <v>1993</v>
      </c>
      <c r="E924" t="s">
        <v>2877</v>
      </c>
      <c r="G924">
        <v>32</v>
      </c>
      <c r="H924" t="s">
        <v>33807</v>
      </c>
      <c r="J924" t="s">
        <v>33813</v>
      </c>
      <c r="K924" t="s">
        <v>34002</v>
      </c>
      <c r="L924" t="s">
        <v>33850</v>
      </c>
      <c r="M924" s="8" t="s">
        <v>34146</v>
      </c>
      <c r="N924" t="s">
        <v>33852</v>
      </c>
      <c r="O924" t="s">
        <v>34008</v>
      </c>
      <c r="P924" s="8" t="s">
        <v>34148</v>
      </c>
      <c r="Q924" s="8">
        <v>45.25</v>
      </c>
      <c r="R924" s="8">
        <v>141.21</v>
      </c>
      <c r="S924">
        <v>6</v>
      </c>
      <c r="T924" s="8">
        <v>16</v>
      </c>
      <c r="U924" s="8">
        <v>11.111111111111111</v>
      </c>
      <c r="V924" s="8">
        <v>27</v>
      </c>
      <c r="W924">
        <v>16</v>
      </c>
    </row>
    <row r="925" spans="1:23" hidden="1">
      <c r="A925" t="s">
        <v>34292</v>
      </c>
      <c r="B925" t="s">
        <v>11048</v>
      </c>
      <c r="C925" t="s">
        <v>11049</v>
      </c>
      <c r="D925">
        <v>1993</v>
      </c>
      <c r="E925" t="s">
        <v>2877</v>
      </c>
      <c r="G925">
        <v>32</v>
      </c>
      <c r="H925" t="s">
        <v>33807</v>
      </c>
      <c r="J925" t="s">
        <v>33813</v>
      </c>
      <c r="K925" t="s">
        <v>34002</v>
      </c>
      <c r="L925" t="s">
        <v>33850</v>
      </c>
      <c r="M925" s="8" t="s">
        <v>34132</v>
      </c>
      <c r="N925" t="s">
        <v>33852</v>
      </c>
      <c r="O925" t="s">
        <v>34008</v>
      </c>
      <c r="P925" s="8" t="s">
        <v>34140</v>
      </c>
      <c r="Q925" s="8">
        <v>38.020000000000003</v>
      </c>
      <c r="R925" s="8">
        <v>138.37</v>
      </c>
      <c r="S925">
        <v>5</v>
      </c>
      <c r="T925" s="8">
        <v>11</v>
      </c>
      <c r="U925">
        <v>97.647058823529406</v>
      </c>
      <c r="V925">
        <v>85</v>
      </c>
      <c r="W925" s="8">
        <v>11</v>
      </c>
    </row>
    <row r="926" spans="1:23" hidden="1">
      <c r="A926" t="s">
        <v>34292</v>
      </c>
      <c r="B926" t="s">
        <v>11048</v>
      </c>
      <c r="C926" t="s">
        <v>11049</v>
      </c>
      <c r="D926">
        <v>1993</v>
      </c>
      <c r="E926" t="s">
        <v>2877</v>
      </c>
      <c r="G926">
        <v>32</v>
      </c>
      <c r="H926" t="s">
        <v>33807</v>
      </c>
      <c r="J926" t="s">
        <v>33813</v>
      </c>
      <c r="K926" t="s">
        <v>34002</v>
      </c>
      <c r="L926" t="s">
        <v>33850</v>
      </c>
      <c r="M926" s="8" t="s">
        <v>34132</v>
      </c>
      <c r="N926" t="s">
        <v>33852</v>
      </c>
      <c r="O926" t="s">
        <v>34008</v>
      </c>
      <c r="P926" s="8" t="s">
        <v>34140</v>
      </c>
      <c r="Q926" s="8">
        <v>38.020000000000003</v>
      </c>
      <c r="R926" s="8">
        <v>138.37</v>
      </c>
      <c r="S926">
        <v>5</v>
      </c>
      <c r="T926" s="8">
        <v>12</v>
      </c>
      <c r="U926">
        <v>92.222222222222229</v>
      </c>
      <c r="V926">
        <v>90</v>
      </c>
      <c r="W926" s="8">
        <v>12</v>
      </c>
    </row>
    <row r="927" spans="1:23" hidden="1">
      <c r="A927" t="s">
        <v>34292</v>
      </c>
      <c r="B927" t="s">
        <v>11048</v>
      </c>
      <c r="C927" t="s">
        <v>11049</v>
      </c>
      <c r="D927">
        <v>1993</v>
      </c>
      <c r="E927" t="s">
        <v>2877</v>
      </c>
      <c r="G927">
        <v>32</v>
      </c>
      <c r="H927" t="s">
        <v>33807</v>
      </c>
      <c r="J927" t="s">
        <v>33813</v>
      </c>
      <c r="K927" t="s">
        <v>34002</v>
      </c>
      <c r="L927" t="s">
        <v>33850</v>
      </c>
      <c r="M927" s="8" t="s">
        <v>34132</v>
      </c>
      <c r="N927" t="s">
        <v>33852</v>
      </c>
      <c r="O927" t="s">
        <v>34008</v>
      </c>
      <c r="P927" s="8" t="s">
        <v>34140</v>
      </c>
      <c r="Q927" s="8">
        <v>38.020000000000003</v>
      </c>
      <c r="R927" s="8">
        <v>138.37</v>
      </c>
      <c r="S927">
        <v>5</v>
      </c>
      <c r="T927" s="8">
        <v>13</v>
      </c>
      <c r="U927">
        <v>40.322580645161288</v>
      </c>
      <c r="V927">
        <v>124</v>
      </c>
      <c r="W927" s="8">
        <v>13</v>
      </c>
    </row>
    <row r="928" spans="1:23" hidden="1">
      <c r="A928" t="s">
        <v>34292</v>
      </c>
      <c r="B928" t="s">
        <v>11048</v>
      </c>
      <c r="C928" t="s">
        <v>11049</v>
      </c>
      <c r="D928">
        <v>1993</v>
      </c>
      <c r="E928" t="s">
        <v>2877</v>
      </c>
      <c r="G928">
        <v>32</v>
      </c>
      <c r="H928" t="s">
        <v>33807</v>
      </c>
      <c r="J928" t="s">
        <v>33813</v>
      </c>
      <c r="K928" t="s">
        <v>34002</v>
      </c>
      <c r="L928" t="s">
        <v>33850</v>
      </c>
      <c r="M928" s="8" t="s">
        <v>34132</v>
      </c>
      <c r="N928" t="s">
        <v>33852</v>
      </c>
      <c r="O928" t="s">
        <v>34008</v>
      </c>
      <c r="P928" s="8" t="s">
        <v>34140</v>
      </c>
      <c r="Q928" s="8">
        <v>38.020000000000003</v>
      </c>
      <c r="R928" s="8">
        <v>138.37</v>
      </c>
      <c r="S928">
        <v>5</v>
      </c>
      <c r="T928" s="8">
        <v>14</v>
      </c>
      <c r="U928">
        <v>7.03125</v>
      </c>
      <c r="V928">
        <v>128</v>
      </c>
      <c r="W928" s="8">
        <v>14</v>
      </c>
    </row>
    <row r="929" spans="1:23" hidden="1">
      <c r="A929" t="s">
        <v>34292</v>
      </c>
      <c r="B929" t="s">
        <v>11048</v>
      </c>
      <c r="C929" t="s">
        <v>11049</v>
      </c>
      <c r="D929">
        <v>1993</v>
      </c>
      <c r="E929" t="s">
        <v>2877</v>
      </c>
      <c r="G929">
        <v>32</v>
      </c>
      <c r="H929" t="s">
        <v>33807</v>
      </c>
      <c r="J929" t="s">
        <v>33813</v>
      </c>
      <c r="K929" t="s">
        <v>34002</v>
      </c>
      <c r="L929" t="s">
        <v>33850</v>
      </c>
      <c r="M929" s="8" t="s">
        <v>34132</v>
      </c>
      <c r="N929" t="s">
        <v>33852</v>
      </c>
      <c r="O929" t="s">
        <v>34008</v>
      </c>
      <c r="P929" s="8" t="s">
        <v>34140</v>
      </c>
      <c r="Q929" s="8">
        <v>38.020000000000003</v>
      </c>
      <c r="R929" s="8">
        <v>138.37</v>
      </c>
      <c r="S929">
        <v>5</v>
      </c>
      <c r="T929" s="8">
        <v>15</v>
      </c>
      <c r="U929">
        <v>0.85470085470085477</v>
      </c>
      <c r="V929">
        <v>117</v>
      </c>
      <c r="W929" s="8">
        <v>15</v>
      </c>
    </row>
    <row r="930" spans="1:23" hidden="1">
      <c r="A930" t="s">
        <v>34292</v>
      </c>
      <c r="B930" t="s">
        <v>11048</v>
      </c>
      <c r="C930" t="s">
        <v>11049</v>
      </c>
      <c r="D930">
        <v>1993</v>
      </c>
      <c r="E930" t="s">
        <v>2877</v>
      </c>
      <c r="G930">
        <v>32</v>
      </c>
      <c r="H930" t="s">
        <v>33807</v>
      </c>
      <c r="J930" t="s">
        <v>33813</v>
      </c>
      <c r="K930" t="s">
        <v>34002</v>
      </c>
      <c r="L930" t="s">
        <v>33850</v>
      </c>
      <c r="M930" s="8" t="s">
        <v>34132</v>
      </c>
      <c r="N930" t="s">
        <v>33852</v>
      </c>
      <c r="O930" t="s">
        <v>34008</v>
      </c>
      <c r="P930" s="8" t="s">
        <v>34136</v>
      </c>
      <c r="Q930" s="8">
        <v>38.92</v>
      </c>
      <c r="R930" s="8">
        <v>139.84</v>
      </c>
      <c r="S930">
        <v>5</v>
      </c>
      <c r="T930" s="8">
        <v>11</v>
      </c>
      <c r="U930">
        <v>90.769230769230774</v>
      </c>
      <c r="V930">
        <v>130</v>
      </c>
      <c r="W930" s="8">
        <v>11</v>
      </c>
    </row>
    <row r="931" spans="1:23" hidden="1">
      <c r="A931" t="s">
        <v>34292</v>
      </c>
      <c r="B931" t="s">
        <v>11048</v>
      </c>
      <c r="C931" t="s">
        <v>11049</v>
      </c>
      <c r="D931">
        <v>1993</v>
      </c>
      <c r="E931" t="s">
        <v>2877</v>
      </c>
      <c r="G931">
        <v>32</v>
      </c>
      <c r="H931" t="s">
        <v>33807</v>
      </c>
      <c r="J931" t="s">
        <v>33813</v>
      </c>
      <c r="K931" t="s">
        <v>34002</v>
      </c>
      <c r="L931" t="s">
        <v>33850</v>
      </c>
      <c r="M931" s="8" t="s">
        <v>34132</v>
      </c>
      <c r="N931" t="s">
        <v>33852</v>
      </c>
      <c r="O931" t="s">
        <v>34008</v>
      </c>
      <c r="P931" s="8" t="s">
        <v>34136</v>
      </c>
      <c r="Q931" s="8">
        <v>38.92</v>
      </c>
      <c r="R931" s="8">
        <v>139.84</v>
      </c>
      <c r="S931">
        <v>5</v>
      </c>
      <c r="T931" s="8">
        <v>12</v>
      </c>
      <c r="U931">
        <v>83.888888888888886</v>
      </c>
      <c r="V931">
        <v>180</v>
      </c>
      <c r="W931" s="8">
        <v>12</v>
      </c>
    </row>
    <row r="932" spans="1:23" hidden="1">
      <c r="A932" t="s">
        <v>34292</v>
      </c>
      <c r="B932" t="s">
        <v>11048</v>
      </c>
      <c r="C932" t="s">
        <v>11049</v>
      </c>
      <c r="D932">
        <v>1993</v>
      </c>
      <c r="E932" t="s">
        <v>2877</v>
      </c>
      <c r="G932">
        <v>32</v>
      </c>
      <c r="H932" t="s">
        <v>33807</v>
      </c>
      <c r="J932" t="s">
        <v>33813</v>
      </c>
      <c r="K932" t="s">
        <v>34002</v>
      </c>
      <c r="L932" t="s">
        <v>33850</v>
      </c>
      <c r="M932" s="8" t="s">
        <v>34132</v>
      </c>
      <c r="N932" t="s">
        <v>33852</v>
      </c>
      <c r="O932" t="s">
        <v>34008</v>
      </c>
      <c r="P932" s="8" t="s">
        <v>34136</v>
      </c>
      <c r="Q932" s="8">
        <v>38.92</v>
      </c>
      <c r="R932" s="8">
        <v>139.84</v>
      </c>
      <c r="S932">
        <v>5</v>
      </c>
      <c r="T932" s="8">
        <v>13</v>
      </c>
      <c r="U932">
        <v>42.857142857142854</v>
      </c>
      <c r="V932">
        <v>245</v>
      </c>
      <c r="W932" s="8">
        <v>13</v>
      </c>
    </row>
    <row r="933" spans="1:23" hidden="1">
      <c r="A933" t="s">
        <v>34292</v>
      </c>
      <c r="B933" t="s">
        <v>11048</v>
      </c>
      <c r="C933" t="s">
        <v>11049</v>
      </c>
      <c r="D933">
        <v>1993</v>
      </c>
      <c r="E933" t="s">
        <v>2877</v>
      </c>
      <c r="G933">
        <v>32</v>
      </c>
      <c r="H933" t="s">
        <v>33807</v>
      </c>
      <c r="J933" t="s">
        <v>33813</v>
      </c>
      <c r="K933" t="s">
        <v>34002</v>
      </c>
      <c r="L933" t="s">
        <v>33850</v>
      </c>
      <c r="M933" s="8" t="s">
        <v>34132</v>
      </c>
      <c r="N933" t="s">
        <v>33852</v>
      </c>
      <c r="O933" t="s">
        <v>34008</v>
      </c>
      <c r="P933" s="8" t="s">
        <v>34136</v>
      </c>
      <c r="Q933" s="8">
        <v>38.92</v>
      </c>
      <c r="R933" s="8">
        <v>139.84</v>
      </c>
      <c r="S933">
        <v>5</v>
      </c>
      <c r="T933" s="8">
        <v>14</v>
      </c>
      <c r="U933">
        <v>6.25</v>
      </c>
      <c r="V933">
        <v>160</v>
      </c>
      <c r="W933" s="8">
        <v>14</v>
      </c>
    </row>
    <row r="934" spans="1:23" hidden="1">
      <c r="A934" t="s">
        <v>34292</v>
      </c>
      <c r="B934" t="s">
        <v>11048</v>
      </c>
      <c r="C934" t="s">
        <v>11049</v>
      </c>
      <c r="D934">
        <v>1993</v>
      </c>
      <c r="E934" t="s">
        <v>2877</v>
      </c>
      <c r="G934">
        <v>32</v>
      </c>
      <c r="H934" t="s">
        <v>33807</v>
      </c>
      <c r="J934" t="s">
        <v>33813</v>
      </c>
      <c r="K934" t="s">
        <v>34002</v>
      </c>
      <c r="L934" t="s">
        <v>33850</v>
      </c>
      <c r="M934" s="8" t="s">
        <v>34132</v>
      </c>
      <c r="N934" t="s">
        <v>33852</v>
      </c>
      <c r="O934" t="s">
        <v>34008</v>
      </c>
      <c r="P934" s="8" t="s">
        <v>34136</v>
      </c>
      <c r="Q934" s="8">
        <v>38.92</v>
      </c>
      <c r="R934" s="8">
        <v>139.84</v>
      </c>
      <c r="S934">
        <v>5</v>
      </c>
      <c r="T934" s="8">
        <v>15</v>
      </c>
      <c r="U934">
        <v>0</v>
      </c>
      <c r="V934">
        <v>129</v>
      </c>
      <c r="W934" s="8">
        <v>15</v>
      </c>
    </row>
    <row r="935" spans="1:23" hidden="1">
      <c r="A935" t="s">
        <v>34292</v>
      </c>
      <c r="B935" t="s">
        <v>11048</v>
      </c>
      <c r="C935" t="s">
        <v>11049</v>
      </c>
      <c r="D935">
        <v>1993</v>
      </c>
      <c r="E935" t="s">
        <v>2877</v>
      </c>
      <c r="G935">
        <v>32</v>
      </c>
      <c r="H935" t="s">
        <v>33807</v>
      </c>
      <c r="J935" t="s">
        <v>33813</v>
      </c>
      <c r="K935" t="s">
        <v>34002</v>
      </c>
      <c r="L935" t="s">
        <v>33850</v>
      </c>
      <c r="M935" s="8" t="s">
        <v>34125</v>
      </c>
      <c r="N935" t="s">
        <v>33852</v>
      </c>
      <c r="O935" t="s">
        <v>34008</v>
      </c>
      <c r="P935" s="8" t="s">
        <v>34128</v>
      </c>
      <c r="Q935" s="8">
        <v>43.07</v>
      </c>
      <c r="R935" s="8">
        <v>141.35</v>
      </c>
      <c r="S935">
        <v>5</v>
      </c>
      <c r="T935" s="8">
        <v>11</v>
      </c>
      <c r="U935">
        <v>100</v>
      </c>
      <c r="V935">
        <v>70</v>
      </c>
      <c r="W935" s="8">
        <v>11</v>
      </c>
    </row>
    <row r="936" spans="1:23" hidden="1">
      <c r="A936" t="s">
        <v>34292</v>
      </c>
      <c r="B936" t="s">
        <v>11048</v>
      </c>
      <c r="C936" t="s">
        <v>11049</v>
      </c>
      <c r="D936">
        <v>1993</v>
      </c>
      <c r="E936" t="s">
        <v>2877</v>
      </c>
      <c r="G936">
        <v>32</v>
      </c>
      <c r="H936" t="s">
        <v>33807</v>
      </c>
      <c r="J936" t="s">
        <v>33813</v>
      </c>
      <c r="K936" t="s">
        <v>34002</v>
      </c>
      <c r="L936" t="s">
        <v>33850</v>
      </c>
      <c r="M936" s="8" t="s">
        <v>34132</v>
      </c>
      <c r="N936" t="s">
        <v>33852</v>
      </c>
      <c r="O936" t="s">
        <v>34008</v>
      </c>
      <c r="P936" s="8" t="s">
        <v>34128</v>
      </c>
      <c r="Q936" s="8">
        <v>43.07</v>
      </c>
      <c r="R936" s="8">
        <v>141.35</v>
      </c>
      <c r="S936">
        <v>5</v>
      </c>
      <c r="T936" s="8">
        <v>11</v>
      </c>
      <c r="U936">
        <v>100</v>
      </c>
      <c r="V936">
        <v>90</v>
      </c>
      <c r="W936" s="8">
        <v>11</v>
      </c>
    </row>
    <row r="937" spans="1:23" hidden="1">
      <c r="A937" t="s">
        <v>34292</v>
      </c>
      <c r="B937" t="s">
        <v>11048</v>
      </c>
      <c r="C937" t="s">
        <v>11049</v>
      </c>
      <c r="D937">
        <v>1993</v>
      </c>
      <c r="E937" t="s">
        <v>2877</v>
      </c>
      <c r="G937">
        <v>32</v>
      </c>
      <c r="H937" t="s">
        <v>33807</v>
      </c>
      <c r="J937" t="s">
        <v>33813</v>
      </c>
      <c r="K937" t="s">
        <v>34002</v>
      </c>
      <c r="L937" t="s">
        <v>33850</v>
      </c>
      <c r="M937" s="8" t="s">
        <v>34146</v>
      </c>
      <c r="N937" t="s">
        <v>33852</v>
      </c>
      <c r="O937" t="s">
        <v>34008</v>
      </c>
      <c r="P937" s="8" t="s">
        <v>34128</v>
      </c>
      <c r="Q937" s="8">
        <v>43.07</v>
      </c>
      <c r="R937" s="8">
        <v>141.35</v>
      </c>
      <c r="S937">
        <v>6</v>
      </c>
      <c r="T937" s="9">
        <v>11</v>
      </c>
      <c r="U937" s="8">
        <v>100</v>
      </c>
      <c r="V937" s="9">
        <v>98</v>
      </c>
      <c r="W937" s="7">
        <v>11</v>
      </c>
    </row>
    <row r="938" spans="1:23" hidden="1">
      <c r="A938" t="s">
        <v>34292</v>
      </c>
      <c r="B938" t="s">
        <v>11048</v>
      </c>
      <c r="C938" t="s">
        <v>11049</v>
      </c>
      <c r="D938">
        <v>1993</v>
      </c>
      <c r="E938" t="s">
        <v>2877</v>
      </c>
      <c r="G938">
        <v>32</v>
      </c>
      <c r="H938" t="s">
        <v>33807</v>
      </c>
      <c r="J938" t="s">
        <v>33813</v>
      </c>
      <c r="K938" t="s">
        <v>34002</v>
      </c>
      <c r="L938" t="s">
        <v>33850</v>
      </c>
      <c r="M938" s="8" t="s">
        <v>34125</v>
      </c>
      <c r="N938" t="s">
        <v>33852</v>
      </c>
      <c r="O938" t="s">
        <v>34008</v>
      </c>
      <c r="P938" s="8" t="s">
        <v>34128</v>
      </c>
      <c r="Q938" s="8">
        <v>43.07</v>
      </c>
      <c r="R938" s="8">
        <v>141.35</v>
      </c>
      <c r="S938">
        <v>5</v>
      </c>
      <c r="T938" s="8">
        <v>12</v>
      </c>
      <c r="U938">
        <v>82.113821138211378</v>
      </c>
      <c r="V938">
        <v>123</v>
      </c>
      <c r="W938" s="8">
        <v>12</v>
      </c>
    </row>
    <row r="939" spans="1:23" hidden="1">
      <c r="A939" t="s">
        <v>34292</v>
      </c>
      <c r="B939" t="s">
        <v>11048</v>
      </c>
      <c r="C939" t="s">
        <v>11049</v>
      </c>
      <c r="D939">
        <v>1993</v>
      </c>
      <c r="E939" t="s">
        <v>2877</v>
      </c>
      <c r="G939">
        <v>32</v>
      </c>
      <c r="H939" t="s">
        <v>33807</v>
      </c>
      <c r="J939" t="s">
        <v>33813</v>
      </c>
      <c r="K939" t="s">
        <v>34002</v>
      </c>
      <c r="L939" t="s">
        <v>33850</v>
      </c>
      <c r="M939" s="8" t="s">
        <v>34132</v>
      </c>
      <c r="N939" t="s">
        <v>33852</v>
      </c>
      <c r="O939" t="s">
        <v>34008</v>
      </c>
      <c r="P939" s="8" t="s">
        <v>34128</v>
      </c>
      <c r="Q939" s="8">
        <v>43.07</v>
      </c>
      <c r="R939" s="8">
        <v>141.35</v>
      </c>
      <c r="S939">
        <v>5</v>
      </c>
      <c r="T939" s="8">
        <v>12</v>
      </c>
      <c r="U939">
        <v>100</v>
      </c>
      <c r="V939">
        <v>90</v>
      </c>
      <c r="W939" s="8">
        <v>12</v>
      </c>
    </row>
    <row r="940" spans="1:23" hidden="1">
      <c r="A940" t="s">
        <v>34292</v>
      </c>
      <c r="B940" t="s">
        <v>11048</v>
      </c>
      <c r="C940" t="s">
        <v>11049</v>
      </c>
      <c r="D940">
        <v>1993</v>
      </c>
      <c r="E940" t="s">
        <v>2877</v>
      </c>
      <c r="G940">
        <v>32</v>
      </c>
      <c r="H940" t="s">
        <v>33807</v>
      </c>
      <c r="J940" t="s">
        <v>33813</v>
      </c>
      <c r="K940" t="s">
        <v>34002</v>
      </c>
      <c r="L940" t="s">
        <v>33850</v>
      </c>
      <c r="M940" s="8" t="s">
        <v>34146</v>
      </c>
      <c r="N940" t="s">
        <v>33852</v>
      </c>
      <c r="O940" t="s">
        <v>34008</v>
      </c>
      <c r="P940" s="8" t="s">
        <v>34128</v>
      </c>
      <c r="Q940" s="8">
        <v>43.07</v>
      </c>
      <c r="R940" s="8">
        <v>141.35</v>
      </c>
      <c r="S940">
        <v>6</v>
      </c>
      <c r="T940" s="9">
        <v>12</v>
      </c>
      <c r="U940" s="8">
        <v>95.959595959595958</v>
      </c>
      <c r="V940" s="9">
        <v>99</v>
      </c>
      <c r="W940" s="7">
        <v>12</v>
      </c>
    </row>
    <row r="941" spans="1:23" hidden="1">
      <c r="A941" t="s">
        <v>34292</v>
      </c>
      <c r="B941" t="s">
        <v>11048</v>
      </c>
      <c r="C941" t="s">
        <v>11049</v>
      </c>
      <c r="D941">
        <v>1993</v>
      </c>
      <c r="E941" t="s">
        <v>2877</v>
      </c>
      <c r="G941">
        <v>32</v>
      </c>
      <c r="H941" t="s">
        <v>33807</v>
      </c>
      <c r="J941" t="s">
        <v>33813</v>
      </c>
      <c r="K941" t="s">
        <v>34002</v>
      </c>
      <c r="L941" t="s">
        <v>33850</v>
      </c>
      <c r="M941" s="8" t="s">
        <v>34125</v>
      </c>
      <c r="N941" t="s">
        <v>33852</v>
      </c>
      <c r="O941" t="s">
        <v>34008</v>
      </c>
      <c r="P941" s="8" t="s">
        <v>34128</v>
      </c>
      <c r="Q941" s="8">
        <v>43.07</v>
      </c>
      <c r="R941" s="8">
        <v>141.35</v>
      </c>
      <c r="S941">
        <v>5</v>
      </c>
      <c r="T941" s="8">
        <v>13</v>
      </c>
      <c r="U941">
        <v>47.719298245614034</v>
      </c>
      <c r="V941">
        <v>285</v>
      </c>
      <c r="W941" s="8">
        <v>13</v>
      </c>
    </row>
    <row r="942" spans="1:23" hidden="1">
      <c r="A942" t="s">
        <v>34292</v>
      </c>
      <c r="B942" t="s">
        <v>11048</v>
      </c>
      <c r="C942" t="s">
        <v>11049</v>
      </c>
      <c r="D942">
        <v>1993</v>
      </c>
      <c r="E942" t="s">
        <v>2877</v>
      </c>
      <c r="G942">
        <v>32</v>
      </c>
      <c r="H942" t="s">
        <v>33807</v>
      </c>
      <c r="J942" t="s">
        <v>33813</v>
      </c>
      <c r="K942" t="s">
        <v>34002</v>
      </c>
      <c r="L942" t="s">
        <v>33850</v>
      </c>
      <c r="M942" s="8" t="s">
        <v>34132</v>
      </c>
      <c r="N942" t="s">
        <v>33852</v>
      </c>
      <c r="O942" t="s">
        <v>34008</v>
      </c>
      <c r="P942" s="8" t="s">
        <v>34128</v>
      </c>
      <c r="Q942" s="8">
        <v>43.07</v>
      </c>
      <c r="R942" s="8">
        <v>141.35</v>
      </c>
      <c r="S942">
        <v>5</v>
      </c>
      <c r="T942" s="8">
        <v>13</v>
      </c>
      <c r="U942">
        <v>86.904761904761912</v>
      </c>
      <c r="V942">
        <v>84</v>
      </c>
      <c r="W942" s="8">
        <v>13</v>
      </c>
    </row>
    <row r="943" spans="1:23" hidden="1">
      <c r="A943" t="s">
        <v>34292</v>
      </c>
      <c r="B943" t="s">
        <v>11048</v>
      </c>
      <c r="C943" t="s">
        <v>11049</v>
      </c>
      <c r="D943">
        <v>1993</v>
      </c>
      <c r="E943" t="s">
        <v>2877</v>
      </c>
      <c r="G943">
        <v>32</v>
      </c>
      <c r="H943" t="s">
        <v>33807</v>
      </c>
      <c r="J943" t="s">
        <v>33813</v>
      </c>
      <c r="K943" t="s">
        <v>34002</v>
      </c>
      <c r="L943" t="s">
        <v>33850</v>
      </c>
      <c r="M943" s="8" t="s">
        <v>34146</v>
      </c>
      <c r="N943" t="s">
        <v>33852</v>
      </c>
      <c r="O943" t="s">
        <v>34008</v>
      </c>
      <c r="P943" s="8" t="s">
        <v>34128</v>
      </c>
      <c r="Q943" s="8">
        <v>43.07</v>
      </c>
      <c r="R943" s="8">
        <v>141.35</v>
      </c>
      <c r="S943">
        <v>6</v>
      </c>
      <c r="T943" s="9">
        <v>13</v>
      </c>
      <c r="U943" s="8">
        <v>81.188118811881196</v>
      </c>
      <c r="V943" s="9">
        <v>101</v>
      </c>
      <c r="W943" s="7">
        <v>13</v>
      </c>
    </row>
    <row r="944" spans="1:23" hidden="1">
      <c r="A944" t="s">
        <v>34292</v>
      </c>
      <c r="B944" t="s">
        <v>11048</v>
      </c>
      <c r="C944" t="s">
        <v>11049</v>
      </c>
      <c r="D944">
        <v>1993</v>
      </c>
      <c r="E944" t="s">
        <v>2877</v>
      </c>
      <c r="G944">
        <v>32</v>
      </c>
      <c r="H944" t="s">
        <v>33807</v>
      </c>
      <c r="J944" t="s">
        <v>33813</v>
      </c>
      <c r="K944" t="s">
        <v>34002</v>
      </c>
      <c r="L944" t="s">
        <v>33850</v>
      </c>
      <c r="M944" s="8" t="s">
        <v>34125</v>
      </c>
      <c r="N944" t="s">
        <v>33852</v>
      </c>
      <c r="O944" t="s">
        <v>34008</v>
      </c>
      <c r="P944" s="8" t="s">
        <v>34128</v>
      </c>
      <c r="Q944" s="8">
        <v>43.07</v>
      </c>
      <c r="R944" s="8">
        <v>141.35</v>
      </c>
      <c r="S944">
        <v>5</v>
      </c>
      <c r="T944" s="8">
        <v>14</v>
      </c>
      <c r="U944">
        <v>2</v>
      </c>
      <c r="V944">
        <v>200</v>
      </c>
      <c r="W944" s="8">
        <v>14</v>
      </c>
    </row>
    <row r="945" spans="1:23" hidden="1">
      <c r="A945" t="s">
        <v>34292</v>
      </c>
      <c r="B945" t="s">
        <v>11048</v>
      </c>
      <c r="C945" t="s">
        <v>11049</v>
      </c>
      <c r="D945">
        <v>1993</v>
      </c>
      <c r="E945" t="s">
        <v>2877</v>
      </c>
      <c r="G945">
        <v>32</v>
      </c>
      <c r="H945" t="s">
        <v>33807</v>
      </c>
      <c r="J945" t="s">
        <v>33813</v>
      </c>
      <c r="K945" t="s">
        <v>34002</v>
      </c>
      <c r="L945" t="s">
        <v>33850</v>
      </c>
      <c r="M945" s="8" t="s">
        <v>34132</v>
      </c>
      <c r="N945" t="s">
        <v>33852</v>
      </c>
      <c r="O945" t="s">
        <v>34008</v>
      </c>
      <c r="P945" s="8" t="s">
        <v>34128</v>
      </c>
      <c r="Q945" s="8">
        <v>43.07</v>
      </c>
      <c r="R945" s="8">
        <v>141.35</v>
      </c>
      <c r="S945">
        <v>5</v>
      </c>
      <c r="T945" s="8">
        <v>14</v>
      </c>
      <c r="U945">
        <v>42.941176470588232</v>
      </c>
      <c r="V945">
        <v>170</v>
      </c>
      <c r="W945" s="8">
        <v>14</v>
      </c>
    </row>
    <row r="946" spans="1:23" hidden="1">
      <c r="A946" t="s">
        <v>34292</v>
      </c>
      <c r="B946" t="s">
        <v>11048</v>
      </c>
      <c r="C946" t="s">
        <v>11049</v>
      </c>
      <c r="D946">
        <v>1993</v>
      </c>
      <c r="E946" t="s">
        <v>2877</v>
      </c>
      <c r="G946">
        <v>32</v>
      </c>
      <c r="H946" t="s">
        <v>33807</v>
      </c>
      <c r="J946" t="s">
        <v>33813</v>
      </c>
      <c r="K946" t="s">
        <v>34002</v>
      </c>
      <c r="L946" t="s">
        <v>33850</v>
      </c>
      <c r="M946" s="8" t="s">
        <v>34146</v>
      </c>
      <c r="N946" t="s">
        <v>33852</v>
      </c>
      <c r="O946" t="s">
        <v>34008</v>
      </c>
      <c r="P946" s="8" t="s">
        <v>34128</v>
      </c>
      <c r="Q946" s="8">
        <v>43.07</v>
      </c>
      <c r="R946" s="8">
        <v>141.35</v>
      </c>
      <c r="S946">
        <v>6</v>
      </c>
      <c r="T946" s="9">
        <v>14</v>
      </c>
      <c r="U946" s="8">
        <v>45.535714285714285</v>
      </c>
      <c r="V946" s="9">
        <v>112</v>
      </c>
      <c r="W946" s="7">
        <v>14</v>
      </c>
    </row>
    <row r="947" spans="1:23" hidden="1">
      <c r="A947" t="s">
        <v>34292</v>
      </c>
      <c r="B947" t="s">
        <v>11048</v>
      </c>
      <c r="C947" t="s">
        <v>11049</v>
      </c>
      <c r="D947">
        <v>1993</v>
      </c>
      <c r="E947" t="s">
        <v>2877</v>
      </c>
      <c r="G947">
        <v>32</v>
      </c>
      <c r="H947" t="s">
        <v>33807</v>
      </c>
      <c r="J947" t="s">
        <v>33813</v>
      </c>
      <c r="K947" t="s">
        <v>34002</v>
      </c>
      <c r="L947" t="s">
        <v>33850</v>
      </c>
      <c r="M947" s="8" t="s">
        <v>34125</v>
      </c>
      <c r="N947" t="s">
        <v>33852</v>
      </c>
      <c r="O947" t="s">
        <v>34008</v>
      </c>
      <c r="P947" s="8" t="s">
        <v>34128</v>
      </c>
      <c r="Q947" s="8">
        <v>43.07</v>
      </c>
      <c r="R947" s="8">
        <v>141.35</v>
      </c>
      <c r="S947">
        <v>5</v>
      </c>
      <c r="T947" s="8">
        <v>15</v>
      </c>
      <c r="U947">
        <v>0.86206896551724133</v>
      </c>
      <c r="V947">
        <v>116</v>
      </c>
      <c r="W947" s="8">
        <v>15</v>
      </c>
    </row>
    <row r="948" spans="1:23" hidden="1">
      <c r="A948" t="s">
        <v>34292</v>
      </c>
      <c r="B948" t="s">
        <v>11048</v>
      </c>
      <c r="C948" t="s">
        <v>11049</v>
      </c>
      <c r="D948">
        <v>1993</v>
      </c>
      <c r="E948" t="s">
        <v>2877</v>
      </c>
      <c r="G948">
        <v>32</v>
      </c>
      <c r="H948" t="s">
        <v>33807</v>
      </c>
      <c r="J948" t="s">
        <v>33813</v>
      </c>
      <c r="K948" t="s">
        <v>34002</v>
      </c>
      <c r="L948" t="s">
        <v>33850</v>
      </c>
      <c r="M948" s="8" t="s">
        <v>34132</v>
      </c>
      <c r="N948" t="s">
        <v>33852</v>
      </c>
      <c r="O948" t="s">
        <v>34008</v>
      </c>
      <c r="P948" s="8" t="s">
        <v>34128</v>
      </c>
      <c r="Q948" s="8">
        <v>43.07</v>
      </c>
      <c r="R948" s="8">
        <v>141.35</v>
      </c>
      <c r="S948">
        <v>5</v>
      </c>
      <c r="T948" s="8">
        <v>15</v>
      </c>
      <c r="U948">
        <v>0</v>
      </c>
      <c r="V948">
        <v>119</v>
      </c>
      <c r="W948" s="8">
        <v>15</v>
      </c>
    </row>
    <row r="949" spans="1:23" hidden="1">
      <c r="A949" t="s">
        <v>34292</v>
      </c>
      <c r="B949" t="s">
        <v>11048</v>
      </c>
      <c r="C949" t="s">
        <v>11049</v>
      </c>
      <c r="D949">
        <v>1993</v>
      </c>
      <c r="E949" t="s">
        <v>2877</v>
      </c>
      <c r="G949">
        <v>32</v>
      </c>
      <c r="H949" t="s">
        <v>33807</v>
      </c>
      <c r="J949" t="s">
        <v>33813</v>
      </c>
      <c r="K949" t="s">
        <v>34002</v>
      </c>
      <c r="L949" t="s">
        <v>33850</v>
      </c>
      <c r="M949" s="8" t="s">
        <v>34146</v>
      </c>
      <c r="N949" t="s">
        <v>33852</v>
      </c>
      <c r="O949" t="s">
        <v>34008</v>
      </c>
      <c r="P949" s="8" t="s">
        <v>34128</v>
      </c>
      <c r="Q949" s="8">
        <v>43.07</v>
      </c>
      <c r="R949" s="8">
        <v>141.35</v>
      </c>
      <c r="S949">
        <v>6</v>
      </c>
      <c r="T949" s="9">
        <v>15</v>
      </c>
      <c r="U949" s="8">
        <v>0.69444444444444442</v>
      </c>
      <c r="V949" s="9">
        <v>144</v>
      </c>
      <c r="W949" s="7">
        <v>15</v>
      </c>
    </row>
    <row r="950" spans="1:23" hidden="1">
      <c r="A950" t="s">
        <v>34292</v>
      </c>
      <c r="B950" t="s">
        <v>11048</v>
      </c>
      <c r="C950" t="s">
        <v>11049</v>
      </c>
      <c r="D950">
        <v>1993</v>
      </c>
      <c r="E950" t="s">
        <v>2877</v>
      </c>
      <c r="G950">
        <v>32</v>
      </c>
      <c r="H950" t="s">
        <v>33807</v>
      </c>
      <c r="J950" t="s">
        <v>33813</v>
      </c>
      <c r="K950" t="s">
        <v>34002</v>
      </c>
      <c r="L950" t="s">
        <v>33850</v>
      </c>
      <c r="M950" s="8" t="s">
        <v>34146</v>
      </c>
      <c r="N950" t="s">
        <v>33852</v>
      </c>
      <c r="O950" t="s">
        <v>34008</v>
      </c>
      <c r="P950" s="8" t="s">
        <v>34128</v>
      </c>
      <c r="Q950" s="8">
        <v>43.07</v>
      </c>
      <c r="R950" s="8">
        <v>141.35</v>
      </c>
      <c r="S950">
        <v>6</v>
      </c>
      <c r="T950" s="9">
        <v>16</v>
      </c>
      <c r="U950" s="8">
        <v>0</v>
      </c>
      <c r="V950" s="9">
        <v>128</v>
      </c>
      <c r="W950" s="7">
        <v>16</v>
      </c>
    </row>
    <row r="951" spans="1:23" hidden="1">
      <c r="A951" t="s">
        <v>34292</v>
      </c>
      <c r="B951" t="s">
        <v>11048</v>
      </c>
      <c r="C951" t="s">
        <v>11049</v>
      </c>
      <c r="D951">
        <v>1993</v>
      </c>
      <c r="E951" t="s">
        <v>2877</v>
      </c>
      <c r="G951">
        <v>32</v>
      </c>
      <c r="H951" t="s">
        <v>33807</v>
      </c>
      <c r="J951" t="s">
        <v>33813</v>
      </c>
      <c r="K951" t="s">
        <v>34002</v>
      </c>
      <c r="L951" t="s">
        <v>33850</v>
      </c>
      <c r="M951" s="8" t="s">
        <v>34146</v>
      </c>
      <c r="N951" t="s">
        <v>33852</v>
      </c>
      <c r="O951" t="s">
        <v>34008</v>
      </c>
      <c r="P951" s="8" t="s">
        <v>34147</v>
      </c>
      <c r="Q951" s="8">
        <v>45.08</v>
      </c>
      <c r="R951" s="8">
        <v>141.69</v>
      </c>
      <c r="S951">
        <v>6</v>
      </c>
      <c r="T951" s="9">
        <v>11</v>
      </c>
      <c r="U951" s="8">
        <v>100</v>
      </c>
      <c r="V951" s="9">
        <v>77</v>
      </c>
      <c r="W951">
        <v>11</v>
      </c>
    </row>
    <row r="952" spans="1:23" hidden="1">
      <c r="A952" t="s">
        <v>34292</v>
      </c>
      <c r="B952" t="s">
        <v>11048</v>
      </c>
      <c r="C952" t="s">
        <v>11049</v>
      </c>
      <c r="D952">
        <v>1993</v>
      </c>
      <c r="E952" t="s">
        <v>2877</v>
      </c>
      <c r="G952">
        <v>32</v>
      </c>
      <c r="H952" t="s">
        <v>33807</v>
      </c>
      <c r="J952" t="s">
        <v>33813</v>
      </c>
      <c r="K952" t="s">
        <v>34002</v>
      </c>
      <c r="L952" t="s">
        <v>33850</v>
      </c>
      <c r="M952" s="8" t="s">
        <v>34146</v>
      </c>
      <c r="N952" t="s">
        <v>33852</v>
      </c>
      <c r="O952" t="s">
        <v>34008</v>
      </c>
      <c r="P952" s="8" t="s">
        <v>34147</v>
      </c>
      <c r="Q952" s="8">
        <v>45.08</v>
      </c>
      <c r="R952" s="8">
        <v>141.69</v>
      </c>
      <c r="S952">
        <v>6</v>
      </c>
      <c r="T952" s="9">
        <v>12</v>
      </c>
      <c r="U952" s="8">
        <v>100</v>
      </c>
      <c r="V952" s="9">
        <v>116</v>
      </c>
      <c r="W952">
        <v>12</v>
      </c>
    </row>
    <row r="953" spans="1:23" hidden="1">
      <c r="A953" t="s">
        <v>34292</v>
      </c>
      <c r="B953" t="s">
        <v>11048</v>
      </c>
      <c r="C953" t="s">
        <v>11049</v>
      </c>
      <c r="D953">
        <v>1993</v>
      </c>
      <c r="E953" t="s">
        <v>2877</v>
      </c>
      <c r="G953">
        <v>32</v>
      </c>
      <c r="H953" t="s">
        <v>33807</v>
      </c>
      <c r="J953" t="s">
        <v>33813</v>
      </c>
      <c r="K953" t="s">
        <v>34002</v>
      </c>
      <c r="L953" t="s">
        <v>33850</v>
      </c>
      <c r="M953" s="8" t="s">
        <v>34146</v>
      </c>
      <c r="N953" t="s">
        <v>33852</v>
      </c>
      <c r="O953" t="s">
        <v>34008</v>
      </c>
      <c r="P953" s="8" t="s">
        <v>34147</v>
      </c>
      <c r="Q953" s="8">
        <v>45.08</v>
      </c>
      <c r="R953" s="8">
        <v>141.69</v>
      </c>
      <c r="S953">
        <v>6</v>
      </c>
      <c r="T953" s="9">
        <v>13</v>
      </c>
      <c r="U953" s="8">
        <v>94.21052631578948</v>
      </c>
      <c r="V953" s="9">
        <v>190</v>
      </c>
      <c r="W953">
        <v>13</v>
      </c>
    </row>
    <row r="954" spans="1:23" hidden="1">
      <c r="A954" t="s">
        <v>34292</v>
      </c>
      <c r="B954" t="s">
        <v>11048</v>
      </c>
      <c r="C954" t="s">
        <v>11049</v>
      </c>
      <c r="D954">
        <v>1993</v>
      </c>
      <c r="E954" t="s">
        <v>2877</v>
      </c>
      <c r="G954">
        <v>32</v>
      </c>
      <c r="H954" t="s">
        <v>33807</v>
      </c>
      <c r="J954" t="s">
        <v>33813</v>
      </c>
      <c r="K954" t="s">
        <v>34002</v>
      </c>
      <c r="L954" t="s">
        <v>33850</v>
      </c>
      <c r="M954" s="8" t="s">
        <v>34146</v>
      </c>
      <c r="N954" t="s">
        <v>33852</v>
      </c>
      <c r="O954" t="s">
        <v>34008</v>
      </c>
      <c r="P954" s="8" t="s">
        <v>34147</v>
      </c>
      <c r="Q954" s="8">
        <v>45.08</v>
      </c>
      <c r="R954" s="8">
        <v>141.69</v>
      </c>
      <c r="S954">
        <v>6</v>
      </c>
      <c r="T954" s="9">
        <v>14</v>
      </c>
      <c r="U954" s="8">
        <v>83.453237410071949</v>
      </c>
      <c r="V954" s="9">
        <v>139</v>
      </c>
      <c r="W954">
        <v>14</v>
      </c>
    </row>
    <row r="955" spans="1:23" hidden="1">
      <c r="A955" t="s">
        <v>34292</v>
      </c>
      <c r="B955" t="s">
        <v>11048</v>
      </c>
      <c r="C955" t="s">
        <v>11049</v>
      </c>
      <c r="D955">
        <v>1993</v>
      </c>
      <c r="E955" t="s">
        <v>2877</v>
      </c>
      <c r="G955">
        <v>32</v>
      </c>
      <c r="H955" t="s">
        <v>33807</v>
      </c>
      <c r="J955" t="s">
        <v>33813</v>
      </c>
      <c r="K955" t="s">
        <v>34002</v>
      </c>
      <c r="L955" t="s">
        <v>33850</v>
      </c>
      <c r="M955" s="8" t="s">
        <v>34146</v>
      </c>
      <c r="N955" t="s">
        <v>33852</v>
      </c>
      <c r="O955" t="s">
        <v>34008</v>
      </c>
      <c r="P955" s="8" t="s">
        <v>34147</v>
      </c>
      <c r="Q955" s="8">
        <v>45.08</v>
      </c>
      <c r="R955" s="8">
        <v>141.69</v>
      </c>
      <c r="S955">
        <v>6</v>
      </c>
      <c r="T955" s="9">
        <v>15</v>
      </c>
      <c r="U955" s="8">
        <v>3.7433155080213902</v>
      </c>
      <c r="V955" s="9">
        <v>187</v>
      </c>
      <c r="W955">
        <v>15</v>
      </c>
    </row>
    <row r="956" spans="1:23" hidden="1">
      <c r="A956" t="s">
        <v>34292</v>
      </c>
      <c r="B956" t="s">
        <v>11048</v>
      </c>
      <c r="C956" t="s">
        <v>11049</v>
      </c>
      <c r="D956">
        <v>1993</v>
      </c>
      <c r="E956" t="s">
        <v>2877</v>
      </c>
      <c r="G956">
        <v>32</v>
      </c>
      <c r="H956" t="s">
        <v>33807</v>
      </c>
      <c r="J956" t="s">
        <v>33813</v>
      </c>
      <c r="K956" t="s">
        <v>34002</v>
      </c>
      <c r="L956" t="s">
        <v>33850</v>
      </c>
      <c r="M956" s="8" t="s">
        <v>34146</v>
      </c>
      <c r="N956" t="s">
        <v>33852</v>
      </c>
      <c r="O956" t="s">
        <v>34008</v>
      </c>
      <c r="P956" s="8" t="s">
        <v>34147</v>
      </c>
      <c r="Q956" s="8">
        <v>45.08</v>
      </c>
      <c r="R956" s="8">
        <v>141.69</v>
      </c>
      <c r="S956">
        <v>6</v>
      </c>
      <c r="T956" s="9">
        <v>16</v>
      </c>
      <c r="U956" s="8">
        <v>1.7857142857142856</v>
      </c>
      <c r="V956" s="9">
        <v>112</v>
      </c>
      <c r="W956">
        <v>16</v>
      </c>
    </row>
    <row r="957" spans="1:23" hidden="1">
      <c r="A957" t="s">
        <v>34292</v>
      </c>
      <c r="B957" t="s">
        <v>11048</v>
      </c>
      <c r="C957" t="s">
        <v>11049</v>
      </c>
      <c r="D957">
        <v>1993</v>
      </c>
      <c r="E957" t="s">
        <v>2877</v>
      </c>
      <c r="G957">
        <v>32</v>
      </c>
      <c r="H957" t="s">
        <v>33807</v>
      </c>
      <c r="J957" t="s">
        <v>33813</v>
      </c>
      <c r="K957" t="s">
        <v>34002</v>
      </c>
      <c r="L957" t="s">
        <v>33850</v>
      </c>
      <c r="M957" s="8" t="s">
        <v>34132</v>
      </c>
      <c r="N957" t="s">
        <v>33852</v>
      </c>
      <c r="O957" t="s">
        <v>34008</v>
      </c>
      <c r="P957" s="8" t="s">
        <v>34133</v>
      </c>
      <c r="Q957" s="8">
        <v>42.45</v>
      </c>
      <c r="R957" s="8">
        <v>139.85</v>
      </c>
      <c r="S957">
        <v>5</v>
      </c>
      <c r="T957" s="8">
        <v>11</v>
      </c>
      <c r="U957">
        <v>100</v>
      </c>
      <c r="V957">
        <v>8</v>
      </c>
      <c r="W957" s="8">
        <v>11</v>
      </c>
    </row>
    <row r="958" spans="1:23" hidden="1">
      <c r="A958" t="s">
        <v>34292</v>
      </c>
      <c r="B958" t="s">
        <v>11048</v>
      </c>
      <c r="C958" t="s">
        <v>11049</v>
      </c>
      <c r="D958">
        <v>1993</v>
      </c>
      <c r="E958" t="s">
        <v>2877</v>
      </c>
      <c r="G958">
        <v>32</v>
      </c>
      <c r="H958" t="s">
        <v>33807</v>
      </c>
      <c r="J958" t="s">
        <v>33813</v>
      </c>
      <c r="K958" t="s">
        <v>34002</v>
      </c>
      <c r="L958" t="s">
        <v>33850</v>
      </c>
      <c r="M958" s="8" t="s">
        <v>34146</v>
      </c>
      <c r="N958" t="s">
        <v>33852</v>
      </c>
      <c r="O958" t="s">
        <v>34008</v>
      </c>
      <c r="P958" s="8" t="s">
        <v>34133</v>
      </c>
      <c r="Q958" s="8">
        <v>42.45</v>
      </c>
      <c r="R958" s="8">
        <v>139.85</v>
      </c>
      <c r="S958">
        <v>5</v>
      </c>
      <c r="T958" s="9">
        <v>11</v>
      </c>
      <c r="U958" s="8">
        <v>99.137931034482762</v>
      </c>
      <c r="V958" s="9">
        <v>116</v>
      </c>
      <c r="W958">
        <v>11</v>
      </c>
    </row>
    <row r="959" spans="1:23" hidden="1">
      <c r="A959" t="s">
        <v>34292</v>
      </c>
      <c r="B959" t="s">
        <v>11048</v>
      </c>
      <c r="C959" t="s">
        <v>11049</v>
      </c>
      <c r="D959">
        <v>1993</v>
      </c>
      <c r="E959" t="s">
        <v>2877</v>
      </c>
      <c r="G959">
        <v>32</v>
      </c>
      <c r="H959" t="s">
        <v>33807</v>
      </c>
      <c r="J959" t="s">
        <v>33813</v>
      </c>
      <c r="K959" t="s">
        <v>34002</v>
      </c>
      <c r="L959" t="s">
        <v>33850</v>
      </c>
      <c r="M959" s="8" t="s">
        <v>34132</v>
      </c>
      <c r="N959" t="s">
        <v>33852</v>
      </c>
      <c r="O959" t="s">
        <v>34008</v>
      </c>
      <c r="P959" s="8" t="s">
        <v>34133</v>
      </c>
      <c r="Q959" s="8">
        <v>42.45</v>
      </c>
      <c r="R959" s="8">
        <v>139.85</v>
      </c>
      <c r="S959">
        <v>5</v>
      </c>
      <c r="T959" s="8">
        <v>12</v>
      </c>
      <c r="U959">
        <v>96.92307692307692</v>
      </c>
      <c r="V959">
        <v>65</v>
      </c>
      <c r="W959" s="8">
        <v>12</v>
      </c>
    </row>
    <row r="960" spans="1:23" hidden="1">
      <c r="A960" t="s">
        <v>34292</v>
      </c>
      <c r="B960" t="s">
        <v>11048</v>
      </c>
      <c r="C960" t="s">
        <v>11049</v>
      </c>
      <c r="D960">
        <v>1993</v>
      </c>
      <c r="E960" t="s">
        <v>2877</v>
      </c>
      <c r="G960">
        <v>32</v>
      </c>
      <c r="H960" t="s">
        <v>33807</v>
      </c>
      <c r="J960" t="s">
        <v>33813</v>
      </c>
      <c r="K960" t="s">
        <v>34002</v>
      </c>
      <c r="L960" t="s">
        <v>33850</v>
      </c>
      <c r="M960" s="8" t="s">
        <v>34146</v>
      </c>
      <c r="N960" t="s">
        <v>33852</v>
      </c>
      <c r="O960" t="s">
        <v>34008</v>
      </c>
      <c r="P960" s="8" t="s">
        <v>34133</v>
      </c>
      <c r="Q960" s="8">
        <v>42.45</v>
      </c>
      <c r="R960" s="8">
        <v>139.85</v>
      </c>
      <c r="S960">
        <v>5</v>
      </c>
      <c r="T960" s="9">
        <v>12</v>
      </c>
      <c r="U960" s="8">
        <v>76.543209876543202</v>
      </c>
      <c r="V960" s="9">
        <v>81</v>
      </c>
      <c r="W960">
        <v>12</v>
      </c>
    </row>
    <row r="961" spans="1:23" hidden="1">
      <c r="A961" t="s">
        <v>34292</v>
      </c>
      <c r="B961" t="s">
        <v>11048</v>
      </c>
      <c r="C961" t="s">
        <v>11049</v>
      </c>
      <c r="D961">
        <v>1993</v>
      </c>
      <c r="E961" t="s">
        <v>2877</v>
      </c>
      <c r="G961">
        <v>32</v>
      </c>
      <c r="H961" t="s">
        <v>33807</v>
      </c>
      <c r="J961" t="s">
        <v>33813</v>
      </c>
      <c r="K961" t="s">
        <v>34002</v>
      </c>
      <c r="L961" t="s">
        <v>33850</v>
      </c>
      <c r="M961" s="8" t="s">
        <v>34132</v>
      </c>
      <c r="N961" t="s">
        <v>33852</v>
      </c>
      <c r="O961" t="s">
        <v>34008</v>
      </c>
      <c r="P961" s="8" t="s">
        <v>34133</v>
      </c>
      <c r="Q961" s="8">
        <v>42.45</v>
      </c>
      <c r="R961" s="8">
        <v>139.85</v>
      </c>
      <c r="S961">
        <v>5</v>
      </c>
      <c r="T961" s="8">
        <v>13</v>
      </c>
      <c r="U961">
        <v>88.888888888888886</v>
      </c>
      <c r="V961">
        <v>9</v>
      </c>
      <c r="W961" s="8">
        <v>13</v>
      </c>
    </row>
    <row r="962" spans="1:23" hidden="1">
      <c r="A962" t="s">
        <v>34292</v>
      </c>
      <c r="B962" t="s">
        <v>11048</v>
      </c>
      <c r="C962" t="s">
        <v>11049</v>
      </c>
      <c r="D962">
        <v>1993</v>
      </c>
      <c r="E962" t="s">
        <v>2877</v>
      </c>
      <c r="G962">
        <v>32</v>
      </c>
      <c r="H962" t="s">
        <v>33807</v>
      </c>
      <c r="J962" t="s">
        <v>33813</v>
      </c>
      <c r="K962" t="s">
        <v>34002</v>
      </c>
      <c r="L962" t="s">
        <v>33850</v>
      </c>
      <c r="M962" s="8" t="s">
        <v>34146</v>
      </c>
      <c r="N962" t="s">
        <v>33852</v>
      </c>
      <c r="O962" t="s">
        <v>34008</v>
      </c>
      <c r="P962" s="8" t="s">
        <v>34133</v>
      </c>
      <c r="Q962" s="8">
        <v>42.45</v>
      </c>
      <c r="R962" s="8">
        <v>139.85</v>
      </c>
      <c r="S962">
        <v>5</v>
      </c>
      <c r="T962" s="9">
        <v>13</v>
      </c>
      <c r="U962" s="8">
        <v>35.789473684210527</v>
      </c>
      <c r="V962" s="9">
        <v>190</v>
      </c>
      <c r="W962">
        <v>13</v>
      </c>
    </row>
    <row r="963" spans="1:23" hidden="1">
      <c r="A963" t="s">
        <v>34292</v>
      </c>
      <c r="B963" t="s">
        <v>11048</v>
      </c>
      <c r="C963" t="s">
        <v>11049</v>
      </c>
      <c r="D963">
        <v>1993</v>
      </c>
      <c r="E963" t="s">
        <v>2877</v>
      </c>
      <c r="G963">
        <v>32</v>
      </c>
      <c r="H963" t="s">
        <v>33807</v>
      </c>
      <c r="J963" t="s">
        <v>33813</v>
      </c>
      <c r="K963" t="s">
        <v>34002</v>
      </c>
      <c r="L963" t="s">
        <v>33850</v>
      </c>
      <c r="M963" s="8" t="s">
        <v>34132</v>
      </c>
      <c r="N963" t="s">
        <v>33852</v>
      </c>
      <c r="O963" t="s">
        <v>34008</v>
      </c>
      <c r="P963" s="8" t="s">
        <v>34133</v>
      </c>
      <c r="Q963" s="8">
        <v>42.45</v>
      </c>
      <c r="R963" s="8">
        <v>139.85</v>
      </c>
      <c r="S963">
        <v>5</v>
      </c>
      <c r="T963" s="8">
        <v>14</v>
      </c>
      <c r="U963">
        <v>24.324324324324326</v>
      </c>
      <c r="V963">
        <v>37</v>
      </c>
      <c r="W963" s="8">
        <v>14</v>
      </c>
    </row>
    <row r="964" spans="1:23" hidden="1">
      <c r="A964" t="s">
        <v>34292</v>
      </c>
      <c r="B964" t="s">
        <v>11048</v>
      </c>
      <c r="C964" t="s">
        <v>11049</v>
      </c>
      <c r="D964">
        <v>1993</v>
      </c>
      <c r="E964" t="s">
        <v>2877</v>
      </c>
      <c r="G964">
        <v>32</v>
      </c>
      <c r="H964" t="s">
        <v>33807</v>
      </c>
      <c r="J964" t="s">
        <v>33813</v>
      </c>
      <c r="K964" t="s">
        <v>34002</v>
      </c>
      <c r="L964" t="s">
        <v>33850</v>
      </c>
      <c r="M964" s="8" t="s">
        <v>34146</v>
      </c>
      <c r="N964" t="s">
        <v>33852</v>
      </c>
      <c r="O964" t="s">
        <v>34008</v>
      </c>
      <c r="P964" s="8" t="s">
        <v>34133</v>
      </c>
      <c r="Q964" s="8">
        <v>42.45</v>
      </c>
      <c r="R964" s="8">
        <v>139.85</v>
      </c>
      <c r="S964">
        <v>5</v>
      </c>
      <c r="T964" s="9">
        <v>14</v>
      </c>
      <c r="U964" s="8">
        <v>5.4545454545454541</v>
      </c>
      <c r="V964" s="9">
        <v>110</v>
      </c>
      <c r="W964">
        <v>14</v>
      </c>
    </row>
    <row r="965" spans="1:23" hidden="1">
      <c r="A965" t="s">
        <v>34292</v>
      </c>
      <c r="B965" t="s">
        <v>11048</v>
      </c>
      <c r="C965" t="s">
        <v>11049</v>
      </c>
      <c r="D965">
        <v>1993</v>
      </c>
      <c r="E965" t="s">
        <v>2877</v>
      </c>
      <c r="G965">
        <v>32</v>
      </c>
      <c r="H965" t="s">
        <v>33807</v>
      </c>
      <c r="J965" t="s">
        <v>33813</v>
      </c>
      <c r="K965" t="s">
        <v>34002</v>
      </c>
      <c r="L965" t="s">
        <v>33850</v>
      </c>
      <c r="M965" s="8" t="s">
        <v>34132</v>
      </c>
      <c r="N965" t="s">
        <v>33852</v>
      </c>
      <c r="O965" t="s">
        <v>34008</v>
      </c>
      <c r="P965" s="8" t="s">
        <v>34133</v>
      </c>
      <c r="Q965" s="8">
        <v>42.45</v>
      </c>
      <c r="R965" s="8">
        <v>139.85</v>
      </c>
      <c r="S965">
        <v>5</v>
      </c>
      <c r="T965" s="8">
        <v>15</v>
      </c>
      <c r="U965">
        <v>0</v>
      </c>
      <c r="V965">
        <v>65</v>
      </c>
      <c r="W965" s="8">
        <v>15</v>
      </c>
    </row>
    <row r="966" spans="1:23" hidden="1">
      <c r="A966" t="s">
        <v>34292</v>
      </c>
      <c r="B966" t="s">
        <v>11048</v>
      </c>
      <c r="C966" t="s">
        <v>11049</v>
      </c>
      <c r="D966">
        <v>1993</v>
      </c>
      <c r="E966" t="s">
        <v>2877</v>
      </c>
      <c r="G966">
        <v>32</v>
      </c>
      <c r="H966" t="s">
        <v>33807</v>
      </c>
      <c r="J966" t="s">
        <v>33813</v>
      </c>
      <c r="K966" t="s">
        <v>34002</v>
      </c>
      <c r="L966" t="s">
        <v>33850</v>
      </c>
      <c r="M966" s="8" t="s">
        <v>34146</v>
      </c>
      <c r="N966" t="s">
        <v>33852</v>
      </c>
      <c r="O966" t="s">
        <v>34008</v>
      </c>
      <c r="P966" s="8" t="s">
        <v>34133</v>
      </c>
      <c r="Q966" s="8">
        <v>42.45</v>
      </c>
      <c r="R966" s="8">
        <v>139.85</v>
      </c>
      <c r="S966">
        <v>5</v>
      </c>
      <c r="T966" s="9">
        <v>15</v>
      </c>
      <c r="U966" s="8">
        <v>0</v>
      </c>
      <c r="V966" s="9">
        <v>139</v>
      </c>
      <c r="W966">
        <v>15</v>
      </c>
    </row>
    <row r="967" spans="1:23" hidden="1">
      <c r="A967" t="s">
        <v>34292</v>
      </c>
      <c r="B967" t="s">
        <v>11048</v>
      </c>
      <c r="C967" t="s">
        <v>11049</v>
      </c>
      <c r="D967">
        <v>1993</v>
      </c>
      <c r="E967" t="s">
        <v>2877</v>
      </c>
      <c r="G967">
        <v>32</v>
      </c>
      <c r="H967" t="s">
        <v>33807</v>
      </c>
      <c r="J967" t="s">
        <v>33813</v>
      </c>
      <c r="K967" t="s">
        <v>34002</v>
      </c>
      <c r="L967" t="s">
        <v>33850</v>
      </c>
      <c r="M967" s="8" t="s">
        <v>34114</v>
      </c>
      <c r="N967" t="s">
        <v>33852</v>
      </c>
      <c r="O967" t="s">
        <v>34008</v>
      </c>
      <c r="P967" s="8" t="s">
        <v>34145</v>
      </c>
      <c r="Q967">
        <v>31.233332999999998</v>
      </c>
      <c r="R967" s="7">
        <v>121.466667</v>
      </c>
      <c r="S967">
        <v>4</v>
      </c>
      <c r="T967" s="8">
        <v>10</v>
      </c>
      <c r="U967">
        <v>93.506493506493499</v>
      </c>
      <c r="V967">
        <v>77</v>
      </c>
      <c r="W967" s="8">
        <v>10</v>
      </c>
    </row>
    <row r="968" spans="1:23" hidden="1">
      <c r="A968" t="s">
        <v>34292</v>
      </c>
      <c r="B968" t="s">
        <v>11048</v>
      </c>
      <c r="C968" t="s">
        <v>11049</v>
      </c>
      <c r="D968">
        <v>1993</v>
      </c>
      <c r="E968" t="s">
        <v>2877</v>
      </c>
      <c r="G968">
        <v>32</v>
      </c>
      <c r="H968" t="s">
        <v>33807</v>
      </c>
      <c r="J968" t="s">
        <v>33813</v>
      </c>
      <c r="K968" t="s">
        <v>34002</v>
      </c>
      <c r="L968" t="s">
        <v>33850</v>
      </c>
      <c r="M968" s="8" t="s">
        <v>34114</v>
      </c>
      <c r="N968" t="s">
        <v>33852</v>
      </c>
      <c r="O968" t="s">
        <v>34008</v>
      </c>
      <c r="P968" s="8" t="s">
        <v>34145</v>
      </c>
      <c r="Q968">
        <v>31.233332999999998</v>
      </c>
      <c r="R968" s="7">
        <v>121.466667</v>
      </c>
      <c r="S968">
        <v>4</v>
      </c>
      <c r="T968" s="8">
        <v>11</v>
      </c>
      <c r="U968">
        <v>84.313725490196077</v>
      </c>
      <c r="V968">
        <v>51</v>
      </c>
      <c r="W968" s="8">
        <v>11</v>
      </c>
    </row>
    <row r="969" spans="1:23" hidden="1">
      <c r="A969" t="s">
        <v>34292</v>
      </c>
      <c r="B969" t="s">
        <v>11048</v>
      </c>
      <c r="C969" t="s">
        <v>11049</v>
      </c>
      <c r="D969">
        <v>1993</v>
      </c>
      <c r="E969" t="s">
        <v>2877</v>
      </c>
      <c r="G969">
        <v>32</v>
      </c>
      <c r="H969" t="s">
        <v>33807</v>
      </c>
      <c r="J969" t="s">
        <v>33813</v>
      </c>
      <c r="K969" t="s">
        <v>34002</v>
      </c>
      <c r="L969" t="s">
        <v>33850</v>
      </c>
      <c r="M969" s="8" t="s">
        <v>34114</v>
      </c>
      <c r="N969" t="s">
        <v>33852</v>
      </c>
      <c r="O969" t="s">
        <v>34008</v>
      </c>
      <c r="P969" s="8" t="s">
        <v>34145</v>
      </c>
      <c r="Q969">
        <v>31.233332999999998</v>
      </c>
      <c r="R969" s="7">
        <v>121.466667</v>
      </c>
      <c r="S969">
        <v>4</v>
      </c>
      <c r="T969" s="8">
        <v>12</v>
      </c>
      <c r="U969">
        <v>28.000000000000004</v>
      </c>
      <c r="V969">
        <v>50</v>
      </c>
      <c r="W969" s="8">
        <v>12</v>
      </c>
    </row>
    <row r="970" spans="1:23" hidden="1">
      <c r="A970" t="s">
        <v>34292</v>
      </c>
      <c r="B970" t="s">
        <v>11048</v>
      </c>
      <c r="C970" t="s">
        <v>11049</v>
      </c>
      <c r="D970">
        <v>1993</v>
      </c>
      <c r="E970" t="s">
        <v>2877</v>
      </c>
      <c r="G970">
        <v>32</v>
      </c>
      <c r="H970" t="s">
        <v>33807</v>
      </c>
      <c r="J970" t="s">
        <v>33813</v>
      </c>
      <c r="K970" t="s">
        <v>34002</v>
      </c>
      <c r="L970" t="s">
        <v>33850</v>
      </c>
      <c r="M970" s="8" t="s">
        <v>34114</v>
      </c>
      <c r="N970" t="s">
        <v>33852</v>
      </c>
      <c r="O970" t="s">
        <v>34008</v>
      </c>
      <c r="P970" s="8" t="s">
        <v>34145</v>
      </c>
      <c r="Q970">
        <v>31.233332999999998</v>
      </c>
      <c r="R970" s="7">
        <v>121.466667</v>
      </c>
      <c r="S970">
        <v>4</v>
      </c>
      <c r="T970" s="8">
        <v>13</v>
      </c>
      <c r="U970">
        <v>0</v>
      </c>
      <c r="V970">
        <v>77</v>
      </c>
      <c r="W970" s="8">
        <v>13</v>
      </c>
    </row>
    <row r="971" spans="1:23" hidden="1">
      <c r="A971" t="s">
        <v>34292</v>
      </c>
      <c r="B971" t="s">
        <v>11048</v>
      </c>
      <c r="C971" t="s">
        <v>11049</v>
      </c>
      <c r="D971">
        <v>1993</v>
      </c>
      <c r="E971" t="s">
        <v>2877</v>
      </c>
      <c r="G971">
        <v>32</v>
      </c>
      <c r="H971" t="s">
        <v>33807</v>
      </c>
      <c r="J971" t="s">
        <v>33813</v>
      </c>
      <c r="K971" t="s">
        <v>34002</v>
      </c>
      <c r="L971" t="s">
        <v>33850</v>
      </c>
      <c r="M971" s="8" t="s">
        <v>34132</v>
      </c>
      <c r="N971" t="s">
        <v>33852</v>
      </c>
      <c r="O971" t="s">
        <v>34008</v>
      </c>
      <c r="P971" s="8" t="s">
        <v>34139</v>
      </c>
      <c r="Q971" s="8">
        <v>39.11</v>
      </c>
      <c r="R971" s="8">
        <v>139.33000000000001</v>
      </c>
      <c r="S971">
        <v>5</v>
      </c>
      <c r="T971" s="8">
        <v>11</v>
      </c>
      <c r="U971">
        <v>100</v>
      </c>
      <c r="V971">
        <v>51</v>
      </c>
      <c r="W971" s="8">
        <v>11</v>
      </c>
    </row>
    <row r="972" spans="1:23" hidden="1">
      <c r="A972" t="s">
        <v>34292</v>
      </c>
      <c r="B972" t="s">
        <v>11048</v>
      </c>
      <c r="C972" t="s">
        <v>11049</v>
      </c>
      <c r="D972">
        <v>1993</v>
      </c>
      <c r="E972" t="s">
        <v>2877</v>
      </c>
      <c r="G972">
        <v>32</v>
      </c>
      <c r="H972" t="s">
        <v>33807</v>
      </c>
      <c r="J972" t="s">
        <v>33813</v>
      </c>
      <c r="K972" t="s">
        <v>34002</v>
      </c>
      <c r="L972" t="s">
        <v>33850</v>
      </c>
      <c r="M972" s="8" t="s">
        <v>34132</v>
      </c>
      <c r="N972" t="s">
        <v>33852</v>
      </c>
      <c r="O972" t="s">
        <v>34008</v>
      </c>
      <c r="P972" s="8" t="s">
        <v>34139</v>
      </c>
      <c r="Q972" s="8">
        <v>39.11</v>
      </c>
      <c r="R972" s="8">
        <v>139.33000000000001</v>
      </c>
      <c r="S972">
        <v>5</v>
      </c>
      <c r="T972" s="8">
        <v>12</v>
      </c>
      <c r="U972">
        <v>100</v>
      </c>
      <c r="V972">
        <v>56</v>
      </c>
      <c r="W972" s="8">
        <v>12</v>
      </c>
    </row>
    <row r="973" spans="1:23" hidden="1">
      <c r="A973" t="s">
        <v>34292</v>
      </c>
      <c r="B973" t="s">
        <v>11048</v>
      </c>
      <c r="C973" t="s">
        <v>11049</v>
      </c>
      <c r="D973">
        <v>1993</v>
      </c>
      <c r="E973" t="s">
        <v>2877</v>
      </c>
      <c r="G973">
        <v>32</v>
      </c>
      <c r="H973" t="s">
        <v>33807</v>
      </c>
      <c r="J973" t="s">
        <v>33813</v>
      </c>
      <c r="K973" t="s">
        <v>34002</v>
      </c>
      <c r="L973" t="s">
        <v>33850</v>
      </c>
      <c r="M973" s="8" t="s">
        <v>34132</v>
      </c>
      <c r="N973" t="s">
        <v>33852</v>
      </c>
      <c r="O973" t="s">
        <v>34008</v>
      </c>
      <c r="P973" s="8" t="s">
        <v>34139</v>
      </c>
      <c r="Q973" s="8">
        <v>39.11</v>
      </c>
      <c r="R973" s="8">
        <v>139.33000000000001</v>
      </c>
      <c r="S973">
        <v>5</v>
      </c>
      <c r="T973" s="8">
        <v>13</v>
      </c>
      <c r="U973">
        <v>89.247311827956992</v>
      </c>
      <c r="V973">
        <v>93</v>
      </c>
      <c r="W973" s="8">
        <v>13</v>
      </c>
    </row>
    <row r="974" spans="1:23" hidden="1">
      <c r="A974" t="s">
        <v>34292</v>
      </c>
      <c r="B974" t="s">
        <v>11048</v>
      </c>
      <c r="C974" t="s">
        <v>11049</v>
      </c>
      <c r="D974">
        <v>1993</v>
      </c>
      <c r="E974" t="s">
        <v>2877</v>
      </c>
      <c r="G974">
        <v>32</v>
      </c>
      <c r="H974" t="s">
        <v>33807</v>
      </c>
      <c r="J974" t="s">
        <v>33813</v>
      </c>
      <c r="K974" t="s">
        <v>34002</v>
      </c>
      <c r="L974" t="s">
        <v>33850</v>
      </c>
      <c r="M974" s="8" t="s">
        <v>34132</v>
      </c>
      <c r="N974" t="s">
        <v>33852</v>
      </c>
      <c r="O974" t="s">
        <v>34008</v>
      </c>
      <c r="P974" s="8" t="s">
        <v>34139</v>
      </c>
      <c r="Q974" s="8">
        <v>39.11</v>
      </c>
      <c r="R974" s="8">
        <v>139.33000000000001</v>
      </c>
      <c r="S974">
        <v>5</v>
      </c>
      <c r="T974" s="8">
        <v>14</v>
      </c>
      <c r="U974">
        <v>62.711864406779661</v>
      </c>
      <c r="V974">
        <v>59</v>
      </c>
      <c r="W974" s="8">
        <v>14</v>
      </c>
    </row>
    <row r="975" spans="1:23" hidden="1">
      <c r="A975" t="s">
        <v>34292</v>
      </c>
      <c r="B975" t="s">
        <v>11048</v>
      </c>
      <c r="C975" t="s">
        <v>11049</v>
      </c>
      <c r="D975">
        <v>1993</v>
      </c>
      <c r="E975" t="s">
        <v>2877</v>
      </c>
      <c r="G975">
        <v>32</v>
      </c>
      <c r="H975" t="s">
        <v>33807</v>
      </c>
      <c r="J975" t="s">
        <v>33813</v>
      </c>
      <c r="K975" t="s">
        <v>34002</v>
      </c>
      <c r="L975" t="s">
        <v>33850</v>
      </c>
      <c r="M975" s="8" t="s">
        <v>34132</v>
      </c>
      <c r="N975" t="s">
        <v>33852</v>
      </c>
      <c r="O975" t="s">
        <v>34008</v>
      </c>
      <c r="P975" s="8" t="s">
        <v>34139</v>
      </c>
      <c r="Q975" s="8">
        <v>39.11</v>
      </c>
      <c r="R975" s="8">
        <v>139.33000000000001</v>
      </c>
      <c r="S975">
        <v>5</v>
      </c>
      <c r="T975" s="8">
        <v>15</v>
      </c>
      <c r="U975">
        <v>0</v>
      </c>
      <c r="V975">
        <v>69</v>
      </c>
      <c r="W975" s="8">
        <v>15</v>
      </c>
    </row>
    <row r="976" spans="1:23" hidden="1">
      <c r="A976" t="s">
        <v>34292</v>
      </c>
      <c r="B976" t="s">
        <v>11048</v>
      </c>
      <c r="C976" t="s">
        <v>11049</v>
      </c>
      <c r="D976">
        <v>1993</v>
      </c>
      <c r="E976" t="s">
        <v>2877</v>
      </c>
      <c r="G976">
        <v>32</v>
      </c>
      <c r="H976" t="s">
        <v>33807</v>
      </c>
      <c r="J976" t="s">
        <v>33813</v>
      </c>
      <c r="K976" t="s">
        <v>34002</v>
      </c>
      <c r="L976" t="s">
        <v>33850</v>
      </c>
      <c r="M976" s="8" t="s">
        <v>34125</v>
      </c>
      <c r="N976" t="s">
        <v>33852</v>
      </c>
      <c r="O976" t="s">
        <v>34008</v>
      </c>
      <c r="P976" s="8" t="s">
        <v>34126</v>
      </c>
      <c r="Q976" s="8">
        <v>45.4</v>
      </c>
      <c r="R976" s="8">
        <v>141.69</v>
      </c>
      <c r="S976">
        <v>5</v>
      </c>
      <c r="T976" s="8">
        <v>11</v>
      </c>
      <c r="U976" s="7">
        <v>98.94736842105263</v>
      </c>
      <c r="V976" s="7">
        <v>95</v>
      </c>
      <c r="W976" s="8">
        <v>11</v>
      </c>
    </row>
    <row r="977" spans="1:23" hidden="1">
      <c r="A977" t="s">
        <v>34292</v>
      </c>
      <c r="B977" t="s">
        <v>11048</v>
      </c>
      <c r="C977" t="s">
        <v>11049</v>
      </c>
      <c r="D977">
        <v>1993</v>
      </c>
      <c r="E977" t="s">
        <v>2877</v>
      </c>
      <c r="G977">
        <v>32</v>
      </c>
      <c r="H977" t="s">
        <v>33807</v>
      </c>
      <c r="J977" t="s">
        <v>33813</v>
      </c>
      <c r="K977" t="s">
        <v>34002</v>
      </c>
      <c r="L977" t="s">
        <v>33850</v>
      </c>
      <c r="M977" s="8" t="s">
        <v>34125</v>
      </c>
      <c r="N977" t="s">
        <v>33852</v>
      </c>
      <c r="O977" t="s">
        <v>34008</v>
      </c>
      <c r="P977" s="8" t="s">
        <v>34126</v>
      </c>
      <c r="Q977" s="8">
        <v>45.4</v>
      </c>
      <c r="R977" s="8">
        <v>141.69</v>
      </c>
      <c r="S977">
        <v>5</v>
      </c>
      <c r="T977" s="8">
        <v>12</v>
      </c>
      <c r="U977" s="7">
        <v>95.402298850574709</v>
      </c>
      <c r="V977" s="7">
        <v>87</v>
      </c>
      <c r="W977" s="8">
        <v>12</v>
      </c>
    </row>
    <row r="978" spans="1:23" hidden="1">
      <c r="A978" t="s">
        <v>34292</v>
      </c>
      <c r="B978" t="s">
        <v>11048</v>
      </c>
      <c r="C978" t="s">
        <v>11049</v>
      </c>
      <c r="D978">
        <v>1993</v>
      </c>
      <c r="E978" t="s">
        <v>2877</v>
      </c>
      <c r="G978">
        <v>32</v>
      </c>
      <c r="H978" t="s">
        <v>33807</v>
      </c>
      <c r="J978" t="s">
        <v>33813</v>
      </c>
      <c r="K978" t="s">
        <v>34002</v>
      </c>
      <c r="L978" t="s">
        <v>33850</v>
      </c>
      <c r="M978" s="8" t="s">
        <v>34125</v>
      </c>
      <c r="N978" t="s">
        <v>33852</v>
      </c>
      <c r="O978" t="s">
        <v>34008</v>
      </c>
      <c r="P978" s="8" t="s">
        <v>34126</v>
      </c>
      <c r="Q978" s="8">
        <v>45.4</v>
      </c>
      <c r="R978" s="8">
        <v>141.69</v>
      </c>
      <c r="S978">
        <v>5</v>
      </c>
      <c r="T978" s="8">
        <v>13</v>
      </c>
      <c r="U978" s="7">
        <v>52.717391304347828</v>
      </c>
      <c r="V978" s="7">
        <v>184</v>
      </c>
      <c r="W978" s="8">
        <v>13</v>
      </c>
    </row>
    <row r="979" spans="1:23" hidden="1">
      <c r="A979" t="s">
        <v>34292</v>
      </c>
      <c r="B979" t="s">
        <v>11048</v>
      </c>
      <c r="C979" t="s">
        <v>11049</v>
      </c>
      <c r="D979">
        <v>1993</v>
      </c>
      <c r="E979" t="s">
        <v>2877</v>
      </c>
      <c r="G979">
        <v>32</v>
      </c>
      <c r="H979" t="s">
        <v>33807</v>
      </c>
      <c r="J979" t="s">
        <v>33813</v>
      </c>
      <c r="K979" t="s">
        <v>34002</v>
      </c>
      <c r="L979" t="s">
        <v>33850</v>
      </c>
      <c r="M979" s="8" t="s">
        <v>34125</v>
      </c>
      <c r="N979" t="s">
        <v>33852</v>
      </c>
      <c r="O979" t="s">
        <v>34008</v>
      </c>
      <c r="P979" s="8" t="s">
        <v>34126</v>
      </c>
      <c r="Q979" s="8">
        <v>45.4</v>
      </c>
      <c r="R979" s="8">
        <v>141.69</v>
      </c>
      <c r="S979">
        <v>5</v>
      </c>
      <c r="T979" s="8">
        <v>14</v>
      </c>
      <c r="U979" s="7">
        <v>5.7803468208092488</v>
      </c>
      <c r="V979" s="7">
        <v>173</v>
      </c>
      <c r="W979" s="8">
        <v>14</v>
      </c>
    </row>
    <row r="980" spans="1:23" hidden="1">
      <c r="A980" t="s">
        <v>34292</v>
      </c>
      <c r="B980" t="s">
        <v>11048</v>
      </c>
      <c r="C980" t="s">
        <v>11049</v>
      </c>
      <c r="D980">
        <v>1993</v>
      </c>
      <c r="E980" t="s">
        <v>2877</v>
      </c>
      <c r="G980">
        <v>32</v>
      </c>
      <c r="H980" t="s">
        <v>33807</v>
      </c>
      <c r="J980" t="s">
        <v>33813</v>
      </c>
      <c r="K980" t="s">
        <v>34002</v>
      </c>
      <c r="L980" t="s">
        <v>33850</v>
      </c>
      <c r="M980" s="8" t="s">
        <v>34125</v>
      </c>
      <c r="N980" t="s">
        <v>33852</v>
      </c>
      <c r="O980" t="s">
        <v>34008</v>
      </c>
      <c r="P980" s="8" t="s">
        <v>34126</v>
      </c>
      <c r="Q980" s="8">
        <v>45.4</v>
      </c>
      <c r="R980" s="8">
        <v>141.69</v>
      </c>
      <c r="S980">
        <v>5</v>
      </c>
      <c r="T980" s="8">
        <v>15</v>
      </c>
      <c r="U980" s="7">
        <v>0</v>
      </c>
      <c r="V980" s="7">
        <v>82</v>
      </c>
      <c r="W980" s="8">
        <v>15</v>
      </c>
    </row>
    <row r="981" spans="1:23" hidden="1">
      <c r="A981" t="s">
        <v>34292</v>
      </c>
      <c r="B981" t="s">
        <v>11048</v>
      </c>
      <c r="C981" t="s">
        <v>11049</v>
      </c>
      <c r="D981">
        <v>1993</v>
      </c>
      <c r="E981" t="s">
        <v>2877</v>
      </c>
      <c r="G981">
        <v>32</v>
      </c>
      <c r="H981" t="s">
        <v>33807</v>
      </c>
      <c r="J981" t="s">
        <v>33813</v>
      </c>
      <c r="K981" t="s">
        <v>34002</v>
      </c>
      <c r="L981" t="s">
        <v>33850</v>
      </c>
      <c r="M981" s="8" t="s">
        <v>34125</v>
      </c>
      <c r="N981" t="s">
        <v>33852</v>
      </c>
      <c r="O981" t="s">
        <v>34008</v>
      </c>
      <c r="P981" s="8" t="s">
        <v>34131</v>
      </c>
      <c r="Q981" s="8">
        <v>44.44</v>
      </c>
      <c r="R981" s="8">
        <v>141.43</v>
      </c>
      <c r="S981">
        <v>5</v>
      </c>
      <c r="T981" s="8">
        <v>11</v>
      </c>
      <c r="U981">
        <v>98.666666666666671</v>
      </c>
      <c r="V981">
        <v>75</v>
      </c>
      <c r="W981" s="8">
        <v>11</v>
      </c>
    </row>
    <row r="982" spans="1:23" hidden="1">
      <c r="A982" t="s">
        <v>34292</v>
      </c>
      <c r="B982" t="s">
        <v>11048</v>
      </c>
      <c r="C982" t="s">
        <v>11049</v>
      </c>
      <c r="D982">
        <v>1993</v>
      </c>
      <c r="E982" t="s">
        <v>2877</v>
      </c>
      <c r="G982">
        <v>32</v>
      </c>
      <c r="H982" t="s">
        <v>33807</v>
      </c>
      <c r="J982" t="s">
        <v>33813</v>
      </c>
      <c r="K982" t="s">
        <v>34002</v>
      </c>
      <c r="L982" t="s">
        <v>33850</v>
      </c>
      <c r="M982" s="8" t="s">
        <v>34146</v>
      </c>
      <c r="N982" t="s">
        <v>33852</v>
      </c>
      <c r="O982" t="s">
        <v>34008</v>
      </c>
      <c r="P982" s="8" t="s">
        <v>34131</v>
      </c>
      <c r="Q982" s="8">
        <v>44.44</v>
      </c>
      <c r="R982" s="8">
        <v>141.43</v>
      </c>
      <c r="S982">
        <v>6</v>
      </c>
      <c r="T982" s="8">
        <v>11</v>
      </c>
      <c r="U982" s="8">
        <v>100</v>
      </c>
      <c r="V982" s="8">
        <v>123</v>
      </c>
      <c r="W982">
        <v>11</v>
      </c>
    </row>
    <row r="983" spans="1:23" hidden="1">
      <c r="A983" t="s">
        <v>34292</v>
      </c>
      <c r="B983" t="s">
        <v>11048</v>
      </c>
      <c r="C983" t="s">
        <v>11049</v>
      </c>
      <c r="D983">
        <v>1993</v>
      </c>
      <c r="E983" t="s">
        <v>2877</v>
      </c>
      <c r="G983">
        <v>32</v>
      </c>
      <c r="H983" t="s">
        <v>33807</v>
      </c>
      <c r="J983" t="s">
        <v>33813</v>
      </c>
      <c r="K983" t="s">
        <v>34002</v>
      </c>
      <c r="L983" t="s">
        <v>33850</v>
      </c>
      <c r="M983" s="8" t="s">
        <v>34125</v>
      </c>
      <c r="N983" t="s">
        <v>33852</v>
      </c>
      <c r="O983" t="s">
        <v>34008</v>
      </c>
      <c r="P983" s="8" t="s">
        <v>34131</v>
      </c>
      <c r="Q983" s="8">
        <v>44.44</v>
      </c>
      <c r="R983" s="8">
        <v>141.43</v>
      </c>
      <c r="S983">
        <v>5</v>
      </c>
      <c r="T983" s="8">
        <v>12</v>
      </c>
      <c r="U983">
        <v>92.173913043478265</v>
      </c>
      <c r="V983">
        <v>115</v>
      </c>
      <c r="W983" s="8">
        <v>12</v>
      </c>
    </row>
    <row r="984" spans="1:23" hidden="1">
      <c r="A984" t="s">
        <v>34292</v>
      </c>
      <c r="B984" t="s">
        <v>11048</v>
      </c>
      <c r="C984" t="s">
        <v>11049</v>
      </c>
      <c r="D984">
        <v>1993</v>
      </c>
      <c r="E984" t="s">
        <v>2877</v>
      </c>
      <c r="G984">
        <v>32</v>
      </c>
      <c r="H984" t="s">
        <v>33807</v>
      </c>
      <c r="J984" t="s">
        <v>33813</v>
      </c>
      <c r="K984" t="s">
        <v>34002</v>
      </c>
      <c r="L984" t="s">
        <v>33850</v>
      </c>
      <c r="M984" s="8" t="s">
        <v>34146</v>
      </c>
      <c r="N984" t="s">
        <v>33852</v>
      </c>
      <c r="O984" t="s">
        <v>34008</v>
      </c>
      <c r="P984" s="8" t="s">
        <v>34131</v>
      </c>
      <c r="Q984" s="8">
        <v>44.44</v>
      </c>
      <c r="R984" s="8">
        <v>141.43</v>
      </c>
      <c r="S984">
        <v>6</v>
      </c>
      <c r="T984" s="8">
        <v>12</v>
      </c>
      <c r="U984" s="8">
        <v>100</v>
      </c>
      <c r="V984" s="8">
        <v>82</v>
      </c>
      <c r="W984">
        <v>12</v>
      </c>
    </row>
    <row r="985" spans="1:23" hidden="1">
      <c r="A985" t="s">
        <v>34292</v>
      </c>
      <c r="B985" t="s">
        <v>11048</v>
      </c>
      <c r="C985" t="s">
        <v>11049</v>
      </c>
      <c r="D985">
        <v>1993</v>
      </c>
      <c r="E985" t="s">
        <v>2877</v>
      </c>
      <c r="G985">
        <v>32</v>
      </c>
      <c r="H985" t="s">
        <v>33807</v>
      </c>
      <c r="J985" t="s">
        <v>33813</v>
      </c>
      <c r="K985" t="s">
        <v>34002</v>
      </c>
      <c r="L985" t="s">
        <v>33850</v>
      </c>
      <c r="M985" s="8" t="s">
        <v>34125</v>
      </c>
      <c r="N985" t="s">
        <v>33852</v>
      </c>
      <c r="O985" t="s">
        <v>34008</v>
      </c>
      <c r="P985" s="8" t="s">
        <v>34131</v>
      </c>
      <c r="Q985" s="8">
        <v>44.44</v>
      </c>
      <c r="R985" s="8">
        <v>141.43</v>
      </c>
      <c r="S985">
        <v>5</v>
      </c>
      <c r="T985" s="8">
        <v>13</v>
      </c>
      <c r="U985">
        <v>44.144144144144143</v>
      </c>
      <c r="V985">
        <v>222</v>
      </c>
      <c r="W985" s="8">
        <v>13</v>
      </c>
    </row>
    <row r="986" spans="1:23" hidden="1">
      <c r="A986" t="s">
        <v>34292</v>
      </c>
      <c r="B986" t="s">
        <v>11048</v>
      </c>
      <c r="C986" t="s">
        <v>11049</v>
      </c>
      <c r="D986">
        <v>1993</v>
      </c>
      <c r="E986" t="s">
        <v>2877</v>
      </c>
      <c r="G986">
        <v>32</v>
      </c>
      <c r="H986" t="s">
        <v>33807</v>
      </c>
      <c r="J986" t="s">
        <v>33813</v>
      </c>
      <c r="K986" t="s">
        <v>34002</v>
      </c>
      <c r="L986" t="s">
        <v>33850</v>
      </c>
      <c r="M986" s="8" t="s">
        <v>34146</v>
      </c>
      <c r="N986" t="s">
        <v>33852</v>
      </c>
      <c r="O986" t="s">
        <v>34008</v>
      </c>
      <c r="P986" s="8" t="s">
        <v>34131</v>
      </c>
      <c r="Q986" s="8">
        <v>44.44</v>
      </c>
      <c r="R986" s="8">
        <v>141.43</v>
      </c>
      <c r="S986">
        <v>6</v>
      </c>
      <c r="T986" s="8">
        <v>13</v>
      </c>
      <c r="U986" s="8">
        <v>96.428571428571431</v>
      </c>
      <c r="V986" s="8">
        <v>84</v>
      </c>
      <c r="W986">
        <v>13</v>
      </c>
    </row>
    <row r="987" spans="1:23" hidden="1">
      <c r="A987" t="s">
        <v>34292</v>
      </c>
      <c r="B987" t="s">
        <v>11048</v>
      </c>
      <c r="C987" t="s">
        <v>11049</v>
      </c>
      <c r="D987">
        <v>1993</v>
      </c>
      <c r="E987" t="s">
        <v>2877</v>
      </c>
      <c r="G987">
        <v>32</v>
      </c>
      <c r="H987" t="s">
        <v>33807</v>
      </c>
      <c r="J987" t="s">
        <v>33813</v>
      </c>
      <c r="K987" t="s">
        <v>34002</v>
      </c>
      <c r="L987" t="s">
        <v>33850</v>
      </c>
      <c r="M987" s="8" t="s">
        <v>34125</v>
      </c>
      <c r="N987" t="s">
        <v>33852</v>
      </c>
      <c r="O987" t="s">
        <v>34008</v>
      </c>
      <c r="P987" s="8" t="s">
        <v>34131</v>
      </c>
      <c r="Q987" s="8">
        <v>44.44</v>
      </c>
      <c r="R987" s="8">
        <v>141.43</v>
      </c>
      <c r="S987">
        <v>5</v>
      </c>
      <c r="T987" s="8">
        <v>14</v>
      </c>
      <c r="U987">
        <v>6</v>
      </c>
      <c r="V987">
        <v>200</v>
      </c>
      <c r="W987" s="8">
        <v>14</v>
      </c>
    </row>
    <row r="988" spans="1:23" hidden="1">
      <c r="A988" t="s">
        <v>34292</v>
      </c>
      <c r="B988" t="s">
        <v>11048</v>
      </c>
      <c r="C988" t="s">
        <v>11049</v>
      </c>
      <c r="D988">
        <v>1993</v>
      </c>
      <c r="E988" t="s">
        <v>2877</v>
      </c>
      <c r="G988">
        <v>32</v>
      </c>
      <c r="H988" t="s">
        <v>33807</v>
      </c>
      <c r="J988" t="s">
        <v>33813</v>
      </c>
      <c r="K988" t="s">
        <v>34002</v>
      </c>
      <c r="L988" t="s">
        <v>33850</v>
      </c>
      <c r="M988" s="8" t="s">
        <v>34146</v>
      </c>
      <c r="N988" t="s">
        <v>33852</v>
      </c>
      <c r="O988" t="s">
        <v>34008</v>
      </c>
      <c r="P988" s="8" t="s">
        <v>34131</v>
      </c>
      <c r="Q988" s="8">
        <v>44.44</v>
      </c>
      <c r="R988" s="8">
        <v>141.43</v>
      </c>
      <c r="S988">
        <v>6</v>
      </c>
      <c r="T988" s="8">
        <v>14</v>
      </c>
      <c r="U988" s="8">
        <v>48.684210526315788</v>
      </c>
      <c r="V988" s="8">
        <v>76</v>
      </c>
      <c r="W988">
        <v>14</v>
      </c>
    </row>
    <row r="989" spans="1:23" hidden="1">
      <c r="A989" t="s">
        <v>34292</v>
      </c>
      <c r="B989" t="s">
        <v>11048</v>
      </c>
      <c r="C989" t="s">
        <v>11049</v>
      </c>
      <c r="D989">
        <v>1993</v>
      </c>
      <c r="E989" t="s">
        <v>2877</v>
      </c>
      <c r="G989">
        <v>32</v>
      </c>
      <c r="H989" t="s">
        <v>33807</v>
      </c>
      <c r="J989" t="s">
        <v>33813</v>
      </c>
      <c r="K989" t="s">
        <v>34002</v>
      </c>
      <c r="L989" t="s">
        <v>33850</v>
      </c>
      <c r="M989" s="8" t="s">
        <v>34125</v>
      </c>
      <c r="N989" t="s">
        <v>33852</v>
      </c>
      <c r="O989" t="s">
        <v>34008</v>
      </c>
      <c r="P989" s="8" t="s">
        <v>34131</v>
      </c>
      <c r="Q989" s="8">
        <v>44.44</v>
      </c>
      <c r="R989" s="8">
        <v>141.43</v>
      </c>
      <c r="S989">
        <v>5</v>
      </c>
      <c r="T989" s="8">
        <v>15</v>
      </c>
      <c r="U989">
        <v>0</v>
      </c>
      <c r="V989">
        <v>82</v>
      </c>
      <c r="W989" s="8">
        <v>15</v>
      </c>
    </row>
    <row r="990" spans="1:23" hidden="1">
      <c r="A990" t="s">
        <v>34292</v>
      </c>
      <c r="B990" t="s">
        <v>11048</v>
      </c>
      <c r="C990" t="s">
        <v>11049</v>
      </c>
      <c r="D990">
        <v>1993</v>
      </c>
      <c r="E990" t="s">
        <v>2877</v>
      </c>
      <c r="G990">
        <v>32</v>
      </c>
      <c r="H990" t="s">
        <v>33807</v>
      </c>
      <c r="J990" t="s">
        <v>33813</v>
      </c>
      <c r="K990" t="s">
        <v>34002</v>
      </c>
      <c r="L990" t="s">
        <v>33850</v>
      </c>
      <c r="M990" s="8" t="s">
        <v>34146</v>
      </c>
      <c r="N990" t="s">
        <v>33852</v>
      </c>
      <c r="O990" t="s">
        <v>34008</v>
      </c>
      <c r="P990" s="8" t="s">
        <v>34131</v>
      </c>
      <c r="Q990" s="8">
        <v>44.44</v>
      </c>
      <c r="R990" s="8">
        <v>141.43</v>
      </c>
      <c r="S990">
        <v>6</v>
      </c>
      <c r="T990" s="8">
        <v>15</v>
      </c>
      <c r="U990" s="8">
        <v>0.64935064935064934</v>
      </c>
      <c r="V990" s="8">
        <v>154</v>
      </c>
      <c r="W990">
        <v>15</v>
      </c>
    </row>
    <row r="991" spans="1:23" hidden="1">
      <c r="A991" t="s">
        <v>34292</v>
      </c>
      <c r="B991" t="s">
        <v>11048</v>
      </c>
      <c r="C991" t="s">
        <v>11049</v>
      </c>
      <c r="D991">
        <v>1993</v>
      </c>
      <c r="E991" t="s">
        <v>2877</v>
      </c>
      <c r="G991">
        <v>32</v>
      </c>
      <c r="H991" t="s">
        <v>33807</v>
      </c>
      <c r="J991" t="s">
        <v>33813</v>
      </c>
      <c r="K991" t="s">
        <v>34002</v>
      </c>
      <c r="L991" t="s">
        <v>33850</v>
      </c>
      <c r="M991" s="8" t="s">
        <v>34146</v>
      </c>
      <c r="N991" t="s">
        <v>33852</v>
      </c>
      <c r="O991" t="s">
        <v>34008</v>
      </c>
      <c r="P991" s="8" t="s">
        <v>34131</v>
      </c>
      <c r="Q991" s="8">
        <v>44.44</v>
      </c>
      <c r="R991" s="8">
        <v>141.43</v>
      </c>
      <c r="S991">
        <v>6</v>
      </c>
      <c r="T991" s="8">
        <v>16</v>
      </c>
      <c r="U991" s="8">
        <v>1.639344262295082</v>
      </c>
      <c r="V991" s="8">
        <v>122</v>
      </c>
      <c r="W991">
        <v>16</v>
      </c>
    </row>
    <row r="992" spans="1:23" hidden="1">
      <c r="A992" t="s">
        <v>34293</v>
      </c>
      <c r="B992" t="s">
        <v>1817</v>
      </c>
      <c r="C992" t="s">
        <v>1818</v>
      </c>
      <c r="D992">
        <v>1994</v>
      </c>
      <c r="E992" t="s">
        <v>1819</v>
      </c>
      <c r="F992" t="s">
        <v>1822</v>
      </c>
      <c r="G992">
        <v>6</v>
      </c>
      <c r="I992" t="s">
        <v>33770</v>
      </c>
      <c r="J992">
        <v>5</v>
      </c>
      <c r="K992" t="s">
        <v>33800</v>
      </c>
      <c r="L992" t="s">
        <v>33850</v>
      </c>
      <c r="M992" t="s">
        <v>33878</v>
      </c>
      <c r="N992" t="s">
        <v>33852</v>
      </c>
      <c r="O992" t="s">
        <v>33853</v>
      </c>
      <c r="P992" t="s">
        <v>33882</v>
      </c>
      <c r="Q992">
        <v>35.607325000000003</v>
      </c>
      <c r="R992">
        <v>140.10638599999999</v>
      </c>
      <c r="S992">
        <v>4</v>
      </c>
      <c r="T992">
        <v>10.016400237941999</v>
      </c>
      <c r="U992">
        <v>84.021543985637294</v>
      </c>
      <c r="V992">
        <v>40</v>
      </c>
      <c r="W992">
        <v>10</v>
      </c>
    </row>
    <row r="993" spans="1:23" hidden="1">
      <c r="A993" t="s">
        <v>34293</v>
      </c>
      <c r="B993" t="s">
        <v>1817</v>
      </c>
      <c r="C993" t="s">
        <v>1818</v>
      </c>
      <c r="D993">
        <v>1994</v>
      </c>
      <c r="E993" t="s">
        <v>1819</v>
      </c>
      <c r="F993" t="s">
        <v>1822</v>
      </c>
      <c r="G993">
        <v>6</v>
      </c>
      <c r="I993" t="s">
        <v>33770</v>
      </c>
      <c r="J993">
        <v>5</v>
      </c>
      <c r="K993" t="s">
        <v>33800</v>
      </c>
      <c r="L993" t="s">
        <v>33850</v>
      </c>
      <c r="M993" t="s">
        <v>33878</v>
      </c>
      <c r="N993" t="s">
        <v>33852</v>
      </c>
      <c r="O993" t="s">
        <v>33853</v>
      </c>
      <c r="P993" t="s">
        <v>33882</v>
      </c>
      <c r="Q993">
        <v>35.607325000000003</v>
      </c>
      <c r="R993">
        <v>140.10638599999999</v>
      </c>
      <c r="S993">
        <v>4</v>
      </c>
      <c r="T993">
        <v>11.006325383089401</v>
      </c>
      <c r="U993">
        <v>81.6876122082585</v>
      </c>
      <c r="V993">
        <v>40</v>
      </c>
      <c r="W993">
        <v>11</v>
      </c>
    </row>
    <row r="994" spans="1:23" hidden="1">
      <c r="A994" t="s">
        <v>34293</v>
      </c>
      <c r="B994" t="s">
        <v>1817</v>
      </c>
      <c r="C994" t="s">
        <v>1818</v>
      </c>
      <c r="D994">
        <v>1994</v>
      </c>
      <c r="E994" t="s">
        <v>1819</v>
      </c>
      <c r="F994" t="s">
        <v>1822</v>
      </c>
      <c r="G994">
        <v>6</v>
      </c>
      <c r="I994" t="s">
        <v>33770</v>
      </c>
      <c r="J994">
        <v>5</v>
      </c>
      <c r="K994" t="s">
        <v>33800</v>
      </c>
      <c r="L994" t="s">
        <v>33850</v>
      </c>
      <c r="M994" t="s">
        <v>33878</v>
      </c>
      <c r="N994" t="s">
        <v>33852</v>
      </c>
      <c r="O994" t="s">
        <v>33853</v>
      </c>
      <c r="P994" t="s">
        <v>33882</v>
      </c>
      <c r="Q994">
        <v>35.607325000000003</v>
      </c>
      <c r="R994">
        <v>140.10638599999999</v>
      </c>
      <c r="S994">
        <v>4</v>
      </c>
      <c r="T994">
        <v>12.013862009749101</v>
      </c>
      <c r="U994">
        <v>6.4631956912028699</v>
      </c>
      <c r="V994">
        <v>40</v>
      </c>
      <c r="W994">
        <v>12</v>
      </c>
    </row>
    <row r="995" spans="1:23" hidden="1">
      <c r="A995" t="s">
        <v>34293</v>
      </c>
      <c r="B995" t="s">
        <v>1817</v>
      </c>
      <c r="C995" t="s">
        <v>1818</v>
      </c>
      <c r="D995">
        <v>1994</v>
      </c>
      <c r="E995" t="s">
        <v>1819</v>
      </c>
      <c r="F995" t="s">
        <v>1822</v>
      </c>
      <c r="G995">
        <v>6</v>
      </c>
      <c r="I995" t="s">
        <v>33770</v>
      </c>
      <c r="J995">
        <v>5</v>
      </c>
      <c r="K995" t="s">
        <v>33800</v>
      </c>
      <c r="L995" t="s">
        <v>33850</v>
      </c>
      <c r="M995" t="s">
        <v>33878</v>
      </c>
      <c r="N995" t="s">
        <v>33852</v>
      </c>
      <c r="O995" t="s">
        <v>33853</v>
      </c>
      <c r="P995" t="s">
        <v>33882</v>
      </c>
      <c r="Q995">
        <v>35.607325000000003</v>
      </c>
      <c r="R995">
        <v>140.10638599999999</v>
      </c>
      <c r="S995">
        <v>4</v>
      </c>
      <c r="T995">
        <v>13.030289164215</v>
      </c>
      <c r="U995">
        <v>6.8222621184919001</v>
      </c>
      <c r="V995">
        <v>40</v>
      </c>
      <c r="W995">
        <v>13</v>
      </c>
    </row>
    <row r="996" spans="1:23" hidden="1">
      <c r="A996" t="s">
        <v>34293</v>
      </c>
      <c r="B996" t="s">
        <v>1817</v>
      </c>
      <c r="C996" t="s">
        <v>1818</v>
      </c>
      <c r="D996">
        <v>1994</v>
      </c>
      <c r="E996" t="s">
        <v>1819</v>
      </c>
      <c r="F996" t="s">
        <v>1822</v>
      </c>
      <c r="G996">
        <v>6</v>
      </c>
      <c r="I996" t="s">
        <v>33770</v>
      </c>
      <c r="J996">
        <v>5</v>
      </c>
      <c r="K996" t="s">
        <v>33800</v>
      </c>
      <c r="L996" t="s">
        <v>33850</v>
      </c>
      <c r="M996" t="s">
        <v>33878</v>
      </c>
      <c r="N996" t="s">
        <v>33852</v>
      </c>
      <c r="O996" t="s">
        <v>33853</v>
      </c>
      <c r="P996" t="s">
        <v>33879</v>
      </c>
      <c r="Q996">
        <v>33.495078999999997</v>
      </c>
      <c r="R996">
        <v>130.51863</v>
      </c>
      <c r="S996">
        <v>4</v>
      </c>
      <c r="T996">
        <v>10.0005167972566</v>
      </c>
      <c r="U996">
        <v>97.307001795332098</v>
      </c>
      <c r="V996">
        <v>40</v>
      </c>
      <c r="W996">
        <v>10</v>
      </c>
    </row>
    <row r="997" spans="1:23" hidden="1">
      <c r="A997" t="s">
        <v>34293</v>
      </c>
      <c r="B997" t="s">
        <v>1817</v>
      </c>
      <c r="C997" t="s">
        <v>1818</v>
      </c>
      <c r="D997">
        <v>1994</v>
      </c>
      <c r="E997" t="s">
        <v>1819</v>
      </c>
      <c r="F997" t="s">
        <v>1822</v>
      </c>
      <c r="G997">
        <v>6</v>
      </c>
      <c r="I997" t="s">
        <v>33770</v>
      </c>
      <c r="J997">
        <v>5</v>
      </c>
      <c r="K997" t="s">
        <v>33800</v>
      </c>
      <c r="L997" t="s">
        <v>33850</v>
      </c>
      <c r="M997" t="s">
        <v>33878</v>
      </c>
      <c r="N997" t="s">
        <v>33852</v>
      </c>
      <c r="O997" t="s">
        <v>33853</v>
      </c>
      <c r="P997" t="s">
        <v>33879</v>
      </c>
      <c r="Q997">
        <v>33.495078999999997</v>
      </c>
      <c r="R997">
        <v>130.51863</v>
      </c>
      <c r="S997">
        <v>4</v>
      </c>
      <c r="T997">
        <v>11.0075608515311</v>
      </c>
      <c r="U997">
        <v>99.820466786355396</v>
      </c>
      <c r="V997">
        <v>40</v>
      </c>
      <c r="W997">
        <v>11</v>
      </c>
    </row>
    <row r="998" spans="1:23" hidden="1">
      <c r="A998" t="s">
        <v>34293</v>
      </c>
      <c r="B998" t="s">
        <v>1817</v>
      </c>
      <c r="C998" t="s">
        <v>1818</v>
      </c>
      <c r="D998">
        <v>1994</v>
      </c>
      <c r="E998" t="s">
        <v>1819</v>
      </c>
      <c r="F998" t="s">
        <v>1822</v>
      </c>
      <c r="G998">
        <v>6</v>
      </c>
      <c r="I998" t="s">
        <v>33770</v>
      </c>
      <c r="J998">
        <v>5</v>
      </c>
      <c r="K998" t="s">
        <v>33800</v>
      </c>
      <c r="L998" t="s">
        <v>33850</v>
      </c>
      <c r="M998" t="s">
        <v>33878</v>
      </c>
      <c r="N998" t="s">
        <v>33852</v>
      </c>
      <c r="O998" t="s">
        <v>33853</v>
      </c>
      <c r="P998" t="s">
        <v>33879</v>
      </c>
      <c r="Q998">
        <v>33.495078999999997</v>
      </c>
      <c r="R998">
        <v>130.51863</v>
      </c>
      <c r="S998">
        <v>4</v>
      </c>
      <c r="T998">
        <v>12.0089120610251</v>
      </c>
      <c r="U998">
        <v>8.9766606822261892</v>
      </c>
      <c r="V998">
        <v>40</v>
      </c>
      <c r="W998">
        <v>12</v>
      </c>
    </row>
    <row r="999" spans="1:23" hidden="1">
      <c r="A999" t="s">
        <v>34293</v>
      </c>
      <c r="B999" t="s">
        <v>1817</v>
      </c>
      <c r="C999" t="s">
        <v>1818</v>
      </c>
      <c r="D999">
        <v>1994</v>
      </c>
      <c r="E999" t="s">
        <v>1819</v>
      </c>
      <c r="F999" t="s">
        <v>1822</v>
      </c>
      <c r="G999">
        <v>6</v>
      </c>
      <c r="I999" t="s">
        <v>33770</v>
      </c>
      <c r="J999">
        <v>5</v>
      </c>
      <c r="K999" t="s">
        <v>33800</v>
      </c>
      <c r="L999" t="s">
        <v>33850</v>
      </c>
      <c r="M999" t="s">
        <v>33878</v>
      </c>
      <c r="N999" t="s">
        <v>33852</v>
      </c>
      <c r="O999" t="s">
        <v>33853</v>
      </c>
      <c r="P999" t="s">
        <v>33879</v>
      </c>
      <c r="Q999">
        <v>33.495078999999997</v>
      </c>
      <c r="R999">
        <v>130.51863</v>
      </c>
      <c r="S999">
        <v>4</v>
      </c>
      <c r="T999">
        <v>13.015568517357099</v>
      </c>
      <c r="U999">
        <v>13.6445242369838</v>
      </c>
      <c r="V999">
        <v>40</v>
      </c>
      <c r="W999">
        <v>13</v>
      </c>
    </row>
    <row r="1000" spans="1:23" hidden="1">
      <c r="A1000" t="s">
        <v>34293</v>
      </c>
      <c r="B1000" t="s">
        <v>1817</v>
      </c>
      <c r="C1000" t="s">
        <v>1818</v>
      </c>
      <c r="D1000">
        <v>1994</v>
      </c>
      <c r="E1000" t="s">
        <v>1819</v>
      </c>
      <c r="F1000" t="s">
        <v>1822</v>
      </c>
      <c r="G1000">
        <v>6</v>
      </c>
      <c r="I1000" t="s">
        <v>33770</v>
      </c>
      <c r="J1000">
        <v>5</v>
      </c>
      <c r="K1000" t="s">
        <v>33800</v>
      </c>
      <c r="L1000" t="s">
        <v>33850</v>
      </c>
      <c r="M1000" t="s">
        <v>33878</v>
      </c>
      <c r="N1000" t="s">
        <v>33852</v>
      </c>
      <c r="O1000" t="s">
        <v>33853</v>
      </c>
      <c r="P1000" t="s">
        <v>33883</v>
      </c>
      <c r="Q1000">
        <v>31.596536</v>
      </c>
      <c r="R1000">
        <v>130.55711700000001</v>
      </c>
      <c r="S1000">
        <v>4</v>
      </c>
      <c r="T1000">
        <v>10.0103440200904</v>
      </c>
      <c r="U1000">
        <v>67.684021543985594</v>
      </c>
      <c r="V1000">
        <v>40</v>
      </c>
      <c r="W1000">
        <v>10</v>
      </c>
    </row>
    <row r="1001" spans="1:23" hidden="1">
      <c r="A1001" t="s">
        <v>34293</v>
      </c>
      <c r="B1001" t="s">
        <v>1817</v>
      </c>
      <c r="C1001" t="s">
        <v>1818</v>
      </c>
      <c r="D1001">
        <v>1994</v>
      </c>
      <c r="E1001" t="s">
        <v>1819</v>
      </c>
      <c r="F1001" t="s">
        <v>1822</v>
      </c>
      <c r="G1001">
        <v>6</v>
      </c>
      <c r="I1001" t="s">
        <v>33770</v>
      </c>
      <c r="J1001">
        <v>5</v>
      </c>
      <c r="K1001" t="s">
        <v>33800</v>
      </c>
      <c r="L1001" t="s">
        <v>33850</v>
      </c>
      <c r="M1001" t="s">
        <v>33878</v>
      </c>
      <c r="N1001" t="s">
        <v>33852</v>
      </c>
      <c r="O1001" t="s">
        <v>33853</v>
      </c>
      <c r="P1001" t="s">
        <v>33883</v>
      </c>
      <c r="Q1001">
        <v>31.596536</v>
      </c>
      <c r="R1001">
        <v>130.55711700000001</v>
      </c>
      <c r="S1001">
        <v>4</v>
      </c>
      <c r="T1001">
        <v>10.997451005197499</v>
      </c>
      <c r="U1001">
        <v>56.014362657091503</v>
      </c>
      <c r="V1001">
        <v>40</v>
      </c>
      <c r="W1001">
        <v>11</v>
      </c>
    </row>
    <row r="1002" spans="1:23" hidden="1">
      <c r="A1002" t="s">
        <v>34293</v>
      </c>
      <c r="B1002" t="s">
        <v>1817</v>
      </c>
      <c r="C1002" t="s">
        <v>1818</v>
      </c>
      <c r="D1002">
        <v>1994</v>
      </c>
      <c r="E1002" t="s">
        <v>1819</v>
      </c>
      <c r="F1002" t="s">
        <v>1822</v>
      </c>
      <c r="G1002">
        <v>6</v>
      </c>
      <c r="I1002" t="s">
        <v>33770</v>
      </c>
      <c r="J1002">
        <v>5</v>
      </c>
      <c r="K1002" t="s">
        <v>33800</v>
      </c>
      <c r="L1002" t="s">
        <v>33850</v>
      </c>
      <c r="M1002" t="s">
        <v>33878</v>
      </c>
      <c r="N1002" t="s">
        <v>33852</v>
      </c>
      <c r="O1002" t="s">
        <v>33853</v>
      </c>
      <c r="P1002" t="s">
        <v>33883</v>
      </c>
      <c r="Q1002">
        <v>31.596536</v>
      </c>
      <c r="R1002">
        <v>130.55711700000001</v>
      </c>
      <c r="S1002">
        <v>4</v>
      </c>
      <c r="T1002">
        <v>12.0113426231229</v>
      </c>
      <c r="U1002">
        <v>20.466786355475701</v>
      </c>
      <c r="V1002">
        <v>40</v>
      </c>
      <c r="W1002">
        <v>12</v>
      </c>
    </row>
    <row r="1003" spans="1:23" hidden="1">
      <c r="A1003" t="s">
        <v>34293</v>
      </c>
      <c r="B1003" t="s">
        <v>1817</v>
      </c>
      <c r="C1003" t="s">
        <v>1818</v>
      </c>
      <c r="D1003">
        <v>1994</v>
      </c>
      <c r="E1003" t="s">
        <v>1819</v>
      </c>
      <c r="F1003" t="s">
        <v>1822</v>
      </c>
      <c r="G1003">
        <v>6</v>
      </c>
      <c r="I1003" t="s">
        <v>33770</v>
      </c>
      <c r="J1003">
        <v>5</v>
      </c>
      <c r="K1003" t="s">
        <v>33800</v>
      </c>
      <c r="L1003" t="s">
        <v>33850</v>
      </c>
      <c r="M1003" t="s">
        <v>33878</v>
      </c>
      <c r="N1003" t="s">
        <v>33852</v>
      </c>
      <c r="O1003" t="s">
        <v>33853</v>
      </c>
      <c r="P1003" t="s">
        <v>33883</v>
      </c>
      <c r="Q1003">
        <v>31.596536</v>
      </c>
      <c r="R1003">
        <v>130.55711700000001</v>
      </c>
      <c r="S1003">
        <v>4</v>
      </c>
      <c r="T1003">
        <v>13.016020714956699</v>
      </c>
      <c r="U1003">
        <v>11.131059245960399</v>
      </c>
      <c r="V1003">
        <v>40</v>
      </c>
      <c r="W1003">
        <v>13</v>
      </c>
    </row>
    <row r="1004" spans="1:23" hidden="1">
      <c r="A1004" t="s">
        <v>34293</v>
      </c>
      <c r="B1004" t="s">
        <v>1817</v>
      </c>
      <c r="C1004" t="s">
        <v>1818</v>
      </c>
      <c r="D1004">
        <v>1994</v>
      </c>
      <c r="E1004" t="s">
        <v>1819</v>
      </c>
      <c r="F1004" t="s">
        <v>1822</v>
      </c>
      <c r="G1004">
        <v>6</v>
      </c>
      <c r="I1004" t="s">
        <v>33770</v>
      </c>
      <c r="J1004">
        <v>5</v>
      </c>
      <c r="K1004" t="s">
        <v>33800</v>
      </c>
      <c r="L1004" t="s">
        <v>33850</v>
      </c>
      <c r="M1004" t="s">
        <v>33878</v>
      </c>
      <c r="N1004" t="s">
        <v>33852</v>
      </c>
      <c r="O1004" t="s">
        <v>33853</v>
      </c>
      <c r="P1004" t="s">
        <v>33881</v>
      </c>
      <c r="Q1004">
        <v>31.766667000000002</v>
      </c>
      <c r="R1004">
        <v>129.80000000000001</v>
      </c>
      <c r="S1004">
        <v>4</v>
      </c>
      <c r="T1004">
        <v>10.0022286881693</v>
      </c>
      <c r="U1004">
        <v>87.791741472172305</v>
      </c>
      <c r="V1004">
        <v>40</v>
      </c>
      <c r="W1004">
        <v>10</v>
      </c>
    </row>
    <row r="1005" spans="1:23" hidden="1">
      <c r="A1005" t="s">
        <v>34293</v>
      </c>
      <c r="B1005" t="s">
        <v>1817</v>
      </c>
      <c r="C1005" t="s">
        <v>1818</v>
      </c>
      <c r="D1005">
        <v>1994</v>
      </c>
      <c r="E1005" t="s">
        <v>1819</v>
      </c>
      <c r="F1005" t="s">
        <v>1822</v>
      </c>
      <c r="G1005">
        <v>6</v>
      </c>
      <c r="I1005" t="s">
        <v>33770</v>
      </c>
      <c r="J1005">
        <v>5</v>
      </c>
      <c r="K1005" t="s">
        <v>33800</v>
      </c>
      <c r="L1005" t="s">
        <v>33850</v>
      </c>
      <c r="M1005" t="s">
        <v>33878</v>
      </c>
      <c r="N1005" t="s">
        <v>33852</v>
      </c>
      <c r="O1005" t="s">
        <v>33853</v>
      </c>
      <c r="P1005" t="s">
        <v>33881</v>
      </c>
      <c r="Q1005">
        <v>31.766667000000002</v>
      </c>
      <c r="R1005">
        <v>129.80000000000001</v>
      </c>
      <c r="S1005">
        <v>4</v>
      </c>
      <c r="T1005">
        <v>11.003248824420799</v>
      </c>
      <c r="U1005">
        <v>73.788150807899399</v>
      </c>
      <c r="V1005">
        <v>40</v>
      </c>
      <c r="W1005">
        <v>11</v>
      </c>
    </row>
    <row r="1006" spans="1:23" hidden="1">
      <c r="A1006" t="s">
        <v>34293</v>
      </c>
      <c r="B1006" t="s">
        <v>1817</v>
      </c>
      <c r="C1006" t="s">
        <v>1818</v>
      </c>
      <c r="D1006">
        <v>1994</v>
      </c>
      <c r="E1006" t="s">
        <v>1819</v>
      </c>
      <c r="F1006" t="s">
        <v>1822</v>
      </c>
      <c r="G1006">
        <v>6</v>
      </c>
      <c r="I1006" t="s">
        <v>33770</v>
      </c>
      <c r="J1006">
        <v>5</v>
      </c>
      <c r="K1006" t="s">
        <v>33800</v>
      </c>
      <c r="L1006" t="s">
        <v>33850</v>
      </c>
      <c r="M1006" t="s">
        <v>33878</v>
      </c>
      <c r="N1006" t="s">
        <v>33852</v>
      </c>
      <c r="O1006" t="s">
        <v>33853</v>
      </c>
      <c r="P1006" t="s">
        <v>33881</v>
      </c>
      <c r="Q1006">
        <v>31.766667000000002</v>
      </c>
      <c r="R1006">
        <v>129.80000000000001</v>
      </c>
      <c r="S1006">
        <v>4</v>
      </c>
      <c r="T1006">
        <v>12.012893014892899</v>
      </c>
      <c r="U1006">
        <v>11.849192100538501</v>
      </c>
      <c r="V1006">
        <v>40</v>
      </c>
      <c r="W1006">
        <v>12</v>
      </c>
    </row>
    <row r="1007" spans="1:23" hidden="1">
      <c r="A1007" t="s">
        <v>34293</v>
      </c>
      <c r="B1007" t="s">
        <v>1817</v>
      </c>
      <c r="C1007" t="s">
        <v>1818</v>
      </c>
      <c r="D1007">
        <v>1994</v>
      </c>
      <c r="E1007" t="s">
        <v>1819</v>
      </c>
      <c r="F1007" t="s">
        <v>1822</v>
      </c>
      <c r="G1007">
        <v>6</v>
      </c>
      <c r="I1007" t="s">
        <v>33770</v>
      </c>
      <c r="J1007">
        <v>5</v>
      </c>
      <c r="K1007" t="s">
        <v>33800</v>
      </c>
      <c r="L1007" t="s">
        <v>33850</v>
      </c>
      <c r="M1007" t="s">
        <v>33878</v>
      </c>
      <c r="N1007" t="s">
        <v>33852</v>
      </c>
      <c r="O1007" t="s">
        <v>33853</v>
      </c>
      <c r="P1007" t="s">
        <v>33881</v>
      </c>
      <c r="Q1007">
        <v>31.766667000000002</v>
      </c>
      <c r="R1007">
        <v>129.80000000000001</v>
      </c>
      <c r="S1007">
        <v>4</v>
      </c>
      <c r="T1007">
        <v>13.0151809194146</v>
      </c>
      <c r="U1007">
        <v>15.798922800718101</v>
      </c>
      <c r="V1007">
        <v>40</v>
      </c>
      <c r="W1007">
        <v>13</v>
      </c>
    </row>
    <row r="1008" spans="1:23" hidden="1">
      <c r="A1008" t="s">
        <v>34293</v>
      </c>
      <c r="B1008" t="s">
        <v>1817</v>
      </c>
      <c r="C1008" t="s">
        <v>1818</v>
      </c>
      <c r="D1008">
        <v>1994</v>
      </c>
      <c r="E1008" t="s">
        <v>1819</v>
      </c>
      <c r="F1008" t="s">
        <v>1822</v>
      </c>
      <c r="G1008">
        <v>6</v>
      </c>
      <c r="I1008" t="s">
        <v>33770</v>
      </c>
      <c r="J1008">
        <v>5</v>
      </c>
      <c r="K1008" t="s">
        <v>33800</v>
      </c>
      <c r="L1008" t="s">
        <v>33850</v>
      </c>
      <c r="M1008" t="s">
        <v>33878</v>
      </c>
      <c r="N1008" t="s">
        <v>33852</v>
      </c>
      <c r="O1008" t="s">
        <v>33853</v>
      </c>
      <c r="P1008" t="s">
        <v>33880</v>
      </c>
      <c r="Q1008">
        <v>38.268332999999998</v>
      </c>
      <c r="R1008">
        <v>140.86944399999999</v>
      </c>
      <c r="S1008">
        <v>4</v>
      </c>
      <c r="T1008">
        <v>10.000936695027701</v>
      </c>
      <c r="U1008">
        <v>94.973070017953305</v>
      </c>
      <c r="V1008">
        <v>40</v>
      </c>
      <c r="W1008">
        <v>10</v>
      </c>
    </row>
    <row r="1009" spans="1:23" hidden="1">
      <c r="A1009" t="s">
        <v>34293</v>
      </c>
      <c r="B1009" t="s">
        <v>1817</v>
      </c>
      <c r="C1009" t="s">
        <v>1818</v>
      </c>
      <c r="D1009">
        <v>1994</v>
      </c>
      <c r="E1009" t="s">
        <v>1819</v>
      </c>
      <c r="F1009" t="s">
        <v>1822</v>
      </c>
      <c r="G1009">
        <v>6</v>
      </c>
      <c r="I1009" t="s">
        <v>33770</v>
      </c>
      <c r="J1009">
        <v>5</v>
      </c>
      <c r="K1009" t="s">
        <v>33800</v>
      </c>
      <c r="L1009" t="s">
        <v>33850</v>
      </c>
      <c r="M1009" t="s">
        <v>33878</v>
      </c>
      <c r="N1009" t="s">
        <v>33852</v>
      </c>
      <c r="O1009" t="s">
        <v>33853</v>
      </c>
      <c r="P1009" t="s">
        <v>33880</v>
      </c>
      <c r="Q1009">
        <v>38.268332999999998</v>
      </c>
      <c r="R1009">
        <v>140.86944399999999</v>
      </c>
      <c r="S1009">
        <v>4</v>
      </c>
      <c r="T1009">
        <v>11.0138350932253</v>
      </c>
      <c r="U1009">
        <v>89.946140035906595</v>
      </c>
      <c r="V1009">
        <v>40</v>
      </c>
      <c r="W1009">
        <v>11</v>
      </c>
    </row>
    <row r="1010" spans="1:23" hidden="1">
      <c r="A1010" t="s">
        <v>34293</v>
      </c>
      <c r="B1010" t="s">
        <v>1817</v>
      </c>
      <c r="C1010" t="s">
        <v>1818</v>
      </c>
      <c r="D1010">
        <v>1994</v>
      </c>
      <c r="E1010" t="s">
        <v>1819</v>
      </c>
      <c r="F1010" t="s">
        <v>1822</v>
      </c>
      <c r="G1010">
        <v>6</v>
      </c>
      <c r="I1010" t="s">
        <v>33770</v>
      </c>
      <c r="J1010">
        <v>5</v>
      </c>
      <c r="K1010" t="s">
        <v>33800</v>
      </c>
      <c r="L1010" t="s">
        <v>33850</v>
      </c>
      <c r="M1010" t="s">
        <v>33878</v>
      </c>
      <c r="N1010" t="s">
        <v>33852</v>
      </c>
      <c r="O1010" t="s">
        <v>33853</v>
      </c>
      <c r="P1010" t="s">
        <v>33880</v>
      </c>
      <c r="Q1010">
        <v>38.268332999999998</v>
      </c>
      <c r="R1010">
        <v>140.86944399999999</v>
      </c>
      <c r="S1010">
        <v>4</v>
      </c>
      <c r="T1010">
        <v>12.012440817293299</v>
      </c>
      <c r="U1010">
        <v>14.3626570915619</v>
      </c>
      <c r="V1010">
        <v>40</v>
      </c>
      <c r="W1010">
        <v>12</v>
      </c>
    </row>
    <row r="1011" spans="1:23" hidden="1">
      <c r="A1011" t="s">
        <v>34293</v>
      </c>
      <c r="B1011" t="s">
        <v>1817</v>
      </c>
      <c r="C1011" t="s">
        <v>1818</v>
      </c>
      <c r="D1011">
        <v>1994</v>
      </c>
      <c r="E1011" t="s">
        <v>1819</v>
      </c>
      <c r="F1011" t="s">
        <v>1822</v>
      </c>
      <c r="G1011">
        <v>6</v>
      </c>
      <c r="I1011" t="s">
        <v>33770</v>
      </c>
      <c r="J1011">
        <v>5</v>
      </c>
      <c r="K1011" t="s">
        <v>33800</v>
      </c>
      <c r="L1011" t="s">
        <v>33850</v>
      </c>
      <c r="M1011" t="s">
        <v>33878</v>
      </c>
      <c r="N1011" t="s">
        <v>33852</v>
      </c>
      <c r="O1011" t="s">
        <v>33853</v>
      </c>
      <c r="P1011" t="s">
        <v>33880</v>
      </c>
      <c r="Q1011">
        <v>38.268332999999998</v>
      </c>
      <c r="R1011">
        <v>140.86944399999999</v>
      </c>
      <c r="S1011">
        <v>4</v>
      </c>
      <c r="T1011">
        <v>13.021455161108801</v>
      </c>
      <c r="U1011">
        <v>5.9245960502693</v>
      </c>
      <c r="V1011">
        <v>40</v>
      </c>
      <c r="W1011">
        <v>13</v>
      </c>
    </row>
    <row r="1012" spans="1:23" hidden="1">
      <c r="A1012" t="s">
        <v>34294</v>
      </c>
      <c r="B1012" t="s">
        <v>5249</v>
      </c>
      <c r="C1012" t="s">
        <v>11281</v>
      </c>
      <c r="D1012">
        <v>1993</v>
      </c>
      <c r="E1012" t="s">
        <v>79</v>
      </c>
      <c r="F1012" t="s">
        <v>11283</v>
      </c>
      <c r="G1012">
        <v>8</v>
      </c>
      <c r="J1012">
        <v>8</v>
      </c>
      <c r="K1012" t="s">
        <v>33799</v>
      </c>
      <c r="L1012" t="s">
        <v>33914</v>
      </c>
      <c r="M1012" t="s">
        <v>33991</v>
      </c>
      <c r="N1012" t="s">
        <v>33916</v>
      </c>
      <c r="O1012" t="s">
        <v>33853</v>
      </c>
      <c r="P1012" t="s">
        <v>34161</v>
      </c>
      <c r="Q1012">
        <v>44.884999999999998</v>
      </c>
      <c r="R1012">
        <v>6.3561110000000003</v>
      </c>
      <c r="S1012">
        <v>8</v>
      </c>
      <c r="T1012">
        <v>12.009009009009</v>
      </c>
      <c r="U1012">
        <v>100.410341848698</v>
      </c>
      <c r="V1012">
        <v>250</v>
      </c>
      <c r="W1012">
        <v>12</v>
      </c>
    </row>
    <row r="1013" spans="1:23" hidden="1">
      <c r="A1013" t="s">
        <v>34294</v>
      </c>
      <c r="B1013" t="s">
        <v>5249</v>
      </c>
      <c r="C1013" t="s">
        <v>11281</v>
      </c>
      <c r="D1013">
        <v>1993</v>
      </c>
      <c r="E1013" t="s">
        <v>79</v>
      </c>
      <c r="F1013" t="s">
        <v>11283</v>
      </c>
      <c r="G1013">
        <v>8</v>
      </c>
      <c r="J1013">
        <v>8</v>
      </c>
      <c r="K1013" t="s">
        <v>33799</v>
      </c>
      <c r="L1013" t="s">
        <v>33914</v>
      </c>
      <c r="M1013" t="s">
        <v>33991</v>
      </c>
      <c r="N1013" t="s">
        <v>33916</v>
      </c>
      <c r="O1013" t="s">
        <v>33853</v>
      </c>
      <c r="P1013" t="s">
        <v>34161</v>
      </c>
      <c r="Q1013">
        <v>44.884999999999998</v>
      </c>
      <c r="R1013">
        <v>6.3561110000000003</v>
      </c>
      <c r="S1013">
        <v>8</v>
      </c>
      <c r="T1013">
        <v>13</v>
      </c>
      <c r="U1013">
        <v>100.34246575342399</v>
      </c>
      <c r="V1013">
        <v>250</v>
      </c>
      <c r="W1013">
        <v>13</v>
      </c>
    </row>
    <row r="1014" spans="1:23" hidden="1">
      <c r="A1014" t="s">
        <v>34294</v>
      </c>
      <c r="B1014" t="s">
        <v>5249</v>
      </c>
      <c r="C1014" t="s">
        <v>11281</v>
      </c>
      <c r="D1014">
        <v>1993</v>
      </c>
      <c r="E1014" t="s">
        <v>79</v>
      </c>
      <c r="F1014" t="s">
        <v>11283</v>
      </c>
      <c r="G1014">
        <v>8</v>
      </c>
      <c r="J1014">
        <v>8</v>
      </c>
      <c r="K1014" t="s">
        <v>33799</v>
      </c>
      <c r="L1014" t="s">
        <v>33914</v>
      </c>
      <c r="M1014" t="s">
        <v>33991</v>
      </c>
      <c r="N1014" t="s">
        <v>33916</v>
      </c>
      <c r="O1014" t="s">
        <v>33853</v>
      </c>
      <c r="P1014" t="s">
        <v>34161</v>
      </c>
      <c r="Q1014">
        <v>44.884999999999998</v>
      </c>
      <c r="R1014">
        <v>6.3561110000000003</v>
      </c>
      <c r="S1014">
        <v>8</v>
      </c>
      <c r="T1014">
        <v>14.036036036036</v>
      </c>
      <c r="U1014">
        <v>100.271504381093</v>
      </c>
      <c r="V1014">
        <v>250</v>
      </c>
      <c r="W1014">
        <v>14</v>
      </c>
    </row>
    <row r="1015" spans="1:23" hidden="1">
      <c r="A1015" t="s">
        <v>34294</v>
      </c>
      <c r="B1015" t="s">
        <v>5249</v>
      </c>
      <c r="C1015" t="s">
        <v>11281</v>
      </c>
      <c r="D1015">
        <v>1993</v>
      </c>
      <c r="E1015" t="s">
        <v>79</v>
      </c>
      <c r="F1015" t="s">
        <v>11283</v>
      </c>
      <c r="G1015">
        <v>8</v>
      </c>
      <c r="J1015">
        <v>8</v>
      </c>
      <c r="K1015" t="s">
        <v>33799</v>
      </c>
      <c r="L1015" t="s">
        <v>33914</v>
      </c>
      <c r="M1015" t="s">
        <v>33991</v>
      </c>
      <c r="N1015" t="s">
        <v>33916</v>
      </c>
      <c r="O1015" t="s">
        <v>33853</v>
      </c>
      <c r="P1015" t="s">
        <v>34161</v>
      </c>
      <c r="Q1015">
        <v>44.884999999999998</v>
      </c>
      <c r="R1015">
        <v>6.3561110000000003</v>
      </c>
      <c r="S1015">
        <v>8</v>
      </c>
      <c r="T1015">
        <v>14.486486486486401</v>
      </c>
      <c r="U1015">
        <v>70.788596815993998</v>
      </c>
      <c r="V1015">
        <v>250</v>
      </c>
      <c r="W1015">
        <v>14.5</v>
      </c>
    </row>
    <row r="1016" spans="1:23" hidden="1">
      <c r="A1016" t="s">
        <v>34294</v>
      </c>
      <c r="B1016" t="s">
        <v>5249</v>
      </c>
      <c r="C1016" t="s">
        <v>11281</v>
      </c>
      <c r="D1016">
        <v>1993</v>
      </c>
      <c r="E1016" t="s">
        <v>79</v>
      </c>
      <c r="F1016" t="s">
        <v>11283</v>
      </c>
      <c r="G1016">
        <v>8</v>
      </c>
      <c r="J1016">
        <v>8</v>
      </c>
      <c r="K1016" t="s">
        <v>33799</v>
      </c>
      <c r="L1016" t="s">
        <v>33914</v>
      </c>
      <c r="M1016" t="s">
        <v>33991</v>
      </c>
      <c r="N1016" t="s">
        <v>33916</v>
      </c>
      <c r="O1016" t="s">
        <v>33853</v>
      </c>
      <c r="P1016" t="s">
        <v>34161</v>
      </c>
      <c r="Q1016">
        <v>44.884999999999998</v>
      </c>
      <c r="R1016">
        <v>6.3561110000000003</v>
      </c>
      <c r="S1016">
        <v>8</v>
      </c>
      <c r="T1016">
        <v>15.027027027027</v>
      </c>
      <c r="U1016">
        <v>34.450203628285799</v>
      </c>
      <c r="V1016">
        <v>250</v>
      </c>
      <c r="W1016">
        <v>15</v>
      </c>
    </row>
    <row r="1017" spans="1:23" hidden="1">
      <c r="A1017" t="s">
        <v>34294</v>
      </c>
      <c r="B1017" t="s">
        <v>5249</v>
      </c>
      <c r="C1017" t="s">
        <v>11281</v>
      </c>
      <c r="D1017">
        <v>1993</v>
      </c>
      <c r="E1017" t="s">
        <v>79</v>
      </c>
      <c r="F1017" t="s">
        <v>11283</v>
      </c>
      <c r="G1017">
        <v>8</v>
      </c>
      <c r="J1017">
        <v>8</v>
      </c>
      <c r="K1017" t="s">
        <v>33799</v>
      </c>
      <c r="L1017" t="s">
        <v>33914</v>
      </c>
      <c r="M1017" t="s">
        <v>33991</v>
      </c>
      <c r="N1017" t="s">
        <v>33916</v>
      </c>
      <c r="O1017" t="s">
        <v>33853</v>
      </c>
      <c r="P1017" t="s">
        <v>34161</v>
      </c>
      <c r="Q1017">
        <v>44.884999999999998</v>
      </c>
      <c r="R1017">
        <v>6.3561110000000003</v>
      </c>
      <c r="S1017">
        <v>8</v>
      </c>
      <c r="T1017">
        <v>15.5225225225225</v>
      </c>
      <c r="U1017">
        <v>4.9642107861286</v>
      </c>
      <c r="V1017">
        <v>250</v>
      </c>
      <c r="W1017">
        <v>15.5</v>
      </c>
    </row>
    <row r="1018" spans="1:23" hidden="1">
      <c r="A1018" t="s">
        <v>34294</v>
      </c>
      <c r="B1018" t="s">
        <v>5249</v>
      </c>
      <c r="C1018" t="s">
        <v>11281</v>
      </c>
      <c r="D1018">
        <v>1993</v>
      </c>
      <c r="E1018" t="s">
        <v>79</v>
      </c>
      <c r="F1018" t="s">
        <v>11283</v>
      </c>
      <c r="G1018">
        <v>8</v>
      </c>
      <c r="J1018">
        <v>8</v>
      </c>
      <c r="K1018" t="s">
        <v>33799</v>
      </c>
      <c r="L1018" t="s">
        <v>33914</v>
      </c>
      <c r="M1018" t="s">
        <v>33991</v>
      </c>
      <c r="N1018" t="s">
        <v>33916</v>
      </c>
      <c r="O1018" t="s">
        <v>33853</v>
      </c>
      <c r="P1018" t="s">
        <v>34161</v>
      </c>
      <c r="Q1018">
        <v>44.884999999999998</v>
      </c>
      <c r="R1018">
        <v>6.3561110000000003</v>
      </c>
      <c r="S1018">
        <v>8</v>
      </c>
      <c r="T1018">
        <v>16.018018018018001</v>
      </c>
      <c r="U1018">
        <v>4.9302727384919596</v>
      </c>
      <c r="V1018">
        <v>250</v>
      </c>
      <c r="W1018">
        <v>16</v>
      </c>
    </row>
    <row r="1019" spans="1:23" hidden="1">
      <c r="A1019" t="s">
        <v>34294</v>
      </c>
      <c r="B1019" t="s">
        <v>5249</v>
      </c>
      <c r="C1019" t="s">
        <v>11281</v>
      </c>
      <c r="D1019">
        <v>1993</v>
      </c>
      <c r="E1019" t="s">
        <v>79</v>
      </c>
      <c r="F1019" t="s">
        <v>11283</v>
      </c>
      <c r="G1019">
        <v>8</v>
      </c>
      <c r="J1019">
        <v>8</v>
      </c>
      <c r="K1019" t="s">
        <v>33799</v>
      </c>
      <c r="L1019" t="s">
        <v>33914</v>
      </c>
      <c r="M1019" t="s">
        <v>33991</v>
      </c>
      <c r="N1019" t="s">
        <v>33916</v>
      </c>
      <c r="O1019" t="s">
        <v>33853</v>
      </c>
      <c r="P1019" t="s">
        <v>34161</v>
      </c>
      <c r="Q1019">
        <v>44.884999999999998</v>
      </c>
      <c r="R1019">
        <v>6.3561110000000003</v>
      </c>
      <c r="S1019">
        <v>8</v>
      </c>
      <c r="T1019">
        <v>17.009009009008999</v>
      </c>
      <c r="U1019">
        <v>4.8623966432185703</v>
      </c>
      <c r="V1019">
        <v>250</v>
      </c>
      <c r="W1019">
        <v>17</v>
      </c>
    </row>
    <row r="1020" spans="1:23" hidden="1">
      <c r="A1020" t="s">
        <v>34294</v>
      </c>
      <c r="B1020" t="s">
        <v>5249</v>
      </c>
      <c r="C1020" t="s">
        <v>11281</v>
      </c>
      <c r="D1020">
        <v>1993</v>
      </c>
      <c r="E1020" t="s">
        <v>79</v>
      </c>
      <c r="F1020" t="s">
        <v>11283</v>
      </c>
      <c r="G1020">
        <v>8</v>
      </c>
      <c r="J1020">
        <v>8</v>
      </c>
      <c r="K1020" t="s">
        <v>33799</v>
      </c>
      <c r="L1020" t="s">
        <v>33914</v>
      </c>
      <c r="M1020" t="s">
        <v>33991</v>
      </c>
      <c r="N1020" t="s">
        <v>33916</v>
      </c>
      <c r="O1020" t="s">
        <v>33853</v>
      </c>
      <c r="P1020" t="s">
        <v>34158</v>
      </c>
      <c r="Q1020">
        <v>59.933332999999998</v>
      </c>
      <c r="R1020">
        <v>30.266667000000002</v>
      </c>
      <c r="S1020">
        <v>15</v>
      </c>
      <c r="T1020">
        <v>8</v>
      </c>
      <c r="U1020">
        <v>99.324324324324294</v>
      </c>
      <c r="V1020">
        <v>250</v>
      </c>
      <c r="W1020">
        <v>8</v>
      </c>
    </row>
    <row r="1021" spans="1:23" hidden="1">
      <c r="A1021" t="s">
        <v>34294</v>
      </c>
      <c r="B1021" t="s">
        <v>5249</v>
      </c>
      <c r="C1021" t="s">
        <v>11281</v>
      </c>
      <c r="D1021">
        <v>1993</v>
      </c>
      <c r="E1021" t="s">
        <v>79</v>
      </c>
      <c r="F1021" t="s">
        <v>11283</v>
      </c>
      <c r="G1021">
        <v>8</v>
      </c>
      <c r="J1021">
        <v>8</v>
      </c>
      <c r="K1021" t="s">
        <v>33799</v>
      </c>
      <c r="L1021" t="s">
        <v>33914</v>
      </c>
      <c r="M1021" t="s">
        <v>33991</v>
      </c>
      <c r="N1021" t="s">
        <v>33916</v>
      </c>
      <c r="O1021" t="s">
        <v>33853</v>
      </c>
      <c r="P1021" t="s">
        <v>34158</v>
      </c>
      <c r="Q1021">
        <v>59.933332999999998</v>
      </c>
      <c r="R1021">
        <v>30.266667000000002</v>
      </c>
      <c r="S1021">
        <v>15</v>
      </c>
      <c r="T1021">
        <v>9.02678571428571</v>
      </c>
      <c r="U1021">
        <v>99.254946911196896</v>
      </c>
      <c r="V1021">
        <v>250</v>
      </c>
      <c r="W1021">
        <v>9</v>
      </c>
    </row>
    <row r="1022" spans="1:23" hidden="1">
      <c r="A1022" t="s">
        <v>34294</v>
      </c>
      <c r="B1022" t="s">
        <v>5249</v>
      </c>
      <c r="C1022" t="s">
        <v>11281</v>
      </c>
      <c r="D1022">
        <v>1993</v>
      </c>
      <c r="E1022" t="s">
        <v>79</v>
      </c>
      <c r="F1022" t="s">
        <v>11283</v>
      </c>
      <c r="G1022">
        <v>8</v>
      </c>
      <c r="J1022">
        <v>8</v>
      </c>
      <c r="K1022" t="s">
        <v>33799</v>
      </c>
      <c r="L1022" t="s">
        <v>33914</v>
      </c>
      <c r="M1022" t="s">
        <v>33991</v>
      </c>
      <c r="N1022" t="s">
        <v>33916</v>
      </c>
      <c r="O1022" t="s">
        <v>33853</v>
      </c>
      <c r="P1022" t="s">
        <v>34158</v>
      </c>
      <c r="Q1022">
        <v>59.933332999999998</v>
      </c>
      <c r="R1022">
        <v>30.266667000000002</v>
      </c>
      <c r="S1022">
        <v>15</v>
      </c>
      <c r="T1022">
        <v>10.0089285714285</v>
      </c>
      <c r="U1022">
        <v>99.188585907335806</v>
      </c>
      <c r="V1022">
        <v>250</v>
      </c>
      <c r="W1022">
        <v>10</v>
      </c>
    </row>
    <row r="1023" spans="1:23" hidden="1">
      <c r="A1023" t="s">
        <v>34294</v>
      </c>
      <c r="B1023" t="s">
        <v>5249</v>
      </c>
      <c r="C1023" t="s">
        <v>11281</v>
      </c>
      <c r="D1023">
        <v>1993</v>
      </c>
      <c r="E1023" t="s">
        <v>79</v>
      </c>
      <c r="F1023" t="s">
        <v>11283</v>
      </c>
      <c r="G1023">
        <v>8</v>
      </c>
      <c r="J1023">
        <v>8</v>
      </c>
      <c r="K1023" t="s">
        <v>33799</v>
      </c>
      <c r="L1023" t="s">
        <v>33914</v>
      </c>
      <c r="M1023" t="s">
        <v>33991</v>
      </c>
      <c r="N1023" t="s">
        <v>33916</v>
      </c>
      <c r="O1023" t="s">
        <v>33853</v>
      </c>
      <c r="P1023" t="s">
        <v>34158</v>
      </c>
      <c r="Q1023">
        <v>59.933332999999998</v>
      </c>
      <c r="R1023">
        <v>30.266667000000002</v>
      </c>
      <c r="S1023">
        <v>15</v>
      </c>
      <c r="T1023">
        <v>10.9910714285714</v>
      </c>
      <c r="U1023">
        <v>99.122224903474802</v>
      </c>
      <c r="V1023">
        <v>250</v>
      </c>
      <c r="W1023">
        <v>11</v>
      </c>
    </row>
    <row r="1024" spans="1:23" hidden="1">
      <c r="A1024" t="s">
        <v>34294</v>
      </c>
      <c r="B1024" t="s">
        <v>5249</v>
      </c>
      <c r="C1024" t="s">
        <v>11281</v>
      </c>
      <c r="D1024">
        <v>1993</v>
      </c>
      <c r="E1024" t="s">
        <v>79</v>
      </c>
      <c r="F1024" t="s">
        <v>11283</v>
      </c>
      <c r="G1024">
        <v>8</v>
      </c>
      <c r="J1024">
        <v>8</v>
      </c>
      <c r="K1024" t="s">
        <v>33799</v>
      </c>
      <c r="L1024" t="s">
        <v>33914</v>
      </c>
      <c r="M1024" t="s">
        <v>33991</v>
      </c>
      <c r="N1024" t="s">
        <v>33916</v>
      </c>
      <c r="O1024" t="s">
        <v>33853</v>
      </c>
      <c r="P1024" t="s">
        <v>34158</v>
      </c>
      <c r="Q1024">
        <v>59.933332999999998</v>
      </c>
      <c r="R1024">
        <v>30.266667000000002</v>
      </c>
      <c r="S1024">
        <v>15</v>
      </c>
      <c r="T1024">
        <v>12.0178571428571</v>
      </c>
      <c r="U1024">
        <v>99.052847490347403</v>
      </c>
      <c r="V1024">
        <v>250</v>
      </c>
      <c r="W1024">
        <v>12</v>
      </c>
    </row>
    <row r="1025" spans="1:23" hidden="1">
      <c r="A1025" t="s">
        <v>34294</v>
      </c>
      <c r="B1025" t="s">
        <v>5249</v>
      </c>
      <c r="C1025" t="s">
        <v>11281</v>
      </c>
      <c r="D1025">
        <v>1993</v>
      </c>
      <c r="E1025" t="s">
        <v>79</v>
      </c>
      <c r="F1025" t="s">
        <v>11283</v>
      </c>
      <c r="G1025">
        <v>8</v>
      </c>
      <c r="J1025">
        <v>8</v>
      </c>
      <c r="K1025" t="s">
        <v>33799</v>
      </c>
      <c r="L1025" t="s">
        <v>33914</v>
      </c>
      <c r="M1025" t="s">
        <v>33991</v>
      </c>
      <c r="N1025" t="s">
        <v>33916</v>
      </c>
      <c r="O1025" t="s">
        <v>33853</v>
      </c>
      <c r="P1025" t="s">
        <v>34158</v>
      </c>
      <c r="Q1025">
        <v>59.933332999999998</v>
      </c>
      <c r="R1025">
        <v>30.266667000000002</v>
      </c>
      <c r="S1025">
        <v>15</v>
      </c>
      <c r="T1025">
        <v>13.044642857142801</v>
      </c>
      <c r="U1025">
        <v>98.983470077220005</v>
      </c>
      <c r="V1025">
        <v>250</v>
      </c>
      <c r="W1025">
        <v>13</v>
      </c>
    </row>
    <row r="1026" spans="1:23" hidden="1">
      <c r="A1026" t="s">
        <v>34294</v>
      </c>
      <c r="B1026" t="s">
        <v>5249</v>
      </c>
      <c r="C1026" t="s">
        <v>11281</v>
      </c>
      <c r="D1026">
        <v>1993</v>
      </c>
      <c r="E1026" t="s">
        <v>79</v>
      </c>
      <c r="F1026" t="s">
        <v>11283</v>
      </c>
      <c r="G1026">
        <v>8</v>
      </c>
      <c r="J1026">
        <v>8</v>
      </c>
      <c r="K1026" t="s">
        <v>33799</v>
      </c>
      <c r="L1026" t="s">
        <v>33914</v>
      </c>
      <c r="M1026" t="s">
        <v>33991</v>
      </c>
      <c r="N1026" t="s">
        <v>33916</v>
      </c>
      <c r="O1026" t="s">
        <v>33853</v>
      </c>
      <c r="P1026" t="s">
        <v>34158</v>
      </c>
      <c r="Q1026">
        <v>59.933332999999998</v>
      </c>
      <c r="R1026">
        <v>30.266667000000002</v>
      </c>
      <c r="S1026">
        <v>15</v>
      </c>
      <c r="T1026">
        <v>14.026785714285699</v>
      </c>
      <c r="U1026">
        <v>98.917109073359001</v>
      </c>
      <c r="V1026">
        <v>250</v>
      </c>
      <c r="W1026">
        <v>14</v>
      </c>
    </row>
    <row r="1027" spans="1:23" hidden="1">
      <c r="A1027" t="s">
        <v>34294</v>
      </c>
      <c r="B1027" t="s">
        <v>5249</v>
      </c>
      <c r="C1027" t="s">
        <v>11281</v>
      </c>
      <c r="D1027">
        <v>1993</v>
      </c>
      <c r="E1027" t="s">
        <v>79</v>
      </c>
      <c r="F1027" t="s">
        <v>11283</v>
      </c>
      <c r="G1027">
        <v>8</v>
      </c>
      <c r="J1027">
        <v>8</v>
      </c>
      <c r="K1027" t="s">
        <v>33799</v>
      </c>
      <c r="L1027" t="s">
        <v>33914</v>
      </c>
      <c r="M1027" t="s">
        <v>33991</v>
      </c>
      <c r="N1027" t="s">
        <v>33916</v>
      </c>
      <c r="O1027" t="s">
        <v>33853</v>
      </c>
      <c r="P1027" t="s">
        <v>34158</v>
      </c>
      <c r="Q1027">
        <v>59.933332999999998</v>
      </c>
      <c r="R1027">
        <v>30.266667000000002</v>
      </c>
      <c r="S1027">
        <v>15</v>
      </c>
      <c r="T1027">
        <v>14.5</v>
      </c>
      <c r="U1027">
        <v>97.529560810810693</v>
      </c>
      <c r="V1027">
        <v>250</v>
      </c>
      <c r="W1027">
        <v>14.5</v>
      </c>
    </row>
    <row r="1028" spans="1:23" hidden="1">
      <c r="A1028" t="s">
        <v>34294</v>
      </c>
      <c r="B1028" t="s">
        <v>5249</v>
      </c>
      <c r="C1028" t="s">
        <v>11281</v>
      </c>
      <c r="D1028">
        <v>1993</v>
      </c>
      <c r="E1028" t="s">
        <v>79</v>
      </c>
      <c r="F1028" t="s">
        <v>11283</v>
      </c>
      <c r="G1028">
        <v>8</v>
      </c>
      <c r="J1028">
        <v>8</v>
      </c>
      <c r="K1028" t="s">
        <v>33799</v>
      </c>
      <c r="L1028" t="s">
        <v>33914</v>
      </c>
      <c r="M1028" t="s">
        <v>33991</v>
      </c>
      <c r="N1028" t="s">
        <v>33916</v>
      </c>
      <c r="O1028" t="s">
        <v>33853</v>
      </c>
      <c r="P1028" t="s">
        <v>34158</v>
      </c>
      <c r="Q1028">
        <v>59.933332999999998</v>
      </c>
      <c r="R1028">
        <v>30.266667000000002</v>
      </c>
      <c r="S1028">
        <v>15</v>
      </c>
      <c r="T1028">
        <v>15</v>
      </c>
      <c r="U1028">
        <v>96.820704633204599</v>
      </c>
      <c r="V1028">
        <v>250</v>
      </c>
      <c r="W1028">
        <v>15</v>
      </c>
    </row>
    <row r="1029" spans="1:23" hidden="1">
      <c r="A1029" t="s">
        <v>34294</v>
      </c>
      <c r="B1029" t="s">
        <v>5249</v>
      </c>
      <c r="C1029" t="s">
        <v>11281</v>
      </c>
      <c r="D1029">
        <v>1993</v>
      </c>
      <c r="E1029" t="s">
        <v>79</v>
      </c>
      <c r="F1029" t="s">
        <v>11283</v>
      </c>
      <c r="G1029">
        <v>8</v>
      </c>
      <c r="J1029">
        <v>8</v>
      </c>
      <c r="K1029" t="s">
        <v>33799</v>
      </c>
      <c r="L1029" t="s">
        <v>33914</v>
      </c>
      <c r="M1029" t="s">
        <v>33991</v>
      </c>
      <c r="N1029" t="s">
        <v>33916</v>
      </c>
      <c r="O1029" t="s">
        <v>33853</v>
      </c>
      <c r="P1029" t="s">
        <v>34158</v>
      </c>
      <c r="Q1029">
        <v>59.933332999999998</v>
      </c>
      <c r="R1029">
        <v>30.266667000000002</v>
      </c>
      <c r="S1029">
        <v>15</v>
      </c>
      <c r="T1029">
        <v>15.544642857142801</v>
      </c>
      <c r="U1029">
        <v>96.111848455598405</v>
      </c>
      <c r="V1029">
        <v>250</v>
      </c>
      <c r="W1029">
        <v>15.5</v>
      </c>
    </row>
    <row r="1030" spans="1:23" hidden="1">
      <c r="A1030" t="s">
        <v>34294</v>
      </c>
      <c r="B1030" t="s">
        <v>5249</v>
      </c>
      <c r="C1030" t="s">
        <v>11281</v>
      </c>
      <c r="D1030">
        <v>1993</v>
      </c>
      <c r="E1030" t="s">
        <v>79</v>
      </c>
      <c r="F1030" t="s">
        <v>11283</v>
      </c>
      <c r="G1030">
        <v>8</v>
      </c>
      <c r="J1030">
        <v>8</v>
      </c>
      <c r="K1030" t="s">
        <v>33799</v>
      </c>
      <c r="L1030" t="s">
        <v>33914</v>
      </c>
      <c r="M1030" t="s">
        <v>33991</v>
      </c>
      <c r="N1030" t="s">
        <v>33916</v>
      </c>
      <c r="O1030" t="s">
        <v>33853</v>
      </c>
      <c r="P1030" t="s">
        <v>34158</v>
      </c>
      <c r="Q1030">
        <v>59.933332999999998</v>
      </c>
      <c r="R1030">
        <v>30.266667000000002</v>
      </c>
      <c r="S1030">
        <v>15</v>
      </c>
      <c r="T1030">
        <v>15.9910714285714</v>
      </c>
      <c r="U1030">
        <v>98.784387065637006</v>
      </c>
      <c r="V1030">
        <v>250</v>
      </c>
      <c r="W1030">
        <v>16</v>
      </c>
    </row>
    <row r="1031" spans="1:23" hidden="1">
      <c r="A1031" t="s">
        <v>34294</v>
      </c>
      <c r="B1031" t="s">
        <v>5249</v>
      </c>
      <c r="C1031" t="s">
        <v>11281</v>
      </c>
      <c r="D1031">
        <v>1993</v>
      </c>
      <c r="E1031" t="s">
        <v>79</v>
      </c>
      <c r="F1031" t="s">
        <v>11283</v>
      </c>
      <c r="G1031">
        <v>8</v>
      </c>
      <c r="J1031">
        <v>8</v>
      </c>
      <c r="K1031" t="s">
        <v>33799</v>
      </c>
      <c r="L1031" t="s">
        <v>33914</v>
      </c>
      <c r="M1031" t="s">
        <v>33991</v>
      </c>
      <c r="N1031" t="s">
        <v>33916</v>
      </c>
      <c r="O1031" t="s">
        <v>33853</v>
      </c>
      <c r="P1031" t="s">
        <v>34158</v>
      </c>
      <c r="Q1031">
        <v>59.933332999999998</v>
      </c>
      <c r="R1031">
        <v>30.266667000000002</v>
      </c>
      <c r="S1031">
        <v>15</v>
      </c>
      <c r="T1031">
        <v>16.25</v>
      </c>
      <c r="U1031">
        <v>49.438947876447799</v>
      </c>
      <c r="V1031">
        <v>250</v>
      </c>
      <c r="W1031">
        <v>16.3</v>
      </c>
    </row>
    <row r="1032" spans="1:23" hidden="1">
      <c r="A1032" t="s">
        <v>34294</v>
      </c>
      <c r="B1032" t="s">
        <v>5249</v>
      </c>
      <c r="C1032" t="s">
        <v>11281</v>
      </c>
      <c r="D1032">
        <v>1993</v>
      </c>
      <c r="E1032" t="s">
        <v>79</v>
      </c>
      <c r="F1032" t="s">
        <v>11283</v>
      </c>
      <c r="G1032">
        <v>8</v>
      </c>
      <c r="J1032">
        <v>8</v>
      </c>
      <c r="K1032" t="s">
        <v>33799</v>
      </c>
      <c r="L1032" t="s">
        <v>33914</v>
      </c>
      <c r="M1032" t="s">
        <v>33991</v>
      </c>
      <c r="N1032" t="s">
        <v>33916</v>
      </c>
      <c r="O1032" t="s">
        <v>33853</v>
      </c>
      <c r="P1032" t="s">
        <v>34158</v>
      </c>
      <c r="Q1032">
        <v>59.933332999999998</v>
      </c>
      <c r="R1032">
        <v>30.266667000000002</v>
      </c>
      <c r="S1032">
        <v>15</v>
      </c>
      <c r="T1032">
        <v>16.526785714285701</v>
      </c>
      <c r="U1032">
        <v>18.342784749034699</v>
      </c>
      <c r="V1032">
        <v>250</v>
      </c>
      <c r="W1032">
        <v>16.5</v>
      </c>
    </row>
    <row r="1033" spans="1:23" hidden="1">
      <c r="A1033" t="s">
        <v>34294</v>
      </c>
      <c r="B1033" t="s">
        <v>5249</v>
      </c>
      <c r="C1033" t="s">
        <v>11281</v>
      </c>
      <c r="D1033">
        <v>1993</v>
      </c>
      <c r="E1033" t="s">
        <v>79</v>
      </c>
      <c r="F1033" t="s">
        <v>11283</v>
      </c>
      <c r="G1033">
        <v>8</v>
      </c>
      <c r="J1033">
        <v>8</v>
      </c>
      <c r="K1033" t="s">
        <v>33799</v>
      </c>
      <c r="L1033" t="s">
        <v>33914</v>
      </c>
      <c r="M1033" t="s">
        <v>33991</v>
      </c>
      <c r="N1033" t="s">
        <v>33916</v>
      </c>
      <c r="O1033" t="s">
        <v>33853</v>
      </c>
      <c r="P1033" t="s">
        <v>34158</v>
      </c>
      <c r="Q1033">
        <v>59.933332999999998</v>
      </c>
      <c r="R1033">
        <v>30.266667000000002</v>
      </c>
      <c r="S1033">
        <v>15</v>
      </c>
      <c r="T1033">
        <v>17.0178571428571</v>
      </c>
      <c r="U1033">
        <v>5.4717664092664</v>
      </c>
      <c r="V1033">
        <v>250</v>
      </c>
      <c r="W1033">
        <v>17</v>
      </c>
    </row>
    <row r="1034" spans="1:23" hidden="1">
      <c r="A1034" t="s">
        <v>34294</v>
      </c>
      <c r="B1034" t="s">
        <v>5249</v>
      </c>
      <c r="C1034" t="s">
        <v>11281</v>
      </c>
      <c r="D1034">
        <v>1993</v>
      </c>
      <c r="E1034" t="s">
        <v>79</v>
      </c>
      <c r="F1034" t="s">
        <v>11283</v>
      </c>
      <c r="G1034">
        <v>8</v>
      </c>
      <c r="J1034">
        <v>8</v>
      </c>
      <c r="K1034" t="s">
        <v>33799</v>
      </c>
      <c r="L1034" t="s">
        <v>33914</v>
      </c>
      <c r="M1034" t="s">
        <v>33991</v>
      </c>
      <c r="N1034" t="s">
        <v>33916</v>
      </c>
      <c r="O1034" t="s">
        <v>33853</v>
      </c>
      <c r="P1034" t="s">
        <v>34158</v>
      </c>
      <c r="Q1034">
        <v>59.933332999999998</v>
      </c>
      <c r="R1034">
        <v>30.266667000000002</v>
      </c>
      <c r="S1034">
        <v>15</v>
      </c>
      <c r="T1034">
        <v>18.044642857142801</v>
      </c>
      <c r="U1034">
        <v>5.4023889961389902</v>
      </c>
      <c r="V1034">
        <v>250</v>
      </c>
      <c r="W1034">
        <v>18</v>
      </c>
    </row>
    <row r="1035" spans="1:23" hidden="1">
      <c r="A1035" t="s">
        <v>34294</v>
      </c>
      <c r="B1035" t="s">
        <v>5249</v>
      </c>
      <c r="C1035" t="s">
        <v>11281</v>
      </c>
      <c r="D1035">
        <v>1993</v>
      </c>
      <c r="E1035" t="s">
        <v>79</v>
      </c>
      <c r="F1035" t="s">
        <v>11283</v>
      </c>
      <c r="G1035">
        <v>8</v>
      </c>
      <c r="J1035">
        <v>8</v>
      </c>
      <c r="K1035" t="s">
        <v>33799</v>
      </c>
      <c r="L1035" t="s">
        <v>33914</v>
      </c>
      <c r="M1035" t="s">
        <v>33991</v>
      </c>
      <c r="N1035" t="s">
        <v>33916</v>
      </c>
      <c r="O1035" t="s">
        <v>33853</v>
      </c>
      <c r="P1035" t="s">
        <v>34159</v>
      </c>
      <c r="Q1035">
        <v>45.408056000000002</v>
      </c>
      <c r="R1035">
        <v>11.872222000000001</v>
      </c>
      <c r="S1035">
        <v>7</v>
      </c>
      <c r="T1035">
        <v>11.5</v>
      </c>
      <c r="U1035">
        <v>100.45248868778199</v>
      </c>
      <c r="V1035">
        <v>250</v>
      </c>
      <c r="W1035">
        <v>11.5</v>
      </c>
    </row>
    <row r="1036" spans="1:23" hidden="1">
      <c r="A1036" t="s">
        <v>34294</v>
      </c>
      <c r="B1036" t="s">
        <v>5249</v>
      </c>
      <c r="C1036" t="s">
        <v>11281</v>
      </c>
      <c r="D1036">
        <v>1993</v>
      </c>
      <c r="E1036" t="s">
        <v>79</v>
      </c>
      <c r="F1036" t="s">
        <v>11283</v>
      </c>
      <c r="G1036">
        <v>8</v>
      </c>
      <c r="J1036">
        <v>8</v>
      </c>
      <c r="K1036" t="s">
        <v>33799</v>
      </c>
      <c r="L1036" t="s">
        <v>33914</v>
      </c>
      <c r="M1036" t="s">
        <v>33991</v>
      </c>
      <c r="N1036" t="s">
        <v>33916</v>
      </c>
      <c r="O1036" t="s">
        <v>33853</v>
      </c>
      <c r="P1036" t="s">
        <v>34159</v>
      </c>
      <c r="Q1036">
        <v>45.408056000000002</v>
      </c>
      <c r="R1036">
        <v>11.872222000000001</v>
      </c>
      <c r="S1036">
        <v>7</v>
      </c>
      <c r="T1036">
        <v>11.981900452488601</v>
      </c>
      <c r="U1036">
        <v>101.104696520518</v>
      </c>
      <c r="V1036">
        <v>250</v>
      </c>
      <c r="W1036">
        <v>12</v>
      </c>
    </row>
    <row r="1037" spans="1:23" hidden="1">
      <c r="A1037" t="s">
        <v>34294</v>
      </c>
      <c r="B1037" t="s">
        <v>5249</v>
      </c>
      <c r="C1037" t="s">
        <v>11281</v>
      </c>
      <c r="D1037">
        <v>1993</v>
      </c>
      <c r="E1037" t="s">
        <v>79</v>
      </c>
      <c r="F1037" t="s">
        <v>11283</v>
      </c>
      <c r="G1037">
        <v>8</v>
      </c>
      <c r="J1037">
        <v>8</v>
      </c>
      <c r="K1037" t="s">
        <v>33799</v>
      </c>
      <c r="L1037" t="s">
        <v>33914</v>
      </c>
      <c r="M1037" t="s">
        <v>33991</v>
      </c>
      <c r="N1037" t="s">
        <v>33916</v>
      </c>
      <c r="O1037" t="s">
        <v>33853</v>
      </c>
      <c r="P1037" t="s">
        <v>34159</v>
      </c>
      <c r="Q1037">
        <v>45.408056000000002</v>
      </c>
      <c r="R1037">
        <v>11.872222000000001</v>
      </c>
      <c r="S1037">
        <v>7</v>
      </c>
      <c r="T1037">
        <v>12.479638009049699</v>
      </c>
      <c r="U1037">
        <v>67.277266344203397</v>
      </c>
      <c r="V1037">
        <v>250</v>
      </c>
      <c r="W1037">
        <v>12.5</v>
      </c>
    </row>
    <row r="1038" spans="1:23" hidden="1">
      <c r="A1038" t="s">
        <v>34294</v>
      </c>
      <c r="B1038" t="s">
        <v>5249</v>
      </c>
      <c r="C1038" t="s">
        <v>11281</v>
      </c>
      <c r="D1038">
        <v>1993</v>
      </c>
      <c r="E1038" t="s">
        <v>79</v>
      </c>
      <c r="F1038" t="s">
        <v>11283</v>
      </c>
      <c r="G1038">
        <v>8</v>
      </c>
      <c r="J1038">
        <v>8</v>
      </c>
      <c r="K1038" t="s">
        <v>33799</v>
      </c>
      <c r="L1038" t="s">
        <v>33914</v>
      </c>
      <c r="M1038" t="s">
        <v>33991</v>
      </c>
      <c r="N1038" t="s">
        <v>33916</v>
      </c>
      <c r="O1038" t="s">
        <v>33853</v>
      </c>
      <c r="P1038" t="s">
        <v>34159</v>
      </c>
      <c r="Q1038">
        <v>45.408056000000002</v>
      </c>
      <c r="R1038">
        <v>11.872222000000001</v>
      </c>
      <c r="S1038">
        <v>7</v>
      </c>
      <c r="T1038">
        <v>13.022624434389099</v>
      </c>
      <c r="U1038">
        <v>9.9984396941800497</v>
      </c>
      <c r="V1038">
        <v>250</v>
      </c>
      <c r="W1038">
        <v>13</v>
      </c>
    </row>
    <row r="1039" spans="1:23" hidden="1">
      <c r="A1039" t="s">
        <v>34294</v>
      </c>
      <c r="B1039" t="s">
        <v>5249</v>
      </c>
      <c r="C1039" t="s">
        <v>11281</v>
      </c>
      <c r="D1039">
        <v>1993</v>
      </c>
      <c r="E1039" t="s">
        <v>79</v>
      </c>
      <c r="F1039" t="s">
        <v>11283</v>
      </c>
      <c r="G1039">
        <v>8</v>
      </c>
      <c r="J1039">
        <v>8</v>
      </c>
      <c r="K1039" t="s">
        <v>33799</v>
      </c>
      <c r="L1039" t="s">
        <v>33914</v>
      </c>
      <c r="M1039" t="s">
        <v>33991</v>
      </c>
      <c r="N1039" t="s">
        <v>33916</v>
      </c>
      <c r="O1039" t="s">
        <v>33853</v>
      </c>
      <c r="P1039" t="s">
        <v>34159</v>
      </c>
      <c r="Q1039">
        <v>45.408056000000002</v>
      </c>
      <c r="R1039">
        <v>11.872222000000001</v>
      </c>
      <c r="S1039">
        <v>7</v>
      </c>
      <c r="T1039">
        <v>13.5203619909502</v>
      </c>
      <c r="U1039">
        <v>5.1365267592448101</v>
      </c>
      <c r="V1039">
        <v>250</v>
      </c>
      <c r="W1039">
        <v>13.5</v>
      </c>
    </row>
    <row r="1040" spans="1:23" hidden="1">
      <c r="A1040" t="s">
        <v>34294</v>
      </c>
      <c r="B1040" t="s">
        <v>5249</v>
      </c>
      <c r="C1040" t="s">
        <v>11281</v>
      </c>
      <c r="D1040">
        <v>1993</v>
      </c>
      <c r="E1040" t="s">
        <v>79</v>
      </c>
      <c r="F1040" t="s">
        <v>11283</v>
      </c>
      <c r="G1040">
        <v>8</v>
      </c>
      <c r="J1040">
        <v>8</v>
      </c>
      <c r="K1040" t="s">
        <v>33799</v>
      </c>
      <c r="L1040" t="s">
        <v>33914</v>
      </c>
      <c r="M1040" t="s">
        <v>33991</v>
      </c>
      <c r="N1040" t="s">
        <v>33916</v>
      </c>
      <c r="O1040" t="s">
        <v>33853</v>
      </c>
      <c r="P1040" t="s">
        <v>34159</v>
      </c>
      <c r="Q1040">
        <v>45.408056000000002</v>
      </c>
      <c r="R1040">
        <v>11.872222000000001</v>
      </c>
      <c r="S1040">
        <v>7</v>
      </c>
      <c r="T1040">
        <v>14</v>
      </c>
      <c r="U1040">
        <v>5.0990794195662303</v>
      </c>
      <c r="V1040">
        <v>250</v>
      </c>
      <c r="W1040">
        <v>14</v>
      </c>
    </row>
    <row r="1041" spans="1:23" hidden="1">
      <c r="A1041" t="s">
        <v>34294</v>
      </c>
      <c r="B1041" t="s">
        <v>5249</v>
      </c>
      <c r="C1041" t="s">
        <v>11281</v>
      </c>
      <c r="D1041">
        <v>1993</v>
      </c>
      <c r="E1041" t="s">
        <v>79</v>
      </c>
      <c r="F1041" t="s">
        <v>11283</v>
      </c>
      <c r="G1041">
        <v>8</v>
      </c>
      <c r="J1041">
        <v>8</v>
      </c>
      <c r="K1041" t="s">
        <v>33799</v>
      </c>
      <c r="L1041" t="s">
        <v>33914</v>
      </c>
      <c r="M1041" t="s">
        <v>33991</v>
      </c>
      <c r="N1041" t="s">
        <v>33916</v>
      </c>
      <c r="O1041" t="s">
        <v>33853</v>
      </c>
      <c r="P1041" t="s">
        <v>34159</v>
      </c>
      <c r="Q1041">
        <v>45.408056000000002</v>
      </c>
      <c r="R1041">
        <v>11.872222000000001</v>
      </c>
      <c r="S1041">
        <v>7</v>
      </c>
      <c r="T1041">
        <v>14.5</v>
      </c>
      <c r="U1041">
        <v>4.37509751911373</v>
      </c>
      <c r="V1041">
        <v>250</v>
      </c>
      <c r="W1041">
        <v>14.5</v>
      </c>
    </row>
    <row r="1042" spans="1:23" hidden="1">
      <c r="A1042" t="s">
        <v>34294</v>
      </c>
      <c r="B1042" t="s">
        <v>5249</v>
      </c>
      <c r="C1042" t="s">
        <v>11281</v>
      </c>
      <c r="D1042">
        <v>1993</v>
      </c>
      <c r="E1042" t="s">
        <v>79</v>
      </c>
      <c r="F1042" t="s">
        <v>11283</v>
      </c>
      <c r="G1042">
        <v>8</v>
      </c>
      <c r="J1042">
        <v>8</v>
      </c>
      <c r="K1042" t="s">
        <v>33799</v>
      </c>
      <c r="L1042" t="s">
        <v>33914</v>
      </c>
      <c r="M1042" t="s">
        <v>33991</v>
      </c>
      <c r="N1042" t="s">
        <v>33916</v>
      </c>
      <c r="O1042" t="s">
        <v>33853</v>
      </c>
      <c r="P1042" t="s">
        <v>34164</v>
      </c>
      <c r="Q1042">
        <v>46.749994999999998</v>
      </c>
      <c r="R1042">
        <v>10.066666</v>
      </c>
      <c r="S1042">
        <v>7</v>
      </c>
      <c r="T1042">
        <v>12.0178571428571</v>
      </c>
      <c r="U1042">
        <v>99.460690316395002</v>
      </c>
      <c r="V1042">
        <v>250</v>
      </c>
      <c r="W1042">
        <v>12</v>
      </c>
    </row>
    <row r="1043" spans="1:23" hidden="1">
      <c r="A1043" t="s">
        <v>34294</v>
      </c>
      <c r="B1043" t="s">
        <v>5249</v>
      </c>
      <c r="C1043" t="s">
        <v>11281</v>
      </c>
      <c r="D1043">
        <v>1993</v>
      </c>
      <c r="E1043" t="s">
        <v>79</v>
      </c>
      <c r="F1043" t="s">
        <v>11283</v>
      </c>
      <c r="G1043">
        <v>8</v>
      </c>
      <c r="J1043">
        <v>8</v>
      </c>
      <c r="K1043" t="s">
        <v>33799</v>
      </c>
      <c r="L1043" t="s">
        <v>33914</v>
      </c>
      <c r="M1043" t="s">
        <v>33991</v>
      </c>
      <c r="N1043" t="s">
        <v>33916</v>
      </c>
      <c r="O1043" t="s">
        <v>33853</v>
      </c>
      <c r="P1043" t="s">
        <v>34164</v>
      </c>
      <c r="Q1043">
        <v>46.749994999999998</v>
      </c>
      <c r="R1043">
        <v>10.066666</v>
      </c>
      <c r="S1043">
        <v>7</v>
      </c>
      <c r="T1043">
        <v>13</v>
      </c>
      <c r="U1043">
        <v>99.328859060402607</v>
      </c>
      <c r="V1043">
        <v>250</v>
      </c>
      <c r="W1043">
        <v>13</v>
      </c>
    </row>
    <row r="1044" spans="1:23" hidden="1">
      <c r="A1044" t="s">
        <v>34294</v>
      </c>
      <c r="B1044" t="s">
        <v>5249</v>
      </c>
      <c r="C1044" t="s">
        <v>11281</v>
      </c>
      <c r="D1044">
        <v>1993</v>
      </c>
      <c r="E1044" t="s">
        <v>79</v>
      </c>
      <c r="F1044" t="s">
        <v>11283</v>
      </c>
      <c r="G1044">
        <v>8</v>
      </c>
      <c r="J1044">
        <v>8</v>
      </c>
      <c r="K1044" t="s">
        <v>33799</v>
      </c>
      <c r="L1044" t="s">
        <v>33914</v>
      </c>
      <c r="M1044" t="s">
        <v>33991</v>
      </c>
      <c r="N1044" t="s">
        <v>33916</v>
      </c>
      <c r="O1044" t="s">
        <v>33853</v>
      </c>
      <c r="P1044" t="s">
        <v>34164</v>
      </c>
      <c r="Q1044">
        <v>46.749994999999998</v>
      </c>
      <c r="R1044">
        <v>10.066666</v>
      </c>
      <c r="S1044">
        <v>7</v>
      </c>
      <c r="T1044">
        <v>14.026785714285699</v>
      </c>
      <c r="U1044">
        <v>97.177612655800402</v>
      </c>
      <c r="V1044">
        <v>250</v>
      </c>
      <c r="W1044">
        <v>14</v>
      </c>
    </row>
    <row r="1045" spans="1:23" hidden="1">
      <c r="A1045" t="s">
        <v>34294</v>
      </c>
      <c r="B1045" t="s">
        <v>5249</v>
      </c>
      <c r="C1045" t="s">
        <v>11281</v>
      </c>
      <c r="D1045">
        <v>1993</v>
      </c>
      <c r="E1045" t="s">
        <v>79</v>
      </c>
      <c r="F1045" t="s">
        <v>11283</v>
      </c>
      <c r="G1045">
        <v>8</v>
      </c>
      <c r="J1045">
        <v>8</v>
      </c>
      <c r="K1045" t="s">
        <v>33799</v>
      </c>
      <c r="L1045" t="s">
        <v>33914</v>
      </c>
      <c r="M1045" t="s">
        <v>33991</v>
      </c>
      <c r="N1045" t="s">
        <v>33916</v>
      </c>
      <c r="O1045" t="s">
        <v>33853</v>
      </c>
      <c r="P1045" t="s">
        <v>34164</v>
      </c>
      <c r="Q1045">
        <v>46.749994999999998</v>
      </c>
      <c r="R1045">
        <v>10.066666</v>
      </c>
      <c r="S1045">
        <v>7</v>
      </c>
      <c r="T1045">
        <v>15.0089285714285</v>
      </c>
      <c r="U1045">
        <v>94.361217641418904</v>
      </c>
      <c r="V1045">
        <v>250</v>
      </c>
      <c r="W1045">
        <v>15</v>
      </c>
    </row>
    <row r="1046" spans="1:23" hidden="1">
      <c r="A1046" t="s">
        <v>34294</v>
      </c>
      <c r="B1046" t="s">
        <v>5249</v>
      </c>
      <c r="C1046" t="s">
        <v>11281</v>
      </c>
      <c r="D1046">
        <v>1993</v>
      </c>
      <c r="E1046" t="s">
        <v>79</v>
      </c>
      <c r="F1046" t="s">
        <v>11283</v>
      </c>
      <c r="G1046">
        <v>8</v>
      </c>
      <c r="J1046">
        <v>8</v>
      </c>
      <c r="K1046" t="s">
        <v>33799</v>
      </c>
      <c r="L1046" t="s">
        <v>33914</v>
      </c>
      <c r="M1046" t="s">
        <v>33991</v>
      </c>
      <c r="N1046" t="s">
        <v>33916</v>
      </c>
      <c r="O1046" t="s">
        <v>33853</v>
      </c>
      <c r="P1046" t="s">
        <v>34164</v>
      </c>
      <c r="Q1046">
        <v>46.749994999999998</v>
      </c>
      <c r="R1046">
        <v>10.066666</v>
      </c>
      <c r="S1046">
        <v>7</v>
      </c>
      <c r="T1046">
        <v>15.544642857142801</v>
      </c>
      <c r="U1046">
        <v>52.678571428571303</v>
      </c>
      <c r="V1046">
        <v>250</v>
      </c>
      <c r="W1046">
        <v>15.5</v>
      </c>
    </row>
    <row r="1047" spans="1:23" hidden="1">
      <c r="A1047" t="s">
        <v>34294</v>
      </c>
      <c r="B1047" t="s">
        <v>5249</v>
      </c>
      <c r="C1047" t="s">
        <v>11281</v>
      </c>
      <c r="D1047">
        <v>1993</v>
      </c>
      <c r="E1047" t="s">
        <v>79</v>
      </c>
      <c r="F1047" t="s">
        <v>11283</v>
      </c>
      <c r="G1047">
        <v>8</v>
      </c>
      <c r="J1047">
        <v>8</v>
      </c>
      <c r="K1047" t="s">
        <v>33799</v>
      </c>
      <c r="L1047" t="s">
        <v>33914</v>
      </c>
      <c r="M1047" t="s">
        <v>33991</v>
      </c>
      <c r="N1047" t="s">
        <v>33916</v>
      </c>
      <c r="O1047" t="s">
        <v>33853</v>
      </c>
      <c r="P1047" t="s">
        <v>34164</v>
      </c>
      <c r="Q1047">
        <v>46.749994999999998</v>
      </c>
      <c r="R1047">
        <v>10.066666</v>
      </c>
      <c r="S1047">
        <v>7</v>
      </c>
      <c r="T1047">
        <v>16.035714285714199</v>
      </c>
      <c r="U1047">
        <v>4.29050814956849</v>
      </c>
      <c r="V1047">
        <v>250</v>
      </c>
      <c r="W1047">
        <v>16</v>
      </c>
    </row>
    <row r="1048" spans="1:23" hidden="1">
      <c r="A1048" t="s">
        <v>34294</v>
      </c>
      <c r="B1048" t="s">
        <v>5249</v>
      </c>
      <c r="C1048" t="s">
        <v>11281</v>
      </c>
      <c r="D1048">
        <v>1993</v>
      </c>
      <c r="E1048" t="s">
        <v>79</v>
      </c>
      <c r="F1048" t="s">
        <v>11283</v>
      </c>
      <c r="G1048">
        <v>8</v>
      </c>
      <c r="J1048">
        <v>8</v>
      </c>
      <c r="K1048" t="s">
        <v>33799</v>
      </c>
      <c r="L1048" t="s">
        <v>33914</v>
      </c>
      <c r="M1048" t="s">
        <v>33991</v>
      </c>
      <c r="N1048" t="s">
        <v>33916</v>
      </c>
      <c r="O1048" t="s">
        <v>33853</v>
      </c>
      <c r="P1048" t="s">
        <v>34164</v>
      </c>
      <c r="Q1048">
        <v>46.749994999999998</v>
      </c>
      <c r="R1048">
        <v>10.066666</v>
      </c>
      <c r="S1048">
        <v>7</v>
      </c>
      <c r="T1048">
        <v>18</v>
      </c>
      <c r="U1048">
        <v>3.3557046979865301</v>
      </c>
      <c r="V1048">
        <v>250</v>
      </c>
      <c r="W1048">
        <v>18</v>
      </c>
    </row>
    <row r="1049" spans="1:23" hidden="1">
      <c r="A1049" t="s">
        <v>34294</v>
      </c>
      <c r="B1049" t="s">
        <v>5249</v>
      </c>
      <c r="C1049" t="s">
        <v>11281</v>
      </c>
      <c r="D1049">
        <v>1993</v>
      </c>
      <c r="E1049" t="s">
        <v>79</v>
      </c>
      <c r="F1049" t="s">
        <v>11283</v>
      </c>
      <c r="G1049">
        <v>8</v>
      </c>
      <c r="J1049">
        <v>8</v>
      </c>
      <c r="K1049" t="s">
        <v>33799</v>
      </c>
      <c r="L1049" t="s">
        <v>33914</v>
      </c>
      <c r="M1049" t="s">
        <v>33991</v>
      </c>
      <c r="N1049" t="s">
        <v>33916</v>
      </c>
      <c r="O1049" t="s">
        <v>33853</v>
      </c>
      <c r="P1049" t="s">
        <v>34163</v>
      </c>
      <c r="Q1049">
        <v>40.647221999999999</v>
      </c>
      <c r="R1049">
        <v>22.963889000000002</v>
      </c>
      <c r="S1049">
        <v>7</v>
      </c>
      <c r="T1049">
        <v>8.9909909909909906</v>
      </c>
      <c r="U1049">
        <v>95.822534863630693</v>
      </c>
      <c r="V1049">
        <v>250</v>
      </c>
      <c r="W1049">
        <v>9</v>
      </c>
    </row>
    <row r="1050" spans="1:23" hidden="1">
      <c r="A1050" t="s">
        <v>34294</v>
      </c>
      <c r="B1050" t="s">
        <v>5249</v>
      </c>
      <c r="C1050" t="s">
        <v>11281</v>
      </c>
      <c r="D1050">
        <v>1993</v>
      </c>
      <c r="E1050" t="s">
        <v>79</v>
      </c>
      <c r="F1050" t="s">
        <v>11283</v>
      </c>
      <c r="G1050">
        <v>8</v>
      </c>
      <c r="J1050">
        <v>8</v>
      </c>
      <c r="K1050" t="s">
        <v>33799</v>
      </c>
      <c r="L1050" t="s">
        <v>33914</v>
      </c>
      <c r="M1050" t="s">
        <v>33991</v>
      </c>
      <c r="N1050" t="s">
        <v>33916</v>
      </c>
      <c r="O1050" t="s">
        <v>33853</v>
      </c>
      <c r="P1050" t="s">
        <v>34163</v>
      </c>
      <c r="Q1050">
        <v>40.647221999999999</v>
      </c>
      <c r="R1050">
        <v>22.963889000000002</v>
      </c>
      <c r="S1050">
        <v>7</v>
      </c>
      <c r="T1050">
        <v>10.027027027027</v>
      </c>
      <c r="U1050">
        <v>95.751573491299496</v>
      </c>
      <c r="V1050">
        <v>250</v>
      </c>
      <c r="W1050">
        <v>10</v>
      </c>
    </row>
    <row r="1051" spans="1:23" hidden="1">
      <c r="A1051" t="s">
        <v>34294</v>
      </c>
      <c r="B1051" t="s">
        <v>5249</v>
      </c>
      <c r="C1051" t="s">
        <v>11281</v>
      </c>
      <c r="D1051">
        <v>1993</v>
      </c>
      <c r="E1051" t="s">
        <v>79</v>
      </c>
      <c r="F1051" t="s">
        <v>11283</v>
      </c>
      <c r="G1051">
        <v>8</v>
      </c>
      <c r="J1051">
        <v>8</v>
      </c>
      <c r="K1051" t="s">
        <v>33799</v>
      </c>
      <c r="L1051" t="s">
        <v>33914</v>
      </c>
      <c r="M1051" t="s">
        <v>33991</v>
      </c>
      <c r="N1051" t="s">
        <v>33916</v>
      </c>
      <c r="O1051" t="s">
        <v>33853</v>
      </c>
      <c r="P1051" t="s">
        <v>34163</v>
      </c>
      <c r="Q1051">
        <v>40.647221999999999</v>
      </c>
      <c r="R1051">
        <v>22.963889000000002</v>
      </c>
      <c r="S1051">
        <v>7</v>
      </c>
      <c r="T1051">
        <v>10.5</v>
      </c>
      <c r="U1051">
        <v>93.669011477230598</v>
      </c>
      <c r="V1051">
        <v>250</v>
      </c>
      <c r="W1051">
        <v>10.5</v>
      </c>
    </row>
    <row r="1052" spans="1:23" hidden="1">
      <c r="A1052" t="s">
        <v>34294</v>
      </c>
      <c r="B1052" t="s">
        <v>5249</v>
      </c>
      <c r="C1052" t="s">
        <v>11281</v>
      </c>
      <c r="D1052">
        <v>1993</v>
      </c>
      <c r="E1052" t="s">
        <v>79</v>
      </c>
      <c r="F1052" t="s">
        <v>11283</v>
      </c>
      <c r="G1052">
        <v>8</v>
      </c>
      <c r="J1052">
        <v>8</v>
      </c>
      <c r="K1052" t="s">
        <v>33799</v>
      </c>
      <c r="L1052" t="s">
        <v>33914</v>
      </c>
      <c r="M1052" t="s">
        <v>33991</v>
      </c>
      <c r="N1052" t="s">
        <v>33916</v>
      </c>
      <c r="O1052" t="s">
        <v>33853</v>
      </c>
      <c r="P1052" t="s">
        <v>34163</v>
      </c>
      <c r="Q1052">
        <v>40.647221999999999</v>
      </c>
      <c r="R1052">
        <v>22.963889000000002</v>
      </c>
      <c r="S1052">
        <v>7</v>
      </c>
      <c r="T1052">
        <v>10.972972972972901</v>
      </c>
      <c r="U1052">
        <v>24.453905960755201</v>
      </c>
      <c r="V1052">
        <v>250</v>
      </c>
      <c r="W1052">
        <v>11</v>
      </c>
    </row>
    <row r="1053" spans="1:23" hidden="1">
      <c r="A1053" t="s">
        <v>34294</v>
      </c>
      <c r="B1053" t="s">
        <v>5249</v>
      </c>
      <c r="C1053" t="s">
        <v>11281</v>
      </c>
      <c r="D1053">
        <v>1993</v>
      </c>
      <c r="E1053" t="s">
        <v>79</v>
      </c>
      <c r="F1053" t="s">
        <v>11283</v>
      </c>
      <c r="G1053">
        <v>8</v>
      </c>
      <c r="J1053">
        <v>8</v>
      </c>
      <c r="K1053" t="s">
        <v>33799</v>
      </c>
      <c r="L1053" t="s">
        <v>33914</v>
      </c>
      <c r="M1053" t="s">
        <v>33991</v>
      </c>
      <c r="N1053" t="s">
        <v>33916</v>
      </c>
      <c r="O1053" t="s">
        <v>33853</v>
      </c>
      <c r="P1053" t="s">
        <v>34163</v>
      </c>
      <c r="Q1053">
        <v>40.647221999999999</v>
      </c>
      <c r="R1053">
        <v>22.963889000000002</v>
      </c>
      <c r="S1053">
        <v>7</v>
      </c>
      <c r="T1053">
        <v>11.5</v>
      </c>
      <c r="U1053">
        <v>8.6696285326422604</v>
      </c>
      <c r="V1053">
        <v>250</v>
      </c>
      <c r="W1053">
        <v>11.5</v>
      </c>
    </row>
    <row r="1054" spans="1:23" hidden="1">
      <c r="A1054" t="s">
        <v>34294</v>
      </c>
      <c r="B1054" t="s">
        <v>5249</v>
      </c>
      <c r="C1054" t="s">
        <v>11281</v>
      </c>
      <c r="D1054">
        <v>1993</v>
      </c>
      <c r="E1054" t="s">
        <v>79</v>
      </c>
      <c r="F1054" t="s">
        <v>11283</v>
      </c>
      <c r="G1054">
        <v>8</v>
      </c>
      <c r="J1054">
        <v>8</v>
      </c>
      <c r="K1054" t="s">
        <v>33799</v>
      </c>
      <c r="L1054" t="s">
        <v>33914</v>
      </c>
      <c r="M1054" t="s">
        <v>33991</v>
      </c>
      <c r="N1054" t="s">
        <v>33916</v>
      </c>
      <c r="O1054" t="s">
        <v>33853</v>
      </c>
      <c r="P1054" t="s">
        <v>34163</v>
      </c>
      <c r="Q1054">
        <v>40.647221999999999</v>
      </c>
      <c r="R1054">
        <v>22.963889000000002</v>
      </c>
      <c r="S1054">
        <v>7</v>
      </c>
      <c r="T1054">
        <v>12</v>
      </c>
      <c r="U1054">
        <v>4.5261014439096199</v>
      </c>
      <c r="V1054">
        <v>250</v>
      </c>
      <c r="W1054">
        <v>12</v>
      </c>
    </row>
    <row r="1055" spans="1:23" hidden="1">
      <c r="A1055" t="s">
        <v>34294</v>
      </c>
      <c r="B1055" t="s">
        <v>5249</v>
      </c>
      <c r="C1055" t="s">
        <v>11281</v>
      </c>
      <c r="D1055">
        <v>1993</v>
      </c>
      <c r="E1055" t="s">
        <v>79</v>
      </c>
      <c r="F1055" t="s">
        <v>11283</v>
      </c>
      <c r="G1055">
        <v>8</v>
      </c>
      <c r="J1055">
        <v>8</v>
      </c>
      <c r="K1055" t="s">
        <v>33799</v>
      </c>
      <c r="L1055" t="s">
        <v>33914</v>
      </c>
      <c r="M1055" t="s">
        <v>33991</v>
      </c>
      <c r="N1055" t="s">
        <v>33916</v>
      </c>
      <c r="O1055" t="s">
        <v>33853</v>
      </c>
      <c r="P1055" t="s">
        <v>34163</v>
      </c>
      <c r="Q1055">
        <v>40.647221999999999</v>
      </c>
      <c r="R1055">
        <v>22.963889000000002</v>
      </c>
      <c r="S1055">
        <v>7</v>
      </c>
      <c r="T1055">
        <v>13</v>
      </c>
      <c r="U1055">
        <v>4.4520547945204996</v>
      </c>
      <c r="V1055">
        <v>250</v>
      </c>
      <c r="W1055">
        <v>13</v>
      </c>
    </row>
    <row r="1056" spans="1:23" hidden="1">
      <c r="A1056" t="s">
        <v>34294</v>
      </c>
      <c r="B1056" t="s">
        <v>5249</v>
      </c>
      <c r="C1056" t="s">
        <v>11281</v>
      </c>
      <c r="D1056">
        <v>1993</v>
      </c>
      <c r="E1056" t="s">
        <v>79</v>
      </c>
      <c r="F1056" t="s">
        <v>11283</v>
      </c>
      <c r="G1056">
        <v>8</v>
      </c>
      <c r="J1056">
        <v>8</v>
      </c>
      <c r="K1056" t="s">
        <v>33799</v>
      </c>
      <c r="L1056" t="s">
        <v>33914</v>
      </c>
      <c r="M1056" t="s">
        <v>33991</v>
      </c>
      <c r="N1056" t="s">
        <v>33916</v>
      </c>
      <c r="O1056" t="s">
        <v>33853</v>
      </c>
      <c r="P1056" t="s">
        <v>34165</v>
      </c>
      <c r="Q1056">
        <v>40.647221999999999</v>
      </c>
      <c r="R1056">
        <v>22.963889000000002</v>
      </c>
      <c r="S1056">
        <v>12</v>
      </c>
      <c r="T1056">
        <v>8.0450450450450397</v>
      </c>
      <c r="U1056">
        <v>78.231292517006693</v>
      </c>
      <c r="V1056">
        <v>250</v>
      </c>
      <c r="W1056">
        <v>8</v>
      </c>
    </row>
    <row r="1057" spans="1:23" hidden="1">
      <c r="A1057" t="s">
        <v>34294</v>
      </c>
      <c r="B1057" t="s">
        <v>5249</v>
      </c>
      <c r="C1057" t="s">
        <v>11281</v>
      </c>
      <c r="D1057">
        <v>1993</v>
      </c>
      <c r="E1057" t="s">
        <v>79</v>
      </c>
      <c r="F1057" t="s">
        <v>11283</v>
      </c>
      <c r="G1057">
        <v>8</v>
      </c>
      <c r="J1057">
        <v>8</v>
      </c>
      <c r="K1057" t="s">
        <v>33799</v>
      </c>
      <c r="L1057" t="s">
        <v>33914</v>
      </c>
      <c r="M1057" t="s">
        <v>33991</v>
      </c>
      <c r="N1057" t="s">
        <v>33916</v>
      </c>
      <c r="O1057" t="s">
        <v>33853</v>
      </c>
      <c r="P1057" t="s">
        <v>34165</v>
      </c>
      <c r="Q1057">
        <v>40.647221999999999</v>
      </c>
      <c r="R1057">
        <v>22.963889000000002</v>
      </c>
      <c r="S1057">
        <v>12</v>
      </c>
      <c r="T1057">
        <v>9.0360360360360303</v>
      </c>
      <c r="U1057">
        <v>74.829931972789097</v>
      </c>
      <c r="V1057">
        <v>250</v>
      </c>
      <c r="W1057">
        <v>9</v>
      </c>
    </row>
    <row r="1058" spans="1:23" hidden="1">
      <c r="A1058" t="s">
        <v>34294</v>
      </c>
      <c r="B1058" t="s">
        <v>5249</v>
      </c>
      <c r="C1058" t="s">
        <v>11281</v>
      </c>
      <c r="D1058">
        <v>1993</v>
      </c>
      <c r="E1058" t="s">
        <v>79</v>
      </c>
      <c r="F1058" t="s">
        <v>11283</v>
      </c>
      <c r="G1058">
        <v>8</v>
      </c>
      <c r="J1058">
        <v>8</v>
      </c>
      <c r="K1058" t="s">
        <v>33799</v>
      </c>
      <c r="L1058" t="s">
        <v>33914</v>
      </c>
      <c r="M1058" t="s">
        <v>33991</v>
      </c>
      <c r="N1058" t="s">
        <v>33916</v>
      </c>
      <c r="O1058" t="s">
        <v>33853</v>
      </c>
      <c r="P1058" t="s">
        <v>34165</v>
      </c>
      <c r="Q1058">
        <v>40.647221999999999</v>
      </c>
      <c r="R1058">
        <v>22.963889000000002</v>
      </c>
      <c r="S1058">
        <v>12</v>
      </c>
      <c r="T1058">
        <v>10.027027027027</v>
      </c>
      <c r="U1058">
        <v>78.911564625850303</v>
      </c>
      <c r="V1058">
        <v>250</v>
      </c>
      <c r="W1058">
        <v>10</v>
      </c>
    </row>
    <row r="1059" spans="1:23" hidden="1">
      <c r="A1059" t="s">
        <v>34294</v>
      </c>
      <c r="B1059" t="s">
        <v>5249</v>
      </c>
      <c r="C1059" t="s">
        <v>11281</v>
      </c>
      <c r="D1059">
        <v>1993</v>
      </c>
      <c r="E1059" t="s">
        <v>79</v>
      </c>
      <c r="F1059" t="s">
        <v>11283</v>
      </c>
      <c r="G1059">
        <v>8</v>
      </c>
      <c r="J1059">
        <v>8</v>
      </c>
      <c r="K1059" t="s">
        <v>33799</v>
      </c>
      <c r="L1059" t="s">
        <v>33914</v>
      </c>
      <c r="M1059" t="s">
        <v>33991</v>
      </c>
      <c r="N1059" t="s">
        <v>33916</v>
      </c>
      <c r="O1059" t="s">
        <v>33853</v>
      </c>
      <c r="P1059" t="s">
        <v>34165</v>
      </c>
      <c r="Q1059">
        <v>40.647221999999999</v>
      </c>
      <c r="R1059">
        <v>22.963889000000002</v>
      </c>
      <c r="S1059">
        <v>12</v>
      </c>
      <c r="T1059">
        <v>10.4774774774774</v>
      </c>
      <c r="U1059">
        <v>70.068027210884296</v>
      </c>
      <c r="V1059">
        <v>250</v>
      </c>
      <c r="W1059">
        <v>10.5</v>
      </c>
    </row>
    <row r="1060" spans="1:23" hidden="1">
      <c r="A1060" t="s">
        <v>34294</v>
      </c>
      <c r="B1060" t="s">
        <v>5249</v>
      </c>
      <c r="C1060" t="s">
        <v>11281</v>
      </c>
      <c r="D1060">
        <v>1993</v>
      </c>
      <c r="E1060" t="s">
        <v>79</v>
      </c>
      <c r="F1060" t="s">
        <v>11283</v>
      </c>
      <c r="G1060">
        <v>8</v>
      </c>
      <c r="J1060">
        <v>8</v>
      </c>
      <c r="K1060" t="s">
        <v>33799</v>
      </c>
      <c r="L1060" t="s">
        <v>33914</v>
      </c>
      <c r="M1060" t="s">
        <v>33991</v>
      </c>
      <c r="N1060" t="s">
        <v>33916</v>
      </c>
      <c r="O1060" t="s">
        <v>33853</v>
      </c>
      <c r="P1060" t="s">
        <v>34165</v>
      </c>
      <c r="Q1060">
        <v>40.647221999999999</v>
      </c>
      <c r="R1060">
        <v>22.963889000000002</v>
      </c>
      <c r="S1060">
        <v>12</v>
      </c>
      <c r="T1060">
        <v>10.972972972972901</v>
      </c>
      <c r="U1060">
        <v>44.897959183673301</v>
      </c>
      <c r="V1060">
        <v>250</v>
      </c>
      <c r="W1060">
        <v>11</v>
      </c>
    </row>
    <row r="1061" spans="1:23" hidden="1">
      <c r="A1061" t="s">
        <v>34294</v>
      </c>
      <c r="B1061" t="s">
        <v>5249</v>
      </c>
      <c r="C1061" t="s">
        <v>11281</v>
      </c>
      <c r="D1061">
        <v>1993</v>
      </c>
      <c r="E1061" t="s">
        <v>79</v>
      </c>
      <c r="F1061" t="s">
        <v>11283</v>
      </c>
      <c r="G1061">
        <v>8</v>
      </c>
      <c r="J1061">
        <v>8</v>
      </c>
      <c r="K1061" t="s">
        <v>33799</v>
      </c>
      <c r="L1061" t="s">
        <v>33914</v>
      </c>
      <c r="M1061" t="s">
        <v>33991</v>
      </c>
      <c r="N1061" t="s">
        <v>33916</v>
      </c>
      <c r="O1061" t="s">
        <v>33853</v>
      </c>
      <c r="P1061" t="s">
        <v>34165</v>
      </c>
      <c r="Q1061">
        <v>40.647221999999999</v>
      </c>
      <c r="R1061">
        <v>22.963889000000002</v>
      </c>
      <c r="S1061">
        <v>12</v>
      </c>
      <c r="T1061">
        <v>11.5135135135135</v>
      </c>
      <c r="U1061">
        <v>6.1224489795918</v>
      </c>
      <c r="V1061">
        <v>250</v>
      </c>
      <c r="W1061">
        <v>11.5</v>
      </c>
    </row>
    <row r="1062" spans="1:23" hidden="1">
      <c r="A1062" t="s">
        <v>34294</v>
      </c>
      <c r="B1062" t="s">
        <v>5249</v>
      </c>
      <c r="C1062" t="s">
        <v>11281</v>
      </c>
      <c r="D1062">
        <v>1993</v>
      </c>
      <c r="E1062" t="s">
        <v>79</v>
      </c>
      <c r="F1062" t="s">
        <v>11283</v>
      </c>
      <c r="G1062">
        <v>8</v>
      </c>
      <c r="J1062">
        <v>8</v>
      </c>
      <c r="K1062" t="s">
        <v>33799</v>
      </c>
      <c r="L1062" t="s">
        <v>33914</v>
      </c>
      <c r="M1062" t="s">
        <v>33991</v>
      </c>
      <c r="N1062" t="s">
        <v>33916</v>
      </c>
      <c r="O1062" t="s">
        <v>33853</v>
      </c>
      <c r="P1062" t="s">
        <v>34165</v>
      </c>
      <c r="Q1062">
        <v>40.647221999999999</v>
      </c>
      <c r="R1062">
        <v>22.963889000000002</v>
      </c>
      <c r="S1062">
        <v>12</v>
      </c>
      <c r="T1062">
        <v>11.9639639639639</v>
      </c>
      <c r="U1062">
        <v>4.7619047619046997</v>
      </c>
      <c r="V1062">
        <v>250</v>
      </c>
      <c r="W1062">
        <v>12</v>
      </c>
    </row>
    <row r="1063" spans="1:23" hidden="1">
      <c r="A1063" t="s">
        <v>34294</v>
      </c>
      <c r="B1063" t="s">
        <v>5249</v>
      </c>
      <c r="C1063" t="s">
        <v>11281</v>
      </c>
      <c r="D1063">
        <v>1993</v>
      </c>
      <c r="E1063" t="s">
        <v>79</v>
      </c>
      <c r="F1063" t="s">
        <v>11283</v>
      </c>
      <c r="G1063">
        <v>8</v>
      </c>
      <c r="J1063">
        <v>8</v>
      </c>
      <c r="K1063" t="s">
        <v>33799</v>
      </c>
      <c r="L1063" t="s">
        <v>33914</v>
      </c>
      <c r="M1063" t="s">
        <v>33991</v>
      </c>
      <c r="N1063" t="s">
        <v>33916</v>
      </c>
      <c r="O1063" t="s">
        <v>33853</v>
      </c>
      <c r="P1063" t="s">
        <v>34165</v>
      </c>
      <c r="Q1063">
        <v>40.647221999999999</v>
      </c>
      <c r="R1063">
        <v>22.963889000000002</v>
      </c>
      <c r="S1063">
        <v>12</v>
      </c>
      <c r="T1063">
        <v>13.495495495495399</v>
      </c>
      <c r="U1063">
        <v>5.4421768707481899</v>
      </c>
      <c r="V1063">
        <v>250</v>
      </c>
      <c r="W1063">
        <v>13.5</v>
      </c>
    </row>
    <row r="1064" spans="1:23" hidden="1">
      <c r="A1064" t="s">
        <v>34294</v>
      </c>
      <c r="B1064" t="s">
        <v>5249</v>
      </c>
      <c r="C1064" t="s">
        <v>11281</v>
      </c>
      <c r="D1064">
        <v>1993</v>
      </c>
      <c r="E1064" t="s">
        <v>79</v>
      </c>
      <c r="F1064" t="s">
        <v>11283</v>
      </c>
      <c r="G1064">
        <v>8</v>
      </c>
      <c r="J1064">
        <v>8</v>
      </c>
      <c r="K1064" t="s">
        <v>33799</v>
      </c>
      <c r="L1064" t="s">
        <v>33914</v>
      </c>
      <c r="M1064" t="s">
        <v>33991</v>
      </c>
      <c r="N1064" t="s">
        <v>33916</v>
      </c>
      <c r="O1064" t="s">
        <v>33853</v>
      </c>
      <c r="P1064" t="s">
        <v>34165</v>
      </c>
      <c r="Q1064">
        <v>40.647221999999999</v>
      </c>
      <c r="R1064">
        <v>22.963889000000002</v>
      </c>
      <c r="S1064">
        <v>12</v>
      </c>
      <c r="T1064">
        <v>13.9909909909909</v>
      </c>
      <c r="U1064">
        <v>4.7619047619046997</v>
      </c>
      <c r="V1064">
        <v>250</v>
      </c>
      <c r="W1064">
        <v>14</v>
      </c>
    </row>
    <row r="1065" spans="1:23" hidden="1">
      <c r="A1065" t="s">
        <v>34294</v>
      </c>
      <c r="B1065" t="s">
        <v>5249</v>
      </c>
      <c r="C1065" t="s">
        <v>11281</v>
      </c>
      <c r="D1065">
        <v>1993</v>
      </c>
      <c r="E1065" t="s">
        <v>79</v>
      </c>
      <c r="F1065" t="s">
        <v>11283</v>
      </c>
      <c r="G1065">
        <v>8</v>
      </c>
      <c r="J1065">
        <v>8</v>
      </c>
      <c r="K1065" t="s">
        <v>33799</v>
      </c>
      <c r="L1065" t="s">
        <v>33914</v>
      </c>
      <c r="M1065" t="s">
        <v>33991</v>
      </c>
      <c r="N1065" t="s">
        <v>33916</v>
      </c>
      <c r="O1065" t="s">
        <v>33853</v>
      </c>
      <c r="P1065" t="s">
        <v>34165</v>
      </c>
      <c r="Q1065">
        <v>40.647221999999999</v>
      </c>
      <c r="R1065">
        <v>22.963889000000002</v>
      </c>
      <c r="S1065">
        <v>12</v>
      </c>
      <c r="T1065">
        <v>15.027027027027</v>
      </c>
      <c r="U1065">
        <v>4.7619047619046997</v>
      </c>
      <c r="V1065">
        <v>250</v>
      </c>
      <c r="W1065">
        <v>15</v>
      </c>
    </row>
    <row r="1066" spans="1:23" hidden="1">
      <c r="A1066" t="s">
        <v>34294</v>
      </c>
      <c r="B1066" t="s">
        <v>5249</v>
      </c>
      <c r="C1066" t="s">
        <v>11281</v>
      </c>
      <c r="D1066">
        <v>1993</v>
      </c>
      <c r="E1066" t="s">
        <v>79</v>
      </c>
      <c r="F1066" t="s">
        <v>11283</v>
      </c>
      <c r="G1066">
        <v>8</v>
      </c>
      <c r="J1066">
        <v>8</v>
      </c>
      <c r="K1066" t="s">
        <v>33799</v>
      </c>
      <c r="L1066" t="s">
        <v>33914</v>
      </c>
      <c r="M1066" t="s">
        <v>33991</v>
      </c>
      <c r="N1066" t="s">
        <v>33916</v>
      </c>
      <c r="O1066" t="s">
        <v>33853</v>
      </c>
      <c r="P1066" t="s">
        <v>34165</v>
      </c>
      <c r="Q1066">
        <v>40.647221999999999</v>
      </c>
      <c r="R1066">
        <v>22.963889000000002</v>
      </c>
      <c r="S1066">
        <v>12</v>
      </c>
      <c r="T1066">
        <v>15.972972972972901</v>
      </c>
      <c r="U1066">
        <v>4.7619047619046997</v>
      </c>
      <c r="V1066">
        <v>250</v>
      </c>
      <c r="W1066">
        <v>16</v>
      </c>
    </row>
    <row r="1067" spans="1:23" hidden="1">
      <c r="A1067" t="s">
        <v>34294</v>
      </c>
      <c r="B1067" t="s">
        <v>5249</v>
      </c>
      <c r="C1067" t="s">
        <v>11281</v>
      </c>
      <c r="D1067">
        <v>1993</v>
      </c>
      <c r="E1067" t="s">
        <v>79</v>
      </c>
      <c r="F1067" t="s">
        <v>11283</v>
      </c>
      <c r="G1067">
        <v>8</v>
      </c>
      <c r="J1067">
        <v>8</v>
      </c>
      <c r="K1067" t="s">
        <v>33799</v>
      </c>
      <c r="L1067" t="s">
        <v>33914</v>
      </c>
      <c r="M1067" t="s">
        <v>33991</v>
      </c>
      <c r="N1067" t="s">
        <v>33916</v>
      </c>
      <c r="O1067" t="s">
        <v>33853</v>
      </c>
      <c r="P1067" t="s">
        <v>34165</v>
      </c>
      <c r="Q1067">
        <v>40.647221999999999</v>
      </c>
      <c r="R1067">
        <v>22.963889000000002</v>
      </c>
      <c r="S1067">
        <v>12</v>
      </c>
      <c r="T1067">
        <v>16.963963963963899</v>
      </c>
      <c r="U1067">
        <v>4.7619047619046997</v>
      </c>
      <c r="V1067">
        <v>250</v>
      </c>
      <c r="W1067">
        <v>17</v>
      </c>
    </row>
    <row r="1068" spans="1:23" hidden="1">
      <c r="A1068" t="s">
        <v>34294</v>
      </c>
      <c r="B1068" t="s">
        <v>5249</v>
      </c>
      <c r="C1068" t="s">
        <v>11281</v>
      </c>
      <c r="D1068">
        <v>1993</v>
      </c>
      <c r="E1068" t="s">
        <v>79</v>
      </c>
      <c r="F1068" t="s">
        <v>11283</v>
      </c>
      <c r="G1068">
        <v>8</v>
      </c>
      <c r="J1068">
        <v>8</v>
      </c>
      <c r="K1068" t="s">
        <v>33799</v>
      </c>
      <c r="L1068" t="s">
        <v>33914</v>
      </c>
      <c r="M1068" t="s">
        <v>33991</v>
      </c>
      <c r="N1068" t="s">
        <v>33916</v>
      </c>
      <c r="O1068" t="s">
        <v>33853</v>
      </c>
      <c r="P1068" t="s">
        <v>34162</v>
      </c>
      <c r="Q1068">
        <v>51.816667000000002</v>
      </c>
      <c r="R1068">
        <v>4.1833330000000002</v>
      </c>
      <c r="S1068">
        <v>10</v>
      </c>
      <c r="T1068">
        <v>12</v>
      </c>
      <c r="U1068">
        <v>99.728531354628402</v>
      </c>
      <c r="V1068">
        <v>250</v>
      </c>
      <c r="W1068">
        <v>12</v>
      </c>
    </row>
    <row r="1069" spans="1:23" hidden="1">
      <c r="A1069" t="s">
        <v>34294</v>
      </c>
      <c r="B1069" t="s">
        <v>5249</v>
      </c>
      <c r="C1069" t="s">
        <v>11281</v>
      </c>
      <c r="D1069">
        <v>1993</v>
      </c>
      <c r="E1069" t="s">
        <v>79</v>
      </c>
      <c r="F1069" t="s">
        <v>11283</v>
      </c>
      <c r="G1069">
        <v>8</v>
      </c>
      <c r="J1069">
        <v>8</v>
      </c>
      <c r="K1069" t="s">
        <v>33799</v>
      </c>
      <c r="L1069" t="s">
        <v>33914</v>
      </c>
      <c r="M1069" t="s">
        <v>33991</v>
      </c>
      <c r="N1069" t="s">
        <v>33916</v>
      </c>
      <c r="O1069" t="s">
        <v>33853</v>
      </c>
      <c r="P1069" t="s">
        <v>34162</v>
      </c>
      <c r="Q1069">
        <v>51.816667000000002</v>
      </c>
      <c r="R1069">
        <v>4.1833330000000002</v>
      </c>
      <c r="S1069">
        <v>10</v>
      </c>
      <c r="T1069">
        <v>13</v>
      </c>
      <c r="U1069">
        <v>99.659156034144601</v>
      </c>
      <c r="V1069">
        <v>250</v>
      </c>
      <c r="W1069">
        <v>13</v>
      </c>
    </row>
    <row r="1070" spans="1:23" hidden="1">
      <c r="A1070" t="s">
        <v>34294</v>
      </c>
      <c r="B1070" t="s">
        <v>5249</v>
      </c>
      <c r="C1070" t="s">
        <v>11281</v>
      </c>
      <c r="D1070">
        <v>1993</v>
      </c>
      <c r="E1070" t="s">
        <v>79</v>
      </c>
      <c r="F1070" t="s">
        <v>11283</v>
      </c>
      <c r="G1070">
        <v>8</v>
      </c>
      <c r="J1070">
        <v>8</v>
      </c>
      <c r="K1070" t="s">
        <v>33799</v>
      </c>
      <c r="L1070" t="s">
        <v>33914</v>
      </c>
      <c r="M1070" t="s">
        <v>33991</v>
      </c>
      <c r="N1070" t="s">
        <v>33916</v>
      </c>
      <c r="O1070" t="s">
        <v>33853</v>
      </c>
      <c r="P1070" t="s">
        <v>34162</v>
      </c>
      <c r="Q1070">
        <v>51.816667000000002</v>
      </c>
      <c r="R1070">
        <v>4.1833330000000002</v>
      </c>
      <c r="S1070">
        <v>10</v>
      </c>
      <c r="T1070">
        <v>13.5</v>
      </c>
      <c r="U1070">
        <v>96.923355352456696</v>
      </c>
      <c r="V1070">
        <v>250</v>
      </c>
      <c r="W1070">
        <v>13.5</v>
      </c>
    </row>
    <row r="1071" spans="1:23" hidden="1">
      <c r="A1071" t="s">
        <v>34294</v>
      </c>
      <c r="B1071" t="s">
        <v>5249</v>
      </c>
      <c r="C1071" t="s">
        <v>11281</v>
      </c>
      <c r="D1071">
        <v>1993</v>
      </c>
      <c r="E1071" t="s">
        <v>79</v>
      </c>
      <c r="F1071" t="s">
        <v>11283</v>
      </c>
      <c r="G1071">
        <v>8</v>
      </c>
      <c r="J1071">
        <v>8</v>
      </c>
      <c r="K1071" t="s">
        <v>33799</v>
      </c>
      <c r="L1071" t="s">
        <v>33914</v>
      </c>
      <c r="M1071" t="s">
        <v>33991</v>
      </c>
      <c r="N1071" t="s">
        <v>33916</v>
      </c>
      <c r="O1071" t="s">
        <v>33853</v>
      </c>
      <c r="P1071" t="s">
        <v>34162</v>
      </c>
      <c r="Q1071">
        <v>51.816667000000002</v>
      </c>
      <c r="R1071">
        <v>4.1833330000000002</v>
      </c>
      <c r="S1071">
        <v>10</v>
      </c>
      <c r="T1071">
        <v>13.75</v>
      </c>
      <c r="U1071">
        <v>91.5000150815913</v>
      </c>
      <c r="V1071">
        <v>250</v>
      </c>
      <c r="W1071">
        <v>13.8</v>
      </c>
    </row>
    <row r="1072" spans="1:23" hidden="1">
      <c r="A1072" t="s">
        <v>34294</v>
      </c>
      <c r="B1072" t="s">
        <v>5249</v>
      </c>
      <c r="C1072" t="s">
        <v>11281</v>
      </c>
      <c r="D1072">
        <v>1993</v>
      </c>
      <c r="E1072" t="s">
        <v>79</v>
      </c>
      <c r="F1072" t="s">
        <v>11283</v>
      </c>
      <c r="G1072">
        <v>8</v>
      </c>
      <c r="J1072">
        <v>8</v>
      </c>
      <c r="K1072" t="s">
        <v>33799</v>
      </c>
      <c r="L1072" t="s">
        <v>33914</v>
      </c>
      <c r="M1072" t="s">
        <v>33991</v>
      </c>
      <c r="N1072" t="s">
        <v>33916</v>
      </c>
      <c r="O1072" t="s">
        <v>33853</v>
      </c>
      <c r="P1072" t="s">
        <v>34162</v>
      </c>
      <c r="Q1072">
        <v>51.816667000000002</v>
      </c>
      <c r="R1072">
        <v>4.1833330000000002</v>
      </c>
      <c r="S1072">
        <v>10</v>
      </c>
      <c r="T1072">
        <v>14.049829578017</v>
      </c>
      <c r="U1072">
        <v>52.2969263716707</v>
      </c>
      <c r="V1072">
        <v>250</v>
      </c>
      <c r="W1072">
        <v>14</v>
      </c>
    </row>
    <row r="1073" spans="1:24" hidden="1">
      <c r="A1073" t="s">
        <v>34294</v>
      </c>
      <c r="B1073" t="s">
        <v>5249</v>
      </c>
      <c r="C1073" t="s">
        <v>11281</v>
      </c>
      <c r="D1073">
        <v>1993</v>
      </c>
      <c r="E1073" t="s">
        <v>79</v>
      </c>
      <c r="F1073" t="s">
        <v>11283</v>
      </c>
      <c r="G1073">
        <v>8</v>
      </c>
      <c r="J1073">
        <v>8</v>
      </c>
      <c r="K1073" t="s">
        <v>33799</v>
      </c>
      <c r="L1073" t="s">
        <v>33914</v>
      </c>
      <c r="M1073" t="s">
        <v>33991</v>
      </c>
      <c r="N1073" t="s">
        <v>33916</v>
      </c>
      <c r="O1073" t="s">
        <v>33853</v>
      </c>
      <c r="P1073" t="s">
        <v>34162</v>
      </c>
      <c r="Q1073">
        <v>51.816667000000002</v>
      </c>
      <c r="R1073">
        <v>4.1833330000000002</v>
      </c>
      <c r="S1073">
        <v>10</v>
      </c>
      <c r="T1073">
        <v>14.25</v>
      </c>
      <c r="U1073">
        <v>13.093837661749999</v>
      </c>
      <c r="V1073">
        <v>250</v>
      </c>
      <c r="W1073">
        <v>14.3</v>
      </c>
    </row>
    <row r="1074" spans="1:24" hidden="1">
      <c r="A1074" t="s">
        <v>34294</v>
      </c>
      <c r="B1074" t="s">
        <v>5249</v>
      </c>
      <c r="C1074" t="s">
        <v>11281</v>
      </c>
      <c r="D1074">
        <v>1993</v>
      </c>
      <c r="E1074" t="s">
        <v>79</v>
      </c>
      <c r="F1074" t="s">
        <v>11283</v>
      </c>
      <c r="G1074">
        <v>8</v>
      </c>
      <c r="J1074">
        <v>8</v>
      </c>
      <c r="K1074" t="s">
        <v>33799</v>
      </c>
      <c r="L1074" t="s">
        <v>33914</v>
      </c>
      <c r="M1074" t="s">
        <v>33991</v>
      </c>
      <c r="N1074" t="s">
        <v>33916</v>
      </c>
      <c r="O1074" t="s">
        <v>33853</v>
      </c>
      <c r="P1074" t="s">
        <v>34162</v>
      </c>
      <c r="Q1074">
        <v>51.816667000000002</v>
      </c>
      <c r="R1074">
        <v>4.1833330000000002</v>
      </c>
      <c r="S1074">
        <v>10</v>
      </c>
      <c r="T1074">
        <v>15</v>
      </c>
      <c r="U1074">
        <v>4.9316803909148303</v>
      </c>
      <c r="V1074">
        <v>250</v>
      </c>
      <c r="W1074">
        <v>15</v>
      </c>
    </row>
    <row r="1075" spans="1:24" hidden="1">
      <c r="A1075" t="s">
        <v>34294</v>
      </c>
      <c r="B1075" t="s">
        <v>5249</v>
      </c>
      <c r="C1075" t="s">
        <v>11281</v>
      </c>
      <c r="D1075">
        <v>1993</v>
      </c>
      <c r="E1075" t="s">
        <v>79</v>
      </c>
      <c r="F1075" t="s">
        <v>11283</v>
      </c>
      <c r="G1075">
        <v>8</v>
      </c>
      <c r="J1075">
        <v>8</v>
      </c>
      <c r="K1075" t="s">
        <v>33799</v>
      </c>
      <c r="L1075" t="s">
        <v>33914</v>
      </c>
      <c r="M1075" t="s">
        <v>33991</v>
      </c>
      <c r="N1075" t="s">
        <v>33916</v>
      </c>
      <c r="O1075" t="s">
        <v>33853</v>
      </c>
      <c r="P1075" t="s">
        <v>34162</v>
      </c>
      <c r="Q1075">
        <v>51.816667000000002</v>
      </c>
      <c r="R1075">
        <v>4.1833330000000002</v>
      </c>
      <c r="S1075">
        <v>10</v>
      </c>
      <c r="T1075">
        <v>15.9929418152203</v>
      </c>
      <c r="U1075">
        <v>4.8683377069947902</v>
      </c>
      <c r="V1075">
        <v>250</v>
      </c>
      <c r="W1075">
        <v>16</v>
      </c>
    </row>
    <row r="1076" spans="1:24" hidden="1">
      <c r="A1076" t="s">
        <v>34294</v>
      </c>
      <c r="B1076" t="s">
        <v>5249</v>
      </c>
      <c r="C1076" t="s">
        <v>11281</v>
      </c>
      <c r="D1076">
        <v>1993</v>
      </c>
      <c r="E1076" t="s">
        <v>79</v>
      </c>
      <c r="F1076" t="s">
        <v>11283</v>
      </c>
      <c r="G1076">
        <v>8</v>
      </c>
      <c r="J1076">
        <v>8</v>
      </c>
      <c r="K1076" t="s">
        <v>33799</v>
      </c>
      <c r="L1076" t="s">
        <v>33914</v>
      </c>
      <c r="M1076" t="s">
        <v>33991</v>
      </c>
      <c r="N1076" t="s">
        <v>33916</v>
      </c>
      <c r="O1076" t="s">
        <v>33853</v>
      </c>
      <c r="P1076" t="s">
        <v>34162</v>
      </c>
      <c r="Q1076">
        <v>51.816667000000002</v>
      </c>
      <c r="R1076">
        <v>4.1833330000000002</v>
      </c>
      <c r="S1076">
        <v>10</v>
      </c>
      <c r="T1076">
        <v>17.019696558380801</v>
      </c>
      <c r="U1076">
        <v>4.7989623865109898</v>
      </c>
      <c r="V1076">
        <v>250</v>
      </c>
      <c r="W1076">
        <v>17</v>
      </c>
    </row>
    <row r="1077" spans="1:24" hidden="1">
      <c r="A1077" t="s">
        <v>34294</v>
      </c>
      <c r="B1077" t="s">
        <v>5249</v>
      </c>
      <c r="C1077" t="s">
        <v>11281</v>
      </c>
      <c r="D1077">
        <v>1993</v>
      </c>
      <c r="E1077" t="s">
        <v>79</v>
      </c>
      <c r="F1077" t="s">
        <v>11283</v>
      </c>
      <c r="G1077">
        <v>8</v>
      </c>
      <c r="J1077">
        <v>8</v>
      </c>
      <c r="K1077" t="s">
        <v>33799</v>
      </c>
      <c r="L1077" t="s">
        <v>33914</v>
      </c>
      <c r="M1077" t="s">
        <v>33991</v>
      </c>
      <c r="N1077" t="s">
        <v>33916</v>
      </c>
      <c r="O1077" t="s">
        <v>33853</v>
      </c>
      <c r="P1077" t="s">
        <v>34162</v>
      </c>
      <c r="Q1077">
        <v>51.816667000000002</v>
      </c>
      <c r="R1077">
        <v>4.1833330000000002</v>
      </c>
      <c r="S1077">
        <v>10</v>
      </c>
      <c r="T1077">
        <v>18.001809790969101</v>
      </c>
      <c r="U1077">
        <v>4.73260338430907</v>
      </c>
      <c r="V1077">
        <v>250</v>
      </c>
      <c r="W1077">
        <v>18</v>
      </c>
    </row>
    <row r="1078" spans="1:24" hidden="1">
      <c r="A1078" t="s">
        <v>34294</v>
      </c>
      <c r="B1078" t="s">
        <v>5249</v>
      </c>
      <c r="C1078" t="s">
        <v>11281</v>
      </c>
      <c r="D1078">
        <v>1993</v>
      </c>
      <c r="E1078" t="s">
        <v>79</v>
      </c>
      <c r="F1078" t="s">
        <v>11283</v>
      </c>
      <c r="G1078">
        <v>8</v>
      </c>
      <c r="J1078">
        <v>8</v>
      </c>
      <c r="K1078" t="s">
        <v>33799</v>
      </c>
      <c r="L1078" t="s">
        <v>33914</v>
      </c>
      <c r="M1078" t="s">
        <v>33991</v>
      </c>
      <c r="N1078" t="s">
        <v>33916</v>
      </c>
      <c r="O1078" t="s">
        <v>33853</v>
      </c>
      <c r="P1078" t="s">
        <v>34160</v>
      </c>
      <c r="Q1078">
        <v>52.216667000000001</v>
      </c>
      <c r="R1078">
        <v>21.033332999999999</v>
      </c>
      <c r="S1078">
        <v>7</v>
      </c>
      <c r="T1078">
        <v>11.5111111111111</v>
      </c>
      <c r="U1078">
        <v>91.724137931034505</v>
      </c>
      <c r="V1078">
        <v>250</v>
      </c>
      <c r="W1078">
        <v>11.5</v>
      </c>
    </row>
    <row r="1079" spans="1:24" hidden="1">
      <c r="A1079" t="s">
        <v>34294</v>
      </c>
      <c r="B1079" t="s">
        <v>5249</v>
      </c>
      <c r="C1079" t="s">
        <v>11281</v>
      </c>
      <c r="D1079">
        <v>1993</v>
      </c>
      <c r="E1079" t="s">
        <v>79</v>
      </c>
      <c r="F1079" t="s">
        <v>11283</v>
      </c>
      <c r="G1079">
        <v>8</v>
      </c>
      <c r="J1079">
        <v>8</v>
      </c>
      <c r="K1079" t="s">
        <v>33799</v>
      </c>
      <c r="L1079" t="s">
        <v>33914</v>
      </c>
      <c r="M1079" t="s">
        <v>33991</v>
      </c>
      <c r="N1079" t="s">
        <v>33916</v>
      </c>
      <c r="O1079" t="s">
        <v>33853</v>
      </c>
      <c r="P1079" t="s">
        <v>34160</v>
      </c>
      <c r="Q1079">
        <v>52.216667000000001</v>
      </c>
      <c r="R1079">
        <v>21.033332999999999</v>
      </c>
      <c r="S1079">
        <v>7</v>
      </c>
      <c r="T1079">
        <v>12.0444444444444</v>
      </c>
      <c r="U1079">
        <v>94.482758620689594</v>
      </c>
      <c r="V1079">
        <v>250</v>
      </c>
      <c r="W1079">
        <v>12</v>
      </c>
    </row>
    <row r="1080" spans="1:24" hidden="1">
      <c r="A1080" t="s">
        <v>34294</v>
      </c>
      <c r="B1080" t="s">
        <v>5249</v>
      </c>
      <c r="C1080" t="s">
        <v>11281</v>
      </c>
      <c r="D1080">
        <v>1993</v>
      </c>
      <c r="E1080" t="s">
        <v>79</v>
      </c>
      <c r="F1080" t="s">
        <v>11283</v>
      </c>
      <c r="G1080">
        <v>8</v>
      </c>
      <c r="J1080">
        <v>8</v>
      </c>
      <c r="K1080" t="s">
        <v>33799</v>
      </c>
      <c r="L1080" t="s">
        <v>33914</v>
      </c>
      <c r="M1080" t="s">
        <v>33991</v>
      </c>
      <c r="N1080" t="s">
        <v>33916</v>
      </c>
      <c r="O1080" t="s">
        <v>33853</v>
      </c>
      <c r="P1080" t="s">
        <v>34160</v>
      </c>
      <c r="Q1080">
        <v>52.216667000000001</v>
      </c>
      <c r="R1080">
        <v>21.033332999999999</v>
      </c>
      <c r="S1080">
        <v>7</v>
      </c>
      <c r="T1080">
        <v>12.533333333333299</v>
      </c>
      <c r="U1080">
        <v>97.931034482758605</v>
      </c>
      <c r="V1080">
        <v>250</v>
      </c>
      <c r="W1080">
        <v>12.5</v>
      </c>
    </row>
    <row r="1081" spans="1:24" hidden="1">
      <c r="A1081" t="s">
        <v>34294</v>
      </c>
      <c r="B1081" t="s">
        <v>5249</v>
      </c>
      <c r="C1081" t="s">
        <v>11281</v>
      </c>
      <c r="D1081">
        <v>1993</v>
      </c>
      <c r="E1081" t="s">
        <v>79</v>
      </c>
      <c r="F1081" t="s">
        <v>11283</v>
      </c>
      <c r="G1081">
        <v>8</v>
      </c>
      <c r="J1081">
        <v>8</v>
      </c>
      <c r="K1081" t="s">
        <v>33799</v>
      </c>
      <c r="L1081" t="s">
        <v>33914</v>
      </c>
      <c r="M1081" t="s">
        <v>33991</v>
      </c>
      <c r="N1081" t="s">
        <v>33916</v>
      </c>
      <c r="O1081" t="s">
        <v>33853</v>
      </c>
      <c r="P1081" t="s">
        <v>34160</v>
      </c>
      <c r="Q1081">
        <v>52.216667000000001</v>
      </c>
      <c r="R1081">
        <v>21.033332999999999</v>
      </c>
      <c r="S1081">
        <v>7</v>
      </c>
      <c r="T1081">
        <v>13</v>
      </c>
      <c r="U1081">
        <v>84.827586206896598</v>
      </c>
      <c r="V1081">
        <v>250</v>
      </c>
      <c r="W1081">
        <v>13</v>
      </c>
    </row>
    <row r="1082" spans="1:24" hidden="1">
      <c r="A1082" t="s">
        <v>34294</v>
      </c>
      <c r="B1082" t="s">
        <v>5249</v>
      </c>
      <c r="C1082" t="s">
        <v>11281</v>
      </c>
      <c r="D1082">
        <v>1993</v>
      </c>
      <c r="E1082" t="s">
        <v>79</v>
      </c>
      <c r="F1082" t="s">
        <v>11283</v>
      </c>
      <c r="G1082">
        <v>8</v>
      </c>
      <c r="J1082">
        <v>8</v>
      </c>
      <c r="K1082" t="s">
        <v>33799</v>
      </c>
      <c r="L1082" t="s">
        <v>33914</v>
      </c>
      <c r="M1082" t="s">
        <v>33991</v>
      </c>
      <c r="N1082" t="s">
        <v>33916</v>
      </c>
      <c r="O1082" t="s">
        <v>33853</v>
      </c>
      <c r="P1082" t="s">
        <v>34160</v>
      </c>
      <c r="Q1082">
        <v>52.216667000000001</v>
      </c>
      <c r="R1082">
        <v>21.033332999999999</v>
      </c>
      <c r="S1082">
        <v>7</v>
      </c>
      <c r="T1082">
        <v>13.5</v>
      </c>
      <c r="U1082">
        <v>81.379310344827601</v>
      </c>
      <c r="V1082">
        <v>250</v>
      </c>
      <c r="W1082">
        <v>13.5</v>
      </c>
    </row>
    <row r="1083" spans="1:24" hidden="1">
      <c r="A1083" t="s">
        <v>34294</v>
      </c>
      <c r="B1083" t="s">
        <v>5249</v>
      </c>
      <c r="C1083" t="s">
        <v>11281</v>
      </c>
      <c r="D1083">
        <v>1993</v>
      </c>
      <c r="E1083" t="s">
        <v>79</v>
      </c>
      <c r="F1083" t="s">
        <v>11283</v>
      </c>
      <c r="G1083">
        <v>8</v>
      </c>
      <c r="J1083">
        <v>8</v>
      </c>
      <c r="K1083" t="s">
        <v>33799</v>
      </c>
      <c r="L1083" t="s">
        <v>33914</v>
      </c>
      <c r="M1083" t="s">
        <v>33991</v>
      </c>
      <c r="N1083" t="s">
        <v>33916</v>
      </c>
      <c r="O1083" t="s">
        <v>33853</v>
      </c>
      <c r="P1083" t="s">
        <v>34160</v>
      </c>
      <c r="Q1083">
        <v>52.216667000000001</v>
      </c>
      <c r="R1083">
        <v>21.033332999999999</v>
      </c>
      <c r="S1083">
        <v>7</v>
      </c>
      <c r="T1083">
        <v>14.0444444444444</v>
      </c>
      <c r="U1083">
        <v>19.310344827586199</v>
      </c>
      <c r="V1083">
        <v>250</v>
      </c>
      <c r="W1083">
        <v>14</v>
      </c>
    </row>
    <row r="1084" spans="1:24" hidden="1">
      <c r="A1084" t="s">
        <v>34294</v>
      </c>
      <c r="B1084" t="s">
        <v>5249</v>
      </c>
      <c r="C1084" t="s">
        <v>11281</v>
      </c>
      <c r="D1084">
        <v>1993</v>
      </c>
      <c r="E1084" t="s">
        <v>79</v>
      </c>
      <c r="F1084" t="s">
        <v>11283</v>
      </c>
      <c r="G1084">
        <v>8</v>
      </c>
      <c r="J1084">
        <v>8</v>
      </c>
      <c r="K1084" t="s">
        <v>33799</v>
      </c>
      <c r="L1084" t="s">
        <v>33914</v>
      </c>
      <c r="M1084" t="s">
        <v>33991</v>
      </c>
      <c r="N1084" t="s">
        <v>33916</v>
      </c>
      <c r="O1084" t="s">
        <v>33853</v>
      </c>
      <c r="P1084" t="s">
        <v>34160</v>
      </c>
      <c r="Q1084">
        <v>52.216667000000001</v>
      </c>
      <c r="R1084">
        <v>21.033332999999999</v>
      </c>
      <c r="S1084">
        <v>7</v>
      </c>
      <c r="T1084">
        <v>14.533333333333299</v>
      </c>
      <c r="U1084">
        <v>4.13793103448279</v>
      </c>
      <c r="V1084">
        <v>250</v>
      </c>
      <c r="W1084">
        <v>14.5</v>
      </c>
    </row>
    <row r="1085" spans="1:24" hidden="1">
      <c r="A1085" t="s">
        <v>34295</v>
      </c>
      <c r="B1085" t="s">
        <v>19899</v>
      </c>
      <c r="C1085" t="s">
        <v>19900</v>
      </c>
      <c r="D1085">
        <v>1989</v>
      </c>
      <c r="E1085" t="s">
        <v>182</v>
      </c>
      <c r="F1085" t="s">
        <v>19901</v>
      </c>
      <c r="G1085">
        <v>11</v>
      </c>
      <c r="H1085" t="s">
        <v>34204</v>
      </c>
      <c r="J1085">
        <v>6</v>
      </c>
      <c r="K1085" t="s">
        <v>34002</v>
      </c>
      <c r="L1085" t="s">
        <v>34191</v>
      </c>
      <c r="M1085" s="9" t="s">
        <v>34192</v>
      </c>
      <c r="N1085" t="s">
        <v>33852</v>
      </c>
      <c r="O1085" t="s">
        <v>33853</v>
      </c>
      <c r="P1085" t="s">
        <v>34200</v>
      </c>
      <c r="T1085">
        <v>15.984444444444399</v>
      </c>
      <c r="U1085">
        <v>-0.30581039755352801</v>
      </c>
      <c r="V1085">
        <v>100</v>
      </c>
      <c r="X1085" t="s">
        <v>296</v>
      </c>
    </row>
    <row r="1086" spans="1:24" hidden="1">
      <c r="A1086" t="s">
        <v>34295</v>
      </c>
      <c r="B1086" t="s">
        <v>19899</v>
      </c>
      <c r="C1086" t="s">
        <v>19900</v>
      </c>
      <c r="D1086">
        <v>1989</v>
      </c>
      <c r="E1086" t="s">
        <v>182</v>
      </c>
      <c r="F1086" t="s">
        <v>19901</v>
      </c>
      <c r="G1086">
        <v>11</v>
      </c>
      <c r="H1086" t="s">
        <v>34204</v>
      </c>
      <c r="J1086">
        <v>6</v>
      </c>
      <c r="K1086" t="s">
        <v>34002</v>
      </c>
      <c r="L1086" t="s">
        <v>34191</v>
      </c>
      <c r="M1086" s="9" t="s">
        <v>34192</v>
      </c>
      <c r="N1086" t="s">
        <v>33852</v>
      </c>
      <c r="O1086" t="s">
        <v>33853</v>
      </c>
      <c r="P1086" t="s">
        <v>34200</v>
      </c>
      <c r="T1086">
        <v>14.9888888888888</v>
      </c>
      <c r="U1086">
        <v>-0.30581039755352801</v>
      </c>
      <c r="V1086">
        <v>100</v>
      </c>
      <c r="X1086" t="s">
        <v>296</v>
      </c>
    </row>
    <row r="1087" spans="1:24" hidden="1">
      <c r="A1087" t="s">
        <v>34295</v>
      </c>
      <c r="B1087" t="s">
        <v>19899</v>
      </c>
      <c r="C1087" t="s">
        <v>19900</v>
      </c>
      <c r="D1087">
        <v>1989</v>
      </c>
      <c r="E1087" t="s">
        <v>182</v>
      </c>
      <c r="F1087" t="s">
        <v>19901</v>
      </c>
      <c r="G1087">
        <v>11</v>
      </c>
      <c r="H1087" t="s">
        <v>34204</v>
      </c>
      <c r="J1087">
        <v>6</v>
      </c>
      <c r="K1087" t="s">
        <v>34002</v>
      </c>
      <c r="L1087" t="s">
        <v>34191</v>
      </c>
      <c r="M1087" s="9" t="s">
        <v>34192</v>
      </c>
      <c r="N1087" t="s">
        <v>33852</v>
      </c>
      <c r="O1087" t="s">
        <v>33853</v>
      </c>
      <c r="P1087" t="s">
        <v>34200</v>
      </c>
      <c r="T1087">
        <v>13.4333333333333</v>
      </c>
      <c r="U1087">
        <v>-0.30581039755352801</v>
      </c>
      <c r="V1087">
        <v>100</v>
      </c>
      <c r="X1087" t="s">
        <v>296</v>
      </c>
    </row>
    <row r="1088" spans="1:24" hidden="1">
      <c r="A1088" t="s">
        <v>34295</v>
      </c>
      <c r="B1088" t="s">
        <v>19899</v>
      </c>
      <c r="C1088" t="s">
        <v>19900</v>
      </c>
      <c r="D1088">
        <v>1989</v>
      </c>
      <c r="E1088" t="s">
        <v>182</v>
      </c>
      <c r="F1088" t="s">
        <v>19901</v>
      </c>
      <c r="G1088">
        <v>11</v>
      </c>
      <c r="H1088" t="s">
        <v>34204</v>
      </c>
      <c r="J1088">
        <v>6</v>
      </c>
      <c r="K1088" t="s">
        <v>34002</v>
      </c>
      <c r="L1088" t="s">
        <v>34191</v>
      </c>
      <c r="M1088" s="9" t="s">
        <v>34192</v>
      </c>
      <c r="N1088" t="s">
        <v>33852</v>
      </c>
      <c r="O1088" t="s">
        <v>33853</v>
      </c>
      <c r="P1088" t="s">
        <v>34200</v>
      </c>
      <c r="T1088">
        <v>11.8155555555555</v>
      </c>
      <c r="U1088">
        <v>0.30581039755351402</v>
      </c>
      <c r="V1088">
        <v>100</v>
      </c>
      <c r="X1088" t="s">
        <v>296</v>
      </c>
    </row>
    <row r="1089" spans="1:24" hidden="1">
      <c r="A1089" t="s">
        <v>34295</v>
      </c>
      <c r="B1089" t="s">
        <v>19899</v>
      </c>
      <c r="C1089" t="s">
        <v>19900</v>
      </c>
      <c r="D1089">
        <v>1989</v>
      </c>
      <c r="E1089" t="s">
        <v>182</v>
      </c>
      <c r="F1089" t="s">
        <v>19901</v>
      </c>
      <c r="G1089">
        <v>11</v>
      </c>
      <c r="H1089" t="s">
        <v>34204</v>
      </c>
      <c r="J1089">
        <v>6</v>
      </c>
      <c r="K1089" t="s">
        <v>34002</v>
      </c>
      <c r="L1089" t="s">
        <v>34191</v>
      </c>
      <c r="M1089" s="9" t="s">
        <v>34192</v>
      </c>
      <c r="N1089" t="s">
        <v>33852</v>
      </c>
      <c r="O1089" t="s">
        <v>33853</v>
      </c>
      <c r="P1089" t="s">
        <v>34200</v>
      </c>
      <c r="T1089">
        <v>10.991111111111101</v>
      </c>
      <c r="U1089">
        <v>0</v>
      </c>
      <c r="V1089">
        <v>100</v>
      </c>
      <c r="X1089" t="s">
        <v>296</v>
      </c>
    </row>
    <row r="1090" spans="1:24" hidden="1">
      <c r="A1090" t="s">
        <v>34295</v>
      </c>
      <c r="B1090" t="s">
        <v>19899</v>
      </c>
      <c r="C1090" t="s">
        <v>19900</v>
      </c>
      <c r="D1090">
        <v>1989</v>
      </c>
      <c r="E1090" t="s">
        <v>182</v>
      </c>
      <c r="F1090" t="s">
        <v>19901</v>
      </c>
      <c r="G1090">
        <v>11</v>
      </c>
      <c r="H1090" t="s">
        <v>34204</v>
      </c>
      <c r="J1090">
        <v>6</v>
      </c>
      <c r="K1090" t="s">
        <v>34002</v>
      </c>
      <c r="L1090" t="s">
        <v>34191</v>
      </c>
      <c r="M1090" s="9" t="s">
        <v>34192</v>
      </c>
      <c r="N1090" t="s">
        <v>33852</v>
      </c>
      <c r="O1090" t="s">
        <v>33853</v>
      </c>
      <c r="P1090" t="s">
        <v>34200</v>
      </c>
      <c r="T1090">
        <v>9.9955555555555495</v>
      </c>
      <c r="U1090">
        <v>0.30581039755351402</v>
      </c>
      <c r="V1090">
        <v>100</v>
      </c>
      <c r="X1090" t="s">
        <v>296</v>
      </c>
    </row>
    <row r="1091" spans="1:24" hidden="1">
      <c r="A1091" t="s">
        <v>34295</v>
      </c>
      <c r="B1091" t="s">
        <v>19899</v>
      </c>
      <c r="C1091" t="s">
        <v>19900</v>
      </c>
      <c r="D1091">
        <v>1989</v>
      </c>
      <c r="E1091" t="s">
        <v>182</v>
      </c>
      <c r="F1091" t="s">
        <v>19901</v>
      </c>
      <c r="G1091">
        <v>11</v>
      </c>
      <c r="H1091" t="s">
        <v>34204</v>
      </c>
      <c r="J1091">
        <v>6</v>
      </c>
      <c r="K1091" t="s">
        <v>34002</v>
      </c>
      <c r="L1091" t="s">
        <v>34191</v>
      </c>
      <c r="M1091" s="9" t="s">
        <v>34192</v>
      </c>
      <c r="N1091" t="s">
        <v>33852</v>
      </c>
      <c r="O1091" t="s">
        <v>33853</v>
      </c>
      <c r="P1091" t="s">
        <v>34200</v>
      </c>
      <c r="T1091">
        <v>9.0155555555555509</v>
      </c>
      <c r="U1091">
        <v>0.30581039755351402</v>
      </c>
      <c r="V1091">
        <v>100</v>
      </c>
      <c r="X1091" t="s">
        <v>296</v>
      </c>
    </row>
    <row r="1092" spans="1:24">
      <c r="A1092" t="s">
        <v>34295</v>
      </c>
      <c r="B1092" t="s">
        <v>19899</v>
      </c>
      <c r="C1092" t="s">
        <v>19900</v>
      </c>
      <c r="D1092">
        <v>1989</v>
      </c>
      <c r="E1092" t="s">
        <v>182</v>
      </c>
      <c r="F1092" t="s">
        <v>19901</v>
      </c>
      <c r="G1092">
        <v>11</v>
      </c>
      <c r="H1092" t="s">
        <v>34204</v>
      </c>
      <c r="J1092">
        <v>6</v>
      </c>
      <c r="K1092" t="s">
        <v>34002</v>
      </c>
      <c r="L1092" t="s">
        <v>34191</v>
      </c>
      <c r="M1092" s="9" t="s">
        <v>34192</v>
      </c>
      <c r="N1092" t="s">
        <v>33852</v>
      </c>
      <c r="O1092" t="s">
        <v>33853</v>
      </c>
      <c r="P1092" t="s">
        <v>34194</v>
      </c>
      <c r="Q1092">
        <v>33.109444000000003</v>
      </c>
      <c r="R1092">
        <v>139.79138900000001</v>
      </c>
      <c r="S1092">
        <v>8</v>
      </c>
      <c r="T1092">
        <v>8.9533333333333296</v>
      </c>
      <c r="U1092">
        <v>92.048929663608504</v>
      </c>
      <c r="V1092">
        <v>100</v>
      </c>
      <c r="W1092" s="10">
        <v>9</v>
      </c>
    </row>
    <row r="1093" spans="1:24">
      <c r="A1093" t="s">
        <v>34295</v>
      </c>
      <c r="B1093" t="s">
        <v>19899</v>
      </c>
      <c r="C1093" t="s">
        <v>19900</v>
      </c>
      <c r="D1093">
        <v>1989</v>
      </c>
      <c r="E1093" t="s">
        <v>182</v>
      </c>
      <c r="F1093" t="s">
        <v>19901</v>
      </c>
      <c r="G1093">
        <v>11</v>
      </c>
      <c r="H1093" t="s">
        <v>34204</v>
      </c>
      <c r="J1093">
        <v>6</v>
      </c>
      <c r="K1093" t="s">
        <v>34002</v>
      </c>
      <c r="L1093" t="s">
        <v>34191</v>
      </c>
      <c r="M1093" s="9" t="s">
        <v>34192</v>
      </c>
      <c r="N1093" t="s">
        <v>33852</v>
      </c>
      <c r="O1093" t="s">
        <v>33853</v>
      </c>
      <c r="P1093" t="s">
        <v>34194</v>
      </c>
      <c r="Q1093">
        <v>33.109444000000003</v>
      </c>
      <c r="R1093">
        <v>139.79138900000001</v>
      </c>
      <c r="S1093">
        <v>8</v>
      </c>
      <c r="T1093">
        <v>9.93333333333333</v>
      </c>
      <c r="U1093">
        <v>97.247706422018297</v>
      </c>
      <c r="V1093">
        <v>100</v>
      </c>
      <c r="W1093" s="10">
        <v>10</v>
      </c>
    </row>
    <row r="1094" spans="1:24">
      <c r="A1094" t="s">
        <v>34295</v>
      </c>
      <c r="B1094" t="s">
        <v>19899</v>
      </c>
      <c r="C1094" t="s">
        <v>19900</v>
      </c>
      <c r="D1094">
        <v>1989</v>
      </c>
      <c r="E1094" t="s">
        <v>182</v>
      </c>
      <c r="F1094" t="s">
        <v>19901</v>
      </c>
      <c r="G1094">
        <v>11</v>
      </c>
      <c r="H1094" t="s">
        <v>34204</v>
      </c>
      <c r="J1094">
        <v>6</v>
      </c>
      <c r="K1094" t="s">
        <v>34002</v>
      </c>
      <c r="L1094" t="s">
        <v>34191</v>
      </c>
      <c r="M1094" s="9" t="s">
        <v>34192</v>
      </c>
      <c r="N1094" t="s">
        <v>33852</v>
      </c>
      <c r="O1094" t="s">
        <v>33853</v>
      </c>
      <c r="P1094" t="s">
        <v>34194</v>
      </c>
      <c r="Q1094">
        <v>33.109444000000003</v>
      </c>
      <c r="R1094">
        <v>139.79138900000001</v>
      </c>
      <c r="S1094">
        <v>8</v>
      </c>
      <c r="T1094">
        <v>10.9288888888888</v>
      </c>
      <c r="U1094">
        <v>97.247706422018297</v>
      </c>
      <c r="V1094">
        <v>100</v>
      </c>
      <c r="W1094" s="10">
        <v>11</v>
      </c>
    </row>
    <row r="1095" spans="1:24">
      <c r="A1095" t="s">
        <v>34295</v>
      </c>
      <c r="B1095" t="s">
        <v>19899</v>
      </c>
      <c r="C1095" t="s">
        <v>19900</v>
      </c>
      <c r="D1095">
        <v>1989</v>
      </c>
      <c r="E1095" t="s">
        <v>182</v>
      </c>
      <c r="F1095" t="s">
        <v>19901</v>
      </c>
      <c r="G1095">
        <v>11</v>
      </c>
      <c r="H1095" t="s">
        <v>34204</v>
      </c>
      <c r="J1095">
        <v>6</v>
      </c>
      <c r="K1095" t="s">
        <v>34002</v>
      </c>
      <c r="L1095" t="s">
        <v>34191</v>
      </c>
      <c r="M1095" s="9" t="s">
        <v>34192</v>
      </c>
      <c r="N1095" t="s">
        <v>33852</v>
      </c>
      <c r="O1095" t="s">
        <v>33853</v>
      </c>
      <c r="P1095" t="s">
        <v>34194</v>
      </c>
      <c r="Q1095">
        <v>33.109444000000003</v>
      </c>
      <c r="R1095">
        <v>139.79138900000001</v>
      </c>
      <c r="S1095">
        <v>8</v>
      </c>
      <c r="T1095">
        <v>11.9088888888888</v>
      </c>
      <c r="U1095">
        <v>96.941896024464796</v>
      </c>
      <c r="V1095">
        <v>100</v>
      </c>
      <c r="W1095" s="10">
        <v>12</v>
      </c>
    </row>
    <row r="1096" spans="1:24">
      <c r="A1096" t="s">
        <v>34295</v>
      </c>
      <c r="B1096" t="s">
        <v>19899</v>
      </c>
      <c r="C1096" t="s">
        <v>19900</v>
      </c>
      <c r="D1096">
        <v>1989</v>
      </c>
      <c r="E1096" t="s">
        <v>182</v>
      </c>
      <c r="F1096" t="s">
        <v>19901</v>
      </c>
      <c r="G1096">
        <v>11</v>
      </c>
      <c r="H1096" t="s">
        <v>34204</v>
      </c>
      <c r="J1096">
        <v>6</v>
      </c>
      <c r="K1096" t="s">
        <v>34002</v>
      </c>
      <c r="L1096" t="s">
        <v>34191</v>
      </c>
      <c r="M1096" s="9" t="s">
        <v>34192</v>
      </c>
      <c r="N1096" t="s">
        <v>33852</v>
      </c>
      <c r="O1096" t="s">
        <v>33853</v>
      </c>
      <c r="P1096" t="s">
        <v>34194</v>
      </c>
      <c r="Q1096">
        <v>33.109444000000003</v>
      </c>
      <c r="R1096">
        <v>139.79138900000001</v>
      </c>
      <c r="S1096">
        <v>8</v>
      </c>
      <c r="T1096">
        <v>12.9822222222222</v>
      </c>
      <c r="U1096">
        <v>25.382262996941801</v>
      </c>
      <c r="V1096">
        <v>100</v>
      </c>
      <c r="W1096" s="10">
        <v>13</v>
      </c>
    </row>
    <row r="1097" spans="1:24">
      <c r="A1097" t="s">
        <v>34295</v>
      </c>
      <c r="B1097" t="s">
        <v>19899</v>
      </c>
      <c r="C1097" t="s">
        <v>19900</v>
      </c>
      <c r="D1097">
        <v>1989</v>
      </c>
      <c r="E1097" t="s">
        <v>182</v>
      </c>
      <c r="F1097" t="s">
        <v>19901</v>
      </c>
      <c r="G1097">
        <v>11</v>
      </c>
      <c r="H1097" t="s">
        <v>34204</v>
      </c>
      <c r="J1097">
        <v>6</v>
      </c>
      <c r="K1097" t="s">
        <v>34002</v>
      </c>
      <c r="L1097" t="s">
        <v>34191</v>
      </c>
      <c r="M1097" s="9" t="s">
        <v>34192</v>
      </c>
      <c r="N1097" t="s">
        <v>33852</v>
      </c>
      <c r="O1097" t="s">
        <v>33853</v>
      </c>
      <c r="P1097" t="s">
        <v>34194</v>
      </c>
      <c r="Q1097">
        <v>33.109444000000003</v>
      </c>
      <c r="R1097">
        <v>139.79138900000001</v>
      </c>
      <c r="S1097">
        <v>8</v>
      </c>
      <c r="T1097">
        <v>13.9933333333333</v>
      </c>
      <c r="U1097">
        <v>0.30581039755351402</v>
      </c>
      <c r="V1097">
        <v>100</v>
      </c>
      <c r="W1097" s="10">
        <v>14</v>
      </c>
    </row>
    <row r="1098" spans="1:24">
      <c r="A1098" t="s">
        <v>34295</v>
      </c>
      <c r="B1098" t="s">
        <v>19899</v>
      </c>
      <c r="C1098" t="s">
        <v>19900</v>
      </c>
      <c r="D1098">
        <v>1989</v>
      </c>
      <c r="E1098" t="s">
        <v>182</v>
      </c>
      <c r="F1098" t="s">
        <v>19901</v>
      </c>
      <c r="G1098">
        <v>11</v>
      </c>
      <c r="H1098" t="s">
        <v>34204</v>
      </c>
      <c r="J1098">
        <v>6</v>
      </c>
      <c r="K1098" t="s">
        <v>34002</v>
      </c>
      <c r="L1098" t="s">
        <v>34191</v>
      </c>
      <c r="M1098" s="9" t="s">
        <v>34192</v>
      </c>
      <c r="N1098" t="s">
        <v>33852</v>
      </c>
      <c r="O1098" t="s">
        <v>33853</v>
      </c>
      <c r="P1098" t="s">
        <v>34194</v>
      </c>
      <c r="Q1098">
        <v>33.109444000000003</v>
      </c>
      <c r="R1098">
        <v>139.79138900000001</v>
      </c>
      <c r="S1098">
        <v>8</v>
      </c>
      <c r="T1098">
        <v>14.6311111111111</v>
      </c>
      <c r="U1098">
        <v>0</v>
      </c>
      <c r="V1098">
        <v>100</v>
      </c>
      <c r="W1098" s="10">
        <v>15</v>
      </c>
    </row>
    <row r="1099" spans="1:24">
      <c r="A1099" t="s">
        <v>34295</v>
      </c>
      <c r="B1099" t="s">
        <v>19899</v>
      </c>
      <c r="C1099" t="s">
        <v>19900</v>
      </c>
      <c r="D1099">
        <v>1989</v>
      </c>
      <c r="E1099" t="s">
        <v>182</v>
      </c>
      <c r="F1099" t="s">
        <v>19901</v>
      </c>
      <c r="G1099">
        <v>11</v>
      </c>
      <c r="H1099" t="s">
        <v>34204</v>
      </c>
      <c r="J1099">
        <v>6</v>
      </c>
      <c r="K1099" t="s">
        <v>34002</v>
      </c>
      <c r="L1099" t="s">
        <v>34191</v>
      </c>
      <c r="M1099" s="9" t="s">
        <v>34192</v>
      </c>
      <c r="N1099" t="s">
        <v>33852</v>
      </c>
      <c r="O1099" t="s">
        <v>33853</v>
      </c>
      <c r="P1099" t="s">
        <v>34194</v>
      </c>
      <c r="Q1099">
        <v>33.109444000000003</v>
      </c>
      <c r="R1099">
        <v>139.79138900000001</v>
      </c>
      <c r="S1099">
        <v>8</v>
      </c>
      <c r="T1099">
        <v>15.6111111111111</v>
      </c>
      <c r="U1099">
        <v>0</v>
      </c>
      <c r="V1099">
        <v>100</v>
      </c>
      <c r="W1099" s="10">
        <v>16</v>
      </c>
    </row>
    <row r="1100" spans="1:24">
      <c r="A1100" t="s">
        <v>34295</v>
      </c>
      <c r="B1100" t="s">
        <v>19899</v>
      </c>
      <c r="C1100" t="s">
        <v>19900</v>
      </c>
      <c r="D1100">
        <v>1989</v>
      </c>
      <c r="E1100" t="s">
        <v>182</v>
      </c>
      <c r="F1100" t="s">
        <v>19901</v>
      </c>
      <c r="G1100">
        <v>11</v>
      </c>
      <c r="H1100" t="s">
        <v>34204</v>
      </c>
      <c r="J1100">
        <v>6</v>
      </c>
      <c r="K1100" t="s">
        <v>34002</v>
      </c>
      <c r="L1100" t="s">
        <v>34191</v>
      </c>
      <c r="M1100" s="9" t="s">
        <v>34192</v>
      </c>
      <c r="N1100" t="s">
        <v>33852</v>
      </c>
      <c r="O1100" t="s">
        <v>33853</v>
      </c>
      <c r="P1100" t="s">
        <v>34199</v>
      </c>
      <c r="Q1100">
        <v>24.332222000000002</v>
      </c>
      <c r="R1100">
        <v>123.787222</v>
      </c>
      <c r="S1100">
        <v>8</v>
      </c>
      <c r="T1100">
        <v>9.0155555555555509</v>
      </c>
      <c r="U1100">
        <v>0.30581039755351402</v>
      </c>
      <c r="V1100">
        <v>100</v>
      </c>
      <c r="W1100" s="10">
        <v>9</v>
      </c>
    </row>
    <row r="1101" spans="1:24">
      <c r="A1101" t="s">
        <v>34295</v>
      </c>
      <c r="B1101" t="s">
        <v>19899</v>
      </c>
      <c r="C1101" t="s">
        <v>19900</v>
      </c>
      <c r="D1101">
        <v>1989</v>
      </c>
      <c r="E1101" t="s">
        <v>182</v>
      </c>
      <c r="F1101" t="s">
        <v>19901</v>
      </c>
      <c r="G1101">
        <v>11</v>
      </c>
      <c r="H1101" t="s">
        <v>34204</v>
      </c>
      <c r="J1101">
        <v>6</v>
      </c>
      <c r="K1101" t="s">
        <v>34002</v>
      </c>
      <c r="L1101" t="s">
        <v>34191</v>
      </c>
      <c r="M1101" s="9" t="s">
        <v>34192</v>
      </c>
      <c r="N1101" t="s">
        <v>33852</v>
      </c>
      <c r="O1101" t="s">
        <v>33853</v>
      </c>
      <c r="P1101" t="s">
        <v>34199</v>
      </c>
      <c r="Q1101">
        <v>24.332222000000002</v>
      </c>
      <c r="R1101">
        <v>123.787222</v>
      </c>
      <c r="S1101">
        <v>8</v>
      </c>
      <c r="T1101">
        <v>9.9955555555555495</v>
      </c>
      <c r="U1101">
        <v>0.30581039755351402</v>
      </c>
      <c r="V1101">
        <v>100</v>
      </c>
      <c r="W1101" s="10">
        <v>10</v>
      </c>
    </row>
    <row r="1102" spans="1:24">
      <c r="A1102" t="s">
        <v>34295</v>
      </c>
      <c r="B1102" t="s">
        <v>19899</v>
      </c>
      <c r="C1102" t="s">
        <v>19900</v>
      </c>
      <c r="D1102">
        <v>1989</v>
      </c>
      <c r="E1102" t="s">
        <v>182</v>
      </c>
      <c r="F1102" t="s">
        <v>19901</v>
      </c>
      <c r="G1102">
        <v>11</v>
      </c>
      <c r="H1102" t="s">
        <v>34204</v>
      </c>
      <c r="J1102">
        <v>6</v>
      </c>
      <c r="K1102" t="s">
        <v>34002</v>
      </c>
      <c r="L1102" t="s">
        <v>34191</v>
      </c>
      <c r="M1102" s="9" t="s">
        <v>34192</v>
      </c>
      <c r="N1102" t="s">
        <v>33852</v>
      </c>
      <c r="O1102" t="s">
        <v>33853</v>
      </c>
      <c r="P1102" t="s">
        <v>34199</v>
      </c>
      <c r="Q1102">
        <v>24.332222000000002</v>
      </c>
      <c r="R1102">
        <v>123.787222</v>
      </c>
      <c r="S1102">
        <v>8</v>
      </c>
      <c r="T1102">
        <v>10.991111111111101</v>
      </c>
      <c r="U1102">
        <v>0</v>
      </c>
      <c r="V1102">
        <v>100</v>
      </c>
      <c r="W1102" s="10">
        <v>11</v>
      </c>
    </row>
    <row r="1103" spans="1:24">
      <c r="A1103" t="s">
        <v>34295</v>
      </c>
      <c r="B1103" t="s">
        <v>19899</v>
      </c>
      <c r="C1103" t="s">
        <v>19900</v>
      </c>
      <c r="D1103">
        <v>1989</v>
      </c>
      <c r="E1103" t="s">
        <v>182</v>
      </c>
      <c r="F1103" t="s">
        <v>19901</v>
      </c>
      <c r="G1103">
        <v>11</v>
      </c>
      <c r="H1103" t="s">
        <v>34204</v>
      </c>
      <c r="J1103">
        <v>6</v>
      </c>
      <c r="K1103" t="s">
        <v>34002</v>
      </c>
      <c r="L1103" t="s">
        <v>34191</v>
      </c>
      <c r="M1103" s="9" t="s">
        <v>34192</v>
      </c>
      <c r="N1103" t="s">
        <v>33852</v>
      </c>
      <c r="O1103" t="s">
        <v>33853</v>
      </c>
      <c r="P1103" t="s">
        <v>34199</v>
      </c>
      <c r="Q1103">
        <v>24.332222000000002</v>
      </c>
      <c r="R1103">
        <v>123.787222</v>
      </c>
      <c r="S1103">
        <v>8</v>
      </c>
      <c r="T1103">
        <v>11.8155555555555</v>
      </c>
      <c r="U1103">
        <v>0.30581039755351402</v>
      </c>
      <c r="V1103">
        <v>100</v>
      </c>
      <c r="W1103" s="10">
        <v>12</v>
      </c>
    </row>
    <row r="1104" spans="1:24">
      <c r="A1104" t="s">
        <v>34295</v>
      </c>
      <c r="B1104" t="s">
        <v>19899</v>
      </c>
      <c r="C1104" t="s">
        <v>19900</v>
      </c>
      <c r="D1104">
        <v>1989</v>
      </c>
      <c r="E1104" t="s">
        <v>182</v>
      </c>
      <c r="F1104" t="s">
        <v>19901</v>
      </c>
      <c r="G1104">
        <v>11</v>
      </c>
      <c r="H1104" t="s">
        <v>34204</v>
      </c>
      <c r="J1104">
        <v>6</v>
      </c>
      <c r="K1104" t="s">
        <v>34002</v>
      </c>
      <c r="L1104" t="s">
        <v>34191</v>
      </c>
      <c r="M1104" s="9" t="s">
        <v>34192</v>
      </c>
      <c r="N1104" t="s">
        <v>33852</v>
      </c>
      <c r="O1104" t="s">
        <v>33853</v>
      </c>
      <c r="P1104" t="s">
        <v>34199</v>
      </c>
      <c r="Q1104">
        <v>24.332222000000002</v>
      </c>
      <c r="R1104">
        <v>123.787222</v>
      </c>
      <c r="S1104">
        <v>8</v>
      </c>
      <c r="T1104">
        <v>12.6555555555555</v>
      </c>
      <c r="U1104">
        <v>0.30581039755351402</v>
      </c>
      <c r="V1104">
        <v>100</v>
      </c>
      <c r="W1104" s="10">
        <v>13</v>
      </c>
    </row>
    <row r="1105" spans="1:24">
      <c r="A1105" t="s">
        <v>34295</v>
      </c>
      <c r="B1105" t="s">
        <v>19899</v>
      </c>
      <c r="C1105" t="s">
        <v>19900</v>
      </c>
      <c r="D1105">
        <v>1989</v>
      </c>
      <c r="E1105" t="s">
        <v>182</v>
      </c>
      <c r="F1105" t="s">
        <v>19901</v>
      </c>
      <c r="G1105">
        <v>11</v>
      </c>
      <c r="H1105" t="s">
        <v>34204</v>
      </c>
      <c r="J1105">
        <v>6</v>
      </c>
      <c r="K1105" t="s">
        <v>34002</v>
      </c>
      <c r="L1105" t="s">
        <v>34191</v>
      </c>
      <c r="M1105" s="9" t="s">
        <v>34192</v>
      </c>
      <c r="N1105" t="s">
        <v>33852</v>
      </c>
      <c r="O1105" t="s">
        <v>33853</v>
      </c>
      <c r="P1105" t="s">
        <v>34199</v>
      </c>
      <c r="Q1105">
        <v>24.332222000000002</v>
      </c>
      <c r="R1105">
        <v>123.787222</v>
      </c>
      <c r="S1105">
        <v>8</v>
      </c>
      <c r="T1105">
        <v>13.4333333333333</v>
      </c>
      <c r="U1105">
        <v>-0.30581039755352801</v>
      </c>
      <c r="V1105">
        <v>100</v>
      </c>
      <c r="W1105" s="10">
        <v>14</v>
      </c>
    </row>
    <row r="1106" spans="1:24">
      <c r="A1106" t="s">
        <v>34295</v>
      </c>
      <c r="B1106" t="s">
        <v>19899</v>
      </c>
      <c r="C1106" t="s">
        <v>19900</v>
      </c>
      <c r="D1106">
        <v>1989</v>
      </c>
      <c r="E1106" t="s">
        <v>182</v>
      </c>
      <c r="F1106" t="s">
        <v>19901</v>
      </c>
      <c r="G1106">
        <v>11</v>
      </c>
      <c r="H1106" t="s">
        <v>34204</v>
      </c>
      <c r="J1106">
        <v>6</v>
      </c>
      <c r="K1106" t="s">
        <v>34002</v>
      </c>
      <c r="L1106" t="s">
        <v>34191</v>
      </c>
      <c r="M1106" s="9" t="s">
        <v>34192</v>
      </c>
      <c r="N1106" t="s">
        <v>33852</v>
      </c>
      <c r="O1106" t="s">
        <v>33853</v>
      </c>
      <c r="P1106" t="s">
        <v>34199</v>
      </c>
      <c r="Q1106">
        <v>24.332222000000002</v>
      </c>
      <c r="R1106">
        <v>123.787222</v>
      </c>
      <c r="S1106">
        <v>8</v>
      </c>
      <c r="T1106">
        <v>14.9888888888888</v>
      </c>
      <c r="U1106">
        <v>-0.30581039755352801</v>
      </c>
      <c r="V1106">
        <v>100</v>
      </c>
      <c r="W1106" s="10">
        <v>15</v>
      </c>
    </row>
    <row r="1107" spans="1:24">
      <c r="A1107" t="s">
        <v>34295</v>
      </c>
      <c r="B1107" t="s">
        <v>19899</v>
      </c>
      <c r="C1107" t="s">
        <v>19900</v>
      </c>
      <c r="D1107">
        <v>1989</v>
      </c>
      <c r="E1107" t="s">
        <v>182</v>
      </c>
      <c r="F1107" t="s">
        <v>19901</v>
      </c>
      <c r="G1107">
        <v>11</v>
      </c>
      <c r="H1107" t="s">
        <v>34204</v>
      </c>
      <c r="J1107">
        <v>6</v>
      </c>
      <c r="K1107" t="s">
        <v>34002</v>
      </c>
      <c r="L1107" t="s">
        <v>34191</v>
      </c>
      <c r="M1107" s="9" t="s">
        <v>34192</v>
      </c>
      <c r="N1107" t="s">
        <v>33852</v>
      </c>
      <c r="O1107" t="s">
        <v>33853</v>
      </c>
      <c r="P1107" t="s">
        <v>34199</v>
      </c>
      <c r="Q1107">
        <v>24.332222000000002</v>
      </c>
      <c r="R1107">
        <v>123.787222</v>
      </c>
      <c r="S1107">
        <v>8</v>
      </c>
      <c r="T1107">
        <v>15.984444444444399</v>
      </c>
      <c r="U1107">
        <v>-0.30581039755352801</v>
      </c>
      <c r="V1107">
        <v>100</v>
      </c>
      <c r="W1107" s="10">
        <v>16</v>
      </c>
    </row>
    <row r="1108" spans="1:24" hidden="1">
      <c r="A1108" t="s">
        <v>34295</v>
      </c>
      <c r="B1108" t="s">
        <v>19899</v>
      </c>
      <c r="C1108" t="s">
        <v>19900</v>
      </c>
      <c r="D1108">
        <v>1989</v>
      </c>
      <c r="E1108" t="s">
        <v>182</v>
      </c>
      <c r="F1108" t="s">
        <v>19901</v>
      </c>
      <c r="G1108">
        <v>11</v>
      </c>
      <c r="H1108" t="s">
        <v>34204</v>
      </c>
      <c r="J1108">
        <v>6</v>
      </c>
      <c r="K1108" t="s">
        <v>34002</v>
      </c>
      <c r="L1108" t="s">
        <v>34191</v>
      </c>
      <c r="M1108" s="9" t="s">
        <v>34192</v>
      </c>
      <c r="N1108" t="s">
        <v>33852</v>
      </c>
      <c r="O1108" t="s">
        <v>33853</v>
      </c>
      <c r="P1108" t="s">
        <v>34196</v>
      </c>
      <c r="T1108">
        <v>15.8288888888888</v>
      </c>
      <c r="U1108">
        <v>0</v>
      </c>
      <c r="V1108">
        <v>100</v>
      </c>
      <c r="X1108" t="s">
        <v>296</v>
      </c>
    </row>
    <row r="1109" spans="1:24" hidden="1">
      <c r="A1109" t="s">
        <v>34295</v>
      </c>
      <c r="B1109" t="s">
        <v>19899</v>
      </c>
      <c r="C1109" t="s">
        <v>19900</v>
      </c>
      <c r="D1109">
        <v>1989</v>
      </c>
      <c r="E1109" t="s">
        <v>182</v>
      </c>
      <c r="F1109" t="s">
        <v>19901</v>
      </c>
      <c r="G1109">
        <v>11</v>
      </c>
      <c r="H1109" t="s">
        <v>34204</v>
      </c>
      <c r="J1109">
        <v>6</v>
      </c>
      <c r="K1109" t="s">
        <v>34002</v>
      </c>
      <c r="L1109" t="s">
        <v>34191</v>
      </c>
      <c r="M1109" s="9" t="s">
        <v>34192</v>
      </c>
      <c r="N1109" t="s">
        <v>33852</v>
      </c>
      <c r="O1109" t="s">
        <v>33853</v>
      </c>
      <c r="P1109" t="s">
        <v>34196</v>
      </c>
      <c r="T1109">
        <v>14.8022222222222</v>
      </c>
      <c r="U1109">
        <v>0</v>
      </c>
      <c r="V1109">
        <v>100</v>
      </c>
      <c r="X1109" t="s">
        <v>296</v>
      </c>
    </row>
    <row r="1110" spans="1:24" hidden="1">
      <c r="A1110" t="s">
        <v>34295</v>
      </c>
      <c r="B1110" t="s">
        <v>19899</v>
      </c>
      <c r="C1110" t="s">
        <v>19900</v>
      </c>
      <c r="D1110">
        <v>1989</v>
      </c>
      <c r="E1110" t="s">
        <v>182</v>
      </c>
      <c r="F1110" t="s">
        <v>19901</v>
      </c>
      <c r="G1110">
        <v>11</v>
      </c>
      <c r="H1110" t="s">
        <v>34204</v>
      </c>
      <c r="J1110">
        <v>6</v>
      </c>
      <c r="K1110" t="s">
        <v>34002</v>
      </c>
      <c r="L1110" t="s">
        <v>34191</v>
      </c>
      <c r="M1110" s="9" t="s">
        <v>34192</v>
      </c>
      <c r="N1110" t="s">
        <v>33852</v>
      </c>
      <c r="O1110" t="s">
        <v>33853</v>
      </c>
      <c r="P1110" t="s">
        <v>34196</v>
      </c>
      <c r="T1110">
        <v>13.713333333333299</v>
      </c>
      <c r="U1110">
        <v>-3.05810397553517</v>
      </c>
      <c r="V1110">
        <v>100</v>
      </c>
      <c r="X1110" t="s">
        <v>296</v>
      </c>
    </row>
    <row r="1111" spans="1:24" hidden="1">
      <c r="A1111" t="s">
        <v>34295</v>
      </c>
      <c r="B1111" t="s">
        <v>19899</v>
      </c>
      <c r="C1111" t="s">
        <v>19900</v>
      </c>
      <c r="D1111">
        <v>1989</v>
      </c>
      <c r="E1111" t="s">
        <v>182</v>
      </c>
      <c r="F1111" t="s">
        <v>19901</v>
      </c>
      <c r="G1111">
        <v>11</v>
      </c>
      <c r="H1111" t="s">
        <v>34204</v>
      </c>
      <c r="J1111">
        <v>6</v>
      </c>
      <c r="K1111" t="s">
        <v>34002</v>
      </c>
      <c r="L1111" t="s">
        <v>34191</v>
      </c>
      <c r="M1111" s="9" t="s">
        <v>34192</v>
      </c>
      <c r="N1111" t="s">
        <v>33852</v>
      </c>
      <c r="O1111" t="s">
        <v>33853</v>
      </c>
      <c r="P1111" t="s">
        <v>34196</v>
      </c>
      <c r="T1111">
        <v>12.997777777777699</v>
      </c>
      <c r="U1111">
        <v>0</v>
      </c>
      <c r="V1111">
        <v>100</v>
      </c>
      <c r="X1111" t="s">
        <v>296</v>
      </c>
    </row>
    <row r="1112" spans="1:24" hidden="1">
      <c r="A1112" t="s">
        <v>34295</v>
      </c>
      <c r="B1112" t="s">
        <v>19899</v>
      </c>
      <c r="C1112" t="s">
        <v>19900</v>
      </c>
      <c r="D1112">
        <v>1989</v>
      </c>
      <c r="E1112" t="s">
        <v>182</v>
      </c>
      <c r="F1112" t="s">
        <v>19901</v>
      </c>
      <c r="G1112">
        <v>11</v>
      </c>
      <c r="H1112" t="s">
        <v>34204</v>
      </c>
      <c r="J1112">
        <v>6</v>
      </c>
      <c r="K1112" t="s">
        <v>34002</v>
      </c>
      <c r="L1112" t="s">
        <v>34191</v>
      </c>
      <c r="M1112" s="9" t="s">
        <v>34192</v>
      </c>
      <c r="N1112" t="s">
        <v>33852</v>
      </c>
      <c r="O1112" t="s">
        <v>33853</v>
      </c>
      <c r="P1112" t="s">
        <v>34196</v>
      </c>
      <c r="T1112">
        <v>12.002222222222199</v>
      </c>
      <c r="U1112">
        <v>3.36391437308869</v>
      </c>
      <c r="V1112">
        <v>100</v>
      </c>
      <c r="X1112" t="s">
        <v>296</v>
      </c>
    </row>
    <row r="1113" spans="1:24" hidden="1">
      <c r="A1113" t="s">
        <v>34295</v>
      </c>
      <c r="B1113" t="s">
        <v>19899</v>
      </c>
      <c r="C1113" t="s">
        <v>19900</v>
      </c>
      <c r="D1113">
        <v>1989</v>
      </c>
      <c r="E1113" t="s">
        <v>182</v>
      </c>
      <c r="F1113" t="s">
        <v>19901</v>
      </c>
      <c r="G1113">
        <v>11</v>
      </c>
      <c r="H1113" t="s">
        <v>34204</v>
      </c>
      <c r="J1113">
        <v>6</v>
      </c>
      <c r="K1113" t="s">
        <v>34002</v>
      </c>
      <c r="L1113" t="s">
        <v>34191</v>
      </c>
      <c r="M1113" s="9" t="s">
        <v>34192</v>
      </c>
      <c r="N1113" t="s">
        <v>33852</v>
      </c>
      <c r="O1113" t="s">
        <v>33853</v>
      </c>
      <c r="P1113" t="s">
        <v>34196</v>
      </c>
      <c r="T1113">
        <v>10.991111111111101</v>
      </c>
      <c r="U1113">
        <v>8.86850152905199</v>
      </c>
      <c r="V1113">
        <v>100</v>
      </c>
      <c r="X1113" t="s">
        <v>296</v>
      </c>
    </row>
    <row r="1114" spans="1:24" hidden="1">
      <c r="A1114" t="s">
        <v>34295</v>
      </c>
      <c r="B1114" t="s">
        <v>19899</v>
      </c>
      <c r="C1114" t="s">
        <v>19900</v>
      </c>
      <c r="D1114">
        <v>1989</v>
      </c>
      <c r="E1114" t="s">
        <v>182</v>
      </c>
      <c r="F1114" t="s">
        <v>19901</v>
      </c>
      <c r="G1114">
        <v>11</v>
      </c>
      <c r="H1114" t="s">
        <v>34204</v>
      </c>
      <c r="J1114">
        <v>6</v>
      </c>
      <c r="K1114" t="s">
        <v>34002</v>
      </c>
      <c r="L1114" t="s">
        <v>34191</v>
      </c>
      <c r="M1114" s="9" t="s">
        <v>34192</v>
      </c>
      <c r="N1114" t="s">
        <v>33852</v>
      </c>
      <c r="O1114" t="s">
        <v>33853</v>
      </c>
      <c r="P1114" t="s">
        <v>34196</v>
      </c>
      <c r="T1114">
        <v>9.9955555555555495</v>
      </c>
      <c r="U1114">
        <v>7.0336391437308796</v>
      </c>
      <c r="V1114">
        <v>100</v>
      </c>
      <c r="X1114" t="s">
        <v>296</v>
      </c>
    </row>
    <row r="1115" spans="1:24" hidden="1">
      <c r="A1115" t="s">
        <v>34295</v>
      </c>
      <c r="B1115" t="s">
        <v>19899</v>
      </c>
      <c r="C1115" t="s">
        <v>19900</v>
      </c>
      <c r="D1115">
        <v>1989</v>
      </c>
      <c r="E1115" t="s">
        <v>182</v>
      </c>
      <c r="F1115" t="s">
        <v>19901</v>
      </c>
      <c r="G1115">
        <v>11</v>
      </c>
      <c r="H1115" t="s">
        <v>34204</v>
      </c>
      <c r="J1115">
        <v>6</v>
      </c>
      <c r="K1115" t="s">
        <v>34002</v>
      </c>
      <c r="L1115" t="s">
        <v>34191</v>
      </c>
      <c r="M1115" s="9" t="s">
        <v>34192</v>
      </c>
      <c r="N1115" t="s">
        <v>33852</v>
      </c>
      <c r="O1115" t="s">
        <v>33853</v>
      </c>
      <c r="P1115" t="s">
        <v>34196</v>
      </c>
      <c r="T1115">
        <v>8.9844444444444402</v>
      </c>
      <c r="U1115">
        <v>3.6697247706421998</v>
      </c>
      <c r="V1115">
        <v>100</v>
      </c>
      <c r="X1115" t="s">
        <v>296</v>
      </c>
    </row>
    <row r="1116" spans="1:24">
      <c r="A1116" t="s">
        <v>34295</v>
      </c>
      <c r="B1116" t="s">
        <v>19899</v>
      </c>
      <c r="C1116" t="s">
        <v>19900</v>
      </c>
      <c r="D1116">
        <v>1989</v>
      </c>
      <c r="E1116" t="s">
        <v>182</v>
      </c>
      <c r="F1116" t="s">
        <v>19901</v>
      </c>
      <c r="G1116">
        <v>11</v>
      </c>
      <c r="H1116" t="s">
        <v>34204</v>
      </c>
      <c r="J1116">
        <v>6</v>
      </c>
      <c r="K1116" t="s">
        <v>34002</v>
      </c>
      <c r="L1116" t="s">
        <v>34191</v>
      </c>
      <c r="M1116" s="9" t="s">
        <v>34192</v>
      </c>
      <c r="N1116" t="s">
        <v>33852</v>
      </c>
      <c r="O1116" t="s">
        <v>33853</v>
      </c>
      <c r="P1116" t="s">
        <v>34036</v>
      </c>
      <c r="Q1116">
        <v>32.750278000000002</v>
      </c>
      <c r="R1116">
        <v>129.87777800000001</v>
      </c>
      <c r="S1116">
        <v>8</v>
      </c>
      <c r="T1116">
        <v>8.9377777777777698</v>
      </c>
      <c r="U1116">
        <v>95.718654434250695</v>
      </c>
      <c r="V1116">
        <v>100</v>
      </c>
      <c r="W1116" s="10">
        <v>9</v>
      </c>
    </row>
    <row r="1117" spans="1:24">
      <c r="A1117" t="s">
        <v>34295</v>
      </c>
      <c r="B1117" t="s">
        <v>19899</v>
      </c>
      <c r="C1117" t="s">
        <v>19900</v>
      </c>
      <c r="D1117">
        <v>1989</v>
      </c>
      <c r="E1117" t="s">
        <v>182</v>
      </c>
      <c r="F1117" t="s">
        <v>19901</v>
      </c>
      <c r="G1117">
        <v>11</v>
      </c>
      <c r="H1117" t="s">
        <v>34204</v>
      </c>
      <c r="J1117">
        <v>6</v>
      </c>
      <c r="K1117" t="s">
        <v>34002</v>
      </c>
      <c r="L1117" t="s">
        <v>34191</v>
      </c>
      <c r="M1117" s="9" t="s">
        <v>34192</v>
      </c>
      <c r="N1117" t="s">
        <v>33852</v>
      </c>
      <c r="O1117" t="s">
        <v>33853</v>
      </c>
      <c r="P1117" t="s">
        <v>34036</v>
      </c>
      <c r="Q1117">
        <v>32.750278000000002</v>
      </c>
      <c r="R1117">
        <v>129.87777800000001</v>
      </c>
      <c r="S1117">
        <v>8</v>
      </c>
      <c r="T1117">
        <v>9.7777777777777697</v>
      </c>
      <c r="U1117">
        <v>98.776758409785899</v>
      </c>
      <c r="V1117">
        <v>100</v>
      </c>
      <c r="W1117" s="10">
        <v>10</v>
      </c>
    </row>
    <row r="1118" spans="1:24">
      <c r="A1118" t="s">
        <v>34295</v>
      </c>
      <c r="B1118" t="s">
        <v>19899</v>
      </c>
      <c r="C1118" t="s">
        <v>19900</v>
      </c>
      <c r="D1118">
        <v>1989</v>
      </c>
      <c r="E1118" t="s">
        <v>182</v>
      </c>
      <c r="F1118" t="s">
        <v>19901</v>
      </c>
      <c r="G1118">
        <v>11</v>
      </c>
      <c r="H1118" t="s">
        <v>34204</v>
      </c>
      <c r="J1118">
        <v>6</v>
      </c>
      <c r="K1118" t="s">
        <v>34002</v>
      </c>
      <c r="L1118" t="s">
        <v>34191</v>
      </c>
      <c r="M1118" s="9" t="s">
        <v>34192</v>
      </c>
      <c r="N1118" t="s">
        <v>33852</v>
      </c>
      <c r="O1118" t="s">
        <v>33853</v>
      </c>
      <c r="P1118" t="s">
        <v>34036</v>
      </c>
      <c r="Q1118">
        <v>32.750278000000002</v>
      </c>
      <c r="R1118">
        <v>129.87777800000001</v>
      </c>
      <c r="S1118">
        <v>8</v>
      </c>
      <c r="T1118">
        <v>10.788888888888801</v>
      </c>
      <c r="U1118">
        <v>99.082568807339399</v>
      </c>
      <c r="V1118">
        <v>100</v>
      </c>
      <c r="W1118" s="10">
        <v>11</v>
      </c>
    </row>
    <row r="1119" spans="1:24">
      <c r="A1119" t="s">
        <v>34295</v>
      </c>
      <c r="B1119" t="s">
        <v>19899</v>
      </c>
      <c r="C1119" t="s">
        <v>19900</v>
      </c>
      <c r="D1119">
        <v>1989</v>
      </c>
      <c r="E1119" t="s">
        <v>182</v>
      </c>
      <c r="F1119" t="s">
        <v>19901</v>
      </c>
      <c r="G1119">
        <v>11</v>
      </c>
      <c r="H1119" t="s">
        <v>34204</v>
      </c>
      <c r="J1119">
        <v>6</v>
      </c>
      <c r="K1119" t="s">
        <v>34002</v>
      </c>
      <c r="L1119" t="s">
        <v>34191</v>
      </c>
      <c r="M1119" s="9" t="s">
        <v>34192</v>
      </c>
      <c r="N1119" t="s">
        <v>33852</v>
      </c>
      <c r="O1119" t="s">
        <v>33853</v>
      </c>
      <c r="P1119" t="s">
        <v>34036</v>
      </c>
      <c r="Q1119">
        <v>32.750278000000002</v>
      </c>
      <c r="R1119">
        <v>129.87777800000001</v>
      </c>
      <c r="S1119">
        <v>8</v>
      </c>
      <c r="T1119">
        <v>11.768888888888799</v>
      </c>
      <c r="U1119">
        <v>99.082568807339399</v>
      </c>
      <c r="V1119">
        <v>100</v>
      </c>
      <c r="W1119" s="10">
        <v>12</v>
      </c>
    </row>
    <row r="1120" spans="1:24">
      <c r="A1120" t="s">
        <v>34295</v>
      </c>
      <c r="B1120" t="s">
        <v>19899</v>
      </c>
      <c r="C1120" t="s">
        <v>19900</v>
      </c>
      <c r="D1120">
        <v>1989</v>
      </c>
      <c r="E1120" t="s">
        <v>182</v>
      </c>
      <c r="F1120" t="s">
        <v>19901</v>
      </c>
      <c r="G1120">
        <v>11</v>
      </c>
      <c r="H1120" t="s">
        <v>34204</v>
      </c>
      <c r="J1120">
        <v>6</v>
      </c>
      <c r="K1120" t="s">
        <v>34002</v>
      </c>
      <c r="L1120" t="s">
        <v>34191</v>
      </c>
      <c r="M1120" s="9" t="s">
        <v>34192</v>
      </c>
      <c r="N1120" t="s">
        <v>33852</v>
      </c>
      <c r="O1120" t="s">
        <v>33853</v>
      </c>
      <c r="P1120" t="s">
        <v>34036</v>
      </c>
      <c r="Q1120">
        <v>32.750278000000002</v>
      </c>
      <c r="R1120">
        <v>129.87777800000001</v>
      </c>
      <c r="S1120">
        <v>8</v>
      </c>
      <c r="T1120">
        <v>12.935555555555499</v>
      </c>
      <c r="U1120">
        <v>85.015290519877595</v>
      </c>
      <c r="V1120">
        <v>100</v>
      </c>
      <c r="W1120" s="10">
        <v>13</v>
      </c>
    </row>
    <row r="1121" spans="1:24">
      <c r="A1121" t="s">
        <v>34295</v>
      </c>
      <c r="B1121" t="s">
        <v>19899</v>
      </c>
      <c r="C1121" t="s">
        <v>19900</v>
      </c>
      <c r="D1121">
        <v>1989</v>
      </c>
      <c r="E1121" t="s">
        <v>182</v>
      </c>
      <c r="F1121" t="s">
        <v>19901</v>
      </c>
      <c r="G1121">
        <v>11</v>
      </c>
      <c r="H1121" t="s">
        <v>34204</v>
      </c>
      <c r="J1121">
        <v>6</v>
      </c>
      <c r="K1121" t="s">
        <v>34002</v>
      </c>
      <c r="L1121" t="s">
        <v>34191</v>
      </c>
      <c r="M1121" s="9" t="s">
        <v>34192</v>
      </c>
      <c r="N1121" t="s">
        <v>33852</v>
      </c>
      <c r="O1121" t="s">
        <v>33853</v>
      </c>
      <c r="P1121" t="s">
        <v>34036</v>
      </c>
      <c r="Q1121">
        <v>32.750278000000002</v>
      </c>
      <c r="R1121">
        <v>129.87777800000001</v>
      </c>
      <c r="S1121">
        <v>8</v>
      </c>
      <c r="T1121">
        <v>13.9622222222222</v>
      </c>
      <c r="U1121">
        <v>21.100917431192599</v>
      </c>
      <c r="V1121">
        <v>100</v>
      </c>
      <c r="W1121" s="10">
        <v>14</v>
      </c>
    </row>
    <row r="1122" spans="1:24">
      <c r="A1122" t="s">
        <v>34295</v>
      </c>
      <c r="B1122" t="s">
        <v>19899</v>
      </c>
      <c r="C1122" t="s">
        <v>19900</v>
      </c>
      <c r="D1122">
        <v>1989</v>
      </c>
      <c r="E1122" t="s">
        <v>182</v>
      </c>
      <c r="F1122" t="s">
        <v>19901</v>
      </c>
      <c r="G1122">
        <v>11</v>
      </c>
      <c r="H1122" t="s">
        <v>34204</v>
      </c>
      <c r="J1122">
        <v>6</v>
      </c>
      <c r="K1122" t="s">
        <v>34002</v>
      </c>
      <c r="L1122" t="s">
        <v>34191</v>
      </c>
      <c r="M1122" s="9" t="s">
        <v>34192</v>
      </c>
      <c r="N1122" t="s">
        <v>33852</v>
      </c>
      <c r="O1122" t="s">
        <v>33853</v>
      </c>
      <c r="P1122" t="s">
        <v>34036</v>
      </c>
      <c r="Q1122">
        <v>32.750278000000002</v>
      </c>
      <c r="R1122">
        <v>129.87777800000001</v>
      </c>
      <c r="S1122">
        <v>8</v>
      </c>
      <c r="T1122">
        <v>14.8022222222222</v>
      </c>
      <c r="U1122">
        <v>0.30581039755351402</v>
      </c>
      <c r="V1122">
        <v>100</v>
      </c>
      <c r="W1122" s="10">
        <v>15</v>
      </c>
    </row>
    <row r="1123" spans="1:24">
      <c r="A1123" t="s">
        <v>34295</v>
      </c>
      <c r="B1123" t="s">
        <v>19899</v>
      </c>
      <c r="C1123" t="s">
        <v>19900</v>
      </c>
      <c r="D1123">
        <v>1989</v>
      </c>
      <c r="E1123" t="s">
        <v>182</v>
      </c>
      <c r="F1123" t="s">
        <v>19901</v>
      </c>
      <c r="G1123">
        <v>11</v>
      </c>
      <c r="H1123" t="s">
        <v>34204</v>
      </c>
      <c r="J1123">
        <v>6</v>
      </c>
      <c r="K1123" t="s">
        <v>34002</v>
      </c>
      <c r="L1123" t="s">
        <v>34191</v>
      </c>
      <c r="M1123" s="9" t="s">
        <v>34192</v>
      </c>
      <c r="N1123" t="s">
        <v>33852</v>
      </c>
      <c r="O1123" t="s">
        <v>33853</v>
      </c>
      <c r="P1123" t="s">
        <v>34036</v>
      </c>
      <c r="Q1123">
        <v>32.750278000000002</v>
      </c>
      <c r="R1123">
        <v>129.87777800000001</v>
      </c>
      <c r="S1123">
        <v>8</v>
      </c>
      <c r="T1123">
        <v>15.8288888888888</v>
      </c>
      <c r="U1123">
        <v>0</v>
      </c>
      <c r="V1123">
        <v>100</v>
      </c>
      <c r="W1123" s="10">
        <v>16</v>
      </c>
    </row>
    <row r="1124" spans="1:24" hidden="1">
      <c r="A1124" t="s">
        <v>34295</v>
      </c>
      <c r="B1124" t="s">
        <v>19899</v>
      </c>
      <c r="C1124" t="s">
        <v>19900</v>
      </c>
      <c r="D1124">
        <v>1989</v>
      </c>
      <c r="E1124" t="s">
        <v>182</v>
      </c>
      <c r="F1124" t="s">
        <v>19901</v>
      </c>
      <c r="G1124">
        <v>11</v>
      </c>
      <c r="H1124" t="s">
        <v>34204</v>
      </c>
      <c r="J1124">
        <v>6</v>
      </c>
      <c r="K1124" t="s">
        <v>34002</v>
      </c>
      <c r="L1124" t="s">
        <v>34191</v>
      </c>
      <c r="M1124" s="9" t="s">
        <v>34192</v>
      </c>
      <c r="N1124" t="s">
        <v>33852</v>
      </c>
      <c r="O1124" t="s">
        <v>33853</v>
      </c>
      <c r="P1124" t="s">
        <v>34203</v>
      </c>
      <c r="T1124">
        <v>15.984444444444399</v>
      </c>
      <c r="U1124">
        <v>-0.30581039755352801</v>
      </c>
      <c r="V1124">
        <v>100</v>
      </c>
      <c r="X1124" t="s">
        <v>296</v>
      </c>
    </row>
    <row r="1125" spans="1:24" hidden="1">
      <c r="A1125" t="s">
        <v>34295</v>
      </c>
      <c r="B1125" t="s">
        <v>19899</v>
      </c>
      <c r="C1125" t="s">
        <v>19900</v>
      </c>
      <c r="D1125">
        <v>1989</v>
      </c>
      <c r="E1125" t="s">
        <v>182</v>
      </c>
      <c r="F1125" t="s">
        <v>19901</v>
      </c>
      <c r="G1125">
        <v>11</v>
      </c>
      <c r="H1125" t="s">
        <v>34204</v>
      </c>
      <c r="J1125">
        <v>6</v>
      </c>
      <c r="K1125" t="s">
        <v>34002</v>
      </c>
      <c r="L1125" t="s">
        <v>34191</v>
      </c>
      <c r="M1125" s="9" t="s">
        <v>34192</v>
      </c>
      <c r="N1125" t="s">
        <v>33852</v>
      </c>
      <c r="O1125" t="s">
        <v>33853</v>
      </c>
      <c r="P1125" t="s">
        <v>34203</v>
      </c>
      <c r="T1125">
        <v>14.9888888888888</v>
      </c>
      <c r="U1125">
        <v>-0.30581039755352801</v>
      </c>
      <c r="V1125">
        <v>100</v>
      </c>
      <c r="X1125" t="s">
        <v>296</v>
      </c>
    </row>
    <row r="1126" spans="1:24" hidden="1">
      <c r="A1126" t="s">
        <v>34295</v>
      </c>
      <c r="B1126" t="s">
        <v>19899</v>
      </c>
      <c r="C1126" t="s">
        <v>19900</v>
      </c>
      <c r="D1126">
        <v>1989</v>
      </c>
      <c r="E1126" t="s">
        <v>182</v>
      </c>
      <c r="F1126" t="s">
        <v>19901</v>
      </c>
      <c r="G1126">
        <v>11</v>
      </c>
      <c r="H1126" t="s">
        <v>34204</v>
      </c>
      <c r="J1126">
        <v>6</v>
      </c>
      <c r="K1126" t="s">
        <v>34002</v>
      </c>
      <c r="L1126" t="s">
        <v>34191</v>
      </c>
      <c r="M1126" s="9" t="s">
        <v>34192</v>
      </c>
      <c r="N1126" t="s">
        <v>33852</v>
      </c>
      <c r="O1126" t="s">
        <v>33853</v>
      </c>
      <c r="P1126" t="s">
        <v>34203</v>
      </c>
      <c r="T1126">
        <v>13.4333333333333</v>
      </c>
      <c r="U1126">
        <v>-0.30581039755352801</v>
      </c>
      <c r="V1126">
        <v>100</v>
      </c>
      <c r="X1126" t="s">
        <v>296</v>
      </c>
    </row>
    <row r="1127" spans="1:24" hidden="1">
      <c r="A1127" t="s">
        <v>34295</v>
      </c>
      <c r="B1127" t="s">
        <v>19899</v>
      </c>
      <c r="C1127" t="s">
        <v>19900</v>
      </c>
      <c r="D1127">
        <v>1989</v>
      </c>
      <c r="E1127" t="s">
        <v>182</v>
      </c>
      <c r="F1127" t="s">
        <v>19901</v>
      </c>
      <c r="G1127">
        <v>11</v>
      </c>
      <c r="H1127" t="s">
        <v>34204</v>
      </c>
      <c r="J1127">
        <v>6</v>
      </c>
      <c r="K1127" t="s">
        <v>34002</v>
      </c>
      <c r="L1127" t="s">
        <v>34191</v>
      </c>
      <c r="M1127" s="9" t="s">
        <v>34192</v>
      </c>
      <c r="N1127" t="s">
        <v>33852</v>
      </c>
      <c r="O1127" t="s">
        <v>33853</v>
      </c>
      <c r="P1127" t="s">
        <v>34203</v>
      </c>
      <c r="T1127">
        <v>12.6555555555555</v>
      </c>
      <c r="U1127">
        <v>0.30581039755351402</v>
      </c>
      <c r="V1127">
        <v>100</v>
      </c>
      <c r="X1127" t="s">
        <v>296</v>
      </c>
    </row>
    <row r="1128" spans="1:24" hidden="1">
      <c r="A1128" t="s">
        <v>34295</v>
      </c>
      <c r="B1128" t="s">
        <v>19899</v>
      </c>
      <c r="C1128" t="s">
        <v>19900</v>
      </c>
      <c r="D1128">
        <v>1989</v>
      </c>
      <c r="E1128" t="s">
        <v>182</v>
      </c>
      <c r="F1128" t="s">
        <v>19901</v>
      </c>
      <c r="G1128">
        <v>11</v>
      </c>
      <c r="H1128" t="s">
        <v>34204</v>
      </c>
      <c r="J1128">
        <v>6</v>
      </c>
      <c r="K1128" t="s">
        <v>34002</v>
      </c>
      <c r="L1128" t="s">
        <v>34191</v>
      </c>
      <c r="M1128" s="9" t="s">
        <v>34192</v>
      </c>
      <c r="N1128" t="s">
        <v>33852</v>
      </c>
      <c r="O1128" t="s">
        <v>33853</v>
      </c>
      <c r="P1128" t="s">
        <v>34203</v>
      </c>
      <c r="T1128">
        <v>11.8155555555555</v>
      </c>
      <c r="U1128">
        <v>0.30581039755351402</v>
      </c>
      <c r="V1128">
        <v>100</v>
      </c>
      <c r="X1128" t="s">
        <v>296</v>
      </c>
    </row>
    <row r="1129" spans="1:24" hidden="1">
      <c r="A1129" t="s">
        <v>34295</v>
      </c>
      <c r="B1129" t="s">
        <v>19899</v>
      </c>
      <c r="C1129" t="s">
        <v>19900</v>
      </c>
      <c r="D1129">
        <v>1989</v>
      </c>
      <c r="E1129" t="s">
        <v>182</v>
      </c>
      <c r="F1129" t="s">
        <v>19901</v>
      </c>
      <c r="G1129">
        <v>11</v>
      </c>
      <c r="H1129" t="s">
        <v>34204</v>
      </c>
      <c r="J1129">
        <v>6</v>
      </c>
      <c r="K1129" t="s">
        <v>34002</v>
      </c>
      <c r="L1129" t="s">
        <v>34191</v>
      </c>
      <c r="M1129" s="9" t="s">
        <v>34192</v>
      </c>
      <c r="N1129" t="s">
        <v>33852</v>
      </c>
      <c r="O1129" t="s">
        <v>33853</v>
      </c>
      <c r="P1129" t="s">
        <v>34203</v>
      </c>
      <c r="T1129">
        <v>9.9955555555555495</v>
      </c>
      <c r="U1129">
        <v>0.30581039755351402</v>
      </c>
      <c r="V1129">
        <v>100</v>
      </c>
      <c r="X1129" t="s">
        <v>296</v>
      </c>
    </row>
    <row r="1130" spans="1:24" hidden="1">
      <c r="A1130" t="s">
        <v>34295</v>
      </c>
      <c r="B1130" t="s">
        <v>19899</v>
      </c>
      <c r="C1130" t="s">
        <v>19900</v>
      </c>
      <c r="D1130">
        <v>1989</v>
      </c>
      <c r="E1130" t="s">
        <v>182</v>
      </c>
      <c r="F1130" t="s">
        <v>19901</v>
      </c>
      <c r="G1130">
        <v>11</v>
      </c>
      <c r="H1130" t="s">
        <v>34204</v>
      </c>
      <c r="J1130">
        <v>6</v>
      </c>
      <c r="K1130" t="s">
        <v>34002</v>
      </c>
      <c r="L1130" t="s">
        <v>34191</v>
      </c>
      <c r="M1130" s="9" t="s">
        <v>34192</v>
      </c>
      <c r="N1130" t="s">
        <v>33852</v>
      </c>
      <c r="O1130" t="s">
        <v>33853</v>
      </c>
      <c r="P1130" t="s">
        <v>34203</v>
      </c>
      <c r="T1130">
        <v>9.0155555555555509</v>
      </c>
      <c r="U1130">
        <v>0.30581039755351402</v>
      </c>
      <c r="V1130">
        <v>100</v>
      </c>
      <c r="X1130" t="s">
        <v>296</v>
      </c>
    </row>
    <row r="1131" spans="1:24">
      <c r="A1131" t="s">
        <v>34295</v>
      </c>
      <c r="B1131" t="s">
        <v>19899</v>
      </c>
      <c r="C1131" t="s">
        <v>19900</v>
      </c>
      <c r="D1131">
        <v>1989</v>
      </c>
      <c r="E1131" t="s">
        <v>182</v>
      </c>
      <c r="F1131" t="s">
        <v>19901</v>
      </c>
      <c r="G1131">
        <v>11</v>
      </c>
      <c r="H1131" t="s">
        <v>34204</v>
      </c>
      <c r="J1131">
        <v>6</v>
      </c>
      <c r="K1131" t="s">
        <v>34002</v>
      </c>
      <c r="L1131" t="s">
        <v>34191</v>
      </c>
      <c r="M1131" s="9" t="s">
        <v>34192</v>
      </c>
      <c r="N1131" t="s">
        <v>33852</v>
      </c>
      <c r="O1131" t="s">
        <v>33853</v>
      </c>
      <c r="P1131" t="s">
        <v>34198</v>
      </c>
      <c r="Q1131">
        <v>26.330556000000001</v>
      </c>
      <c r="R1131">
        <v>127.806389</v>
      </c>
      <c r="S1131">
        <v>8</v>
      </c>
      <c r="T1131">
        <v>9.0155555555555509</v>
      </c>
      <c r="U1131">
        <v>0.30581039755351402</v>
      </c>
      <c r="V1131">
        <v>100</v>
      </c>
      <c r="W1131" s="10">
        <v>9</v>
      </c>
    </row>
    <row r="1132" spans="1:24">
      <c r="A1132" t="s">
        <v>34295</v>
      </c>
      <c r="B1132" t="s">
        <v>19899</v>
      </c>
      <c r="C1132" t="s">
        <v>19900</v>
      </c>
      <c r="D1132">
        <v>1989</v>
      </c>
      <c r="E1132" t="s">
        <v>182</v>
      </c>
      <c r="F1132" t="s">
        <v>19901</v>
      </c>
      <c r="G1132">
        <v>11</v>
      </c>
      <c r="H1132" t="s">
        <v>34204</v>
      </c>
      <c r="J1132">
        <v>6</v>
      </c>
      <c r="K1132" t="s">
        <v>34002</v>
      </c>
      <c r="L1132" t="s">
        <v>34191</v>
      </c>
      <c r="M1132" s="9" t="s">
        <v>34192</v>
      </c>
      <c r="N1132" t="s">
        <v>33852</v>
      </c>
      <c r="O1132" t="s">
        <v>33853</v>
      </c>
      <c r="P1132" t="s">
        <v>34198</v>
      </c>
      <c r="Q1132">
        <v>26.330556000000001</v>
      </c>
      <c r="R1132">
        <v>127.806389</v>
      </c>
      <c r="S1132">
        <v>8</v>
      </c>
      <c r="T1132">
        <v>9.9955555555555495</v>
      </c>
      <c r="U1132">
        <v>0.30581039755351402</v>
      </c>
      <c r="V1132">
        <v>100</v>
      </c>
      <c r="W1132" s="10">
        <v>10</v>
      </c>
    </row>
    <row r="1133" spans="1:24">
      <c r="A1133" t="s">
        <v>34295</v>
      </c>
      <c r="B1133" t="s">
        <v>19899</v>
      </c>
      <c r="C1133" t="s">
        <v>19900</v>
      </c>
      <c r="D1133">
        <v>1989</v>
      </c>
      <c r="E1133" t="s">
        <v>182</v>
      </c>
      <c r="F1133" t="s">
        <v>19901</v>
      </c>
      <c r="G1133">
        <v>11</v>
      </c>
      <c r="H1133" t="s">
        <v>34204</v>
      </c>
      <c r="J1133">
        <v>6</v>
      </c>
      <c r="K1133" t="s">
        <v>34002</v>
      </c>
      <c r="L1133" t="s">
        <v>34191</v>
      </c>
      <c r="M1133" s="9" t="s">
        <v>34192</v>
      </c>
      <c r="N1133" t="s">
        <v>33852</v>
      </c>
      <c r="O1133" t="s">
        <v>33853</v>
      </c>
      <c r="P1133" t="s">
        <v>34198</v>
      </c>
      <c r="Q1133">
        <v>26.330556000000001</v>
      </c>
      <c r="R1133">
        <v>127.806389</v>
      </c>
      <c r="S1133">
        <v>8</v>
      </c>
      <c r="T1133">
        <v>10.991111111111101</v>
      </c>
      <c r="U1133">
        <v>0</v>
      </c>
      <c r="V1133">
        <v>100</v>
      </c>
      <c r="W1133" s="10">
        <v>11</v>
      </c>
    </row>
    <row r="1134" spans="1:24">
      <c r="A1134" t="s">
        <v>34295</v>
      </c>
      <c r="B1134" t="s">
        <v>19899</v>
      </c>
      <c r="C1134" t="s">
        <v>19900</v>
      </c>
      <c r="D1134">
        <v>1989</v>
      </c>
      <c r="E1134" t="s">
        <v>182</v>
      </c>
      <c r="F1134" t="s">
        <v>19901</v>
      </c>
      <c r="G1134">
        <v>11</v>
      </c>
      <c r="H1134" t="s">
        <v>34204</v>
      </c>
      <c r="J1134">
        <v>6</v>
      </c>
      <c r="K1134" t="s">
        <v>34002</v>
      </c>
      <c r="L1134" t="s">
        <v>34191</v>
      </c>
      <c r="M1134" s="9" t="s">
        <v>34192</v>
      </c>
      <c r="N1134" t="s">
        <v>33852</v>
      </c>
      <c r="O1134" t="s">
        <v>33853</v>
      </c>
      <c r="P1134" t="s">
        <v>34198</v>
      </c>
      <c r="Q1134">
        <v>26.330556000000001</v>
      </c>
      <c r="R1134">
        <v>127.806389</v>
      </c>
      <c r="S1134">
        <v>8</v>
      </c>
      <c r="T1134">
        <v>11.8155555555555</v>
      </c>
      <c r="U1134">
        <v>0.30581039755351402</v>
      </c>
      <c r="V1134">
        <v>100</v>
      </c>
      <c r="W1134" s="10">
        <v>12</v>
      </c>
    </row>
    <row r="1135" spans="1:24">
      <c r="A1135" t="s">
        <v>34295</v>
      </c>
      <c r="B1135" t="s">
        <v>19899</v>
      </c>
      <c r="C1135" t="s">
        <v>19900</v>
      </c>
      <c r="D1135">
        <v>1989</v>
      </c>
      <c r="E1135" t="s">
        <v>182</v>
      </c>
      <c r="F1135" t="s">
        <v>19901</v>
      </c>
      <c r="G1135">
        <v>11</v>
      </c>
      <c r="H1135" t="s">
        <v>34204</v>
      </c>
      <c r="J1135">
        <v>6</v>
      </c>
      <c r="K1135" t="s">
        <v>34002</v>
      </c>
      <c r="L1135" t="s">
        <v>34191</v>
      </c>
      <c r="M1135" s="9" t="s">
        <v>34192</v>
      </c>
      <c r="N1135" t="s">
        <v>33852</v>
      </c>
      <c r="O1135" t="s">
        <v>33853</v>
      </c>
      <c r="P1135" t="s">
        <v>34198</v>
      </c>
      <c r="Q1135">
        <v>26.330556000000001</v>
      </c>
      <c r="R1135">
        <v>127.806389</v>
      </c>
      <c r="S1135">
        <v>8</v>
      </c>
      <c r="T1135">
        <v>12.6555555555555</v>
      </c>
      <c r="U1135">
        <v>0.30581039755351402</v>
      </c>
      <c r="V1135">
        <v>100</v>
      </c>
      <c r="W1135" s="10">
        <v>13</v>
      </c>
    </row>
    <row r="1136" spans="1:24">
      <c r="A1136" t="s">
        <v>34295</v>
      </c>
      <c r="B1136" t="s">
        <v>19899</v>
      </c>
      <c r="C1136" t="s">
        <v>19900</v>
      </c>
      <c r="D1136">
        <v>1989</v>
      </c>
      <c r="E1136" t="s">
        <v>182</v>
      </c>
      <c r="F1136" t="s">
        <v>19901</v>
      </c>
      <c r="G1136">
        <v>11</v>
      </c>
      <c r="H1136" t="s">
        <v>34204</v>
      </c>
      <c r="J1136">
        <v>6</v>
      </c>
      <c r="K1136" t="s">
        <v>34002</v>
      </c>
      <c r="L1136" t="s">
        <v>34191</v>
      </c>
      <c r="M1136" s="9" t="s">
        <v>34192</v>
      </c>
      <c r="N1136" t="s">
        <v>33852</v>
      </c>
      <c r="O1136" t="s">
        <v>33853</v>
      </c>
      <c r="P1136" t="s">
        <v>34198</v>
      </c>
      <c r="Q1136">
        <v>26.330556000000001</v>
      </c>
      <c r="R1136">
        <v>127.806389</v>
      </c>
      <c r="S1136">
        <v>8</v>
      </c>
      <c r="T1136">
        <v>13.4333333333333</v>
      </c>
      <c r="U1136">
        <v>-0.30581039755352801</v>
      </c>
      <c r="V1136">
        <v>100</v>
      </c>
      <c r="W1136" s="10">
        <v>14</v>
      </c>
    </row>
    <row r="1137" spans="1:24">
      <c r="A1137" t="s">
        <v>34295</v>
      </c>
      <c r="B1137" t="s">
        <v>19899</v>
      </c>
      <c r="C1137" t="s">
        <v>19900</v>
      </c>
      <c r="D1137">
        <v>1989</v>
      </c>
      <c r="E1137" t="s">
        <v>182</v>
      </c>
      <c r="F1137" t="s">
        <v>19901</v>
      </c>
      <c r="G1137">
        <v>11</v>
      </c>
      <c r="H1137" t="s">
        <v>34204</v>
      </c>
      <c r="J1137">
        <v>6</v>
      </c>
      <c r="K1137" t="s">
        <v>34002</v>
      </c>
      <c r="L1137" t="s">
        <v>34191</v>
      </c>
      <c r="M1137" s="9" t="s">
        <v>34192</v>
      </c>
      <c r="N1137" t="s">
        <v>33852</v>
      </c>
      <c r="O1137" t="s">
        <v>33853</v>
      </c>
      <c r="P1137" t="s">
        <v>34198</v>
      </c>
      <c r="Q1137">
        <v>26.330556000000001</v>
      </c>
      <c r="R1137">
        <v>127.806389</v>
      </c>
      <c r="S1137">
        <v>8</v>
      </c>
      <c r="T1137">
        <v>14.9888888888888</v>
      </c>
      <c r="U1137">
        <v>-0.30581039755352801</v>
      </c>
      <c r="V1137">
        <v>100</v>
      </c>
      <c r="W1137" s="10">
        <v>15</v>
      </c>
    </row>
    <row r="1138" spans="1:24">
      <c r="A1138" t="s">
        <v>34295</v>
      </c>
      <c r="B1138" t="s">
        <v>19899</v>
      </c>
      <c r="C1138" t="s">
        <v>19900</v>
      </c>
      <c r="D1138">
        <v>1989</v>
      </c>
      <c r="E1138" t="s">
        <v>182</v>
      </c>
      <c r="F1138" t="s">
        <v>19901</v>
      </c>
      <c r="G1138">
        <v>11</v>
      </c>
      <c r="H1138" t="s">
        <v>34204</v>
      </c>
      <c r="J1138">
        <v>6</v>
      </c>
      <c r="K1138" t="s">
        <v>34002</v>
      </c>
      <c r="L1138" t="s">
        <v>34191</v>
      </c>
      <c r="M1138" s="9" t="s">
        <v>34192</v>
      </c>
      <c r="N1138" t="s">
        <v>33852</v>
      </c>
      <c r="O1138" t="s">
        <v>33853</v>
      </c>
      <c r="P1138" t="s">
        <v>34198</v>
      </c>
      <c r="Q1138">
        <v>26.330556000000001</v>
      </c>
      <c r="R1138">
        <v>127.806389</v>
      </c>
      <c r="S1138">
        <v>8</v>
      </c>
      <c r="T1138">
        <v>15.984444444444399</v>
      </c>
      <c r="U1138">
        <v>-0.30581039755352801</v>
      </c>
      <c r="V1138">
        <v>100</v>
      </c>
      <c r="W1138" s="10">
        <v>16</v>
      </c>
    </row>
    <row r="1139" spans="1:24">
      <c r="A1139" t="s">
        <v>34295</v>
      </c>
      <c r="B1139" t="s">
        <v>19899</v>
      </c>
      <c r="C1139" t="s">
        <v>19900</v>
      </c>
      <c r="D1139">
        <v>1989</v>
      </c>
      <c r="E1139" t="s">
        <v>182</v>
      </c>
      <c r="F1139" t="s">
        <v>19901</v>
      </c>
      <c r="G1139">
        <v>11</v>
      </c>
      <c r="H1139" t="s">
        <v>34204</v>
      </c>
      <c r="J1139">
        <v>6</v>
      </c>
      <c r="K1139" t="s">
        <v>34002</v>
      </c>
      <c r="L1139" t="s">
        <v>34191</v>
      </c>
      <c r="M1139" s="9" t="s">
        <v>34192</v>
      </c>
      <c r="N1139" t="s">
        <v>33852</v>
      </c>
      <c r="O1139" t="s">
        <v>33853</v>
      </c>
      <c r="P1139" t="s">
        <v>34193</v>
      </c>
      <c r="Q1139">
        <v>35.906329999999997</v>
      </c>
      <c r="R1139">
        <v>139.62862100000001</v>
      </c>
      <c r="S1139">
        <v>8</v>
      </c>
      <c r="T1139">
        <v>8.9377777777777698</v>
      </c>
      <c r="U1139">
        <v>84.709480122324095</v>
      </c>
      <c r="V1139">
        <v>100</v>
      </c>
      <c r="W1139" s="10">
        <v>9</v>
      </c>
    </row>
    <row r="1140" spans="1:24">
      <c r="A1140" t="s">
        <v>34295</v>
      </c>
      <c r="B1140" t="s">
        <v>19899</v>
      </c>
      <c r="C1140" t="s">
        <v>19900</v>
      </c>
      <c r="D1140">
        <v>1989</v>
      </c>
      <c r="E1140" t="s">
        <v>182</v>
      </c>
      <c r="F1140" t="s">
        <v>19901</v>
      </c>
      <c r="G1140">
        <v>11</v>
      </c>
      <c r="H1140" t="s">
        <v>34204</v>
      </c>
      <c r="J1140">
        <v>6</v>
      </c>
      <c r="K1140" t="s">
        <v>34002</v>
      </c>
      <c r="L1140" t="s">
        <v>34191</v>
      </c>
      <c r="M1140" s="9" t="s">
        <v>34192</v>
      </c>
      <c r="N1140" t="s">
        <v>33852</v>
      </c>
      <c r="O1140" t="s">
        <v>33853</v>
      </c>
      <c r="P1140" t="s">
        <v>34193</v>
      </c>
      <c r="Q1140">
        <v>35.906329999999997</v>
      </c>
      <c r="R1140">
        <v>139.62862100000001</v>
      </c>
      <c r="S1140">
        <v>8</v>
      </c>
      <c r="T1140">
        <v>9.9177777777777703</v>
      </c>
      <c r="U1140">
        <v>93.883792048929607</v>
      </c>
      <c r="V1140">
        <v>100</v>
      </c>
      <c r="W1140" s="10">
        <v>10</v>
      </c>
    </row>
    <row r="1141" spans="1:24">
      <c r="A1141" t="s">
        <v>34295</v>
      </c>
      <c r="B1141" t="s">
        <v>19899</v>
      </c>
      <c r="C1141" t="s">
        <v>19900</v>
      </c>
      <c r="D1141">
        <v>1989</v>
      </c>
      <c r="E1141" t="s">
        <v>182</v>
      </c>
      <c r="F1141" t="s">
        <v>19901</v>
      </c>
      <c r="G1141">
        <v>11</v>
      </c>
      <c r="H1141" t="s">
        <v>34204</v>
      </c>
      <c r="J1141">
        <v>6</v>
      </c>
      <c r="K1141" t="s">
        <v>34002</v>
      </c>
      <c r="L1141" t="s">
        <v>34191</v>
      </c>
      <c r="M1141" s="9" t="s">
        <v>34192</v>
      </c>
      <c r="N1141" t="s">
        <v>33852</v>
      </c>
      <c r="O1141" t="s">
        <v>33853</v>
      </c>
      <c r="P1141" t="s">
        <v>34193</v>
      </c>
      <c r="Q1141">
        <v>35.906329999999997</v>
      </c>
      <c r="R1141">
        <v>139.62862100000001</v>
      </c>
      <c r="S1141">
        <v>8</v>
      </c>
      <c r="T1141">
        <v>10.9288888888888</v>
      </c>
      <c r="U1141">
        <v>100.91743119266</v>
      </c>
      <c r="V1141">
        <v>100</v>
      </c>
      <c r="W1141" s="10">
        <v>11</v>
      </c>
    </row>
    <row r="1142" spans="1:24">
      <c r="A1142" t="s">
        <v>34295</v>
      </c>
      <c r="B1142" t="s">
        <v>19899</v>
      </c>
      <c r="C1142" t="s">
        <v>19900</v>
      </c>
      <c r="D1142">
        <v>1989</v>
      </c>
      <c r="E1142" t="s">
        <v>182</v>
      </c>
      <c r="F1142" t="s">
        <v>19901</v>
      </c>
      <c r="G1142">
        <v>11</v>
      </c>
      <c r="H1142" t="s">
        <v>34204</v>
      </c>
      <c r="J1142">
        <v>6</v>
      </c>
      <c r="K1142" t="s">
        <v>34002</v>
      </c>
      <c r="L1142" t="s">
        <v>34191</v>
      </c>
      <c r="M1142" s="9" t="s">
        <v>34192</v>
      </c>
      <c r="N1142" t="s">
        <v>33852</v>
      </c>
      <c r="O1142" t="s">
        <v>33853</v>
      </c>
      <c r="P1142" t="s">
        <v>34193</v>
      </c>
      <c r="Q1142">
        <v>35.906329999999997</v>
      </c>
      <c r="R1142">
        <v>139.62862100000001</v>
      </c>
      <c r="S1142">
        <v>8</v>
      </c>
      <c r="T1142">
        <v>11.94</v>
      </c>
      <c r="U1142">
        <v>100.611620795107</v>
      </c>
      <c r="V1142">
        <v>100</v>
      </c>
      <c r="W1142" s="10">
        <v>12</v>
      </c>
    </row>
    <row r="1143" spans="1:24">
      <c r="A1143" t="s">
        <v>34295</v>
      </c>
      <c r="B1143" t="s">
        <v>19899</v>
      </c>
      <c r="C1143" t="s">
        <v>19900</v>
      </c>
      <c r="D1143">
        <v>1989</v>
      </c>
      <c r="E1143" t="s">
        <v>182</v>
      </c>
      <c r="F1143" t="s">
        <v>19901</v>
      </c>
      <c r="G1143">
        <v>11</v>
      </c>
      <c r="H1143" t="s">
        <v>34204</v>
      </c>
      <c r="J1143">
        <v>6</v>
      </c>
      <c r="K1143" t="s">
        <v>34002</v>
      </c>
      <c r="L1143" t="s">
        <v>34191</v>
      </c>
      <c r="M1143" s="9" t="s">
        <v>34192</v>
      </c>
      <c r="N1143" t="s">
        <v>33852</v>
      </c>
      <c r="O1143" t="s">
        <v>33853</v>
      </c>
      <c r="P1143" t="s">
        <v>34193</v>
      </c>
      <c r="Q1143">
        <v>35.906329999999997</v>
      </c>
      <c r="R1143">
        <v>139.62862100000001</v>
      </c>
      <c r="S1143">
        <v>8</v>
      </c>
      <c r="T1143">
        <v>12.935555555555499</v>
      </c>
      <c r="U1143">
        <v>99.6941896024464</v>
      </c>
      <c r="V1143">
        <v>100</v>
      </c>
      <c r="W1143" s="10">
        <v>13</v>
      </c>
    </row>
    <row r="1144" spans="1:24">
      <c r="A1144" t="s">
        <v>34295</v>
      </c>
      <c r="B1144" t="s">
        <v>19899</v>
      </c>
      <c r="C1144" t="s">
        <v>19900</v>
      </c>
      <c r="D1144">
        <v>1989</v>
      </c>
      <c r="E1144" t="s">
        <v>182</v>
      </c>
      <c r="F1144" t="s">
        <v>19901</v>
      </c>
      <c r="G1144">
        <v>11</v>
      </c>
      <c r="H1144" t="s">
        <v>34204</v>
      </c>
      <c r="J1144">
        <v>6</v>
      </c>
      <c r="K1144" t="s">
        <v>34002</v>
      </c>
      <c r="L1144" t="s">
        <v>34191</v>
      </c>
      <c r="M1144" s="9" t="s">
        <v>34192</v>
      </c>
      <c r="N1144" t="s">
        <v>33852</v>
      </c>
      <c r="O1144" t="s">
        <v>33853</v>
      </c>
      <c r="P1144" t="s">
        <v>34193</v>
      </c>
      <c r="Q1144">
        <v>35.906329999999997</v>
      </c>
      <c r="R1144">
        <v>139.62862100000001</v>
      </c>
      <c r="S1144">
        <v>8</v>
      </c>
      <c r="T1144">
        <v>13.9622222222222</v>
      </c>
      <c r="U1144">
        <v>45.565749235474001</v>
      </c>
      <c r="V1144">
        <v>100</v>
      </c>
      <c r="W1144" s="10">
        <v>14</v>
      </c>
    </row>
    <row r="1145" spans="1:24">
      <c r="A1145" t="s">
        <v>34295</v>
      </c>
      <c r="B1145" t="s">
        <v>19899</v>
      </c>
      <c r="C1145" t="s">
        <v>19900</v>
      </c>
      <c r="D1145">
        <v>1989</v>
      </c>
      <c r="E1145" t="s">
        <v>182</v>
      </c>
      <c r="F1145" t="s">
        <v>19901</v>
      </c>
      <c r="G1145">
        <v>11</v>
      </c>
      <c r="H1145" t="s">
        <v>34204</v>
      </c>
      <c r="J1145">
        <v>6</v>
      </c>
      <c r="K1145" t="s">
        <v>34002</v>
      </c>
      <c r="L1145" t="s">
        <v>34191</v>
      </c>
      <c r="M1145" s="9" t="s">
        <v>34192</v>
      </c>
      <c r="N1145" t="s">
        <v>33852</v>
      </c>
      <c r="O1145" t="s">
        <v>33853</v>
      </c>
      <c r="P1145" t="s">
        <v>34193</v>
      </c>
      <c r="Q1145">
        <v>35.906329999999997</v>
      </c>
      <c r="R1145">
        <v>139.62862100000001</v>
      </c>
      <c r="S1145">
        <v>8</v>
      </c>
      <c r="T1145">
        <v>14.973333333333301</v>
      </c>
      <c r="U1145">
        <v>-0.30581039755352801</v>
      </c>
      <c r="V1145">
        <v>100</v>
      </c>
      <c r="W1145" s="10">
        <v>15</v>
      </c>
    </row>
    <row r="1146" spans="1:24">
      <c r="A1146" t="s">
        <v>34295</v>
      </c>
      <c r="B1146" t="s">
        <v>19899</v>
      </c>
      <c r="C1146" t="s">
        <v>19900</v>
      </c>
      <c r="D1146">
        <v>1989</v>
      </c>
      <c r="E1146" t="s">
        <v>182</v>
      </c>
      <c r="F1146" t="s">
        <v>19901</v>
      </c>
      <c r="G1146">
        <v>11</v>
      </c>
      <c r="H1146" t="s">
        <v>34204</v>
      </c>
      <c r="J1146">
        <v>6</v>
      </c>
      <c r="K1146" t="s">
        <v>34002</v>
      </c>
      <c r="L1146" t="s">
        <v>34191</v>
      </c>
      <c r="M1146" s="9" t="s">
        <v>34192</v>
      </c>
      <c r="N1146" t="s">
        <v>33852</v>
      </c>
      <c r="O1146" t="s">
        <v>33853</v>
      </c>
      <c r="P1146" t="s">
        <v>34193</v>
      </c>
      <c r="Q1146">
        <v>35.906329999999997</v>
      </c>
      <c r="R1146">
        <v>139.62862100000001</v>
      </c>
      <c r="S1146">
        <v>8</v>
      </c>
      <c r="T1146">
        <v>16</v>
      </c>
      <c r="U1146">
        <v>0</v>
      </c>
      <c r="V1146">
        <v>100</v>
      </c>
      <c r="W1146" s="10">
        <v>16</v>
      </c>
    </row>
    <row r="1147" spans="1:24" hidden="1">
      <c r="A1147" t="s">
        <v>34295</v>
      </c>
      <c r="B1147" t="s">
        <v>19899</v>
      </c>
      <c r="C1147" t="s">
        <v>19900</v>
      </c>
      <c r="D1147">
        <v>1989</v>
      </c>
      <c r="E1147" t="s">
        <v>182</v>
      </c>
      <c r="F1147" t="s">
        <v>19901</v>
      </c>
      <c r="G1147">
        <v>11</v>
      </c>
      <c r="H1147" t="s">
        <v>34204</v>
      </c>
      <c r="J1147">
        <v>6</v>
      </c>
      <c r="K1147" t="s">
        <v>34002</v>
      </c>
      <c r="L1147" t="s">
        <v>34191</v>
      </c>
      <c r="M1147" s="9" t="s">
        <v>34192</v>
      </c>
      <c r="N1147" t="s">
        <v>33852</v>
      </c>
      <c r="O1147" t="s">
        <v>33853</v>
      </c>
      <c r="P1147" t="s">
        <v>34374</v>
      </c>
      <c r="T1147">
        <v>10.991111111111101</v>
      </c>
      <c r="U1147">
        <v>0</v>
      </c>
      <c r="V1147">
        <v>100</v>
      </c>
      <c r="X1147" t="s">
        <v>296</v>
      </c>
    </row>
    <row r="1148" spans="1:24" hidden="1">
      <c r="A1148" t="s">
        <v>34295</v>
      </c>
      <c r="B1148" t="s">
        <v>19899</v>
      </c>
      <c r="C1148" t="s">
        <v>19900</v>
      </c>
      <c r="D1148">
        <v>1989</v>
      </c>
      <c r="E1148" t="s">
        <v>182</v>
      </c>
      <c r="F1148" t="s">
        <v>19901</v>
      </c>
      <c r="G1148">
        <v>11</v>
      </c>
      <c r="H1148" t="s">
        <v>34204</v>
      </c>
      <c r="J1148">
        <v>6</v>
      </c>
      <c r="K1148" t="s">
        <v>34002</v>
      </c>
      <c r="L1148" t="s">
        <v>34191</v>
      </c>
      <c r="M1148" s="9" t="s">
        <v>34192</v>
      </c>
      <c r="N1148" t="s">
        <v>33852</v>
      </c>
      <c r="O1148" t="s">
        <v>33853</v>
      </c>
      <c r="P1148" t="s">
        <v>34202</v>
      </c>
      <c r="S1148">
        <v>8</v>
      </c>
      <c r="T1148">
        <v>15.984444444444399</v>
      </c>
      <c r="U1148">
        <v>-0.30581039755352801</v>
      </c>
      <c r="V1148">
        <v>100</v>
      </c>
      <c r="X1148" t="s">
        <v>296</v>
      </c>
    </row>
    <row r="1149" spans="1:24" hidden="1">
      <c r="A1149" t="s">
        <v>34295</v>
      </c>
      <c r="B1149" t="s">
        <v>19899</v>
      </c>
      <c r="C1149" t="s">
        <v>19900</v>
      </c>
      <c r="D1149">
        <v>1989</v>
      </c>
      <c r="E1149" t="s">
        <v>182</v>
      </c>
      <c r="F1149" t="s">
        <v>19901</v>
      </c>
      <c r="G1149">
        <v>11</v>
      </c>
      <c r="H1149" t="s">
        <v>34204</v>
      </c>
      <c r="J1149">
        <v>6</v>
      </c>
      <c r="K1149" t="s">
        <v>34002</v>
      </c>
      <c r="L1149" t="s">
        <v>34191</v>
      </c>
      <c r="M1149" s="9" t="s">
        <v>34192</v>
      </c>
      <c r="N1149" t="s">
        <v>33852</v>
      </c>
      <c r="O1149" t="s">
        <v>33853</v>
      </c>
      <c r="P1149" t="s">
        <v>34202</v>
      </c>
      <c r="S1149">
        <v>8</v>
      </c>
      <c r="T1149">
        <v>14.9888888888888</v>
      </c>
      <c r="U1149">
        <v>-0.30581039755352801</v>
      </c>
      <c r="V1149">
        <v>100</v>
      </c>
      <c r="X1149" t="s">
        <v>296</v>
      </c>
    </row>
    <row r="1150" spans="1:24" hidden="1">
      <c r="A1150" t="s">
        <v>34295</v>
      </c>
      <c r="B1150" t="s">
        <v>19899</v>
      </c>
      <c r="C1150" t="s">
        <v>19900</v>
      </c>
      <c r="D1150">
        <v>1989</v>
      </c>
      <c r="E1150" t="s">
        <v>182</v>
      </c>
      <c r="F1150" t="s">
        <v>19901</v>
      </c>
      <c r="G1150">
        <v>11</v>
      </c>
      <c r="H1150" t="s">
        <v>34204</v>
      </c>
      <c r="J1150">
        <v>6</v>
      </c>
      <c r="K1150" t="s">
        <v>34002</v>
      </c>
      <c r="L1150" t="s">
        <v>34191</v>
      </c>
      <c r="M1150" s="9" t="s">
        <v>34192</v>
      </c>
      <c r="N1150" t="s">
        <v>33852</v>
      </c>
      <c r="O1150" t="s">
        <v>33853</v>
      </c>
      <c r="P1150" t="s">
        <v>34202</v>
      </c>
      <c r="S1150">
        <v>8</v>
      </c>
      <c r="T1150">
        <v>13.4333333333333</v>
      </c>
      <c r="U1150">
        <v>-0.30581039755352801</v>
      </c>
      <c r="V1150">
        <v>100</v>
      </c>
      <c r="X1150" t="s">
        <v>296</v>
      </c>
    </row>
    <row r="1151" spans="1:24" hidden="1">
      <c r="A1151" t="s">
        <v>34295</v>
      </c>
      <c r="B1151" t="s">
        <v>19899</v>
      </c>
      <c r="C1151" t="s">
        <v>19900</v>
      </c>
      <c r="D1151">
        <v>1989</v>
      </c>
      <c r="E1151" t="s">
        <v>182</v>
      </c>
      <c r="F1151" t="s">
        <v>19901</v>
      </c>
      <c r="G1151">
        <v>11</v>
      </c>
      <c r="H1151" t="s">
        <v>34204</v>
      </c>
      <c r="J1151">
        <v>6</v>
      </c>
      <c r="K1151" t="s">
        <v>34002</v>
      </c>
      <c r="L1151" t="s">
        <v>34191</v>
      </c>
      <c r="M1151" s="9" t="s">
        <v>34192</v>
      </c>
      <c r="N1151" t="s">
        <v>33852</v>
      </c>
      <c r="O1151" t="s">
        <v>33853</v>
      </c>
      <c r="P1151" t="s">
        <v>34202</v>
      </c>
      <c r="S1151">
        <v>8</v>
      </c>
      <c r="T1151">
        <v>12.6555555555555</v>
      </c>
      <c r="U1151">
        <v>0.30581039755351402</v>
      </c>
      <c r="V1151">
        <v>100</v>
      </c>
      <c r="X1151" t="s">
        <v>296</v>
      </c>
    </row>
    <row r="1152" spans="1:24" hidden="1">
      <c r="A1152" t="s">
        <v>34295</v>
      </c>
      <c r="B1152" t="s">
        <v>19899</v>
      </c>
      <c r="C1152" t="s">
        <v>19900</v>
      </c>
      <c r="D1152">
        <v>1989</v>
      </c>
      <c r="E1152" t="s">
        <v>182</v>
      </c>
      <c r="F1152" t="s">
        <v>19901</v>
      </c>
      <c r="G1152">
        <v>11</v>
      </c>
      <c r="H1152" t="s">
        <v>34204</v>
      </c>
      <c r="J1152">
        <v>6</v>
      </c>
      <c r="K1152" t="s">
        <v>34002</v>
      </c>
      <c r="L1152" t="s">
        <v>34191</v>
      </c>
      <c r="M1152" s="9" t="s">
        <v>34192</v>
      </c>
      <c r="N1152" t="s">
        <v>33852</v>
      </c>
      <c r="O1152" t="s">
        <v>33853</v>
      </c>
      <c r="P1152" t="s">
        <v>34202</v>
      </c>
      <c r="S1152">
        <v>8</v>
      </c>
      <c r="T1152">
        <v>11.8155555555555</v>
      </c>
      <c r="U1152">
        <v>0.30581039755351402</v>
      </c>
      <c r="V1152">
        <v>100</v>
      </c>
      <c r="X1152" t="s">
        <v>296</v>
      </c>
    </row>
    <row r="1153" spans="1:24" hidden="1">
      <c r="A1153" t="s">
        <v>34295</v>
      </c>
      <c r="B1153" t="s">
        <v>19899</v>
      </c>
      <c r="C1153" t="s">
        <v>19900</v>
      </c>
      <c r="D1153">
        <v>1989</v>
      </c>
      <c r="E1153" t="s">
        <v>182</v>
      </c>
      <c r="F1153" t="s">
        <v>19901</v>
      </c>
      <c r="G1153">
        <v>11</v>
      </c>
      <c r="H1153" t="s">
        <v>34204</v>
      </c>
      <c r="J1153">
        <v>6</v>
      </c>
      <c r="K1153" t="s">
        <v>34002</v>
      </c>
      <c r="L1153" t="s">
        <v>34191</v>
      </c>
      <c r="M1153" s="9" t="s">
        <v>34192</v>
      </c>
      <c r="N1153" t="s">
        <v>33852</v>
      </c>
      <c r="O1153" t="s">
        <v>33853</v>
      </c>
      <c r="P1153" t="s">
        <v>34202</v>
      </c>
      <c r="S1153">
        <v>8</v>
      </c>
      <c r="T1153">
        <v>10.991111111111101</v>
      </c>
      <c r="U1153">
        <v>0</v>
      </c>
      <c r="V1153">
        <v>100</v>
      </c>
      <c r="X1153" t="s">
        <v>296</v>
      </c>
    </row>
    <row r="1154" spans="1:24" hidden="1">
      <c r="A1154" t="s">
        <v>34295</v>
      </c>
      <c r="B1154" t="s">
        <v>19899</v>
      </c>
      <c r="C1154" t="s">
        <v>19900</v>
      </c>
      <c r="D1154">
        <v>1989</v>
      </c>
      <c r="E1154" t="s">
        <v>182</v>
      </c>
      <c r="F1154" t="s">
        <v>19901</v>
      </c>
      <c r="G1154">
        <v>11</v>
      </c>
      <c r="H1154" t="s">
        <v>34204</v>
      </c>
      <c r="J1154">
        <v>6</v>
      </c>
      <c r="K1154" t="s">
        <v>34002</v>
      </c>
      <c r="L1154" t="s">
        <v>34191</v>
      </c>
      <c r="M1154" s="9" t="s">
        <v>34192</v>
      </c>
      <c r="N1154" t="s">
        <v>33852</v>
      </c>
      <c r="O1154" t="s">
        <v>33853</v>
      </c>
      <c r="P1154" t="s">
        <v>34202</v>
      </c>
      <c r="S1154">
        <v>8</v>
      </c>
      <c r="T1154">
        <v>9.9955555555555495</v>
      </c>
      <c r="U1154">
        <v>0.30581039755351402</v>
      </c>
      <c r="V1154">
        <v>100</v>
      </c>
      <c r="X1154" t="s">
        <v>296</v>
      </c>
    </row>
    <row r="1155" spans="1:24" hidden="1">
      <c r="A1155" t="s">
        <v>34295</v>
      </c>
      <c r="B1155" t="s">
        <v>19899</v>
      </c>
      <c r="C1155" t="s">
        <v>19900</v>
      </c>
      <c r="D1155">
        <v>1989</v>
      </c>
      <c r="E1155" t="s">
        <v>182</v>
      </c>
      <c r="F1155" t="s">
        <v>19901</v>
      </c>
      <c r="G1155">
        <v>11</v>
      </c>
      <c r="H1155" t="s">
        <v>34204</v>
      </c>
      <c r="J1155">
        <v>6</v>
      </c>
      <c r="K1155" t="s">
        <v>34002</v>
      </c>
      <c r="L1155" t="s">
        <v>34191</v>
      </c>
      <c r="M1155" s="9" t="s">
        <v>34192</v>
      </c>
      <c r="N1155" t="s">
        <v>33852</v>
      </c>
      <c r="O1155" t="s">
        <v>33853</v>
      </c>
      <c r="P1155" t="s">
        <v>34202</v>
      </c>
      <c r="S1155">
        <v>8</v>
      </c>
      <c r="T1155">
        <v>9.0155555555555509</v>
      </c>
      <c r="U1155">
        <v>0.30581039755351402</v>
      </c>
      <c r="V1155">
        <v>100</v>
      </c>
      <c r="X1155" t="s">
        <v>296</v>
      </c>
    </row>
    <row r="1156" spans="1:24">
      <c r="A1156" t="s">
        <v>34295</v>
      </c>
      <c r="B1156" t="s">
        <v>19899</v>
      </c>
      <c r="C1156" t="s">
        <v>19900</v>
      </c>
      <c r="D1156">
        <v>1989</v>
      </c>
      <c r="E1156" t="s">
        <v>182</v>
      </c>
      <c r="F1156" t="s">
        <v>19901</v>
      </c>
      <c r="G1156">
        <v>11</v>
      </c>
      <c r="H1156" t="s">
        <v>34204</v>
      </c>
      <c r="J1156">
        <v>6</v>
      </c>
      <c r="K1156" t="s">
        <v>34002</v>
      </c>
      <c r="L1156" t="s">
        <v>34191</v>
      </c>
      <c r="M1156" s="9" t="s">
        <v>34192</v>
      </c>
      <c r="N1156" t="s">
        <v>33852</v>
      </c>
      <c r="O1156" t="s">
        <v>33853</v>
      </c>
      <c r="P1156" t="s">
        <v>34195</v>
      </c>
      <c r="Q1156">
        <v>27.82</v>
      </c>
      <c r="R1156">
        <v>128.932222</v>
      </c>
      <c r="S1156">
        <v>8</v>
      </c>
      <c r="T1156">
        <v>8.7822222222222202</v>
      </c>
      <c r="U1156">
        <v>91.743119266055004</v>
      </c>
      <c r="V1156">
        <v>100</v>
      </c>
      <c r="W1156" s="10">
        <v>9</v>
      </c>
    </row>
    <row r="1157" spans="1:24">
      <c r="A1157" t="s">
        <v>34295</v>
      </c>
      <c r="B1157" t="s">
        <v>19899</v>
      </c>
      <c r="C1157" t="s">
        <v>19900</v>
      </c>
      <c r="D1157">
        <v>1989</v>
      </c>
      <c r="E1157" t="s">
        <v>182</v>
      </c>
      <c r="F1157" t="s">
        <v>19901</v>
      </c>
      <c r="G1157">
        <v>11</v>
      </c>
      <c r="H1157" t="s">
        <v>34204</v>
      </c>
      <c r="J1157">
        <v>6</v>
      </c>
      <c r="K1157" t="s">
        <v>34002</v>
      </c>
      <c r="L1157" t="s">
        <v>34191</v>
      </c>
      <c r="M1157" s="9" t="s">
        <v>34192</v>
      </c>
      <c r="N1157" t="s">
        <v>33852</v>
      </c>
      <c r="O1157" t="s">
        <v>33853</v>
      </c>
      <c r="P1157" t="s">
        <v>34195</v>
      </c>
      <c r="Q1157">
        <v>27.82</v>
      </c>
      <c r="R1157">
        <v>128.932222</v>
      </c>
      <c r="S1157">
        <v>8</v>
      </c>
      <c r="T1157">
        <v>9.9488888888888791</v>
      </c>
      <c r="U1157">
        <v>90.214067278287402</v>
      </c>
      <c r="V1157">
        <v>100</v>
      </c>
      <c r="W1157" s="10">
        <v>10</v>
      </c>
    </row>
    <row r="1158" spans="1:24">
      <c r="A1158" t="s">
        <v>34295</v>
      </c>
      <c r="B1158" t="s">
        <v>19899</v>
      </c>
      <c r="C1158" t="s">
        <v>19900</v>
      </c>
      <c r="D1158">
        <v>1989</v>
      </c>
      <c r="E1158" t="s">
        <v>182</v>
      </c>
      <c r="F1158" t="s">
        <v>19901</v>
      </c>
      <c r="G1158">
        <v>11</v>
      </c>
      <c r="H1158" t="s">
        <v>34204</v>
      </c>
      <c r="J1158">
        <v>6</v>
      </c>
      <c r="K1158" t="s">
        <v>34002</v>
      </c>
      <c r="L1158" t="s">
        <v>34191</v>
      </c>
      <c r="M1158" s="9" t="s">
        <v>34192</v>
      </c>
      <c r="N1158" t="s">
        <v>33852</v>
      </c>
      <c r="O1158" t="s">
        <v>33853</v>
      </c>
      <c r="P1158" t="s">
        <v>34195</v>
      </c>
      <c r="Q1158">
        <v>27.82</v>
      </c>
      <c r="R1158">
        <v>128.932222</v>
      </c>
      <c r="S1158">
        <v>8</v>
      </c>
      <c r="T1158">
        <v>10.9444444444444</v>
      </c>
      <c r="U1158">
        <v>81.957186544342505</v>
      </c>
      <c r="V1158">
        <v>100</v>
      </c>
      <c r="W1158" s="10">
        <v>11</v>
      </c>
    </row>
    <row r="1159" spans="1:24">
      <c r="A1159" t="s">
        <v>34295</v>
      </c>
      <c r="B1159" t="s">
        <v>19899</v>
      </c>
      <c r="C1159" t="s">
        <v>19900</v>
      </c>
      <c r="D1159">
        <v>1989</v>
      </c>
      <c r="E1159" t="s">
        <v>182</v>
      </c>
      <c r="F1159" t="s">
        <v>19901</v>
      </c>
      <c r="G1159">
        <v>11</v>
      </c>
      <c r="H1159" t="s">
        <v>34204</v>
      </c>
      <c r="J1159">
        <v>6</v>
      </c>
      <c r="K1159" t="s">
        <v>34002</v>
      </c>
      <c r="L1159" t="s">
        <v>34191</v>
      </c>
      <c r="M1159" s="9" t="s">
        <v>34192</v>
      </c>
      <c r="N1159" t="s">
        <v>33852</v>
      </c>
      <c r="O1159" t="s">
        <v>33853</v>
      </c>
      <c r="P1159" t="s">
        <v>34195</v>
      </c>
      <c r="Q1159">
        <v>27.82</v>
      </c>
      <c r="R1159">
        <v>128.932222</v>
      </c>
      <c r="S1159">
        <v>8</v>
      </c>
      <c r="T1159">
        <v>11.971111111111099</v>
      </c>
      <c r="U1159">
        <v>55.3516819571865</v>
      </c>
      <c r="V1159">
        <v>100</v>
      </c>
      <c r="W1159" s="10">
        <v>12</v>
      </c>
    </row>
    <row r="1160" spans="1:24">
      <c r="A1160" t="s">
        <v>34295</v>
      </c>
      <c r="B1160" t="s">
        <v>19899</v>
      </c>
      <c r="C1160" t="s">
        <v>19900</v>
      </c>
      <c r="D1160">
        <v>1989</v>
      </c>
      <c r="E1160" t="s">
        <v>182</v>
      </c>
      <c r="F1160" t="s">
        <v>19901</v>
      </c>
      <c r="G1160">
        <v>11</v>
      </c>
      <c r="H1160" t="s">
        <v>34204</v>
      </c>
      <c r="J1160">
        <v>6</v>
      </c>
      <c r="K1160" t="s">
        <v>34002</v>
      </c>
      <c r="L1160" t="s">
        <v>34191</v>
      </c>
      <c r="M1160" s="9" t="s">
        <v>34192</v>
      </c>
      <c r="N1160" t="s">
        <v>33852</v>
      </c>
      <c r="O1160" t="s">
        <v>33853</v>
      </c>
      <c r="P1160" t="s">
        <v>34195</v>
      </c>
      <c r="Q1160">
        <v>27.82</v>
      </c>
      <c r="R1160">
        <v>128.932222</v>
      </c>
      <c r="S1160">
        <v>8</v>
      </c>
      <c r="T1160">
        <v>12.997777777777699</v>
      </c>
      <c r="U1160">
        <v>3.9755351681956999</v>
      </c>
      <c r="V1160">
        <v>100</v>
      </c>
      <c r="W1160" s="10">
        <v>13</v>
      </c>
    </row>
    <row r="1161" spans="1:24">
      <c r="A1161" t="s">
        <v>34295</v>
      </c>
      <c r="B1161" t="s">
        <v>19899</v>
      </c>
      <c r="C1161" t="s">
        <v>19900</v>
      </c>
      <c r="D1161">
        <v>1989</v>
      </c>
      <c r="E1161" t="s">
        <v>182</v>
      </c>
      <c r="F1161" t="s">
        <v>19901</v>
      </c>
      <c r="G1161">
        <v>11</v>
      </c>
      <c r="H1161" t="s">
        <v>34204</v>
      </c>
      <c r="J1161">
        <v>6</v>
      </c>
      <c r="K1161" t="s">
        <v>34002</v>
      </c>
      <c r="L1161" t="s">
        <v>34191</v>
      </c>
      <c r="M1161" s="9" t="s">
        <v>34192</v>
      </c>
      <c r="N1161" t="s">
        <v>33852</v>
      </c>
      <c r="O1161" t="s">
        <v>33853</v>
      </c>
      <c r="P1161" t="s">
        <v>34195</v>
      </c>
      <c r="Q1161">
        <v>27.82</v>
      </c>
      <c r="R1161">
        <v>128.932222</v>
      </c>
      <c r="S1161">
        <v>8</v>
      </c>
      <c r="T1161">
        <v>13.8222222222222</v>
      </c>
      <c r="U1161">
        <v>0</v>
      </c>
      <c r="V1161">
        <v>100</v>
      </c>
      <c r="W1161" s="10">
        <v>14</v>
      </c>
    </row>
    <row r="1162" spans="1:24">
      <c r="A1162" t="s">
        <v>34295</v>
      </c>
      <c r="B1162" t="s">
        <v>19899</v>
      </c>
      <c r="C1162" t="s">
        <v>19900</v>
      </c>
      <c r="D1162">
        <v>1989</v>
      </c>
      <c r="E1162" t="s">
        <v>182</v>
      </c>
      <c r="F1162" t="s">
        <v>19901</v>
      </c>
      <c r="G1162">
        <v>11</v>
      </c>
      <c r="H1162" t="s">
        <v>34204</v>
      </c>
      <c r="J1162">
        <v>6</v>
      </c>
      <c r="K1162" t="s">
        <v>34002</v>
      </c>
      <c r="L1162" t="s">
        <v>34191</v>
      </c>
      <c r="M1162" s="9" t="s">
        <v>34192</v>
      </c>
      <c r="N1162" t="s">
        <v>33852</v>
      </c>
      <c r="O1162" t="s">
        <v>33853</v>
      </c>
      <c r="P1162" t="s">
        <v>34195</v>
      </c>
      <c r="Q1162">
        <v>27.82</v>
      </c>
      <c r="R1162">
        <v>128.932222</v>
      </c>
      <c r="S1162">
        <v>8</v>
      </c>
      <c r="T1162">
        <v>15.004444444444401</v>
      </c>
      <c r="U1162">
        <v>0</v>
      </c>
      <c r="V1162">
        <v>100</v>
      </c>
      <c r="W1162" s="10">
        <v>15</v>
      </c>
    </row>
    <row r="1163" spans="1:24">
      <c r="A1163" t="s">
        <v>34295</v>
      </c>
      <c r="B1163" t="s">
        <v>19899</v>
      </c>
      <c r="C1163" t="s">
        <v>19900</v>
      </c>
      <c r="D1163">
        <v>1989</v>
      </c>
      <c r="E1163" t="s">
        <v>182</v>
      </c>
      <c r="F1163" t="s">
        <v>19901</v>
      </c>
      <c r="G1163">
        <v>11</v>
      </c>
      <c r="H1163" t="s">
        <v>34204</v>
      </c>
      <c r="J1163">
        <v>6</v>
      </c>
      <c r="K1163" t="s">
        <v>34002</v>
      </c>
      <c r="L1163" t="s">
        <v>34191</v>
      </c>
      <c r="M1163" s="9" t="s">
        <v>34192</v>
      </c>
      <c r="N1163" t="s">
        <v>33852</v>
      </c>
      <c r="O1163" t="s">
        <v>33853</v>
      </c>
      <c r="P1163" t="s">
        <v>34195</v>
      </c>
      <c r="Q1163">
        <v>27.82</v>
      </c>
      <c r="R1163">
        <v>128.932222</v>
      </c>
      <c r="S1163">
        <v>8</v>
      </c>
      <c r="T1163">
        <v>16</v>
      </c>
      <c r="U1163">
        <v>0</v>
      </c>
      <c r="V1163">
        <v>100</v>
      </c>
      <c r="W1163" s="10">
        <v>16</v>
      </c>
    </row>
    <row r="1164" spans="1:24" hidden="1">
      <c r="A1164" t="s">
        <v>34295</v>
      </c>
      <c r="B1164" t="s">
        <v>19899</v>
      </c>
      <c r="C1164" t="s">
        <v>19900</v>
      </c>
      <c r="D1164">
        <v>1989</v>
      </c>
      <c r="E1164" t="s">
        <v>182</v>
      </c>
      <c r="F1164" t="s">
        <v>19901</v>
      </c>
      <c r="G1164">
        <v>11</v>
      </c>
      <c r="H1164" t="s">
        <v>34204</v>
      </c>
      <c r="J1164">
        <v>6</v>
      </c>
      <c r="K1164" t="s">
        <v>34002</v>
      </c>
      <c r="L1164" t="s">
        <v>34191</v>
      </c>
      <c r="M1164" s="9" t="s">
        <v>34192</v>
      </c>
      <c r="N1164" t="s">
        <v>33852</v>
      </c>
      <c r="O1164" t="s">
        <v>33853</v>
      </c>
      <c r="P1164" t="s">
        <v>34197</v>
      </c>
      <c r="T1164">
        <v>15.7977777777777</v>
      </c>
      <c r="U1164">
        <v>0</v>
      </c>
      <c r="V1164">
        <v>100</v>
      </c>
      <c r="X1164" t="s">
        <v>296</v>
      </c>
    </row>
    <row r="1165" spans="1:24" hidden="1">
      <c r="A1165" t="s">
        <v>34295</v>
      </c>
      <c r="B1165" t="s">
        <v>19899</v>
      </c>
      <c r="C1165" t="s">
        <v>19900</v>
      </c>
      <c r="D1165">
        <v>1989</v>
      </c>
      <c r="E1165" t="s">
        <v>182</v>
      </c>
      <c r="F1165" t="s">
        <v>19901</v>
      </c>
      <c r="G1165">
        <v>11</v>
      </c>
      <c r="H1165" t="s">
        <v>34204</v>
      </c>
      <c r="J1165">
        <v>6</v>
      </c>
      <c r="K1165" t="s">
        <v>34002</v>
      </c>
      <c r="L1165" t="s">
        <v>34191</v>
      </c>
      <c r="M1165" s="9" t="s">
        <v>34192</v>
      </c>
      <c r="N1165" t="s">
        <v>33852</v>
      </c>
      <c r="O1165" t="s">
        <v>33853</v>
      </c>
      <c r="P1165" t="s">
        <v>34197</v>
      </c>
      <c r="T1165">
        <v>14.5377777777777</v>
      </c>
      <c r="U1165">
        <v>-3.05810397553517</v>
      </c>
      <c r="V1165">
        <v>100</v>
      </c>
      <c r="X1165" t="s">
        <v>296</v>
      </c>
    </row>
    <row r="1166" spans="1:24" hidden="1">
      <c r="A1166" t="s">
        <v>34295</v>
      </c>
      <c r="B1166" t="s">
        <v>19899</v>
      </c>
      <c r="C1166" t="s">
        <v>19900</v>
      </c>
      <c r="D1166">
        <v>1989</v>
      </c>
      <c r="E1166" t="s">
        <v>182</v>
      </c>
      <c r="F1166" t="s">
        <v>19901</v>
      </c>
      <c r="G1166">
        <v>11</v>
      </c>
      <c r="H1166" t="s">
        <v>34204</v>
      </c>
      <c r="J1166">
        <v>6</v>
      </c>
      <c r="K1166" t="s">
        <v>34002</v>
      </c>
      <c r="L1166" t="s">
        <v>34191</v>
      </c>
      <c r="M1166" s="9" t="s">
        <v>34192</v>
      </c>
      <c r="N1166" t="s">
        <v>33852</v>
      </c>
      <c r="O1166" t="s">
        <v>33853</v>
      </c>
      <c r="P1166" t="s">
        <v>34197</v>
      </c>
      <c r="T1166">
        <v>13.6355555555555</v>
      </c>
      <c r="U1166">
        <v>0</v>
      </c>
      <c r="V1166">
        <v>100</v>
      </c>
      <c r="X1166" t="s">
        <v>296</v>
      </c>
    </row>
    <row r="1167" spans="1:24" hidden="1">
      <c r="A1167" t="s">
        <v>34295</v>
      </c>
      <c r="B1167" t="s">
        <v>19899</v>
      </c>
      <c r="C1167" t="s">
        <v>19900</v>
      </c>
      <c r="D1167">
        <v>1989</v>
      </c>
      <c r="E1167" t="s">
        <v>182</v>
      </c>
      <c r="F1167" t="s">
        <v>19901</v>
      </c>
      <c r="G1167">
        <v>11</v>
      </c>
      <c r="H1167" t="s">
        <v>34204</v>
      </c>
      <c r="J1167">
        <v>6</v>
      </c>
      <c r="K1167" t="s">
        <v>34002</v>
      </c>
      <c r="L1167" t="s">
        <v>34191</v>
      </c>
      <c r="M1167" s="9" t="s">
        <v>34192</v>
      </c>
      <c r="N1167" t="s">
        <v>33852</v>
      </c>
      <c r="O1167" t="s">
        <v>33853</v>
      </c>
      <c r="P1167" t="s">
        <v>34197</v>
      </c>
      <c r="T1167">
        <v>12.811111111111099</v>
      </c>
      <c r="U1167">
        <v>0</v>
      </c>
      <c r="V1167">
        <v>100</v>
      </c>
      <c r="X1167" t="s">
        <v>296</v>
      </c>
    </row>
    <row r="1168" spans="1:24" hidden="1">
      <c r="A1168" t="s">
        <v>34295</v>
      </c>
      <c r="B1168" t="s">
        <v>19899</v>
      </c>
      <c r="C1168" t="s">
        <v>19900</v>
      </c>
      <c r="D1168">
        <v>1989</v>
      </c>
      <c r="E1168" t="s">
        <v>182</v>
      </c>
      <c r="F1168" t="s">
        <v>19901</v>
      </c>
      <c r="G1168">
        <v>11</v>
      </c>
      <c r="H1168" t="s">
        <v>34204</v>
      </c>
      <c r="J1168">
        <v>6</v>
      </c>
      <c r="K1168" t="s">
        <v>34002</v>
      </c>
      <c r="L1168" t="s">
        <v>34191</v>
      </c>
      <c r="M1168" s="9" t="s">
        <v>34192</v>
      </c>
      <c r="N1168" t="s">
        <v>33852</v>
      </c>
      <c r="O1168" t="s">
        <v>33853</v>
      </c>
      <c r="P1168" t="s">
        <v>34197</v>
      </c>
      <c r="T1168">
        <v>12.002222222222199</v>
      </c>
      <c r="U1168">
        <v>0</v>
      </c>
      <c r="V1168">
        <v>100</v>
      </c>
      <c r="X1168" t="s">
        <v>296</v>
      </c>
    </row>
    <row r="1169" spans="1:24" hidden="1">
      <c r="A1169" t="s">
        <v>34295</v>
      </c>
      <c r="B1169" t="s">
        <v>19899</v>
      </c>
      <c r="C1169" t="s">
        <v>19900</v>
      </c>
      <c r="D1169">
        <v>1989</v>
      </c>
      <c r="E1169" t="s">
        <v>182</v>
      </c>
      <c r="F1169" t="s">
        <v>19901</v>
      </c>
      <c r="G1169">
        <v>11</v>
      </c>
      <c r="H1169" t="s">
        <v>34204</v>
      </c>
      <c r="J1169">
        <v>6</v>
      </c>
      <c r="K1169" t="s">
        <v>34002</v>
      </c>
      <c r="L1169" t="s">
        <v>34191</v>
      </c>
      <c r="M1169" s="9" t="s">
        <v>34192</v>
      </c>
      <c r="N1169" t="s">
        <v>33852</v>
      </c>
      <c r="O1169" t="s">
        <v>33853</v>
      </c>
      <c r="P1169" t="s">
        <v>34197</v>
      </c>
      <c r="T1169">
        <v>10.9755555555555</v>
      </c>
      <c r="U1169">
        <v>3.9755351681956999</v>
      </c>
      <c r="V1169">
        <v>100</v>
      </c>
      <c r="X1169" t="s">
        <v>296</v>
      </c>
    </row>
    <row r="1170" spans="1:24" hidden="1">
      <c r="A1170" t="s">
        <v>34295</v>
      </c>
      <c r="B1170" t="s">
        <v>19899</v>
      </c>
      <c r="C1170" t="s">
        <v>19900</v>
      </c>
      <c r="D1170">
        <v>1989</v>
      </c>
      <c r="E1170" t="s">
        <v>182</v>
      </c>
      <c r="F1170" t="s">
        <v>19901</v>
      </c>
      <c r="G1170">
        <v>11</v>
      </c>
      <c r="H1170" t="s">
        <v>34204</v>
      </c>
      <c r="J1170">
        <v>6</v>
      </c>
      <c r="K1170" t="s">
        <v>34002</v>
      </c>
      <c r="L1170" t="s">
        <v>34191</v>
      </c>
      <c r="M1170" s="9" t="s">
        <v>34192</v>
      </c>
      <c r="N1170" t="s">
        <v>33852</v>
      </c>
      <c r="O1170" t="s">
        <v>33853</v>
      </c>
      <c r="P1170" t="s">
        <v>34197</v>
      </c>
      <c r="T1170">
        <v>10.0111111111111</v>
      </c>
      <c r="U1170">
        <v>3.6697247706421998</v>
      </c>
      <c r="V1170">
        <v>100</v>
      </c>
      <c r="X1170" t="s">
        <v>296</v>
      </c>
    </row>
    <row r="1171" spans="1:24" hidden="1">
      <c r="A1171" t="s">
        <v>34295</v>
      </c>
      <c r="B1171" t="s">
        <v>19899</v>
      </c>
      <c r="C1171" t="s">
        <v>19900</v>
      </c>
      <c r="D1171">
        <v>1989</v>
      </c>
      <c r="E1171" t="s">
        <v>182</v>
      </c>
      <c r="F1171" t="s">
        <v>19901</v>
      </c>
      <c r="G1171">
        <v>11</v>
      </c>
      <c r="H1171" t="s">
        <v>34204</v>
      </c>
      <c r="J1171">
        <v>6</v>
      </c>
      <c r="K1171" t="s">
        <v>34002</v>
      </c>
      <c r="L1171" t="s">
        <v>34191</v>
      </c>
      <c r="M1171" s="9" t="s">
        <v>34192</v>
      </c>
      <c r="N1171" t="s">
        <v>33852</v>
      </c>
      <c r="O1171" t="s">
        <v>33853</v>
      </c>
      <c r="P1171" t="s">
        <v>34197</v>
      </c>
      <c r="T1171">
        <v>9.1711111111111094</v>
      </c>
      <c r="U1171">
        <v>1.8348623853210799</v>
      </c>
      <c r="V1171">
        <v>100</v>
      </c>
      <c r="X1171" t="s">
        <v>296</v>
      </c>
    </row>
    <row r="1172" spans="1:24" hidden="1">
      <c r="A1172" t="s">
        <v>34295</v>
      </c>
      <c r="B1172" t="s">
        <v>19899</v>
      </c>
      <c r="C1172" t="s">
        <v>19900</v>
      </c>
      <c r="D1172">
        <v>1989</v>
      </c>
      <c r="E1172" t="s">
        <v>182</v>
      </c>
      <c r="F1172" t="s">
        <v>19901</v>
      </c>
      <c r="G1172">
        <v>11</v>
      </c>
      <c r="H1172" t="s">
        <v>34204</v>
      </c>
      <c r="J1172">
        <v>6</v>
      </c>
      <c r="K1172" t="s">
        <v>34002</v>
      </c>
      <c r="L1172" t="s">
        <v>34191</v>
      </c>
      <c r="M1172" s="9" t="s">
        <v>34192</v>
      </c>
      <c r="N1172" t="s">
        <v>33852</v>
      </c>
      <c r="O1172" t="s">
        <v>33853</v>
      </c>
      <c r="P1172" t="s">
        <v>34201</v>
      </c>
      <c r="T1172">
        <v>12.6555555555555</v>
      </c>
      <c r="U1172">
        <v>0.30581039755351402</v>
      </c>
      <c r="V1172">
        <v>100</v>
      </c>
      <c r="X1172" t="s">
        <v>296</v>
      </c>
    </row>
    <row r="1173" spans="1:24" hidden="1">
      <c r="A1173" t="s">
        <v>34296</v>
      </c>
      <c r="B1173" t="s">
        <v>5184</v>
      </c>
      <c r="C1173" t="s">
        <v>19912</v>
      </c>
      <c r="D1173">
        <v>2003</v>
      </c>
      <c r="E1173" t="s">
        <v>2662</v>
      </c>
      <c r="F1173" t="s">
        <v>19914</v>
      </c>
      <c r="G1173">
        <v>3</v>
      </c>
      <c r="H1173" t="s">
        <v>33791</v>
      </c>
      <c r="J1173">
        <v>3</v>
      </c>
      <c r="K1173" t="s">
        <v>34002</v>
      </c>
      <c r="L1173" t="s">
        <v>34003</v>
      </c>
      <c r="M1173" t="s">
        <v>34004</v>
      </c>
      <c r="N1173" t="s">
        <v>33890</v>
      </c>
      <c r="O1173" t="s">
        <v>33853</v>
      </c>
      <c r="P1173" t="s">
        <v>34206</v>
      </c>
      <c r="Q1173">
        <f t="shared" ref="Q1173:Q1179" si="11">40+16/60</f>
        <v>40.266666666666666</v>
      </c>
      <c r="R1173">
        <f t="shared" ref="R1173:R1179" si="12">141+18/60</f>
        <v>141.30000000000001</v>
      </c>
      <c r="S1173">
        <v>7</v>
      </c>
      <c r="T1173">
        <v>10.0165862772386</v>
      </c>
      <c r="U1173">
        <v>99.306045412083193</v>
      </c>
      <c r="V1173">
        <v>100</v>
      </c>
      <c r="W1173">
        <v>10</v>
      </c>
    </row>
    <row r="1174" spans="1:24" hidden="1">
      <c r="A1174" t="s">
        <v>34296</v>
      </c>
      <c r="B1174" t="s">
        <v>5184</v>
      </c>
      <c r="C1174" t="s">
        <v>19912</v>
      </c>
      <c r="D1174">
        <v>2003</v>
      </c>
      <c r="E1174" t="s">
        <v>2662</v>
      </c>
      <c r="F1174" t="s">
        <v>19914</v>
      </c>
      <c r="G1174">
        <v>3</v>
      </c>
      <c r="H1174" t="s">
        <v>33791</v>
      </c>
      <c r="J1174">
        <v>3</v>
      </c>
      <c r="K1174" t="s">
        <v>34002</v>
      </c>
      <c r="L1174" t="s">
        <v>34003</v>
      </c>
      <c r="M1174" t="s">
        <v>34004</v>
      </c>
      <c r="N1174" t="s">
        <v>33890</v>
      </c>
      <c r="O1174" t="s">
        <v>33853</v>
      </c>
      <c r="P1174" t="s">
        <v>34206</v>
      </c>
      <c r="Q1174">
        <f t="shared" si="11"/>
        <v>40.266666666666666</v>
      </c>
      <c r="R1174">
        <f t="shared" si="12"/>
        <v>141.30000000000001</v>
      </c>
      <c r="S1174">
        <v>7</v>
      </c>
      <c r="T1174">
        <v>11.9860065201227</v>
      </c>
      <c r="U1174">
        <v>84.313575963243196</v>
      </c>
      <c r="V1174">
        <v>100</v>
      </c>
      <c r="W1174">
        <v>12</v>
      </c>
    </row>
    <row r="1175" spans="1:24" hidden="1">
      <c r="A1175" t="s">
        <v>34296</v>
      </c>
      <c r="B1175" t="s">
        <v>5184</v>
      </c>
      <c r="C1175" t="s">
        <v>19912</v>
      </c>
      <c r="D1175">
        <v>2003</v>
      </c>
      <c r="E1175" t="s">
        <v>2662</v>
      </c>
      <c r="F1175" t="s">
        <v>19914</v>
      </c>
      <c r="G1175">
        <v>3</v>
      </c>
      <c r="H1175" t="s">
        <v>33791</v>
      </c>
      <c r="J1175">
        <v>3</v>
      </c>
      <c r="K1175" t="s">
        <v>34002</v>
      </c>
      <c r="L1175" t="s">
        <v>34003</v>
      </c>
      <c r="M1175" t="s">
        <v>34004</v>
      </c>
      <c r="N1175" t="s">
        <v>33890</v>
      </c>
      <c r="O1175" t="s">
        <v>33853</v>
      </c>
      <c r="P1175" t="s">
        <v>34206</v>
      </c>
      <c r="Q1175">
        <f t="shared" si="11"/>
        <v>40.266666666666666</v>
      </c>
      <c r="R1175">
        <f t="shared" si="12"/>
        <v>141.30000000000001</v>
      </c>
      <c r="S1175">
        <v>7</v>
      </c>
      <c r="T1175">
        <v>12.4807351343107</v>
      </c>
      <c r="U1175">
        <v>91.205460126208195</v>
      </c>
      <c r="V1175">
        <v>100</v>
      </c>
      <c r="W1175">
        <v>12.5</v>
      </c>
    </row>
    <row r="1176" spans="1:24" hidden="1">
      <c r="A1176" t="s">
        <v>34296</v>
      </c>
      <c r="B1176" t="s">
        <v>5184</v>
      </c>
      <c r="C1176" t="s">
        <v>19912</v>
      </c>
      <c r="D1176">
        <v>2003</v>
      </c>
      <c r="E1176" t="s">
        <v>2662</v>
      </c>
      <c r="F1176" t="s">
        <v>19914</v>
      </c>
      <c r="G1176">
        <v>3</v>
      </c>
      <c r="H1176" t="s">
        <v>33791</v>
      </c>
      <c r="J1176">
        <v>3</v>
      </c>
      <c r="K1176" t="s">
        <v>34002</v>
      </c>
      <c r="L1176" t="s">
        <v>34003</v>
      </c>
      <c r="M1176" t="s">
        <v>34004</v>
      </c>
      <c r="N1176" t="s">
        <v>33890</v>
      </c>
      <c r="O1176" t="s">
        <v>33853</v>
      </c>
      <c r="P1176" t="s">
        <v>34206</v>
      </c>
      <c r="Q1176">
        <f t="shared" si="11"/>
        <v>40.266666666666666</v>
      </c>
      <c r="R1176">
        <f t="shared" si="12"/>
        <v>141.30000000000001</v>
      </c>
      <c r="S1176">
        <v>7</v>
      </c>
      <c r="T1176">
        <v>12.9935370712828</v>
      </c>
      <c r="U1176">
        <v>88.753741444721896</v>
      </c>
      <c r="V1176">
        <v>100</v>
      </c>
      <c r="W1176">
        <v>13</v>
      </c>
    </row>
    <row r="1177" spans="1:24" hidden="1">
      <c r="A1177" t="s">
        <v>34296</v>
      </c>
      <c r="B1177" t="s">
        <v>5184</v>
      </c>
      <c r="C1177" t="s">
        <v>19912</v>
      </c>
      <c r="D1177">
        <v>2003</v>
      </c>
      <c r="E1177" t="s">
        <v>2662</v>
      </c>
      <c r="F1177" t="s">
        <v>19914</v>
      </c>
      <c r="G1177">
        <v>3</v>
      </c>
      <c r="H1177" t="s">
        <v>33791</v>
      </c>
      <c r="J1177">
        <v>3</v>
      </c>
      <c r="K1177" t="s">
        <v>34002</v>
      </c>
      <c r="L1177" t="s">
        <v>34003</v>
      </c>
      <c r="M1177" t="s">
        <v>34004</v>
      </c>
      <c r="N1177" t="s">
        <v>33890</v>
      </c>
      <c r="O1177" t="s">
        <v>33853</v>
      </c>
      <c r="P1177" t="s">
        <v>34206</v>
      </c>
      <c r="Q1177">
        <f t="shared" si="11"/>
        <v>40.266666666666666</v>
      </c>
      <c r="R1177">
        <f t="shared" si="12"/>
        <v>141.30000000000001</v>
      </c>
      <c r="S1177">
        <v>7</v>
      </c>
      <c r="T1177">
        <v>13.493870703296199</v>
      </c>
      <c r="U1177">
        <v>61.735267763521598</v>
      </c>
      <c r="V1177">
        <v>100</v>
      </c>
      <c r="W1177">
        <v>13.5</v>
      </c>
    </row>
    <row r="1178" spans="1:24" hidden="1">
      <c r="A1178" t="s">
        <v>34296</v>
      </c>
      <c r="B1178" t="s">
        <v>5184</v>
      </c>
      <c r="C1178" t="s">
        <v>19912</v>
      </c>
      <c r="D1178">
        <v>2003</v>
      </c>
      <c r="E1178" t="s">
        <v>2662</v>
      </c>
      <c r="F1178" t="s">
        <v>19914</v>
      </c>
      <c r="G1178">
        <v>3</v>
      </c>
      <c r="H1178" t="s">
        <v>33791</v>
      </c>
      <c r="J1178">
        <v>3</v>
      </c>
      <c r="K1178" t="s">
        <v>34002</v>
      </c>
      <c r="L1178" t="s">
        <v>34003</v>
      </c>
      <c r="M1178" t="s">
        <v>34004</v>
      </c>
      <c r="N1178" t="s">
        <v>33890</v>
      </c>
      <c r="O1178" t="s">
        <v>33853</v>
      </c>
      <c r="P1178" t="s">
        <v>34206</v>
      </c>
      <c r="Q1178">
        <f t="shared" si="11"/>
        <v>40.266666666666666</v>
      </c>
      <c r="R1178">
        <f t="shared" si="12"/>
        <v>141.30000000000001</v>
      </c>
      <c r="S1178">
        <v>7</v>
      </c>
      <c r="T1178">
        <v>13.998551083827399</v>
      </c>
      <c r="U1178">
        <v>8.4189655501114995</v>
      </c>
      <c r="V1178">
        <v>100</v>
      </c>
      <c r="W1178">
        <v>14</v>
      </c>
    </row>
    <row r="1179" spans="1:24" hidden="1">
      <c r="A1179" t="s">
        <v>34296</v>
      </c>
      <c r="B1179" t="s">
        <v>5184</v>
      </c>
      <c r="C1179" t="s">
        <v>19912</v>
      </c>
      <c r="D1179">
        <v>2003</v>
      </c>
      <c r="E1179" t="s">
        <v>2662</v>
      </c>
      <c r="F1179" t="s">
        <v>19914</v>
      </c>
      <c r="G1179">
        <v>3</v>
      </c>
      <c r="H1179" t="s">
        <v>33791</v>
      </c>
      <c r="J1179">
        <v>3</v>
      </c>
      <c r="K1179" t="s">
        <v>34002</v>
      </c>
      <c r="L1179" t="s">
        <v>34003</v>
      </c>
      <c r="M1179" t="s">
        <v>34004</v>
      </c>
      <c r="N1179" t="s">
        <v>33890</v>
      </c>
      <c r="O1179" t="s">
        <v>33853</v>
      </c>
      <c r="P1179" t="s">
        <v>34206</v>
      </c>
      <c r="Q1179">
        <f t="shared" si="11"/>
        <v>40.266666666666666</v>
      </c>
      <c r="R1179">
        <f t="shared" si="12"/>
        <v>141.30000000000001</v>
      </c>
      <c r="S1179">
        <v>7</v>
      </c>
      <c r="T1179">
        <v>15.998455760395</v>
      </c>
      <c r="U1179">
        <v>8.9956723161687506</v>
      </c>
      <c r="V1179">
        <v>100</v>
      </c>
      <c r="W1179">
        <v>16</v>
      </c>
    </row>
    <row r="1180" spans="1:24" hidden="1">
      <c r="A1180" t="s">
        <v>34296</v>
      </c>
      <c r="B1180" t="s">
        <v>5184</v>
      </c>
      <c r="C1180" t="s">
        <v>19912</v>
      </c>
      <c r="D1180">
        <v>2003</v>
      </c>
      <c r="E1180" t="s">
        <v>2662</v>
      </c>
      <c r="F1180" t="s">
        <v>19914</v>
      </c>
      <c r="G1180">
        <v>3</v>
      </c>
      <c r="H1180" t="s">
        <v>33791</v>
      </c>
      <c r="J1180">
        <v>3</v>
      </c>
      <c r="K1180" t="s">
        <v>34002</v>
      </c>
      <c r="L1180" t="s">
        <v>34003</v>
      </c>
      <c r="M1180" t="s">
        <v>34004</v>
      </c>
      <c r="N1180" t="s">
        <v>33890</v>
      </c>
      <c r="O1180" t="s">
        <v>33853</v>
      </c>
      <c r="P1180" t="s">
        <v>34175</v>
      </c>
      <c r="Q1180">
        <f t="shared" ref="Q1180:Q1186" si="13">35+34/60</f>
        <v>35.56666666666667</v>
      </c>
      <c r="R1180">
        <f t="shared" ref="R1180:R1186" si="14">139+23/60</f>
        <v>139.38333333333333</v>
      </c>
      <c r="S1180">
        <v>7</v>
      </c>
      <c r="T1180">
        <v>9.9728900158236904</v>
      </c>
      <c r="U1180">
        <v>63.6684269727184</v>
      </c>
      <c r="V1180">
        <v>100</v>
      </c>
      <c r="W1180">
        <v>10</v>
      </c>
    </row>
    <row r="1181" spans="1:24" hidden="1">
      <c r="A1181" t="s">
        <v>34296</v>
      </c>
      <c r="B1181" t="s">
        <v>5184</v>
      </c>
      <c r="C1181" t="s">
        <v>19912</v>
      </c>
      <c r="D1181">
        <v>2003</v>
      </c>
      <c r="E1181" t="s">
        <v>2662</v>
      </c>
      <c r="F1181" t="s">
        <v>19914</v>
      </c>
      <c r="G1181">
        <v>3</v>
      </c>
      <c r="H1181" t="s">
        <v>33791</v>
      </c>
      <c r="J1181">
        <v>3</v>
      </c>
      <c r="K1181" t="s">
        <v>34002</v>
      </c>
      <c r="L1181" t="s">
        <v>34003</v>
      </c>
      <c r="M1181" t="s">
        <v>34004</v>
      </c>
      <c r="N1181" t="s">
        <v>33890</v>
      </c>
      <c r="O1181" t="s">
        <v>33853</v>
      </c>
      <c r="P1181" t="s">
        <v>34175</v>
      </c>
      <c r="Q1181">
        <f t="shared" si="13"/>
        <v>35.56666666666667</v>
      </c>
      <c r="R1181">
        <f t="shared" si="14"/>
        <v>139.38333333333333</v>
      </c>
      <c r="S1181">
        <v>7</v>
      </c>
      <c r="T1181">
        <v>11.9737097973423</v>
      </c>
      <c r="U1181">
        <v>58.708748784626202</v>
      </c>
      <c r="V1181">
        <v>100</v>
      </c>
      <c r="W1181">
        <v>12</v>
      </c>
    </row>
    <row r="1182" spans="1:24" hidden="1">
      <c r="A1182" t="s">
        <v>34296</v>
      </c>
      <c r="B1182" t="s">
        <v>5184</v>
      </c>
      <c r="C1182" t="s">
        <v>19912</v>
      </c>
      <c r="D1182">
        <v>2003</v>
      </c>
      <c r="E1182" t="s">
        <v>2662</v>
      </c>
      <c r="F1182" t="s">
        <v>19914</v>
      </c>
      <c r="G1182">
        <v>3</v>
      </c>
      <c r="H1182" t="s">
        <v>33791</v>
      </c>
      <c r="J1182">
        <v>3</v>
      </c>
      <c r="K1182" t="s">
        <v>34002</v>
      </c>
      <c r="L1182" t="s">
        <v>34003</v>
      </c>
      <c r="M1182" t="s">
        <v>34004</v>
      </c>
      <c r="N1182" t="s">
        <v>33890</v>
      </c>
      <c r="O1182" t="s">
        <v>33853</v>
      </c>
      <c r="P1182" t="s">
        <v>34175</v>
      </c>
      <c r="Q1182">
        <f t="shared" si="13"/>
        <v>35.56666666666667</v>
      </c>
      <c r="R1182">
        <f t="shared" si="14"/>
        <v>139.38333333333333</v>
      </c>
      <c r="S1182">
        <v>7</v>
      </c>
      <c r="T1182">
        <v>12.471812861037501</v>
      </c>
      <c r="U1182">
        <v>45.185213429165103</v>
      </c>
      <c r="V1182">
        <v>100</v>
      </c>
      <c r="W1182">
        <v>12.5</v>
      </c>
    </row>
    <row r="1183" spans="1:24" hidden="1">
      <c r="A1183" t="s">
        <v>34296</v>
      </c>
      <c r="B1183" t="s">
        <v>5184</v>
      </c>
      <c r="C1183" t="s">
        <v>19912</v>
      </c>
      <c r="D1183">
        <v>2003</v>
      </c>
      <c r="E1183" t="s">
        <v>2662</v>
      </c>
      <c r="F1183" t="s">
        <v>19914</v>
      </c>
      <c r="G1183">
        <v>3</v>
      </c>
      <c r="H1183" t="s">
        <v>33791</v>
      </c>
      <c r="J1183">
        <v>3</v>
      </c>
      <c r="K1183" t="s">
        <v>34002</v>
      </c>
      <c r="L1183" t="s">
        <v>34003</v>
      </c>
      <c r="M1183" t="s">
        <v>34004</v>
      </c>
      <c r="N1183" t="s">
        <v>33890</v>
      </c>
      <c r="O1183" t="s">
        <v>33853</v>
      </c>
      <c r="P1183" t="s">
        <v>34175</v>
      </c>
      <c r="Q1183">
        <f t="shared" si="13"/>
        <v>35.56666666666667</v>
      </c>
      <c r="R1183">
        <f t="shared" si="14"/>
        <v>139.38333333333333</v>
      </c>
      <c r="S1183">
        <v>7</v>
      </c>
      <c r="T1183">
        <v>12.9842716336529</v>
      </c>
      <c r="U1183">
        <v>44.809639105484898</v>
      </c>
      <c r="V1183">
        <v>100</v>
      </c>
      <c r="W1183">
        <v>13</v>
      </c>
    </row>
    <row r="1184" spans="1:24" hidden="1">
      <c r="A1184" t="s">
        <v>34296</v>
      </c>
      <c r="B1184" t="s">
        <v>5184</v>
      </c>
      <c r="C1184" t="s">
        <v>19912</v>
      </c>
      <c r="D1184">
        <v>2003</v>
      </c>
      <c r="E1184" t="s">
        <v>2662</v>
      </c>
      <c r="F1184" t="s">
        <v>19914</v>
      </c>
      <c r="G1184">
        <v>3</v>
      </c>
      <c r="H1184" t="s">
        <v>33791</v>
      </c>
      <c r="J1184">
        <v>3</v>
      </c>
      <c r="K1184" t="s">
        <v>34002</v>
      </c>
      <c r="L1184" t="s">
        <v>34003</v>
      </c>
      <c r="M1184" t="s">
        <v>34004</v>
      </c>
      <c r="N1184" t="s">
        <v>33890</v>
      </c>
      <c r="O1184" t="s">
        <v>33853</v>
      </c>
      <c r="P1184" t="s">
        <v>34175</v>
      </c>
      <c r="Q1184">
        <f t="shared" si="13"/>
        <v>35.56666666666667</v>
      </c>
      <c r="R1184">
        <f t="shared" si="14"/>
        <v>139.38333333333333</v>
      </c>
      <c r="S1184">
        <v>7</v>
      </c>
      <c r="T1184">
        <v>13.485120012201399</v>
      </c>
      <c r="U1184">
        <v>14.676948887575501</v>
      </c>
      <c r="V1184">
        <v>100</v>
      </c>
      <c r="W1184">
        <v>13.5</v>
      </c>
    </row>
    <row r="1185" spans="1:23" hidden="1">
      <c r="A1185" t="s">
        <v>34296</v>
      </c>
      <c r="B1185" t="s">
        <v>5184</v>
      </c>
      <c r="C1185" t="s">
        <v>19912</v>
      </c>
      <c r="D1185">
        <v>2003</v>
      </c>
      <c r="E1185" t="s">
        <v>2662</v>
      </c>
      <c r="F1185" t="s">
        <v>19914</v>
      </c>
      <c r="G1185">
        <v>3</v>
      </c>
      <c r="H1185" t="s">
        <v>33791</v>
      </c>
      <c r="J1185">
        <v>3</v>
      </c>
      <c r="K1185" t="s">
        <v>34002</v>
      </c>
      <c r="L1185" t="s">
        <v>34003</v>
      </c>
      <c r="M1185" t="s">
        <v>34004</v>
      </c>
      <c r="N1185" t="s">
        <v>33890</v>
      </c>
      <c r="O1185" t="s">
        <v>33853</v>
      </c>
      <c r="P1185" t="s">
        <v>34175</v>
      </c>
      <c r="Q1185">
        <f t="shared" si="13"/>
        <v>35.56666666666667</v>
      </c>
      <c r="R1185">
        <f t="shared" si="14"/>
        <v>139.38333333333333</v>
      </c>
      <c r="S1185">
        <v>7</v>
      </c>
      <c r="T1185">
        <v>13.9981507254113</v>
      </c>
      <c r="U1185">
        <v>10.8411339675518</v>
      </c>
      <c r="V1185">
        <v>100</v>
      </c>
      <c r="W1185">
        <v>14</v>
      </c>
    </row>
    <row r="1186" spans="1:23" hidden="1">
      <c r="A1186" t="s">
        <v>34296</v>
      </c>
      <c r="B1186" t="s">
        <v>5184</v>
      </c>
      <c r="C1186" t="s">
        <v>19912</v>
      </c>
      <c r="D1186">
        <v>2003</v>
      </c>
      <c r="E1186" t="s">
        <v>2662</v>
      </c>
      <c r="F1186" t="s">
        <v>19914</v>
      </c>
      <c r="G1186">
        <v>3</v>
      </c>
      <c r="H1186" t="s">
        <v>33791</v>
      </c>
      <c r="J1186">
        <v>3</v>
      </c>
      <c r="K1186" t="s">
        <v>34002</v>
      </c>
      <c r="L1186" t="s">
        <v>34003</v>
      </c>
      <c r="M1186" t="s">
        <v>34004</v>
      </c>
      <c r="N1186" t="s">
        <v>33890</v>
      </c>
      <c r="O1186" t="s">
        <v>33853</v>
      </c>
      <c r="P1186" t="s">
        <v>34175</v>
      </c>
      <c r="Q1186">
        <f t="shared" si="13"/>
        <v>35.56666666666667</v>
      </c>
      <c r="R1186">
        <f t="shared" si="14"/>
        <v>139.38333333333333</v>
      </c>
      <c r="S1186">
        <v>7</v>
      </c>
      <c r="T1186">
        <v>15.998741730692201</v>
      </c>
      <c r="U1186">
        <v>7.2655520179970301</v>
      </c>
      <c r="V1186">
        <v>100</v>
      </c>
      <c r="W1186">
        <v>16</v>
      </c>
    </row>
    <row r="1187" spans="1:23" hidden="1">
      <c r="A1187" t="s">
        <v>34296</v>
      </c>
      <c r="B1187" t="s">
        <v>5184</v>
      </c>
      <c r="C1187" t="s">
        <v>19912</v>
      </c>
      <c r="D1187">
        <v>2003</v>
      </c>
      <c r="E1187" t="s">
        <v>2662</v>
      </c>
      <c r="F1187" t="s">
        <v>19914</v>
      </c>
      <c r="G1187">
        <v>3</v>
      </c>
      <c r="H1187" t="s">
        <v>33791</v>
      </c>
      <c r="J1187">
        <v>3</v>
      </c>
      <c r="K1187" t="s">
        <v>34002</v>
      </c>
      <c r="L1187" t="s">
        <v>34003</v>
      </c>
      <c r="M1187" t="s">
        <v>34004</v>
      </c>
      <c r="N1187" t="s">
        <v>33890</v>
      </c>
      <c r="O1187" t="s">
        <v>33853</v>
      </c>
      <c r="P1187" t="s">
        <v>34205</v>
      </c>
      <c r="Q1187">
        <v>36</v>
      </c>
      <c r="R1187">
        <v>138</v>
      </c>
      <c r="S1187">
        <v>7</v>
      </c>
      <c r="T1187">
        <v>9.9834137227613304</v>
      </c>
      <c r="U1187">
        <v>100</v>
      </c>
      <c r="V1187">
        <v>100</v>
      </c>
      <c r="W1187">
        <v>10</v>
      </c>
    </row>
    <row r="1188" spans="1:23" hidden="1">
      <c r="A1188" t="s">
        <v>34296</v>
      </c>
      <c r="B1188" t="s">
        <v>5184</v>
      </c>
      <c r="C1188" t="s">
        <v>19912</v>
      </c>
      <c r="D1188">
        <v>2003</v>
      </c>
      <c r="E1188" t="s">
        <v>2662</v>
      </c>
      <c r="F1188" t="s">
        <v>19914</v>
      </c>
      <c r="G1188">
        <v>3</v>
      </c>
      <c r="H1188" t="s">
        <v>33791</v>
      </c>
      <c r="J1188">
        <v>3</v>
      </c>
      <c r="K1188" t="s">
        <v>34002</v>
      </c>
      <c r="L1188" t="s">
        <v>34003</v>
      </c>
      <c r="M1188" t="s">
        <v>34004</v>
      </c>
      <c r="N1188" t="s">
        <v>33890</v>
      </c>
      <c r="O1188" t="s">
        <v>33853</v>
      </c>
      <c r="P1188" t="s">
        <v>34205</v>
      </c>
      <c r="Q1188">
        <v>36</v>
      </c>
      <c r="R1188">
        <v>138</v>
      </c>
      <c r="S1188">
        <v>7</v>
      </c>
      <c r="T1188">
        <v>11.966960898328001</v>
      </c>
      <c r="U1188">
        <v>99.539587821478193</v>
      </c>
      <c r="V1188">
        <v>100</v>
      </c>
      <c r="W1188">
        <v>12</v>
      </c>
    </row>
    <row r="1189" spans="1:23" hidden="1">
      <c r="A1189" t="s">
        <v>34296</v>
      </c>
      <c r="B1189" t="s">
        <v>5184</v>
      </c>
      <c r="C1189" t="s">
        <v>19912</v>
      </c>
      <c r="D1189">
        <v>2003</v>
      </c>
      <c r="E1189" t="s">
        <v>2662</v>
      </c>
      <c r="F1189" t="s">
        <v>19914</v>
      </c>
      <c r="G1189">
        <v>3</v>
      </c>
      <c r="H1189" t="s">
        <v>33791</v>
      </c>
      <c r="J1189">
        <v>3</v>
      </c>
      <c r="K1189" t="s">
        <v>34002</v>
      </c>
      <c r="L1189" t="s">
        <v>34003</v>
      </c>
      <c r="M1189" t="s">
        <v>34004</v>
      </c>
      <c r="N1189" t="s">
        <v>33890</v>
      </c>
      <c r="O1189" t="s">
        <v>33853</v>
      </c>
      <c r="P1189" t="s">
        <v>34205</v>
      </c>
      <c r="Q1189">
        <v>36</v>
      </c>
      <c r="R1189">
        <v>138</v>
      </c>
      <c r="S1189">
        <v>7</v>
      </c>
      <c r="T1189">
        <v>12.480391969954001</v>
      </c>
      <c r="U1189">
        <v>93.281604484014196</v>
      </c>
      <c r="V1189">
        <v>100</v>
      </c>
      <c r="W1189">
        <v>12.5</v>
      </c>
    </row>
    <row r="1190" spans="1:23" hidden="1">
      <c r="A1190" t="s">
        <v>34296</v>
      </c>
      <c r="B1190" t="s">
        <v>5184</v>
      </c>
      <c r="C1190" t="s">
        <v>19912</v>
      </c>
      <c r="D1190">
        <v>2003</v>
      </c>
      <c r="E1190" t="s">
        <v>2662</v>
      </c>
      <c r="F1190" t="s">
        <v>19914</v>
      </c>
      <c r="G1190">
        <v>3</v>
      </c>
      <c r="H1190" t="s">
        <v>33791</v>
      </c>
      <c r="J1190">
        <v>3</v>
      </c>
      <c r="K1190" t="s">
        <v>34002</v>
      </c>
      <c r="L1190" t="s">
        <v>34003</v>
      </c>
      <c r="M1190" t="s">
        <v>34004</v>
      </c>
      <c r="N1190" t="s">
        <v>33890</v>
      </c>
      <c r="O1190" t="s">
        <v>33853</v>
      </c>
      <c r="P1190" t="s">
        <v>34205</v>
      </c>
      <c r="Q1190">
        <v>36</v>
      </c>
      <c r="R1190">
        <v>138</v>
      </c>
      <c r="S1190">
        <v>7</v>
      </c>
      <c r="T1190">
        <v>12.975806912855299</v>
      </c>
      <c r="U1190">
        <v>96.021199931367093</v>
      </c>
      <c r="V1190">
        <v>100</v>
      </c>
      <c r="W1190">
        <v>13</v>
      </c>
    </row>
    <row r="1191" spans="1:23" hidden="1">
      <c r="A1191" t="s">
        <v>34296</v>
      </c>
      <c r="B1191" t="s">
        <v>5184</v>
      </c>
      <c r="C1191" t="s">
        <v>19912</v>
      </c>
      <c r="D1191">
        <v>2003</v>
      </c>
      <c r="E1191" t="s">
        <v>2662</v>
      </c>
      <c r="F1191" t="s">
        <v>19914</v>
      </c>
      <c r="G1191">
        <v>3</v>
      </c>
      <c r="H1191" t="s">
        <v>33791</v>
      </c>
      <c r="J1191">
        <v>3</v>
      </c>
      <c r="K1191" t="s">
        <v>34002</v>
      </c>
      <c r="L1191" t="s">
        <v>34003</v>
      </c>
      <c r="M1191" t="s">
        <v>34004</v>
      </c>
      <c r="N1191" t="s">
        <v>33890</v>
      </c>
      <c r="O1191" t="s">
        <v>33853</v>
      </c>
      <c r="P1191" t="s">
        <v>34205</v>
      </c>
      <c r="Q1191">
        <v>36</v>
      </c>
      <c r="R1191">
        <v>138</v>
      </c>
      <c r="S1191">
        <v>7</v>
      </c>
      <c r="T1191">
        <v>13.4881512973519</v>
      </c>
      <c r="U1191">
        <v>96.337673726955501</v>
      </c>
      <c r="V1191">
        <v>100</v>
      </c>
      <c r="W1191">
        <v>13.5</v>
      </c>
    </row>
    <row r="1192" spans="1:23" hidden="1">
      <c r="A1192" t="s">
        <v>34296</v>
      </c>
      <c r="B1192" t="s">
        <v>5184</v>
      </c>
      <c r="C1192" t="s">
        <v>19912</v>
      </c>
      <c r="D1192">
        <v>2003</v>
      </c>
      <c r="E1192" t="s">
        <v>2662</v>
      </c>
      <c r="F1192" t="s">
        <v>19914</v>
      </c>
      <c r="G1192">
        <v>3</v>
      </c>
      <c r="H1192" t="s">
        <v>33791</v>
      </c>
      <c r="J1192">
        <v>3</v>
      </c>
      <c r="K1192" t="s">
        <v>34002</v>
      </c>
      <c r="L1192" t="s">
        <v>34003</v>
      </c>
      <c r="M1192" t="s">
        <v>34004</v>
      </c>
      <c r="N1192" t="s">
        <v>33890</v>
      </c>
      <c r="O1192" t="s">
        <v>33853</v>
      </c>
      <c r="P1192" t="s">
        <v>34205</v>
      </c>
      <c r="Q1192">
        <v>36</v>
      </c>
      <c r="R1192">
        <v>138</v>
      </c>
      <c r="S1192">
        <v>7</v>
      </c>
      <c r="T1192">
        <v>14.006615446208899</v>
      </c>
      <c r="U1192">
        <v>59.629573141669603</v>
      </c>
      <c r="V1192">
        <v>100</v>
      </c>
      <c r="W1192">
        <v>14</v>
      </c>
    </row>
    <row r="1193" spans="1:23" hidden="1">
      <c r="A1193" t="s">
        <v>34296</v>
      </c>
      <c r="B1193" t="s">
        <v>5184</v>
      </c>
      <c r="C1193" t="s">
        <v>19912</v>
      </c>
      <c r="D1193">
        <v>2003</v>
      </c>
      <c r="E1193" t="s">
        <v>2662</v>
      </c>
      <c r="F1193" t="s">
        <v>19914</v>
      </c>
      <c r="G1193">
        <v>3</v>
      </c>
      <c r="H1193" t="s">
        <v>33791</v>
      </c>
      <c r="J1193">
        <v>3</v>
      </c>
      <c r="K1193" t="s">
        <v>34002</v>
      </c>
      <c r="L1193" t="s">
        <v>34003</v>
      </c>
      <c r="M1193" t="s">
        <v>34004</v>
      </c>
      <c r="N1193" t="s">
        <v>33890</v>
      </c>
      <c r="O1193" t="s">
        <v>33853</v>
      </c>
      <c r="P1193" t="s">
        <v>34205</v>
      </c>
      <c r="Q1193">
        <v>36</v>
      </c>
      <c r="R1193">
        <v>138</v>
      </c>
      <c r="S1193">
        <v>7</v>
      </c>
      <c r="T1193">
        <v>15.998055401978901</v>
      </c>
      <c r="U1193">
        <v>11.417840733609101</v>
      </c>
      <c r="V1193">
        <v>100</v>
      </c>
      <c r="W1193">
        <v>16</v>
      </c>
    </row>
    <row r="1194" spans="1:23" hidden="1">
      <c r="A1194" t="s">
        <v>34297</v>
      </c>
      <c r="B1194" t="s">
        <v>5184</v>
      </c>
      <c r="C1194" t="s">
        <v>5185</v>
      </c>
      <c r="D1194">
        <v>2003</v>
      </c>
      <c r="E1194" t="s">
        <v>2662</v>
      </c>
      <c r="F1194" t="s">
        <v>5188</v>
      </c>
      <c r="G1194">
        <v>3</v>
      </c>
      <c r="H1194" t="s">
        <v>33792</v>
      </c>
      <c r="J1194">
        <v>3</v>
      </c>
      <c r="K1194" t="s">
        <v>34002</v>
      </c>
      <c r="L1194" t="s">
        <v>34003</v>
      </c>
      <c r="M1194" t="s">
        <v>34004</v>
      </c>
      <c r="N1194" t="s">
        <v>33890</v>
      </c>
      <c r="O1194" t="s">
        <v>34008</v>
      </c>
      <c r="P1194" t="s">
        <v>34007</v>
      </c>
      <c r="Q1194">
        <v>40.271110999999998</v>
      </c>
      <c r="R1194">
        <v>141.30500000000001</v>
      </c>
      <c r="S1194" s="5">
        <v>5</v>
      </c>
      <c r="T1194">
        <v>12.006910970830001</v>
      </c>
      <c r="U1194">
        <v>96.858130138690001</v>
      </c>
      <c r="V1194">
        <v>60</v>
      </c>
      <c r="W1194">
        <v>12</v>
      </c>
    </row>
    <row r="1195" spans="1:23" hidden="1">
      <c r="A1195" t="s">
        <v>34297</v>
      </c>
      <c r="B1195" t="s">
        <v>5184</v>
      </c>
      <c r="C1195" t="s">
        <v>5185</v>
      </c>
      <c r="D1195">
        <v>2003</v>
      </c>
      <c r="E1195" t="s">
        <v>2662</v>
      </c>
      <c r="F1195" t="s">
        <v>5188</v>
      </c>
      <c r="G1195">
        <v>3</v>
      </c>
      <c r="H1195" t="s">
        <v>33792</v>
      </c>
      <c r="J1195">
        <v>3</v>
      </c>
      <c r="K1195" t="s">
        <v>34002</v>
      </c>
      <c r="L1195" t="s">
        <v>34003</v>
      </c>
      <c r="M1195" t="s">
        <v>34004</v>
      </c>
      <c r="N1195" t="s">
        <v>33890</v>
      </c>
      <c r="O1195" t="s">
        <v>34008</v>
      </c>
      <c r="P1195" t="s">
        <v>34007</v>
      </c>
      <c r="Q1195">
        <v>40.271110999999998</v>
      </c>
      <c r="R1195">
        <v>141.30500000000001</v>
      </c>
      <c r="S1195" s="5">
        <v>5</v>
      </c>
      <c r="T1195">
        <v>12.501152948927301</v>
      </c>
      <c r="U1195">
        <v>99.500164706989594</v>
      </c>
      <c r="V1195">
        <v>60</v>
      </c>
      <c r="W1195">
        <v>12.5</v>
      </c>
    </row>
    <row r="1196" spans="1:23" hidden="1">
      <c r="A1196" t="s">
        <v>34297</v>
      </c>
      <c r="B1196" t="s">
        <v>5184</v>
      </c>
      <c r="C1196" t="s">
        <v>5185</v>
      </c>
      <c r="D1196">
        <v>2003</v>
      </c>
      <c r="E1196" t="s">
        <v>2662</v>
      </c>
      <c r="F1196" t="s">
        <v>5188</v>
      </c>
      <c r="G1196">
        <v>3</v>
      </c>
      <c r="H1196" t="s">
        <v>33792</v>
      </c>
      <c r="J1196">
        <v>3</v>
      </c>
      <c r="K1196" t="s">
        <v>34002</v>
      </c>
      <c r="L1196" t="s">
        <v>34003</v>
      </c>
      <c r="M1196" t="s">
        <v>34004</v>
      </c>
      <c r="N1196" t="s">
        <v>33890</v>
      </c>
      <c r="O1196" t="s">
        <v>34008</v>
      </c>
      <c r="P1196" t="s">
        <v>34007</v>
      </c>
      <c r="Q1196">
        <v>40.271110999999998</v>
      </c>
      <c r="R1196">
        <v>141.30500000000001</v>
      </c>
      <c r="S1196" s="5">
        <v>5</v>
      </c>
      <c r="T1196">
        <v>13.006588279584999</v>
      </c>
      <c r="U1196">
        <v>90.000941182797803</v>
      </c>
      <c r="V1196">
        <v>60</v>
      </c>
      <c r="W1196">
        <v>13</v>
      </c>
    </row>
    <row r="1197" spans="1:23" hidden="1">
      <c r="A1197" t="s">
        <v>34297</v>
      </c>
      <c r="B1197" t="s">
        <v>5184</v>
      </c>
      <c r="C1197" t="s">
        <v>5185</v>
      </c>
      <c r="D1197">
        <v>2003</v>
      </c>
      <c r="E1197" t="s">
        <v>2662</v>
      </c>
      <c r="F1197" t="s">
        <v>5188</v>
      </c>
      <c r="G1197">
        <v>3</v>
      </c>
      <c r="H1197" t="s">
        <v>33792</v>
      </c>
      <c r="J1197">
        <v>3</v>
      </c>
      <c r="K1197" t="s">
        <v>34002</v>
      </c>
      <c r="L1197" t="s">
        <v>34003</v>
      </c>
      <c r="M1197" t="s">
        <v>34004</v>
      </c>
      <c r="N1197" t="s">
        <v>33890</v>
      </c>
      <c r="O1197" t="s">
        <v>34008</v>
      </c>
      <c r="P1197" t="s">
        <v>34007</v>
      </c>
      <c r="Q1197">
        <v>40.271110999999998</v>
      </c>
      <c r="R1197">
        <v>141.30500000000001</v>
      </c>
      <c r="S1197" s="5">
        <v>5</v>
      </c>
      <c r="T1197">
        <v>13.505280707769399</v>
      </c>
      <c r="U1197">
        <v>37.215040101109899</v>
      </c>
      <c r="V1197">
        <v>60</v>
      </c>
      <c r="W1197">
        <v>13.5</v>
      </c>
    </row>
    <row r="1198" spans="1:23" hidden="1">
      <c r="A1198" t="s">
        <v>34297</v>
      </c>
      <c r="B1198" t="s">
        <v>5184</v>
      </c>
      <c r="C1198" t="s">
        <v>5185</v>
      </c>
      <c r="D1198">
        <v>2003</v>
      </c>
      <c r="E1198" t="s">
        <v>2662</v>
      </c>
      <c r="F1198" t="s">
        <v>5188</v>
      </c>
      <c r="G1198">
        <v>3</v>
      </c>
      <c r="H1198" t="s">
        <v>33792</v>
      </c>
      <c r="J1198">
        <v>3</v>
      </c>
      <c r="K1198" t="s">
        <v>34002</v>
      </c>
      <c r="L1198" t="s">
        <v>34003</v>
      </c>
      <c r="M1198" t="s">
        <v>34004</v>
      </c>
      <c r="N1198" t="s">
        <v>33890</v>
      </c>
      <c r="O1198" t="s">
        <v>34008</v>
      </c>
      <c r="P1198" t="s">
        <v>34007</v>
      </c>
      <c r="Q1198">
        <v>40.271110999999998</v>
      </c>
      <c r="R1198">
        <v>141.30500000000001</v>
      </c>
      <c r="S1198" s="5">
        <v>5</v>
      </c>
      <c r="T1198">
        <v>14.0049344869545</v>
      </c>
      <c r="U1198">
        <v>4.8578477838506497</v>
      </c>
      <c r="V1198">
        <v>60</v>
      </c>
      <c r="W1198">
        <v>14</v>
      </c>
    </row>
    <row r="1199" spans="1:23" hidden="1">
      <c r="A1199" t="s">
        <v>34297</v>
      </c>
      <c r="B1199" t="s">
        <v>5184</v>
      </c>
      <c r="C1199" t="s">
        <v>5185</v>
      </c>
      <c r="D1199">
        <v>2003</v>
      </c>
      <c r="E1199" t="s">
        <v>2662</v>
      </c>
      <c r="F1199" t="s">
        <v>5188</v>
      </c>
      <c r="G1199">
        <v>3</v>
      </c>
      <c r="H1199" t="s">
        <v>33792</v>
      </c>
      <c r="J1199">
        <v>3</v>
      </c>
      <c r="K1199" t="s">
        <v>34002</v>
      </c>
      <c r="L1199" t="s">
        <v>34003</v>
      </c>
      <c r="M1199" t="s">
        <v>34004</v>
      </c>
      <c r="N1199" t="s">
        <v>33890</v>
      </c>
      <c r="O1199" t="s">
        <v>34008</v>
      </c>
      <c r="P1199" t="s">
        <v>34005</v>
      </c>
      <c r="Q1199">
        <v>35.571389000000003</v>
      </c>
      <c r="R1199">
        <v>139.373333</v>
      </c>
      <c r="S1199" s="5">
        <v>5</v>
      </c>
      <c r="T1199">
        <v>11.9970352741867</v>
      </c>
      <c r="U1199">
        <v>86.999576467740894</v>
      </c>
      <c r="V1199">
        <v>60</v>
      </c>
      <c r="W1199">
        <v>12</v>
      </c>
    </row>
    <row r="1200" spans="1:23" hidden="1">
      <c r="A1200" t="s">
        <v>34297</v>
      </c>
      <c r="B1200" t="s">
        <v>5184</v>
      </c>
      <c r="C1200" t="s">
        <v>5185</v>
      </c>
      <c r="D1200">
        <v>2003</v>
      </c>
      <c r="E1200" t="s">
        <v>2662</v>
      </c>
      <c r="F1200" t="s">
        <v>5188</v>
      </c>
      <c r="G1200">
        <v>3</v>
      </c>
      <c r="H1200" t="s">
        <v>33792</v>
      </c>
      <c r="J1200">
        <v>3</v>
      </c>
      <c r="K1200" t="s">
        <v>34002</v>
      </c>
      <c r="L1200" t="s">
        <v>34003</v>
      </c>
      <c r="M1200" t="s">
        <v>34004</v>
      </c>
      <c r="N1200" t="s">
        <v>33890</v>
      </c>
      <c r="O1200" t="s">
        <v>34008</v>
      </c>
      <c r="P1200" t="s">
        <v>34005</v>
      </c>
      <c r="Q1200">
        <v>35.571389000000003</v>
      </c>
      <c r="R1200">
        <v>139.373333</v>
      </c>
      <c r="S1200" s="5">
        <v>5</v>
      </c>
      <c r="T1200">
        <v>12.502571445858401</v>
      </c>
      <c r="U1200">
        <v>79.643224492265404</v>
      </c>
      <c r="V1200">
        <v>60</v>
      </c>
      <c r="W1200">
        <v>12.5</v>
      </c>
    </row>
    <row r="1201" spans="1:23" hidden="1">
      <c r="A1201" t="s">
        <v>34297</v>
      </c>
      <c r="B1201" t="s">
        <v>5184</v>
      </c>
      <c r="C1201" t="s">
        <v>5185</v>
      </c>
      <c r="D1201">
        <v>2003</v>
      </c>
      <c r="E1201" t="s">
        <v>2662</v>
      </c>
      <c r="F1201" t="s">
        <v>5188</v>
      </c>
      <c r="G1201">
        <v>3</v>
      </c>
      <c r="H1201" t="s">
        <v>33792</v>
      </c>
      <c r="J1201">
        <v>3</v>
      </c>
      <c r="K1201" t="s">
        <v>34002</v>
      </c>
      <c r="L1201" t="s">
        <v>34003</v>
      </c>
      <c r="M1201" t="s">
        <v>34004</v>
      </c>
      <c r="N1201" t="s">
        <v>33890</v>
      </c>
      <c r="O1201" t="s">
        <v>34008</v>
      </c>
      <c r="P1201" t="s">
        <v>34005</v>
      </c>
      <c r="Q1201">
        <v>35.571389000000003</v>
      </c>
      <c r="R1201">
        <v>139.373333</v>
      </c>
      <c r="S1201" s="5">
        <v>5</v>
      </c>
      <c r="T1201">
        <v>12.998117634404201</v>
      </c>
      <c r="U1201">
        <v>9.9997310906291599</v>
      </c>
      <c r="V1201">
        <v>60</v>
      </c>
      <c r="W1201">
        <v>13</v>
      </c>
    </row>
    <row r="1202" spans="1:23" hidden="1">
      <c r="A1202" t="s">
        <v>34297</v>
      </c>
      <c r="B1202" t="s">
        <v>5184</v>
      </c>
      <c r="C1202" t="s">
        <v>5185</v>
      </c>
      <c r="D1202">
        <v>2003</v>
      </c>
      <c r="E1202" t="s">
        <v>2662</v>
      </c>
      <c r="F1202" t="s">
        <v>5188</v>
      </c>
      <c r="G1202">
        <v>3</v>
      </c>
      <c r="H1202" t="s">
        <v>33792</v>
      </c>
      <c r="J1202">
        <v>3</v>
      </c>
      <c r="K1202" t="s">
        <v>34002</v>
      </c>
      <c r="L1202" t="s">
        <v>34003</v>
      </c>
      <c r="M1202" t="s">
        <v>34004</v>
      </c>
      <c r="N1202" t="s">
        <v>33890</v>
      </c>
      <c r="O1202" t="s">
        <v>34008</v>
      </c>
      <c r="P1202" t="s">
        <v>34005</v>
      </c>
      <c r="Q1202">
        <v>35.571389000000003</v>
      </c>
      <c r="R1202">
        <v>139.373333</v>
      </c>
      <c r="S1202" s="5">
        <v>5</v>
      </c>
      <c r="T1202">
        <v>13.496480648609401</v>
      </c>
      <c r="U1202">
        <v>0.21378294980134099</v>
      </c>
      <c r="V1202">
        <v>60</v>
      </c>
      <c r="W1202">
        <v>13.5</v>
      </c>
    </row>
    <row r="1203" spans="1:23" hidden="1">
      <c r="A1203" t="s">
        <v>34297</v>
      </c>
      <c r="B1203" t="s">
        <v>5184</v>
      </c>
      <c r="C1203" t="s">
        <v>5185</v>
      </c>
      <c r="D1203">
        <v>2003</v>
      </c>
      <c r="E1203" t="s">
        <v>2662</v>
      </c>
      <c r="F1203" t="s">
        <v>5188</v>
      </c>
      <c r="G1203">
        <v>3</v>
      </c>
      <c r="H1203" t="s">
        <v>33792</v>
      </c>
      <c r="J1203">
        <v>3</v>
      </c>
      <c r="K1203" t="s">
        <v>34002</v>
      </c>
      <c r="L1203" t="s">
        <v>34003</v>
      </c>
      <c r="M1203" t="s">
        <v>34004</v>
      </c>
      <c r="N1203" t="s">
        <v>33890</v>
      </c>
      <c r="O1203" t="s">
        <v>34008</v>
      </c>
      <c r="P1203" t="s">
        <v>34005</v>
      </c>
      <c r="Q1203">
        <v>35.571389000000003</v>
      </c>
      <c r="R1203">
        <v>139.373333</v>
      </c>
      <c r="S1203" s="5">
        <v>5</v>
      </c>
      <c r="T1203">
        <v>14.0000067227342</v>
      </c>
      <c r="U1203">
        <v>0.142858103247746</v>
      </c>
      <c r="V1203">
        <v>60</v>
      </c>
      <c r="W1203">
        <v>14</v>
      </c>
    </row>
    <row r="1204" spans="1:23" hidden="1">
      <c r="A1204" t="s">
        <v>34297</v>
      </c>
      <c r="B1204" t="s">
        <v>5184</v>
      </c>
      <c r="C1204" t="s">
        <v>5185</v>
      </c>
      <c r="D1204">
        <v>2003</v>
      </c>
      <c r="E1204" t="s">
        <v>2662</v>
      </c>
      <c r="F1204" t="s">
        <v>5188</v>
      </c>
      <c r="G1204">
        <v>3</v>
      </c>
      <c r="H1204" t="s">
        <v>33792</v>
      </c>
      <c r="J1204">
        <v>3</v>
      </c>
      <c r="K1204" t="s">
        <v>34002</v>
      </c>
      <c r="L1204" t="s">
        <v>34003</v>
      </c>
      <c r="M1204" t="s">
        <v>34004</v>
      </c>
      <c r="N1204" t="s">
        <v>33890</v>
      </c>
      <c r="O1204" t="s">
        <v>34008</v>
      </c>
      <c r="P1204" t="s">
        <v>34006</v>
      </c>
      <c r="Q1204">
        <v>34.85</v>
      </c>
      <c r="R1204">
        <v>134.533333</v>
      </c>
      <c r="S1204" s="5">
        <v>5</v>
      </c>
      <c r="T1204">
        <v>11.9999932772657</v>
      </c>
      <c r="U1204">
        <v>99.857141896752196</v>
      </c>
      <c r="V1204">
        <v>40</v>
      </c>
      <c r="W1204">
        <v>12</v>
      </c>
    </row>
    <row r="1205" spans="1:23" hidden="1">
      <c r="A1205" t="s">
        <v>34297</v>
      </c>
      <c r="B1205" t="s">
        <v>5184</v>
      </c>
      <c r="C1205" t="s">
        <v>5185</v>
      </c>
      <c r="D1205">
        <v>2003</v>
      </c>
      <c r="E1205" t="s">
        <v>2662</v>
      </c>
      <c r="F1205" t="s">
        <v>5188</v>
      </c>
      <c r="G1205">
        <v>3</v>
      </c>
      <c r="H1205" t="s">
        <v>33792</v>
      </c>
      <c r="J1205">
        <v>3</v>
      </c>
      <c r="K1205" t="s">
        <v>34002</v>
      </c>
      <c r="L1205" t="s">
        <v>34003</v>
      </c>
      <c r="M1205" t="s">
        <v>34004</v>
      </c>
      <c r="N1205" t="s">
        <v>33890</v>
      </c>
      <c r="O1205" t="s">
        <v>34008</v>
      </c>
      <c r="P1205" t="s">
        <v>34006</v>
      </c>
      <c r="Q1205">
        <v>34.85</v>
      </c>
      <c r="R1205">
        <v>134.533333</v>
      </c>
      <c r="S1205" s="5">
        <v>5</v>
      </c>
      <c r="T1205">
        <v>12.500137816052501</v>
      </c>
      <c r="U1205">
        <v>77.9285911165789</v>
      </c>
      <c r="V1205">
        <v>40</v>
      </c>
      <c r="W1205">
        <v>12.5</v>
      </c>
    </row>
    <row r="1206" spans="1:23" hidden="1">
      <c r="A1206" t="s">
        <v>34297</v>
      </c>
      <c r="B1206" t="s">
        <v>5184</v>
      </c>
      <c r="C1206" t="s">
        <v>5185</v>
      </c>
      <c r="D1206">
        <v>2003</v>
      </c>
      <c r="E1206" t="s">
        <v>2662</v>
      </c>
      <c r="F1206" t="s">
        <v>5188</v>
      </c>
      <c r="G1206">
        <v>3</v>
      </c>
      <c r="H1206" t="s">
        <v>33792</v>
      </c>
      <c r="J1206">
        <v>3</v>
      </c>
      <c r="K1206" t="s">
        <v>34002</v>
      </c>
      <c r="L1206" t="s">
        <v>34003</v>
      </c>
      <c r="M1206" t="s">
        <v>34004</v>
      </c>
      <c r="N1206" t="s">
        <v>33890</v>
      </c>
      <c r="O1206" t="s">
        <v>34008</v>
      </c>
      <c r="P1206" t="s">
        <v>34006</v>
      </c>
      <c r="Q1206">
        <v>34.85</v>
      </c>
      <c r="R1206">
        <v>134.533333</v>
      </c>
      <c r="S1206" s="5">
        <v>5</v>
      </c>
      <c r="T1206">
        <v>13.0011428648259</v>
      </c>
      <c r="U1206">
        <v>74.285877552117995</v>
      </c>
      <c r="V1206">
        <v>40</v>
      </c>
      <c r="W1206">
        <v>13</v>
      </c>
    </row>
    <row r="1207" spans="1:23" hidden="1">
      <c r="A1207" t="s">
        <v>34297</v>
      </c>
      <c r="B1207" t="s">
        <v>5184</v>
      </c>
      <c r="C1207" t="s">
        <v>5185</v>
      </c>
      <c r="D1207">
        <v>2003</v>
      </c>
      <c r="E1207" t="s">
        <v>2662</v>
      </c>
      <c r="F1207" t="s">
        <v>5188</v>
      </c>
      <c r="G1207">
        <v>3</v>
      </c>
      <c r="H1207" t="s">
        <v>33792</v>
      </c>
      <c r="J1207">
        <v>3</v>
      </c>
      <c r="K1207" t="s">
        <v>34002</v>
      </c>
      <c r="L1207" t="s">
        <v>34003</v>
      </c>
      <c r="M1207" t="s">
        <v>34004</v>
      </c>
      <c r="N1207" t="s">
        <v>33890</v>
      </c>
      <c r="O1207" t="s">
        <v>34008</v>
      </c>
      <c r="P1207" t="s">
        <v>34006</v>
      </c>
      <c r="Q1207">
        <v>34.85</v>
      </c>
      <c r="R1207">
        <v>134.533333</v>
      </c>
      <c r="S1207" s="5">
        <v>5</v>
      </c>
      <c r="T1207">
        <v>13.4998420157446</v>
      </c>
      <c r="U1207">
        <v>21.642834573677799</v>
      </c>
      <c r="V1207">
        <v>40</v>
      </c>
      <c r="W1207">
        <v>13.5</v>
      </c>
    </row>
    <row r="1208" spans="1:23" hidden="1">
      <c r="A1208" t="s">
        <v>34297</v>
      </c>
      <c r="B1208" t="s">
        <v>5184</v>
      </c>
      <c r="C1208" t="s">
        <v>5185</v>
      </c>
      <c r="D1208">
        <v>2003</v>
      </c>
      <c r="E1208" t="s">
        <v>2662</v>
      </c>
      <c r="F1208" t="s">
        <v>5188</v>
      </c>
      <c r="G1208">
        <v>3</v>
      </c>
      <c r="H1208" t="s">
        <v>33792</v>
      </c>
      <c r="J1208">
        <v>3</v>
      </c>
      <c r="K1208" t="s">
        <v>34002</v>
      </c>
      <c r="L1208" t="s">
        <v>34003</v>
      </c>
      <c r="M1208" t="s">
        <v>34004</v>
      </c>
      <c r="N1208" t="s">
        <v>33890</v>
      </c>
      <c r="O1208" t="s">
        <v>34008</v>
      </c>
      <c r="P1208" t="s">
        <v>34006</v>
      </c>
      <c r="Q1208">
        <v>34.85</v>
      </c>
      <c r="R1208">
        <v>134.533333</v>
      </c>
      <c r="S1208" s="5">
        <v>5</v>
      </c>
      <c r="T1208">
        <v>14</v>
      </c>
      <c r="U1208">
        <v>0</v>
      </c>
      <c r="V1208">
        <v>40</v>
      </c>
      <c r="W1208">
        <v>14</v>
      </c>
    </row>
    <row r="1209" spans="1:23" hidden="1">
      <c r="A1209" t="s">
        <v>34298</v>
      </c>
      <c r="B1209" t="s">
        <v>7688</v>
      </c>
      <c r="C1209" t="s">
        <v>7689</v>
      </c>
      <c r="D1209">
        <v>1986</v>
      </c>
      <c r="E1209" t="s">
        <v>2621</v>
      </c>
      <c r="G1209">
        <v>5</v>
      </c>
      <c r="I1209" t="s">
        <v>33782</v>
      </c>
      <c r="J1209">
        <v>4</v>
      </c>
      <c r="K1209" t="s">
        <v>34002</v>
      </c>
      <c r="L1209" t="s">
        <v>34075</v>
      </c>
      <c r="M1209" t="s">
        <v>34076</v>
      </c>
      <c r="N1209" t="s">
        <v>33867</v>
      </c>
      <c r="O1209" t="s">
        <v>34044</v>
      </c>
      <c r="P1209" t="s">
        <v>34077</v>
      </c>
      <c r="Q1209">
        <v>34.816667000000002</v>
      </c>
      <c r="R1209">
        <v>134.683333</v>
      </c>
      <c r="S1209">
        <v>5</v>
      </c>
      <c r="T1209">
        <v>14.3655604755258</v>
      </c>
      <c r="U1209">
        <v>100.380228136882</v>
      </c>
      <c r="V1209" t="s">
        <v>34044</v>
      </c>
      <c r="W1209">
        <v>14.36</v>
      </c>
    </row>
    <row r="1210" spans="1:23" hidden="1">
      <c r="A1210" t="s">
        <v>34298</v>
      </c>
      <c r="B1210" t="s">
        <v>7688</v>
      </c>
      <c r="C1210" t="s">
        <v>7689</v>
      </c>
      <c r="D1210">
        <v>1986</v>
      </c>
      <c r="E1210" t="s">
        <v>2621</v>
      </c>
      <c r="G1210">
        <v>5</v>
      </c>
      <c r="I1210" t="s">
        <v>33782</v>
      </c>
      <c r="J1210">
        <v>4</v>
      </c>
      <c r="K1210" t="s">
        <v>34002</v>
      </c>
      <c r="L1210" t="s">
        <v>34075</v>
      </c>
      <c r="M1210" t="s">
        <v>34076</v>
      </c>
      <c r="N1210" t="s">
        <v>33867</v>
      </c>
      <c r="O1210" t="s">
        <v>34044</v>
      </c>
      <c r="P1210" t="s">
        <v>34077</v>
      </c>
      <c r="Q1210">
        <v>34.816667000000002</v>
      </c>
      <c r="R1210">
        <v>134.683333</v>
      </c>
      <c r="S1210">
        <v>5</v>
      </c>
      <c r="T1210">
        <v>14.4887074649853</v>
      </c>
      <c r="U1210">
        <v>98.479087452471404</v>
      </c>
      <c r="V1210" t="s">
        <v>34044</v>
      </c>
      <c r="W1210">
        <v>14.5</v>
      </c>
    </row>
    <row r="1211" spans="1:23" hidden="1">
      <c r="A1211" t="s">
        <v>34298</v>
      </c>
      <c r="B1211" t="s">
        <v>7688</v>
      </c>
      <c r="C1211" t="s">
        <v>7689</v>
      </c>
      <c r="D1211">
        <v>1986</v>
      </c>
      <c r="E1211" t="s">
        <v>2621</v>
      </c>
      <c r="G1211">
        <v>5</v>
      </c>
      <c r="I1211" t="s">
        <v>33782</v>
      </c>
      <c r="J1211">
        <v>4</v>
      </c>
      <c r="K1211" t="s">
        <v>34002</v>
      </c>
      <c r="L1211" t="s">
        <v>34075</v>
      </c>
      <c r="M1211" t="s">
        <v>34076</v>
      </c>
      <c r="N1211" t="s">
        <v>33867</v>
      </c>
      <c r="O1211" t="s">
        <v>34044</v>
      </c>
      <c r="P1211" t="s">
        <v>34077</v>
      </c>
      <c r="Q1211">
        <v>34.816667000000002</v>
      </c>
      <c r="R1211">
        <v>134.683333</v>
      </c>
      <c r="S1211">
        <v>5</v>
      </c>
      <c r="T1211">
        <v>14.7463902392068</v>
      </c>
      <c r="U1211">
        <v>7.9847908745247</v>
      </c>
      <c r="V1211" t="s">
        <v>34044</v>
      </c>
      <c r="W1211">
        <v>14.75</v>
      </c>
    </row>
    <row r="1212" spans="1:23" hidden="1">
      <c r="A1212" t="s">
        <v>34298</v>
      </c>
      <c r="B1212" t="s">
        <v>7688</v>
      </c>
      <c r="C1212" t="s">
        <v>7689</v>
      </c>
      <c r="D1212">
        <v>1986</v>
      </c>
      <c r="E1212" t="s">
        <v>2621</v>
      </c>
      <c r="G1212">
        <v>5</v>
      </c>
      <c r="I1212" t="s">
        <v>33782</v>
      </c>
      <c r="J1212">
        <v>4</v>
      </c>
      <c r="K1212" t="s">
        <v>34002</v>
      </c>
      <c r="L1212" t="s">
        <v>34075</v>
      </c>
      <c r="M1212" t="s">
        <v>34076</v>
      </c>
      <c r="N1212" t="s">
        <v>33867</v>
      </c>
      <c r="O1212" t="s">
        <v>34044</v>
      </c>
      <c r="P1212" t="s">
        <v>34077</v>
      </c>
      <c r="Q1212">
        <v>34.816667000000002</v>
      </c>
      <c r="R1212">
        <v>134.683333</v>
      </c>
      <c r="S1212">
        <v>5</v>
      </c>
      <c r="T1212">
        <v>15.034972565817901</v>
      </c>
      <c r="U1212">
        <v>1.14068441064638</v>
      </c>
      <c r="V1212" t="s">
        <v>34044</v>
      </c>
      <c r="W1212">
        <v>15</v>
      </c>
    </row>
    <row r="1213" spans="1:23" hidden="1">
      <c r="A1213" t="s">
        <v>34298</v>
      </c>
      <c r="B1213" t="s">
        <v>7688</v>
      </c>
      <c r="C1213" t="s">
        <v>7689</v>
      </c>
      <c r="D1213">
        <v>1986</v>
      </c>
      <c r="E1213" t="s">
        <v>2621</v>
      </c>
      <c r="G1213">
        <v>5</v>
      </c>
      <c r="I1213" t="s">
        <v>33782</v>
      </c>
      <c r="J1213">
        <v>4</v>
      </c>
      <c r="K1213" t="s">
        <v>34002</v>
      </c>
      <c r="L1213" t="s">
        <v>34075</v>
      </c>
      <c r="M1213" t="s">
        <v>34076</v>
      </c>
      <c r="N1213" t="s">
        <v>33867</v>
      </c>
      <c r="O1213" t="s">
        <v>34044</v>
      </c>
      <c r="P1213" t="s">
        <v>34077</v>
      </c>
      <c r="Q1213">
        <v>34.816667000000002</v>
      </c>
      <c r="R1213">
        <v>134.683333</v>
      </c>
      <c r="S1213">
        <v>5</v>
      </c>
      <c r="T1213">
        <v>15.248634307166499</v>
      </c>
      <c r="U1213">
        <v>1.5209125475285099</v>
      </c>
      <c r="V1213" t="s">
        <v>34044</v>
      </c>
      <c r="W1213">
        <v>15.25</v>
      </c>
    </row>
    <row r="1214" spans="1:23" hidden="1">
      <c r="A1214" t="s">
        <v>34298</v>
      </c>
      <c r="B1214" t="s">
        <v>7688</v>
      </c>
      <c r="C1214" t="s">
        <v>7689</v>
      </c>
      <c r="D1214">
        <v>1986</v>
      </c>
      <c r="E1214" t="s">
        <v>2621</v>
      </c>
      <c r="G1214">
        <v>5</v>
      </c>
      <c r="I1214" t="s">
        <v>33782</v>
      </c>
      <c r="J1214">
        <v>4</v>
      </c>
      <c r="K1214" t="s">
        <v>34002</v>
      </c>
      <c r="L1214" t="s">
        <v>34075</v>
      </c>
      <c r="M1214" t="s">
        <v>34076</v>
      </c>
      <c r="N1214" t="s">
        <v>33867</v>
      </c>
      <c r="O1214" t="s">
        <v>34044</v>
      </c>
      <c r="P1214" t="s">
        <v>34078</v>
      </c>
      <c r="Q1214">
        <v>34.585000000000001</v>
      </c>
      <c r="R1214">
        <v>133.77194399999999</v>
      </c>
      <c r="S1214">
        <v>5</v>
      </c>
      <c r="T1214">
        <v>13.990019011406799</v>
      </c>
      <c r="U1214">
        <v>96.577946768060798</v>
      </c>
      <c r="V1214" t="s">
        <v>34044</v>
      </c>
      <c r="W1214">
        <v>14</v>
      </c>
    </row>
    <row r="1215" spans="1:23" hidden="1">
      <c r="A1215" t="s">
        <v>34298</v>
      </c>
      <c r="B1215" t="s">
        <v>7688</v>
      </c>
      <c r="C1215" t="s">
        <v>7689</v>
      </c>
      <c r="D1215">
        <v>1986</v>
      </c>
      <c r="E1215" t="s">
        <v>2621</v>
      </c>
      <c r="G1215">
        <v>5</v>
      </c>
      <c r="I1215" t="s">
        <v>33782</v>
      </c>
      <c r="J1215">
        <v>4</v>
      </c>
      <c r="K1215" t="s">
        <v>34002</v>
      </c>
      <c r="L1215" t="s">
        <v>34075</v>
      </c>
      <c r="M1215" t="s">
        <v>34076</v>
      </c>
      <c r="N1215" t="s">
        <v>33867</v>
      </c>
      <c r="O1215" t="s">
        <v>34044</v>
      </c>
      <c r="P1215" t="s">
        <v>34078</v>
      </c>
      <c r="Q1215">
        <v>34.585000000000001</v>
      </c>
      <c r="R1215">
        <v>133.77194399999999</v>
      </c>
      <c r="S1215">
        <v>5</v>
      </c>
      <c r="T1215">
        <v>14.2365837223853</v>
      </c>
      <c r="U1215">
        <v>94.676806083650106</v>
      </c>
      <c r="V1215" t="s">
        <v>34044</v>
      </c>
      <c r="W1215">
        <v>14.25</v>
      </c>
    </row>
    <row r="1216" spans="1:23" hidden="1">
      <c r="A1216" t="s">
        <v>34298</v>
      </c>
      <c r="B1216" t="s">
        <v>7688</v>
      </c>
      <c r="C1216" t="s">
        <v>7689</v>
      </c>
      <c r="D1216">
        <v>1986</v>
      </c>
      <c r="E1216" t="s">
        <v>2621</v>
      </c>
      <c r="G1216">
        <v>5</v>
      </c>
      <c r="I1216" t="s">
        <v>33782</v>
      </c>
      <c r="J1216">
        <v>4</v>
      </c>
      <c r="K1216" t="s">
        <v>34002</v>
      </c>
      <c r="L1216" t="s">
        <v>34075</v>
      </c>
      <c r="M1216" t="s">
        <v>34076</v>
      </c>
      <c r="N1216" t="s">
        <v>33867</v>
      </c>
      <c r="O1216" t="s">
        <v>34044</v>
      </c>
      <c r="P1216" t="s">
        <v>34078</v>
      </c>
      <c r="Q1216">
        <v>34.585000000000001</v>
      </c>
      <c r="R1216">
        <v>133.77194399999999</v>
      </c>
      <c r="S1216">
        <v>5</v>
      </c>
      <c r="T1216">
        <v>14.491595273619801</v>
      </c>
      <c r="U1216">
        <v>52.091254752851697</v>
      </c>
      <c r="V1216" t="s">
        <v>34044</v>
      </c>
      <c r="W1216">
        <v>14.5</v>
      </c>
    </row>
    <row r="1217" spans="1:24" hidden="1">
      <c r="A1217" t="s">
        <v>34298</v>
      </c>
      <c r="B1217" t="s">
        <v>7688</v>
      </c>
      <c r="C1217" t="s">
        <v>7689</v>
      </c>
      <c r="D1217">
        <v>1986</v>
      </c>
      <c r="E1217" t="s">
        <v>2621</v>
      </c>
      <c r="G1217">
        <v>5</v>
      </c>
      <c r="I1217" t="s">
        <v>33782</v>
      </c>
      <c r="J1217">
        <v>4</v>
      </c>
      <c r="K1217" t="s">
        <v>34002</v>
      </c>
      <c r="L1217" t="s">
        <v>34075</v>
      </c>
      <c r="M1217" t="s">
        <v>34076</v>
      </c>
      <c r="N1217" t="s">
        <v>33867</v>
      </c>
      <c r="O1217" t="s">
        <v>34044</v>
      </c>
      <c r="P1217" t="s">
        <v>34078</v>
      </c>
      <c r="Q1217">
        <v>34.585000000000001</v>
      </c>
      <c r="R1217">
        <v>133.77194399999999</v>
      </c>
      <c r="S1217">
        <v>5</v>
      </c>
      <c r="T1217">
        <v>14.747310728208999</v>
      </c>
      <c r="U1217">
        <v>14.4486692015209</v>
      </c>
      <c r="V1217" t="s">
        <v>34044</v>
      </c>
      <c r="W1217">
        <v>14.75</v>
      </c>
    </row>
    <row r="1218" spans="1:24" hidden="1">
      <c r="A1218" t="s">
        <v>34298</v>
      </c>
      <c r="B1218" t="s">
        <v>7688</v>
      </c>
      <c r="C1218" t="s">
        <v>7689</v>
      </c>
      <c r="D1218">
        <v>1986</v>
      </c>
      <c r="E1218" t="s">
        <v>2621</v>
      </c>
      <c r="G1218">
        <v>5</v>
      </c>
      <c r="I1218" t="s">
        <v>33782</v>
      </c>
      <c r="J1218">
        <v>4</v>
      </c>
      <c r="K1218" t="s">
        <v>34002</v>
      </c>
      <c r="L1218" t="s">
        <v>34075</v>
      </c>
      <c r="M1218" t="s">
        <v>34076</v>
      </c>
      <c r="N1218" t="s">
        <v>33867</v>
      </c>
      <c r="O1218" t="s">
        <v>34044</v>
      </c>
      <c r="P1218" t="s">
        <v>34078</v>
      </c>
      <c r="Q1218">
        <v>34.585000000000001</v>
      </c>
      <c r="R1218">
        <v>133.77194399999999</v>
      </c>
      <c r="S1218">
        <v>5</v>
      </c>
      <c r="T1218">
        <v>14.992251046830599</v>
      </c>
      <c r="U1218">
        <v>1.14068441064638</v>
      </c>
      <c r="V1218" t="s">
        <v>34044</v>
      </c>
      <c r="W1218">
        <v>15</v>
      </c>
    </row>
    <row r="1219" spans="1:24" hidden="1">
      <c r="A1219" t="s">
        <v>34298</v>
      </c>
      <c r="B1219" t="s">
        <v>7688</v>
      </c>
      <c r="C1219" t="s">
        <v>7689</v>
      </c>
      <c r="D1219">
        <v>1986</v>
      </c>
      <c r="E1219" t="s">
        <v>2621</v>
      </c>
      <c r="G1219">
        <v>5</v>
      </c>
      <c r="I1219" t="s">
        <v>33782</v>
      </c>
      <c r="J1219">
        <v>4</v>
      </c>
      <c r="K1219" t="s">
        <v>34002</v>
      </c>
      <c r="L1219" t="s">
        <v>34075</v>
      </c>
      <c r="M1219" t="s">
        <v>34076</v>
      </c>
      <c r="N1219" t="s">
        <v>33867</v>
      </c>
      <c r="O1219" t="s">
        <v>34044</v>
      </c>
      <c r="P1219" t="s">
        <v>34080</v>
      </c>
      <c r="Q1219">
        <v>36.238047000000002</v>
      </c>
      <c r="R1219">
        <v>137.97198299999999</v>
      </c>
      <c r="S1219">
        <v>5</v>
      </c>
      <c r="T1219">
        <v>14.3892405063291</v>
      </c>
      <c r="U1219">
        <v>100</v>
      </c>
      <c r="V1219" t="s">
        <v>34044</v>
      </c>
      <c r="W1219">
        <v>14.36</v>
      </c>
    </row>
    <row r="1220" spans="1:24" hidden="1">
      <c r="A1220" t="s">
        <v>34298</v>
      </c>
      <c r="B1220" t="s">
        <v>7688</v>
      </c>
      <c r="C1220" t="s">
        <v>7689</v>
      </c>
      <c r="D1220">
        <v>1986</v>
      </c>
      <c r="E1220" t="s">
        <v>2621</v>
      </c>
      <c r="G1220">
        <v>5</v>
      </c>
      <c r="I1220" t="s">
        <v>33782</v>
      </c>
      <c r="J1220">
        <v>4</v>
      </c>
      <c r="K1220" t="s">
        <v>34002</v>
      </c>
      <c r="L1220" t="s">
        <v>34075</v>
      </c>
      <c r="M1220" t="s">
        <v>34076</v>
      </c>
      <c r="N1220" t="s">
        <v>33867</v>
      </c>
      <c r="O1220" t="s">
        <v>34044</v>
      </c>
      <c r="P1220" t="s">
        <v>34080</v>
      </c>
      <c r="Q1220">
        <v>36.238047000000002</v>
      </c>
      <c r="R1220">
        <v>137.97198299999999</v>
      </c>
      <c r="S1220">
        <v>5</v>
      </c>
      <c r="T1220">
        <v>14.4937791788997</v>
      </c>
      <c r="U1220">
        <v>100.76045627376401</v>
      </c>
      <c r="V1220" t="s">
        <v>34044</v>
      </c>
      <c r="W1220">
        <v>14.5</v>
      </c>
    </row>
    <row r="1221" spans="1:24" hidden="1">
      <c r="A1221" t="s">
        <v>34298</v>
      </c>
      <c r="B1221" t="s">
        <v>7688</v>
      </c>
      <c r="C1221" t="s">
        <v>7689</v>
      </c>
      <c r="D1221">
        <v>1986</v>
      </c>
      <c r="E1221" t="s">
        <v>2621</v>
      </c>
      <c r="G1221">
        <v>5</v>
      </c>
      <c r="I1221" t="s">
        <v>33782</v>
      </c>
      <c r="J1221">
        <v>4</v>
      </c>
      <c r="K1221" t="s">
        <v>34002</v>
      </c>
      <c r="L1221" t="s">
        <v>34075</v>
      </c>
      <c r="M1221" t="s">
        <v>34076</v>
      </c>
      <c r="N1221" t="s">
        <v>33867</v>
      </c>
      <c r="O1221" t="s">
        <v>34044</v>
      </c>
      <c r="P1221" t="s">
        <v>34080</v>
      </c>
      <c r="Q1221">
        <v>36.238047000000002</v>
      </c>
      <c r="R1221">
        <v>137.97198299999999</v>
      </c>
      <c r="S1221">
        <v>5</v>
      </c>
      <c r="T1221">
        <v>14.7387014487173</v>
      </c>
      <c r="U1221">
        <v>53.992395437262303</v>
      </c>
      <c r="V1221" t="s">
        <v>34044</v>
      </c>
      <c r="W1221">
        <v>14.75</v>
      </c>
    </row>
    <row r="1222" spans="1:24" hidden="1">
      <c r="A1222" t="s">
        <v>34298</v>
      </c>
      <c r="B1222" t="s">
        <v>7688</v>
      </c>
      <c r="C1222" t="s">
        <v>7689</v>
      </c>
      <c r="D1222">
        <v>1986</v>
      </c>
      <c r="E1222" t="s">
        <v>2621</v>
      </c>
      <c r="G1222">
        <v>5</v>
      </c>
      <c r="I1222" t="s">
        <v>33782</v>
      </c>
      <c r="J1222">
        <v>4</v>
      </c>
      <c r="K1222" t="s">
        <v>34002</v>
      </c>
      <c r="L1222" t="s">
        <v>34075</v>
      </c>
      <c r="M1222" t="s">
        <v>34076</v>
      </c>
      <c r="N1222" t="s">
        <v>33867</v>
      </c>
      <c r="O1222" t="s">
        <v>34044</v>
      </c>
      <c r="P1222" t="s">
        <v>34080</v>
      </c>
      <c r="Q1222">
        <v>36.238047000000002</v>
      </c>
      <c r="R1222">
        <v>137.97198299999999</v>
      </c>
      <c r="S1222">
        <v>5</v>
      </c>
      <c r="T1222">
        <v>14.997755932040199</v>
      </c>
      <c r="U1222">
        <v>6.4638783269961904</v>
      </c>
      <c r="V1222" t="s">
        <v>34044</v>
      </c>
      <c r="W1222">
        <v>15</v>
      </c>
    </row>
    <row r="1223" spans="1:24" hidden="1">
      <c r="A1223" t="s">
        <v>34298</v>
      </c>
      <c r="B1223" t="s">
        <v>7688</v>
      </c>
      <c r="C1223" t="s">
        <v>7689</v>
      </c>
      <c r="D1223">
        <v>1986</v>
      </c>
      <c r="E1223" t="s">
        <v>2621</v>
      </c>
      <c r="G1223">
        <v>5</v>
      </c>
      <c r="I1223" t="s">
        <v>33782</v>
      </c>
      <c r="J1223">
        <v>4</v>
      </c>
      <c r="K1223" t="s">
        <v>34002</v>
      </c>
      <c r="L1223" t="s">
        <v>34075</v>
      </c>
      <c r="M1223" t="s">
        <v>34076</v>
      </c>
      <c r="N1223" t="s">
        <v>33867</v>
      </c>
      <c r="O1223" t="s">
        <v>34044</v>
      </c>
      <c r="P1223" t="s">
        <v>34080</v>
      </c>
      <c r="Q1223">
        <v>36.238047000000002</v>
      </c>
      <c r="R1223">
        <v>137.97198299999999</v>
      </c>
      <c r="S1223">
        <v>5</v>
      </c>
      <c r="T1223">
        <v>15.2771153198248</v>
      </c>
      <c r="U1223">
        <v>1.5209125475285099</v>
      </c>
      <c r="V1223" t="s">
        <v>34044</v>
      </c>
      <c r="W1223">
        <v>15.25</v>
      </c>
    </row>
    <row r="1224" spans="1:24" hidden="1">
      <c r="A1224" t="s">
        <v>34298</v>
      </c>
      <c r="B1224" t="s">
        <v>7688</v>
      </c>
      <c r="C1224" t="s">
        <v>7689</v>
      </c>
      <c r="D1224">
        <v>1986</v>
      </c>
      <c r="E1224" t="s">
        <v>2621</v>
      </c>
      <c r="G1224">
        <v>5</v>
      </c>
      <c r="I1224" t="s">
        <v>33782</v>
      </c>
      <c r="J1224">
        <v>4</v>
      </c>
      <c r="K1224" t="s">
        <v>34002</v>
      </c>
      <c r="L1224" t="s">
        <v>34075</v>
      </c>
      <c r="M1224" t="s">
        <v>34076</v>
      </c>
      <c r="N1224" t="s">
        <v>33867</v>
      </c>
      <c r="O1224" t="s">
        <v>34044</v>
      </c>
      <c r="P1224" t="s">
        <v>34079</v>
      </c>
      <c r="Q1224">
        <v>34.655278000000003</v>
      </c>
      <c r="R1224">
        <v>133.919444</v>
      </c>
      <c r="S1224">
        <v>5</v>
      </c>
      <c r="T1224">
        <v>14.3715887760504</v>
      </c>
      <c r="U1224">
        <v>76.045627376425799</v>
      </c>
      <c r="V1224" t="s">
        <v>34044</v>
      </c>
      <c r="W1224">
        <v>14.36</v>
      </c>
    </row>
    <row r="1225" spans="1:24" hidden="1">
      <c r="A1225" t="s">
        <v>34298</v>
      </c>
      <c r="B1225" t="s">
        <v>7688</v>
      </c>
      <c r="C1225" t="s">
        <v>7689</v>
      </c>
      <c r="D1225">
        <v>1986</v>
      </c>
      <c r="E1225" t="s">
        <v>2621</v>
      </c>
      <c r="G1225">
        <v>5</v>
      </c>
      <c r="I1225" t="s">
        <v>33782</v>
      </c>
      <c r="J1225">
        <v>4</v>
      </c>
      <c r="K1225" t="s">
        <v>34002</v>
      </c>
      <c r="L1225" t="s">
        <v>34075</v>
      </c>
      <c r="M1225" t="s">
        <v>34076</v>
      </c>
      <c r="N1225" t="s">
        <v>33867</v>
      </c>
      <c r="O1225" t="s">
        <v>34044</v>
      </c>
      <c r="P1225" t="s">
        <v>34079</v>
      </c>
      <c r="Q1225">
        <v>34.655278000000003</v>
      </c>
      <c r="R1225">
        <v>133.919444</v>
      </c>
      <c r="S1225">
        <v>5</v>
      </c>
      <c r="T1225">
        <v>14.4954396688646</v>
      </c>
      <c r="U1225">
        <v>79.087452471482806</v>
      </c>
      <c r="V1225" t="s">
        <v>34044</v>
      </c>
      <c r="W1225">
        <v>14.5</v>
      </c>
    </row>
    <row r="1226" spans="1:24" hidden="1">
      <c r="A1226" t="s">
        <v>34298</v>
      </c>
      <c r="B1226" t="s">
        <v>7688</v>
      </c>
      <c r="C1226" t="s">
        <v>7689</v>
      </c>
      <c r="D1226">
        <v>1986</v>
      </c>
      <c r="E1226" t="s">
        <v>2621</v>
      </c>
      <c r="G1226">
        <v>5</v>
      </c>
      <c r="I1226" t="s">
        <v>33782</v>
      </c>
      <c r="J1226">
        <v>4</v>
      </c>
      <c r="K1226" t="s">
        <v>34002</v>
      </c>
      <c r="L1226" t="s">
        <v>34075</v>
      </c>
      <c r="M1226" t="s">
        <v>34076</v>
      </c>
      <c r="N1226" t="s">
        <v>33867</v>
      </c>
      <c r="O1226" t="s">
        <v>34044</v>
      </c>
      <c r="P1226" t="s">
        <v>34079</v>
      </c>
      <c r="Q1226">
        <v>34.655278000000003</v>
      </c>
      <c r="R1226">
        <v>133.919444</v>
      </c>
      <c r="S1226">
        <v>5</v>
      </c>
      <c r="T1226">
        <v>14.745487799008499</v>
      </c>
      <c r="U1226">
        <v>34.980988593155899</v>
      </c>
      <c r="V1226" t="s">
        <v>34044</v>
      </c>
      <c r="W1226">
        <v>14.75</v>
      </c>
    </row>
    <row r="1227" spans="1:24" hidden="1">
      <c r="A1227" t="s">
        <v>34298</v>
      </c>
      <c r="B1227" t="s">
        <v>7688</v>
      </c>
      <c r="C1227" t="s">
        <v>7689</v>
      </c>
      <c r="D1227">
        <v>1986</v>
      </c>
      <c r="E1227" t="s">
        <v>2621</v>
      </c>
      <c r="G1227">
        <v>5</v>
      </c>
      <c r="I1227" t="s">
        <v>33782</v>
      </c>
      <c r="J1227">
        <v>4</v>
      </c>
      <c r="K1227" t="s">
        <v>34002</v>
      </c>
      <c r="L1227" t="s">
        <v>34075</v>
      </c>
      <c r="M1227" t="s">
        <v>34076</v>
      </c>
      <c r="N1227" t="s">
        <v>33867</v>
      </c>
      <c r="O1227" t="s">
        <v>34044</v>
      </c>
      <c r="P1227" t="s">
        <v>34079</v>
      </c>
      <c r="Q1227">
        <v>34.655278000000003</v>
      </c>
      <c r="R1227">
        <v>133.919444</v>
      </c>
      <c r="S1227">
        <v>5</v>
      </c>
      <c r="T1227">
        <v>14.9589690523174</v>
      </c>
      <c r="U1227">
        <v>0.76045627376426195</v>
      </c>
      <c r="V1227" t="s">
        <v>34044</v>
      </c>
      <c r="W1227">
        <v>15</v>
      </c>
    </row>
    <row r="1228" spans="1:24" hidden="1">
      <c r="A1228" t="s">
        <v>34298</v>
      </c>
      <c r="B1228" t="s">
        <v>7688</v>
      </c>
      <c r="C1228" t="s">
        <v>7689</v>
      </c>
      <c r="D1228">
        <v>1986</v>
      </c>
      <c r="E1228" t="s">
        <v>2621</v>
      </c>
      <c r="G1228">
        <v>5</v>
      </c>
      <c r="I1228" t="s">
        <v>33782</v>
      </c>
      <c r="J1228">
        <v>4</v>
      </c>
      <c r="K1228" t="s">
        <v>34002</v>
      </c>
      <c r="L1228" t="s">
        <v>34075</v>
      </c>
      <c r="M1228" t="s">
        <v>34076</v>
      </c>
      <c r="N1228" t="s">
        <v>33867</v>
      </c>
      <c r="O1228" t="s">
        <v>34044</v>
      </c>
      <c r="P1228" t="s">
        <v>34079</v>
      </c>
      <c r="Q1228">
        <v>34.655278000000003</v>
      </c>
      <c r="R1228">
        <v>133.919444</v>
      </c>
      <c r="S1228">
        <v>5</v>
      </c>
      <c r="T1228">
        <v>15.210659623622201</v>
      </c>
      <c r="U1228">
        <v>1.5209125475285099</v>
      </c>
      <c r="V1228" t="s">
        <v>34044</v>
      </c>
      <c r="W1228">
        <v>15.25</v>
      </c>
    </row>
    <row r="1229" spans="1:24" hidden="1">
      <c r="A1229" t="s">
        <v>34298</v>
      </c>
      <c r="B1229" t="s">
        <v>7688</v>
      </c>
      <c r="C1229" t="s">
        <v>7689</v>
      </c>
      <c r="D1229">
        <v>1986</v>
      </c>
      <c r="E1229" t="s">
        <v>2621</v>
      </c>
      <c r="G1229">
        <v>5</v>
      </c>
      <c r="I1229" t="s">
        <v>33782</v>
      </c>
      <c r="J1229">
        <v>4</v>
      </c>
      <c r="K1229" t="s">
        <v>34002</v>
      </c>
      <c r="L1229" t="s">
        <v>34075</v>
      </c>
      <c r="M1229" t="s">
        <v>34076</v>
      </c>
      <c r="N1229" t="s">
        <v>33867</v>
      </c>
      <c r="O1229" t="s">
        <v>34044</v>
      </c>
      <c r="P1229" t="s">
        <v>34018</v>
      </c>
      <c r="Q1229">
        <v>43.061943999999997</v>
      </c>
      <c r="R1229">
        <v>141.35416699999999</v>
      </c>
      <c r="S1229">
        <v>4</v>
      </c>
      <c r="T1229">
        <v>14.745361457380699</v>
      </c>
      <c r="U1229">
        <v>100.76045627376401</v>
      </c>
      <c r="V1229" t="s">
        <v>34044</v>
      </c>
      <c r="W1229">
        <v>14.75</v>
      </c>
      <c r="X1229" t="s">
        <v>33876</v>
      </c>
    </row>
    <row r="1230" spans="1:24" hidden="1">
      <c r="A1230" t="s">
        <v>34298</v>
      </c>
      <c r="B1230" t="s">
        <v>7688</v>
      </c>
      <c r="C1230" t="s">
        <v>7689</v>
      </c>
      <c r="D1230">
        <v>1986</v>
      </c>
      <c r="E1230" t="s">
        <v>2621</v>
      </c>
      <c r="G1230">
        <v>5</v>
      </c>
      <c r="I1230" t="s">
        <v>33782</v>
      </c>
      <c r="J1230">
        <v>4</v>
      </c>
      <c r="K1230" t="s">
        <v>34002</v>
      </c>
      <c r="L1230" t="s">
        <v>34075</v>
      </c>
      <c r="M1230" t="s">
        <v>34076</v>
      </c>
      <c r="N1230" t="s">
        <v>33867</v>
      </c>
      <c r="O1230" t="s">
        <v>34044</v>
      </c>
      <c r="P1230" t="s">
        <v>34018</v>
      </c>
      <c r="Q1230">
        <v>43.061943999999997</v>
      </c>
      <c r="R1230">
        <v>141.35416699999999</v>
      </c>
      <c r="S1230">
        <v>4</v>
      </c>
      <c r="T1230">
        <v>14.992359339654399</v>
      </c>
      <c r="U1230">
        <v>101.90114068441</v>
      </c>
      <c r="V1230" t="s">
        <v>34044</v>
      </c>
      <c r="W1230">
        <v>15</v>
      </c>
      <c r="X1230" t="s">
        <v>33876</v>
      </c>
    </row>
    <row r="1231" spans="1:24" hidden="1">
      <c r="A1231" t="s">
        <v>34298</v>
      </c>
      <c r="B1231" t="s">
        <v>7688</v>
      </c>
      <c r="C1231" t="s">
        <v>7689</v>
      </c>
      <c r="D1231">
        <v>1986</v>
      </c>
      <c r="E1231" t="s">
        <v>2621</v>
      </c>
      <c r="G1231">
        <v>5</v>
      </c>
      <c r="I1231" t="s">
        <v>33782</v>
      </c>
      <c r="J1231">
        <v>4</v>
      </c>
      <c r="K1231" t="s">
        <v>34002</v>
      </c>
      <c r="L1231" t="s">
        <v>34075</v>
      </c>
      <c r="M1231" t="s">
        <v>34076</v>
      </c>
      <c r="N1231" t="s">
        <v>33867</v>
      </c>
      <c r="O1231" t="s">
        <v>34044</v>
      </c>
      <c r="P1231" t="s">
        <v>34018</v>
      </c>
      <c r="Q1231">
        <v>43.061943999999997</v>
      </c>
      <c r="R1231">
        <v>141.35416699999999</v>
      </c>
      <c r="S1231">
        <v>4</v>
      </c>
      <c r="T1231">
        <v>15.2438874717235</v>
      </c>
      <c r="U1231">
        <v>101.520912547528</v>
      </c>
      <c r="V1231" t="s">
        <v>34044</v>
      </c>
      <c r="W1231">
        <v>15.25</v>
      </c>
      <c r="X1231" t="s">
        <v>33876</v>
      </c>
    </row>
    <row r="1232" spans="1:24" hidden="1">
      <c r="A1232" t="s">
        <v>34298</v>
      </c>
      <c r="B1232" t="s">
        <v>7688</v>
      </c>
      <c r="C1232" t="s">
        <v>7689</v>
      </c>
      <c r="D1232">
        <v>1986</v>
      </c>
      <c r="E1232" t="s">
        <v>2621</v>
      </c>
      <c r="G1232">
        <v>5</v>
      </c>
      <c r="I1232" t="s">
        <v>33782</v>
      </c>
      <c r="J1232">
        <v>4</v>
      </c>
      <c r="K1232" t="s">
        <v>34002</v>
      </c>
      <c r="L1232" t="s">
        <v>34075</v>
      </c>
      <c r="M1232" t="s">
        <v>34076</v>
      </c>
      <c r="N1232" t="s">
        <v>33867</v>
      </c>
      <c r="O1232" t="s">
        <v>34044</v>
      </c>
      <c r="P1232" t="s">
        <v>34018</v>
      </c>
      <c r="Q1232">
        <v>43.061943999999997</v>
      </c>
      <c r="R1232">
        <v>141.35416699999999</v>
      </c>
      <c r="S1232">
        <v>4</v>
      </c>
      <c r="T1232">
        <v>15.4953434085767</v>
      </c>
      <c r="U1232">
        <v>67.300380228136802</v>
      </c>
      <c r="V1232" t="s">
        <v>34044</v>
      </c>
      <c r="W1232">
        <v>15.5</v>
      </c>
      <c r="X1232" t="s">
        <v>33876</v>
      </c>
    </row>
    <row r="1233" spans="1:23" hidden="1">
      <c r="A1233" t="s">
        <v>34299</v>
      </c>
      <c r="B1233" t="s">
        <v>5156</v>
      </c>
      <c r="C1233" t="s">
        <v>5157</v>
      </c>
      <c r="D1233">
        <v>1986</v>
      </c>
      <c r="E1233" t="s">
        <v>5158</v>
      </c>
      <c r="F1233" t="s">
        <v>5159</v>
      </c>
      <c r="G1233">
        <v>18</v>
      </c>
      <c r="H1233" t="s">
        <v>33764</v>
      </c>
      <c r="J1233">
        <v>18</v>
      </c>
      <c r="K1233" t="s">
        <v>33799</v>
      </c>
      <c r="L1233" t="s">
        <v>33850</v>
      </c>
      <c r="M1233" t="s">
        <v>33901</v>
      </c>
      <c r="N1233" t="s">
        <v>33852</v>
      </c>
      <c r="O1233" t="s">
        <v>33853</v>
      </c>
      <c r="P1233" t="s">
        <v>33984</v>
      </c>
      <c r="Q1233">
        <f t="shared" ref="Q1233:Q1239" si="15">43+55/60</f>
        <v>43.916666666666664</v>
      </c>
      <c r="R1233">
        <v>16</v>
      </c>
      <c r="S1233" s="5">
        <v>7</v>
      </c>
      <c r="T1233">
        <v>9.1442858748173901</v>
      </c>
      <c r="U1233">
        <v>96.825486009663905</v>
      </c>
      <c r="V1233">
        <v>30</v>
      </c>
      <c r="W1233">
        <v>9</v>
      </c>
    </row>
    <row r="1234" spans="1:23" hidden="1">
      <c r="A1234" t="s">
        <v>34299</v>
      </c>
      <c r="B1234" t="s">
        <v>5156</v>
      </c>
      <c r="C1234" t="s">
        <v>5157</v>
      </c>
      <c r="D1234">
        <v>1986</v>
      </c>
      <c r="E1234" t="s">
        <v>5158</v>
      </c>
      <c r="F1234" t="s">
        <v>5159</v>
      </c>
      <c r="G1234">
        <v>18</v>
      </c>
      <c r="H1234" t="s">
        <v>33764</v>
      </c>
      <c r="J1234">
        <v>18</v>
      </c>
      <c r="K1234" t="s">
        <v>33799</v>
      </c>
      <c r="L1234" t="s">
        <v>33850</v>
      </c>
      <c r="M1234" t="s">
        <v>33901</v>
      </c>
      <c r="N1234" t="s">
        <v>33852</v>
      </c>
      <c r="O1234" t="s">
        <v>33853</v>
      </c>
      <c r="P1234" t="s">
        <v>33984</v>
      </c>
      <c r="Q1234">
        <f t="shared" si="15"/>
        <v>43.916666666666664</v>
      </c>
      <c r="R1234">
        <v>16</v>
      </c>
      <c r="S1234" s="5">
        <v>7</v>
      </c>
      <c r="T1234">
        <v>12.0883245308461</v>
      </c>
      <c r="U1234">
        <v>82.402517136756899</v>
      </c>
      <c r="V1234">
        <v>30</v>
      </c>
      <c r="W1234">
        <v>12</v>
      </c>
    </row>
    <row r="1235" spans="1:23" hidden="1">
      <c r="A1235" t="s">
        <v>34299</v>
      </c>
      <c r="B1235" t="s">
        <v>5156</v>
      </c>
      <c r="C1235" t="s">
        <v>5157</v>
      </c>
      <c r="D1235">
        <v>1986</v>
      </c>
      <c r="E1235" t="s">
        <v>5158</v>
      </c>
      <c r="F1235" t="s">
        <v>5159</v>
      </c>
      <c r="G1235">
        <v>18</v>
      </c>
      <c r="H1235" t="s">
        <v>33764</v>
      </c>
      <c r="J1235">
        <v>18</v>
      </c>
      <c r="K1235" t="s">
        <v>33799</v>
      </c>
      <c r="L1235" t="s">
        <v>33850</v>
      </c>
      <c r="M1235" t="s">
        <v>33901</v>
      </c>
      <c r="N1235" t="s">
        <v>33852</v>
      </c>
      <c r="O1235" t="s">
        <v>33853</v>
      </c>
      <c r="P1235" t="s">
        <v>33984</v>
      </c>
      <c r="Q1235">
        <f t="shared" si="15"/>
        <v>43.916666666666664</v>
      </c>
      <c r="R1235">
        <v>16</v>
      </c>
      <c r="S1235" s="5">
        <v>7</v>
      </c>
      <c r="T1235">
        <v>13.658950443870101</v>
      </c>
      <c r="U1235">
        <v>4.9724688167209399</v>
      </c>
      <c r="V1235">
        <v>30</v>
      </c>
      <c r="W1235">
        <v>13.5</v>
      </c>
    </row>
    <row r="1236" spans="1:23" hidden="1">
      <c r="A1236" t="s">
        <v>34299</v>
      </c>
      <c r="B1236" t="s">
        <v>5156</v>
      </c>
      <c r="C1236" t="s">
        <v>5157</v>
      </c>
      <c r="D1236">
        <v>1986</v>
      </c>
      <c r="E1236" t="s">
        <v>5158</v>
      </c>
      <c r="F1236" t="s">
        <v>5159</v>
      </c>
      <c r="G1236">
        <v>18</v>
      </c>
      <c r="H1236" t="s">
        <v>33764</v>
      </c>
      <c r="J1236">
        <v>18</v>
      </c>
      <c r="K1236" t="s">
        <v>33799</v>
      </c>
      <c r="L1236" t="s">
        <v>33850</v>
      </c>
      <c r="M1236" t="s">
        <v>33901</v>
      </c>
      <c r="N1236" t="s">
        <v>33852</v>
      </c>
      <c r="O1236" t="s">
        <v>33853</v>
      </c>
      <c r="P1236" t="s">
        <v>33984</v>
      </c>
      <c r="Q1236">
        <f t="shared" si="15"/>
        <v>43.916666666666664</v>
      </c>
      <c r="R1236">
        <v>16</v>
      </c>
      <c r="S1236" s="5">
        <v>7</v>
      </c>
      <c r="T1236">
        <v>15.007079447128801</v>
      </c>
      <c r="U1236">
        <v>3.9330261827170698</v>
      </c>
      <c r="V1236">
        <v>30</v>
      </c>
      <c r="W1236">
        <v>15</v>
      </c>
    </row>
    <row r="1237" spans="1:23" hidden="1">
      <c r="A1237" t="s">
        <v>34299</v>
      </c>
      <c r="B1237" t="s">
        <v>5156</v>
      </c>
      <c r="C1237" t="s">
        <v>5157</v>
      </c>
      <c r="D1237">
        <v>1986</v>
      </c>
      <c r="E1237" t="s">
        <v>5158</v>
      </c>
      <c r="F1237" t="s">
        <v>5159</v>
      </c>
      <c r="G1237">
        <v>18</v>
      </c>
      <c r="H1237" t="s">
        <v>33764</v>
      </c>
      <c r="J1237">
        <v>18</v>
      </c>
      <c r="K1237" t="s">
        <v>33799</v>
      </c>
      <c r="L1237" t="s">
        <v>33850</v>
      </c>
      <c r="M1237" t="s">
        <v>33901</v>
      </c>
      <c r="N1237" t="s">
        <v>33852</v>
      </c>
      <c r="O1237" t="s">
        <v>33853</v>
      </c>
      <c r="P1237" t="s">
        <v>33984</v>
      </c>
      <c r="Q1237">
        <f t="shared" si="15"/>
        <v>43.916666666666664</v>
      </c>
      <c r="R1237">
        <v>16</v>
      </c>
      <c r="S1237" s="5">
        <v>7</v>
      </c>
      <c r="T1237">
        <v>16.455332059781899</v>
      </c>
      <c r="U1237">
        <v>8.5178109899988996</v>
      </c>
      <c r="V1237">
        <v>30</v>
      </c>
      <c r="W1237">
        <v>16.5</v>
      </c>
    </row>
    <row r="1238" spans="1:23" hidden="1">
      <c r="A1238" t="s">
        <v>34299</v>
      </c>
      <c r="B1238" t="s">
        <v>5156</v>
      </c>
      <c r="C1238" t="s">
        <v>5157</v>
      </c>
      <c r="D1238">
        <v>1986</v>
      </c>
      <c r="E1238" t="s">
        <v>5158</v>
      </c>
      <c r="F1238" t="s">
        <v>5159</v>
      </c>
      <c r="G1238">
        <v>18</v>
      </c>
      <c r="H1238" t="s">
        <v>33764</v>
      </c>
      <c r="J1238">
        <v>18</v>
      </c>
      <c r="K1238" t="s">
        <v>33799</v>
      </c>
      <c r="L1238" t="s">
        <v>33850</v>
      </c>
      <c r="M1238" t="s">
        <v>33901</v>
      </c>
      <c r="N1238" t="s">
        <v>33852</v>
      </c>
      <c r="O1238" t="s">
        <v>33853</v>
      </c>
      <c r="P1238" t="s">
        <v>33984</v>
      </c>
      <c r="Q1238">
        <f t="shared" si="15"/>
        <v>43.916666666666664</v>
      </c>
      <c r="R1238">
        <v>16</v>
      </c>
      <c r="S1238" s="5">
        <v>7</v>
      </c>
      <c r="T1238">
        <v>17.977413192493501</v>
      </c>
      <c r="U1238">
        <v>4.1184402741880604</v>
      </c>
      <c r="V1238">
        <v>30</v>
      </c>
      <c r="W1238">
        <v>18</v>
      </c>
    </row>
    <row r="1239" spans="1:23" hidden="1">
      <c r="A1239" t="s">
        <v>34299</v>
      </c>
      <c r="B1239" t="s">
        <v>5156</v>
      </c>
      <c r="C1239" t="s">
        <v>5157</v>
      </c>
      <c r="D1239">
        <v>1986</v>
      </c>
      <c r="E1239" t="s">
        <v>5158</v>
      </c>
      <c r="F1239" t="s">
        <v>5159</v>
      </c>
      <c r="G1239">
        <v>18</v>
      </c>
      <c r="H1239" t="s">
        <v>33764</v>
      </c>
      <c r="J1239">
        <v>18</v>
      </c>
      <c r="K1239" t="s">
        <v>33799</v>
      </c>
      <c r="L1239" t="s">
        <v>33850</v>
      </c>
      <c r="M1239" t="s">
        <v>33901</v>
      </c>
      <c r="N1239" t="s">
        <v>33852</v>
      </c>
      <c r="O1239" t="s">
        <v>33853</v>
      </c>
      <c r="P1239" t="s">
        <v>33984</v>
      </c>
      <c r="Q1239">
        <f t="shared" si="15"/>
        <v>43.916666666666664</v>
      </c>
      <c r="R1239">
        <v>16</v>
      </c>
      <c r="S1239" s="5">
        <v>7</v>
      </c>
      <c r="T1239">
        <v>19.421620406787198</v>
      </c>
      <c r="U1239">
        <v>6.4557815484885097</v>
      </c>
      <c r="V1239">
        <v>30</v>
      </c>
      <c r="W1239">
        <v>19.5</v>
      </c>
    </row>
    <row r="1240" spans="1:23" hidden="1">
      <c r="A1240" t="s">
        <v>34299</v>
      </c>
      <c r="B1240" t="s">
        <v>5156</v>
      </c>
      <c r="C1240" t="s">
        <v>5157</v>
      </c>
      <c r="D1240">
        <v>1986</v>
      </c>
      <c r="E1240" t="s">
        <v>5158</v>
      </c>
      <c r="F1240" t="s">
        <v>5159</v>
      </c>
      <c r="G1240">
        <v>18</v>
      </c>
      <c r="H1240" t="s">
        <v>33764</v>
      </c>
      <c r="J1240">
        <v>18</v>
      </c>
      <c r="K1240" t="s">
        <v>33799</v>
      </c>
      <c r="L1240" t="s">
        <v>33850</v>
      </c>
      <c r="M1240" t="s">
        <v>33901</v>
      </c>
      <c r="N1240" t="s">
        <v>33852</v>
      </c>
      <c r="O1240" t="s">
        <v>33853</v>
      </c>
      <c r="P1240" t="s">
        <v>33980</v>
      </c>
      <c r="Q1240">
        <v>47.4166666666667</v>
      </c>
      <c r="R1240">
        <v>8.5</v>
      </c>
      <c r="S1240" s="5">
        <v>8</v>
      </c>
      <c r="T1240">
        <v>8.9690109890109806</v>
      </c>
      <c r="U1240">
        <v>97.802197802197696</v>
      </c>
      <c r="V1240">
        <v>30</v>
      </c>
      <c r="W1240">
        <v>9</v>
      </c>
    </row>
    <row r="1241" spans="1:23" hidden="1">
      <c r="A1241" t="s">
        <v>34299</v>
      </c>
      <c r="B1241" t="s">
        <v>5156</v>
      </c>
      <c r="C1241" t="s">
        <v>5157</v>
      </c>
      <c r="D1241">
        <v>1986</v>
      </c>
      <c r="E1241" t="s">
        <v>5158</v>
      </c>
      <c r="F1241" t="s">
        <v>5159</v>
      </c>
      <c r="G1241">
        <v>18</v>
      </c>
      <c r="H1241" t="s">
        <v>33764</v>
      </c>
      <c r="J1241">
        <v>18</v>
      </c>
      <c r="K1241" t="s">
        <v>33799</v>
      </c>
      <c r="L1241" t="s">
        <v>33850</v>
      </c>
      <c r="M1241" t="s">
        <v>33901</v>
      </c>
      <c r="N1241" t="s">
        <v>33852</v>
      </c>
      <c r="O1241" t="s">
        <v>33853</v>
      </c>
      <c r="P1241" t="s">
        <v>33980</v>
      </c>
      <c r="Q1241">
        <v>47.4166666666667</v>
      </c>
      <c r="R1241">
        <v>8.5</v>
      </c>
      <c r="S1241" s="5">
        <v>8</v>
      </c>
      <c r="T1241">
        <v>12.029010989010899</v>
      </c>
      <c r="U1241">
        <v>97.802197802197696</v>
      </c>
      <c r="V1241">
        <v>30</v>
      </c>
      <c r="W1241">
        <v>12</v>
      </c>
    </row>
    <row r="1242" spans="1:23" hidden="1">
      <c r="A1242" t="s">
        <v>34299</v>
      </c>
      <c r="B1242" t="s">
        <v>5156</v>
      </c>
      <c r="C1242" t="s">
        <v>5157</v>
      </c>
      <c r="D1242">
        <v>1986</v>
      </c>
      <c r="E1242" t="s">
        <v>5158</v>
      </c>
      <c r="F1242" t="s">
        <v>5159</v>
      </c>
      <c r="G1242">
        <v>18</v>
      </c>
      <c r="H1242" t="s">
        <v>33764</v>
      </c>
      <c r="J1242">
        <v>18</v>
      </c>
      <c r="K1242" t="s">
        <v>33799</v>
      </c>
      <c r="L1242" t="s">
        <v>33850</v>
      </c>
      <c r="M1242" t="s">
        <v>33901</v>
      </c>
      <c r="N1242" t="s">
        <v>33852</v>
      </c>
      <c r="O1242" t="s">
        <v>33853</v>
      </c>
      <c r="P1242" t="s">
        <v>33980</v>
      </c>
      <c r="Q1242">
        <v>47.4166666666667</v>
      </c>
      <c r="R1242">
        <v>8.5</v>
      </c>
      <c r="S1242" s="5">
        <v>8</v>
      </c>
      <c r="T1242">
        <v>13.537252747252699</v>
      </c>
      <c r="U1242">
        <v>73.626373626373606</v>
      </c>
      <c r="V1242">
        <v>30</v>
      </c>
      <c r="W1242">
        <v>13.5</v>
      </c>
    </row>
    <row r="1243" spans="1:23" hidden="1">
      <c r="A1243" t="s">
        <v>34299</v>
      </c>
      <c r="B1243" t="s">
        <v>5156</v>
      </c>
      <c r="C1243" t="s">
        <v>5157</v>
      </c>
      <c r="D1243">
        <v>1986</v>
      </c>
      <c r="E1243" t="s">
        <v>5158</v>
      </c>
      <c r="F1243" t="s">
        <v>5159</v>
      </c>
      <c r="G1243">
        <v>18</v>
      </c>
      <c r="H1243" t="s">
        <v>33764</v>
      </c>
      <c r="J1243">
        <v>18</v>
      </c>
      <c r="K1243" t="s">
        <v>33799</v>
      </c>
      <c r="L1243" t="s">
        <v>33850</v>
      </c>
      <c r="M1243" t="s">
        <v>33901</v>
      </c>
      <c r="N1243" t="s">
        <v>33852</v>
      </c>
      <c r="O1243" t="s">
        <v>33853</v>
      </c>
      <c r="P1243" t="s">
        <v>33980</v>
      </c>
      <c r="Q1243">
        <v>47.4166666666667</v>
      </c>
      <c r="R1243">
        <v>8.5</v>
      </c>
      <c r="S1243" s="5">
        <v>8</v>
      </c>
      <c r="T1243">
        <v>15.0237362637362</v>
      </c>
      <c r="U1243">
        <v>25.274725274725199</v>
      </c>
      <c r="V1243">
        <v>30</v>
      </c>
      <c r="W1243">
        <v>15</v>
      </c>
    </row>
    <row r="1244" spans="1:23" hidden="1">
      <c r="A1244" t="s">
        <v>34299</v>
      </c>
      <c r="B1244" t="s">
        <v>5156</v>
      </c>
      <c r="C1244" t="s">
        <v>5157</v>
      </c>
      <c r="D1244">
        <v>1986</v>
      </c>
      <c r="E1244" t="s">
        <v>5158</v>
      </c>
      <c r="F1244" t="s">
        <v>5159</v>
      </c>
      <c r="G1244">
        <v>18</v>
      </c>
      <c r="H1244" t="s">
        <v>33764</v>
      </c>
      <c r="J1244">
        <v>18</v>
      </c>
      <c r="K1244" t="s">
        <v>33799</v>
      </c>
      <c r="L1244" t="s">
        <v>33850</v>
      </c>
      <c r="M1244" t="s">
        <v>33901</v>
      </c>
      <c r="N1244" t="s">
        <v>33852</v>
      </c>
      <c r="O1244" t="s">
        <v>33853</v>
      </c>
      <c r="P1244" t="s">
        <v>33980</v>
      </c>
      <c r="Q1244">
        <v>47.4166666666667</v>
      </c>
      <c r="R1244">
        <v>8.5</v>
      </c>
      <c r="S1244" s="5">
        <v>8</v>
      </c>
      <c r="T1244">
        <v>16.530989010989</v>
      </c>
      <c r="U1244">
        <v>0</v>
      </c>
      <c r="V1244">
        <v>30</v>
      </c>
      <c r="W1244">
        <v>16.5</v>
      </c>
    </row>
    <row r="1245" spans="1:23" hidden="1">
      <c r="A1245" t="s">
        <v>34299</v>
      </c>
      <c r="B1245" t="s">
        <v>5156</v>
      </c>
      <c r="C1245" t="s">
        <v>5157</v>
      </c>
      <c r="D1245">
        <v>1986</v>
      </c>
      <c r="E1245" t="s">
        <v>5158</v>
      </c>
      <c r="F1245" t="s">
        <v>5159</v>
      </c>
      <c r="G1245">
        <v>18</v>
      </c>
      <c r="H1245" t="s">
        <v>33764</v>
      </c>
      <c r="J1245">
        <v>18</v>
      </c>
      <c r="K1245" t="s">
        <v>33799</v>
      </c>
      <c r="L1245" t="s">
        <v>33850</v>
      </c>
      <c r="M1245" t="s">
        <v>33901</v>
      </c>
      <c r="N1245" t="s">
        <v>33852</v>
      </c>
      <c r="O1245" t="s">
        <v>33853</v>
      </c>
      <c r="P1245" t="s">
        <v>33980</v>
      </c>
      <c r="Q1245">
        <v>47.4166666666667</v>
      </c>
      <c r="R1245">
        <v>8.5</v>
      </c>
      <c r="S1245" s="5">
        <v>8</v>
      </c>
      <c r="T1245">
        <v>18.060989010989001</v>
      </c>
      <c r="U1245">
        <v>0</v>
      </c>
      <c r="V1245">
        <v>30</v>
      </c>
      <c r="W1245">
        <v>18</v>
      </c>
    </row>
    <row r="1246" spans="1:23" hidden="1">
      <c r="A1246" t="s">
        <v>34299</v>
      </c>
      <c r="B1246" t="s">
        <v>5156</v>
      </c>
      <c r="C1246" t="s">
        <v>5157</v>
      </c>
      <c r="D1246">
        <v>1986</v>
      </c>
      <c r="E1246" t="s">
        <v>5158</v>
      </c>
      <c r="F1246" t="s">
        <v>5159</v>
      </c>
      <c r="G1246">
        <v>18</v>
      </c>
      <c r="H1246" t="s">
        <v>33764</v>
      </c>
      <c r="J1246">
        <v>18</v>
      </c>
      <c r="K1246" t="s">
        <v>33799</v>
      </c>
      <c r="L1246" t="s">
        <v>33850</v>
      </c>
      <c r="M1246" t="s">
        <v>33901</v>
      </c>
      <c r="N1246" t="s">
        <v>33852</v>
      </c>
      <c r="O1246" t="s">
        <v>33853</v>
      </c>
      <c r="P1246" t="s">
        <v>33980</v>
      </c>
      <c r="Q1246">
        <v>47.4166666666667</v>
      </c>
      <c r="R1246">
        <v>8.5</v>
      </c>
      <c r="S1246" s="5">
        <v>8</v>
      </c>
      <c r="T1246">
        <v>19.591978021978001</v>
      </c>
      <c r="U1246">
        <v>1.0989010989010499</v>
      </c>
      <c r="V1246">
        <v>30</v>
      </c>
      <c r="W1246">
        <v>19.5</v>
      </c>
    </row>
    <row r="1247" spans="1:23" hidden="1">
      <c r="A1247" t="s">
        <v>34299</v>
      </c>
      <c r="B1247" t="s">
        <v>5156</v>
      </c>
      <c r="C1247" t="s">
        <v>5157</v>
      </c>
      <c r="D1247">
        <v>1986</v>
      </c>
      <c r="E1247" t="s">
        <v>5158</v>
      </c>
      <c r="F1247" t="s">
        <v>5159</v>
      </c>
      <c r="G1247">
        <v>18</v>
      </c>
      <c r="H1247" t="s">
        <v>33764</v>
      </c>
      <c r="J1247">
        <v>18</v>
      </c>
      <c r="K1247" t="s">
        <v>33799</v>
      </c>
      <c r="L1247" t="s">
        <v>33850</v>
      </c>
      <c r="M1247" t="s">
        <v>33901</v>
      </c>
      <c r="N1247" t="s">
        <v>33852</v>
      </c>
      <c r="O1247" t="s">
        <v>33853</v>
      </c>
      <c r="P1247" t="s">
        <v>33980</v>
      </c>
      <c r="Q1247">
        <v>47.4166666666667</v>
      </c>
      <c r="R1247">
        <v>8.5</v>
      </c>
      <c r="S1247" s="5">
        <v>8</v>
      </c>
      <c r="T1247">
        <v>21.120989010989</v>
      </c>
      <c r="U1247">
        <v>0</v>
      </c>
      <c r="V1247">
        <v>30</v>
      </c>
      <c r="W1247">
        <v>21</v>
      </c>
    </row>
    <row r="1248" spans="1:23" hidden="1">
      <c r="A1248" t="s">
        <v>34299</v>
      </c>
      <c r="B1248" t="s">
        <v>5156</v>
      </c>
      <c r="C1248" t="s">
        <v>5157</v>
      </c>
      <c r="D1248">
        <v>1986</v>
      </c>
      <c r="E1248" t="s">
        <v>5158</v>
      </c>
      <c r="F1248" t="s">
        <v>5159</v>
      </c>
      <c r="G1248">
        <v>18</v>
      </c>
      <c r="H1248" t="s">
        <v>33764</v>
      </c>
      <c r="J1248">
        <v>18</v>
      </c>
      <c r="K1248" t="s">
        <v>33799</v>
      </c>
      <c r="L1248" t="s">
        <v>33850</v>
      </c>
      <c r="M1248" t="s">
        <v>33901</v>
      </c>
      <c r="N1248" t="s">
        <v>33852</v>
      </c>
      <c r="O1248" t="s">
        <v>33853</v>
      </c>
      <c r="P1248" t="s">
        <v>33981</v>
      </c>
      <c r="Q1248">
        <v>47.4166666666667</v>
      </c>
      <c r="R1248">
        <v>8.5</v>
      </c>
      <c r="S1248" s="5">
        <v>9</v>
      </c>
      <c r="T1248">
        <v>8.9809486995416705</v>
      </c>
      <c r="U1248">
        <v>95.604395604395606</v>
      </c>
      <c r="V1248">
        <v>30</v>
      </c>
      <c r="W1248">
        <v>9</v>
      </c>
    </row>
    <row r="1249" spans="1:23" hidden="1">
      <c r="A1249" t="s">
        <v>34299</v>
      </c>
      <c r="B1249" t="s">
        <v>5156</v>
      </c>
      <c r="C1249" t="s">
        <v>5157</v>
      </c>
      <c r="D1249">
        <v>1986</v>
      </c>
      <c r="E1249" t="s">
        <v>5158</v>
      </c>
      <c r="F1249" t="s">
        <v>5159</v>
      </c>
      <c r="G1249">
        <v>18</v>
      </c>
      <c r="H1249" t="s">
        <v>33764</v>
      </c>
      <c r="J1249">
        <v>18</v>
      </c>
      <c r="K1249" t="s">
        <v>33799</v>
      </c>
      <c r="L1249" t="s">
        <v>33850</v>
      </c>
      <c r="M1249" t="s">
        <v>33901</v>
      </c>
      <c r="N1249" t="s">
        <v>33852</v>
      </c>
      <c r="O1249" t="s">
        <v>33853</v>
      </c>
      <c r="P1249" t="s">
        <v>33981</v>
      </c>
      <c r="Q1249">
        <v>47.4166666666667</v>
      </c>
      <c r="R1249">
        <v>8.5</v>
      </c>
      <c r="S1249" s="5">
        <v>9</v>
      </c>
      <c r="T1249">
        <v>10.508697332817899</v>
      </c>
      <c r="U1249">
        <v>84.6153846153845</v>
      </c>
      <c r="V1249">
        <v>30</v>
      </c>
      <c r="W1249">
        <v>10.5</v>
      </c>
    </row>
    <row r="1250" spans="1:23" hidden="1">
      <c r="A1250" t="s">
        <v>34299</v>
      </c>
      <c r="B1250" t="s">
        <v>5156</v>
      </c>
      <c r="C1250" t="s">
        <v>5157</v>
      </c>
      <c r="D1250">
        <v>1986</v>
      </c>
      <c r="E1250" t="s">
        <v>5158</v>
      </c>
      <c r="F1250" t="s">
        <v>5159</v>
      </c>
      <c r="G1250">
        <v>18</v>
      </c>
      <c r="H1250" t="s">
        <v>33764</v>
      </c>
      <c r="J1250">
        <v>18</v>
      </c>
      <c r="K1250" t="s">
        <v>33799</v>
      </c>
      <c r="L1250" t="s">
        <v>33850</v>
      </c>
      <c r="M1250" t="s">
        <v>33901</v>
      </c>
      <c r="N1250" t="s">
        <v>33852</v>
      </c>
      <c r="O1250" t="s">
        <v>33853</v>
      </c>
      <c r="P1250" t="s">
        <v>33981</v>
      </c>
      <c r="Q1250">
        <v>47.4166666666667</v>
      </c>
      <c r="R1250">
        <v>8.5</v>
      </c>
      <c r="S1250" s="5">
        <v>9</v>
      </c>
      <c r="T1250">
        <v>11.930090010492</v>
      </c>
      <c r="U1250">
        <v>56.043956043956001</v>
      </c>
      <c r="V1250">
        <v>30</v>
      </c>
      <c r="W1250">
        <v>12</v>
      </c>
    </row>
    <row r="1251" spans="1:23" hidden="1">
      <c r="A1251" t="s">
        <v>34299</v>
      </c>
      <c r="B1251" t="s">
        <v>5156</v>
      </c>
      <c r="C1251" t="s">
        <v>5157</v>
      </c>
      <c r="D1251">
        <v>1986</v>
      </c>
      <c r="E1251" t="s">
        <v>5158</v>
      </c>
      <c r="F1251" t="s">
        <v>5159</v>
      </c>
      <c r="G1251">
        <v>18</v>
      </c>
      <c r="H1251" t="s">
        <v>33764</v>
      </c>
      <c r="J1251">
        <v>18</v>
      </c>
      <c r="K1251" t="s">
        <v>33799</v>
      </c>
      <c r="L1251" t="s">
        <v>33850</v>
      </c>
      <c r="M1251" t="s">
        <v>33901</v>
      </c>
      <c r="N1251" t="s">
        <v>33852</v>
      </c>
      <c r="O1251" t="s">
        <v>33853</v>
      </c>
      <c r="P1251" t="s">
        <v>33981</v>
      </c>
      <c r="Q1251">
        <v>47.4166666666667</v>
      </c>
      <c r="R1251">
        <v>8.5</v>
      </c>
      <c r="S1251" s="5">
        <v>9</v>
      </c>
      <c r="T1251">
        <v>13.4190733889226</v>
      </c>
      <c r="U1251">
        <v>2.1978021978021598</v>
      </c>
      <c r="V1251">
        <v>30</v>
      </c>
      <c r="W1251">
        <v>13.5</v>
      </c>
    </row>
    <row r="1252" spans="1:23" hidden="1">
      <c r="A1252" t="s">
        <v>34299</v>
      </c>
      <c r="B1252" t="s">
        <v>5156</v>
      </c>
      <c r="C1252" t="s">
        <v>5157</v>
      </c>
      <c r="D1252">
        <v>1986</v>
      </c>
      <c r="E1252" t="s">
        <v>5158</v>
      </c>
      <c r="F1252" t="s">
        <v>5159</v>
      </c>
      <c r="G1252">
        <v>18</v>
      </c>
      <c r="H1252" t="s">
        <v>33764</v>
      </c>
      <c r="J1252">
        <v>18</v>
      </c>
      <c r="K1252" t="s">
        <v>33799</v>
      </c>
      <c r="L1252" t="s">
        <v>33850</v>
      </c>
      <c r="M1252" t="s">
        <v>33901</v>
      </c>
      <c r="N1252" t="s">
        <v>33852</v>
      </c>
      <c r="O1252" t="s">
        <v>33853</v>
      </c>
      <c r="P1252" t="s">
        <v>33981</v>
      </c>
      <c r="Q1252">
        <v>47.4166666666667</v>
      </c>
      <c r="R1252">
        <v>8.5</v>
      </c>
      <c r="S1252" s="5">
        <v>9</v>
      </c>
      <c r="T1252">
        <v>15.046220111546701</v>
      </c>
      <c r="U1252">
        <v>1.0989010989010799</v>
      </c>
      <c r="V1252">
        <v>30</v>
      </c>
      <c r="W1252">
        <v>15</v>
      </c>
    </row>
    <row r="1253" spans="1:23" hidden="1">
      <c r="A1253" t="s">
        <v>34299</v>
      </c>
      <c r="B1253" t="s">
        <v>5156</v>
      </c>
      <c r="C1253" t="s">
        <v>5157</v>
      </c>
      <c r="D1253">
        <v>1986</v>
      </c>
      <c r="E1253" t="s">
        <v>5158</v>
      </c>
      <c r="F1253" t="s">
        <v>5159</v>
      </c>
      <c r="G1253">
        <v>18</v>
      </c>
      <c r="H1253" t="s">
        <v>33764</v>
      </c>
      <c r="J1253">
        <v>18</v>
      </c>
      <c r="K1253" t="s">
        <v>33799</v>
      </c>
      <c r="L1253" t="s">
        <v>33850</v>
      </c>
      <c r="M1253" t="s">
        <v>33901</v>
      </c>
      <c r="N1253" t="s">
        <v>33852</v>
      </c>
      <c r="O1253" t="s">
        <v>33853</v>
      </c>
      <c r="P1253" t="s">
        <v>33981</v>
      </c>
      <c r="Q1253">
        <v>47.4166666666667</v>
      </c>
      <c r="R1253">
        <v>8.5</v>
      </c>
      <c r="S1253" s="5">
        <v>9</v>
      </c>
      <c r="T1253">
        <v>16.4944502733447</v>
      </c>
      <c r="U1253">
        <v>2.1978021978021598</v>
      </c>
      <c r="V1253">
        <v>30</v>
      </c>
      <c r="W1253">
        <v>16.5</v>
      </c>
    </row>
    <row r="1254" spans="1:23" hidden="1">
      <c r="A1254" t="s">
        <v>34299</v>
      </c>
      <c r="B1254" t="s">
        <v>5156</v>
      </c>
      <c r="C1254" t="s">
        <v>5157</v>
      </c>
      <c r="D1254">
        <v>1986</v>
      </c>
      <c r="E1254" t="s">
        <v>5158</v>
      </c>
      <c r="F1254" t="s">
        <v>5159</v>
      </c>
      <c r="G1254">
        <v>18</v>
      </c>
      <c r="H1254" t="s">
        <v>33764</v>
      </c>
      <c r="J1254">
        <v>18</v>
      </c>
      <c r="K1254" t="s">
        <v>33799</v>
      </c>
      <c r="L1254" t="s">
        <v>33850</v>
      </c>
      <c r="M1254" t="s">
        <v>33901</v>
      </c>
      <c r="N1254" t="s">
        <v>33852</v>
      </c>
      <c r="O1254" t="s">
        <v>33853</v>
      </c>
      <c r="P1254" t="s">
        <v>33981</v>
      </c>
      <c r="Q1254">
        <v>47.4166666666667</v>
      </c>
      <c r="R1254">
        <v>8.5</v>
      </c>
      <c r="S1254" s="5">
        <v>9</v>
      </c>
      <c r="T1254">
        <v>18.034126677342702</v>
      </c>
      <c r="U1254">
        <v>4.39560439560438</v>
      </c>
      <c r="V1254">
        <v>30</v>
      </c>
      <c r="W1254">
        <v>18</v>
      </c>
    </row>
    <row r="1255" spans="1:23" hidden="1">
      <c r="A1255" t="s">
        <v>34299</v>
      </c>
      <c r="B1255" t="s">
        <v>5156</v>
      </c>
      <c r="C1255" t="s">
        <v>5157</v>
      </c>
      <c r="D1255">
        <v>1986</v>
      </c>
      <c r="E1255" t="s">
        <v>5158</v>
      </c>
      <c r="F1255" t="s">
        <v>5159</v>
      </c>
      <c r="G1255">
        <v>18</v>
      </c>
      <c r="H1255" t="s">
        <v>33764</v>
      </c>
      <c r="J1255">
        <v>18</v>
      </c>
      <c r="K1255" t="s">
        <v>33799</v>
      </c>
      <c r="L1255" t="s">
        <v>33850</v>
      </c>
      <c r="M1255" t="s">
        <v>33901</v>
      </c>
      <c r="N1255" t="s">
        <v>33852</v>
      </c>
      <c r="O1255" t="s">
        <v>33853</v>
      </c>
      <c r="P1255" t="s">
        <v>33981</v>
      </c>
      <c r="Q1255">
        <v>47.4166666666667</v>
      </c>
      <c r="R1255">
        <v>8.5</v>
      </c>
      <c r="S1255" s="5">
        <v>9</v>
      </c>
      <c r="T1255">
        <v>19.4793748964603</v>
      </c>
      <c r="U1255">
        <v>2.1978021978021598</v>
      </c>
      <c r="V1255">
        <v>30</v>
      </c>
      <c r="W1255">
        <v>19.5</v>
      </c>
    </row>
    <row r="1256" spans="1:23" hidden="1">
      <c r="A1256" t="s">
        <v>34299</v>
      </c>
      <c r="B1256" t="s">
        <v>5156</v>
      </c>
      <c r="C1256" t="s">
        <v>5157</v>
      </c>
      <c r="D1256">
        <v>1986</v>
      </c>
      <c r="E1256" t="s">
        <v>5158</v>
      </c>
      <c r="F1256" t="s">
        <v>5159</v>
      </c>
      <c r="G1256">
        <v>18</v>
      </c>
      <c r="H1256" t="s">
        <v>33764</v>
      </c>
      <c r="J1256">
        <v>18</v>
      </c>
      <c r="K1256" t="s">
        <v>33799</v>
      </c>
      <c r="L1256" t="s">
        <v>33850</v>
      </c>
      <c r="M1256" t="s">
        <v>33901</v>
      </c>
      <c r="N1256" t="s">
        <v>33852</v>
      </c>
      <c r="O1256" t="s">
        <v>33853</v>
      </c>
      <c r="P1256" t="s">
        <v>33981</v>
      </c>
      <c r="Q1256">
        <v>47.4166666666667</v>
      </c>
      <c r="R1256">
        <v>8.5</v>
      </c>
      <c r="S1256" s="5">
        <v>9</v>
      </c>
      <c r="T1256">
        <v>20.927605058258301</v>
      </c>
      <c r="U1256">
        <v>3.2967032967032401</v>
      </c>
      <c r="V1256">
        <v>30</v>
      </c>
      <c r="W1256">
        <v>21</v>
      </c>
    </row>
    <row r="1257" spans="1:23" hidden="1">
      <c r="A1257" t="s">
        <v>34299</v>
      </c>
      <c r="B1257" t="s">
        <v>5156</v>
      </c>
      <c r="C1257" t="s">
        <v>5157</v>
      </c>
      <c r="D1257">
        <v>1986</v>
      </c>
      <c r="E1257" t="s">
        <v>5158</v>
      </c>
      <c r="F1257" t="s">
        <v>5159</v>
      </c>
      <c r="G1257">
        <v>18</v>
      </c>
      <c r="H1257" t="s">
        <v>33764</v>
      </c>
      <c r="J1257">
        <v>18</v>
      </c>
      <c r="K1257" t="s">
        <v>33799</v>
      </c>
      <c r="L1257" t="s">
        <v>33850</v>
      </c>
      <c r="M1257" t="s">
        <v>33901</v>
      </c>
      <c r="N1257" t="s">
        <v>33852</v>
      </c>
      <c r="O1257" t="s">
        <v>33853</v>
      </c>
      <c r="P1257" t="s">
        <v>33978</v>
      </c>
      <c r="Q1257">
        <v>61.0833333333333</v>
      </c>
      <c r="R1257">
        <v>25.4166666666667</v>
      </c>
      <c r="S1257" s="5">
        <v>8</v>
      </c>
      <c r="T1257">
        <v>8.9689999999999994</v>
      </c>
      <c r="U1257">
        <v>98.8888888888888</v>
      </c>
      <c r="V1257">
        <v>30</v>
      </c>
      <c r="W1257">
        <v>9</v>
      </c>
    </row>
    <row r="1258" spans="1:23" hidden="1">
      <c r="A1258" t="s">
        <v>34299</v>
      </c>
      <c r="B1258" t="s">
        <v>5156</v>
      </c>
      <c r="C1258" t="s">
        <v>5157</v>
      </c>
      <c r="D1258">
        <v>1986</v>
      </c>
      <c r="E1258" t="s">
        <v>5158</v>
      </c>
      <c r="F1258" t="s">
        <v>5159</v>
      </c>
      <c r="G1258">
        <v>18</v>
      </c>
      <c r="H1258" t="s">
        <v>33764</v>
      </c>
      <c r="J1258">
        <v>18</v>
      </c>
      <c r="K1258" t="s">
        <v>33799</v>
      </c>
      <c r="L1258" t="s">
        <v>33850</v>
      </c>
      <c r="M1258" t="s">
        <v>33901</v>
      </c>
      <c r="N1258" t="s">
        <v>33852</v>
      </c>
      <c r="O1258" t="s">
        <v>33853</v>
      </c>
      <c r="P1258" t="s">
        <v>33978</v>
      </c>
      <c r="Q1258">
        <v>61.0833333333333</v>
      </c>
      <c r="R1258">
        <v>25.4166666666667</v>
      </c>
      <c r="S1258" s="5">
        <v>8</v>
      </c>
      <c r="T1258">
        <v>11.94</v>
      </c>
      <c r="U1258">
        <v>100</v>
      </c>
      <c r="V1258">
        <v>30</v>
      </c>
      <c r="W1258">
        <v>12</v>
      </c>
    </row>
    <row r="1259" spans="1:23" hidden="1">
      <c r="A1259" t="s">
        <v>34299</v>
      </c>
      <c r="B1259" t="s">
        <v>5156</v>
      </c>
      <c r="C1259" t="s">
        <v>5157</v>
      </c>
      <c r="D1259">
        <v>1986</v>
      </c>
      <c r="E1259" t="s">
        <v>5158</v>
      </c>
      <c r="F1259" t="s">
        <v>5159</v>
      </c>
      <c r="G1259">
        <v>18</v>
      </c>
      <c r="H1259" t="s">
        <v>33764</v>
      </c>
      <c r="J1259">
        <v>18</v>
      </c>
      <c r="K1259" t="s">
        <v>33799</v>
      </c>
      <c r="L1259" t="s">
        <v>33850</v>
      </c>
      <c r="M1259" t="s">
        <v>33901</v>
      </c>
      <c r="N1259" t="s">
        <v>33852</v>
      </c>
      <c r="O1259" t="s">
        <v>33853</v>
      </c>
      <c r="P1259" t="s">
        <v>33978</v>
      </c>
      <c r="Q1259">
        <v>61.0833333333333</v>
      </c>
      <c r="R1259">
        <v>25.4166666666667</v>
      </c>
      <c r="S1259" s="5">
        <v>8</v>
      </c>
      <c r="T1259">
        <v>13.456</v>
      </c>
      <c r="U1259">
        <v>84.444444444444301</v>
      </c>
      <c r="V1259">
        <v>30</v>
      </c>
      <c r="W1259">
        <v>13.5</v>
      </c>
    </row>
    <row r="1260" spans="1:23" hidden="1">
      <c r="A1260" t="s">
        <v>34299</v>
      </c>
      <c r="B1260" t="s">
        <v>5156</v>
      </c>
      <c r="C1260" t="s">
        <v>5157</v>
      </c>
      <c r="D1260">
        <v>1986</v>
      </c>
      <c r="E1260" t="s">
        <v>5158</v>
      </c>
      <c r="F1260" t="s">
        <v>5159</v>
      </c>
      <c r="G1260">
        <v>18</v>
      </c>
      <c r="H1260" t="s">
        <v>33764</v>
      </c>
      <c r="J1260">
        <v>18</v>
      </c>
      <c r="K1260" t="s">
        <v>33799</v>
      </c>
      <c r="L1260" t="s">
        <v>33850</v>
      </c>
      <c r="M1260" t="s">
        <v>33901</v>
      </c>
      <c r="N1260" t="s">
        <v>33852</v>
      </c>
      <c r="O1260" t="s">
        <v>33853</v>
      </c>
      <c r="P1260" t="s">
        <v>33978</v>
      </c>
      <c r="Q1260">
        <v>61.0833333333333</v>
      </c>
      <c r="R1260">
        <v>25.4166666666667</v>
      </c>
      <c r="S1260" s="5">
        <v>8</v>
      </c>
      <c r="T1260">
        <v>14.884</v>
      </c>
      <c r="U1260">
        <v>71.111111111111001</v>
      </c>
      <c r="V1260">
        <v>30</v>
      </c>
      <c r="W1260">
        <v>15</v>
      </c>
    </row>
    <row r="1261" spans="1:23" hidden="1">
      <c r="A1261" t="s">
        <v>34299</v>
      </c>
      <c r="B1261" t="s">
        <v>5156</v>
      </c>
      <c r="C1261" t="s">
        <v>5157</v>
      </c>
      <c r="D1261">
        <v>1986</v>
      </c>
      <c r="E1261" t="s">
        <v>5158</v>
      </c>
      <c r="F1261" t="s">
        <v>5159</v>
      </c>
      <c r="G1261">
        <v>18</v>
      </c>
      <c r="H1261" t="s">
        <v>33764</v>
      </c>
      <c r="J1261">
        <v>18</v>
      </c>
      <c r="K1261" t="s">
        <v>33799</v>
      </c>
      <c r="L1261" t="s">
        <v>33850</v>
      </c>
      <c r="M1261" t="s">
        <v>33901</v>
      </c>
      <c r="N1261" t="s">
        <v>33852</v>
      </c>
      <c r="O1261" t="s">
        <v>33853</v>
      </c>
      <c r="P1261" t="s">
        <v>33978</v>
      </c>
      <c r="Q1261">
        <v>61.0833333333333</v>
      </c>
      <c r="R1261">
        <v>25.4166666666667</v>
      </c>
      <c r="S1261" s="5">
        <v>8</v>
      </c>
      <c r="T1261">
        <v>16.393999999999998</v>
      </c>
      <c r="U1261">
        <v>48.8888888888888</v>
      </c>
      <c r="V1261">
        <v>30</v>
      </c>
      <c r="W1261">
        <v>16.5</v>
      </c>
    </row>
    <row r="1262" spans="1:23" hidden="1">
      <c r="A1262" t="s">
        <v>34299</v>
      </c>
      <c r="B1262" t="s">
        <v>5156</v>
      </c>
      <c r="C1262" t="s">
        <v>5157</v>
      </c>
      <c r="D1262">
        <v>1986</v>
      </c>
      <c r="E1262" t="s">
        <v>5158</v>
      </c>
      <c r="F1262" t="s">
        <v>5159</v>
      </c>
      <c r="G1262">
        <v>18</v>
      </c>
      <c r="H1262" t="s">
        <v>33764</v>
      </c>
      <c r="J1262">
        <v>18</v>
      </c>
      <c r="K1262" t="s">
        <v>33799</v>
      </c>
      <c r="L1262" t="s">
        <v>33850</v>
      </c>
      <c r="M1262" t="s">
        <v>33901</v>
      </c>
      <c r="N1262" t="s">
        <v>33852</v>
      </c>
      <c r="O1262" t="s">
        <v>33853</v>
      </c>
      <c r="P1262" t="s">
        <v>33978</v>
      </c>
      <c r="Q1262">
        <v>61.0833333333333</v>
      </c>
      <c r="R1262">
        <v>25.4166666666667</v>
      </c>
      <c r="S1262" s="5">
        <v>8</v>
      </c>
      <c r="T1262">
        <v>17.89</v>
      </c>
      <c r="U1262">
        <v>11.111111111111001</v>
      </c>
      <c r="V1262">
        <v>30</v>
      </c>
      <c r="W1262">
        <v>18</v>
      </c>
    </row>
    <row r="1263" spans="1:23" hidden="1">
      <c r="A1263" t="s">
        <v>34299</v>
      </c>
      <c r="B1263" t="s">
        <v>5156</v>
      </c>
      <c r="C1263" t="s">
        <v>5157</v>
      </c>
      <c r="D1263">
        <v>1986</v>
      </c>
      <c r="E1263" t="s">
        <v>5158</v>
      </c>
      <c r="F1263" t="s">
        <v>5159</v>
      </c>
      <c r="G1263">
        <v>18</v>
      </c>
      <c r="H1263" t="s">
        <v>33764</v>
      </c>
      <c r="J1263">
        <v>18</v>
      </c>
      <c r="K1263" t="s">
        <v>33799</v>
      </c>
      <c r="L1263" t="s">
        <v>33850</v>
      </c>
      <c r="M1263" t="s">
        <v>33901</v>
      </c>
      <c r="N1263" t="s">
        <v>33852</v>
      </c>
      <c r="O1263" t="s">
        <v>33853</v>
      </c>
      <c r="P1263" t="s">
        <v>33978</v>
      </c>
      <c r="Q1263">
        <v>61.0833333333333</v>
      </c>
      <c r="R1263">
        <v>25.4166666666667</v>
      </c>
      <c r="S1263" s="5">
        <v>8</v>
      </c>
      <c r="T1263">
        <v>19.413</v>
      </c>
      <c r="U1263">
        <v>3.33333333333325</v>
      </c>
      <c r="V1263">
        <v>30</v>
      </c>
      <c r="W1263">
        <v>19.5</v>
      </c>
    </row>
    <row r="1264" spans="1:23" hidden="1">
      <c r="A1264" t="s">
        <v>34299</v>
      </c>
      <c r="B1264" t="s">
        <v>5156</v>
      </c>
      <c r="C1264" t="s">
        <v>5157</v>
      </c>
      <c r="D1264">
        <v>1986</v>
      </c>
      <c r="E1264" t="s">
        <v>5158</v>
      </c>
      <c r="F1264" t="s">
        <v>5159</v>
      </c>
      <c r="G1264">
        <v>18</v>
      </c>
      <c r="H1264" t="s">
        <v>33764</v>
      </c>
      <c r="J1264">
        <v>18</v>
      </c>
      <c r="K1264" t="s">
        <v>33799</v>
      </c>
      <c r="L1264" t="s">
        <v>33850</v>
      </c>
      <c r="M1264" t="s">
        <v>33901</v>
      </c>
      <c r="N1264" t="s">
        <v>33852</v>
      </c>
      <c r="O1264" t="s">
        <v>33853</v>
      </c>
      <c r="P1264" t="s">
        <v>33978</v>
      </c>
      <c r="Q1264">
        <v>61.0833333333333</v>
      </c>
      <c r="R1264">
        <v>25.4166666666667</v>
      </c>
      <c r="S1264" s="5">
        <v>8</v>
      </c>
      <c r="T1264">
        <v>21.030999999999999</v>
      </c>
      <c r="U1264">
        <v>1.1111111111110801</v>
      </c>
      <c r="V1264">
        <v>30</v>
      </c>
      <c r="W1264">
        <v>21</v>
      </c>
    </row>
    <row r="1265" spans="1:23" hidden="1">
      <c r="A1265" t="s">
        <v>34299</v>
      </c>
      <c r="B1265" t="s">
        <v>5156</v>
      </c>
      <c r="C1265" t="s">
        <v>5157</v>
      </c>
      <c r="D1265">
        <v>1986</v>
      </c>
      <c r="E1265" t="s">
        <v>5158</v>
      </c>
      <c r="F1265" t="s">
        <v>5159</v>
      </c>
      <c r="G1265">
        <v>18</v>
      </c>
      <c r="H1265" t="s">
        <v>33764</v>
      </c>
      <c r="J1265">
        <v>18</v>
      </c>
      <c r="K1265" t="s">
        <v>33799</v>
      </c>
      <c r="L1265" t="s">
        <v>33850</v>
      </c>
      <c r="M1265" t="s">
        <v>33901</v>
      </c>
      <c r="N1265" t="s">
        <v>33852</v>
      </c>
      <c r="O1265" t="s">
        <v>33853</v>
      </c>
      <c r="P1265" t="s">
        <v>33985</v>
      </c>
      <c r="Q1265">
        <f t="shared" ref="Q1265:Q1273" si="16">44+40/60</f>
        <v>44.666666666666664</v>
      </c>
      <c r="R1265">
        <f t="shared" ref="R1265:R1273" si="17">39+30/60</f>
        <v>39.5</v>
      </c>
      <c r="S1265" s="5">
        <v>9</v>
      </c>
      <c r="T1265">
        <v>10.477157360406</v>
      </c>
      <c r="U1265">
        <v>99.170896785109903</v>
      </c>
      <c r="V1265">
        <v>30</v>
      </c>
      <c r="W1265">
        <v>10.5</v>
      </c>
    </row>
    <row r="1266" spans="1:23" hidden="1">
      <c r="A1266" t="s">
        <v>34299</v>
      </c>
      <c r="B1266" t="s">
        <v>5156</v>
      </c>
      <c r="C1266" t="s">
        <v>5157</v>
      </c>
      <c r="D1266">
        <v>1986</v>
      </c>
      <c r="E1266" t="s">
        <v>5158</v>
      </c>
      <c r="F1266" t="s">
        <v>5159</v>
      </c>
      <c r="G1266">
        <v>18</v>
      </c>
      <c r="H1266" t="s">
        <v>33764</v>
      </c>
      <c r="J1266">
        <v>18</v>
      </c>
      <c r="K1266" t="s">
        <v>33799</v>
      </c>
      <c r="L1266" t="s">
        <v>33850</v>
      </c>
      <c r="M1266" t="s">
        <v>33901</v>
      </c>
      <c r="N1266" t="s">
        <v>33852</v>
      </c>
      <c r="O1266" t="s">
        <v>33853</v>
      </c>
      <c r="P1266" t="s">
        <v>33985</v>
      </c>
      <c r="Q1266">
        <f t="shared" si="16"/>
        <v>44.666666666666664</v>
      </c>
      <c r="R1266">
        <f t="shared" si="17"/>
        <v>39.5</v>
      </c>
      <c r="S1266" s="5">
        <v>9</v>
      </c>
      <c r="T1266">
        <v>11.9390862944162</v>
      </c>
      <c r="U1266">
        <v>97.789058093626593</v>
      </c>
      <c r="V1266">
        <v>30</v>
      </c>
      <c r="W1266">
        <v>12</v>
      </c>
    </row>
    <row r="1267" spans="1:23" hidden="1">
      <c r="A1267" t="s">
        <v>34299</v>
      </c>
      <c r="B1267" t="s">
        <v>5156</v>
      </c>
      <c r="C1267" t="s">
        <v>5157</v>
      </c>
      <c r="D1267">
        <v>1986</v>
      </c>
      <c r="E1267" t="s">
        <v>5158</v>
      </c>
      <c r="F1267" t="s">
        <v>5159</v>
      </c>
      <c r="G1267">
        <v>18</v>
      </c>
      <c r="H1267" t="s">
        <v>33764</v>
      </c>
      <c r="J1267">
        <v>18</v>
      </c>
      <c r="K1267" t="s">
        <v>33799</v>
      </c>
      <c r="L1267" t="s">
        <v>33850</v>
      </c>
      <c r="M1267" t="s">
        <v>33901</v>
      </c>
      <c r="N1267" t="s">
        <v>33852</v>
      </c>
      <c r="O1267" t="s">
        <v>33853</v>
      </c>
      <c r="P1267" t="s">
        <v>33985</v>
      </c>
      <c r="Q1267">
        <f t="shared" si="16"/>
        <v>44.666666666666664</v>
      </c>
      <c r="R1267">
        <f t="shared" si="17"/>
        <v>39.5</v>
      </c>
      <c r="S1267" s="5">
        <v>9</v>
      </c>
      <c r="T1267">
        <v>13.401015228426401</v>
      </c>
      <c r="U1267">
        <v>3.0738860688099199</v>
      </c>
      <c r="V1267">
        <v>30</v>
      </c>
      <c r="W1267">
        <v>13.5</v>
      </c>
    </row>
    <row r="1268" spans="1:23" hidden="1">
      <c r="A1268" t="s">
        <v>34299</v>
      </c>
      <c r="B1268" t="s">
        <v>5156</v>
      </c>
      <c r="C1268" t="s">
        <v>5157</v>
      </c>
      <c r="D1268">
        <v>1986</v>
      </c>
      <c r="E1268" t="s">
        <v>5158</v>
      </c>
      <c r="F1268" t="s">
        <v>5159</v>
      </c>
      <c r="G1268">
        <v>18</v>
      </c>
      <c r="H1268" t="s">
        <v>33764</v>
      </c>
      <c r="J1268">
        <v>18</v>
      </c>
      <c r="K1268" t="s">
        <v>33799</v>
      </c>
      <c r="L1268" t="s">
        <v>33850</v>
      </c>
      <c r="M1268" t="s">
        <v>33901</v>
      </c>
      <c r="N1268" t="s">
        <v>33852</v>
      </c>
      <c r="O1268" t="s">
        <v>33853</v>
      </c>
      <c r="P1268" t="s">
        <v>33985</v>
      </c>
      <c r="Q1268">
        <f t="shared" si="16"/>
        <v>44.666666666666664</v>
      </c>
      <c r="R1268">
        <f t="shared" si="17"/>
        <v>39.5</v>
      </c>
      <c r="S1268" s="5">
        <v>9</v>
      </c>
      <c r="T1268">
        <v>14.9543147208121</v>
      </c>
      <c r="U1268">
        <v>0.56401579244219102</v>
      </c>
      <c r="V1268">
        <v>30</v>
      </c>
      <c r="W1268">
        <v>15</v>
      </c>
    </row>
    <row r="1269" spans="1:23" hidden="1">
      <c r="A1269" t="s">
        <v>34299</v>
      </c>
      <c r="B1269" t="s">
        <v>5156</v>
      </c>
      <c r="C1269" t="s">
        <v>5157</v>
      </c>
      <c r="D1269">
        <v>1986</v>
      </c>
      <c r="E1269" t="s">
        <v>5158</v>
      </c>
      <c r="F1269" t="s">
        <v>5159</v>
      </c>
      <c r="G1269">
        <v>18</v>
      </c>
      <c r="H1269" t="s">
        <v>33764</v>
      </c>
      <c r="J1269">
        <v>18</v>
      </c>
      <c r="K1269" t="s">
        <v>33799</v>
      </c>
      <c r="L1269" t="s">
        <v>33850</v>
      </c>
      <c r="M1269" t="s">
        <v>33901</v>
      </c>
      <c r="N1269" t="s">
        <v>33852</v>
      </c>
      <c r="O1269" t="s">
        <v>33853</v>
      </c>
      <c r="P1269" t="s">
        <v>33985</v>
      </c>
      <c r="Q1269">
        <f t="shared" si="16"/>
        <v>44.666666666666664</v>
      </c>
      <c r="R1269">
        <f t="shared" si="17"/>
        <v>39.5</v>
      </c>
      <c r="S1269" s="5">
        <v>9</v>
      </c>
      <c r="T1269">
        <v>16.598984771573601</v>
      </c>
      <c r="U1269">
        <v>6.9261139311900699</v>
      </c>
      <c r="V1269">
        <v>30</v>
      </c>
      <c r="W1269">
        <v>16.5</v>
      </c>
    </row>
    <row r="1270" spans="1:23" hidden="1">
      <c r="A1270" t="s">
        <v>34299</v>
      </c>
      <c r="B1270" t="s">
        <v>5156</v>
      </c>
      <c r="C1270" t="s">
        <v>5157</v>
      </c>
      <c r="D1270">
        <v>1986</v>
      </c>
      <c r="E1270" t="s">
        <v>5158</v>
      </c>
      <c r="F1270" t="s">
        <v>5159</v>
      </c>
      <c r="G1270">
        <v>18</v>
      </c>
      <c r="H1270" t="s">
        <v>33764</v>
      </c>
      <c r="J1270">
        <v>18</v>
      </c>
      <c r="K1270" t="s">
        <v>33799</v>
      </c>
      <c r="L1270" t="s">
        <v>33850</v>
      </c>
      <c r="M1270" t="s">
        <v>33901</v>
      </c>
      <c r="N1270" t="s">
        <v>33852</v>
      </c>
      <c r="O1270" t="s">
        <v>33853</v>
      </c>
      <c r="P1270" t="s">
        <v>33985</v>
      </c>
      <c r="Q1270">
        <f t="shared" si="16"/>
        <v>44.666666666666664</v>
      </c>
      <c r="R1270">
        <f t="shared" si="17"/>
        <v>39.5</v>
      </c>
      <c r="S1270" s="5">
        <v>9</v>
      </c>
      <c r="T1270">
        <v>18.060913705583701</v>
      </c>
      <c r="U1270">
        <v>2.2109419063733902</v>
      </c>
      <c r="V1270">
        <v>30</v>
      </c>
      <c r="W1270">
        <v>18</v>
      </c>
    </row>
    <row r="1271" spans="1:23" hidden="1">
      <c r="A1271" t="s">
        <v>34299</v>
      </c>
      <c r="B1271" t="s">
        <v>5156</v>
      </c>
      <c r="C1271" t="s">
        <v>5157</v>
      </c>
      <c r="D1271">
        <v>1986</v>
      </c>
      <c r="E1271" t="s">
        <v>5158</v>
      </c>
      <c r="F1271" t="s">
        <v>5159</v>
      </c>
      <c r="G1271">
        <v>18</v>
      </c>
      <c r="H1271" t="s">
        <v>33764</v>
      </c>
      <c r="J1271">
        <v>18</v>
      </c>
      <c r="K1271" t="s">
        <v>33799</v>
      </c>
      <c r="L1271" t="s">
        <v>33850</v>
      </c>
      <c r="M1271" t="s">
        <v>33901</v>
      </c>
      <c r="N1271" t="s">
        <v>33852</v>
      </c>
      <c r="O1271" t="s">
        <v>33853</v>
      </c>
      <c r="P1271" t="s">
        <v>33985</v>
      </c>
      <c r="Q1271">
        <f t="shared" si="16"/>
        <v>44.666666666666664</v>
      </c>
      <c r="R1271">
        <f t="shared" si="17"/>
        <v>39.5</v>
      </c>
      <c r="S1271" s="5">
        <v>9</v>
      </c>
      <c r="T1271">
        <v>19.4314720812182</v>
      </c>
      <c r="U1271">
        <v>4.1793570219966201</v>
      </c>
      <c r="V1271">
        <v>30</v>
      </c>
      <c r="W1271">
        <v>19.5</v>
      </c>
    </row>
    <row r="1272" spans="1:23" hidden="1">
      <c r="A1272" t="s">
        <v>34299</v>
      </c>
      <c r="B1272" t="s">
        <v>5156</v>
      </c>
      <c r="C1272" t="s">
        <v>5157</v>
      </c>
      <c r="D1272">
        <v>1986</v>
      </c>
      <c r="E1272" t="s">
        <v>5158</v>
      </c>
      <c r="F1272" t="s">
        <v>5159</v>
      </c>
      <c r="G1272">
        <v>18</v>
      </c>
      <c r="H1272" t="s">
        <v>33764</v>
      </c>
      <c r="J1272">
        <v>18</v>
      </c>
      <c r="K1272" t="s">
        <v>33799</v>
      </c>
      <c r="L1272" t="s">
        <v>33850</v>
      </c>
      <c r="M1272" t="s">
        <v>33901</v>
      </c>
      <c r="N1272" t="s">
        <v>33852</v>
      </c>
      <c r="O1272" t="s">
        <v>33853</v>
      </c>
      <c r="P1272" t="s">
        <v>33985</v>
      </c>
      <c r="Q1272">
        <f t="shared" si="16"/>
        <v>44.666666666666664</v>
      </c>
      <c r="R1272">
        <f t="shared" si="17"/>
        <v>39.5</v>
      </c>
      <c r="S1272" s="5">
        <v>9</v>
      </c>
      <c r="T1272">
        <v>8.9238578680203098</v>
      </c>
      <c r="U1272">
        <v>99.458544839255495</v>
      </c>
      <c r="V1272">
        <v>30</v>
      </c>
      <c r="W1272">
        <v>21</v>
      </c>
    </row>
    <row r="1273" spans="1:23" hidden="1">
      <c r="A1273" t="s">
        <v>34299</v>
      </c>
      <c r="B1273" t="s">
        <v>5156</v>
      </c>
      <c r="C1273" t="s">
        <v>5157</v>
      </c>
      <c r="D1273">
        <v>1986</v>
      </c>
      <c r="E1273" t="s">
        <v>5158</v>
      </c>
      <c r="F1273" t="s">
        <v>5159</v>
      </c>
      <c r="G1273">
        <v>18</v>
      </c>
      <c r="H1273" t="s">
        <v>33764</v>
      </c>
      <c r="J1273">
        <v>18</v>
      </c>
      <c r="K1273" t="s">
        <v>33799</v>
      </c>
      <c r="L1273" t="s">
        <v>33850</v>
      </c>
      <c r="M1273" t="s">
        <v>33901</v>
      </c>
      <c r="N1273" t="s">
        <v>33852</v>
      </c>
      <c r="O1273" t="s">
        <v>33853</v>
      </c>
      <c r="P1273" t="s">
        <v>33985</v>
      </c>
      <c r="Q1273">
        <f t="shared" si="16"/>
        <v>44.666666666666664</v>
      </c>
      <c r="R1273">
        <f t="shared" si="17"/>
        <v>39.5</v>
      </c>
      <c r="S1273" s="5">
        <v>9</v>
      </c>
      <c r="T1273">
        <v>21.167512690355299</v>
      </c>
      <c r="U1273">
        <v>1.63564579808235</v>
      </c>
      <c r="V1273">
        <v>30</v>
      </c>
      <c r="W1273">
        <v>21</v>
      </c>
    </row>
    <row r="1274" spans="1:23" hidden="1">
      <c r="A1274" t="s">
        <v>34299</v>
      </c>
      <c r="B1274" t="s">
        <v>5156</v>
      </c>
      <c r="C1274" t="s">
        <v>5157</v>
      </c>
      <c r="D1274">
        <v>1986</v>
      </c>
      <c r="E1274" t="s">
        <v>5158</v>
      </c>
      <c r="F1274" t="s">
        <v>5159</v>
      </c>
      <c r="G1274">
        <v>18</v>
      </c>
      <c r="H1274" t="s">
        <v>33764</v>
      </c>
      <c r="J1274">
        <v>18</v>
      </c>
      <c r="K1274" t="s">
        <v>33799</v>
      </c>
      <c r="L1274" t="s">
        <v>33850</v>
      </c>
      <c r="M1274" t="s">
        <v>33901</v>
      </c>
      <c r="N1274" t="s">
        <v>33852</v>
      </c>
      <c r="O1274" t="s">
        <v>33853</v>
      </c>
      <c r="P1274" t="s">
        <v>33977</v>
      </c>
      <c r="Q1274">
        <v>62.9166666666667</v>
      </c>
      <c r="R1274">
        <v>27.75</v>
      </c>
      <c r="S1274" s="5">
        <v>8</v>
      </c>
      <c r="T1274">
        <v>8.8799999999999901</v>
      </c>
      <c r="U1274">
        <v>100.923076923076</v>
      </c>
      <c r="V1274">
        <v>30</v>
      </c>
      <c r="W1274">
        <v>9</v>
      </c>
    </row>
    <row r="1275" spans="1:23" hidden="1">
      <c r="A1275" t="s">
        <v>34299</v>
      </c>
      <c r="B1275" t="s">
        <v>5156</v>
      </c>
      <c r="C1275" t="s">
        <v>5157</v>
      </c>
      <c r="D1275">
        <v>1986</v>
      </c>
      <c r="E1275" t="s">
        <v>5158</v>
      </c>
      <c r="F1275" t="s">
        <v>5159</v>
      </c>
      <c r="G1275">
        <v>18</v>
      </c>
      <c r="H1275" t="s">
        <v>33764</v>
      </c>
      <c r="J1275">
        <v>18</v>
      </c>
      <c r="K1275" t="s">
        <v>33799</v>
      </c>
      <c r="L1275" t="s">
        <v>33850</v>
      </c>
      <c r="M1275" t="s">
        <v>33901</v>
      </c>
      <c r="N1275" t="s">
        <v>33852</v>
      </c>
      <c r="O1275" t="s">
        <v>33853</v>
      </c>
      <c r="P1275" t="s">
        <v>33977</v>
      </c>
      <c r="Q1275">
        <v>62.9166666666667</v>
      </c>
      <c r="R1275">
        <v>27.75</v>
      </c>
      <c r="S1275" s="5">
        <v>8</v>
      </c>
      <c r="T1275">
        <v>11.9399999999999</v>
      </c>
      <c r="U1275">
        <v>98.538461538461505</v>
      </c>
      <c r="V1275">
        <v>30</v>
      </c>
      <c r="W1275">
        <v>12</v>
      </c>
    </row>
    <row r="1276" spans="1:23" hidden="1">
      <c r="A1276" t="s">
        <v>34299</v>
      </c>
      <c r="B1276" t="s">
        <v>5156</v>
      </c>
      <c r="C1276" t="s">
        <v>5157</v>
      </c>
      <c r="D1276">
        <v>1986</v>
      </c>
      <c r="E1276" t="s">
        <v>5158</v>
      </c>
      <c r="F1276" t="s">
        <v>5159</v>
      </c>
      <c r="G1276">
        <v>18</v>
      </c>
      <c r="H1276" t="s">
        <v>33764</v>
      </c>
      <c r="J1276">
        <v>18</v>
      </c>
      <c r="K1276" t="s">
        <v>33799</v>
      </c>
      <c r="L1276" t="s">
        <v>33850</v>
      </c>
      <c r="M1276" t="s">
        <v>33901</v>
      </c>
      <c r="N1276" t="s">
        <v>33852</v>
      </c>
      <c r="O1276" t="s">
        <v>33853</v>
      </c>
      <c r="P1276" t="s">
        <v>33977</v>
      </c>
      <c r="Q1276">
        <v>62.9166666666667</v>
      </c>
      <c r="R1276">
        <v>27.75</v>
      </c>
      <c r="S1276" s="5">
        <v>8</v>
      </c>
      <c r="T1276">
        <v>13.3799999999999</v>
      </c>
      <c r="U1276">
        <v>100.648351648351</v>
      </c>
      <c r="V1276">
        <v>30</v>
      </c>
      <c r="W1276">
        <v>13.5</v>
      </c>
    </row>
    <row r="1277" spans="1:23" hidden="1">
      <c r="A1277" t="s">
        <v>34299</v>
      </c>
      <c r="B1277" t="s">
        <v>5156</v>
      </c>
      <c r="C1277" t="s">
        <v>5157</v>
      </c>
      <c r="D1277">
        <v>1986</v>
      </c>
      <c r="E1277" t="s">
        <v>5158</v>
      </c>
      <c r="F1277" t="s">
        <v>5159</v>
      </c>
      <c r="G1277">
        <v>18</v>
      </c>
      <c r="H1277" t="s">
        <v>33764</v>
      </c>
      <c r="J1277">
        <v>18</v>
      </c>
      <c r="K1277" t="s">
        <v>33799</v>
      </c>
      <c r="L1277" t="s">
        <v>33850</v>
      </c>
      <c r="M1277" t="s">
        <v>33901</v>
      </c>
      <c r="N1277" t="s">
        <v>33852</v>
      </c>
      <c r="O1277" t="s">
        <v>33853</v>
      </c>
      <c r="P1277" t="s">
        <v>33977</v>
      </c>
      <c r="Q1277">
        <v>62.9166666666667</v>
      </c>
      <c r="R1277">
        <v>27.75</v>
      </c>
      <c r="S1277" s="5">
        <v>8</v>
      </c>
      <c r="T1277">
        <v>14.82</v>
      </c>
      <c r="U1277">
        <v>100.56043956043899</v>
      </c>
      <c r="V1277">
        <v>30</v>
      </c>
      <c r="W1277">
        <v>15</v>
      </c>
    </row>
    <row r="1278" spans="1:23" hidden="1">
      <c r="A1278" t="s">
        <v>34299</v>
      </c>
      <c r="B1278" t="s">
        <v>5156</v>
      </c>
      <c r="C1278" t="s">
        <v>5157</v>
      </c>
      <c r="D1278">
        <v>1986</v>
      </c>
      <c r="E1278" t="s">
        <v>5158</v>
      </c>
      <c r="F1278" t="s">
        <v>5159</v>
      </c>
      <c r="G1278">
        <v>18</v>
      </c>
      <c r="H1278" t="s">
        <v>33764</v>
      </c>
      <c r="J1278">
        <v>18</v>
      </c>
      <c r="K1278" t="s">
        <v>33799</v>
      </c>
      <c r="L1278" t="s">
        <v>33850</v>
      </c>
      <c r="M1278" t="s">
        <v>33901</v>
      </c>
      <c r="N1278" t="s">
        <v>33852</v>
      </c>
      <c r="O1278" t="s">
        <v>33853</v>
      </c>
      <c r="P1278" t="s">
        <v>33977</v>
      </c>
      <c r="Q1278">
        <v>62.9166666666667</v>
      </c>
      <c r="R1278">
        <v>27.75</v>
      </c>
      <c r="S1278" s="5">
        <v>8</v>
      </c>
      <c r="T1278">
        <v>16.350000000000001</v>
      </c>
      <c r="U1278">
        <v>89.4780219780219</v>
      </c>
      <c r="V1278">
        <v>30</v>
      </c>
      <c r="W1278">
        <v>16.5</v>
      </c>
    </row>
    <row r="1279" spans="1:23" hidden="1">
      <c r="A1279" t="s">
        <v>34299</v>
      </c>
      <c r="B1279" t="s">
        <v>5156</v>
      </c>
      <c r="C1279" t="s">
        <v>5157</v>
      </c>
      <c r="D1279">
        <v>1986</v>
      </c>
      <c r="E1279" t="s">
        <v>5158</v>
      </c>
      <c r="F1279" t="s">
        <v>5159</v>
      </c>
      <c r="G1279">
        <v>18</v>
      </c>
      <c r="H1279" t="s">
        <v>33764</v>
      </c>
      <c r="J1279">
        <v>18</v>
      </c>
      <c r="K1279" t="s">
        <v>33799</v>
      </c>
      <c r="L1279" t="s">
        <v>33850</v>
      </c>
      <c r="M1279" t="s">
        <v>33901</v>
      </c>
      <c r="N1279" t="s">
        <v>33852</v>
      </c>
      <c r="O1279" t="s">
        <v>33853</v>
      </c>
      <c r="P1279" t="s">
        <v>33977</v>
      </c>
      <c r="Q1279">
        <v>62.9166666666667</v>
      </c>
      <c r="R1279">
        <v>27.75</v>
      </c>
      <c r="S1279" s="5">
        <v>8</v>
      </c>
      <c r="T1279">
        <v>17.88</v>
      </c>
      <c r="U1279">
        <v>81.692307692307693</v>
      </c>
      <c r="V1279">
        <v>30</v>
      </c>
      <c r="W1279">
        <v>18</v>
      </c>
    </row>
    <row r="1280" spans="1:23" hidden="1">
      <c r="A1280" t="s">
        <v>34299</v>
      </c>
      <c r="B1280" t="s">
        <v>5156</v>
      </c>
      <c r="C1280" t="s">
        <v>5157</v>
      </c>
      <c r="D1280">
        <v>1986</v>
      </c>
      <c r="E1280" t="s">
        <v>5158</v>
      </c>
      <c r="F1280" t="s">
        <v>5159</v>
      </c>
      <c r="G1280">
        <v>18</v>
      </c>
      <c r="H1280" t="s">
        <v>33764</v>
      </c>
      <c r="J1280">
        <v>18</v>
      </c>
      <c r="K1280" t="s">
        <v>33799</v>
      </c>
      <c r="L1280" t="s">
        <v>33850</v>
      </c>
      <c r="M1280" t="s">
        <v>33901</v>
      </c>
      <c r="N1280" t="s">
        <v>33852</v>
      </c>
      <c r="O1280" t="s">
        <v>33853</v>
      </c>
      <c r="P1280" t="s">
        <v>33977</v>
      </c>
      <c r="Q1280">
        <v>62.9166666666667</v>
      </c>
      <c r="R1280">
        <v>27.75</v>
      </c>
      <c r="S1280" s="5">
        <v>8</v>
      </c>
      <c r="T1280">
        <v>19.5</v>
      </c>
      <c r="U1280">
        <v>37.6373626373625</v>
      </c>
      <c r="V1280">
        <v>30</v>
      </c>
      <c r="W1280">
        <v>19.5</v>
      </c>
    </row>
    <row r="1281" spans="1:23" hidden="1">
      <c r="A1281" t="s">
        <v>34299</v>
      </c>
      <c r="B1281" t="s">
        <v>5156</v>
      </c>
      <c r="C1281" t="s">
        <v>5157</v>
      </c>
      <c r="D1281">
        <v>1986</v>
      </c>
      <c r="E1281" t="s">
        <v>5158</v>
      </c>
      <c r="F1281" t="s">
        <v>5159</v>
      </c>
      <c r="G1281">
        <v>18</v>
      </c>
      <c r="H1281" t="s">
        <v>33764</v>
      </c>
      <c r="J1281">
        <v>18</v>
      </c>
      <c r="K1281" t="s">
        <v>33799</v>
      </c>
      <c r="L1281" t="s">
        <v>33850</v>
      </c>
      <c r="M1281" t="s">
        <v>33901</v>
      </c>
      <c r="N1281" t="s">
        <v>33852</v>
      </c>
      <c r="O1281" t="s">
        <v>33853</v>
      </c>
      <c r="P1281" t="s">
        <v>33977</v>
      </c>
      <c r="Q1281">
        <v>62.9166666666667</v>
      </c>
      <c r="R1281">
        <v>27.75</v>
      </c>
      <c r="S1281" s="5">
        <v>8</v>
      </c>
      <c r="T1281">
        <v>20.94</v>
      </c>
      <c r="U1281">
        <v>6.7802197802197899</v>
      </c>
      <c r="V1281">
        <v>30</v>
      </c>
      <c r="W1281">
        <v>21</v>
      </c>
    </row>
    <row r="1282" spans="1:23" hidden="1">
      <c r="A1282" t="s">
        <v>34299</v>
      </c>
      <c r="B1282" t="s">
        <v>5156</v>
      </c>
      <c r="C1282" t="s">
        <v>5157</v>
      </c>
      <c r="D1282">
        <v>1986</v>
      </c>
      <c r="E1282" t="s">
        <v>5158</v>
      </c>
      <c r="F1282" t="s">
        <v>5159</v>
      </c>
      <c r="G1282">
        <v>18</v>
      </c>
      <c r="H1282" t="s">
        <v>33764</v>
      </c>
      <c r="J1282">
        <v>18</v>
      </c>
      <c r="K1282" t="s">
        <v>33799</v>
      </c>
      <c r="L1282" t="s">
        <v>33850</v>
      </c>
      <c r="M1282" t="s">
        <v>33901</v>
      </c>
      <c r="N1282" t="s">
        <v>33852</v>
      </c>
      <c r="O1282" t="s">
        <v>33853</v>
      </c>
      <c r="P1282" t="s">
        <v>33986</v>
      </c>
      <c r="Q1282">
        <f t="shared" ref="Q1282:Q1316" si="18">42+20/60</f>
        <v>42.333333333333336</v>
      </c>
      <c r="R1282">
        <f t="shared" ref="R1282:R1316" si="19">42+40/60</f>
        <v>42.666666666666664</v>
      </c>
      <c r="S1282" s="5">
        <v>9</v>
      </c>
      <c r="T1282">
        <v>8.9970029970029906</v>
      </c>
      <c r="U1282">
        <v>96.703296703296701</v>
      </c>
      <c r="V1282">
        <v>30</v>
      </c>
      <c r="W1282">
        <v>9</v>
      </c>
    </row>
    <row r="1283" spans="1:23" hidden="1">
      <c r="A1283" t="s">
        <v>34299</v>
      </c>
      <c r="B1283" t="s">
        <v>5156</v>
      </c>
      <c r="C1283" t="s">
        <v>5157</v>
      </c>
      <c r="D1283">
        <v>1986</v>
      </c>
      <c r="E1283" t="s">
        <v>5158</v>
      </c>
      <c r="F1283" t="s">
        <v>5159</v>
      </c>
      <c r="G1283">
        <v>18</v>
      </c>
      <c r="H1283" t="s">
        <v>33764</v>
      </c>
      <c r="J1283">
        <v>18</v>
      </c>
      <c r="K1283" t="s">
        <v>33799</v>
      </c>
      <c r="L1283" t="s">
        <v>33850</v>
      </c>
      <c r="M1283" t="s">
        <v>33901</v>
      </c>
      <c r="N1283" t="s">
        <v>33852</v>
      </c>
      <c r="O1283" t="s">
        <v>33853</v>
      </c>
      <c r="P1283" t="s">
        <v>33986</v>
      </c>
      <c r="Q1283">
        <f t="shared" si="18"/>
        <v>42.333333333333336</v>
      </c>
      <c r="R1283">
        <f t="shared" si="19"/>
        <v>42.666666666666664</v>
      </c>
      <c r="S1283" s="5">
        <v>9</v>
      </c>
      <c r="T1283">
        <v>10.429570429570401</v>
      </c>
      <c r="U1283">
        <v>72.527472527472497</v>
      </c>
      <c r="V1283">
        <v>30</v>
      </c>
      <c r="W1283">
        <v>10.5</v>
      </c>
    </row>
    <row r="1284" spans="1:23" hidden="1">
      <c r="A1284" t="s">
        <v>34299</v>
      </c>
      <c r="B1284" t="s">
        <v>5156</v>
      </c>
      <c r="C1284" t="s">
        <v>5157</v>
      </c>
      <c r="D1284">
        <v>1986</v>
      </c>
      <c r="E1284" t="s">
        <v>5158</v>
      </c>
      <c r="F1284" t="s">
        <v>5159</v>
      </c>
      <c r="G1284">
        <v>18</v>
      </c>
      <c r="H1284" t="s">
        <v>33764</v>
      </c>
      <c r="J1284">
        <v>18</v>
      </c>
      <c r="K1284" t="s">
        <v>33799</v>
      </c>
      <c r="L1284" t="s">
        <v>33850</v>
      </c>
      <c r="M1284" t="s">
        <v>33901</v>
      </c>
      <c r="N1284" t="s">
        <v>33852</v>
      </c>
      <c r="O1284" t="s">
        <v>33853</v>
      </c>
      <c r="P1284" t="s">
        <v>33986</v>
      </c>
      <c r="Q1284">
        <f t="shared" si="18"/>
        <v>42.333333333333336</v>
      </c>
      <c r="R1284">
        <f t="shared" si="19"/>
        <v>42.666666666666664</v>
      </c>
      <c r="S1284" s="5">
        <v>9</v>
      </c>
      <c r="T1284">
        <v>11.973026973026901</v>
      </c>
      <c r="U1284">
        <v>70.329670329670293</v>
      </c>
      <c r="V1284">
        <v>30</v>
      </c>
      <c r="W1284">
        <v>12</v>
      </c>
    </row>
    <row r="1285" spans="1:23" hidden="1">
      <c r="A1285" t="s">
        <v>34299</v>
      </c>
      <c r="B1285" t="s">
        <v>5156</v>
      </c>
      <c r="C1285" t="s">
        <v>5157</v>
      </c>
      <c r="D1285">
        <v>1986</v>
      </c>
      <c r="E1285" t="s">
        <v>5158</v>
      </c>
      <c r="F1285" t="s">
        <v>5159</v>
      </c>
      <c r="G1285">
        <v>18</v>
      </c>
      <c r="H1285" t="s">
        <v>33764</v>
      </c>
      <c r="J1285">
        <v>18</v>
      </c>
      <c r="K1285" t="s">
        <v>33799</v>
      </c>
      <c r="L1285" t="s">
        <v>33850</v>
      </c>
      <c r="M1285" t="s">
        <v>33901</v>
      </c>
      <c r="N1285" t="s">
        <v>33852</v>
      </c>
      <c r="O1285" t="s">
        <v>33853</v>
      </c>
      <c r="P1285" t="s">
        <v>33986</v>
      </c>
      <c r="Q1285">
        <f t="shared" si="18"/>
        <v>42.333333333333336</v>
      </c>
      <c r="R1285">
        <f t="shared" si="19"/>
        <v>42.666666666666664</v>
      </c>
      <c r="S1285" s="5">
        <v>9</v>
      </c>
      <c r="T1285">
        <v>13.546453546453501</v>
      </c>
      <c r="U1285">
        <v>1.0989010989011001</v>
      </c>
      <c r="V1285">
        <v>30</v>
      </c>
      <c r="W1285">
        <v>13.5</v>
      </c>
    </row>
    <row r="1286" spans="1:23" hidden="1">
      <c r="A1286" t="s">
        <v>34299</v>
      </c>
      <c r="B1286" t="s">
        <v>5156</v>
      </c>
      <c r="C1286" t="s">
        <v>5157</v>
      </c>
      <c r="D1286">
        <v>1986</v>
      </c>
      <c r="E1286" t="s">
        <v>5158</v>
      </c>
      <c r="F1286" t="s">
        <v>5159</v>
      </c>
      <c r="G1286">
        <v>18</v>
      </c>
      <c r="H1286" t="s">
        <v>33764</v>
      </c>
      <c r="J1286">
        <v>18</v>
      </c>
      <c r="K1286" t="s">
        <v>33799</v>
      </c>
      <c r="L1286" t="s">
        <v>33850</v>
      </c>
      <c r="M1286" t="s">
        <v>33901</v>
      </c>
      <c r="N1286" t="s">
        <v>33852</v>
      </c>
      <c r="O1286" t="s">
        <v>33853</v>
      </c>
      <c r="P1286" t="s">
        <v>33986</v>
      </c>
      <c r="Q1286">
        <f t="shared" si="18"/>
        <v>42.333333333333336</v>
      </c>
      <c r="R1286">
        <f t="shared" si="19"/>
        <v>42.666666666666664</v>
      </c>
      <c r="S1286" s="5">
        <v>9</v>
      </c>
      <c r="T1286">
        <v>14.9140859140859</v>
      </c>
      <c r="U1286">
        <v>5.4945054945054803</v>
      </c>
      <c r="V1286">
        <v>30</v>
      </c>
      <c r="W1286">
        <v>15</v>
      </c>
    </row>
    <row r="1287" spans="1:23" hidden="1">
      <c r="A1287" t="s">
        <v>34299</v>
      </c>
      <c r="B1287" t="s">
        <v>5156</v>
      </c>
      <c r="C1287" t="s">
        <v>5157</v>
      </c>
      <c r="D1287">
        <v>1986</v>
      </c>
      <c r="E1287" t="s">
        <v>5158</v>
      </c>
      <c r="F1287" t="s">
        <v>5159</v>
      </c>
      <c r="G1287">
        <v>18</v>
      </c>
      <c r="H1287" t="s">
        <v>33764</v>
      </c>
      <c r="J1287">
        <v>18</v>
      </c>
      <c r="K1287" t="s">
        <v>33799</v>
      </c>
      <c r="L1287" t="s">
        <v>33850</v>
      </c>
      <c r="M1287" t="s">
        <v>33901</v>
      </c>
      <c r="N1287" t="s">
        <v>33852</v>
      </c>
      <c r="O1287" t="s">
        <v>33853</v>
      </c>
      <c r="P1287" t="s">
        <v>33986</v>
      </c>
      <c r="Q1287">
        <f t="shared" si="18"/>
        <v>42.333333333333336</v>
      </c>
      <c r="R1287">
        <f t="shared" si="19"/>
        <v>42.666666666666664</v>
      </c>
      <c r="S1287" s="5">
        <v>9</v>
      </c>
      <c r="T1287">
        <v>16.548451548451499</v>
      </c>
      <c r="U1287">
        <v>3.2967032967032699</v>
      </c>
      <c r="V1287">
        <v>30</v>
      </c>
      <c r="W1287">
        <v>16.5</v>
      </c>
    </row>
    <row r="1288" spans="1:23" hidden="1">
      <c r="A1288" t="s">
        <v>34299</v>
      </c>
      <c r="B1288" t="s">
        <v>5156</v>
      </c>
      <c r="C1288" t="s">
        <v>5157</v>
      </c>
      <c r="D1288">
        <v>1986</v>
      </c>
      <c r="E1288" t="s">
        <v>5158</v>
      </c>
      <c r="F1288" t="s">
        <v>5159</v>
      </c>
      <c r="G1288">
        <v>18</v>
      </c>
      <c r="H1288" t="s">
        <v>33764</v>
      </c>
      <c r="J1288">
        <v>18</v>
      </c>
      <c r="K1288" t="s">
        <v>33799</v>
      </c>
      <c r="L1288" t="s">
        <v>33850</v>
      </c>
      <c r="M1288" t="s">
        <v>33901</v>
      </c>
      <c r="N1288" t="s">
        <v>33852</v>
      </c>
      <c r="O1288" t="s">
        <v>33853</v>
      </c>
      <c r="P1288" t="s">
        <v>33986</v>
      </c>
      <c r="Q1288">
        <f t="shared" si="18"/>
        <v>42.333333333333336</v>
      </c>
      <c r="R1288">
        <f t="shared" si="19"/>
        <v>42.666666666666664</v>
      </c>
      <c r="S1288" s="5">
        <v>9</v>
      </c>
      <c r="T1288">
        <v>18.096903096902999</v>
      </c>
      <c r="U1288">
        <v>6.5934065934065398</v>
      </c>
      <c r="V1288">
        <v>30</v>
      </c>
      <c r="W1288">
        <v>18</v>
      </c>
    </row>
    <row r="1289" spans="1:23" hidden="1">
      <c r="A1289" t="s">
        <v>34299</v>
      </c>
      <c r="B1289" t="s">
        <v>5156</v>
      </c>
      <c r="C1289" t="s">
        <v>5157</v>
      </c>
      <c r="D1289">
        <v>1986</v>
      </c>
      <c r="E1289" t="s">
        <v>5158</v>
      </c>
      <c r="F1289" t="s">
        <v>5159</v>
      </c>
      <c r="G1289">
        <v>18</v>
      </c>
      <c r="H1289" t="s">
        <v>33764</v>
      </c>
      <c r="J1289">
        <v>18</v>
      </c>
      <c r="K1289" t="s">
        <v>33799</v>
      </c>
      <c r="L1289" t="s">
        <v>33850</v>
      </c>
      <c r="M1289" t="s">
        <v>33901</v>
      </c>
      <c r="N1289" t="s">
        <v>33852</v>
      </c>
      <c r="O1289" t="s">
        <v>33853</v>
      </c>
      <c r="P1289" t="s">
        <v>33986</v>
      </c>
      <c r="Q1289">
        <f t="shared" si="18"/>
        <v>42.333333333333336</v>
      </c>
      <c r="R1289">
        <f t="shared" si="19"/>
        <v>42.666666666666664</v>
      </c>
      <c r="S1289" s="5">
        <v>9</v>
      </c>
      <c r="T1289">
        <v>19.575424575424499</v>
      </c>
      <c r="U1289">
        <v>32.9670329670329</v>
      </c>
      <c r="V1289">
        <v>30</v>
      </c>
      <c r="W1289">
        <v>19.5</v>
      </c>
    </row>
    <row r="1290" spans="1:23" hidden="1">
      <c r="A1290" t="s">
        <v>34299</v>
      </c>
      <c r="B1290" t="s">
        <v>5156</v>
      </c>
      <c r="C1290" t="s">
        <v>5157</v>
      </c>
      <c r="D1290">
        <v>1986</v>
      </c>
      <c r="E1290" t="s">
        <v>5158</v>
      </c>
      <c r="F1290" t="s">
        <v>5159</v>
      </c>
      <c r="G1290">
        <v>18</v>
      </c>
      <c r="H1290" t="s">
        <v>33764</v>
      </c>
      <c r="J1290">
        <v>18</v>
      </c>
      <c r="K1290" t="s">
        <v>33799</v>
      </c>
      <c r="L1290" t="s">
        <v>33850</v>
      </c>
      <c r="M1290" t="s">
        <v>33901</v>
      </c>
      <c r="N1290" t="s">
        <v>33852</v>
      </c>
      <c r="O1290" t="s">
        <v>33853</v>
      </c>
      <c r="P1290" t="s">
        <v>33986</v>
      </c>
      <c r="Q1290">
        <f t="shared" si="18"/>
        <v>42.333333333333336</v>
      </c>
      <c r="R1290">
        <f t="shared" si="19"/>
        <v>42.666666666666664</v>
      </c>
      <c r="S1290" s="5">
        <v>9</v>
      </c>
      <c r="T1290">
        <v>21.015984015983999</v>
      </c>
      <c r="U1290">
        <v>17.582417582417499</v>
      </c>
      <c r="V1290">
        <v>30</v>
      </c>
      <c r="W1290">
        <v>21</v>
      </c>
    </row>
    <row r="1291" spans="1:23" hidden="1">
      <c r="A1291" t="s">
        <v>34299</v>
      </c>
      <c r="B1291" t="s">
        <v>5156</v>
      </c>
      <c r="C1291" t="s">
        <v>5157</v>
      </c>
      <c r="D1291">
        <v>1986</v>
      </c>
      <c r="E1291" t="s">
        <v>5158</v>
      </c>
      <c r="F1291" t="s">
        <v>5159</v>
      </c>
      <c r="G1291">
        <v>18</v>
      </c>
      <c r="H1291" t="s">
        <v>33764</v>
      </c>
      <c r="J1291">
        <v>18</v>
      </c>
      <c r="K1291" t="s">
        <v>33799</v>
      </c>
      <c r="L1291" t="s">
        <v>33850</v>
      </c>
      <c r="M1291" t="s">
        <v>33901</v>
      </c>
      <c r="N1291" t="s">
        <v>33852</v>
      </c>
      <c r="O1291" t="s">
        <v>33853</v>
      </c>
      <c r="P1291" t="s">
        <v>33987</v>
      </c>
      <c r="Q1291">
        <f t="shared" si="18"/>
        <v>42.333333333333336</v>
      </c>
      <c r="R1291">
        <f t="shared" si="19"/>
        <v>42.666666666666664</v>
      </c>
      <c r="S1291" s="5">
        <v>8</v>
      </c>
      <c r="T1291">
        <v>8.8799999999999901</v>
      </c>
      <c r="U1291">
        <v>99.066666666666606</v>
      </c>
      <c r="V1291">
        <v>30</v>
      </c>
      <c r="W1291">
        <v>9</v>
      </c>
    </row>
    <row r="1292" spans="1:23" hidden="1">
      <c r="A1292" t="s">
        <v>34299</v>
      </c>
      <c r="B1292" t="s">
        <v>5156</v>
      </c>
      <c r="C1292" t="s">
        <v>5157</v>
      </c>
      <c r="D1292">
        <v>1986</v>
      </c>
      <c r="E1292" t="s">
        <v>5158</v>
      </c>
      <c r="F1292" t="s">
        <v>5159</v>
      </c>
      <c r="G1292">
        <v>18</v>
      </c>
      <c r="H1292" t="s">
        <v>33764</v>
      </c>
      <c r="J1292">
        <v>18</v>
      </c>
      <c r="K1292" t="s">
        <v>33799</v>
      </c>
      <c r="L1292" t="s">
        <v>33850</v>
      </c>
      <c r="M1292" t="s">
        <v>33901</v>
      </c>
      <c r="N1292" t="s">
        <v>33852</v>
      </c>
      <c r="O1292" t="s">
        <v>33853</v>
      </c>
      <c r="P1292" t="s">
        <v>33987</v>
      </c>
      <c r="Q1292">
        <f t="shared" si="18"/>
        <v>42.333333333333336</v>
      </c>
      <c r="R1292">
        <f t="shared" si="19"/>
        <v>42.666666666666664</v>
      </c>
      <c r="S1292" s="5">
        <v>8</v>
      </c>
      <c r="T1292">
        <v>10.499999999999901</v>
      </c>
      <c r="U1292">
        <v>96.9444444444444</v>
      </c>
      <c r="V1292">
        <v>30</v>
      </c>
      <c r="W1292">
        <v>10.5</v>
      </c>
    </row>
    <row r="1293" spans="1:23" hidden="1">
      <c r="A1293" t="s">
        <v>34299</v>
      </c>
      <c r="B1293" t="s">
        <v>5156</v>
      </c>
      <c r="C1293" t="s">
        <v>5157</v>
      </c>
      <c r="D1293">
        <v>1986</v>
      </c>
      <c r="E1293" t="s">
        <v>5158</v>
      </c>
      <c r="F1293" t="s">
        <v>5159</v>
      </c>
      <c r="G1293">
        <v>18</v>
      </c>
      <c r="H1293" t="s">
        <v>33764</v>
      </c>
      <c r="J1293">
        <v>18</v>
      </c>
      <c r="K1293" t="s">
        <v>33799</v>
      </c>
      <c r="L1293" t="s">
        <v>33850</v>
      </c>
      <c r="M1293" t="s">
        <v>33901</v>
      </c>
      <c r="N1293" t="s">
        <v>33852</v>
      </c>
      <c r="O1293" t="s">
        <v>33853</v>
      </c>
      <c r="P1293" t="s">
        <v>33987</v>
      </c>
      <c r="Q1293">
        <f t="shared" si="18"/>
        <v>42.333333333333336</v>
      </c>
      <c r="R1293">
        <f t="shared" si="19"/>
        <v>42.666666666666664</v>
      </c>
      <c r="S1293" s="5">
        <v>8</v>
      </c>
      <c r="T1293">
        <v>11.9399999999999</v>
      </c>
      <c r="U1293">
        <v>50.366666666666603</v>
      </c>
      <c r="V1293">
        <v>30</v>
      </c>
      <c r="W1293">
        <v>12</v>
      </c>
    </row>
    <row r="1294" spans="1:23" hidden="1">
      <c r="A1294" t="s">
        <v>34299</v>
      </c>
      <c r="B1294" t="s">
        <v>5156</v>
      </c>
      <c r="C1294" t="s">
        <v>5157</v>
      </c>
      <c r="D1294">
        <v>1986</v>
      </c>
      <c r="E1294" t="s">
        <v>5158</v>
      </c>
      <c r="F1294" t="s">
        <v>5159</v>
      </c>
      <c r="G1294">
        <v>18</v>
      </c>
      <c r="H1294" t="s">
        <v>33764</v>
      </c>
      <c r="J1294">
        <v>18</v>
      </c>
      <c r="K1294" t="s">
        <v>33799</v>
      </c>
      <c r="L1294" t="s">
        <v>33850</v>
      </c>
      <c r="M1294" t="s">
        <v>33901</v>
      </c>
      <c r="N1294" t="s">
        <v>33852</v>
      </c>
      <c r="O1294" t="s">
        <v>33853</v>
      </c>
      <c r="P1294" t="s">
        <v>33987</v>
      </c>
      <c r="Q1294">
        <f t="shared" si="18"/>
        <v>42.333333333333336</v>
      </c>
      <c r="R1294">
        <f t="shared" si="19"/>
        <v>42.666666666666664</v>
      </c>
      <c r="S1294" s="5">
        <v>8</v>
      </c>
      <c r="T1294">
        <v>13.649999999999901</v>
      </c>
      <c r="U1294">
        <v>4.9166666666666803</v>
      </c>
      <c r="V1294">
        <v>30</v>
      </c>
      <c r="W1294">
        <v>13.5</v>
      </c>
    </row>
    <row r="1295" spans="1:23" hidden="1">
      <c r="A1295" t="s">
        <v>34299</v>
      </c>
      <c r="B1295" t="s">
        <v>5156</v>
      </c>
      <c r="C1295" t="s">
        <v>5157</v>
      </c>
      <c r="D1295">
        <v>1986</v>
      </c>
      <c r="E1295" t="s">
        <v>5158</v>
      </c>
      <c r="F1295" t="s">
        <v>5159</v>
      </c>
      <c r="G1295">
        <v>18</v>
      </c>
      <c r="H1295" t="s">
        <v>33764</v>
      </c>
      <c r="J1295">
        <v>18</v>
      </c>
      <c r="K1295" t="s">
        <v>33799</v>
      </c>
      <c r="L1295" t="s">
        <v>33850</v>
      </c>
      <c r="M1295" t="s">
        <v>33901</v>
      </c>
      <c r="N1295" t="s">
        <v>33852</v>
      </c>
      <c r="O1295" t="s">
        <v>33853</v>
      </c>
      <c r="P1295" t="s">
        <v>33987</v>
      </c>
      <c r="Q1295">
        <f t="shared" si="18"/>
        <v>42.333333333333336</v>
      </c>
      <c r="R1295">
        <f t="shared" si="19"/>
        <v>42.666666666666664</v>
      </c>
      <c r="S1295" s="5">
        <v>8</v>
      </c>
      <c r="T1295">
        <v>16.529999999999902</v>
      </c>
      <c r="U1295">
        <v>6.2055555555555202</v>
      </c>
      <c r="V1295">
        <v>30</v>
      </c>
      <c r="W1295">
        <v>15</v>
      </c>
    </row>
    <row r="1296" spans="1:23" hidden="1">
      <c r="A1296" t="s">
        <v>34299</v>
      </c>
      <c r="B1296" t="s">
        <v>5156</v>
      </c>
      <c r="C1296" t="s">
        <v>5157</v>
      </c>
      <c r="D1296">
        <v>1986</v>
      </c>
      <c r="E1296" t="s">
        <v>5158</v>
      </c>
      <c r="F1296" t="s">
        <v>5159</v>
      </c>
      <c r="G1296">
        <v>18</v>
      </c>
      <c r="H1296" t="s">
        <v>33764</v>
      </c>
      <c r="J1296">
        <v>18</v>
      </c>
      <c r="K1296" t="s">
        <v>33799</v>
      </c>
      <c r="L1296" t="s">
        <v>33850</v>
      </c>
      <c r="M1296" t="s">
        <v>33901</v>
      </c>
      <c r="N1296" t="s">
        <v>33852</v>
      </c>
      <c r="O1296" t="s">
        <v>33853</v>
      </c>
      <c r="P1296" t="s">
        <v>33987</v>
      </c>
      <c r="Q1296">
        <f t="shared" si="18"/>
        <v>42.333333333333336</v>
      </c>
      <c r="R1296">
        <f t="shared" si="19"/>
        <v>42.666666666666664</v>
      </c>
      <c r="S1296" s="5">
        <v>8</v>
      </c>
      <c r="T1296">
        <v>17.97</v>
      </c>
      <c r="U1296">
        <v>27.405555555555502</v>
      </c>
      <c r="V1296">
        <v>30</v>
      </c>
      <c r="W1296">
        <v>18</v>
      </c>
    </row>
    <row r="1297" spans="1:23" hidden="1">
      <c r="A1297" t="s">
        <v>34299</v>
      </c>
      <c r="B1297" t="s">
        <v>5156</v>
      </c>
      <c r="C1297" t="s">
        <v>5157</v>
      </c>
      <c r="D1297">
        <v>1986</v>
      </c>
      <c r="E1297" t="s">
        <v>5158</v>
      </c>
      <c r="F1297" t="s">
        <v>5159</v>
      </c>
      <c r="G1297">
        <v>18</v>
      </c>
      <c r="H1297" t="s">
        <v>33764</v>
      </c>
      <c r="J1297">
        <v>18</v>
      </c>
      <c r="K1297" t="s">
        <v>33799</v>
      </c>
      <c r="L1297" t="s">
        <v>33850</v>
      </c>
      <c r="M1297" t="s">
        <v>33901</v>
      </c>
      <c r="N1297" t="s">
        <v>33852</v>
      </c>
      <c r="O1297" t="s">
        <v>33853</v>
      </c>
      <c r="P1297" t="s">
        <v>33987</v>
      </c>
      <c r="Q1297">
        <f t="shared" si="18"/>
        <v>42.333333333333336</v>
      </c>
      <c r="R1297">
        <f t="shared" si="19"/>
        <v>42.666666666666664</v>
      </c>
      <c r="S1297" s="5">
        <v>8</v>
      </c>
      <c r="T1297">
        <v>19.499999999999901</v>
      </c>
      <c r="U1297">
        <v>29.722222222222101</v>
      </c>
      <c r="V1297">
        <v>30</v>
      </c>
      <c r="W1297">
        <v>19.5</v>
      </c>
    </row>
    <row r="1298" spans="1:23" hidden="1">
      <c r="A1298" t="s">
        <v>34299</v>
      </c>
      <c r="B1298" t="s">
        <v>5156</v>
      </c>
      <c r="C1298" t="s">
        <v>5157</v>
      </c>
      <c r="D1298">
        <v>1986</v>
      </c>
      <c r="E1298" t="s">
        <v>5158</v>
      </c>
      <c r="F1298" t="s">
        <v>5159</v>
      </c>
      <c r="G1298">
        <v>18</v>
      </c>
      <c r="H1298" t="s">
        <v>33764</v>
      </c>
      <c r="J1298">
        <v>18</v>
      </c>
      <c r="K1298" t="s">
        <v>33799</v>
      </c>
      <c r="L1298" t="s">
        <v>33850</v>
      </c>
      <c r="M1298" t="s">
        <v>33901</v>
      </c>
      <c r="N1298" t="s">
        <v>33852</v>
      </c>
      <c r="O1298" t="s">
        <v>33853</v>
      </c>
      <c r="P1298" t="s">
        <v>33987</v>
      </c>
      <c r="Q1298">
        <f t="shared" si="18"/>
        <v>42.333333333333336</v>
      </c>
      <c r="R1298">
        <f t="shared" si="19"/>
        <v>42.666666666666664</v>
      </c>
      <c r="S1298" s="5">
        <v>8</v>
      </c>
      <c r="T1298">
        <v>21.03</v>
      </c>
      <c r="U1298">
        <v>26.483333333333199</v>
      </c>
      <c r="V1298">
        <v>30</v>
      </c>
      <c r="W1298">
        <v>21</v>
      </c>
    </row>
    <row r="1299" spans="1:23" hidden="1">
      <c r="A1299" t="s">
        <v>34299</v>
      </c>
      <c r="B1299" t="s">
        <v>5156</v>
      </c>
      <c r="C1299" t="s">
        <v>5157</v>
      </c>
      <c r="D1299">
        <v>1986</v>
      </c>
      <c r="E1299" t="s">
        <v>5158</v>
      </c>
      <c r="F1299" t="s">
        <v>5159</v>
      </c>
      <c r="G1299">
        <v>18</v>
      </c>
      <c r="H1299" t="s">
        <v>33764</v>
      </c>
      <c r="J1299">
        <v>18</v>
      </c>
      <c r="K1299" t="s">
        <v>33799</v>
      </c>
      <c r="L1299" t="s">
        <v>33850</v>
      </c>
      <c r="M1299" t="s">
        <v>33901</v>
      </c>
      <c r="N1299" t="s">
        <v>33852</v>
      </c>
      <c r="O1299" t="s">
        <v>33853</v>
      </c>
      <c r="P1299" t="s">
        <v>33988</v>
      </c>
      <c r="Q1299">
        <f t="shared" si="18"/>
        <v>42.333333333333336</v>
      </c>
      <c r="R1299">
        <f t="shared" si="19"/>
        <v>42.666666666666664</v>
      </c>
      <c r="S1299" s="5">
        <v>9</v>
      </c>
      <c r="T1299">
        <v>9.1581416126870696</v>
      </c>
      <c r="U1299">
        <v>95.744918472191102</v>
      </c>
      <c r="V1299">
        <v>30</v>
      </c>
      <c r="W1299">
        <v>9</v>
      </c>
    </row>
    <row r="1300" spans="1:23" hidden="1">
      <c r="A1300" t="s">
        <v>34299</v>
      </c>
      <c r="B1300" t="s">
        <v>5156</v>
      </c>
      <c r="C1300" t="s">
        <v>5157</v>
      </c>
      <c r="D1300">
        <v>1986</v>
      </c>
      <c r="E1300" t="s">
        <v>5158</v>
      </c>
      <c r="F1300" t="s">
        <v>5159</v>
      </c>
      <c r="G1300">
        <v>18</v>
      </c>
      <c r="H1300" t="s">
        <v>33764</v>
      </c>
      <c r="J1300">
        <v>18</v>
      </c>
      <c r="K1300" t="s">
        <v>33799</v>
      </c>
      <c r="L1300" t="s">
        <v>33850</v>
      </c>
      <c r="M1300" t="s">
        <v>33901</v>
      </c>
      <c r="N1300" t="s">
        <v>33852</v>
      </c>
      <c r="O1300" t="s">
        <v>33853</v>
      </c>
      <c r="P1300" t="s">
        <v>33988</v>
      </c>
      <c r="Q1300">
        <f t="shared" si="18"/>
        <v>42.333333333333336</v>
      </c>
      <c r="R1300">
        <f t="shared" si="19"/>
        <v>42.666666666666664</v>
      </c>
      <c r="S1300" s="5">
        <v>9</v>
      </c>
      <c r="T1300">
        <v>10.7060531605986</v>
      </c>
      <c r="U1300">
        <v>101.396024123296</v>
      </c>
      <c r="V1300">
        <v>30</v>
      </c>
      <c r="W1300">
        <v>10.5</v>
      </c>
    </row>
    <row r="1301" spans="1:23" hidden="1">
      <c r="A1301" t="s">
        <v>34299</v>
      </c>
      <c r="B1301" t="s">
        <v>5156</v>
      </c>
      <c r="C1301" t="s">
        <v>5157</v>
      </c>
      <c r="D1301">
        <v>1986</v>
      </c>
      <c r="E1301" t="s">
        <v>5158</v>
      </c>
      <c r="F1301" t="s">
        <v>5159</v>
      </c>
      <c r="G1301">
        <v>18</v>
      </c>
      <c r="H1301" t="s">
        <v>33764</v>
      </c>
      <c r="J1301">
        <v>18</v>
      </c>
      <c r="K1301" t="s">
        <v>33799</v>
      </c>
      <c r="L1301" t="s">
        <v>33850</v>
      </c>
      <c r="M1301" t="s">
        <v>33901</v>
      </c>
      <c r="N1301" t="s">
        <v>33852</v>
      </c>
      <c r="O1301" t="s">
        <v>33853</v>
      </c>
      <c r="P1301" t="s">
        <v>33988</v>
      </c>
      <c r="Q1301">
        <f t="shared" si="18"/>
        <v>42.333333333333336</v>
      </c>
      <c r="R1301">
        <f t="shared" si="19"/>
        <v>42.666666666666664</v>
      </c>
      <c r="S1301" s="5">
        <v>9</v>
      </c>
      <c r="T1301">
        <v>12.1996872905963</v>
      </c>
      <c r="U1301">
        <v>77.043779316506502</v>
      </c>
      <c r="V1301">
        <v>30</v>
      </c>
      <c r="W1301">
        <v>12</v>
      </c>
    </row>
    <row r="1302" spans="1:23" hidden="1">
      <c r="A1302" t="s">
        <v>34299</v>
      </c>
      <c r="B1302" t="s">
        <v>5156</v>
      </c>
      <c r="C1302" t="s">
        <v>5157</v>
      </c>
      <c r="D1302">
        <v>1986</v>
      </c>
      <c r="E1302" t="s">
        <v>5158</v>
      </c>
      <c r="F1302" t="s">
        <v>5159</v>
      </c>
      <c r="G1302">
        <v>18</v>
      </c>
      <c r="H1302" t="s">
        <v>33764</v>
      </c>
      <c r="J1302">
        <v>18</v>
      </c>
      <c r="K1302" t="s">
        <v>33799</v>
      </c>
      <c r="L1302" t="s">
        <v>33850</v>
      </c>
      <c r="M1302" t="s">
        <v>33901</v>
      </c>
      <c r="N1302" t="s">
        <v>33852</v>
      </c>
      <c r="O1302" t="s">
        <v>33853</v>
      </c>
      <c r="P1302" t="s">
        <v>33988</v>
      </c>
      <c r="Q1302">
        <f t="shared" si="18"/>
        <v>42.333333333333336</v>
      </c>
      <c r="R1302">
        <f t="shared" si="19"/>
        <v>42.666666666666664</v>
      </c>
      <c r="S1302" s="5">
        <v>9</v>
      </c>
      <c r="T1302">
        <v>13.6068796068796</v>
      </c>
      <c r="U1302">
        <v>4.9084208175117396</v>
      </c>
      <c r="V1302">
        <v>30</v>
      </c>
      <c r="W1302">
        <v>13.5</v>
      </c>
    </row>
    <row r="1303" spans="1:23" hidden="1">
      <c r="A1303" t="s">
        <v>34299</v>
      </c>
      <c r="B1303" t="s">
        <v>5156</v>
      </c>
      <c r="C1303" t="s">
        <v>5157</v>
      </c>
      <c r="D1303">
        <v>1986</v>
      </c>
      <c r="E1303" t="s">
        <v>5158</v>
      </c>
      <c r="F1303" t="s">
        <v>5159</v>
      </c>
      <c r="G1303">
        <v>18</v>
      </c>
      <c r="H1303" t="s">
        <v>33764</v>
      </c>
      <c r="J1303">
        <v>18</v>
      </c>
      <c r="K1303" t="s">
        <v>33799</v>
      </c>
      <c r="L1303" t="s">
        <v>33850</v>
      </c>
      <c r="M1303" t="s">
        <v>33901</v>
      </c>
      <c r="N1303" t="s">
        <v>33852</v>
      </c>
      <c r="O1303" t="s">
        <v>33853</v>
      </c>
      <c r="P1303" t="s">
        <v>33988</v>
      </c>
      <c r="Q1303">
        <f t="shared" si="18"/>
        <v>42.333333333333336</v>
      </c>
      <c r="R1303">
        <f t="shared" si="19"/>
        <v>42.666666666666664</v>
      </c>
      <c r="S1303" s="5">
        <v>9</v>
      </c>
      <c r="T1303">
        <v>15.0502568684386</v>
      </c>
      <c r="U1303">
        <v>2.77529595711411</v>
      </c>
      <c r="V1303">
        <v>30</v>
      </c>
      <c r="W1303">
        <v>15</v>
      </c>
    </row>
    <row r="1304" spans="1:23" hidden="1">
      <c r="A1304" t="s">
        <v>34299</v>
      </c>
      <c r="B1304" t="s">
        <v>5156</v>
      </c>
      <c r="C1304" t="s">
        <v>5157</v>
      </c>
      <c r="D1304">
        <v>1986</v>
      </c>
      <c r="E1304" t="s">
        <v>5158</v>
      </c>
      <c r="F1304" t="s">
        <v>5159</v>
      </c>
      <c r="G1304">
        <v>18</v>
      </c>
      <c r="H1304" t="s">
        <v>33764</v>
      </c>
      <c r="J1304">
        <v>18</v>
      </c>
      <c r="K1304" t="s">
        <v>33799</v>
      </c>
      <c r="L1304" t="s">
        <v>33850</v>
      </c>
      <c r="M1304" t="s">
        <v>33901</v>
      </c>
      <c r="N1304" t="s">
        <v>33852</v>
      </c>
      <c r="O1304" t="s">
        <v>33853</v>
      </c>
      <c r="P1304" t="s">
        <v>33988</v>
      </c>
      <c r="Q1304">
        <f t="shared" si="18"/>
        <v>42.333333333333336</v>
      </c>
      <c r="R1304">
        <f t="shared" si="19"/>
        <v>42.666666666666664</v>
      </c>
      <c r="S1304" s="5">
        <v>9</v>
      </c>
      <c r="T1304">
        <v>16.592137592137501</v>
      </c>
      <c r="U1304">
        <v>5.0926960017869103</v>
      </c>
      <c r="V1304">
        <v>30</v>
      </c>
      <c r="W1304">
        <v>16.5</v>
      </c>
    </row>
    <row r="1305" spans="1:23" hidden="1">
      <c r="A1305" t="s">
        <v>34299</v>
      </c>
      <c r="B1305" t="s">
        <v>5156</v>
      </c>
      <c r="C1305" t="s">
        <v>5157</v>
      </c>
      <c r="D1305">
        <v>1986</v>
      </c>
      <c r="E1305" t="s">
        <v>5158</v>
      </c>
      <c r="F1305" t="s">
        <v>5159</v>
      </c>
      <c r="G1305">
        <v>18</v>
      </c>
      <c r="H1305" t="s">
        <v>33764</v>
      </c>
      <c r="J1305">
        <v>18</v>
      </c>
      <c r="K1305" t="s">
        <v>33799</v>
      </c>
      <c r="L1305" t="s">
        <v>33850</v>
      </c>
      <c r="M1305" t="s">
        <v>33901</v>
      </c>
      <c r="N1305" t="s">
        <v>33852</v>
      </c>
      <c r="O1305" t="s">
        <v>33853</v>
      </c>
      <c r="P1305" t="s">
        <v>33988</v>
      </c>
      <c r="Q1305">
        <f t="shared" si="18"/>
        <v>42.333333333333336</v>
      </c>
      <c r="R1305">
        <f t="shared" si="19"/>
        <v>42.666666666666664</v>
      </c>
      <c r="S1305" s="5">
        <v>9</v>
      </c>
      <c r="T1305">
        <v>18.127987491623799</v>
      </c>
      <c r="U1305">
        <v>4.0763904400267199</v>
      </c>
      <c r="V1305">
        <v>30</v>
      </c>
      <c r="W1305">
        <v>18</v>
      </c>
    </row>
    <row r="1306" spans="1:23" hidden="1">
      <c r="A1306" t="s">
        <v>34299</v>
      </c>
      <c r="B1306" t="s">
        <v>5156</v>
      </c>
      <c r="C1306" t="s">
        <v>5157</v>
      </c>
      <c r="D1306">
        <v>1986</v>
      </c>
      <c r="E1306" t="s">
        <v>5158</v>
      </c>
      <c r="F1306" t="s">
        <v>5159</v>
      </c>
      <c r="G1306">
        <v>18</v>
      </c>
      <c r="H1306" t="s">
        <v>33764</v>
      </c>
      <c r="J1306">
        <v>18</v>
      </c>
      <c r="K1306" t="s">
        <v>33799</v>
      </c>
      <c r="L1306" t="s">
        <v>33850</v>
      </c>
      <c r="M1306" t="s">
        <v>33901</v>
      </c>
      <c r="N1306" t="s">
        <v>33852</v>
      </c>
      <c r="O1306" t="s">
        <v>33853</v>
      </c>
      <c r="P1306" t="s">
        <v>33988</v>
      </c>
      <c r="Q1306">
        <f t="shared" si="18"/>
        <v>42.333333333333336</v>
      </c>
      <c r="R1306">
        <f t="shared" si="19"/>
        <v>42.666666666666664</v>
      </c>
      <c r="S1306" s="5">
        <v>9</v>
      </c>
      <c r="T1306">
        <v>19.607549698458701</v>
      </c>
      <c r="U1306">
        <v>21.945499218226399</v>
      </c>
      <c r="V1306">
        <v>30</v>
      </c>
      <c r="W1306">
        <v>19.5</v>
      </c>
    </row>
    <row r="1307" spans="1:23" hidden="1">
      <c r="A1307" t="s">
        <v>34299</v>
      </c>
      <c r="B1307" t="s">
        <v>5156</v>
      </c>
      <c r="C1307" t="s">
        <v>5157</v>
      </c>
      <c r="D1307">
        <v>1986</v>
      </c>
      <c r="E1307" t="s">
        <v>5158</v>
      </c>
      <c r="F1307" t="s">
        <v>5159</v>
      </c>
      <c r="G1307">
        <v>18</v>
      </c>
      <c r="H1307" t="s">
        <v>33764</v>
      </c>
      <c r="J1307">
        <v>18</v>
      </c>
      <c r="K1307" t="s">
        <v>33799</v>
      </c>
      <c r="L1307" t="s">
        <v>33850</v>
      </c>
      <c r="M1307" t="s">
        <v>33901</v>
      </c>
      <c r="N1307" t="s">
        <v>33852</v>
      </c>
      <c r="O1307" t="s">
        <v>33853</v>
      </c>
      <c r="P1307" t="s">
        <v>33988</v>
      </c>
      <c r="Q1307">
        <f t="shared" si="18"/>
        <v>42.333333333333336</v>
      </c>
      <c r="R1307">
        <f t="shared" si="19"/>
        <v>42.666666666666664</v>
      </c>
      <c r="S1307" s="5">
        <v>9</v>
      </c>
      <c r="T1307">
        <v>21.071029707393301</v>
      </c>
      <c r="U1307">
        <v>30.924726379271799</v>
      </c>
      <c r="V1307">
        <v>30</v>
      </c>
      <c r="W1307">
        <v>21</v>
      </c>
    </row>
    <row r="1308" spans="1:23" hidden="1">
      <c r="A1308" t="s">
        <v>34299</v>
      </c>
      <c r="B1308" t="s">
        <v>5156</v>
      </c>
      <c r="C1308" t="s">
        <v>5157</v>
      </c>
      <c r="D1308">
        <v>1986</v>
      </c>
      <c r="E1308" t="s">
        <v>5158</v>
      </c>
      <c r="F1308" t="s">
        <v>5159</v>
      </c>
      <c r="G1308">
        <v>18</v>
      </c>
      <c r="H1308" t="s">
        <v>33764</v>
      </c>
      <c r="J1308">
        <v>18</v>
      </c>
      <c r="K1308" t="s">
        <v>33799</v>
      </c>
      <c r="L1308" t="s">
        <v>33850</v>
      </c>
      <c r="M1308" t="s">
        <v>33901</v>
      </c>
      <c r="N1308" t="s">
        <v>33852</v>
      </c>
      <c r="O1308" t="s">
        <v>33853</v>
      </c>
      <c r="P1308" t="s">
        <v>33989</v>
      </c>
      <c r="Q1308">
        <f t="shared" si="18"/>
        <v>42.333333333333336</v>
      </c>
      <c r="R1308">
        <f t="shared" si="19"/>
        <v>42.666666666666664</v>
      </c>
      <c r="S1308" s="5">
        <v>9</v>
      </c>
      <c r="T1308">
        <v>9.03379721669981</v>
      </c>
      <c r="U1308">
        <v>54.036889772476201</v>
      </c>
      <c r="V1308">
        <v>30</v>
      </c>
      <c r="W1308">
        <v>9</v>
      </c>
    </row>
    <row r="1309" spans="1:23" hidden="1">
      <c r="A1309" t="s">
        <v>34299</v>
      </c>
      <c r="B1309" t="s">
        <v>5156</v>
      </c>
      <c r="C1309" t="s">
        <v>5157</v>
      </c>
      <c r="D1309">
        <v>1986</v>
      </c>
      <c r="E1309" t="s">
        <v>5158</v>
      </c>
      <c r="F1309" t="s">
        <v>5159</v>
      </c>
      <c r="G1309">
        <v>18</v>
      </c>
      <c r="H1309" t="s">
        <v>33764</v>
      </c>
      <c r="J1309">
        <v>18</v>
      </c>
      <c r="K1309" t="s">
        <v>33799</v>
      </c>
      <c r="L1309" t="s">
        <v>33850</v>
      </c>
      <c r="M1309" t="s">
        <v>33901</v>
      </c>
      <c r="N1309" t="s">
        <v>33852</v>
      </c>
      <c r="O1309" t="s">
        <v>33853</v>
      </c>
      <c r="P1309" t="s">
        <v>33989</v>
      </c>
      <c r="Q1309">
        <f t="shared" si="18"/>
        <v>42.333333333333336</v>
      </c>
      <c r="R1309">
        <f t="shared" si="19"/>
        <v>42.666666666666664</v>
      </c>
      <c r="S1309" s="5">
        <v>9</v>
      </c>
      <c r="T1309">
        <v>10.3936381709741</v>
      </c>
      <c r="U1309">
        <v>57.416611442456301</v>
      </c>
      <c r="V1309">
        <v>30</v>
      </c>
      <c r="W1309">
        <v>10.5</v>
      </c>
    </row>
    <row r="1310" spans="1:23" hidden="1">
      <c r="A1310" t="s">
        <v>34299</v>
      </c>
      <c r="B1310" t="s">
        <v>5156</v>
      </c>
      <c r="C1310" t="s">
        <v>5157</v>
      </c>
      <c r="D1310">
        <v>1986</v>
      </c>
      <c r="E1310" t="s">
        <v>5158</v>
      </c>
      <c r="F1310" t="s">
        <v>5159</v>
      </c>
      <c r="G1310">
        <v>18</v>
      </c>
      <c r="H1310" t="s">
        <v>33764</v>
      </c>
      <c r="J1310">
        <v>18</v>
      </c>
      <c r="K1310" t="s">
        <v>33799</v>
      </c>
      <c r="L1310" t="s">
        <v>33850</v>
      </c>
      <c r="M1310" t="s">
        <v>33901</v>
      </c>
      <c r="N1310" t="s">
        <v>33852</v>
      </c>
      <c r="O1310" t="s">
        <v>33853</v>
      </c>
      <c r="P1310" t="s">
        <v>33989</v>
      </c>
      <c r="Q1310">
        <f t="shared" si="18"/>
        <v>42.333333333333336</v>
      </c>
      <c r="R1310">
        <f t="shared" si="19"/>
        <v>42.666666666666664</v>
      </c>
      <c r="S1310" s="5">
        <v>9</v>
      </c>
      <c r="T1310">
        <v>11.9085487077534</v>
      </c>
      <c r="U1310">
        <v>32.234371548486799</v>
      </c>
      <c r="V1310">
        <v>30</v>
      </c>
      <c r="W1310">
        <v>12</v>
      </c>
    </row>
    <row r="1311" spans="1:23" hidden="1">
      <c r="A1311" t="s">
        <v>34299</v>
      </c>
      <c r="B1311" t="s">
        <v>5156</v>
      </c>
      <c r="C1311" t="s">
        <v>5157</v>
      </c>
      <c r="D1311">
        <v>1986</v>
      </c>
      <c r="E1311" t="s">
        <v>5158</v>
      </c>
      <c r="F1311" t="s">
        <v>5159</v>
      </c>
      <c r="G1311">
        <v>18</v>
      </c>
      <c r="H1311" t="s">
        <v>33764</v>
      </c>
      <c r="J1311">
        <v>18</v>
      </c>
      <c r="K1311" t="s">
        <v>33799</v>
      </c>
      <c r="L1311" t="s">
        <v>33850</v>
      </c>
      <c r="M1311" t="s">
        <v>33901</v>
      </c>
      <c r="N1311" t="s">
        <v>33852</v>
      </c>
      <c r="O1311" t="s">
        <v>33853</v>
      </c>
      <c r="P1311" t="s">
        <v>33989</v>
      </c>
      <c r="Q1311">
        <f t="shared" si="18"/>
        <v>42.333333333333336</v>
      </c>
      <c r="R1311">
        <f t="shared" si="19"/>
        <v>42.666666666666664</v>
      </c>
      <c r="S1311" s="5">
        <v>9</v>
      </c>
      <c r="T1311">
        <v>13.4214711729622</v>
      </c>
      <c r="U1311">
        <v>4.8542080848243296</v>
      </c>
      <c r="V1311">
        <v>30</v>
      </c>
      <c r="W1311">
        <v>13.5</v>
      </c>
    </row>
    <row r="1312" spans="1:23" hidden="1">
      <c r="A1312" t="s">
        <v>34299</v>
      </c>
      <c r="B1312" t="s">
        <v>5156</v>
      </c>
      <c r="C1312" t="s">
        <v>5157</v>
      </c>
      <c r="D1312">
        <v>1986</v>
      </c>
      <c r="E1312" t="s">
        <v>5158</v>
      </c>
      <c r="F1312" t="s">
        <v>5159</v>
      </c>
      <c r="G1312">
        <v>18</v>
      </c>
      <c r="H1312" t="s">
        <v>33764</v>
      </c>
      <c r="J1312">
        <v>18</v>
      </c>
      <c r="K1312" t="s">
        <v>33799</v>
      </c>
      <c r="L1312" t="s">
        <v>33850</v>
      </c>
      <c r="M1312" t="s">
        <v>33901</v>
      </c>
      <c r="N1312" t="s">
        <v>33852</v>
      </c>
      <c r="O1312" t="s">
        <v>33853</v>
      </c>
      <c r="P1312" t="s">
        <v>33989</v>
      </c>
      <c r="Q1312">
        <f t="shared" si="18"/>
        <v>42.333333333333336</v>
      </c>
      <c r="R1312">
        <f t="shared" si="19"/>
        <v>42.666666666666664</v>
      </c>
      <c r="S1312" s="5">
        <v>9</v>
      </c>
      <c r="T1312">
        <v>14.959244532803099</v>
      </c>
      <c r="U1312">
        <v>4.9480892423238103</v>
      </c>
      <c r="V1312">
        <v>30</v>
      </c>
      <c r="W1312">
        <v>15</v>
      </c>
    </row>
    <row r="1313" spans="1:23" hidden="1">
      <c r="A1313" t="s">
        <v>34299</v>
      </c>
      <c r="B1313" t="s">
        <v>5156</v>
      </c>
      <c r="C1313" t="s">
        <v>5157</v>
      </c>
      <c r="D1313">
        <v>1986</v>
      </c>
      <c r="E1313" t="s">
        <v>5158</v>
      </c>
      <c r="F1313" t="s">
        <v>5159</v>
      </c>
      <c r="G1313">
        <v>18</v>
      </c>
      <c r="H1313" t="s">
        <v>33764</v>
      </c>
      <c r="J1313">
        <v>18</v>
      </c>
      <c r="K1313" t="s">
        <v>33799</v>
      </c>
      <c r="L1313" t="s">
        <v>33850</v>
      </c>
      <c r="M1313" t="s">
        <v>33901</v>
      </c>
      <c r="N1313" t="s">
        <v>33852</v>
      </c>
      <c r="O1313" t="s">
        <v>33853</v>
      </c>
      <c r="P1313" t="s">
        <v>33989</v>
      </c>
      <c r="Q1313">
        <f t="shared" si="18"/>
        <v>42.333333333333336</v>
      </c>
      <c r="R1313">
        <f t="shared" si="19"/>
        <v>42.666666666666664</v>
      </c>
      <c r="S1313" s="5">
        <v>9</v>
      </c>
      <c r="T1313">
        <v>16.4015904572564</v>
      </c>
      <c r="U1313">
        <v>-0.45836094543858502</v>
      </c>
      <c r="V1313">
        <v>30</v>
      </c>
      <c r="W1313">
        <v>16.5</v>
      </c>
    </row>
    <row r="1314" spans="1:23" hidden="1">
      <c r="A1314" t="s">
        <v>34299</v>
      </c>
      <c r="B1314" t="s">
        <v>5156</v>
      </c>
      <c r="C1314" t="s">
        <v>5157</v>
      </c>
      <c r="D1314">
        <v>1986</v>
      </c>
      <c r="E1314" t="s">
        <v>5158</v>
      </c>
      <c r="F1314" t="s">
        <v>5159</v>
      </c>
      <c r="G1314">
        <v>18</v>
      </c>
      <c r="H1314" t="s">
        <v>33764</v>
      </c>
      <c r="J1314">
        <v>18</v>
      </c>
      <c r="K1314" t="s">
        <v>33799</v>
      </c>
      <c r="L1314" t="s">
        <v>33850</v>
      </c>
      <c r="M1314" t="s">
        <v>33901</v>
      </c>
      <c r="N1314" t="s">
        <v>33852</v>
      </c>
      <c r="O1314" t="s">
        <v>33853</v>
      </c>
      <c r="P1314" t="s">
        <v>33989</v>
      </c>
      <c r="Q1314">
        <f t="shared" si="18"/>
        <v>42.333333333333336</v>
      </c>
      <c r="R1314">
        <f t="shared" si="19"/>
        <v>42.666666666666664</v>
      </c>
      <c r="S1314" s="5">
        <v>9</v>
      </c>
      <c r="T1314">
        <v>18.031809145129198</v>
      </c>
      <c r="U1314">
        <v>1.8389662027832401</v>
      </c>
      <c r="V1314">
        <v>30</v>
      </c>
      <c r="W1314">
        <v>18</v>
      </c>
    </row>
    <row r="1315" spans="1:23" hidden="1">
      <c r="A1315" t="s">
        <v>34299</v>
      </c>
      <c r="B1315" t="s">
        <v>5156</v>
      </c>
      <c r="C1315" t="s">
        <v>5157</v>
      </c>
      <c r="D1315">
        <v>1986</v>
      </c>
      <c r="E1315" t="s">
        <v>5158</v>
      </c>
      <c r="F1315" t="s">
        <v>5159</v>
      </c>
      <c r="G1315">
        <v>18</v>
      </c>
      <c r="H1315" t="s">
        <v>33764</v>
      </c>
      <c r="J1315">
        <v>18</v>
      </c>
      <c r="K1315" t="s">
        <v>33799</v>
      </c>
      <c r="L1315" t="s">
        <v>33850</v>
      </c>
      <c r="M1315" t="s">
        <v>33901</v>
      </c>
      <c r="N1315" t="s">
        <v>33852</v>
      </c>
      <c r="O1315" t="s">
        <v>33853</v>
      </c>
      <c r="P1315" t="s">
        <v>33989</v>
      </c>
      <c r="Q1315">
        <f t="shared" si="18"/>
        <v>42.333333333333336</v>
      </c>
      <c r="R1315">
        <f t="shared" si="19"/>
        <v>42.666666666666664</v>
      </c>
      <c r="S1315" s="5">
        <v>9</v>
      </c>
      <c r="T1315">
        <v>19.3876739562624</v>
      </c>
      <c r="U1315">
        <v>0.82284073337757402</v>
      </c>
      <c r="V1315">
        <v>30</v>
      </c>
      <c r="W1315">
        <v>19.5</v>
      </c>
    </row>
    <row r="1316" spans="1:23" hidden="1">
      <c r="A1316" t="s">
        <v>34299</v>
      </c>
      <c r="B1316" t="s">
        <v>5156</v>
      </c>
      <c r="C1316" t="s">
        <v>5157</v>
      </c>
      <c r="D1316">
        <v>1986</v>
      </c>
      <c r="E1316" t="s">
        <v>5158</v>
      </c>
      <c r="F1316" t="s">
        <v>5159</v>
      </c>
      <c r="G1316">
        <v>18</v>
      </c>
      <c r="H1316" t="s">
        <v>33764</v>
      </c>
      <c r="J1316">
        <v>18</v>
      </c>
      <c r="K1316" t="s">
        <v>33799</v>
      </c>
      <c r="L1316" t="s">
        <v>33850</v>
      </c>
      <c r="M1316" t="s">
        <v>33901</v>
      </c>
      <c r="N1316" t="s">
        <v>33852</v>
      </c>
      <c r="O1316" t="s">
        <v>33853</v>
      </c>
      <c r="P1316" t="s">
        <v>33989</v>
      </c>
      <c r="Q1316">
        <f t="shared" si="18"/>
        <v>42.333333333333336</v>
      </c>
      <c r="R1316">
        <f t="shared" si="19"/>
        <v>42.666666666666664</v>
      </c>
      <c r="S1316" s="5">
        <v>9</v>
      </c>
      <c r="T1316">
        <v>20.924453280318001</v>
      </c>
      <c r="U1316">
        <v>-0.18223989396960799</v>
      </c>
      <c r="V1316">
        <v>30</v>
      </c>
      <c r="W1316">
        <v>21</v>
      </c>
    </row>
    <row r="1317" spans="1:23" hidden="1">
      <c r="A1317" t="s">
        <v>34299</v>
      </c>
      <c r="B1317" t="s">
        <v>5156</v>
      </c>
      <c r="C1317" t="s">
        <v>5157</v>
      </c>
      <c r="D1317">
        <v>1986</v>
      </c>
      <c r="E1317" t="s">
        <v>5158</v>
      </c>
      <c r="F1317" t="s">
        <v>5159</v>
      </c>
      <c r="G1317">
        <v>18</v>
      </c>
      <c r="H1317" t="s">
        <v>33764</v>
      </c>
      <c r="J1317">
        <v>18</v>
      </c>
      <c r="K1317" t="s">
        <v>33799</v>
      </c>
      <c r="L1317" t="s">
        <v>33850</v>
      </c>
      <c r="M1317" t="s">
        <v>33901</v>
      </c>
      <c r="N1317" t="s">
        <v>33852</v>
      </c>
      <c r="O1317" t="s">
        <v>33853</v>
      </c>
      <c r="P1317" t="s">
        <v>33979</v>
      </c>
      <c r="Q1317">
        <f t="shared" ref="Q1317:Q1324" si="20">54+45/60</f>
        <v>54.75</v>
      </c>
      <c r="R1317">
        <v>38</v>
      </c>
      <c r="S1317" s="5">
        <v>8</v>
      </c>
      <c r="T1317">
        <v>8.96999999999999</v>
      </c>
      <c r="U1317">
        <v>100.55494505494499</v>
      </c>
      <c r="V1317">
        <v>30</v>
      </c>
      <c r="W1317">
        <v>9</v>
      </c>
    </row>
    <row r="1318" spans="1:23" hidden="1">
      <c r="A1318" t="s">
        <v>34299</v>
      </c>
      <c r="B1318" t="s">
        <v>5156</v>
      </c>
      <c r="C1318" t="s">
        <v>5157</v>
      </c>
      <c r="D1318">
        <v>1986</v>
      </c>
      <c r="E1318" t="s">
        <v>5158</v>
      </c>
      <c r="F1318" t="s">
        <v>5159</v>
      </c>
      <c r="G1318">
        <v>18</v>
      </c>
      <c r="H1318" t="s">
        <v>33764</v>
      </c>
      <c r="J1318">
        <v>18</v>
      </c>
      <c r="K1318" t="s">
        <v>33799</v>
      </c>
      <c r="L1318" t="s">
        <v>33850</v>
      </c>
      <c r="M1318" t="s">
        <v>33901</v>
      </c>
      <c r="N1318" t="s">
        <v>33852</v>
      </c>
      <c r="O1318" t="s">
        <v>33853</v>
      </c>
      <c r="P1318" t="s">
        <v>33979</v>
      </c>
      <c r="Q1318">
        <f t="shared" si="20"/>
        <v>54.75</v>
      </c>
      <c r="R1318">
        <v>38</v>
      </c>
      <c r="S1318" s="5">
        <v>8</v>
      </c>
      <c r="T1318">
        <v>11.9399999999999</v>
      </c>
      <c r="U1318">
        <v>98.912087912087898</v>
      </c>
      <c r="V1318">
        <v>30</v>
      </c>
      <c r="W1318">
        <v>12</v>
      </c>
    </row>
    <row r="1319" spans="1:23" hidden="1">
      <c r="A1319" t="s">
        <v>34299</v>
      </c>
      <c r="B1319" t="s">
        <v>5156</v>
      </c>
      <c r="C1319" t="s">
        <v>5157</v>
      </c>
      <c r="D1319">
        <v>1986</v>
      </c>
      <c r="E1319" t="s">
        <v>5158</v>
      </c>
      <c r="F1319" t="s">
        <v>5159</v>
      </c>
      <c r="G1319">
        <v>18</v>
      </c>
      <c r="H1319" t="s">
        <v>33764</v>
      </c>
      <c r="J1319">
        <v>18</v>
      </c>
      <c r="K1319" t="s">
        <v>33799</v>
      </c>
      <c r="L1319" t="s">
        <v>33850</v>
      </c>
      <c r="M1319" t="s">
        <v>33901</v>
      </c>
      <c r="N1319" t="s">
        <v>33852</v>
      </c>
      <c r="O1319" t="s">
        <v>33853</v>
      </c>
      <c r="P1319" t="s">
        <v>33979</v>
      </c>
      <c r="Q1319">
        <f t="shared" si="20"/>
        <v>54.75</v>
      </c>
      <c r="R1319">
        <v>38</v>
      </c>
      <c r="S1319" s="5">
        <v>8</v>
      </c>
      <c r="T1319">
        <v>13.3799999999999</v>
      </c>
      <c r="U1319">
        <v>98.648351648351607</v>
      </c>
      <c r="V1319">
        <v>30</v>
      </c>
      <c r="W1319">
        <v>13.5</v>
      </c>
    </row>
    <row r="1320" spans="1:23" hidden="1">
      <c r="A1320" t="s">
        <v>34299</v>
      </c>
      <c r="B1320" t="s">
        <v>5156</v>
      </c>
      <c r="C1320" t="s">
        <v>5157</v>
      </c>
      <c r="D1320">
        <v>1986</v>
      </c>
      <c r="E1320" t="s">
        <v>5158</v>
      </c>
      <c r="F1320" t="s">
        <v>5159</v>
      </c>
      <c r="G1320">
        <v>18</v>
      </c>
      <c r="H1320" t="s">
        <v>33764</v>
      </c>
      <c r="J1320">
        <v>18</v>
      </c>
      <c r="K1320" t="s">
        <v>33799</v>
      </c>
      <c r="L1320" t="s">
        <v>33850</v>
      </c>
      <c r="M1320" t="s">
        <v>33901</v>
      </c>
      <c r="N1320" t="s">
        <v>33852</v>
      </c>
      <c r="O1320" t="s">
        <v>33853</v>
      </c>
      <c r="P1320" t="s">
        <v>33979</v>
      </c>
      <c r="Q1320">
        <f t="shared" si="20"/>
        <v>54.75</v>
      </c>
      <c r="R1320">
        <v>38</v>
      </c>
      <c r="S1320" s="5">
        <v>8</v>
      </c>
      <c r="T1320">
        <v>14.999999999999901</v>
      </c>
      <c r="U1320">
        <v>96.153846153846104</v>
      </c>
      <c r="V1320">
        <v>30</v>
      </c>
      <c r="W1320">
        <v>15</v>
      </c>
    </row>
    <row r="1321" spans="1:23" hidden="1">
      <c r="A1321" t="s">
        <v>34299</v>
      </c>
      <c r="B1321" t="s">
        <v>5156</v>
      </c>
      <c r="C1321" t="s">
        <v>5157</v>
      </c>
      <c r="D1321">
        <v>1986</v>
      </c>
      <c r="E1321" t="s">
        <v>5158</v>
      </c>
      <c r="F1321" t="s">
        <v>5159</v>
      </c>
      <c r="G1321">
        <v>18</v>
      </c>
      <c r="H1321" t="s">
        <v>33764</v>
      </c>
      <c r="J1321">
        <v>18</v>
      </c>
      <c r="K1321" t="s">
        <v>33799</v>
      </c>
      <c r="L1321" t="s">
        <v>33850</v>
      </c>
      <c r="M1321" t="s">
        <v>33901</v>
      </c>
      <c r="N1321" t="s">
        <v>33852</v>
      </c>
      <c r="O1321" t="s">
        <v>33853</v>
      </c>
      <c r="P1321" t="s">
        <v>33979</v>
      </c>
      <c r="Q1321">
        <f t="shared" si="20"/>
        <v>54.75</v>
      </c>
      <c r="R1321">
        <v>38</v>
      </c>
      <c r="S1321" s="5">
        <v>8</v>
      </c>
      <c r="T1321">
        <v>16.440000000000001</v>
      </c>
      <c r="U1321">
        <v>10.175824175824101</v>
      </c>
      <c r="V1321">
        <v>30</v>
      </c>
      <c r="W1321">
        <v>16.5</v>
      </c>
    </row>
    <row r="1322" spans="1:23" hidden="1">
      <c r="A1322" t="s">
        <v>34299</v>
      </c>
      <c r="B1322" t="s">
        <v>5156</v>
      </c>
      <c r="C1322" t="s">
        <v>5157</v>
      </c>
      <c r="D1322">
        <v>1986</v>
      </c>
      <c r="E1322" t="s">
        <v>5158</v>
      </c>
      <c r="F1322" t="s">
        <v>5159</v>
      </c>
      <c r="G1322">
        <v>18</v>
      </c>
      <c r="H1322" t="s">
        <v>33764</v>
      </c>
      <c r="J1322">
        <v>18</v>
      </c>
      <c r="K1322" t="s">
        <v>33799</v>
      </c>
      <c r="L1322" t="s">
        <v>33850</v>
      </c>
      <c r="M1322" t="s">
        <v>33901</v>
      </c>
      <c r="N1322" t="s">
        <v>33852</v>
      </c>
      <c r="O1322" t="s">
        <v>33853</v>
      </c>
      <c r="P1322" t="s">
        <v>33979</v>
      </c>
      <c r="Q1322">
        <f t="shared" si="20"/>
        <v>54.75</v>
      </c>
      <c r="R1322">
        <v>38</v>
      </c>
      <c r="S1322" s="5">
        <v>8</v>
      </c>
      <c r="T1322">
        <v>18.059999999999899</v>
      </c>
      <c r="U1322">
        <v>1.0879120879121</v>
      </c>
      <c r="V1322">
        <v>30</v>
      </c>
      <c r="W1322">
        <v>18</v>
      </c>
    </row>
    <row r="1323" spans="1:23" hidden="1">
      <c r="A1323" t="s">
        <v>34299</v>
      </c>
      <c r="B1323" t="s">
        <v>5156</v>
      </c>
      <c r="C1323" t="s">
        <v>5157</v>
      </c>
      <c r="D1323">
        <v>1986</v>
      </c>
      <c r="E1323" t="s">
        <v>5158</v>
      </c>
      <c r="F1323" t="s">
        <v>5159</v>
      </c>
      <c r="G1323">
        <v>18</v>
      </c>
      <c r="H1323" t="s">
        <v>33764</v>
      </c>
      <c r="J1323">
        <v>18</v>
      </c>
      <c r="K1323" t="s">
        <v>33799</v>
      </c>
      <c r="L1323" t="s">
        <v>33850</v>
      </c>
      <c r="M1323" t="s">
        <v>33901</v>
      </c>
      <c r="N1323" t="s">
        <v>33852</v>
      </c>
      <c r="O1323" t="s">
        <v>33853</v>
      </c>
      <c r="P1323" t="s">
        <v>33979</v>
      </c>
      <c r="Q1323">
        <f t="shared" si="20"/>
        <v>54.75</v>
      </c>
      <c r="R1323">
        <v>38</v>
      </c>
      <c r="S1323" s="5">
        <v>8</v>
      </c>
      <c r="T1323">
        <v>19.59</v>
      </c>
      <c r="U1323">
        <v>1.90659340659343</v>
      </c>
      <c r="V1323">
        <v>30</v>
      </c>
      <c r="W1323">
        <v>19.5</v>
      </c>
    </row>
    <row r="1324" spans="1:23" hidden="1">
      <c r="A1324" t="s">
        <v>34299</v>
      </c>
      <c r="B1324" t="s">
        <v>5156</v>
      </c>
      <c r="C1324" t="s">
        <v>5157</v>
      </c>
      <c r="D1324">
        <v>1986</v>
      </c>
      <c r="E1324" t="s">
        <v>5158</v>
      </c>
      <c r="F1324" t="s">
        <v>5159</v>
      </c>
      <c r="G1324">
        <v>18</v>
      </c>
      <c r="H1324" t="s">
        <v>33764</v>
      </c>
      <c r="J1324">
        <v>18</v>
      </c>
      <c r="K1324" t="s">
        <v>33799</v>
      </c>
      <c r="L1324" t="s">
        <v>33850</v>
      </c>
      <c r="M1324" t="s">
        <v>33901</v>
      </c>
      <c r="N1324" t="s">
        <v>33852</v>
      </c>
      <c r="O1324" t="s">
        <v>33853</v>
      </c>
      <c r="P1324" t="s">
        <v>33979</v>
      </c>
      <c r="Q1324">
        <f t="shared" si="20"/>
        <v>54.75</v>
      </c>
      <c r="R1324">
        <v>38</v>
      </c>
      <c r="S1324" s="5">
        <v>8</v>
      </c>
      <c r="T1324">
        <v>20.94</v>
      </c>
      <c r="U1324">
        <v>3.8571428571428701</v>
      </c>
      <c r="V1324">
        <v>30</v>
      </c>
      <c r="W1324">
        <v>21</v>
      </c>
    </row>
    <row r="1325" spans="1:23" hidden="1">
      <c r="A1325" t="s">
        <v>34299</v>
      </c>
      <c r="B1325" t="s">
        <v>5156</v>
      </c>
      <c r="C1325" t="s">
        <v>5157</v>
      </c>
      <c r="D1325">
        <v>1986</v>
      </c>
      <c r="E1325" t="s">
        <v>5158</v>
      </c>
      <c r="F1325" t="s">
        <v>5159</v>
      </c>
      <c r="G1325">
        <v>18</v>
      </c>
      <c r="H1325" t="s">
        <v>33764</v>
      </c>
      <c r="J1325">
        <v>18</v>
      </c>
      <c r="K1325" t="s">
        <v>33799</v>
      </c>
      <c r="L1325" t="s">
        <v>33850</v>
      </c>
      <c r="M1325" t="s">
        <v>33901</v>
      </c>
      <c r="N1325" t="s">
        <v>33852</v>
      </c>
      <c r="O1325" t="s">
        <v>33853</v>
      </c>
      <c r="P1325" t="s">
        <v>33974</v>
      </c>
      <c r="Q1325">
        <v>65</v>
      </c>
      <c r="R1325">
        <v>25.4166666666667</v>
      </c>
      <c r="S1325" s="5">
        <v>9</v>
      </c>
      <c r="T1325">
        <v>8.8181818181818095</v>
      </c>
      <c r="U1325">
        <v>100.57239057239001</v>
      </c>
      <c r="V1325">
        <v>30</v>
      </c>
      <c r="W1325">
        <v>9</v>
      </c>
    </row>
    <row r="1326" spans="1:23" hidden="1">
      <c r="A1326" t="s">
        <v>34299</v>
      </c>
      <c r="B1326" t="s">
        <v>5156</v>
      </c>
      <c r="C1326" t="s">
        <v>5157</v>
      </c>
      <c r="D1326">
        <v>1986</v>
      </c>
      <c r="E1326" t="s">
        <v>5158</v>
      </c>
      <c r="F1326" t="s">
        <v>5159</v>
      </c>
      <c r="G1326">
        <v>18</v>
      </c>
      <c r="H1326" t="s">
        <v>33764</v>
      </c>
      <c r="J1326">
        <v>18</v>
      </c>
      <c r="K1326" t="s">
        <v>33799</v>
      </c>
      <c r="L1326" t="s">
        <v>33850</v>
      </c>
      <c r="M1326" t="s">
        <v>33901</v>
      </c>
      <c r="N1326" t="s">
        <v>33852</v>
      </c>
      <c r="O1326" t="s">
        <v>33853</v>
      </c>
      <c r="P1326" t="s">
        <v>33974</v>
      </c>
      <c r="Q1326">
        <v>65</v>
      </c>
      <c r="R1326">
        <v>25.4166666666667</v>
      </c>
      <c r="S1326" s="5">
        <v>9</v>
      </c>
      <c r="T1326">
        <v>10.363636363636299</v>
      </c>
      <c r="U1326">
        <v>99.175084175084095</v>
      </c>
      <c r="V1326">
        <v>30</v>
      </c>
      <c r="W1326">
        <v>10.5</v>
      </c>
    </row>
    <row r="1327" spans="1:23" hidden="1">
      <c r="A1327" t="s">
        <v>34299</v>
      </c>
      <c r="B1327" t="s">
        <v>5156</v>
      </c>
      <c r="C1327" t="s">
        <v>5157</v>
      </c>
      <c r="D1327">
        <v>1986</v>
      </c>
      <c r="E1327" t="s">
        <v>5158</v>
      </c>
      <c r="F1327" t="s">
        <v>5159</v>
      </c>
      <c r="G1327">
        <v>18</v>
      </c>
      <c r="H1327" t="s">
        <v>33764</v>
      </c>
      <c r="J1327">
        <v>18</v>
      </c>
      <c r="K1327" t="s">
        <v>33799</v>
      </c>
      <c r="L1327" t="s">
        <v>33850</v>
      </c>
      <c r="M1327" t="s">
        <v>33901</v>
      </c>
      <c r="N1327" t="s">
        <v>33852</v>
      </c>
      <c r="O1327" t="s">
        <v>33853</v>
      </c>
      <c r="P1327" t="s">
        <v>33974</v>
      </c>
      <c r="Q1327">
        <v>65</v>
      </c>
      <c r="R1327">
        <v>25.4166666666667</v>
      </c>
      <c r="S1327" s="5">
        <v>9</v>
      </c>
      <c r="T1327">
        <v>11.909090909090899</v>
      </c>
      <c r="U1327">
        <v>97.7777777777777</v>
      </c>
      <c r="V1327">
        <v>30</v>
      </c>
      <c r="W1327">
        <v>12</v>
      </c>
    </row>
    <row r="1328" spans="1:23" hidden="1">
      <c r="A1328" t="s">
        <v>34299</v>
      </c>
      <c r="B1328" t="s">
        <v>5156</v>
      </c>
      <c r="C1328" t="s">
        <v>5157</v>
      </c>
      <c r="D1328">
        <v>1986</v>
      </c>
      <c r="E1328" t="s">
        <v>5158</v>
      </c>
      <c r="F1328" t="s">
        <v>5159</v>
      </c>
      <c r="G1328">
        <v>18</v>
      </c>
      <c r="H1328" t="s">
        <v>33764</v>
      </c>
      <c r="J1328">
        <v>18</v>
      </c>
      <c r="K1328" t="s">
        <v>33799</v>
      </c>
      <c r="L1328" t="s">
        <v>33850</v>
      </c>
      <c r="M1328" t="s">
        <v>33901</v>
      </c>
      <c r="N1328" t="s">
        <v>33852</v>
      </c>
      <c r="O1328" t="s">
        <v>33853</v>
      </c>
      <c r="P1328" t="s">
        <v>33974</v>
      </c>
      <c r="Q1328">
        <v>65</v>
      </c>
      <c r="R1328">
        <v>25.4166666666667</v>
      </c>
      <c r="S1328" s="5">
        <v>9</v>
      </c>
      <c r="T1328">
        <v>13.363636363636299</v>
      </c>
      <c r="U1328">
        <v>99.730639730639695</v>
      </c>
      <c r="V1328">
        <v>30</v>
      </c>
      <c r="W1328">
        <v>13.5</v>
      </c>
    </row>
    <row r="1329" spans="1:23" hidden="1">
      <c r="A1329" t="s">
        <v>34299</v>
      </c>
      <c r="B1329" t="s">
        <v>5156</v>
      </c>
      <c r="C1329" t="s">
        <v>5157</v>
      </c>
      <c r="D1329">
        <v>1986</v>
      </c>
      <c r="E1329" t="s">
        <v>5158</v>
      </c>
      <c r="F1329" t="s">
        <v>5159</v>
      </c>
      <c r="G1329">
        <v>18</v>
      </c>
      <c r="H1329" t="s">
        <v>33764</v>
      </c>
      <c r="J1329">
        <v>18</v>
      </c>
      <c r="K1329" t="s">
        <v>33799</v>
      </c>
      <c r="L1329" t="s">
        <v>33850</v>
      </c>
      <c r="M1329" t="s">
        <v>33901</v>
      </c>
      <c r="N1329" t="s">
        <v>33852</v>
      </c>
      <c r="O1329" t="s">
        <v>33853</v>
      </c>
      <c r="P1329" t="s">
        <v>33974</v>
      </c>
      <c r="Q1329">
        <v>65</v>
      </c>
      <c r="R1329">
        <v>25.4166666666667</v>
      </c>
      <c r="S1329" s="5">
        <v>9</v>
      </c>
      <c r="T1329">
        <v>14.909090909090899</v>
      </c>
      <c r="U1329">
        <v>99.4444444444444</v>
      </c>
      <c r="V1329">
        <v>30</v>
      </c>
      <c r="W1329">
        <v>15</v>
      </c>
    </row>
    <row r="1330" spans="1:23" hidden="1">
      <c r="A1330" t="s">
        <v>34299</v>
      </c>
      <c r="B1330" t="s">
        <v>5156</v>
      </c>
      <c r="C1330" t="s">
        <v>5157</v>
      </c>
      <c r="D1330">
        <v>1986</v>
      </c>
      <c r="E1330" t="s">
        <v>5158</v>
      </c>
      <c r="F1330" t="s">
        <v>5159</v>
      </c>
      <c r="G1330">
        <v>18</v>
      </c>
      <c r="H1330" t="s">
        <v>33764</v>
      </c>
      <c r="J1330">
        <v>18</v>
      </c>
      <c r="K1330" t="s">
        <v>33799</v>
      </c>
      <c r="L1330" t="s">
        <v>33850</v>
      </c>
      <c r="M1330" t="s">
        <v>33901</v>
      </c>
      <c r="N1330" t="s">
        <v>33852</v>
      </c>
      <c r="O1330" t="s">
        <v>33853</v>
      </c>
      <c r="P1330" t="s">
        <v>33974</v>
      </c>
      <c r="Q1330">
        <v>65</v>
      </c>
      <c r="R1330">
        <v>25.4166666666667</v>
      </c>
      <c r="S1330" s="5">
        <v>9</v>
      </c>
      <c r="T1330">
        <v>16.4545454545454</v>
      </c>
      <c r="U1330">
        <v>98.047138047138006</v>
      </c>
      <c r="V1330">
        <v>30</v>
      </c>
      <c r="W1330">
        <v>16.5</v>
      </c>
    </row>
    <row r="1331" spans="1:23" hidden="1">
      <c r="A1331" t="s">
        <v>34299</v>
      </c>
      <c r="B1331" t="s">
        <v>5156</v>
      </c>
      <c r="C1331" t="s">
        <v>5157</v>
      </c>
      <c r="D1331">
        <v>1986</v>
      </c>
      <c r="E1331" t="s">
        <v>5158</v>
      </c>
      <c r="F1331" t="s">
        <v>5159</v>
      </c>
      <c r="G1331">
        <v>18</v>
      </c>
      <c r="H1331" t="s">
        <v>33764</v>
      </c>
      <c r="J1331">
        <v>18</v>
      </c>
      <c r="K1331" t="s">
        <v>33799</v>
      </c>
      <c r="L1331" t="s">
        <v>33850</v>
      </c>
      <c r="M1331" t="s">
        <v>33901</v>
      </c>
      <c r="N1331" t="s">
        <v>33852</v>
      </c>
      <c r="O1331" t="s">
        <v>33853</v>
      </c>
      <c r="P1331" t="s">
        <v>33974</v>
      </c>
      <c r="Q1331">
        <v>65</v>
      </c>
      <c r="R1331">
        <v>25.4166666666667</v>
      </c>
      <c r="S1331" s="5">
        <v>9</v>
      </c>
      <c r="T1331">
        <v>17.909090909090899</v>
      </c>
      <c r="U1331">
        <v>99.999999999999901</v>
      </c>
      <c r="V1331">
        <v>30</v>
      </c>
      <c r="W1331">
        <v>18</v>
      </c>
    </row>
    <row r="1332" spans="1:23" hidden="1">
      <c r="A1332" t="s">
        <v>34299</v>
      </c>
      <c r="B1332" t="s">
        <v>5156</v>
      </c>
      <c r="C1332" t="s">
        <v>5157</v>
      </c>
      <c r="D1332">
        <v>1986</v>
      </c>
      <c r="E1332" t="s">
        <v>5158</v>
      </c>
      <c r="F1332" t="s">
        <v>5159</v>
      </c>
      <c r="G1332">
        <v>18</v>
      </c>
      <c r="H1332" t="s">
        <v>33764</v>
      </c>
      <c r="J1332">
        <v>18</v>
      </c>
      <c r="K1332" t="s">
        <v>33799</v>
      </c>
      <c r="L1332" t="s">
        <v>33850</v>
      </c>
      <c r="M1332" t="s">
        <v>33901</v>
      </c>
      <c r="N1332" t="s">
        <v>33852</v>
      </c>
      <c r="O1332" t="s">
        <v>33853</v>
      </c>
      <c r="P1332" t="s">
        <v>33974</v>
      </c>
      <c r="Q1332">
        <v>65</v>
      </c>
      <c r="R1332">
        <v>25.4166666666667</v>
      </c>
      <c r="S1332" s="5">
        <v>9</v>
      </c>
      <c r="T1332">
        <v>19.363636363636299</v>
      </c>
      <c r="U1332">
        <v>63.063973063973002</v>
      </c>
      <c r="V1332">
        <v>30</v>
      </c>
      <c r="W1332">
        <v>19.5</v>
      </c>
    </row>
    <row r="1333" spans="1:23" hidden="1">
      <c r="A1333" t="s">
        <v>34299</v>
      </c>
      <c r="B1333" t="s">
        <v>5156</v>
      </c>
      <c r="C1333" t="s">
        <v>5157</v>
      </c>
      <c r="D1333">
        <v>1986</v>
      </c>
      <c r="E1333" t="s">
        <v>5158</v>
      </c>
      <c r="F1333" t="s">
        <v>5159</v>
      </c>
      <c r="G1333">
        <v>18</v>
      </c>
      <c r="H1333" t="s">
        <v>33764</v>
      </c>
      <c r="J1333">
        <v>18</v>
      </c>
      <c r="K1333" t="s">
        <v>33799</v>
      </c>
      <c r="L1333" t="s">
        <v>33850</v>
      </c>
      <c r="M1333" t="s">
        <v>33901</v>
      </c>
      <c r="N1333" t="s">
        <v>33852</v>
      </c>
      <c r="O1333" t="s">
        <v>33853</v>
      </c>
      <c r="P1333" t="s">
        <v>33974</v>
      </c>
      <c r="Q1333">
        <v>65</v>
      </c>
      <c r="R1333">
        <v>25.4166666666667</v>
      </c>
      <c r="S1333" s="5">
        <v>9</v>
      </c>
      <c r="T1333">
        <v>20.909090909090899</v>
      </c>
      <c r="U1333">
        <v>7.2222222222222197</v>
      </c>
      <c r="V1333">
        <v>30</v>
      </c>
      <c r="W1333">
        <v>21</v>
      </c>
    </row>
    <row r="1334" spans="1:23" hidden="1">
      <c r="A1334" t="s">
        <v>34299</v>
      </c>
      <c r="B1334" t="s">
        <v>5156</v>
      </c>
      <c r="C1334" t="s">
        <v>5157</v>
      </c>
      <c r="D1334">
        <v>1986</v>
      </c>
      <c r="E1334" t="s">
        <v>5158</v>
      </c>
      <c r="F1334" t="s">
        <v>5159</v>
      </c>
      <c r="G1334">
        <v>18</v>
      </c>
      <c r="H1334" t="s">
        <v>33764</v>
      </c>
      <c r="J1334">
        <v>18</v>
      </c>
      <c r="K1334" t="s">
        <v>33799</v>
      </c>
      <c r="L1334" t="s">
        <v>33850</v>
      </c>
      <c r="M1334" t="s">
        <v>33901</v>
      </c>
      <c r="N1334" t="s">
        <v>33852</v>
      </c>
      <c r="O1334" t="s">
        <v>33853</v>
      </c>
      <c r="P1334" t="s">
        <v>33975</v>
      </c>
      <c r="Q1334">
        <v>65</v>
      </c>
      <c r="R1334">
        <v>25.4166666666667</v>
      </c>
      <c r="S1334" s="5">
        <v>8</v>
      </c>
      <c r="T1334">
        <v>9.0766997878754001</v>
      </c>
      <c r="U1334">
        <v>100.73127163112601</v>
      </c>
      <c r="V1334">
        <v>30</v>
      </c>
      <c r="W1334">
        <v>9</v>
      </c>
    </row>
    <row r="1335" spans="1:23" hidden="1">
      <c r="A1335" t="s">
        <v>34299</v>
      </c>
      <c r="B1335" t="s">
        <v>5156</v>
      </c>
      <c r="C1335" t="s">
        <v>5157</v>
      </c>
      <c r="D1335">
        <v>1986</v>
      </c>
      <c r="E1335" t="s">
        <v>5158</v>
      </c>
      <c r="F1335" t="s">
        <v>5159</v>
      </c>
      <c r="G1335">
        <v>18</v>
      </c>
      <c r="H1335" t="s">
        <v>33764</v>
      </c>
      <c r="J1335">
        <v>18</v>
      </c>
      <c r="K1335" t="s">
        <v>33799</v>
      </c>
      <c r="L1335" t="s">
        <v>33850</v>
      </c>
      <c r="M1335" t="s">
        <v>33901</v>
      </c>
      <c r="N1335" t="s">
        <v>33852</v>
      </c>
      <c r="O1335" t="s">
        <v>33853</v>
      </c>
      <c r="P1335" t="s">
        <v>33975</v>
      </c>
      <c r="Q1335">
        <v>65</v>
      </c>
      <c r="R1335">
        <v>25.4166666666667</v>
      </c>
      <c r="S1335" s="5">
        <v>8</v>
      </c>
      <c r="T1335">
        <v>12.060957910014499</v>
      </c>
      <c r="U1335">
        <v>100.362844702467</v>
      </c>
      <c r="V1335">
        <v>30</v>
      </c>
      <c r="W1335">
        <v>12</v>
      </c>
    </row>
    <row r="1336" spans="1:23" hidden="1">
      <c r="A1336" t="s">
        <v>34299</v>
      </c>
      <c r="B1336" t="s">
        <v>5156</v>
      </c>
      <c r="C1336" t="s">
        <v>5157</v>
      </c>
      <c r="D1336">
        <v>1986</v>
      </c>
      <c r="E1336" t="s">
        <v>5158</v>
      </c>
      <c r="F1336" t="s">
        <v>5159</v>
      </c>
      <c r="G1336">
        <v>18</v>
      </c>
      <c r="H1336" t="s">
        <v>33764</v>
      </c>
      <c r="J1336">
        <v>18</v>
      </c>
      <c r="K1336" t="s">
        <v>33799</v>
      </c>
      <c r="L1336" t="s">
        <v>33850</v>
      </c>
      <c r="M1336" t="s">
        <v>33901</v>
      </c>
      <c r="N1336" t="s">
        <v>33852</v>
      </c>
      <c r="O1336" t="s">
        <v>33853</v>
      </c>
      <c r="P1336" t="s">
        <v>33975</v>
      </c>
      <c r="Q1336">
        <v>65</v>
      </c>
      <c r="R1336">
        <v>25.4166666666667</v>
      </c>
      <c r="S1336" s="5">
        <v>8</v>
      </c>
      <c r="T1336">
        <v>13.5983030032376</v>
      </c>
      <c r="U1336">
        <v>100.173049011945</v>
      </c>
      <c r="V1336">
        <v>30</v>
      </c>
      <c r="W1336">
        <v>13.5</v>
      </c>
    </row>
    <row r="1337" spans="1:23" hidden="1">
      <c r="A1337" t="s">
        <v>34299</v>
      </c>
      <c r="B1337" t="s">
        <v>5156</v>
      </c>
      <c r="C1337" t="s">
        <v>5157</v>
      </c>
      <c r="D1337">
        <v>1986</v>
      </c>
      <c r="E1337" t="s">
        <v>5158</v>
      </c>
      <c r="F1337" t="s">
        <v>5159</v>
      </c>
      <c r="G1337">
        <v>18</v>
      </c>
      <c r="H1337" t="s">
        <v>33764</v>
      </c>
      <c r="J1337">
        <v>18</v>
      </c>
      <c r="K1337" t="s">
        <v>33799</v>
      </c>
      <c r="L1337" t="s">
        <v>33850</v>
      </c>
      <c r="M1337" t="s">
        <v>33901</v>
      </c>
      <c r="N1337" t="s">
        <v>33852</v>
      </c>
      <c r="O1337" t="s">
        <v>33853</v>
      </c>
      <c r="P1337" t="s">
        <v>33975</v>
      </c>
      <c r="Q1337">
        <v>65</v>
      </c>
      <c r="R1337">
        <v>25.4166666666667</v>
      </c>
      <c r="S1337" s="5">
        <v>8</v>
      </c>
      <c r="T1337">
        <v>15.045216032153601</v>
      </c>
      <c r="U1337">
        <v>99.994417773808095</v>
      </c>
      <c r="V1337">
        <v>30</v>
      </c>
      <c r="W1337">
        <v>15</v>
      </c>
    </row>
    <row r="1338" spans="1:23" hidden="1">
      <c r="A1338" t="s">
        <v>34299</v>
      </c>
      <c r="B1338" t="s">
        <v>5156</v>
      </c>
      <c r="C1338" t="s">
        <v>5157</v>
      </c>
      <c r="D1338">
        <v>1986</v>
      </c>
      <c r="E1338" t="s">
        <v>5158</v>
      </c>
      <c r="F1338" t="s">
        <v>5159</v>
      </c>
      <c r="G1338">
        <v>18</v>
      </c>
      <c r="H1338" t="s">
        <v>33764</v>
      </c>
      <c r="J1338">
        <v>18</v>
      </c>
      <c r="K1338" t="s">
        <v>33799</v>
      </c>
      <c r="L1338" t="s">
        <v>33850</v>
      </c>
      <c r="M1338" t="s">
        <v>33901</v>
      </c>
      <c r="N1338" t="s">
        <v>33852</v>
      </c>
      <c r="O1338" t="s">
        <v>33853</v>
      </c>
      <c r="P1338" t="s">
        <v>33975</v>
      </c>
      <c r="Q1338">
        <v>65</v>
      </c>
      <c r="R1338">
        <v>25.4166666666667</v>
      </c>
      <c r="S1338" s="5">
        <v>8</v>
      </c>
      <c r="T1338">
        <v>16.492129061069502</v>
      </c>
      <c r="U1338">
        <v>99.815786535670398</v>
      </c>
      <c r="V1338">
        <v>30</v>
      </c>
      <c r="W1338">
        <v>16.5</v>
      </c>
    </row>
    <row r="1339" spans="1:23" hidden="1">
      <c r="A1339" t="s">
        <v>34299</v>
      </c>
      <c r="B1339" t="s">
        <v>5156</v>
      </c>
      <c r="C1339" t="s">
        <v>5157</v>
      </c>
      <c r="D1339">
        <v>1986</v>
      </c>
      <c r="E1339" t="s">
        <v>5158</v>
      </c>
      <c r="F1339" t="s">
        <v>5159</v>
      </c>
      <c r="G1339">
        <v>18</v>
      </c>
      <c r="H1339" t="s">
        <v>33764</v>
      </c>
      <c r="J1339">
        <v>18</v>
      </c>
      <c r="K1339" t="s">
        <v>33799</v>
      </c>
      <c r="L1339" t="s">
        <v>33850</v>
      </c>
      <c r="M1339" t="s">
        <v>33901</v>
      </c>
      <c r="N1339" t="s">
        <v>33852</v>
      </c>
      <c r="O1339" t="s">
        <v>33853</v>
      </c>
      <c r="P1339" t="s">
        <v>33975</v>
      </c>
      <c r="Q1339">
        <v>65</v>
      </c>
      <c r="R1339">
        <v>25.4166666666667</v>
      </c>
      <c r="S1339" s="5">
        <v>8</v>
      </c>
      <c r="T1339">
        <v>18.021435748576501</v>
      </c>
      <c r="U1339">
        <v>95.182538796472002</v>
      </c>
      <c r="V1339">
        <v>30</v>
      </c>
      <c r="W1339">
        <v>18</v>
      </c>
    </row>
    <row r="1340" spans="1:23" hidden="1">
      <c r="A1340" t="s">
        <v>34299</v>
      </c>
      <c r="B1340" t="s">
        <v>5156</v>
      </c>
      <c r="C1340" t="s">
        <v>5157</v>
      </c>
      <c r="D1340">
        <v>1986</v>
      </c>
      <c r="E1340" t="s">
        <v>5158</v>
      </c>
      <c r="F1340" t="s">
        <v>5159</v>
      </c>
      <c r="G1340">
        <v>18</v>
      </c>
      <c r="H1340" t="s">
        <v>33764</v>
      </c>
      <c r="J1340">
        <v>18</v>
      </c>
      <c r="K1340" t="s">
        <v>33799</v>
      </c>
      <c r="L1340" t="s">
        <v>33850</v>
      </c>
      <c r="M1340" t="s">
        <v>33901</v>
      </c>
      <c r="N1340" t="s">
        <v>33852</v>
      </c>
      <c r="O1340" t="s">
        <v>33853</v>
      </c>
      <c r="P1340" t="s">
        <v>33975</v>
      </c>
      <c r="Q1340">
        <v>65</v>
      </c>
      <c r="R1340">
        <v>25.4166666666667</v>
      </c>
      <c r="S1340" s="5">
        <v>8</v>
      </c>
      <c r="T1340">
        <v>19.576867254661099</v>
      </c>
      <c r="U1340">
        <v>54.990510215473897</v>
      </c>
      <c r="V1340">
        <v>30</v>
      </c>
      <c r="W1340">
        <v>19.5</v>
      </c>
    </row>
    <row r="1341" spans="1:23" hidden="1">
      <c r="A1341" t="s">
        <v>34299</v>
      </c>
      <c r="B1341" t="s">
        <v>5156</v>
      </c>
      <c r="C1341" t="s">
        <v>5157</v>
      </c>
      <c r="D1341">
        <v>1986</v>
      </c>
      <c r="E1341" t="s">
        <v>5158</v>
      </c>
      <c r="F1341" t="s">
        <v>5159</v>
      </c>
      <c r="G1341">
        <v>18</v>
      </c>
      <c r="H1341" t="s">
        <v>33764</v>
      </c>
      <c r="J1341">
        <v>18</v>
      </c>
      <c r="K1341" t="s">
        <v>33799</v>
      </c>
      <c r="L1341" t="s">
        <v>33850</v>
      </c>
      <c r="M1341" t="s">
        <v>33901</v>
      </c>
      <c r="N1341" t="s">
        <v>33852</v>
      </c>
      <c r="O1341" t="s">
        <v>33853</v>
      </c>
      <c r="P1341" t="s">
        <v>33975</v>
      </c>
      <c r="Q1341">
        <v>65</v>
      </c>
      <c r="R1341">
        <v>25.4166666666667</v>
      </c>
      <c r="S1341" s="5">
        <v>8</v>
      </c>
      <c r="T1341">
        <v>21.0499051021547</v>
      </c>
      <c r="U1341">
        <v>19.253098135536401</v>
      </c>
      <c r="V1341">
        <v>30</v>
      </c>
      <c r="W1341">
        <v>21</v>
      </c>
    </row>
    <row r="1342" spans="1:23" hidden="1">
      <c r="A1342" t="s">
        <v>34299</v>
      </c>
      <c r="B1342" t="s">
        <v>5156</v>
      </c>
      <c r="C1342" t="s">
        <v>5157</v>
      </c>
      <c r="D1342">
        <v>1986</v>
      </c>
      <c r="E1342" t="s">
        <v>5158</v>
      </c>
      <c r="F1342" t="s">
        <v>5159</v>
      </c>
      <c r="G1342">
        <v>18</v>
      </c>
      <c r="H1342" t="s">
        <v>33764</v>
      </c>
      <c r="J1342">
        <v>18</v>
      </c>
      <c r="K1342" t="s">
        <v>33799</v>
      </c>
      <c r="L1342" t="s">
        <v>33850</v>
      </c>
      <c r="M1342" t="s">
        <v>33901</v>
      </c>
      <c r="N1342" t="s">
        <v>33852</v>
      </c>
      <c r="O1342" t="s">
        <v>33853</v>
      </c>
      <c r="P1342" t="s">
        <v>33976</v>
      </c>
      <c r="Q1342">
        <v>65</v>
      </c>
      <c r="R1342">
        <v>25.4166666666667</v>
      </c>
      <c r="S1342" s="5">
        <v>5</v>
      </c>
      <c r="T1342">
        <v>14.8648467593367</v>
      </c>
      <c r="U1342">
        <v>100.580583933456</v>
      </c>
      <c r="V1342">
        <v>30</v>
      </c>
      <c r="W1342">
        <v>15</v>
      </c>
    </row>
    <row r="1343" spans="1:23" hidden="1">
      <c r="A1343" t="s">
        <v>34299</v>
      </c>
      <c r="B1343" t="s">
        <v>5156</v>
      </c>
      <c r="C1343" t="s">
        <v>5157</v>
      </c>
      <c r="D1343">
        <v>1986</v>
      </c>
      <c r="E1343" t="s">
        <v>5158</v>
      </c>
      <c r="F1343" t="s">
        <v>5159</v>
      </c>
      <c r="G1343">
        <v>18</v>
      </c>
      <c r="H1343" t="s">
        <v>33764</v>
      </c>
      <c r="J1343">
        <v>18</v>
      </c>
      <c r="K1343" t="s">
        <v>33799</v>
      </c>
      <c r="L1343" t="s">
        <v>33850</v>
      </c>
      <c r="M1343" t="s">
        <v>33901</v>
      </c>
      <c r="N1343" t="s">
        <v>33852</v>
      </c>
      <c r="O1343" t="s">
        <v>33853</v>
      </c>
      <c r="P1343" t="s">
        <v>33976</v>
      </c>
      <c r="Q1343">
        <v>65</v>
      </c>
      <c r="R1343">
        <v>25.4166666666667</v>
      </c>
      <c r="S1343" s="5">
        <v>5</v>
      </c>
      <c r="T1343">
        <v>16.4927147881426</v>
      </c>
      <c r="U1343">
        <v>100.279126891084</v>
      </c>
      <c r="V1343">
        <v>30</v>
      </c>
      <c r="W1343">
        <v>16.5</v>
      </c>
    </row>
    <row r="1344" spans="1:23" hidden="1">
      <c r="A1344" t="s">
        <v>34299</v>
      </c>
      <c r="B1344" t="s">
        <v>5156</v>
      </c>
      <c r="C1344" t="s">
        <v>5157</v>
      </c>
      <c r="D1344">
        <v>1986</v>
      </c>
      <c r="E1344" t="s">
        <v>5158</v>
      </c>
      <c r="F1344" t="s">
        <v>5159</v>
      </c>
      <c r="G1344">
        <v>18</v>
      </c>
      <c r="H1344" t="s">
        <v>33764</v>
      </c>
      <c r="J1344">
        <v>18</v>
      </c>
      <c r="K1344" t="s">
        <v>33799</v>
      </c>
      <c r="L1344" t="s">
        <v>33850</v>
      </c>
      <c r="M1344" t="s">
        <v>33901</v>
      </c>
      <c r="N1344" t="s">
        <v>33852</v>
      </c>
      <c r="O1344" t="s">
        <v>33853</v>
      </c>
      <c r="P1344" t="s">
        <v>33976</v>
      </c>
      <c r="Q1344">
        <v>65</v>
      </c>
      <c r="R1344">
        <v>25.4166666666667</v>
      </c>
      <c r="S1344" s="5">
        <v>5</v>
      </c>
      <c r="T1344">
        <v>17.939708591525701</v>
      </c>
      <c r="U1344">
        <v>100.01116507564301</v>
      </c>
      <c r="V1344">
        <v>30</v>
      </c>
      <c r="W1344">
        <v>18</v>
      </c>
    </row>
    <row r="1345" spans="1:23" hidden="1">
      <c r="A1345" t="s">
        <v>34299</v>
      </c>
      <c r="B1345" t="s">
        <v>5156</v>
      </c>
      <c r="C1345" t="s">
        <v>5157</v>
      </c>
      <c r="D1345">
        <v>1986</v>
      </c>
      <c r="E1345" t="s">
        <v>5158</v>
      </c>
      <c r="F1345" t="s">
        <v>5159</v>
      </c>
      <c r="G1345">
        <v>18</v>
      </c>
      <c r="H1345" t="s">
        <v>33764</v>
      </c>
      <c r="J1345">
        <v>18</v>
      </c>
      <c r="K1345" t="s">
        <v>33799</v>
      </c>
      <c r="L1345" t="s">
        <v>33850</v>
      </c>
      <c r="M1345" t="s">
        <v>33901</v>
      </c>
      <c r="N1345" t="s">
        <v>33852</v>
      </c>
      <c r="O1345" t="s">
        <v>33853</v>
      </c>
      <c r="P1345" t="s">
        <v>33976</v>
      </c>
      <c r="Q1345">
        <v>65</v>
      </c>
      <c r="R1345">
        <v>25.4166666666667</v>
      </c>
      <c r="S1345" s="5">
        <v>5</v>
      </c>
      <c r="T1345">
        <v>19.459052085077801</v>
      </c>
      <c r="U1345">
        <v>79.729805169429994</v>
      </c>
      <c r="V1345">
        <v>30</v>
      </c>
      <c r="W1345">
        <v>19.5</v>
      </c>
    </row>
    <row r="1346" spans="1:23" hidden="1">
      <c r="A1346" t="s">
        <v>34299</v>
      </c>
      <c r="B1346" t="s">
        <v>5156</v>
      </c>
      <c r="C1346" t="s">
        <v>5157</v>
      </c>
      <c r="D1346">
        <v>1986</v>
      </c>
      <c r="E1346" t="s">
        <v>5158</v>
      </c>
      <c r="F1346" t="s">
        <v>5159</v>
      </c>
      <c r="G1346">
        <v>18</v>
      </c>
      <c r="H1346" t="s">
        <v>33764</v>
      </c>
      <c r="J1346">
        <v>18</v>
      </c>
      <c r="K1346" t="s">
        <v>33799</v>
      </c>
      <c r="L1346" t="s">
        <v>33850</v>
      </c>
      <c r="M1346" t="s">
        <v>33901</v>
      </c>
      <c r="N1346" t="s">
        <v>33852</v>
      </c>
      <c r="O1346" t="s">
        <v>33853</v>
      </c>
      <c r="P1346" t="s">
        <v>33976</v>
      </c>
      <c r="Q1346">
        <v>65</v>
      </c>
      <c r="R1346">
        <v>25.4166666666667</v>
      </c>
      <c r="S1346" s="5">
        <v>5</v>
      </c>
      <c r="T1346">
        <v>20.858817618489301</v>
      </c>
      <c r="U1346">
        <v>27.248367107687098</v>
      </c>
      <c r="V1346">
        <v>30</v>
      </c>
      <c r="W1346">
        <v>21</v>
      </c>
    </row>
    <row r="1347" spans="1:23" hidden="1">
      <c r="A1347" t="s">
        <v>34299</v>
      </c>
      <c r="B1347" t="s">
        <v>5156</v>
      </c>
      <c r="C1347" t="s">
        <v>5157</v>
      </c>
      <c r="D1347">
        <v>1986</v>
      </c>
      <c r="E1347" t="s">
        <v>5158</v>
      </c>
      <c r="F1347" t="s">
        <v>5159</v>
      </c>
      <c r="G1347">
        <v>18</v>
      </c>
      <c r="H1347" t="s">
        <v>33764</v>
      </c>
      <c r="J1347">
        <v>18</v>
      </c>
      <c r="K1347" t="s">
        <v>33799</v>
      </c>
      <c r="L1347" t="s">
        <v>33850</v>
      </c>
      <c r="M1347" t="s">
        <v>33901</v>
      </c>
      <c r="N1347" t="s">
        <v>33852</v>
      </c>
      <c r="O1347" t="s">
        <v>33853</v>
      </c>
      <c r="P1347" t="s">
        <v>33830</v>
      </c>
      <c r="Q1347">
        <v>64.3333333333333</v>
      </c>
      <c r="R1347">
        <v>27.8333333333333</v>
      </c>
      <c r="S1347" s="5">
        <v>9</v>
      </c>
      <c r="T1347">
        <v>8.9856037938237403</v>
      </c>
      <c r="U1347">
        <v>100.750860949585</v>
      </c>
      <c r="V1347">
        <v>30</v>
      </c>
      <c r="W1347">
        <v>9</v>
      </c>
    </row>
    <row r="1348" spans="1:23" hidden="1">
      <c r="A1348" t="s">
        <v>34299</v>
      </c>
      <c r="B1348" t="s">
        <v>5156</v>
      </c>
      <c r="C1348" t="s">
        <v>5157</v>
      </c>
      <c r="D1348">
        <v>1986</v>
      </c>
      <c r="E1348" t="s">
        <v>5158</v>
      </c>
      <c r="F1348" t="s">
        <v>5159</v>
      </c>
      <c r="G1348">
        <v>18</v>
      </c>
      <c r="H1348" t="s">
        <v>33764</v>
      </c>
      <c r="J1348">
        <v>18</v>
      </c>
      <c r="K1348" t="s">
        <v>33799</v>
      </c>
      <c r="L1348" t="s">
        <v>33850</v>
      </c>
      <c r="M1348" t="s">
        <v>33901</v>
      </c>
      <c r="N1348" t="s">
        <v>33852</v>
      </c>
      <c r="O1348" t="s">
        <v>33853</v>
      </c>
      <c r="P1348" t="s">
        <v>33830</v>
      </c>
      <c r="Q1348">
        <v>64.3333333333333</v>
      </c>
      <c r="R1348">
        <v>27.8333333333333</v>
      </c>
      <c r="S1348" s="5">
        <v>9</v>
      </c>
      <c r="T1348">
        <v>10.6135606616609</v>
      </c>
      <c r="U1348">
        <v>100.547620391802</v>
      </c>
      <c r="V1348">
        <v>30</v>
      </c>
      <c r="W1348">
        <v>10.5</v>
      </c>
    </row>
    <row r="1349" spans="1:23" hidden="1">
      <c r="A1349" t="s">
        <v>34299</v>
      </c>
      <c r="B1349" t="s">
        <v>5156</v>
      </c>
      <c r="C1349" t="s">
        <v>5157</v>
      </c>
      <c r="D1349">
        <v>1986</v>
      </c>
      <c r="E1349" t="s">
        <v>5158</v>
      </c>
      <c r="F1349" t="s">
        <v>5159</v>
      </c>
      <c r="G1349">
        <v>18</v>
      </c>
      <c r="H1349" t="s">
        <v>33764</v>
      </c>
      <c r="J1349">
        <v>18</v>
      </c>
      <c r="K1349" t="s">
        <v>33799</v>
      </c>
      <c r="L1349" t="s">
        <v>33850</v>
      </c>
      <c r="M1349" t="s">
        <v>33901</v>
      </c>
      <c r="N1349" t="s">
        <v>33852</v>
      </c>
      <c r="O1349" t="s">
        <v>33853</v>
      </c>
      <c r="P1349" t="s">
        <v>33830</v>
      </c>
      <c r="Q1349">
        <v>64.3333333333333</v>
      </c>
      <c r="R1349">
        <v>27.8333333333333</v>
      </c>
      <c r="S1349" s="5">
        <v>9</v>
      </c>
      <c r="T1349">
        <v>12.0606334330717</v>
      </c>
      <c r="U1349">
        <v>100.366962118218</v>
      </c>
      <c r="V1349">
        <v>30</v>
      </c>
      <c r="W1349">
        <v>12</v>
      </c>
    </row>
    <row r="1350" spans="1:23" hidden="1">
      <c r="A1350" t="s">
        <v>34299</v>
      </c>
      <c r="B1350" t="s">
        <v>5156</v>
      </c>
      <c r="C1350" t="s">
        <v>5157</v>
      </c>
      <c r="D1350">
        <v>1986</v>
      </c>
      <c r="E1350" t="s">
        <v>5158</v>
      </c>
      <c r="F1350" t="s">
        <v>5159</v>
      </c>
      <c r="G1350">
        <v>18</v>
      </c>
      <c r="H1350" t="s">
        <v>33764</v>
      </c>
      <c r="J1350">
        <v>18</v>
      </c>
      <c r="K1350" t="s">
        <v>33799</v>
      </c>
      <c r="L1350" t="s">
        <v>33850</v>
      </c>
      <c r="M1350" t="s">
        <v>33901</v>
      </c>
      <c r="N1350" t="s">
        <v>33852</v>
      </c>
      <c r="O1350" t="s">
        <v>33853</v>
      </c>
      <c r="P1350" t="s">
        <v>33830</v>
      </c>
      <c r="Q1350">
        <v>64.3333333333333</v>
      </c>
      <c r="R1350">
        <v>27.8333333333333</v>
      </c>
      <c r="S1350" s="5">
        <v>9</v>
      </c>
      <c r="T1350">
        <v>13.507706204482499</v>
      </c>
      <c r="U1350">
        <v>100.186303844633</v>
      </c>
      <c r="V1350">
        <v>30</v>
      </c>
      <c r="W1350">
        <v>13.5</v>
      </c>
    </row>
    <row r="1351" spans="1:23" hidden="1">
      <c r="A1351" t="s">
        <v>34299</v>
      </c>
      <c r="B1351" t="s">
        <v>5156</v>
      </c>
      <c r="C1351" t="s">
        <v>5157</v>
      </c>
      <c r="D1351">
        <v>1986</v>
      </c>
      <c r="E1351" t="s">
        <v>5158</v>
      </c>
      <c r="F1351" t="s">
        <v>5159</v>
      </c>
      <c r="G1351">
        <v>18</v>
      </c>
      <c r="H1351" t="s">
        <v>33764</v>
      </c>
      <c r="J1351">
        <v>18</v>
      </c>
      <c r="K1351" t="s">
        <v>33799</v>
      </c>
      <c r="L1351" t="s">
        <v>33850</v>
      </c>
      <c r="M1351" t="s">
        <v>33901</v>
      </c>
      <c r="N1351" t="s">
        <v>33852</v>
      </c>
      <c r="O1351" t="s">
        <v>33853</v>
      </c>
      <c r="P1351" t="s">
        <v>33830</v>
      </c>
      <c r="Q1351">
        <v>64.3333333333333</v>
      </c>
      <c r="R1351">
        <v>27.8333333333333</v>
      </c>
      <c r="S1351" s="5">
        <v>9</v>
      </c>
      <c r="T1351">
        <v>15.0462372268954</v>
      </c>
      <c r="U1351">
        <v>101.117823067803</v>
      </c>
      <c r="V1351">
        <v>30</v>
      </c>
      <c r="W1351">
        <v>15</v>
      </c>
    </row>
    <row r="1352" spans="1:23" hidden="1">
      <c r="A1352" t="s">
        <v>34299</v>
      </c>
      <c r="B1352" t="s">
        <v>5156</v>
      </c>
      <c r="C1352" t="s">
        <v>5157</v>
      </c>
      <c r="D1352">
        <v>1986</v>
      </c>
      <c r="E1352" t="s">
        <v>5158</v>
      </c>
      <c r="F1352" t="s">
        <v>5159</v>
      </c>
      <c r="G1352">
        <v>18</v>
      </c>
      <c r="H1352" t="s">
        <v>33764</v>
      </c>
      <c r="J1352">
        <v>18</v>
      </c>
      <c r="K1352" t="s">
        <v>33799</v>
      </c>
      <c r="L1352" t="s">
        <v>33850</v>
      </c>
      <c r="M1352" t="s">
        <v>33901</v>
      </c>
      <c r="N1352" t="s">
        <v>33852</v>
      </c>
      <c r="O1352" t="s">
        <v>33853</v>
      </c>
      <c r="P1352" t="s">
        <v>33830</v>
      </c>
      <c r="Q1352">
        <v>64.3333333333333</v>
      </c>
      <c r="R1352">
        <v>27.8333333333333</v>
      </c>
      <c r="S1352" s="5">
        <v>9</v>
      </c>
      <c r="T1352">
        <v>16.575622424208198</v>
      </c>
      <c r="U1352">
        <v>91.938124541297299</v>
      </c>
      <c r="V1352">
        <v>30</v>
      </c>
      <c r="W1352">
        <v>16.5</v>
      </c>
    </row>
    <row r="1353" spans="1:23" hidden="1">
      <c r="A1353" t="s">
        <v>34299</v>
      </c>
      <c r="B1353" t="s">
        <v>5156</v>
      </c>
      <c r="C1353" t="s">
        <v>5157</v>
      </c>
      <c r="D1353">
        <v>1986</v>
      </c>
      <c r="E1353" t="s">
        <v>5158</v>
      </c>
      <c r="F1353" t="s">
        <v>5159</v>
      </c>
      <c r="G1353">
        <v>18</v>
      </c>
      <c r="H1353" t="s">
        <v>33764</v>
      </c>
      <c r="J1353">
        <v>18</v>
      </c>
      <c r="K1353" t="s">
        <v>33799</v>
      </c>
      <c r="L1353" t="s">
        <v>33850</v>
      </c>
      <c r="M1353" t="s">
        <v>33901</v>
      </c>
      <c r="N1353" t="s">
        <v>33852</v>
      </c>
      <c r="O1353" t="s">
        <v>33853</v>
      </c>
      <c r="P1353" t="s">
        <v>33830</v>
      </c>
      <c r="Q1353">
        <v>64.3333333333333</v>
      </c>
      <c r="R1353">
        <v>27.8333333333333</v>
      </c>
      <c r="S1353" s="5">
        <v>9</v>
      </c>
      <c r="T1353">
        <v>18.080618754587</v>
      </c>
      <c r="U1353">
        <v>55.795178682323701</v>
      </c>
      <c r="V1353">
        <v>30</v>
      </c>
      <c r="W1353">
        <v>18</v>
      </c>
    </row>
    <row r="1354" spans="1:23" hidden="1">
      <c r="A1354" t="s">
        <v>34299</v>
      </c>
      <c r="B1354" t="s">
        <v>5156</v>
      </c>
      <c r="C1354" t="s">
        <v>5157</v>
      </c>
      <c r="D1354">
        <v>1986</v>
      </c>
      <c r="E1354" t="s">
        <v>5158</v>
      </c>
      <c r="F1354" t="s">
        <v>5159</v>
      </c>
      <c r="G1354">
        <v>18</v>
      </c>
      <c r="H1354" t="s">
        <v>33764</v>
      </c>
      <c r="J1354">
        <v>18</v>
      </c>
      <c r="K1354" t="s">
        <v>33799</v>
      </c>
      <c r="L1354" t="s">
        <v>33850</v>
      </c>
      <c r="M1354" t="s">
        <v>33901</v>
      </c>
      <c r="N1354" t="s">
        <v>33852</v>
      </c>
      <c r="O1354" t="s">
        <v>33853</v>
      </c>
      <c r="P1354" t="s">
        <v>33830</v>
      </c>
      <c r="Q1354">
        <v>64.3333333333333</v>
      </c>
      <c r="R1354">
        <v>27.8333333333333</v>
      </c>
      <c r="S1354" s="5">
        <v>9</v>
      </c>
      <c r="T1354">
        <v>19.481962400496801</v>
      </c>
      <c r="U1354">
        <v>5.0584316603624302</v>
      </c>
      <c r="V1354">
        <v>30</v>
      </c>
      <c r="W1354">
        <v>19.5</v>
      </c>
    </row>
    <row r="1355" spans="1:23" hidden="1">
      <c r="A1355" t="s">
        <v>34299</v>
      </c>
      <c r="B1355" t="s">
        <v>5156</v>
      </c>
      <c r="C1355" t="s">
        <v>5157</v>
      </c>
      <c r="D1355">
        <v>1986</v>
      </c>
      <c r="E1355" t="s">
        <v>5158</v>
      </c>
      <c r="F1355" t="s">
        <v>5159</v>
      </c>
      <c r="G1355">
        <v>18</v>
      </c>
      <c r="H1355" t="s">
        <v>33764</v>
      </c>
      <c r="J1355">
        <v>18</v>
      </c>
      <c r="K1355" t="s">
        <v>33799</v>
      </c>
      <c r="L1355" t="s">
        <v>33850</v>
      </c>
      <c r="M1355" t="s">
        <v>33901</v>
      </c>
      <c r="N1355" t="s">
        <v>33852</v>
      </c>
      <c r="O1355" t="s">
        <v>33853</v>
      </c>
      <c r="P1355" t="s">
        <v>33830</v>
      </c>
      <c r="Q1355">
        <v>64.3333333333333</v>
      </c>
      <c r="R1355">
        <v>27.8333333333333</v>
      </c>
      <c r="S1355" s="5">
        <v>9</v>
      </c>
      <c r="T1355">
        <v>20.9310675774854</v>
      </c>
      <c r="U1355">
        <v>7.1247106644837004</v>
      </c>
      <c r="V1355">
        <v>30</v>
      </c>
      <c r="W1355">
        <v>21</v>
      </c>
    </row>
    <row r="1356" spans="1:23" hidden="1">
      <c r="A1356" t="s">
        <v>34299</v>
      </c>
      <c r="B1356" t="s">
        <v>5156</v>
      </c>
      <c r="C1356" t="s">
        <v>5157</v>
      </c>
      <c r="D1356">
        <v>1986</v>
      </c>
      <c r="E1356" t="s">
        <v>5158</v>
      </c>
      <c r="F1356" t="s">
        <v>5159</v>
      </c>
      <c r="G1356">
        <v>18</v>
      </c>
      <c r="H1356" t="s">
        <v>33764</v>
      </c>
      <c r="J1356">
        <v>18</v>
      </c>
      <c r="K1356" t="s">
        <v>33799</v>
      </c>
      <c r="L1356" t="s">
        <v>33850</v>
      </c>
      <c r="M1356" t="s">
        <v>33901</v>
      </c>
      <c r="N1356" t="s">
        <v>33852</v>
      </c>
      <c r="O1356" t="s">
        <v>33853</v>
      </c>
      <c r="P1356" t="s">
        <v>33990</v>
      </c>
      <c r="Q1356">
        <f t="shared" ref="Q1356:Q1364" si="21">41+50/60</f>
        <v>41.833333333333336</v>
      </c>
      <c r="R1356">
        <f t="shared" ref="R1356:R1364" si="22">44+30/60</f>
        <v>44.5</v>
      </c>
      <c r="S1356" s="5">
        <v>9</v>
      </c>
      <c r="T1356">
        <v>9.1650008375676997</v>
      </c>
      <c r="U1356">
        <v>99.084259310960903</v>
      </c>
      <c r="V1356">
        <v>30</v>
      </c>
      <c r="W1356">
        <v>9</v>
      </c>
    </row>
    <row r="1357" spans="1:23" hidden="1">
      <c r="A1357" t="s">
        <v>34299</v>
      </c>
      <c r="B1357" t="s">
        <v>5156</v>
      </c>
      <c r="C1357" t="s">
        <v>5157</v>
      </c>
      <c r="D1357">
        <v>1986</v>
      </c>
      <c r="E1357" t="s">
        <v>5158</v>
      </c>
      <c r="F1357" t="s">
        <v>5159</v>
      </c>
      <c r="G1357">
        <v>18</v>
      </c>
      <c r="H1357" t="s">
        <v>33764</v>
      </c>
      <c r="J1357">
        <v>18</v>
      </c>
      <c r="K1357" t="s">
        <v>33799</v>
      </c>
      <c r="L1357" t="s">
        <v>33850</v>
      </c>
      <c r="M1357" t="s">
        <v>33901</v>
      </c>
      <c r="N1357" t="s">
        <v>33852</v>
      </c>
      <c r="O1357" t="s">
        <v>33853</v>
      </c>
      <c r="P1357" t="s">
        <v>33990</v>
      </c>
      <c r="Q1357">
        <f t="shared" si="21"/>
        <v>41.833333333333336</v>
      </c>
      <c r="R1357">
        <f t="shared" si="22"/>
        <v>44.5</v>
      </c>
      <c r="S1357" s="5">
        <v>9</v>
      </c>
      <c r="T1357">
        <v>10.5198503545703</v>
      </c>
      <c r="U1357">
        <v>96.945669774973496</v>
      </c>
      <c r="V1357">
        <v>30</v>
      </c>
      <c r="W1357">
        <v>10.5</v>
      </c>
    </row>
    <row r="1358" spans="1:23" hidden="1">
      <c r="A1358" t="s">
        <v>34299</v>
      </c>
      <c r="B1358" t="s">
        <v>5156</v>
      </c>
      <c r="C1358" t="s">
        <v>5157</v>
      </c>
      <c r="D1358">
        <v>1986</v>
      </c>
      <c r="E1358" t="s">
        <v>5158</v>
      </c>
      <c r="F1358" t="s">
        <v>5159</v>
      </c>
      <c r="G1358">
        <v>18</v>
      </c>
      <c r="H1358" t="s">
        <v>33764</v>
      </c>
      <c r="J1358">
        <v>18</v>
      </c>
      <c r="K1358" t="s">
        <v>33799</v>
      </c>
      <c r="L1358" t="s">
        <v>33850</v>
      </c>
      <c r="M1358" t="s">
        <v>33901</v>
      </c>
      <c r="N1358" t="s">
        <v>33852</v>
      </c>
      <c r="O1358" t="s">
        <v>33853</v>
      </c>
      <c r="P1358" t="s">
        <v>33990</v>
      </c>
      <c r="Q1358">
        <f t="shared" si="21"/>
        <v>41.833333333333336</v>
      </c>
      <c r="R1358">
        <f t="shared" si="22"/>
        <v>44.5</v>
      </c>
      <c r="S1358" s="5">
        <v>9</v>
      </c>
      <c r="T1358">
        <v>12.110893963928699</v>
      </c>
      <c r="U1358">
        <v>55.932771232341203</v>
      </c>
      <c r="V1358">
        <v>30</v>
      </c>
      <c r="W1358">
        <v>12</v>
      </c>
    </row>
    <row r="1359" spans="1:23" hidden="1">
      <c r="A1359" t="s">
        <v>34299</v>
      </c>
      <c r="B1359" t="s">
        <v>5156</v>
      </c>
      <c r="C1359" t="s">
        <v>5157</v>
      </c>
      <c r="D1359">
        <v>1986</v>
      </c>
      <c r="E1359" t="s">
        <v>5158</v>
      </c>
      <c r="F1359" t="s">
        <v>5159</v>
      </c>
      <c r="G1359">
        <v>18</v>
      </c>
      <c r="H1359" t="s">
        <v>33764</v>
      </c>
      <c r="J1359">
        <v>18</v>
      </c>
      <c r="K1359" t="s">
        <v>33799</v>
      </c>
      <c r="L1359" t="s">
        <v>33850</v>
      </c>
      <c r="M1359" t="s">
        <v>33901</v>
      </c>
      <c r="N1359" t="s">
        <v>33852</v>
      </c>
      <c r="O1359" t="s">
        <v>33853</v>
      </c>
      <c r="P1359" t="s">
        <v>33990</v>
      </c>
      <c r="Q1359">
        <f t="shared" si="21"/>
        <v>41.833333333333336</v>
      </c>
      <c r="R1359">
        <f t="shared" si="22"/>
        <v>44.5</v>
      </c>
      <c r="S1359" s="5">
        <v>9</v>
      </c>
      <c r="T1359">
        <v>13.603439611368501</v>
      </c>
      <c r="U1359">
        <v>6.0249036797142699</v>
      </c>
      <c r="V1359">
        <v>30</v>
      </c>
      <c r="W1359">
        <v>13.5</v>
      </c>
    </row>
    <row r="1360" spans="1:23" hidden="1">
      <c r="A1360" t="s">
        <v>34299</v>
      </c>
      <c r="B1360" t="s">
        <v>5156</v>
      </c>
      <c r="C1360" t="s">
        <v>5157</v>
      </c>
      <c r="D1360">
        <v>1986</v>
      </c>
      <c r="E1360" t="s">
        <v>5158</v>
      </c>
      <c r="F1360" t="s">
        <v>5159</v>
      </c>
      <c r="G1360">
        <v>18</v>
      </c>
      <c r="H1360" t="s">
        <v>33764</v>
      </c>
      <c r="J1360">
        <v>18</v>
      </c>
      <c r="K1360" t="s">
        <v>33799</v>
      </c>
      <c r="L1360" t="s">
        <v>33850</v>
      </c>
      <c r="M1360" t="s">
        <v>33901</v>
      </c>
      <c r="N1360" t="s">
        <v>33852</v>
      </c>
      <c r="O1360" t="s">
        <v>33853</v>
      </c>
      <c r="P1360" t="s">
        <v>33990</v>
      </c>
      <c r="Q1360">
        <f t="shared" si="21"/>
        <v>41.833333333333336</v>
      </c>
      <c r="R1360">
        <f t="shared" si="22"/>
        <v>44.5</v>
      </c>
      <c r="S1360" s="5">
        <v>9</v>
      </c>
      <c r="T1360">
        <v>14.9592942096152</v>
      </c>
      <c r="U1360">
        <v>4.9974872968898501</v>
      </c>
      <c r="V1360">
        <v>30</v>
      </c>
      <c r="W1360">
        <v>15</v>
      </c>
    </row>
    <row r="1361" spans="1:23" hidden="1">
      <c r="A1361" t="s">
        <v>34299</v>
      </c>
      <c r="B1361" t="s">
        <v>5156</v>
      </c>
      <c r="C1361" t="s">
        <v>5157</v>
      </c>
      <c r="D1361">
        <v>1986</v>
      </c>
      <c r="E1361" t="s">
        <v>5158</v>
      </c>
      <c r="F1361" t="s">
        <v>5159</v>
      </c>
      <c r="G1361">
        <v>18</v>
      </c>
      <c r="H1361" t="s">
        <v>33764</v>
      </c>
      <c r="J1361">
        <v>18</v>
      </c>
      <c r="K1361" t="s">
        <v>33799</v>
      </c>
      <c r="L1361" t="s">
        <v>33850</v>
      </c>
      <c r="M1361" t="s">
        <v>33901</v>
      </c>
      <c r="N1361" t="s">
        <v>33852</v>
      </c>
      <c r="O1361" t="s">
        <v>33853</v>
      </c>
      <c r="P1361" t="s">
        <v>33990</v>
      </c>
      <c r="Q1361">
        <f t="shared" si="21"/>
        <v>41.833333333333336</v>
      </c>
      <c r="R1361">
        <f t="shared" si="22"/>
        <v>44.5</v>
      </c>
      <c r="S1361" s="5">
        <v>9</v>
      </c>
      <c r="T1361">
        <v>16.494053269305901</v>
      </c>
      <c r="U1361">
        <v>1.75889217711767</v>
      </c>
      <c r="V1361">
        <v>30</v>
      </c>
      <c r="W1361">
        <v>16.5</v>
      </c>
    </row>
    <row r="1362" spans="1:23" hidden="1">
      <c r="A1362" t="s">
        <v>34299</v>
      </c>
      <c r="B1362" t="s">
        <v>5156</v>
      </c>
      <c r="C1362" t="s">
        <v>5157</v>
      </c>
      <c r="D1362">
        <v>1986</v>
      </c>
      <c r="E1362" t="s">
        <v>5158</v>
      </c>
      <c r="F1362" t="s">
        <v>5159</v>
      </c>
      <c r="G1362">
        <v>18</v>
      </c>
      <c r="H1362" t="s">
        <v>33764</v>
      </c>
      <c r="J1362">
        <v>18</v>
      </c>
      <c r="K1362" t="s">
        <v>33799</v>
      </c>
      <c r="L1362" t="s">
        <v>33850</v>
      </c>
      <c r="M1362" t="s">
        <v>33901</v>
      </c>
      <c r="N1362" t="s">
        <v>33852</v>
      </c>
      <c r="O1362" t="s">
        <v>33853</v>
      </c>
      <c r="P1362" t="s">
        <v>33990</v>
      </c>
      <c r="Q1362">
        <f t="shared" si="21"/>
        <v>41.833333333333336</v>
      </c>
      <c r="R1362">
        <f t="shared" si="22"/>
        <v>44.5</v>
      </c>
      <c r="S1362" s="5">
        <v>9</v>
      </c>
      <c r="T1362">
        <v>18.0328326539728</v>
      </c>
      <c r="U1362">
        <v>2.9649896699983098</v>
      </c>
      <c r="V1362">
        <v>30</v>
      </c>
      <c r="W1362">
        <v>18</v>
      </c>
    </row>
    <row r="1363" spans="1:23" hidden="1">
      <c r="A1363" t="s">
        <v>34299</v>
      </c>
      <c r="B1363" t="s">
        <v>5156</v>
      </c>
      <c r="C1363" t="s">
        <v>5157</v>
      </c>
      <c r="D1363">
        <v>1986</v>
      </c>
      <c r="E1363" t="s">
        <v>5158</v>
      </c>
      <c r="F1363" t="s">
        <v>5159</v>
      </c>
      <c r="G1363">
        <v>18</v>
      </c>
      <c r="H1363" t="s">
        <v>33764</v>
      </c>
      <c r="J1363">
        <v>18</v>
      </c>
      <c r="K1363" t="s">
        <v>33799</v>
      </c>
      <c r="L1363" t="s">
        <v>33850</v>
      </c>
      <c r="M1363" t="s">
        <v>33901</v>
      </c>
      <c r="N1363" t="s">
        <v>33852</v>
      </c>
      <c r="O1363" t="s">
        <v>33853</v>
      </c>
      <c r="P1363" t="s">
        <v>33990</v>
      </c>
      <c r="Q1363">
        <f t="shared" si="21"/>
        <v>41.833333333333336</v>
      </c>
      <c r="R1363">
        <f t="shared" si="22"/>
        <v>44.5</v>
      </c>
      <c r="S1363" s="5">
        <v>9</v>
      </c>
      <c r="T1363">
        <v>19.569601876151602</v>
      </c>
      <c r="U1363">
        <v>1.9487408565526001</v>
      </c>
      <c r="V1363">
        <v>30</v>
      </c>
      <c r="W1363">
        <v>19.5</v>
      </c>
    </row>
    <row r="1364" spans="1:23" hidden="1">
      <c r="A1364" t="s">
        <v>34299</v>
      </c>
      <c r="B1364" t="s">
        <v>5156</v>
      </c>
      <c r="C1364" t="s">
        <v>5157</v>
      </c>
      <c r="D1364">
        <v>1986</v>
      </c>
      <c r="E1364" t="s">
        <v>5158</v>
      </c>
      <c r="F1364" t="s">
        <v>5159</v>
      </c>
      <c r="G1364">
        <v>18</v>
      </c>
      <c r="H1364" t="s">
        <v>33764</v>
      </c>
      <c r="J1364">
        <v>18</v>
      </c>
      <c r="K1364" t="s">
        <v>33799</v>
      </c>
      <c r="L1364" t="s">
        <v>33850</v>
      </c>
      <c r="M1364" t="s">
        <v>33901</v>
      </c>
      <c r="N1364" t="s">
        <v>33852</v>
      </c>
      <c r="O1364" t="s">
        <v>33853</v>
      </c>
      <c r="P1364" t="s">
        <v>33990</v>
      </c>
      <c r="Q1364">
        <f t="shared" si="21"/>
        <v>41.833333333333336</v>
      </c>
      <c r="R1364">
        <f t="shared" si="22"/>
        <v>44.5</v>
      </c>
      <c r="S1364" s="5">
        <v>9</v>
      </c>
      <c r="T1364">
        <v>21.015913786364301</v>
      </c>
      <c r="U1364">
        <v>0.92690825841759705</v>
      </c>
      <c r="V1364">
        <v>30</v>
      </c>
      <c r="W1364">
        <v>21</v>
      </c>
    </row>
    <row r="1365" spans="1:23" hidden="1">
      <c r="A1365" t="s">
        <v>34299</v>
      </c>
      <c r="B1365" t="s">
        <v>5156</v>
      </c>
      <c r="C1365" t="s">
        <v>5157</v>
      </c>
      <c r="D1365">
        <v>1986</v>
      </c>
      <c r="E1365" t="s">
        <v>5158</v>
      </c>
      <c r="F1365" t="s">
        <v>5159</v>
      </c>
      <c r="G1365">
        <v>18</v>
      </c>
      <c r="H1365" t="s">
        <v>33764</v>
      </c>
      <c r="J1365">
        <v>18</v>
      </c>
      <c r="K1365" t="s">
        <v>33799</v>
      </c>
      <c r="L1365" t="s">
        <v>33850</v>
      </c>
      <c r="M1365" t="s">
        <v>33901</v>
      </c>
      <c r="N1365" t="s">
        <v>33852</v>
      </c>
      <c r="O1365" t="s">
        <v>33853</v>
      </c>
      <c r="P1365" t="s">
        <v>33983</v>
      </c>
      <c r="Q1365">
        <v>46.1666666666667</v>
      </c>
      <c r="R1365">
        <v>8.8333333333333304</v>
      </c>
      <c r="S1365" s="5">
        <v>9</v>
      </c>
      <c r="T1365">
        <v>7.6985697386815701</v>
      </c>
      <c r="U1365">
        <v>93.644477900849495</v>
      </c>
      <c r="V1365">
        <v>30</v>
      </c>
      <c r="W1365">
        <v>7.5</v>
      </c>
    </row>
    <row r="1366" spans="1:23" hidden="1">
      <c r="A1366" t="s">
        <v>34299</v>
      </c>
      <c r="B1366" t="s">
        <v>5156</v>
      </c>
      <c r="C1366" t="s">
        <v>5157</v>
      </c>
      <c r="D1366">
        <v>1986</v>
      </c>
      <c r="E1366" t="s">
        <v>5158</v>
      </c>
      <c r="F1366" t="s">
        <v>5159</v>
      </c>
      <c r="G1366">
        <v>18</v>
      </c>
      <c r="H1366" t="s">
        <v>33764</v>
      </c>
      <c r="J1366">
        <v>18</v>
      </c>
      <c r="K1366" t="s">
        <v>33799</v>
      </c>
      <c r="L1366" t="s">
        <v>33850</v>
      </c>
      <c r="M1366" t="s">
        <v>33901</v>
      </c>
      <c r="N1366" t="s">
        <v>33852</v>
      </c>
      <c r="O1366" t="s">
        <v>33853</v>
      </c>
      <c r="P1366" t="s">
        <v>33983</v>
      </c>
      <c r="Q1366">
        <v>46.1666666666667</v>
      </c>
      <c r="R1366">
        <v>8.8333333333333304</v>
      </c>
      <c r="S1366" s="5">
        <v>9</v>
      </c>
      <c r="T1366">
        <v>9.1290461339928992</v>
      </c>
      <c r="U1366">
        <v>88.353586407140597</v>
      </c>
      <c r="V1366">
        <v>30</v>
      </c>
      <c r="W1366">
        <v>9</v>
      </c>
    </row>
    <row r="1367" spans="1:23" hidden="1">
      <c r="A1367" t="s">
        <v>34299</v>
      </c>
      <c r="B1367" t="s">
        <v>5156</v>
      </c>
      <c r="C1367" t="s">
        <v>5157</v>
      </c>
      <c r="D1367">
        <v>1986</v>
      </c>
      <c r="E1367" t="s">
        <v>5158</v>
      </c>
      <c r="F1367" t="s">
        <v>5159</v>
      </c>
      <c r="G1367">
        <v>18</v>
      </c>
      <c r="H1367" t="s">
        <v>33764</v>
      </c>
      <c r="J1367">
        <v>18</v>
      </c>
      <c r="K1367" t="s">
        <v>33799</v>
      </c>
      <c r="L1367" t="s">
        <v>33850</v>
      </c>
      <c r="M1367" t="s">
        <v>33901</v>
      </c>
      <c r="N1367" t="s">
        <v>33852</v>
      </c>
      <c r="O1367" t="s">
        <v>33853</v>
      </c>
      <c r="P1367" t="s">
        <v>33983</v>
      </c>
      <c r="Q1367">
        <v>46.1666666666667</v>
      </c>
      <c r="R1367">
        <v>8.8333333333333304</v>
      </c>
      <c r="S1367" s="5">
        <v>9</v>
      </c>
      <c r="T1367">
        <v>10.756963114313301</v>
      </c>
      <c r="U1367">
        <v>92.751908807398493</v>
      </c>
      <c r="V1367">
        <v>30</v>
      </c>
      <c r="W1367">
        <v>10.5</v>
      </c>
    </row>
    <row r="1368" spans="1:23" hidden="1">
      <c r="A1368" t="s">
        <v>34299</v>
      </c>
      <c r="B1368" t="s">
        <v>5156</v>
      </c>
      <c r="C1368" t="s">
        <v>5157</v>
      </c>
      <c r="D1368">
        <v>1986</v>
      </c>
      <c r="E1368" t="s">
        <v>5158</v>
      </c>
      <c r="F1368" t="s">
        <v>5159</v>
      </c>
      <c r="G1368">
        <v>18</v>
      </c>
      <c r="H1368" t="s">
        <v>33764</v>
      </c>
      <c r="J1368">
        <v>18</v>
      </c>
      <c r="K1368" t="s">
        <v>33799</v>
      </c>
      <c r="L1368" t="s">
        <v>33850</v>
      </c>
      <c r="M1368" t="s">
        <v>33901</v>
      </c>
      <c r="N1368" t="s">
        <v>33852</v>
      </c>
      <c r="O1368" t="s">
        <v>33853</v>
      </c>
      <c r="P1368" t="s">
        <v>33983</v>
      </c>
      <c r="Q1368">
        <v>46.1666666666667</v>
      </c>
      <c r="R1368">
        <v>8.8333333333333304</v>
      </c>
      <c r="S1368" s="5">
        <v>9</v>
      </c>
      <c r="T1368">
        <v>12.1642112055059</v>
      </c>
      <c r="U1368">
        <v>74.556403914399397</v>
      </c>
      <c r="V1368">
        <v>30</v>
      </c>
      <c r="W1368">
        <v>12</v>
      </c>
    </row>
    <row r="1369" spans="1:23" hidden="1">
      <c r="A1369" t="s">
        <v>34299</v>
      </c>
      <c r="B1369" t="s">
        <v>5156</v>
      </c>
      <c r="C1369" t="s">
        <v>5157</v>
      </c>
      <c r="D1369">
        <v>1986</v>
      </c>
      <c r="E1369" t="s">
        <v>5158</v>
      </c>
      <c r="F1369" t="s">
        <v>5159</v>
      </c>
      <c r="G1369">
        <v>18</v>
      </c>
      <c r="H1369" t="s">
        <v>33764</v>
      </c>
      <c r="J1369">
        <v>18</v>
      </c>
      <c r="K1369" t="s">
        <v>33799</v>
      </c>
      <c r="L1369" t="s">
        <v>33850</v>
      </c>
      <c r="M1369" t="s">
        <v>33901</v>
      </c>
      <c r="N1369" t="s">
        <v>33852</v>
      </c>
      <c r="O1369" t="s">
        <v>33853</v>
      </c>
      <c r="P1369" t="s">
        <v>33983</v>
      </c>
      <c r="Q1369">
        <v>46.1666666666667</v>
      </c>
      <c r="R1369">
        <v>8.8333333333333304</v>
      </c>
      <c r="S1369" s="5">
        <v>9</v>
      </c>
      <c r="T1369">
        <v>13.5937197548123</v>
      </c>
      <c r="U1369">
        <v>18.7278201957199</v>
      </c>
      <c r="V1369">
        <v>30</v>
      </c>
      <c r="W1369">
        <v>13.5</v>
      </c>
    </row>
    <row r="1370" spans="1:23" hidden="1">
      <c r="A1370" t="s">
        <v>34299</v>
      </c>
      <c r="B1370" t="s">
        <v>5156</v>
      </c>
      <c r="C1370" t="s">
        <v>5157</v>
      </c>
      <c r="D1370">
        <v>1986</v>
      </c>
      <c r="E1370" t="s">
        <v>5158</v>
      </c>
      <c r="F1370" t="s">
        <v>5159</v>
      </c>
      <c r="G1370">
        <v>18</v>
      </c>
      <c r="H1370" t="s">
        <v>33764</v>
      </c>
      <c r="J1370">
        <v>18</v>
      </c>
      <c r="K1370" t="s">
        <v>33799</v>
      </c>
      <c r="L1370" t="s">
        <v>33850</v>
      </c>
      <c r="M1370" t="s">
        <v>33901</v>
      </c>
      <c r="N1370" t="s">
        <v>33852</v>
      </c>
      <c r="O1370" t="s">
        <v>33853</v>
      </c>
      <c r="P1370" t="s">
        <v>33983</v>
      </c>
      <c r="Q1370">
        <v>46.1666666666667</v>
      </c>
      <c r="R1370">
        <v>8.8333333333333304</v>
      </c>
      <c r="S1370" s="5">
        <v>9</v>
      </c>
      <c r="T1370">
        <v>15.1045273685342</v>
      </c>
      <c r="U1370">
        <v>8.0653833745562906</v>
      </c>
      <c r="V1370">
        <v>30</v>
      </c>
      <c r="W1370">
        <v>15</v>
      </c>
    </row>
    <row r="1371" spans="1:23" hidden="1">
      <c r="A1371" t="s">
        <v>34299</v>
      </c>
      <c r="B1371" t="s">
        <v>5156</v>
      </c>
      <c r="C1371" t="s">
        <v>5157</v>
      </c>
      <c r="D1371">
        <v>1986</v>
      </c>
      <c r="E1371" t="s">
        <v>5158</v>
      </c>
      <c r="F1371" t="s">
        <v>5159</v>
      </c>
      <c r="G1371">
        <v>18</v>
      </c>
      <c r="H1371" t="s">
        <v>33764</v>
      </c>
      <c r="J1371">
        <v>18</v>
      </c>
      <c r="K1371" t="s">
        <v>33799</v>
      </c>
      <c r="L1371" t="s">
        <v>33850</v>
      </c>
      <c r="M1371" t="s">
        <v>33901</v>
      </c>
      <c r="N1371" t="s">
        <v>33852</v>
      </c>
      <c r="O1371" t="s">
        <v>33853</v>
      </c>
      <c r="P1371" t="s">
        <v>33983</v>
      </c>
      <c r="Q1371">
        <v>46.1666666666667</v>
      </c>
      <c r="R1371">
        <v>8.8333333333333304</v>
      </c>
      <c r="S1371" s="5">
        <v>9</v>
      </c>
      <c r="T1371">
        <v>16.630820518335302</v>
      </c>
      <c r="U1371">
        <v>6.0060221529196198</v>
      </c>
      <c r="V1371">
        <v>30</v>
      </c>
      <c r="W1371">
        <v>16.5</v>
      </c>
    </row>
    <row r="1372" spans="1:23" hidden="1">
      <c r="A1372" t="s">
        <v>34299</v>
      </c>
      <c r="B1372" t="s">
        <v>5156</v>
      </c>
      <c r="C1372" t="s">
        <v>5157</v>
      </c>
      <c r="D1372">
        <v>1986</v>
      </c>
      <c r="E1372" t="s">
        <v>5158</v>
      </c>
      <c r="F1372" t="s">
        <v>5159</v>
      </c>
      <c r="G1372">
        <v>18</v>
      </c>
      <c r="H1372" t="s">
        <v>33764</v>
      </c>
      <c r="J1372">
        <v>18</v>
      </c>
      <c r="K1372" t="s">
        <v>33799</v>
      </c>
      <c r="L1372" t="s">
        <v>33850</v>
      </c>
      <c r="M1372" t="s">
        <v>33901</v>
      </c>
      <c r="N1372" t="s">
        <v>33852</v>
      </c>
      <c r="O1372" t="s">
        <v>33853</v>
      </c>
      <c r="P1372" t="s">
        <v>33983</v>
      </c>
      <c r="Q1372">
        <v>46.1666666666667</v>
      </c>
      <c r="R1372">
        <v>8.8333333333333304</v>
      </c>
      <c r="S1372" s="5">
        <v>9</v>
      </c>
      <c r="T1372">
        <v>18.153242284116502</v>
      </c>
      <c r="U1372">
        <v>1.7958920314011899</v>
      </c>
      <c r="V1372">
        <v>30</v>
      </c>
      <c r="W1372">
        <v>18</v>
      </c>
    </row>
    <row r="1373" spans="1:23" hidden="1">
      <c r="A1373" t="s">
        <v>34299</v>
      </c>
      <c r="B1373" t="s">
        <v>5156</v>
      </c>
      <c r="C1373" t="s">
        <v>5157</v>
      </c>
      <c r="D1373">
        <v>1986</v>
      </c>
      <c r="E1373" t="s">
        <v>5158</v>
      </c>
      <c r="F1373" t="s">
        <v>5159</v>
      </c>
      <c r="G1373">
        <v>18</v>
      </c>
      <c r="H1373" t="s">
        <v>33764</v>
      </c>
      <c r="J1373">
        <v>18</v>
      </c>
      <c r="K1373" t="s">
        <v>33799</v>
      </c>
      <c r="L1373" t="s">
        <v>33850</v>
      </c>
      <c r="M1373" t="s">
        <v>33901</v>
      </c>
      <c r="N1373" t="s">
        <v>33852</v>
      </c>
      <c r="O1373" t="s">
        <v>33853</v>
      </c>
      <c r="P1373" t="s">
        <v>33983</v>
      </c>
      <c r="Q1373">
        <v>46.1666666666667</v>
      </c>
      <c r="R1373">
        <v>8.8333333333333304</v>
      </c>
      <c r="S1373" s="5">
        <v>9</v>
      </c>
      <c r="T1373">
        <v>19.507258845037001</v>
      </c>
      <c r="U1373">
        <v>4.0273147650285601</v>
      </c>
      <c r="V1373">
        <v>30</v>
      </c>
      <c r="W1373">
        <v>19.5</v>
      </c>
    </row>
    <row r="1374" spans="1:23" hidden="1">
      <c r="A1374" t="s">
        <v>34299</v>
      </c>
      <c r="B1374" t="s">
        <v>5156</v>
      </c>
      <c r="C1374" t="s">
        <v>5157</v>
      </c>
      <c r="D1374">
        <v>1986</v>
      </c>
      <c r="E1374" t="s">
        <v>5158</v>
      </c>
      <c r="F1374" t="s">
        <v>5159</v>
      </c>
      <c r="G1374">
        <v>18</v>
      </c>
      <c r="H1374" t="s">
        <v>33764</v>
      </c>
      <c r="J1374">
        <v>18</v>
      </c>
      <c r="K1374" t="s">
        <v>33799</v>
      </c>
      <c r="L1374" t="s">
        <v>33850</v>
      </c>
      <c r="M1374" t="s">
        <v>33901</v>
      </c>
      <c r="N1374" t="s">
        <v>33852</v>
      </c>
      <c r="O1374" t="s">
        <v>33853</v>
      </c>
      <c r="P1374" t="s">
        <v>33982</v>
      </c>
      <c r="Q1374">
        <v>46.1666666666667</v>
      </c>
      <c r="R1374">
        <v>8.8333333333333304</v>
      </c>
      <c r="S1374" s="5">
        <v>9</v>
      </c>
      <c r="T1374">
        <v>7.5299999999999896</v>
      </c>
      <c r="U1374">
        <v>3.2444444444444098</v>
      </c>
      <c r="V1374">
        <v>30</v>
      </c>
      <c r="W1374">
        <v>7.5</v>
      </c>
    </row>
    <row r="1375" spans="1:23" hidden="1">
      <c r="A1375" t="s">
        <v>34299</v>
      </c>
      <c r="B1375" t="s">
        <v>5156</v>
      </c>
      <c r="C1375" t="s">
        <v>5157</v>
      </c>
      <c r="D1375">
        <v>1986</v>
      </c>
      <c r="E1375" t="s">
        <v>5158</v>
      </c>
      <c r="F1375" t="s">
        <v>5159</v>
      </c>
      <c r="G1375">
        <v>18</v>
      </c>
      <c r="H1375" t="s">
        <v>33764</v>
      </c>
      <c r="J1375">
        <v>18</v>
      </c>
      <c r="K1375" t="s">
        <v>33799</v>
      </c>
      <c r="L1375" t="s">
        <v>33850</v>
      </c>
      <c r="M1375" t="s">
        <v>33901</v>
      </c>
      <c r="N1375" t="s">
        <v>33852</v>
      </c>
      <c r="O1375" t="s">
        <v>33853</v>
      </c>
      <c r="P1375" t="s">
        <v>33982</v>
      </c>
      <c r="Q1375">
        <v>46.1666666666667</v>
      </c>
      <c r="R1375">
        <v>8.8333333333333304</v>
      </c>
      <c r="S1375" s="5">
        <v>9</v>
      </c>
      <c r="T1375">
        <v>9.06</v>
      </c>
      <c r="U1375">
        <v>9.8166666666667197</v>
      </c>
      <c r="V1375">
        <v>30</v>
      </c>
      <c r="W1375">
        <v>9</v>
      </c>
    </row>
    <row r="1376" spans="1:23" hidden="1">
      <c r="A1376" t="s">
        <v>34299</v>
      </c>
      <c r="B1376" t="s">
        <v>5156</v>
      </c>
      <c r="C1376" t="s">
        <v>5157</v>
      </c>
      <c r="D1376">
        <v>1986</v>
      </c>
      <c r="E1376" t="s">
        <v>5158</v>
      </c>
      <c r="F1376" t="s">
        <v>5159</v>
      </c>
      <c r="G1376">
        <v>18</v>
      </c>
      <c r="H1376" t="s">
        <v>33764</v>
      </c>
      <c r="J1376">
        <v>18</v>
      </c>
      <c r="K1376" t="s">
        <v>33799</v>
      </c>
      <c r="L1376" t="s">
        <v>33850</v>
      </c>
      <c r="M1376" t="s">
        <v>33901</v>
      </c>
      <c r="N1376" t="s">
        <v>33852</v>
      </c>
      <c r="O1376" t="s">
        <v>33853</v>
      </c>
      <c r="P1376" t="s">
        <v>33982</v>
      </c>
      <c r="Q1376">
        <v>46.1666666666667</v>
      </c>
      <c r="R1376">
        <v>8.8333333333333304</v>
      </c>
      <c r="S1376" s="5">
        <v>9</v>
      </c>
      <c r="T1376">
        <v>12.12</v>
      </c>
      <c r="U1376">
        <v>7.4055555555555603</v>
      </c>
      <c r="V1376">
        <v>30</v>
      </c>
      <c r="W1376">
        <v>12</v>
      </c>
    </row>
    <row r="1377" spans="1:23" hidden="1">
      <c r="A1377" t="s">
        <v>34299</v>
      </c>
      <c r="B1377" t="s">
        <v>5156</v>
      </c>
      <c r="C1377" t="s">
        <v>5157</v>
      </c>
      <c r="D1377">
        <v>1986</v>
      </c>
      <c r="E1377" t="s">
        <v>5158</v>
      </c>
      <c r="F1377" t="s">
        <v>5159</v>
      </c>
      <c r="G1377">
        <v>18</v>
      </c>
      <c r="H1377" t="s">
        <v>33764</v>
      </c>
      <c r="J1377">
        <v>18</v>
      </c>
      <c r="K1377" t="s">
        <v>33799</v>
      </c>
      <c r="L1377" t="s">
        <v>33850</v>
      </c>
      <c r="M1377" t="s">
        <v>33901</v>
      </c>
      <c r="N1377" t="s">
        <v>33852</v>
      </c>
      <c r="O1377" t="s">
        <v>33853</v>
      </c>
      <c r="P1377" t="s">
        <v>33982</v>
      </c>
      <c r="Q1377">
        <v>46.1666666666667</v>
      </c>
      <c r="R1377">
        <v>8.8333333333333304</v>
      </c>
      <c r="S1377" s="5">
        <v>9</v>
      </c>
      <c r="T1377">
        <v>13.559999999999899</v>
      </c>
      <c r="U1377">
        <v>2.8722222222221401</v>
      </c>
      <c r="V1377">
        <v>30</v>
      </c>
      <c r="W1377">
        <v>13.5</v>
      </c>
    </row>
    <row r="1378" spans="1:23" hidden="1">
      <c r="A1378" t="s">
        <v>34299</v>
      </c>
      <c r="B1378" t="s">
        <v>5156</v>
      </c>
      <c r="C1378" t="s">
        <v>5157</v>
      </c>
      <c r="D1378">
        <v>1986</v>
      </c>
      <c r="E1378" t="s">
        <v>5158</v>
      </c>
      <c r="F1378" t="s">
        <v>5159</v>
      </c>
      <c r="G1378">
        <v>18</v>
      </c>
      <c r="H1378" t="s">
        <v>33764</v>
      </c>
      <c r="J1378">
        <v>18</v>
      </c>
      <c r="K1378" t="s">
        <v>33799</v>
      </c>
      <c r="L1378" t="s">
        <v>33850</v>
      </c>
      <c r="M1378" t="s">
        <v>33901</v>
      </c>
      <c r="N1378" t="s">
        <v>33852</v>
      </c>
      <c r="O1378" t="s">
        <v>33853</v>
      </c>
      <c r="P1378" t="s">
        <v>33982</v>
      </c>
      <c r="Q1378">
        <v>46.1666666666667</v>
      </c>
      <c r="R1378">
        <v>8.8333333333333304</v>
      </c>
      <c r="S1378" s="5">
        <v>9</v>
      </c>
      <c r="T1378">
        <v>15.09</v>
      </c>
      <c r="U1378">
        <v>7.2222222222222197</v>
      </c>
      <c r="V1378">
        <v>30</v>
      </c>
      <c r="W1378">
        <v>15</v>
      </c>
    </row>
    <row r="1379" spans="1:23" hidden="1">
      <c r="A1379" t="s">
        <v>34299</v>
      </c>
      <c r="B1379" t="s">
        <v>5156</v>
      </c>
      <c r="C1379" t="s">
        <v>5157</v>
      </c>
      <c r="D1379">
        <v>1986</v>
      </c>
      <c r="E1379" t="s">
        <v>5158</v>
      </c>
      <c r="F1379" t="s">
        <v>5159</v>
      </c>
      <c r="G1379">
        <v>18</v>
      </c>
      <c r="H1379" t="s">
        <v>33764</v>
      </c>
      <c r="J1379">
        <v>18</v>
      </c>
      <c r="K1379" t="s">
        <v>33799</v>
      </c>
      <c r="L1379" t="s">
        <v>33850</v>
      </c>
      <c r="M1379" t="s">
        <v>33901</v>
      </c>
      <c r="N1379" t="s">
        <v>33852</v>
      </c>
      <c r="O1379" t="s">
        <v>33853</v>
      </c>
      <c r="P1379" t="s">
        <v>33982</v>
      </c>
      <c r="Q1379">
        <v>46.1666666666667</v>
      </c>
      <c r="R1379">
        <v>8.8333333333333304</v>
      </c>
      <c r="S1379" s="5">
        <v>9</v>
      </c>
      <c r="T1379">
        <v>16.529999999999902</v>
      </c>
      <c r="U1379">
        <v>2.6888888888888101</v>
      </c>
      <c r="V1379">
        <v>30</v>
      </c>
      <c r="W1379">
        <v>16.5</v>
      </c>
    </row>
    <row r="1380" spans="1:23" hidden="1">
      <c r="A1380" t="s">
        <v>34299</v>
      </c>
      <c r="B1380" t="s">
        <v>5156</v>
      </c>
      <c r="C1380" t="s">
        <v>5157</v>
      </c>
      <c r="D1380">
        <v>1986</v>
      </c>
      <c r="E1380" t="s">
        <v>5158</v>
      </c>
      <c r="F1380" t="s">
        <v>5159</v>
      </c>
      <c r="G1380">
        <v>18</v>
      </c>
      <c r="H1380" t="s">
        <v>33764</v>
      </c>
      <c r="J1380">
        <v>18</v>
      </c>
      <c r="K1380" t="s">
        <v>33799</v>
      </c>
      <c r="L1380" t="s">
        <v>33850</v>
      </c>
      <c r="M1380" t="s">
        <v>33901</v>
      </c>
      <c r="N1380" t="s">
        <v>33852</v>
      </c>
      <c r="O1380" t="s">
        <v>33853</v>
      </c>
      <c r="P1380" t="s">
        <v>33982</v>
      </c>
      <c r="Q1380">
        <v>46.1666666666667</v>
      </c>
      <c r="R1380">
        <v>8.8333333333333304</v>
      </c>
      <c r="S1380" s="5">
        <v>9</v>
      </c>
      <c r="T1380">
        <v>18.059999999999999</v>
      </c>
      <c r="U1380">
        <v>2.5944444444443699</v>
      </c>
      <c r="V1380">
        <v>30</v>
      </c>
      <c r="W1380">
        <v>18</v>
      </c>
    </row>
    <row r="1381" spans="1:23" hidden="1">
      <c r="A1381" t="s">
        <v>34299</v>
      </c>
      <c r="B1381" t="s">
        <v>5156</v>
      </c>
      <c r="C1381" t="s">
        <v>5157</v>
      </c>
      <c r="D1381">
        <v>1986</v>
      </c>
      <c r="E1381" t="s">
        <v>5158</v>
      </c>
      <c r="F1381" t="s">
        <v>5159</v>
      </c>
      <c r="G1381">
        <v>18</v>
      </c>
      <c r="H1381" t="s">
        <v>33764</v>
      </c>
      <c r="J1381">
        <v>18</v>
      </c>
      <c r="K1381" t="s">
        <v>33799</v>
      </c>
      <c r="L1381" t="s">
        <v>33850</v>
      </c>
      <c r="M1381" t="s">
        <v>33901</v>
      </c>
      <c r="N1381" t="s">
        <v>33852</v>
      </c>
      <c r="O1381" t="s">
        <v>33853</v>
      </c>
      <c r="P1381" t="s">
        <v>33982</v>
      </c>
      <c r="Q1381">
        <v>46.1666666666667</v>
      </c>
      <c r="R1381">
        <v>8.8333333333333304</v>
      </c>
      <c r="S1381" s="5">
        <v>9</v>
      </c>
      <c r="T1381">
        <v>19.499999999999901</v>
      </c>
      <c r="U1381">
        <v>4.7277777777777601</v>
      </c>
      <c r="V1381">
        <v>30</v>
      </c>
      <c r="W1381">
        <v>19.5</v>
      </c>
    </row>
    <row r="1382" spans="1:23" hidden="1">
      <c r="A1382" t="s">
        <v>34299</v>
      </c>
      <c r="B1382" t="s">
        <v>5156</v>
      </c>
      <c r="C1382" t="s">
        <v>5157</v>
      </c>
      <c r="D1382">
        <v>1986</v>
      </c>
      <c r="E1382" t="s">
        <v>5158</v>
      </c>
      <c r="F1382" t="s">
        <v>5159</v>
      </c>
      <c r="G1382">
        <v>18</v>
      </c>
      <c r="H1382" t="s">
        <v>33764</v>
      </c>
      <c r="J1382">
        <v>18</v>
      </c>
      <c r="K1382" t="s">
        <v>33799</v>
      </c>
      <c r="L1382" t="s">
        <v>33850</v>
      </c>
      <c r="M1382" t="s">
        <v>33901</v>
      </c>
      <c r="N1382" t="s">
        <v>33852</v>
      </c>
      <c r="O1382" t="s">
        <v>33853</v>
      </c>
      <c r="P1382" t="s">
        <v>33982</v>
      </c>
      <c r="Q1382">
        <v>46.1666666666667</v>
      </c>
      <c r="R1382">
        <v>8.8333333333333304</v>
      </c>
      <c r="S1382" s="5">
        <v>9</v>
      </c>
      <c r="T1382">
        <v>21.029999999999902</v>
      </c>
      <c r="U1382">
        <v>10.188888888888799</v>
      </c>
      <c r="V1382">
        <v>30</v>
      </c>
      <c r="W1382">
        <v>21</v>
      </c>
    </row>
    <row r="1383" spans="1:23" hidden="1">
      <c r="A1383" t="s">
        <v>34300</v>
      </c>
      <c r="B1383" t="s">
        <v>6243</v>
      </c>
      <c r="C1383" t="s">
        <v>6458</v>
      </c>
      <c r="D1383">
        <v>2015</v>
      </c>
      <c r="E1383" t="s">
        <v>6459</v>
      </c>
      <c r="F1383" t="s">
        <v>6463</v>
      </c>
      <c r="G1383">
        <v>5</v>
      </c>
      <c r="H1383" t="s">
        <v>6465</v>
      </c>
      <c r="J1383">
        <v>5</v>
      </c>
      <c r="K1383" t="s">
        <v>33799</v>
      </c>
      <c r="L1383" t="s">
        <v>34059</v>
      </c>
      <c r="M1383" t="s">
        <v>34060</v>
      </c>
      <c r="N1383" t="s">
        <v>33890</v>
      </c>
      <c r="O1383" t="s">
        <v>34008</v>
      </c>
      <c r="P1383" t="s">
        <v>34065</v>
      </c>
      <c r="Q1383">
        <v>52.016666666666701</v>
      </c>
      <c r="R1383">
        <v>20.566666666666698</v>
      </c>
      <c r="S1383">
        <v>6</v>
      </c>
      <c r="T1383">
        <v>8.9066390041493708</v>
      </c>
      <c r="U1383">
        <v>66.722972972972897</v>
      </c>
      <c r="V1383">
        <v>33</v>
      </c>
      <c r="W1383">
        <v>9</v>
      </c>
    </row>
    <row r="1384" spans="1:23" hidden="1">
      <c r="A1384" t="s">
        <v>34300</v>
      </c>
      <c r="B1384" t="s">
        <v>6243</v>
      </c>
      <c r="C1384" t="s">
        <v>6458</v>
      </c>
      <c r="D1384">
        <v>2015</v>
      </c>
      <c r="E1384" t="s">
        <v>6459</v>
      </c>
      <c r="F1384" t="s">
        <v>6463</v>
      </c>
      <c r="G1384">
        <v>5</v>
      </c>
      <c r="H1384" t="s">
        <v>6465</v>
      </c>
      <c r="J1384">
        <v>5</v>
      </c>
      <c r="K1384" t="s">
        <v>33799</v>
      </c>
      <c r="L1384" t="s">
        <v>34059</v>
      </c>
      <c r="M1384" t="s">
        <v>34060</v>
      </c>
      <c r="N1384" t="s">
        <v>33890</v>
      </c>
      <c r="O1384" t="s">
        <v>34008</v>
      </c>
      <c r="P1384" t="s">
        <v>34065</v>
      </c>
      <c r="Q1384">
        <v>52.016666666666701</v>
      </c>
      <c r="R1384">
        <v>20.566666666666698</v>
      </c>
      <c r="S1384">
        <v>6</v>
      </c>
      <c r="T1384">
        <v>11.956431535269701</v>
      </c>
      <c r="U1384">
        <v>56.756756756756701</v>
      </c>
      <c r="V1384">
        <v>36.5</v>
      </c>
      <c r="W1384">
        <v>12</v>
      </c>
    </row>
    <row r="1385" spans="1:23" hidden="1">
      <c r="A1385" t="s">
        <v>34300</v>
      </c>
      <c r="B1385" t="s">
        <v>6243</v>
      </c>
      <c r="C1385" t="s">
        <v>6458</v>
      </c>
      <c r="D1385">
        <v>2015</v>
      </c>
      <c r="E1385" t="s">
        <v>6459</v>
      </c>
      <c r="F1385" t="s">
        <v>6463</v>
      </c>
      <c r="G1385">
        <v>5</v>
      </c>
      <c r="H1385" t="s">
        <v>6465</v>
      </c>
      <c r="J1385">
        <v>5</v>
      </c>
      <c r="K1385" t="s">
        <v>33799</v>
      </c>
      <c r="L1385" t="s">
        <v>34059</v>
      </c>
      <c r="M1385" t="s">
        <v>34060</v>
      </c>
      <c r="N1385" t="s">
        <v>33890</v>
      </c>
      <c r="O1385" t="s">
        <v>34008</v>
      </c>
      <c r="P1385" t="s">
        <v>34065</v>
      </c>
      <c r="Q1385">
        <v>52.016666666666701</v>
      </c>
      <c r="R1385">
        <v>20.566666666666698</v>
      </c>
      <c r="S1385">
        <v>6</v>
      </c>
      <c r="T1385">
        <v>14.9751037344398</v>
      </c>
      <c r="U1385">
        <v>70.777027027027003</v>
      </c>
      <c r="V1385">
        <v>31</v>
      </c>
      <c r="W1385">
        <v>15</v>
      </c>
    </row>
    <row r="1386" spans="1:23" hidden="1">
      <c r="A1386" t="s">
        <v>34300</v>
      </c>
      <c r="B1386" t="s">
        <v>6243</v>
      </c>
      <c r="C1386" t="s">
        <v>6458</v>
      </c>
      <c r="D1386">
        <v>2015</v>
      </c>
      <c r="E1386" t="s">
        <v>6459</v>
      </c>
      <c r="F1386" t="s">
        <v>6463</v>
      </c>
      <c r="G1386">
        <v>5</v>
      </c>
      <c r="H1386" t="s">
        <v>6465</v>
      </c>
      <c r="J1386">
        <v>5</v>
      </c>
      <c r="K1386" t="s">
        <v>33799</v>
      </c>
      <c r="L1386" t="s">
        <v>34059</v>
      </c>
      <c r="M1386" t="s">
        <v>34060</v>
      </c>
      <c r="N1386" t="s">
        <v>33890</v>
      </c>
      <c r="O1386" t="s">
        <v>34008</v>
      </c>
      <c r="P1386" t="s">
        <v>34065</v>
      </c>
      <c r="Q1386">
        <v>52.016666666666701</v>
      </c>
      <c r="R1386">
        <v>20.566666666666698</v>
      </c>
      <c r="S1386">
        <v>6</v>
      </c>
      <c r="T1386">
        <v>18.024896265560098</v>
      </c>
      <c r="U1386">
        <v>0.16891891891893299</v>
      </c>
      <c r="V1386">
        <v>35</v>
      </c>
      <c r="W1386">
        <v>18</v>
      </c>
    </row>
    <row r="1387" spans="1:23" hidden="1">
      <c r="A1387" t="s">
        <v>34300</v>
      </c>
      <c r="B1387" t="s">
        <v>6243</v>
      </c>
      <c r="C1387" t="s">
        <v>6458</v>
      </c>
      <c r="D1387">
        <v>2015</v>
      </c>
      <c r="E1387" t="s">
        <v>6459</v>
      </c>
      <c r="F1387" t="s">
        <v>6463</v>
      </c>
      <c r="G1387">
        <v>5</v>
      </c>
      <c r="H1387" t="s">
        <v>6465</v>
      </c>
      <c r="J1387">
        <v>5</v>
      </c>
      <c r="K1387" t="s">
        <v>33799</v>
      </c>
      <c r="L1387" t="s">
        <v>34059</v>
      </c>
      <c r="M1387" t="s">
        <v>34060</v>
      </c>
      <c r="N1387" t="s">
        <v>33890</v>
      </c>
      <c r="O1387" t="s">
        <v>34008</v>
      </c>
      <c r="P1387" t="s">
        <v>34065</v>
      </c>
      <c r="Q1387">
        <v>52.016666666666701</v>
      </c>
      <c r="R1387">
        <v>20.566666666666698</v>
      </c>
      <c r="S1387">
        <v>6</v>
      </c>
      <c r="T1387">
        <v>21.012448132780001</v>
      </c>
      <c r="U1387">
        <v>4.8986486486486598</v>
      </c>
      <c r="V1387">
        <v>35.5</v>
      </c>
      <c r="W1387">
        <v>21</v>
      </c>
    </row>
    <row r="1388" spans="1:23" hidden="1">
      <c r="A1388" t="s">
        <v>34300</v>
      </c>
      <c r="B1388" t="s">
        <v>6243</v>
      </c>
      <c r="C1388" t="s">
        <v>6458</v>
      </c>
      <c r="D1388">
        <v>2015</v>
      </c>
      <c r="E1388" t="s">
        <v>6459</v>
      </c>
      <c r="F1388" t="s">
        <v>6463</v>
      </c>
      <c r="G1388">
        <v>5</v>
      </c>
      <c r="H1388" t="s">
        <v>6465</v>
      </c>
      <c r="J1388">
        <v>5</v>
      </c>
      <c r="K1388" t="s">
        <v>33799</v>
      </c>
      <c r="L1388" t="s">
        <v>34059</v>
      </c>
      <c r="M1388" t="s">
        <v>34060</v>
      </c>
      <c r="N1388" t="s">
        <v>33890</v>
      </c>
      <c r="O1388" t="s">
        <v>34008</v>
      </c>
      <c r="P1388" t="s">
        <v>34065</v>
      </c>
      <c r="Q1388">
        <v>52.016666666666701</v>
      </c>
      <c r="R1388">
        <v>20.566666666666698</v>
      </c>
      <c r="S1388">
        <v>6</v>
      </c>
      <c r="T1388">
        <v>24.031120331950198</v>
      </c>
      <c r="U1388">
        <v>7.26351351351353</v>
      </c>
      <c r="V1388">
        <v>17.5</v>
      </c>
      <c r="W1388">
        <v>24</v>
      </c>
    </row>
    <row r="1389" spans="1:23" hidden="1">
      <c r="A1389" t="s">
        <v>34300</v>
      </c>
      <c r="B1389" t="s">
        <v>6243</v>
      </c>
      <c r="C1389" t="s">
        <v>6458</v>
      </c>
      <c r="D1389">
        <v>2015</v>
      </c>
      <c r="E1389" t="s">
        <v>6459</v>
      </c>
      <c r="F1389" t="s">
        <v>6463</v>
      </c>
      <c r="G1389">
        <v>5</v>
      </c>
      <c r="H1389" t="s">
        <v>6465</v>
      </c>
      <c r="J1389">
        <v>5</v>
      </c>
      <c r="K1389" t="s">
        <v>33799</v>
      </c>
      <c r="L1389" t="s">
        <v>34059</v>
      </c>
      <c r="M1389" t="s">
        <v>34060</v>
      </c>
      <c r="N1389" t="s">
        <v>33890</v>
      </c>
      <c r="O1389" t="s">
        <v>34008</v>
      </c>
      <c r="P1389" t="s">
        <v>34062</v>
      </c>
      <c r="Q1389">
        <v>52.9</v>
      </c>
      <c r="R1389">
        <v>6.85</v>
      </c>
      <c r="S1389">
        <v>6</v>
      </c>
      <c r="T1389">
        <v>8.9643362066489392</v>
      </c>
      <c r="U1389">
        <v>78.267585361728194</v>
      </c>
      <c r="V1389">
        <v>29</v>
      </c>
      <c r="W1389">
        <v>9</v>
      </c>
    </row>
    <row r="1390" spans="1:23" hidden="1">
      <c r="A1390" t="s">
        <v>34300</v>
      </c>
      <c r="B1390" t="s">
        <v>6243</v>
      </c>
      <c r="C1390" t="s">
        <v>6458</v>
      </c>
      <c r="D1390">
        <v>2015</v>
      </c>
      <c r="E1390" t="s">
        <v>6459</v>
      </c>
      <c r="F1390" t="s">
        <v>6463</v>
      </c>
      <c r="G1390">
        <v>5</v>
      </c>
      <c r="H1390" t="s">
        <v>6465</v>
      </c>
      <c r="J1390">
        <v>5</v>
      </c>
      <c r="K1390" t="s">
        <v>33799</v>
      </c>
      <c r="L1390" t="s">
        <v>34059</v>
      </c>
      <c r="M1390" t="s">
        <v>34060</v>
      </c>
      <c r="N1390" t="s">
        <v>33890</v>
      </c>
      <c r="O1390" t="s">
        <v>34008</v>
      </c>
      <c r="P1390" t="s">
        <v>34062</v>
      </c>
      <c r="Q1390">
        <v>52.9</v>
      </c>
      <c r="R1390">
        <v>6.85</v>
      </c>
      <c r="S1390">
        <v>6</v>
      </c>
      <c r="T1390">
        <v>11.954158861056399</v>
      </c>
      <c r="U1390">
        <v>83.528912405893806</v>
      </c>
      <c r="V1390">
        <v>26</v>
      </c>
      <c r="W1390">
        <v>12</v>
      </c>
    </row>
    <row r="1391" spans="1:23" hidden="1">
      <c r="A1391" t="s">
        <v>34300</v>
      </c>
      <c r="B1391" t="s">
        <v>6243</v>
      </c>
      <c r="C1391" t="s">
        <v>6458</v>
      </c>
      <c r="D1391">
        <v>2015</v>
      </c>
      <c r="E1391" t="s">
        <v>6459</v>
      </c>
      <c r="F1391" t="s">
        <v>6463</v>
      </c>
      <c r="G1391">
        <v>5</v>
      </c>
      <c r="H1391" t="s">
        <v>6465</v>
      </c>
      <c r="J1391">
        <v>5</v>
      </c>
      <c r="K1391" t="s">
        <v>33799</v>
      </c>
      <c r="L1391" t="s">
        <v>34059</v>
      </c>
      <c r="M1391" t="s">
        <v>34060</v>
      </c>
      <c r="N1391" t="s">
        <v>33890</v>
      </c>
      <c r="O1391" t="s">
        <v>34008</v>
      </c>
      <c r="P1391" t="s">
        <v>34062</v>
      </c>
      <c r="Q1391">
        <v>52.9</v>
      </c>
      <c r="R1391">
        <v>6.85</v>
      </c>
      <c r="S1391">
        <v>6</v>
      </c>
      <c r="T1391">
        <v>14.913822871421999</v>
      </c>
      <c r="U1391">
        <v>85.848734453936999</v>
      </c>
      <c r="V1391">
        <v>28</v>
      </c>
      <c r="W1391">
        <v>15</v>
      </c>
    </row>
    <row r="1392" spans="1:23" hidden="1">
      <c r="A1392" t="s">
        <v>34300</v>
      </c>
      <c r="B1392" t="s">
        <v>6243</v>
      </c>
      <c r="C1392" t="s">
        <v>6458</v>
      </c>
      <c r="D1392">
        <v>2015</v>
      </c>
      <c r="E1392" t="s">
        <v>6459</v>
      </c>
      <c r="F1392" t="s">
        <v>6463</v>
      </c>
      <c r="G1392">
        <v>5</v>
      </c>
      <c r="H1392" t="s">
        <v>6465</v>
      </c>
      <c r="J1392">
        <v>5</v>
      </c>
      <c r="K1392" t="s">
        <v>33799</v>
      </c>
      <c r="L1392" t="s">
        <v>34059</v>
      </c>
      <c r="M1392" t="s">
        <v>34060</v>
      </c>
      <c r="N1392" t="s">
        <v>33890</v>
      </c>
      <c r="O1392" t="s">
        <v>34008</v>
      </c>
      <c r="P1392" t="s">
        <v>34062</v>
      </c>
      <c r="Q1392">
        <v>52.9</v>
      </c>
      <c r="R1392">
        <v>6.85</v>
      </c>
      <c r="S1392">
        <v>6</v>
      </c>
      <c r="T1392">
        <v>17.8852152433595</v>
      </c>
      <c r="U1392">
        <v>28.201364000472299</v>
      </c>
      <c r="V1392">
        <v>29</v>
      </c>
      <c r="W1392">
        <v>18</v>
      </c>
    </row>
    <row r="1393" spans="1:23" hidden="1">
      <c r="A1393" t="s">
        <v>34300</v>
      </c>
      <c r="B1393" t="s">
        <v>6243</v>
      </c>
      <c r="C1393" t="s">
        <v>6458</v>
      </c>
      <c r="D1393">
        <v>2015</v>
      </c>
      <c r="E1393" t="s">
        <v>6459</v>
      </c>
      <c r="F1393" t="s">
        <v>6463</v>
      </c>
      <c r="G1393">
        <v>5</v>
      </c>
      <c r="H1393" t="s">
        <v>6465</v>
      </c>
      <c r="J1393">
        <v>5</v>
      </c>
      <c r="K1393" t="s">
        <v>33799</v>
      </c>
      <c r="L1393" t="s">
        <v>34059</v>
      </c>
      <c r="M1393" t="s">
        <v>34060</v>
      </c>
      <c r="N1393" t="s">
        <v>33890</v>
      </c>
      <c r="O1393" t="s">
        <v>34008</v>
      </c>
      <c r="P1393" t="s">
        <v>34062</v>
      </c>
      <c r="Q1393">
        <v>52.9</v>
      </c>
      <c r="R1393">
        <v>6.85</v>
      </c>
      <c r="S1393">
        <v>6</v>
      </c>
      <c r="T1393">
        <v>20.846076025314101</v>
      </c>
      <c r="U1393">
        <v>34.606166405504503</v>
      </c>
      <c r="V1393">
        <v>28</v>
      </c>
      <c r="W1393">
        <v>21</v>
      </c>
    </row>
    <row r="1394" spans="1:23" hidden="1">
      <c r="A1394" t="s">
        <v>34300</v>
      </c>
      <c r="B1394" t="s">
        <v>6243</v>
      </c>
      <c r="C1394" t="s">
        <v>6458</v>
      </c>
      <c r="D1394">
        <v>2015</v>
      </c>
      <c r="E1394" t="s">
        <v>6459</v>
      </c>
      <c r="F1394" t="s">
        <v>6463</v>
      </c>
      <c r="G1394">
        <v>5</v>
      </c>
      <c r="H1394" t="s">
        <v>6465</v>
      </c>
      <c r="J1394">
        <v>5</v>
      </c>
      <c r="K1394" t="s">
        <v>33799</v>
      </c>
      <c r="L1394" t="s">
        <v>34059</v>
      </c>
      <c r="M1394" t="s">
        <v>34060</v>
      </c>
      <c r="N1394" t="s">
        <v>33890</v>
      </c>
      <c r="O1394" t="s">
        <v>34008</v>
      </c>
      <c r="P1394" t="s">
        <v>34062</v>
      </c>
      <c r="Q1394">
        <v>52.9</v>
      </c>
      <c r="R1394">
        <v>6.85</v>
      </c>
      <c r="S1394">
        <v>6</v>
      </c>
      <c r="T1394">
        <v>23.8357071962673</v>
      </c>
      <c r="U1394">
        <v>39.213896592551897</v>
      </c>
      <c r="V1394">
        <v>29</v>
      </c>
      <c r="W1394">
        <v>24</v>
      </c>
    </row>
    <row r="1395" spans="1:23" hidden="1">
      <c r="A1395" t="s">
        <v>34300</v>
      </c>
      <c r="B1395" t="s">
        <v>6243</v>
      </c>
      <c r="C1395" t="s">
        <v>6458</v>
      </c>
      <c r="D1395">
        <v>2015</v>
      </c>
      <c r="E1395" t="s">
        <v>6459</v>
      </c>
      <c r="F1395" t="s">
        <v>6463</v>
      </c>
      <c r="G1395">
        <v>5</v>
      </c>
      <c r="H1395" t="s">
        <v>6465</v>
      </c>
      <c r="J1395">
        <v>5</v>
      </c>
      <c r="K1395" t="s">
        <v>33799</v>
      </c>
      <c r="L1395" t="s">
        <v>34059</v>
      </c>
      <c r="M1395" t="s">
        <v>34060</v>
      </c>
      <c r="N1395" t="s">
        <v>33890</v>
      </c>
      <c r="O1395" t="s">
        <v>34008</v>
      </c>
      <c r="P1395" t="s">
        <v>34061</v>
      </c>
      <c r="Q1395">
        <v>45.8</v>
      </c>
      <c r="R1395">
        <v>12.116666666666699</v>
      </c>
      <c r="S1395">
        <v>6</v>
      </c>
      <c r="T1395">
        <v>8.9066390041493708</v>
      </c>
      <c r="U1395">
        <v>100</v>
      </c>
      <c r="V1395">
        <v>24</v>
      </c>
      <c r="W1395">
        <v>9</v>
      </c>
    </row>
    <row r="1396" spans="1:23" hidden="1">
      <c r="A1396" t="s">
        <v>34300</v>
      </c>
      <c r="B1396" t="s">
        <v>6243</v>
      </c>
      <c r="C1396" t="s">
        <v>6458</v>
      </c>
      <c r="D1396">
        <v>2015</v>
      </c>
      <c r="E1396" t="s">
        <v>6459</v>
      </c>
      <c r="F1396" t="s">
        <v>6463</v>
      </c>
      <c r="G1396">
        <v>5</v>
      </c>
      <c r="H1396" t="s">
        <v>6465</v>
      </c>
      <c r="J1396">
        <v>5</v>
      </c>
      <c r="K1396" t="s">
        <v>33799</v>
      </c>
      <c r="L1396" t="s">
        <v>34059</v>
      </c>
      <c r="M1396" t="s">
        <v>34060</v>
      </c>
      <c r="N1396" t="s">
        <v>33890</v>
      </c>
      <c r="O1396" t="s">
        <v>34008</v>
      </c>
      <c r="P1396" t="s">
        <v>34061</v>
      </c>
      <c r="Q1396">
        <v>45.8</v>
      </c>
      <c r="R1396">
        <v>12.116666666666699</v>
      </c>
      <c r="S1396">
        <v>6</v>
      </c>
      <c r="T1396">
        <v>11.925311203319501</v>
      </c>
      <c r="U1396">
        <v>90.709459459459396</v>
      </c>
      <c r="V1396">
        <v>22</v>
      </c>
      <c r="W1396">
        <v>12</v>
      </c>
    </row>
    <row r="1397" spans="1:23" hidden="1">
      <c r="A1397" t="s">
        <v>34300</v>
      </c>
      <c r="B1397" t="s">
        <v>6243</v>
      </c>
      <c r="C1397" t="s">
        <v>6458</v>
      </c>
      <c r="D1397">
        <v>2015</v>
      </c>
      <c r="E1397" t="s">
        <v>6459</v>
      </c>
      <c r="F1397" t="s">
        <v>6463</v>
      </c>
      <c r="G1397">
        <v>5</v>
      </c>
      <c r="H1397" t="s">
        <v>6465</v>
      </c>
      <c r="J1397">
        <v>5</v>
      </c>
      <c r="K1397" t="s">
        <v>33799</v>
      </c>
      <c r="L1397" t="s">
        <v>34059</v>
      </c>
      <c r="M1397" t="s">
        <v>34060</v>
      </c>
      <c r="N1397" t="s">
        <v>33890</v>
      </c>
      <c r="O1397" t="s">
        <v>34008</v>
      </c>
      <c r="P1397" t="s">
        <v>34061</v>
      </c>
      <c r="Q1397">
        <v>45.8</v>
      </c>
      <c r="R1397">
        <v>12.116666666666699</v>
      </c>
      <c r="S1397">
        <v>6</v>
      </c>
      <c r="T1397">
        <v>24.093360995850599</v>
      </c>
      <c r="U1397">
        <v>28.209459459459399</v>
      </c>
      <c r="V1397">
        <v>27</v>
      </c>
      <c r="W1397">
        <v>14</v>
      </c>
    </row>
    <row r="1398" spans="1:23" hidden="1">
      <c r="A1398" t="s">
        <v>34300</v>
      </c>
      <c r="B1398" t="s">
        <v>6243</v>
      </c>
      <c r="C1398" t="s">
        <v>6458</v>
      </c>
      <c r="D1398">
        <v>2015</v>
      </c>
      <c r="E1398" t="s">
        <v>6459</v>
      </c>
      <c r="F1398" t="s">
        <v>6463</v>
      </c>
      <c r="G1398">
        <v>5</v>
      </c>
      <c r="H1398" t="s">
        <v>6465</v>
      </c>
      <c r="J1398">
        <v>5</v>
      </c>
      <c r="K1398" t="s">
        <v>33799</v>
      </c>
      <c r="L1398" t="s">
        <v>34059</v>
      </c>
      <c r="M1398" t="s">
        <v>34060</v>
      </c>
      <c r="N1398" t="s">
        <v>33890</v>
      </c>
      <c r="O1398" t="s">
        <v>34008</v>
      </c>
      <c r="P1398" t="s">
        <v>34061</v>
      </c>
      <c r="Q1398">
        <v>45.8</v>
      </c>
      <c r="R1398">
        <v>12.116666666666699</v>
      </c>
      <c r="S1398">
        <v>6</v>
      </c>
      <c r="T1398">
        <v>14.9439834024896</v>
      </c>
      <c r="U1398">
        <v>91.554054054054006</v>
      </c>
      <c r="V1398">
        <v>22</v>
      </c>
      <c r="W1398">
        <v>15</v>
      </c>
    </row>
    <row r="1399" spans="1:23" hidden="1">
      <c r="A1399" t="s">
        <v>34300</v>
      </c>
      <c r="B1399" t="s">
        <v>6243</v>
      </c>
      <c r="C1399" t="s">
        <v>6458</v>
      </c>
      <c r="D1399">
        <v>2015</v>
      </c>
      <c r="E1399" t="s">
        <v>6459</v>
      </c>
      <c r="F1399" t="s">
        <v>6463</v>
      </c>
      <c r="G1399">
        <v>5</v>
      </c>
      <c r="H1399" t="s">
        <v>6465</v>
      </c>
      <c r="J1399">
        <v>5</v>
      </c>
      <c r="K1399" t="s">
        <v>33799</v>
      </c>
      <c r="L1399" t="s">
        <v>34059</v>
      </c>
      <c r="M1399" t="s">
        <v>34060</v>
      </c>
      <c r="N1399" t="s">
        <v>33890</v>
      </c>
      <c r="O1399" t="s">
        <v>34008</v>
      </c>
      <c r="P1399" t="s">
        <v>34061</v>
      </c>
      <c r="Q1399">
        <v>45.8</v>
      </c>
      <c r="R1399">
        <v>12.116666666666699</v>
      </c>
      <c r="S1399">
        <v>6</v>
      </c>
      <c r="T1399">
        <v>17.931535269709499</v>
      </c>
      <c r="U1399">
        <v>37.668918918918898</v>
      </c>
      <c r="V1399">
        <v>23</v>
      </c>
      <c r="W1399">
        <v>18</v>
      </c>
    </row>
    <row r="1400" spans="1:23" hidden="1">
      <c r="A1400" t="s">
        <v>34300</v>
      </c>
      <c r="B1400" t="s">
        <v>6243</v>
      </c>
      <c r="C1400" t="s">
        <v>6458</v>
      </c>
      <c r="D1400">
        <v>2015</v>
      </c>
      <c r="E1400" t="s">
        <v>6459</v>
      </c>
      <c r="F1400" t="s">
        <v>6463</v>
      </c>
      <c r="G1400">
        <v>5</v>
      </c>
      <c r="H1400" t="s">
        <v>6465</v>
      </c>
      <c r="J1400">
        <v>5</v>
      </c>
      <c r="K1400" t="s">
        <v>33799</v>
      </c>
      <c r="L1400" t="s">
        <v>34059</v>
      </c>
      <c r="M1400" t="s">
        <v>34060</v>
      </c>
      <c r="N1400" t="s">
        <v>33890</v>
      </c>
      <c r="O1400" t="s">
        <v>34008</v>
      </c>
      <c r="P1400" t="s">
        <v>34061</v>
      </c>
      <c r="Q1400">
        <v>45.8</v>
      </c>
      <c r="R1400">
        <v>12.116666666666699</v>
      </c>
      <c r="S1400">
        <v>6</v>
      </c>
      <c r="T1400">
        <v>21.0435684647302</v>
      </c>
      <c r="U1400">
        <v>38.513513513513502</v>
      </c>
      <c r="V1400">
        <v>25</v>
      </c>
      <c r="W1400">
        <v>21</v>
      </c>
    </row>
    <row r="1401" spans="1:23" hidden="1">
      <c r="A1401" t="s">
        <v>34300</v>
      </c>
      <c r="B1401" t="s">
        <v>6243</v>
      </c>
      <c r="C1401" t="s">
        <v>6458</v>
      </c>
      <c r="D1401">
        <v>2015</v>
      </c>
      <c r="E1401" t="s">
        <v>6459</v>
      </c>
      <c r="F1401" t="s">
        <v>6463</v>
      </c>
      <c r="G1401">
        <v>5</v>
      </c>
      <c r="H1401" t="s">
        <v>6465</v>
      </c>
      <c r="J1401">
        <v>5</v>
      </c>
      <c r="K1401" t="s">
        <v>33799</v>
      </c>
      <c r="L1401" t="s">
        <v>34059</v>
      </c>
      <c r="M1401" t="s">
        <v>34060</v>
      </c>
      <c r="N1401" t="s">
        <v>33890</v>
      </c>
      <c r="O1401" t="s">
        <v>34008</v>
      </c>
      <c r="P1401" t="s">
        <v>34064</v>
      </c>
      <c r="Q1401">
        <v>45.8</v>
      </c>
      <c r="R1401">
        <v>12.116666666666699</v>
      </c>
      <c r="S1401">
        <v>6</v>
      </c>
      <c r="T1401">
        <v>8.9066390041493708</v>
      </c>
      <c r="U1401">
        <v>84.628378378378301</v>
      </c>
      <c r="V1401">
        <v>29</v>
      </c>
      <c r="W1401">
        <v>9</v>
      </c>
    </row>
    <row r="1402" spans="1:23" hidden="1">
      <c r="A1402" t="s">
        <v>34300</v>
      </c>
      <c r="B1402" t="s">
        <v>6243</v>
      </c>
      <c r="C1402" t="s">
        <v>6458</v>
      </c>
      <c r="D1402">
        <v>2015</v>
      </c>
      <c r="E1402" t="s">
        <v>6459</v>
      </c>
      <c r="F1402" t="s">
        <v>6463</v>
      </c>
      <c r="G1402">
        <v>5</v>
      </c>
      <c r="H1402" t="s">
        <v>6465</v>
      </c>
      <c r="J1402">
        <v>5</v>
      </c>
      <c r="K1402" t="s">
        <v>33799</v>
      </c>
      <c r="L1402" t="s">
        <v>34059</v>
      </c>
      <c r="M1402" t="s">
        <v>34060</v>
      </c>
      <c r="N1402" t="s">
        <v>33890</v>
      </c>
      <c r="O1402" t="s">
        <v>34008</v>
      </c>
      <c r="P1402" t="s">
        <v>34064</v>
      </c>
      <c r="Q1402">
        <v>45.8</v>
      </c>
      <c r="R1402">
        <v>12.116666666666699</v>
      </c>
      <c r="S1402">
        <v>6</v>
      </c>
      <c r="T1402">
        <v>11.925311203319501</v>
      </c>
      <c r="U1402">
        <v>69.256756756756701</v>
      </c>
      <c r="V1402">
        <v>26</v>
      </c>
      <c r="W1402">
        <v>12</v>
      </c>
    </row>
    <row r="1403" spans="1:23" hidden="1">
      <c r="A1403" t="s">
        <v>34300</v>
      </c>
      <c r="B1403" t="s">
        <v>6243</v>
      </c>
      <c r="C1403" t="s">
        <v>6458</v>
      </c>
      <c r="D1403">
        <v>2015</v>
      </c>
      <c r="E1403" t="s">
        <v>6459</v>
      </c>
      <c r="F1403" t="s">
        <v>6463</v>
      </c>
      <c r="G1403">
        <v>5</v>
      </c>
      <c r="H1403" t="s">
        <v>6465</v>
      </c>
      <c r="J1403">
        <v>5</v>
      </c>
      <c r="K1403" t="s">
        <v>33799</v>
      </c>
      <c r="L1403" t="s">
        <v>34059</v>
      </c>
      <c r="M1403" t="s">
        <v>34060</v>
      </c>
      <c r="N1403" t="s">
        <v>33890</v>
      </c>
      <c r="O1403" t="s">
        <v>34008</v>
      </c>
      <c r="P1403" t="s">
        <v>34064</v>
      </c>
      <c r="Q1403">
        <v>45.8</v>
      </c>
      <c r="R1403">
        <v>12.116666666666699</v>
      </c>
      <c r="S1403">
        <v>6</v>
      </c>
      <c r="T1403">
        <v>14.9751037344398</v>
      </c>
      <c r="U1403">
        <v>68.074324324324294</v>
      </c>
      <c r="V1403">
        <v>28</v>
      </c>
      <c r="W1403">
        <v>15</v>
      </c>
    </row>
    <row r="1404" spans="1:23" hidden="1">
      <c r="A1404" t="s">
        <v>34300</v>
      </c>
      <c r="B1404" t="s">
        <v>6243</v>
      </c>
      <c r="C1404" t="s">
        <v>6458</v>
      </c>
      <c r="D1404">
        <v>2015</v>
      </c>
      <c r="E1404" t="s">
        <v>6459</v>
      </c>
      <c r="F1404" t="s">
        <v>6463</v>
      </c>
      <c r="G1404">
        <v>5</v>
      </c>
      <c r="H1404" t="s">
        <v>6465</v>
      </c>
      <c r="J1404">
        <v>5</v>
      </c>
      <c r="K1404" t="s">
        <v>33799</v>
      </c>
      <c r="L1404" t="s">
        <v>34059</v>
      </c>
      <c r="M1404" t="s">
        <v>34060</v>
      </c>
      <c r="N1404" t="s">
        <v>33890</v>
      </c>
      <c r="O1404" t="s">
        <v>34008</v>
      </c>
      <c r="P1404" t="s">
        <v>34064</v>
      </c>
      <c r="Q1404">
        <v>45.8</v>
      </c>
      <c r="R1404">
        <v>12.116666666666699</v>
      </c>
      <c r="S1404">
        <v>6</v>
      </c>
      <c r="T1404">
        <v>17.9937759336099</v>
      </c>
      <c r="U1404">
        <v>20.777027027027</v>
      </c>
      <c r="V1404">
        <v>29</v>
      </c>
      <c r="W1404">
        <v>18</v>
      </c>
    </row>
    <row r="1405" spans="1:23" hidden="1">
      <c r="A1405" t="s">
        <v>34300</v>
      </c>
      <c r="B1405" t="s">
        <v>6243</v>
      </c>
      <c r="C1405" t="s">
        <v>6458</v>
      </c>
      <c r="D1405">
        <v>2015</v>
      </c>
      <c r="E1405" t="s">
        <v>6459</v>
      </c>
      <c r="F1405" t="s">
        <v>6463</v>
      </c>
      <c r="G1405">
        <v>5</v>
      </c>
      <c r="H1405" t="s">
        <v>6465</v>
      </c>
      <c r="J1405">
        <v>5</v>
      </c>
      <c r="K1405" t="s">
        <v>33799</v>
      </c>
      <c r="L1405" t="s">
        <v>34059</v>
      </c>
      <c r="M1405" t="s">
        <v>34060</v>
      </c>
      <c r="N1405" t="s">
        <v>33890</v>
      </c>
      <c r="O1405" t="s">
        <v>34008</v>
      </c>
      <c r="P1405" t="s">
        <v>34064</v>
      </c>
      <c r="Q1405">
        <v>45.8</v>
      </c>
      <c r="R1405">
        <v>12.116666666666699</v>
      </c>
      <c r="S1405">
        <v>6</v>
      </c>
      <c r="T1405">
        <v>21.0435684647302</v>
      </c>
      <c r="U1405">
        <v>26.858108108108102</v>
      </c>
      <c r="V1405">
        <v>28</v>
      </c>
      <c r="W1405">
        <v>21</v>
      </c>
    </row>
    <row r="1406" spans="1:23" hidden="1">
      <c r="A1406" t="s">
        <v>34300</v>
      </c>
      <c r="B1406" t="s">
        <v>6243</v>
      </c>
      <c r="C1406" t="s">
        <v>6458</v>
      </c>
      <c r="D1406">
        <v>2015</v>
      </c>
      <c r="E1406" t="s">
        <v>6459</v>
      </c>
      <c r="F1406" t="s">
        <v>6463</v>
      </c>
      <c r="G1406">
        <v>5</v>
      </c>
      <c r="H1406" t="s">
        <v>6465</v>
      </c>
      <c r="J1406">
        <v>5</v>
      </c>
      <c r="K1406" t="s">
        <v>33799</v>
      </c>
      <c r="L1406" t="s">
        <v>34059</v>
      </c>
      <c r="M1406" t="s">
        <v>34060</v>
      </c>
      <c r="N1406" t="s">
        <v>33890</v>
      </c>
      <c r="O1406" t="s">
        <v>34008</v>
      </c>
      <c r="P1406" t="s">
        <v>34064</v>
      </c>
      <c r="Q1406">
        <v>45.8</v>
      </c>
      <c r="R1406">
        <v>12.116666666666699</v>
      </c>
      <c r="S1406">
        <v>6</v>
      </c>
      <c r="T1406">
        <v>24.062240663900401</v>
      </c>
      <c r="U1406">
        <v>28.040540540540501</v>
      </c>
      <c r="V1406">
        <v>29</v>
      </c>
      <c r="W1406">
        <v>24</v>
      </c>
    </row>
    <row r="1407" spans="1:23" hidden="1">
      <c r="A1407" t="s">
        <v>34300</v>
      </c>
      <c r="B1407" t="s">
        <v>6243</v>
      </c>
      <c r="C1407" t="s">
        <v>6458</v>
      </c>
      <c r="D1407">
        <v>2015</v>
      </c>
      <c r="E1407" t="s">
        <v>6459</v>
      </c>
      <c r="F1407" t="s">
        <v>6463</v>
      </c>
      <c r="G1407">
        <v>5</v>
      </c>
      <c r="H1407" t="s">
        <v>6465</v>
      </c>
      <c r="J1407">
        <v>5</v>
      </c>
      <c r="K1407" t="s">
        <v>33799</v>
      </c>
      <c r="L1407" t="s">
        <v>34059</v>
      </c>
      <c r="M1407" t="s">
        <v>34060</v>
      </c>
      <c r="N1407" t="s">
        <v>33890</v>
      </c>
      <c r="O1407" t="s">
        <v>34008</v>
      </c>
      <c r="P1407" t="s">
        <v>34063</v>
      </c>
      <c r="Q1407">
        <v>61.816666666666698</v>
      </c>
      <c r="R1407">
        <v>34.1666666666667</v>
      </c>
      <c r="S1407">
        <v>6</v>
      </c>
      <c r="T1407">
        <v>8.9658680742828096</v>
      </c>
      <c r="U1407">
        <v>83.496360218674099</v>
      </c>
      <c r="V1407">
        <v>33</v>
      </c>
      <c r="W1407">
        <v>9</v>
      </c>
    </row>
    <row r="1408" spans="1:23" hidden="1">
      <c r="A1408" t="s">
        <v>34300</v>
      </c>
      <c r="B1408" t="s">
        <v>6243</v>
      </c>
      <c r="C1408" t="s">
        <v>6458</v>
      </c>
      <c r="D1408">
        <v>2015</v>
      </c>
      <c r="E1408" t="s">
        <v>6459</v>
      </c>
      <c r="F1408" t="s">
        <v>6463</v>
      </c>
      <c r="G1408">
        <v>5</v>
      </c>
      <c r="H1408" t="s">
        <v>6465</v>
      </c>
      <c r="J1408">
        <v>5</v>
      </c>
      <c r="K1408" t="s">
        <v>33799</v>
      </c>
      <c r="L1408" t="s">
        <v>34059</v>
      </c>
      <c r="M1408" t="s">
        <v>34060</v>
      </c>
      <c r="N1408" t="s">
        <v>33890</v>
      </c>
      <c r="O1408" t="s">
        <v>34008</v>
      </c>
      <c r="P1408" t="s">
        <v>34063</v>
      </c>
      <c r="Q1408">
        <v>61.816666666666698</v>
      </c>
      <c r="R1408">
        <v>34.1666666666667</v>
      </c>
      <c r="S1408">
        <v>6</v>
      </c>
      <c r="T1408">
        <v>11.9560736955987</v>
      </c>
      <c r="U1408">
        <v>90.0648809770762</v>
      </c>
      <c r="V1408">
        <v>36.5</v>
      </c>
      <c r="W1408">
        <v>12</v>
      </c>
    </row>
    <row r="1409" spans="1:23" hidden="1">
      <c r="A1409" t="s">
        <v>34300</v>
      </c>
      <c r="B1409" t="s">
        <v>6243</v>
      </c>
      <c r="C1409" t="s">
        <v>6458</v>
      </c>
      <c r="D1409">
        <v>2015</v>
      </c>
      <c r="E1409" t="s">
        <v>6459</v>
      </c>
      <c r="F1409" t="s">
        <v>6463</v>
      </c>
      <c r="G1409">
        <v>5</v>
      </c>
      <c r="H1409" t="s">
        <v>6465</v>
      </c>
      <c r="J1409">
        <v>5</v>
      </c>
      <c r="K1409" t="s">
        <v>33799</v>
      </c>
      <c r="L1409" t="s">
        <v>34059</v>
      </c>
      <c r="M1409" t="s">
        <v>34060</v>
      </c>
      <c r="N1409" t="s">
        <v>33890</v>
      </c>
      <c r="O1409" t="s">
        <v>34008</v>
      </c>
      <c r="P1409" t="s">
        <v>34063</v>
      </c>
      <c r="Q1409">
        <v>61.816666666666698</v>
      </c>
      <c r="R1409">
        <v>34.1666666666667</v>
      </c>
      <c r="S1409">
        <v>6</v>
      </c>
      <c r="T1409">
        <v>14.904775278209501</v>
      </c>
      <c r="U1409">
        <v>54.966282955100297</v>
      </c>
      <c r="V1409">
        <v>31</v>
      </c>
      <c r="W1409">
        <v>15</v>
      </c>
    </row>
    <row r="1410" spans="1:23" hidden="1">
      <c r="A1410" t="s">
        <v>34300</v>
      </c>
      <c r="B1410" t="s">
        <v>6243</v>
      </c>
      <c r="C1410" t="s">
        <v>6458</v>
      </c>
      <c r="D1410">
        <v>2015</v>
      </c>
      <c r="E1410" t="s">
        <v>6459</v>
      </c>
      <c r="F1410" t="s">
        <v>6463</v>
      </c>
      <c r="G1410">
        <v>5</v>
      </c>
      <c r="H1410" t="s">
        <v>6465</v>
      </c>
      <c r="J1410">
        <v>5</v>
      </c>
      <c r="K1410" t="s">
        <v>33799</v>
      </c>
      <c r="L1410" t="s">
        <v>34059</v>
      </c>
      <c r="M1410" t="s">
        <v>34060</v>
      </c>
      <c r="N1410" t="s">
        <v>33890</v>
      </c>
      <c r="O1410" t="s">
        <v>34008</v>
      </c>
      <c r="P1410" t="s">
        <v>34063</v>
      </c>
      <c r="Q1410">
        <v>61.816666666666698</v>
      </c>
      <c r="R1410">
        <v>34.1666666666667</v>
      </c>
      <c r="S1410">
        <v>6</v>
      </c>
      <c r="T1410">
        <v>17.880954736502801</v>
      </c>
      <c r="U1410">
        <v>13.6588339295915</v>
      </c>
      <c r="V1410">
        <v>35</v>
      </c>
      <c r="W1410">
        <v>18</v>
      </c>
    </row>
    <row r="1411" spans="1:23" hidden="1">
      <c r="A1411" t="s">
        <v>34300</v>
      </c>
      <c r="B1411" t="s">
        <v>6243</v>
      </c>
      <c r="C1411" t="s">
        <v>6458</v>
      </c>
      <c r="D1411">
        <v>2015</v>
      </c>
      <c r="E1411" t="s">
        <v>6459</v>
      </c>
      <c r="F1411" t="s">
        <v>6463</v>
      </c>
      <c r="G1411">
        <v>5</v>
      </c>
      <c r="H1411" t="s">
        <v>6465</v>
      </c>
      <c r="J1411">
        <v>5</v>
      </c>
      <c r="K1411" t="s">
        <v>33799</v>
      </c>
      <c r="L1411" t="s">
        <v>34059</v>
      </c>
      <c r="M1411" t="s">
        <v>34060</v>
      </c>
      <c r="N1411" t="s">
        <v>33890</v>
      </c>
      <c r="O1411" t="s">
        <v>34008</v>
      </c>
      <c r="P1411" t="s">
        <v>34063</v>
      </c>
      <c r="Q1411">
        <v>61.816666666666698</v>
      </c>
      <c r="R1411">
        <v>34.1666666666667</v>
      </c>
      <c r="S1411">
        <v>6</v>
      </c>
      <c r="T1411">
        <v>20.845310091497101</v>
      </c>
      <c r="U1411">
        <v>31.991778977031501</v>
      </c>
      <c r="V1411">
        <v>35.5</v>
      </c>
      <c r="W1411">
        <v>21</v>
      </c>
    </row>
    <row r="1412" spans="1:23" hidden="1">
      <c r="A1412" t="s">
        <v>34300</v>
      </c>
      <c r="B1412" t="s">
        <v>6243</v>
      </c>
      <c r="C1412" t="s">
        <v>6458</v>
      </c>
      <c r="D1412">
        <v>2015</v>
      </c>
      <c r="E1412" t="s">
        <v>6459</v>
      </c>
      <c r="F1412" t="s">
        <v>6463</v>
      </c>
      <c r="G1412">
        <v>5</v>
      </c>
      <c r="H1412" t="s">
        <v>6465</v>
      </c>
      <c r="J1412">
        <v>5</v>
      </c>
      <c r="K1412" t="s">
        <v>33799</v>
      </c>
      <c r="L1412" t="s">
        <v>34059</v>
      </c>
      <c r="M1412" t="s">
        <v>34060</v>
      </c>
      <c r="N1412" t="s">
        <v>33890</v>
      </c>
      <c r="O1412" t="s">
        <v>34008</v>
      </c>
      <c r="P1412" t="s">
        <v>34063</v>
      </c>
      <c r="Q1412">
        <v>61.816666666666698</v>
      </c>
      <c r="R1412">
        <v>34.1666666666667</v>
      </c>
      <c r="S1412">
        <v>6</v>
      </c>
      <c r="T1412">
        <v>23.804303909772901</v>
      </c>
      <c r="U1412">
        <v>32.0240120251609</v>
      </c>
      <c r="V1412">
        <v>17.5</v>
      </c>
      <c r="W1412">
        <v>24</v>
      </c>
    </row>
    <row r="1413" spans="1:23" hidden="1">
      <c r="A1413" t="s">
        <v>34300</v>
      </c>
      <c r="B1413" t="s">
        <v>6243</v>
      </c>
      <c r="C1413" t="s">
        <v>6458</v>
      </c>
      <c r="D1413">
        <v>2015</v>
      </c>
      <c r="E1413" t="s">
        <v>6459</v>
      </c>
      <c r="F1413" t="s">
        <v>6463</v>
      </c>
      <c r="G1413">
        <v>5</v>
      </c>
      <c r="H1413" t="s">
        <v>6465</v>
      </c>
      <c r="J1413">
        <v>5</v>
      </c>
      <c r="K1413" t="s">
        <v>33799</v>
      </c>
      <c r="L1413" t="s">
        <v>34059</v>
      </c>
      <c r="M1413" t="s">
        <v>34060</v>
      </c>
      <c r="N1413" t="s">
        <v>33890</v>
      </c>
      <c r="O1413" t="s">
        <v>34008</v>
      </c>
      <c r="P1413" t="s">
        <v>34066</v>
      </c>
      <c r="Q1413">
        <v>59.983333333333299</v>
      </c>
      <c r="R1413">
        <v>30.5</v>
      </c>
      <c r="S1413">
        <v>6</v>
      </c>
      <c r="T1413">
        <v>8.9699849685488395</v>
      </c>
      <c r="U1413">
        <v>97.548692646716205</v>
      </c>
      <c r="V1413">
        <v>24</v>
      </c>
      <c r="W1413">
        <v>9</v>
      </c>
    </row>
    <row r="1414" spans="1:23" hidden="1">
      <c r="A1414" t="s">
        <v>34300</v>
      </c>
      <c r="B1414" t="s">
        <v>6243</v>
      </c>
      <c r="C1414" t="s">
        <v>6458</v>
      </c>
      <c r="D1414">
        <v>2015</v>
      </c>
      <c r="E1414" t="s">
        <v>6459</v>
      </c>
      <c r="F1414" t="s">
        <v>6463</v>
      </c>
      <c r="G1414">
        <v>5</v>
      </c>
      <c r="H1414" t="s">
        <v>6465</v>
      </c>
      <c r="J1414">
        <v>5</v>
      </c>
      <c r="K1414" t="s">
        <v>33799</v>
      </c>
      <c r="L1414" t="s">
        <v>34059</v>
      </c>
      <c r="M1414" t="s">
        <v>34060</v>
      </c>
      <c r="N1414" t="s">
        <v>33890</v>
      </c>
      <c r="O1414" t="s">
        <v>34008</v>
      </c>
      <c r="P1414" t="s">
        <v>34066</v>
      </c>
      <c r="Q1414">
        <v>59.983333333333299</v>
      </c>
      <c r="R1414">
        <v>30.5</v>
      </c>
      <c r="S1414">
        <v>6</v>
      </c>
      <c r="T1414">
        <v>11.928260723871199</v>
      </c>
      <c r="U1414">
        <v>95.129937480652202</v>
      </c>
      <c r="V1414">
        <v>22</v>
      </c>
      <c r="W1414">
        <v>12</v>
      </c>
    </row>
    <row r="1415" spans="1:23" hidden="1">
      <c r="A1415" t="s">
        <v>34300</v>
      </c>
      <c r="B1415" t="s">
        <v>6243</v>
      </c>
      <c r="C1415" t="s">
        <v>6458</v>
      </c>
      <c r="D1415">
        <v>2015</v>
      </c>
      <c r="E1415" t="s">
        <v>6459</v>
      </c>
      <c r="F1415" t="s">
        <v>6463</v>
      </c>
      <c r="G1415">
        <v>5</v>
      </c>
      <c r="H1415" t="s">
        <v>6465</v>
      </c>
      <c r="J1415">
        <v>5</v>
      </c>
      <c r="K1415" t="s">
        <v>33799</v>
      </c>
      <c r="L1415" t="s">
        <v>34059</v>
      </c>
      <c r="M1415" t="s">
        <v>34060</v>
      </c>
      <c r="N1415" t="s">
        <v>33890</v>
      </c>
      <c r="O1415" t="s">
        <v>34008</v>
      </c>
      <c r="P1415" t="s">
        <v>34066</v>
      </c>
      <c r="Q1415">
        <v>59.983333333333299</v>
      </c>
      <c r="R1415">
        <v>30.5</v>
      </c>
      <c r="S1415">
        <v>6</v>
      </c>
      <c r="T1415">
        <v>14.9172217027347</v>
      </c>
      <c r="U1415">
        <v>97.450078667785704</v>
      </c>
      <c r="V1415">
        <v>22</v>
      </c>
      <c r="W1415">
        <v>15</v>
      </c>
    </row>
    <row r="1416" spans="1:23" hidden="1">
      <c r="A1416" t="s">
        <v>34300</v>
      </c>
      <c r="B1416" t="s">
        <v>6243</v>
      </c>
      <c r="C1416" t="s">
        <v>6458</v>
      </c>
      <c r="D1416">
        <v>2015</v>
      </c>
      <c r="E1416" t="s">
        <v>6459</v>
      </c>
      <c r="F1416" t="s">
        <v>6463</v>
      </c>
      <c r="G1416">
        <v>5</v>
      </c>
      <c r="H1416" t="s">
        <v>6465</v>
      </c>
      <c r="J1416">
        <v>5</v>
      </c>
      <c r="K1416" t="s">
        <v>33799</v>
      </c>
      <c r="L1416" t="s">
        <v>34059</v>
      </c>
      <c r="M1416" t="s">
        <v>34060</v>
      </c>
      <c r="N1416" t="s">
        <v>33890</v>
      </c>
      <c r="O1416" t="s">
        <v>34008</v>
      </c>
      <c r="P1416" t="s">
        <v>34066</v>
      </c>
      <c r="Q1416">
        <v>59.983333333333299</v>
      </c>
      <c r="R1416">
        <v>30.5</v>
      </c>
      <c r="S1416">
        <v>6</v>
      </c>
      <c r="T1416">
        <v>17.894550061753399</v>
      </c>
      <c r="U1416">
        <v>60.0642107849864</v>
      </c>
      <c r="V1416">
        <v>23</v>
      </c>
      <c r="W1416">
        <v>18</v>
      </c>
    </row>
    <row r="1417" spans="1:23" hidden="1">
      <c r="A1417" t="s">
        <v>34300</v>
      </c>
      <c r="B1417" t="s">
        <v>6243</v>
      </c>
      <c r="C1417" t="s">
        <v>6458</v>
      </c>
      <c r="D1417">
        <v>2015</v>
      </c>
      <c r="E1417" t="s">
        <v>6459</v>
      </c>
      <c r="F1417" t="s">
        <v>6463</v>
      </c>
      <c r="G1417">
        <v>5</v>
      </c>
      <c r="H1417" t="s">
        <v>6465</v>
      </c>
      <c r="J1417">
        <v>5</v>
      </c>
      <c r="K1417" t="s">
        <v>33799</v>
      </c>
      <c r="L1417" t="s">
        <v>34059</v>
      </c>
      <c r="M1417" t="s">
        <v>34060</v>
      </c>
      <c r="N1417" t="s">
        <v>33890</v>
      </c>
      <c r="O1417" t="s">
        <v>34008</v>
      </c>
      <c r="P1417" t="s">
        <v>34066</v>
      </c>
      <c r="Q1417">
        <v>59.983333333333299</v>
      </c>
      <c r="R1417">
        <v>30.5</v>
      </c>
      <c r="S1417">
        <v>6</v>
      </c>
      <c r="T1417">
        <v>20.852394979303799</v>
      </c>
      <c r="U1417">
        <v>56.1748626904063</v>
      </c>
      <c r="V1417">
        <v>25</v>
      </c>
      <c r="W1417">
        <v>21</v>
      </c>
    </row>
    <row r="1418" spans="1:23" hidden="1">
      <c r="A1418" t="s">
        <v>34300</v>
      </c>
      <c r="B1418" t="s">
        <v>6243</v>
      </c>
      <c r="C1418" t="s">
        <v>6458</v>
      </c>
      <c r="D1418">
        <v>2015</v>
      </c>
      <c r="E1418" t="s">
        <v>6459</v>
      </c>
      <c r="F1418" t="s">
        <v>6463</v>
      </c>
      <c r="G1418">
        <v>5</v>
      </c>
      <c r="H1418" t="s">
        <v>6465</v>
      </c>
      <c r="J1418">
        <v>5</v>
      </c>
      <c r="K1418" t="s">
        <v>33799</v>
      </c>
      <c r="L1418" t="s">
        <v>34059</v>
      </c>
      <c r="M1418" t="s">
        <v>34060</v>
      </c>
      <c r="N1418" t="s">
        <v>33890</v>
      </c>
      <c r="O1418" t="s">
        <v>34008</v>
      </c>
      <c r="P1418" t="s">
        <v>34066</v>
      </c>
      <c r="Q1418">
        <v>59.983333333333299</v>
      </c>
      <c r="R1418">
        <v>30.5</v>
      </c>
      <c r="S1418">
        <v>6</v>
      </c>
      <c r="T1418">
        <v>23.807989966267002</v>
      </c>
      <c r="U1418">
        <v>44.605751524687001</v>
      </c>
      <c r="V1418">
        <v>27</v>
      </c>
      <c r="W1418">
        <v>24</v>
      </c>
    </row>
    <row r="1419" spans="1:23" hidden="1">
      <c r="A1419" t="s">
        <v>34301</v>
      </c>
      <c r="B1419" t="s">
        <v>4624</v>
      </c>
      <c r="C1419" t="s">
        <v>4625</v>
      </c>
      <c r="D1419">
        <v>1977</v>
      </c>
      <c r="E1419" t="s">
        <v>4626</v>
      </c>
      <c r="G1419">
        <v>8</v>
      </c>
      <c r="H1419" t="s">
        <v>33772</v>
      </c>
      <c r="J1419">
        <v>8</v>
      </c>
      <c r="K1419" t="s">
        <v>33799</v>
      </c>
      <c r="L1419" t="s">
        <v>33850</v>
      </c>
      <c r="M1419" t="s">
        <v>33901</v>
      </c>
      <c r="N1419" t="s">
        <v>33852</v>
      </c>
      <c r="O1419" t="s">
        <v>33853</v>
      </c>
      <c r="P1419" t="s">
        <v>33902</v>
      </c>
      <c r="Q1419">
        <v>42.35</v>
      </c>
      <c r="R1419">
        <v>44.691667000000002</v>
      </c>
      <c r="S1419">
        <v>7</v>
      </c>
      <c r="T1419">
        <v>11.9337569714222</v>
      </c>
      <c r="U1419">
        <v>59.694809919862699</v>
      </c>
      <c r="V1419">
        <v>128</v>
      </c>
      <c r="W1419">
        <v>12</v>
      </c>
    </row>
    <row r="1420" spans="1:23" hidden="1">
      <c r="A1420" t="s">
        <v>34301</v>
      </c>
      <c r="B1420" t="s">
        <v>4624</v>
      </c>
      <c r="C1420" t="s">
        <v>4625</v>
      </c>
      <c r="D1420">
        <v>1977</v>
      </c>
      <c r="E1420" t="s">
        <v>4626</v>
      </c>
      <c r="G1420">
        <v>8</v>
      </c>
      <c r="H1420" t="s">
        <v>33772</v>
      </c>
      <c r="J1420">
        <v>8</v>
      </c>
      <c r="K1420" t="s">
        <v>33799</v>
      </c>
      <c r="L1420" t="s">
        <v>33850</v>
      </c>
      <c r="M1420" t="s">
        <v>33901</v>
      </c>
      <c r="N1420" t="s">
        <v>33852</v>
      </c>
      <c r="O1420" t="s">
        <v>33853</v>
      </c>
      <c r="P1420" t="s">
        <v>33902</v>
      </c>
      <c r="Q1420">
        <v>42.35</v>
      </c>
      <c r="R1420">
        <v>44.691667000000002</v>
      </c>
      <c r="S1420">
        <v>7</v>
      </c>
      <c r="T1420">
        <v>13.504476168579799</v>
      </c>
      <c r="U1420">
        <v>1.0648232642255</v>
      </c>
      <c r="V1420">
        <v>128</v>
      </c>
      <c r="W1420">
        <v>13.5</v>
      </c>
    </row>
    <row r="1421" spans="1:23" hidden="1">
      <c r="A1421" t="s">
        <v>34301</v>
      </c>
      <c r="B1421" t="s">
        <v>4624</v>
      </c>
      <c r="C1421" t="s">
        <v>4625</v>
      </c>
      <c r="D1421">
        <v>1977</v>
      </c>
      <c r="E1421" t="s">
        <v>4626</v>
      </c>
      <c r="G1421">
        <v>8</v>
      </c>
      <c r="H1421" t="s">
        <v>33772</v>
      </c>
      <c r="J1421">
        <v>8</v>
      </c>
      <c r="K1421" t="s">
        <v>33799</v>
      </c>
      <c r="L1421" t="s">
        <v>33850</v>
      </c>
      <c r="M1421" t="s">
        <v>33901</v>
      </c>
      <c r="N1421" t="s">
        <v>33852</v>
      </c>
      <c r="O1421" t="s">
        <v>33853</v>
      </c>
      <c r="P1421" t="s">
        <v>33902</v>
      </c>
      <c r="Q1421">
        <v>42.35</v>
      </c>
      <c r="R1421">
        <v>44.691667000000002</v>
      </c>
      <c r="S1421">
        <v>7</v>
      </c>
      <c r="T1421">
        <v>15.0528394101933</v>
      </c>
      <c r="U1421">
        <v>0.29343376763742401</v>
      </c>
      <c r="V1421">
        <v>128</v>
      </c>
      <c r="W1421">
        <v>15</v>
      </c>
    </row>
    <row r="1422" spans="1:23" hidden="1">
      <c r="A1422" t="s">
        <v>34301</v>
      </c>
      <c r="B1422" t="s">
        <v>4624</v>
      </c>
      <c r="C1422" t="s">
        <v>4625</v>
      </c>
      <c r="D1422">
        <v>1977</v>
      </c>
      <c r="E1422" t="s">
        <v>4626</v>
      </c>
      <c r="G1422">
        <v>8</v>
      </c>
      <c r="H1422" t="s">
        <v>33772</v>
      </c>
      <c r="J1422">
        <v>8</v>
      </c>
      <c r="K1422" t="s">
        <v>33799</v>
      </c>
      <c r="L1422" t="s">
        <v>33850</v>
      </c>
      <c r="M1422" t="s">
        <v>33901</v>
      </c>
      <c r="N1422" t="s">
        <v>33852</v>
      </c>
      <c r="O1422" t="s">
        <v>33853</v>
      </c>
      <c r="P1422" t="s">
        <v>33902</v>
      </c>
      <c r="Q1422">
        <v>42.35</v>
      </c>
      <c r="R1422">
        <v>44.691667000000002</v>
      </c>
      <c r="S1422">
        <v>7</v>
      </c>
      <c r="T1422">
        <v>16.515817691828101</v>
      </c>
      <c r="U1422">
        <v>2.0146906501778899E-2</v>
      </c>
      <c r="V1422">
        <v>128</v>
      </c>
      <c r="W1422">
        <v>16.5</v>
      </c>
    </row>
    <row r="1423" spans="1:23" hidden="1">
      <c r="A1423" t="s">
        <v>34301</v>
      </c>
      <c r="B1423" t="s">
        <v>4624</v>
      </c>
      <c r="C1423" t="s">
        <v>4625</v>
      </c>
      <c r="D1423">
        <v>1977</v>
      </c>
      <c r="E1423" t="s">
        <v>4626</v>
      </c>
      <c r="G1423">
        <v>8</v>
      </c>
      <c r="H1423" t="s">
        <v>33772</v>
      </c>
      <c r="J1423">
        <v>8</v>
      </c>
      <c r="K1423" t="s">
        <v>33799</v>
      </c>
      <c r="L1423" t="s">
        <v>33850</v>
      </c>
      <c r="M1423" t="s">
        <v>33901</v>
      </c>
      <c r="N1423" t="s">
        <v>33852</v>
      </c>
      <c r="O1423" t="s">
        <v>33853</v>
      </c>
      <c r="P1423" t="s">
        <v>33902</v>
      </c>
      <c r="Q1423">
        <v>42.35</v>
      </c>
      <c r="R1423">
        <v>44.691667000000002</v>
      </c>
      <c r="S1423">
        <v>7</v>
      </c>
      <c r="T1423">
        <v>17.9614459316285</v>
      </c>
      <c r="U1423">
        <v>0.24780694997168901</v>
      </c>
      <c r="V1423">
        <v>128</v>
      </c>
      <c r="W1423">
        <v>18</v>
      </c>
    </row>
    <row r="1424" spans="1:23" hidden="1">
      <c r="A1424" t="s">
        <v>34301</v>
      </c>
      <c r="B1424" t="s">
        <v>4624</v>
      </c>
      <c r="C1424" t="s">
        <v>4625</v>
      </c>
      <c r="D1424">
        <v>1977</v>
      </c>
      <c r="E1424" t="s">
        <v>4626</v>
      </c>
      <c r="G1424">
        <v>8</v>
      </c>
      <c r="H1424" t="s">
        <v>33772</v>
      </c>
      <c r="J1424">
        <v>8</v>
      </c>
      <c r="K1424" t="s">
        <v>33799</v>
      </c>
      <c r="L1424" t="s">
        <v>33850</v>
      </c>
      <c r="M1424" t="s">
        <v>33901</v>
      </c>
      <c r="N1424" t="s">
        <v>33852</v>
      </c>
      <c r="O1424" t="s">
        <v>33853</v>
      </c>
      <c r="P1424" t="s">
        <v>33902</v>
      </c>
      <c r="Q1424">
        <v>42.35</v>
      </c>
      <c r="R1424">
        <v>44.691667000000002</v>
      </c>
      <c r="S1424">
        <v>7</v>
      </c>
      <c r="T1424">
        <v>20.036738476562</v>
      </c>
      <c r="U1424">
        <v>1.18511214736827E-4</v>
      </c>
      <c r="V1424">
        <v>128</v>
      </c>
      <c r="W1424">
        <v>20</v>
      </c>
    </row>
    <row r="1425" spans="1:23" hidden="1">
      <c r="A1425" t="s">
        <v>34301</v>
      </c>
      <c r="B1425" t="s">
        <v>4624</v>
      </c>
      <c r="C1425" t="s">
        <v>4625</v>
      </c>
      <c r="D1425">
        <v>1977</v>
      </c>
      <c r="E1425" t="s">
        <v>4626</v>
      </c>
      <c r="G1425">
        <v>8</v>
      </c>
      <c r="H1425" t="s">
        <v>33772</v>
      </c>
      <c r="J1425">
        <v>8</v>
      </c>
      <c r="K1425" t="s">
        <v>33799</v>
      </c>
      <c r="L1425" t="s">
        <v>33850</v>
      </c>
      <c r="M1425" t="s">
        <v>33901</v>
      </c>
      <c r="N1425" t="s">
        <v>33852</v>
      </c>
      <c r="O1425" t="s">
        <v>33853</v>
      </c>
      <c r="P1425" t="s">
        <v>33902</v>
      </c>
      <c r="Q1425">
        <v>42.35</v>
      </c>
      <c r="R1425">
        <v>44.691667000000002</v>
      </c>
      <c r="S1425">
        <v>7</v>
      </c>
      <c r="T1425">
        <v>24.050684876309798</v>
      </c>
      <c r="U1425">
        <v>0.33514971521756798</v>
      </c>
      <c r="V1425">
        <v>128</v>
      </c>
      <c r="W1425">
        <v>24</v>
      </c>
    </row>
    <row r="1426" spans="1:23" hidden="1">
      <c r="A1426" t="s">
        <v>34301</v>
      </c>
      <c r="B1426" t="s">
        <v>4624</v>
      </c>
      <c r="C1426" t="s">
        <v>4625</v>
      </c>
      <c r="D1426">
        <v>1977</v>
      </c>
      <c r="E1426" t="s">
        <v>4626</v>
      </c>
      <c r="G1426">
        <v>8</v>
      </c>
      <c r="H1426" t="s">
        <v>33772</v>
      </c>
      <c r="J1426">
        <v>8</v>
      </c>
      <c r="K1426" t="s">
        <v>33799</v>
      </c>
      <c r="L1426" t="s">
        <v>33850</v>
      </c>
      <c r="M1426" t="s">
        <v>33901</v>
      </c>
      <c r="N1426" t="s">
        <v>33852</v>
      </c>
      <c r="O1426" t="s">
        <v>33853</v>
      </c>
      <c r="P1426" t="s">
        <v>33906</v>
      </c>
      <c r="Q1426">
        <v>69.049166999999997</v>
      </c>
      <c r="R1426">
        <v>20.794443999999999</v>
      </c>
      <c r="S1426">
        <v>8</v>
      </c>
      <c r="T1426">
        <v>6.0043090677670801</v>
      </c>
      <c r="U1426">
        <v>99.747926646298495</v>
      </c>
      <c r="V1426">
        <v>128</v>
      </c>
      <c r="W1426">
        <v>6</v>
      </c>
    </row>
    <row r="1427" spans="1:23" hidden="1">
      <c r="A1427" t="s">
        <v>34301</v>
      </c>
      <c r="B1427" t="s">
        <v>4624</v>
      </c>
      <c r="C1427" t="s">
        <v>4625</v>
      </c>
      <c r="D1427">
        <v>1977</v>
      </c>
      <c r="E1427" t="s">
        <v>4626</v>
      </c>
      <c r="G1427">
        <v>8</v>
      </c>
      <c r="H1427" t="s">
        <v>33772</v>
      </c>
      <c r="J1427">
        <v>8</v>
      </c>
      <c r="K1427" t="s">
        <v>33799</v>
      </c>
      <c r="L1427" t="s">
        <v>33850</v>
      </c>
      <c r="M1427" t="s">
        <v>33901</v>
      </c>
      <c r="N1427" t="s">
        <v>33852</v>
      </c>
      <c r="O1427" t="s">
        <v>33853</v>
      </c>
      <c r="P1427" t="s">
        <v>33906</v>
      </c>
      <c r="Q1427">
        <v>69.049166999999997</v>
      </c>
      <c r="R1427">
        <v>20.794443999999999</v>
      </c>
      <c r="S1427">
        <v>8</v>
      </c>
      <c r="T1427">
        <v>8.9300380895044107</v>
      </c>
      <c r="U1427">
        <v>99.535791571956395</v>
      </c>
      <c r="V1427">
        <v>128</v>
      </c>
      <c r="W1427">
        <v>9</v>
      </c>
    </row>
    <row r="1428" spans="1:23" hidden="1">
      <c r="A1428" t="s">
        <v>34301</v>
      </c>
      <c r="B1428" t="s">
        <v>4624</v>
      </c>
      <c r="C1428" t="s">
        <v>4625</v>
      </c>
      <c r="D1428">
        <v>1977</v>
      </c>
      <c r="E1428" t="s">
        <v>4626</v>
      </c>
      <c r="G1428">
        <v>8</v>
      </c>
      <c r="H1428" t="s">
        <v>33772</v>
      </c>
      <c r="J1428">
        <v>8</v>
      </c>
      <c r="K1428" t="s">
        <v>33799</v>
      </c>
      <c r="L1428" t="s">
        <v>33850</v>
      </c>
      <c r="M1428" t="s">
        <v>33901</v>
      </c>
      <c r="N1428" t="s">
        <v>33852</v>
      </c>
      <c r="O1428" t="s">
        <v>33853</v>
      </c>
      <c r="P1428" t="s">
        <v>33906</v>
      </c>
      <c r="Q1428">
        <v>69.049166999999997</v>
      </c>
      <c r="R1428">
        <v>20.794443999999999</v>
      </c>
      <c r="S1428">
        <v>8</v>
      </c>
      <c r="T1428">
        <v>11.957705717692001</v>
      </c>
      <c r="U1428">
        <v>99.495142225308797</v>
      </c>
      <c r="V1428">
        <v>128</v>
      </c>
      <c r="W1428">
        <v>12</v>
      </c>
    </row>
    <row r="1429" spans="1:23" hidden="1">
      <c r="A1429" t="s">
        <v>34301</v>
      </c>
      <c r="B1429" t="s">
        <v>4624</v>
      </c>
      <c r="C1429" t="s">
        <v>4625</v>
      </c>
      <c r="D1429">
        <v>1977</v>
      </c>
      <c r="E1429" t="s">
        <v>4626</v>
      </c>
      <c r="G1429">
        <v>8</v>
      </c>
      <c r="H1429" t="s">
        <v>33772</v>
      </c>
      <c r="J1429">
        <v>8</v>
      </c>
      <c r="K1429" t="s">
        <v>33799</v>
      </c>
      <c r="L1429" t="s">
        <v>33850</v>
      </c>
      <c r="M1429" t="s">
        <v>33901</v>
      </c>
      <c r="N1429" t="s">
        <v>33852</v>
      </c>
      <c r="O1429" t="s">
        <v>33853</v>
      </c>
      <c r="P1429" t="s">
        <v>33906</v>
      </c>
      <c r="Q1429">
        <v>69.049166999999997</v>
      </c>
      <c r="R1429">
        <v>20.794443999999999</v>
      </c>
      <c r="S1429">
        <v>8</v>
      </c>
      <c r="T1429">
        <v>14.9552240928559</v>
      </c>
      <c r="U1429">
        <v>93.767613729287206</v>
      </c>
      <c r="V1429">
        <v>128</v>
      </c>
      <c r="W1429">
        <v>15</v>
      </c>
    </row>
    <row r="1430" spans="1:23" hidden="1">
      <c r="A1430" t="s">
        <v>34301</v>
      </c>
      <c r="B1430" t="s">
        <v>4624</v>
      </c>
      <c r="C1430" t="s">
        <v>4625</v>
      </c>
      <c r="D1430">
        <v>1977</v>
      </c>
      <c r="E1430" t="s">
        <v>4626</v>
      </c>
      <c r="G1430">
        <v>8</v>
      </c>
      <c r="H1430" t="s">
        <v>33772</v>
      </c>
      <c r="J1430">
        <v>8</v>
      </c>
      <c r="K1430" t="s">
        <v>33799</v>
      </c>
      <c r="L1430" t="s">
        <v>33850</v>
      </c>
      <c r="M1430" t="s">
        <v>33901</v>
      </c>
      <c r="N1430" t="s">
        <v>33852</v>
      </c>
      <c r="O1430" t="s">
        <v>33853</v>
      </c>
      <c r="P1430" t="s">
        <v>33906</v>
      </c>
      <c r="Q1430">
        <v>69.049166999999997</v>
      </c>
      <c r="R1430">
        <v>20.794443999999999</v>
      </c>
      <c r="S1430">
        <v>8</v>
      </c>
      <c r="T1430">
        <v>16.433732084067099</v>
      </c>
      <c r="U1430">
        <v>95.668889146979893</v>
      </c>
      <c r="V1430">
        <v>128</v>
      </c>
      <c r="W1430">
        <v>16.5</v>
      </c>
    </row>
    <row r="1431" spans="1:23" hidden="1">
      <c r="A1431" t="s">
        <v>34301</v>
      </c>
      <c r="B1431" t="s">
        <v>4624</v>
      </c>
      <c r="C1431" t="s">
        <v>4625</v>
      </c>
      <c r="D1431">
        <v>1977</v>
      </c>
      <c r="E1431" t="s">
        <v>4626</v>
      </c>
      <c r="G1431">
        <v>8</v>
      </c>
      <c r="H1431" t="s">
        <v>33772</v>
      </c>
      <c r="J1431">
        <v>8</v>
      </c>
      <c r="K1431" t="s">
        <v>33799</v>
      </c>
      <c r="L1431" t="s">
        <v>33850</v>
      </c>
      <c r="M1431" t="s">
        <v>33901</v>
      </c>
      <c r="N1431" t="s">
        <v>33852</v>
      </c>
      <c r="O1431" t="s">
        <v>33853</v>
      </c>
      <c r="P1431" t="s">
        <v>33906</v>
      </c>
      <c r="Q1431">
        <v>69.049166999999997</v>
      </c>
      <c r="R1431">
        <v>20.794443999999999</v>
      </c>
      <c r="S1431">
        <v>8</v>
      </c>
      <c r="T1431">
        <v>17.942104901386799</v>
      </c>
      <c r="U1431">
        <v>28.6750920239582</v>
      </c>
      <c r="V1431">
        <v>128</v>
      </c>
      <c r="W1431">
        <v>18</v>
      </c>
    </row>
    <row r="1432" spans="1:23" hidden="1">
      <c r="A1432" t="s">
        <v>34301</v>
      </c>
      <c r="B1432" t="s">
        <v>4624</v>
      </c>
      <c r="C1432" t="s">
        <v>4625</v>
      </c>
      <c r="D1432">
        <v>1977</v>
      </c>
      <c r="E1432" t="s">
        <v>4626</v>
      </c>
      <c r="G1432">
        <v>8</v>
      </c>
      <c r="H1432" t="s">
        <v>33772</v>
      </c>
      <c r="J1432">
        <v>8</v>
      </c>
      <c r="K1432" t="s">
        <v>33799</v>
      </c>
      <c r="L1432" t="s">
        <v>33850</v>
      </c>
      <c r="M1432" t="s">
        <v>33901</v>
      </c>
      <c r="N1432" t="s">
        <v>33852</v>
      </c>
      <c r="O1432" t="s">
        <v>33853</v>
      </c>
      <c r="P1432" t="s">
        <v>33906</v>
      </c>
      <c r="Q1432">
        <v>69.049166999999997</v>
      </c>
      <c r="R1432">
        <v>20.794443999999999</v>
      </c>
      <c r="S1432">
        <v>8</v>
      </c>
      <c r="T1432">
        <v>20.0532921230336</v>
      </c>
      <c r="U1432">
        <v>0.66970687436153697</v>
      </c>
      <c r="V1432">
        <v>128</v>
      </c>
      <c r="W1432">
        <v>20</v>
      </c>
    </row>
    <row r="1433" spans="1:23" hidden="1">
      <c r="A1433" t="s">
        <v>34301</v>
      </c>
      <c r="B1433" t="s">
        <v>4624</v>
      </c>
      <c r="C1433" t="s">
        <v>4625</v>
      </c>
      <c r="D1433">
        <v>1977</v>
      </c>
      <c r="E1433" t="s">
        <v>4626</v>
      </c>
      <c r="G1433">
        <v>8</v>
      </c>
      <c r="H1433" t="s">
        <v>33772</v>
      </c>
      <c r="J1433">
        <v>8</v>
      </c>
      <c r="K1433" t="s">
        <v>33799</v>
      </c>
      <c r="L1433" t="s">
        <v>33850</v>
      </c>
      <c r="M1433" t="s">
        <v>33901</v>
      </c>
      <c r="N1433" t="s">
        <v>33852</v>
      </c>
      <c r="O1433" t="s">
        <v>33853</v>
      </c>
      <c r="P1433" t="s">
        <v>33906</v>
      </c>
      <c r="Q1433">
        <v>69.049166999999997</v>
      </c>
      <c r="R1433">
        <v>20.794443999999999</v>
      </c>
      <c r="S1433">
        <v>8</v>
      </c>
      <c r="T1433">
        <v>24.033676146773701</v>
      </c>
      <c r="U1433">
        <v>0.33443864792927502</v>
      </c>
      <c r="V1433">
        <v>128</v>
      </c>
      <c r="W1433">
        <v>24</v>
      </c>
    </row>
    <row r="1434" spans="1:23" hidden="1">
      <c r="A1434" t="s">
        <v>34301</v>
      </c>
      <c r="B1434" t="s">
        <v>4624</v>
      </c>
      <c r="C1434" t="s">
        <v>4625</v>
      </c>
      <c r="D1434">
        <v>1977</v>
      </c>
      <c r="E1434" t="s">
        <v>4626</v>
      </c>
      <c r="G1434">
        <v>8</v>
      </c>
      <c r="H1434" t="s">
        <v>33772</v>
      </c>
      <c r="J1434">
        <v>8</v>
      </c>
      <c r="K1434" t="s">
        <v>33799</v>
      </c>
      <c r="L1434" t="s">
        <v>33850</v>
      </c>
      <c r="M1434" t="s">
        <v>33901</v>
      </c>
      <c r="N1434" t="s">
        <v>33852</v>
      </c>
      <c r="O1434" t="s">
        <v>33853</v>
      </c>
      <c r="P1434" t="s">
        <v>33904</v>
      </c>
      <c r="Q1434">
        <v>47.371740000000003</v>
      </c>
      <c r="R1434">
        <v>27.683056000000001</v>
      </c>
      <c r="S1434">
        <v>8</v>
      </c>
      <c r="T1434">
        <v>5.9704053794610497</v>
      </c>
      <c r="U1434">
        <v>99.579285187757307</v>
      </c>
      <c r="V1434">
        <v>128</v>
      </c>
      <c r="W1434">
        <v>6</v>
      </c>
    </row>
    <row r="1435" spans="1:23" hidden="1">
      <c r="A1435" t="s">
        <v>34301</v>
      </c>
      <c r="B1435" t="s">
        <v>4624</v>
      </c>
      <c r="C1435" t="s">
        <v>4625</v>
      </c>
      <c r="D1435">
        <v>1977</v>
      </c>
      <c r="E1435" t="s">
        <v>4626</v>
      </c>
      <c r="G1435">
        <v>8</v>
      </c>
      <c r="H1435" t="s">
        <v>33772</v>
      </c>
      <c r="J1435">
        <v>8</v>
      </c>
      <c r="K1435" t="s">
        <v>33799</v>
      </c>
      <c r="L1435" t="s">
        <v>33850</v>
      </c>
      <c r="M1435" t="s">
        <v>33901</v>
      </c>
      <c r="N1435" t="s">
        <v>33852</v>
      </c>
      <c r="O1435" t="s">
        <v>33853</v>
      </c>
      <c r="P1435" t="s">
        <v>33904</v>
      </c>
      <c r="Q1435">
        <v>47.371740000000003</v>
      </c>
      <c r="R1435">
        <v>27.683056000000001</v>
      </c>
      <c r="S1435">
        <v>8</v>
      </c>
      <c r="T1435">
        <v>8.9812918196448894</v>
      </c>
      <c r="U1435">
        <v>99.203486125892098</v>
      </c>
      <c r="V1435">
        <v>128</v>
      </c>
      <c r="W1435">
        <v>9</v>
      </c>
    </row>
    <row r="1436" spans="1:23" hidden="1">
      <c r="A1436" t="s">
        <v>34301</v>
      </c>
      <c r="B1436" t="s">
        <v>4624</v>
      </c>
      <c r="C1436" t="s">
        <v>4625</v>
      </c>
      <c r="D1436">
        <v>1977</v>
      </c>
      <c r="E1436" t="s">
        <v>4626</v>
      </c>
      <c r="G1436">
        <v>8</v>
      </c>
      <c r="H1436" t="s">
        <v>33772</v>
      </c>
      <c r="J1436">
        <v>8</v>
      </c>
      <c r="K1436" t="s">
        <v>33799</v>
      </c>
      <c r="L1436" t="s">
        <v>33850</v>
      </c>
      <c r="M1436" t="s">
        <v>33901</v>
      </c>
      <c r="N1436" t="s">
        <v>33852</v>
      </c>
      <c r="O1436" t="s">
        <v>33853</v>
      </c>
      <c r="P1436" t="s">
        <v>33904</v>
      </c>
      <c r="Q1436">
        <v>47.371740000000003</v>
      </c>
      <c r="R1436">
        <v>27.683056000000001</v>
      </c>
      <c r="S1436">
        <v>8</v>
      </c>
      <c r="T1436">
        <v>11.943427486542999</v>
      </c>
      <c r="U1436">
        <v>95.481167382869401</v>
      </c>
      <c r="V1436">
        <v>128</v>
      </c>
      <c r="W1436">
        <v>12</v>
      </c>
    </row>
    <row r="1437" spans="1:23" hidden="1">
      <c r="A1437" t="s">
        <v>34301</v>
      </c>
      <c r="B1437" t="s">
        <v>4624</v>
      </c>
      <c r="C1437" t="s">
        <v>4625</v>
      </c>
      <c r="D1437">
        <v>1977</v>
      </c>
      <c r="E1437" t="s">
        <v>4626</v>
      </c>
      <c r="G1437">
        <v>8</v>
      </c>
      <c r="H1437" t="s">
        <v>33772</v>
      </c>
      <c r="J1437">
        <v>8</v>
      </c>
      <c r="K1437" t="s">
        <v>33799</v>
      </c>
      <c r="L1437" t="s">
        <v>33850</v>
      </c>
      <c r="M1437" t="s">
        <v>33901</v>
      </c>
      <c r="N1437" t="s">
        <v>33852</v>
      </c>
      <c r="O1437" t="s">
        <v>33853</v>
      </c>
      <c r="P1437" t="s">
        <v>33904</v>
      </c>
      <c r="Q1437">
        <v>47.371740000000003</v>
      </c>
      <c r="R1437">
        <v>27.683056000000001</v>
      </c>
      <c r="S1437">
        <v>8</v>
      </c>
      <c r="T1437">
        <v>14.9632449318678</v>
      </c>
      <c r="U1437">
        <v>56.978651389781</v>
      </c>
      <c r="V1437">
        <v>128</v>
      </c>
      <c r="W1437">
        <v>15</v>
      </c>
    </row>
    <row r="1438" spans="1:23" hidden="1">
      <c r="A1438" t="s">
        <v>34301</v>
      </c>
      <c r="B1438" t="s">
        <v>4624</v>
      </c>
      <c r="C1438" t="s">
        <v>4625</v>
      </c>
      <c r="D1438">
        <v>1977</v>
      </c>
      <c r="E1438" t="s">
        <v>4626</v>
      </c>
      <c r="G1438">
        <v>8</v>
      </c>
      <c r="H1438" t="s">
        <v>33772</v>
      </c>
      <c r="J1438">
        <v>8</v>
      </c>
      <c r="K1438" t="s">
        <v>33799</v>
      </c>
      <c r="L1438" t="s">
        <v>33850</v>
      </c>
      <c r="M1438" t="s">
        <v>33901</v>
      </c>
      <c r="N1438" t="s">
        <v>33852</v>
      </c>
      <c r="O1438" t="s">
        <v>33853</v>
      </c>
      <c r="P1438" t="s">
        <v>33904</v>
      </c>
      <c r="Q1438">
        <v>47.371740000000003</v>
      </c>
      <c r="R1438">
        <v>27.683056000000001</v>
      </c>
      <c r="S1438">
        <v>8</v>
      </c>
      <c r="T1438">
        <v>16.431286012595301</v>
      </c>
      <c r="U1438">
        <v>24.264104612219398</v>
      </c>
      <c r="V1438">
        <v>128</v>
      </c>
      <c r="W1438">
        <v>16.5</v>
      </c>
    </row>
    <row r="1439" spans="1:23" hidden="1">
      <c r="A1439" t="s">
        <v>34301</v>
      </c>
      <c r="B1439" t="s">
        <v>4624</v>
      </c>
      <c r="C1439" t="s">
        <v>4625</v>
      </c>
      <c r="D1439">
        <v>1977</v>
      </c>
      <c r="E1439" t="s">
        <v>4626</v>
      </c>
      <c r="G1439">
        <v>8</v>
      </c>
      <c r="H1439" t="s">
        <v>33772</v>
      </c>
      <c r="J1439">
        <v>8</v>
      </c>
      <c r="K1439" t="s">
        <v>33799</v>
      </c>
      <c r="L1439" t="s">
        <v>33850</v>
      </c>
      <c r="M1439" t="s">
        <v>33901</v>
      </c>
      <c r="N1439" t="s">
        <v>33852</v>
      </c>
      <c r="O1439" t="s">
        <v>33853</v>
      </c>
      <c r="P1439" t="s">
        <v>33904</v>
      </c>
      <c r="Q1439">
        <v>47.371740000000003</v>
      </c>
      <c r="R1439">
        <v>27.683056000000001</v>
      </c>
      <c r="S1439">
        <v>8</v>
      </c>
      <c r="T1439">
        <v>17.9721972690275</v>
      </c>
      <c r="U1439">
        <v>9.4455808353144501</v>
      </c>
      <c r="V1439">
        <v>128</v>
      </c>
      <c r="W1439">
        <v>18</v>
      </c>
    </row>
    <row r="1440" spans="1:23" hidden="1">
      <c r="A1440" t="s">
        <v>34301</v>
      </c>
      <c r="B1440" t="s">
        <v>4624</v>
      </c>
      <c r="C1440" t="s">
        <v>4625</v>
      </c>
      <c r="D1440">
        <v>1977</v>
      </c>
      <c r="E1440" t="s">
        <v>4626</v>
      </c>
      <c r="G1440">
        <v>8</v>
      </c>
      <c r="H1440" t="s">
        <v>33772</v>
      </c>
      <c r="J1440">
        <v>8</v>
      </c>
      <c r="K1440" t="s">
        <v>33799</v>
      </c>
      <c r="L1440" t="s">
        <v>33850</v>
      </c>
      <c r="M1440" t="s">
        <v>33901</v>
      </c>
      <c r="N1440" t="s">
        <v>33852</v>
      </c>
      <c r="O1440" t="s">
        <v>33853</v>
      </c>
      <c r="P1440" t="s">
        <v>33904</v>
      </c>
      <c r="Q1440">
        <v>47.371740000000003</v>
      </c>
      <c r="R1440">
        <v>27.683056000000001</v>
      </c>
      <c r="S1440">
        <v>8</v>
      </c>
      <c r="T1440">
        <v>19.978203417389299</v>
      </c>
      <c r="U1440">
        <v>11.0344606910151</v>
      </c>
      <c r="V1440">
        <v>128</v>
      </c>
      <c r="W1440">
        <v>20</v>
      </c>
    </row>
    <row r="1441" spans="1:23" hidden="1">
      <c r="A1441" t="s">
        <v>34301</v>
      </c>
      <c r="B1441" t="s">
        <v>4624</v>
      </c>
      <c r="C1441" t="s">
        <v>4625</v>
      </c>
      <c r="D1441">
        <v>1977</v>
      </c>
      <c r="E1441" t="s">
        <v>4626</v>
      </c>
      <c r="G1441">
        <v>8</v>
      </c>
      <c r="H1441" t="s">
        <v>33772</v>
      </c>
      <c r="J1441">
        <v>8</v>
      </c>
      <c r="K1441" t="s">
        <v>33799</v>
      </c>
      <c r="L1441" t="s">
        <v>33850</v>
      </c>
      <c r="M1441" t="s">
        <v>33901</v>
      </c>
      <c r="N1441" t="s">
        <v>33852</v>
      </c>
      <c r="O1441" t="s">
        <v>33853</v>
      </c>
      <c r="P1441" t="s">
        <v>33904</v>
      </c>
      <c r="Q1441">
        <v>47.371740000000003</v>
      </c>
      <c r="R1441">
        <v>27.683056000000001</v>
      </c>
      <c r="S1441">
        <v>8</v>
      </c>
      <c r="T1441">
        <v>23.989988172580698</v>
      </c>
      <c r="U1441">
        <v>14.5466590503459</v>
      </c>
      <c r="V1441">
        <v>128</v>
      </c>
      <c r="W1441">
        <v>24</v>
      </c>
    </row>
    <row r="1442" spans="1:23" hidden="1">
      <c r="A1442" t="s">
        <v>34301</v>
      </c>
      <c r="B1442" t="s">
        <v>4624</v>
      </c>
      <c r="C1442" t="s">
        <v>4625</v>
      </c>
      <c r="D1442">
        <v>1977</v>
      </c>
      <c r="E1442" t="s">
        <v>4626</v>
      </c>
      <c r="G1442">
        <v>8</v>
      </c>
      <c r="H1442" t="s">
        <v>33772</v>
      </c>
      <c r="J1442">
        <v>8</v>
      </c>
      <c r="K1442" t="s">
        <v>33799</v>
      </c>
      <c r="L1442" t="s">
        <v>33850</v>
      </c>
      <c r="M1442" t="s">
        <v>33901</v>
      </c>
      <c r="N1442" t="s">
        <v>33852</v>
      </c>
      <c r="O1442" t="s">
        <v>33853</v>
      </c>
      <c r="P1442" t="s">
        <v>33781</v>
      </c>
      <c r="Q1442">
        <v>65.013333000000003</v>
      </c>
      <c r="R1442">
        <v>25.4725</v>
      </c>
      <c r="S1442">
        <v>8</v>
      </c>
      <c r="T1442">
        <v>6.0044228385332099</v>
      </c>
      <c r="U1442">
        <v>99.580707322333893</v>
      </c>
      <c r="V1442">
        <v>128</v>
      </c>
      <c r="W1442">
        <v>6</v>
      </c>
    </row>
    <row r="1443" spans="1:23" hidden="1">
      <c r="A1443" t="s">
        <v>34301</v>
      </c>
      <c r="B1443" t="s">
        <v>4624</v>
      </c>
      <c r="C1443" t="s">
        <v>4625</v>
      </c>
      <c r="D1443">
        <v>1977</v>
      </c>
      <c r="E1443" t="s">
        <v>4626</v>
      </c>
      <c r="G1443">
        <v>8</v>
      </c>
      <c r="H1443" t="s">
        <v>33772</v>
      </c>
      <c r="J1443">
        <v>8</v>
      </c>
      <c r="K1443" t="s">
        <v>33799</v>
      </c>
      <c r="L1443" t="s">
        <v>33850</v>
      </c>
      <c r="M1443" t="s">
        <v>33901</v>
      </c>
      <c r="N1443" t="s">
        <v>33852</v>
      </c>
      <c r="O1443" t="s">
        <v>33853</v>
      </c>
      <c r="P1443" t="s">
        <v>33781</v>
      </c>
      <c r="Q1443">
        <v>65.013333000000003</v>
      </c>
      <c r="R1443">
        <v>25.4725</v>
      </c>
      <c r="S1443">
        <v>8</v>
      </c>
      <c r="T1443">
        <v>8.9468192775082294</v>
      </c>
      <c r="U1443">
        <v>99.870941287174006</v>
      </c>
      <c r="V1443">
        <v>128</v>
      </c>
      <c r="W1443">
        <v>9</v>
      </c>
    </row>
    <row r="1444" spans="1:23" hidden="1">
      <c r="A1444" t="s">
        <v>34301</v>
      </c>
      <c r="B1444" t="s">
        <v>4624</v>
      </c>
      <c r="C1444" t="s">
        <v>4625</v>
      </c>
      <c r="D1444">
        <v>1977</v>
      </c>
      <c r="E1444" t="s">
        <v>4626</v>
      </c>
      <c r="G1444">
        <v>8</v>
      </c>
      <c r="H1444" t="s">
        <v>33772</v>
      </c>
      <c r="J1444">
        <v>8</v>
      </c>
      <c r="K1444" t="s">
        <v>33799</v>
      </c>
      <c r="L1444" t="s">
        <v>33850</v>
      </c>
      <c r="M1444" t="s">
        <v>33901</v>
      </c>
      <c r="N1444" t="s">
        <v>33852</v>
      </c>
      <c r="O1444" t="s">
        <v>33853</v>
      </c>
      <c r="P1444" t="s">
        <v>33781</v>
      </c>
      <c r="Q1444">
        <v>65.013333000000003</v>
      </c>
      <c r="R1444">
        <v>25.4725</v>
      </c>
      <c r="S1444">
        <v>8</v>
      </c>
      <c r="T1444">
        <v>11.9575919469259</v>
      </c>
      <c r="U1444">
        <v>99.662361549273399</v>
      </c>
      <c r="V1444">
        <v>128</v>
      </c>
      <c r="W1444">
        <v>12</v>
      </c>
    </row>
    <row r="1445" spans="1:23" hidden="1">
      <c r="A1445" t="s">
        <v>34301</v>
      </c>
      <c r="B1445" t="s">
        <v>4624</v>
      </c>
      <c r="C1445" t="s">
        <v>4625</v>
      </c>
      <c r="D1445">
        <v>1977</v>
      </c>
      <c r="E1445" t="s">
        <v>4626</v>
      </c>
      <c r="G1445">
        <v>8</v>
      </c>
      <c r="H1445" t="s">
        <v>33772</v>
      </c>
      <c r="J1445">
        <v>8</v>
      </c>
      <c r="K1445" t="s">
        <v>33799</v>
      </c>
      <c r="L1445" t="s">
        <v>33850</v>
      </c>
      <c r="M1445" t="s">
        <v>33901</v>
      </c>
      <c r="N1445" t="s">
        <v>33852</v>
      </c>
      <c r="O1445" t="s">
        <v>33853</v>
      </c>
      <c r="P1445" t="s">
        <v>33781</v>
      </c>
      <c r="Q1445">
        <v>65.013333000000003</v>
      </c>
      <c r="R1445">
        <v>25.4725</v>
      </c>
      <c r="S1445">
        <v>8</v>
      </c>
      <c r="T1445">
        <v>14.9514696575736</v>
      </c>
      <c r="U1445">
        <v>99.285851420119897</v>
      </c>
      <c r="V1445">
        <v>128</v>
      </c>
      <c r="W1445">
        <v>15</v>
      </c>
    </row>
    <row r="1446" spans="1:23" hidden="1">
      <c r="A1446" t="s">
        <v>34301</v>
      </c>
      <c r="B1446" t="s">
        <v>4624</v>
      </c>
      <c r="C1446" t="s">
        <v>4625</v>
      </c>
      <c r="D1446">
        <v>1977</v>
      </c>
      <c r="E1446" t="s">
        <v>4626</v>
      </c>
      <c r="G1446">
        <v>8</v>
      </c>
      <c r="H1446" t="s">
        <v>33772</v>
      </c>
      <c r="J1446">
        <v>8</v>
      </c>
      <c r="K1446" t="s">
        <v>33799</v>
      </c>
      <c r="L1446" t="s">
        <v>33850</v>
      </c>
      <c r="M1446" t="s">
        <v>33901</v>
      </c>
      <c r="N1446" t="s">
        <v>33852</v>
      </c>
      <c r="O1446" t="s">
        <v>33853</v>
      </c>
      <c r="P1446" t="s">
        <v>33781</v>
      </c>
      <c r="Q1446">
        <v>65.013333000000003</v>
      </c>
      <c r="R1446">
        <v>25.4725</v>
      </c>
      <c r="S1446">
        <v>8</v>
      </c>
      <c r="T1446">
        <v>16.448579169046699</v>
      </c>
      <c r="U1446">
        <v>98.846767369596193</v>
      </c>
      <c r="V1446">
        <v>128</v>
      </c>
      <c r="W1446">
        <v>16.5</v>
      </c>
    </row>
    <row r="1447" spans="1:23" hidden="1">
      <c r="A1447" t="s">
        <v>34301</v>
      </c>
      <c r="B1447" t="s">
        <v>4624</v>
      </c>
      <c r="C1447" t="s">
        <v>4625</v>
      </c>
      <c r="D1447">
        <v>1977</v>
      </c>
      <c r="E1447" t="s">
        <v>4626</v>
      </c>
      <c r="G1447">
        <v>8</v>
      </c>
      <c r="H1447" t="s">
        <v>33772</v>
      </c>
      <c r="J1447">
        <v>8</v>
      </c>
      <c r="K1447" t="s">
        <v>33799</v>
      </c>
      <c r="L1447" t="s">
        <v>33850</v>
      </c>
      <c r="M1447" t="s">
        <v>33901</v>
      </c>
      <c r="N1447" t="s">
        <v>33852</v>
      </c>
      <c r="O1447" t="s">
        <v>33853</v>
      </c>
      <c r="P1447" t="s">
        <v>33781</v>
      </c>
      <c r="Q1447">
        <v>65.013333000000003</v>
      </c>
      <c r="R1447">
        <v>25.4725</v>
      </c>
      <c r="S1447">
        <v>8</v>
      </c>
      <c r="T1447">
        <v>17.889485922052799</v>
      </c>
      <c r="U1447">
        <v>31.014029357598101</v>
      </c>
      <c r="V1447">
        <v>128</v>
      </c>
      <c r="W1447">
        <v>18</v>
      </c>
    </row>
    <row r="1448" spans="1:23" hidden="1">
      <c r="A1448" t="s">
        <v>34301</v>
      </c>
      <c r="B1448" t="s">
        <v>4624</v>
      </c>
      <c r="C1448" t="s">
        <v>4625</v>
      </c>
      <c r="D1448">
        <v>1977</v>
      </c>
      <c r="E1448" t="s">
        <v>4626</v>
      </c>
      <c r="G1448">
        <v>8</v>
      </c>
      <c r="H1448" t="s">
        <v>33772</v>
      </c>
      <c r="J1448">
        <v>8</v>
      </c>
      <c r="K1448" t="s">
        <v>33799</v>
      </c>
      <c r="L1448" t="s">
        <v>33850</v>
      </c>
      <c r="M1448" t="s">
        <v>33901</v>
      </c>
      <c r="N1448" t="s">
        <v>33852</v>
      </c>
      <c r="O1448" t="s">
        <v>33853</v>
      </c>
      <c r="P1448" t="s">
        <v>33781</v>
      </c>
      <c r="Q1448">
        <v>65.013333000000003</v>
      </c>
      <c r="R1448">
        <v>25.4725</v>
      </c>
      <c r="S1448">
        <v>8</v>
      </c>
      <c r="T1448">
        <v>20.019160893195298</v>
      </c>
      <c r="U1448">
        <v>0.83550406374955299</v>
      </c>
      <c r="V1448">
        <v>128</v>
      </c>
      <c r="W1448">
        <v>20</v>
      </c>
    </row>
    <row r="1449" spans="1:23" hidden="1">
      <c r="A1449" t="s">
        <v>34301</v>
      </c>
      <c r="B1449" t="s">
        <v>4624</v>
      </c>
      <c r="C1449" t="s">
        <v>4625</v>
      </c>
      <c r="D1449">
        <v>1977</v>
      </c>
      <c r="E1449" t="s">
        <v>4626</v>
      </c>
      <c r="G1449">
        <v>8</v>
      </c>
      <c r="H1449" t="s">
        <v>33772</v>
      </c>
      <c r="J1449">
        <v>8</v>
      </c>
      <c r="K1449" t="s">
        <v>33799</v>
      </c>
      <c r="L1449" t="s">
        <v>33850</v>
      </c>
      <c r="M1449" t="s">
        <v>33901</v>
      </c>
      <c r="N1449" t="s">
        <v>33852</v>
      </c>
      <c r="O1449" t="s">
        <v>33853</v>
      </c>
      <c r="P1449" t="s">
        <v>33781</v>
      </c>
      <c r="Q1449">
        <v>65.013333000000003</v>
      </c>
      <c r="R1449">
        <v>25.4725</v>
      </c>
      <c r="S1449">
        <v>8</v>
      </c>
      <c r="T1449">
        <v>24.016439875705402</v>
      </c>
      <c r="U1449">
        <v>0.66816622857021402</v>
      </c>
      <c r="V1449">
        <v>128</v>
      </c>
      <c r="W1449">
        <v>24</v>
      </c>
    </row>
    <row r="1450" spans="1:23" hidden="1">
      <c r="A1450" t="s">
        <v>34301</v>
      </c>
      <c r="B1450" t="s">
        <v>4624</v>
      </c>
      <c r="C1450" t="s">
        <v>4625</v>
      </c>
      <c r="D1450">
        <v>1977</v>
      </c>
      <c r="E1450" t="s">
        <v>4626</v>
      </c>
      <c r="G1450">
        <v>8</v>
      </c>
      <c r="H1450" t="s">
        <v>33772</v>
      </c>
      <c r="J1450">
        <v>8</v>
      </c>
      <c r="K1450" t="s">
        <v>33799</v>
      </c>
      <c r="L1450" t="s">
        <v>33850</v>
      </c>
      <c r="M1450" t="s">
        <v>33901</v>
      </c>
      <c r="N1450" t="s">
        <v>33852</v>
      </c>
      <c r="O1450" t="s">
        <v>33853</v>
      </c>
      <c r="P1450" t="s">
        <v>33809</v>
      </c>
      <c r="Q1450">
        <v>64.416667000000004</v>
      </c>
      <c r="R1450">
        <v>27.833055999999999</v>
      </c>
      <c r="S1450">
        <v>8</v>
      </c>
      <c r="T1450">
        <v>5.9702916086949296</v>
      </c>
      <c r="U1450">
        <v>99.746504511721895</v>
      </c>
      <c r="V1450">
        <v>128</v>
      </c>
      <c r="W1450">
        <v>6</v>
      </c>
    </row>
    <row r="1451" spans="1:23" hidden="1">
      <c r="A1451" t="s">
        <v>34301</v>
      </c>
      <c r="B1451" t="s">
        <v>4624</v>
      </c>
      <c r="C1451" t="s">
        <v>4625</v>
      </c>
      <c r="D1451">
        <v>1977</v>
      </c>
      <c r="E1451" t="s">
        <v>4626</v>
      </c>
      <c r="G1451">
        <v>8</v>
      </c>
      <c r="H1451" t="s">
        <v>33772</v>
      </c>
      <c r="J1451">
        <v>8</v>
      </c>
      <c r="K1451" t="s">
        <v>33799</v>
      </c>
      <c r="L1451" t="s">
        <v>33850</v>
      </c>
      <c r="M1451" t="s">
        <v>33901</v>
      </c>
      <c r="N1451" t="s">
        <v>33852</v>
      </c>
      <c r="O1451" t="s">
        <v>33853</v>
      </c>
      <c r="P1451" t="s">
        <v>33809</v>
      </c>
      <c r="Q1451">
        <v>64.416667000000004</v>
      </c>
      <c r="R1451">
        <v>27.833055999999999</v>
      </c>
      <c r="S1451">
        <v>8</v>
      </c>
      <c r="T1451">
        <v>8.9471605898066109</v>
      </c>
      <c r="U1451">
        <v>99.3692833152801</v>
      </c>
      <c r="V1451">
        <v>128</v>
      </c>
      <c r="W1451">
        <v>9</v>
      </c>
    </row>
    <row r="1452" spans="1:23" hidden="1">
      <c r="A1452" t="s">
        <v>34301</v>
      </c>
      <c r="B1452" t="s">
        <v>4624</v>
      </c>
      <c r="C1452" t="s">
        <v>4625</v>
      </c>
      <c r="D1452">
        <v>1977</v>
      </c>
      <c r="E1452" t="s">
        <v>4626</v>
      </c>
      <c r="G1452">
        <v>8</v>
      </c>
      <c r="H1452" t="s">
        <v>33772</v>
      </c>
      <c r="J1452">
        <v>8</v>
      </c>
      <c r="K1452" t="s">
        <v>33799</v>
      </c>
      <c r="L1452" t="s">
        <v>33850</v>
      </c>
      <c r="M1452" t="s">
        <v>33901</v>
      </c>
      <c r="N1452" t="s">
        <v>33852</v>
      </c>
      <c r="O1452" t="s">
        <v>33853</v>
      </c>
      <c r="P1452" t="s">
        <v>33809</v>
      </c>
      <c r="Q1452">
        <v>64.416667000000004</v>
      </c>
      <c r="R1452">
        <v>27.833055999999999</v>
      </c>
      <c r="S1452">
        <v>8</v>
      </c>
      <c r="T1452">
        <v>11.9917231767642</v>
      </c>
      <c r="U1452">
        <v>99.496564359885298</v>
      </c>
      <c r="V1452">
        <v>128</v>
      </c>
      <c r="W1452">
        <v>12</v>
      </c>
    </row>
    <row r="1453" spans="1:23" hidden="1">
      <c r="A1453" t="s">
        <v>34301</v>
      </c>
      <c r="B1453" t="s">
        <v>4624</v>
      </c>
      <c r="C1453" t="s">
        <v>4625</v>
      </c>
      <c r="D1453">
        <v>1977</v>
      </c>
      <c r="E1453" t="s">
        <v>4626</v>
      </c>
      <c r="G1453">
        <v>8</v>
      </c>
      <c r="H1453" t="s">
        <v>33772</v>
      </c>
      <c r="J1453">
        <v>8</v>
      </c>
      <c r="K1453" t="s">
        <v>33799</v>
      </c>
      <c r="L1453" t="s">
        <v>33850</v>
      </c>
      <c r="M1453" t="s">
        <v>33901</v>
      </c>
      <c r="N1453" t="s">
        <v>33852</v>
      </c>
      <c r="O1453" t="s">
        <v>33853</v>
      </c>
      <c r="P1453" t="s">
        <v>33809</v>
      </c>
      <c r="Q1453">
        <v>64.416667000000004</v>
      </c>
      <c r="R1453">
        <v>27.833055999999999</v>
      </c>
      <c r="S1453">
        <v>8</v>
      </c>
      <c r="T1453">
        <v>14.933835188823901</v>
      </c>
      <c r="U1453">
        <v>75.204846634636993</v>
      </c>
      <c r="V1453">
        <v>128</v>
      </c>
      <c r="W1453">
        <v>15</v>
      </c>
    </row>
    <row r="1454" spans="1:23" hidden="1">
      <c r="A1454" t="s">
        <v>34301</v>
      </c>
      <c r="B1454" t="s">
        <v>4624</v>
      </c>
      <c r="C1454" t="s">
        <v>4625</v>
      </c>
      <c r="D1454">
        <v>1977</v>
      </c>
      <c r="E1454" t="s">
        <v>4626</v>
      </c>
      <c r="G1454">
        <v>8</v>
      </c>
      <c r="H1454" t="s">
        <v>33772</v>
      </c>
      <c r="J1454">
        <v>8</v>
      </c>
      <c r="K1454" t="s">
        <v>33799</v>
      </c>
      <c r="L1454" t="s">
        <v>33850</v>
      </c>
      <c r="M1454" t="s">
        <v>33901</v>
      </c>
      <c r="N1454" t="s">
        <v>33852</v>
      </c>
      <c r="O1454" t="s">
        <v>33853</v>
      </c>
      <c r="P1454" t="s">
        <v>33809</v>
      </c>
      <c r="Q1454">
        <v>64.416667000000004</v>
      </c>
      <c r="R1454">
        <v>27.833055999999999</v>
      </c>
      <c r="S1454">
        <v>8</v>
      </c>
      <c r="T1454">
        <v>16.491868945558299</v>
      </c>
      <c r="U1454">
        <v>60.219814601055702</v>
      </c>
      <c r="V1454">
        <v>128</v>
      </c>
      <c r="W1454">
        <v>16.5</v>
      </c>
    </row>
    <row r="1455" spans="1:23" hidden="1">
      <c r="A1455" t="s">
        <v>34301</v>
      </c>
      <c r="B1455" t="s">
        <v>4624</v>
      </c>
      <c r="C1455" t="s">
        <v>4625</v>
      </c>
      <c r="D1455">
        <v>1977</v>
      </c>
      <c r="E1455" t="s">
        <v>4626</v>
      </c>
      <c r="G1455">
        <v>8</v>
      </c>
      <c r="H1455" t="s">
        <v>33772</v>
      </c>
      <c r="J1455">
        <v>8</v>
      </c>
      <c r="K1455" t="s">
        <v>33799</v>
      </c>
      <c r="L1455" t="s">
        <v>33850</v>
      </c>
      <c r="M1455" t="s">
        <v>33901</v>
      </c>
      <c r="N1455" t="s">
        <v>33852</v>
      </c>
      <c r="O1455" t="s">
        <v>33853</v>
      </c>
      <c r="P1455" t="s">
        <v>33809</v>
      </c>
      <c r="Q1455">
        <v>64.416667000000004</v>
      </c>
      <c r="R1455">
        <v>27.833055999999999</v>
      </c>
      <c r="S1455">
        <v>8</v>
      </c>
      <c r="T1455">
        <v>17.926518306427301</v>
      </c>
      <c r="U1455">
        <v>1.5841394071121</v>
      </c>
      <c r="V1455">
        <v>128</v>
      </c>
      <c r="W1455">
        <v>18</v>
      </c>
    </row>
    <row r="1456" spans="1:23" hidden="1">
      <c r="A1456" t="s">
        <v>34301</v>
      </c>
      <c r="B1456" t="s">
        <v>4624</v>
      </c>
      <c r="C1456" t="s">
        <v>4625</v>
      </c>
      <c r="D1456">
        <v>1977</v>
      </c>
      <c r="E1456" t="s">
        <v>4626</v>
      </c>
      <c r="G1456">
        <v>8</v>
      </c>
      <c r="H1456" t="s">
        <v>33772</v>
      </c>
      <c r="J1456">
        <v>8</v>
      </c>
      <c r="K1456" t="s">
        <v>33799</v>
      </c>
      <c r="L1456" t="s">
        <v>33850</v>
      </c>
      <c r="M1456" t="s">
        <v>33901</v>
      </c>
      <c r="N1456" t="s">
        <v>33852</v>
      </c>
      <c r="O1456" t="s">
        <v>33853</v>
      </c>
      <c r="P1456" t="s">
        <v>33809</v>
      </c>
      <c r="Q1456">
        <v>64.416667000000004</v>
      </c>
      <c r="R1456">
        <v>27.833055999999999</v>
      </c>
      <c r="S1456">
        <v>8</v>
      </c>
      <c r="T1456">
        <v>19.985484746421498</v>
      </c>
      <c r="U1456">
        <v>0.33242395727909002</v>
      </c>
      <c r="V1456">
        <v>128</v>
      </c>
      <c r="W1456">
        <v>20</v>
      </c>
    </row>
    <row r="1457" spans="1:23" hidden="1">
      <c r="A1457" t="s">
        <v>34301</v>
      </c>
      <c r="B1457" t="s">
        <v>4624</v>
      </c>
      <c r="C1457" t="s">
        <v>4625</v>
      </c>
      <c r="D1457">
        <v>1977</v>
      </c>
      <c r="E1457" t="s">
        <v>4626</v>
      </c>
      <c r="G1457">
        <v>8</v>
      </c>
      <c r="H1457" t="s">
        <v>33772</v>
      </c>
      <c r="J1457">
        <v>8</v>
      </c>
      <c r="K1457" t="s">
        <v>33799</v>
      </c>
      <c r="L1457" t="s">
        <v>33850</v>
      </c>
      <c r="M1457" t="s">
        <v>33901</v>
      </c>
      <c r="N1457" t="s">
        <v>33852</v>
      </c>
      <c r="O1457" t="s">
        <v>33853</v>
      </c>
      <c r="P1457" t="s">
        <v>33809</v>
      </c>
      <c r="Q1457">
        <v>64.416667000000004</v>
      </c>
      <c r="R1457">
        <v>27.833055999999999</v>
      </c>
      <c r="S1457">
        <v>8</v>
      </c>
      <c r="T1457">
        <v>24.0845885646158</v>
      </c>
      <c r="U1457">
        <v>0.50379117375878402</v>
      </c>
      <c r="V1457">
        <v>128</v>
      </c>
      <c r="W1457">
        <v>24</v>
      </c>
    </row>
    <row r="1458" spans="1:23" hidden="1">
      <c r="A1458" t="s">
        <v>34301</v>
      </c>
      <c r="B1458" t="s">
        <v>4624</v>
      </c>
      <c r="C1458" t="s">
        <v>4625</v>
      </c>
      <c r="D1458">
        <v>1977</v>
      </c>
      <c r="E1458" t="s">
        <v>4626</v>
      </c>
      <c r="G1458">
        <v>8</v>
      </c>
      <c r="H1458" t="s">
        <v>33772</v>
      </c>
      <c r="J1458">
        <v>8</v>
      </c>
      <c r="K1458" t="s">
        <v>33799</v>
      </c>
      <c r="L1458" t="s">
        <v>33850</v>
      </c>
      <c r="M1458" t="s">
        <v>33901</v>
      </c>
      <c r="N1458" t="s">
        <v>33852</v>
      </c>
      <c r="O1458" t="s">
        <v>33853</v>
      </c>
      <c r="P1458" t="s">
        <v>33905</v>
      </c>
      <c r="Q1458">
        <v>66.5</v>
      </c>
      <c r="R1458">
        <v>25.716667000000001</v>
      </c>
      <c r="S1458">
        <v>8</v>
      </c>
      <c r="T1458">
        <v>6.00453660929933</v>
      </c>
      <c r="U1458">
        <v>99.413487998369206</v>
      </c>
      <c r="V1458">
        <v>128</v>
      </c>
      <c r="W1458">
        <v>6</v>
      </c>
    </row>
    <row r="1459" spans="1:23" hidden="1">
      <c r="A1459" t="s">
        <v>34301</v>
      </c>
      <c r="B1459" t="s">
        <v>4624</v>
      </c>
      <c r="C1459" t="s">
        <v>4625</v>
      </c>
      <c r="D1459">
        <v>1977</v>
      </c>
      <c r="E1459" t="s">
        <v>4626</v>
      </c>
      <c r="G1459">
        <v>8</v>
      </c>
      <c r="H1459" t="s">
        <v>33772</v>
      </c>
      <c r="J1459">
        <v>8</v>
      </c>
      <c r="K1459" t="s">
        <v>33799</v>
      </c>
      <c r="L1459" t="s">
        <v>33850</v>
      </c>
      <c r="M1459" t="s">
        <v>33901</v>
      </c>
      <c r="N1459" t="s">
        <v>33852</v>
      </c>
      <c r="O1459" t="s">
        <v>33853</v>
      </c>
      <c r="P1459" t="s">
        <v>33905</v>
      </c>
      <c r="Q1459">
        <v>66.5</v>
      </c>
      <c r="R1459">
        <v>25.716667000000001</v>
      </c>
      <c r="S1459">
        <v>8</v>
      </c>
      <c r="T1459">
        <v>8.9808367365803807</v>
      </c>
      <c r="U1459">
        <v>99.872363421750606</v>
      </c>
      <c r="V1459">
        <v>128</v>
      </c>
      <c r="W1459">
        <v>9</v>
      </c>
    </row>
    <row r="1460" spans="1:23" hidden="1">
      <c r="A1460" t="s">
        <v>34301</v>
      </c>
      <c r="B1460" t="s">
        <v>4624</v>
      </c>
      <c r="C1460" t="s">
        <v>4625</v>
      </c>
      <c r="D1460">
        <v>1977</v>
      </c>
      <c r="E1460" t="s">
        <v>4626</v>
      </c>
      <c r="G1460">
        <v>8</v>
      </c>
      <c r="H1460" t="s">
        <v>33772</v>
      </c>
      <c r="J1460">
        <v>8</v>
      </c>
      <c r="K1460" t="s">
        <v>33799</v>
      </c>
      <c r="L1460" t="s">
        <v>33850</v>
      </c>
      <c r="M1460" t="s">
        <v>33901</v>
      </c>
      <c r="N1460" t="s">
        <v>33852</v>
      </c>
      <c r="O1460" t="s">
        <v>33853</v>
      </c>
      <c r="P1460" t="s">
        <v>33905</v>
      </c>
      <c r="Q1460">
        <v>66.5</v>
      </c>
      <c r="R1460">
        <v>25.716667000000001</v>
      </c>
      <c r="S1460">
        <v>8</v>
      </c>
      <c r="T1460">
        <v>11.9747144472281</v>
      </c>
      <c r="U1460">
        <v>99.495853292597005</v>
      </c>
      <c r="V1460">
        <v>128</v>
      </c>
      <c r="W1460">
        <v>12</v>
      </c>
    </row>
    <row r="1461" spans="1:23" hidden="1">
      <c r="A1461" t="s">
        <v>34301</v>
      </c>
      <c r="B1461" t="s">
        <v>4624</v>
      </c>
      <c r="C1461" t="s">
        <v>4625</v>
      </c>
      <c r="D1461">
        <v>1977</v>
      </c>
      <c r="E1461" t="s">
        <v>4626</v>
      </c>
      <c r="G1461">
        <v>8</v>
      </c>
      <c r="H1461" t="s">
        <v>33772</v>
      </c>
      <c r="J1461">
        <v>8</v>
      </c>
      <c r="K1461" t="s">
        <v>33799</v>
      </c>
      <c r="L1461" t="s">
        <v>33850</v>
      </c>
      <c r="M1461" t="s">
        <v>33901</v>
      </c>
      <c r="N1461" t="s">
        <v>33852</v>
      </c>
      <c r="O1461" t="s">
        <v>33853</v>
      </c>
      <c r="P1461" t="s">
        <v>33905</v>
      </c>
      <c r="Q1461">
        <v>66.5</v>
      </c>
      <c r="R1461">
        <v>25.716667000000001</v>
      </c>
      <c r="S1461">
        <v>8</v>
      </c>
      <c r="T1461">
        <v>14.9458380046503</v>
      </c>
      <c r="U1461">
        <v>82.563207956368899</v>
      </c>
      <c r="V1461">
        <v>128</v>
      </c>
      <c r="W1461">
        <v>15</v>
      </c>
    </row>
    <row r="1462" spans="1:23" hidden="1">
      <c r="A1462" t="s">
        <v>34301</v>
      </c>
      <c r="B1462" t="s">
        <v>4624</v>
      </c>
      <c r="C1462" t="s">
        <v>4625</v>
      </c>
      <c r="D1462">
        <v>1977</v>
      </c>
      <c r="E1462" t="s">
        <v>4626</v>
      </c>
      <c r="G1462">
        <v>8</v>
      </c>
      <c r="H1462" t="s">
        <v>33772</v>
      </c>
      <c r="J1462">
        <v>8</v>
      </c>
      <c r="K1462" t="s">
        <v>33799</v>
      </c>
      <c r="L1462" t="s">
        <v>33850</v>
      </c>
      <c r="M1462" t="s">
        <v>33901</v>
      </c>
      <c r="N1462" t="s">
        <v>33852</v>
      </c>
      <c r="O1462" t="s">
        <v>33853</v>
      </c>
      <c r="P1462" t="s">
        <v>33905</v>
      </c>
      <c r="Q1462">
        <v>66.5</v>
      </c>
      <c r="R1462">
        <v>25.716667000000001</v>
      </c>
      <c r="S1462">
        <v>8</v>
      </c>
      <c r="T1462">
        <v>16.488228281042201</v>
      </c>
      <c r="U1462">
        <v>65.570832967923707</v>
      </c>
      <c r="V1462">
        <v>128</v>
      </c>
      <c r="W1462">
        <v>16.5</v>
      </c>
    </row>
    <row r="1463" spans="1:23" hidden="1">
      <c r="A1463" t="s">
        <v>34301</v>
      </c>
      <c r="B1463" t="s">
        <v>4624</v>
      </c>
      <c r="C1463" t="s">
        <v>4625</v>
      </c>
      <c r="D1463">
        <v>1977</v>
      </c>
      <c r="E1463" t="s">
        <v>4626</v>
      </c>
      <c r="G1463">
        <v>8</v>
      </c>
      <c r="H1463" t="s">
        <v>33772</v>
      </c>
      <c r="J1463">
        <v>8</v>
      </c>
      <c r="K1463" t="s">
        <v>33799</v>
      </c>
      <c r="L1463" t="s">
        <v>33850</v>
      </c>
      <c r="M1463" t="s">
        <v>33901</v>
      </c>
      <c r="N1463" t="s">
        <v>33852</v>
      </c>
      <c r="O1463" t="s">
        <v>33853</v>
      </c>
      <c r="P1463" t="s">
        <v>33905</v>
      </c>
      <c r="Q1463">
        <v>66.5</v>
      </c>
      <c r="R1463">
        <v>25.716667000000001</v>
      </c>
      <c r="S1463">
        <v>8</v>
      </c>
      <c r="T1463">
        <v>17.926745847959499</v>
      </c>
      <c r="U1463">
        <v>1.24970075918285</v>
      </c>
      <c r="V1463">
        <v>128</v>
      </c>
      <c r="W1463">
        <v>18</v>
      </c>
    </row>
    <row r="1464" spans="1:23" hidden="1">
      <c r="A1464" t="s">
        <v>34301</v>
      </c>
      <c r="B1464" t="s">
        <v>4624</v>
      </c>
      <c r="C1464" t="s">
        <v>4625</v>
      </c>
      <c r="D1464">
        <v>1977</v>
      </c>
      <c r="E1464" t="s">
        <v>4626</v>
      </c>
      <c r="G1464">
        <v>8</v>
      </c>
      <c r="H1464" t="s">
        <v>33772</v>
      </c>
      <c r="J1464">
        <v>8</v>
      </c>
      <c r="K1464" t="s">
        <v>33799</v>
      </c>
      <c r="L1464" t="s">
        <v>33850</v>
      </c>
      <c r="M1464" t="s">
        <v>33901</v>
      </c>
      <c r="N1464" t="s">
        <v>33852</v>
      </c>
      <c r="O1464" t="s">
        <v>33853</v>
      </c>
      <c r="P1464" t="s">
        <v>33905</v>
      </c>
      <c r="Q1464">
        <v>66.5</v>
      </c>
      <c r="R1464">
        <v>25.716667000000001</v>
      </c>
      <c r="S1464">
        <v>8</v>
      </c>
      <c r="T1464">
        <v>19.9853709756554</v>
      </c>
      <c r="U1464">
        <v>0.49964328124370599</v>
      </c>
      <c r="V1464">
        <v>128</v>
      </c>
      <c r="W1464">
        <v>20</v>
      </c>
    </row>
    <row r="1465" spans="1:23" hidden="1">
      <c r="A1465" t="s">
        <v>34301</v>
      </c>
      <c r="B1465" t="s">
        <v>4624</v>
      </c>
      <c r="C1465" t="s">
        <v>4625</v>
      </c>
      <c r="D1465">
        <v>1977</v>
      </c>
      <c r="E1465" t="s">
        <v>4626</v>
      </c>
      <c r="G1465">
        <v>8</v>
      </c>
      <c r="H1465" t="s">
        <v>33772</v>
      </c>
      <c r="J1465">
        <v>8</v>
      </c>
      <c r="K1465" t="s">
        <v>33799</v>
      </c>
      <c r="L1465" t="s">
        <v>33850</v>
      </c>
      <c r="M1465" t="s">
        <v>33901</v>
      </c>
      <c r="N1465" t="s">
        <v>33852</v>
      </c>
      <c r="O1465" t="s">
        <v>33853</v>
      </c>
      <c r="P1465" t="s">
        <v>33905</v>
      </c>
      <c r="Q1465">
        <v>66.5</v>
      </c>
      <c r="R1465">
        <v>25.716667000000001</v>
      </c>
      <c r="S1465">
        <v>8</v>
      </c>
      <c r="T1465">
        <v>24.033221063709199</v>
      </c>
      <c r="U1465">
        <v>1.0033159437877599</v>
      </c>
      <c r="V1465">
        <v>128</v>
      </c>
      <c r="W1465">
        <v>24</v>
      </c>
    </row>
    <row r="1466" spans="1:23" hidden="1">
      <c r="A1466" t="s">
        <v>34301</v>
      </c>
      <c r="B1466" t="s">
        <v>4624</v>
      </c>
      <c r="C1466" t="s">
        <v>4625</v>
      </c>
      <c r="D1466">
        <v>1977</v>
      </c>
      <c r="E1466" t="s">
        <v>4626</v>
      </c>
      <c r="G1466">
        <v>8</v>
      </c>
      <c r="H1466" t="s">
        <v>33772</v>
      </c>
      <c r="J1466">
        <v>8</v>
      </c>
      <c r="K1466" t="s">
        <v>33799</v>
      </c>
      <c r="L1466" t="s">
        <v>33850</v>
      </c>
      <c r="M1466" t="s">
        <v>33901</v>
      </c>
      <c r="N1466" t="s">
        <v>33852</v>
      </c>
      <c r="O1466" t="s">
        <v>33853</v>
      </c>
      <c r="P1466" t="s">
        <v>33810</v>
      </c>
      <c r="Q1466">
        <v>46.105960000000003</v>
      </c>
      <c r="R1466">
        <v>8.9384999999999994</v>
      </c>
      <c r="S1466">
        <v>7</v>
      </c>
      <c r="T1466">
        <v>9.0556410153092699</v>
      </c>
      <c r="U1466">
        <v>14.9256579150085</v>
      </c>
      <c r="V1466">
        <v>128</v>
      </c>
      <c r="W1466">
        <v>9</v>
      </c>
    </row>
    <row r="1467" spans="1:23" hidden="1">
      <c r="A1467" t="s">
        <v>34301</v>
      </c>
      <c r="B1467" t="s">
        <v>4624</v>
      </c>
      <c r="C1467" t="s">
        <v>4625</v>
      </c>
      <c r="D1467">
        <v>1977</v>
      </c>
      <c r="E1467" t="s">
        <v>4626</v>
      </c>
      <c r="G1467">
        <v>8</v>
      </c>
      <c r="H1467" t="s">
        <v>33772</v>
      </c>
      <c r="J1467">
        <v>8</v>
      </c>
      <c r="K1467" t="s">
        <v>33799</v>
      </c>
      <c r="L1467" t="s">
        <v>33850</v>
      </c>
      <c r="M1467" t="s">
        <v>33901</v>
      </c>
      <c r="N1467" t="s">
        <v>33852</v>
      </c>
      <c r="O1467" t="s">
        <v>33853</v>
      </c>
      <c r="P1467" t="s">
        <v>33810</v>
      </c>
      <c r="Q1467">
        <v>46.105960000000003</v>
      </c>
      <c r="R1467">
        <v>8.9384999999999994</v>
      </c>
      <c r="S1467">
        <v>7</v>
      </c>
      <c r="T1467">
        <v>12.0055463248487</v>
      </c>
      <c r="U1467">
        <v>4.1794164981832296</v>
      </c>
      <c r="V1467">
        <v>128</v>
      </c>
      <c r="W1467">
        <v>12</v>
      </c>
    </row>
    <row r="1468" spans="1:23" hidden="1">
      <c r="A1468" t="s">
        <v>34301</v>
      </c>
      <c r="B1468" t="s">
        <v>4624</v>
      </c>
      <c r="C1468" t="s">
        <v>4625</v>
      </c>
      <c r="D1468">
        <v>1977</v>
      </c>
      <c r="E1468" t="s">
        <v>4626</v>
      </c>
      <c r="G1468">
        <v>8</v>
      </c>
      <c r="H1468" t="s">
        <v>33772</v>
      </c>
      <c r="J1468">
        <v>8</v>
      </c>
      <c r="K1468" t="s">
        <v>33799</v>
      </c>
      <c r="L1468" t="s">
        <v>33850</v>
      </c>
      <c r="M1468" t="s">
        <v>33901</v>
      </c>
      <c r="N1468" t="s">
        <v>33852</v>
      </c>
      <c r="O1468" t="s">
        <v>33853</v>
      </c>
      <c r="P1468" t="s">
        <v>33810</v>
      </c>
      <c r="Q1468">
        <v>46.105960000000003</v>
      </c>
      <c r="R1468">
        <v>8.9384999999999994</v>
      </c>
      <c r="S1468">
        <v>7</v>
      </c>
      <c r="T1468">
        <v>24.050457334777501</v>
      </c>
      <c r="U1468">
        <v>0.66958836314680004</v>
      </c>
      <c r="V1468">
        <v>128</v>
      </c>
      <c r="W1468">
        <v>14</v>
      </c>
    </row>
    <row r="1469" spans="1:23" hidden="1">
      <c r="A1469" t="s">
        <v>34301</v>
      </c>
      <c r="B1469" t="s">
        <v>4624</v>
      </c>
      <c r="C1469" t="s">
        <v>4625</v>
      </c>
      <c r="D1469">
        <v>1977</v>
      </c>
      <c r="E1469" t="s">
        <v>4626</v>
      </c>
      <c r="G1469">
        <v>8</v>
      </c>
      <c r="H1469" t="s">
        <v>33772</v>
      </c>
      <c r="J1469">
        <v>8</v>
      </c>
      <c r="K1469" t="s">
        <v>33799</v>
      </c>
      <c r="L1469" t="s">
        <v>33850</v>
      </c>
      <c r="M1469" t="s">
        <v>33901</v>
      </c>
      <c r="N1469" t="s">
        <v>33852</v>
      </c>
      <c r="O1469" t="s">
        <v>33853</v>
      </c>
      <c r="P1469" t="s">
        <v>33810</v>
      </c>
      <c r="Q1469">
        <v>46.105960000000003</v>
      </c>
      <c r="R1469">
        <v>8.9384999999999994</v>
      </c>
      <c r="S1469">
        <v>7</v>
      </c>
      <c r="T1469">
        <v>15.0171153896293</v>
      </c>
      <c r="U1469">
        <v>2.8003014925302598</v>
      </c>
      <c r="V1469">
        <v>128</v>
      </c>
      <c r="W1469">
        <v>15</v>
      </c>
    </row>
    <row r="1470" spans="1:23" hidden="1">
      <c r="A1470" t="s">
        <v>34301</v>
      </c>
      <c r="B1470" t="s">
        <v>4624</v>
      </c>
      <c r="C1470" t="s">
        <v>4625</v>
      </c>
      <c r="D1470">
        <v>1977</v>
      </c>
      <c r="E1470" t="s">
        <v>4626</v>
      </c>
      <c r="G1470">
        <v>8</v>
      </c>
      <c r="H1470" t="s">
        <v>33772</v>
      </c>
      <c r="J1470">
        <v>8</v>
      </c>
      <c r="K1470" t="s">
        <v>33799</v>
      </c>
      <c r="L1470" t="s">
        <v>33850</v>
      </c>
      <c r="M1470" t="s">
        <v>33901</v>
      </c>
      <c r="N1470" t="s">
        <v>33852</v>
      </c>
      <c r="O1470" t="s">
        <v>33853</v>
      </c>
      <c r="P1470" t="s">
        <v>33810</v>
      </c>
      <c r="Q1470">
        <v>46.105960000000003</v>
      </c>
      <c r="R1470">
        <v>8.9384999999999994</v>
      </c>
      <c r="S1470">
        <v>7</v>
      </c>
      <c r="T1470">
        <v>16.497443713098502</v>
      </c>
      <c r="U1470">
        <v>2.0260677267889902</v>
      </c>
      <c r="V1470">
        <v>128</v>
      </c>
      <c r="W1470">
        <v>16.5</v>
      </c>
    </row>
    <row r="1471" spans="1:23" hidden="1">
      <c r="A1471" t="s">
        <v>34301</v>
      </c>
      <c r="B1471" t="s">
        <v>4624</v>
      </c>
      <c r="C1471" t="s">
        <v>4625</v>
      </c>
      <c r="D1471">
        <v>1977</v>
      </c>
      <c r="E1471" t="s">
        <v>4626</v>
      </c>
      <c r="G1471">
        <v>8</v>
      </c>
      <c r="H1471" t="s">
        <v>33772</v>
      </c>
      <c r="J1471">
        <v>8</v>
      </c>
      <c r="K1471" t="s">
        <v>33799</v>
      </c>
      <c r="L1471" t="s">
        <v>33850</v>
      </c>
      <c r="M1471" t="s">
        <v>33901</v>
      </c>
      <c r="N1471" t="s">
        <v>33852</v>
      </c>
      <c r="O1471" t="s">
        <v>33853</v>
      </c>
      <c r="P1471" t="s">
        <v>33810</v>
      </c>
      <c r="Q1471">
        <v>46.105960000000003</v>
      </c>
      <c r="R1471">
        <v>8.9384999999999994</v>
      </c>
      <c r="S1471">
        <v>7</v>
      </c>
      <c r="T1471">
        <v>17.960535765499401</v>
      </c>
      <c r="U1471">
        <v>1.5855615416886999</v>
      </c>
      <c r="V1471">
        <v>128</v>
      </c>
      <c r="W1471">
        <v>18</v>
      </c>
    </row>
    <row r="1472" spans="1:23" hidden="1">
      <c r="A1472" t="s">
        <v>34301</v>
      </c>
      <c r="B1472" t="s">
        <v>4624</v>
      </c>
      <c r="C1472" t="s">
        <v>4625</v>
      </c>
      <c r="D1472">
        <v>1977</v>
      </c>
      <c r="E1472" t="s">
        <v>4626</v>
      </c>
      <c r="G1472">
        <v>8</v>
      </c>
      <c r="H1472" t="s">
        <v>33772</v>
      </c>
      <c r="J1472">
        <v>8</v>
      </c>
      <c r="K1472" t="s">
        <v>33799</v>
      </c>
      <c r="L1472" t="s">
        <v>33850</v>
      </c>
      <c r="M1472" t="s">
        <v>33901</v>
      </c>
      <c r="N1472" t="s">
        <v>33852</v>
      </c>
      <c r="O1472" t="s">
        <v>33853</v>
      </c>
      <c r="P1472" t="s">
        <v>33810</v>
      </c>
      <c r="Q1472">
        <v>46.105960000000003</v>
      </c>
      <c r="R1472">
        <v>8.9384999999999994</v>
      </c>
      <c r="S1472">
        <v>7</v>
      </c>
      <c r="T1472">
        <v>19.968020933820899</v>
      </c>
      <c r="U1472">
        <v>1.0005901858493</v>
      </c>
      <c r="V1472">
        <v>128</v>
      </c>
      <c r="W1472">
        <v>20</v>
      </c>
    </row>
    <row r="1473" spans="1:23" hidden="1">
      <c r="A1473" t="s">
        <v>34301</v>
      </c>
      <c r="B1473" t="s">
        <v>4624</v>
      </c>
      <c r="C1473" t="s">
        <v>4625</v>
      </c>
      <c r="D1473">
        <v>1977</v>
      </c>
      <c r="E1473" t="s">
        <v>4626</v>
      </c>
      <c r="G1473">
        <v>8</v>
      </c>
      <c r="H1473" t="s">
        <v>33772</v>
      </c>
      <c r="J1473">
        <v>8</v>
      </c>
      <c r="K1473" t="s">
        <v>33799</v>
      </c>
      <c r="L1473" t="s">
        <v>33850</v>
      </c>
      <c r="M1473" t="s">
        <v>33901</v>
      </c>
      <c r="N1473" t="s">
        <v>33852</v>
      </c>
      <c r="O1473" t="s">
        <v>33853</v>
      </c>
      <c r="P1473" t="s">
        <v>33903</v>
      </c>
      <c r="Q1473">
        <v>47.371740000000003</v>
      </c>
      <c r="R1473">
        <v>8.5422600000000006</v>
      </c>
      <c r="S1473">
        <v>11</v>
      </c>
      <c r="T1473">
        <v>6.00453660929933</v>
      </c>
      <c r="U1473">
        <v>99.413487998369206</v>
      </c>
      <c r="V1473">
        <v>128</v>
      </c>
      <c r="W1473">
        <v>6</v>
      </c>
    </row>
    <row r="1474" spans="1:23" hidden="1">
      <c r="A1474" t="s">
        <v>34301</v>
      </c>
      <c r="B1474" t="s">
        <v>4624</v>
      </c>
      <c r="C1474" t="s">
        <v>4625</v>
      </c>
      <c r="D1474">
        <v>1977</v>
      </c>
      <c r="E1474" t="s">
        <v>4626</v>
      </c>
      <c r="G1474">
        <v>8</v>
      </c>
      <c r="H1474" t="s">
        <v>33772</v>
      </c>
      <c r="J1474">
        <v>8</v>
      </c>
      <c r="K1474" t="s">
        <v>33799</v>
      </c>
      <c r="L1474" t="s">
        <v>33850</v>
      </c>
      <c r="M1474" t="s">
        <v>33901</v>
      </c>
      <c r="N1474" t="s">
        <v>33852</v>
      </c>
      <c r="O1474" t="s">
        <v>33853</v>
      </c>
      <c r="P1474" t="s">
        <v>33903</v>
      </c>
      <c r="Q1474">
        <v>47.371740000000003</v>
      </c>
      <c r="R1474">
        <v>8.5422600000000006</v>
      </c>
      <c r="S1474">
        <v>11</v>
      </c>
      <c r="T1474">
        <v>8.9811780488787605</v>
      </c>
      <c r="U1474">
        <v>99.3707054498567</v>
      </c>
      <c r="V1474">
        <v>128</v>
      </c>
      <c r="W1474">
        <v>9</v>
      </c>
    </row>
    <row r="1475" spans="1:23" hidden="1">
      <c r="A1475" t="s">
        <v>34301</v>
      </c>
      <c r="B1475" t="s">
        <v>4624</v>
      </c>
      <c r="C1475" t="s">
        <v>4625</v>
      </c>
      <c r="D1475">
        <v>1977</v>
      </c>
      <c r="E1475" t="s">
        <v>4626</v>
      </c>
      <c r="G1475">
        <v>8</v>
      </c>
      <c r="H1475" t="s">
        <v>33772</v>
      </c>
      <c r="J1475">
        <v>8</v>
      </c>
      <c r="K1475" t="s">
        <v>33799</v>
      </c>
      <c r="L1475" t="s">
        <v>33850</v>
      </c>
      <c r="M1475" t="s">
        <v>33901</v>
      </c>
      <c r="N1475" t="s">
        <v>33852</v>
      </c>
      <c r="O1475" t="s">
        <v>33853</v>
      </c>
      <c r="P1475" t="s">
        <v>33903</v>
      </c>
      <c r="Q1475">
        <v>47.371740000000003</v>
      </c>
      <c r="R1475">
        <v>8.5422600000000006</v>
      </c>
      <c r="S1475">
        <v>11</v>
      </c>
      <c r="T1475">
        <v>11.9435412573091</v>
      </c>
      <c r="U1475">
        <v>95.313948058904799</v>
      </c>
      <c r="V1475">
        <v>128</v>
      </c>
      <c r="W1475">
        <v>12</v>
      </c>
    </row>
    <row r="1476" spans="1:23" hidden="1">
      <c r="A1476" t="s">
        <v>34301</v>
      </c>
      <c r="B1476" t="s">
        <v>4624</v>
      </c>
      <c r="C1476" t="s">
        <v>4625</v>
      </c>
      <c r="D1476">
        <v>1977</v>
      </c>
      <c r="E1476" t="s">
        <v>4626</v>
      </c>
      <c r="G1476">
        <v>8</v>
      </c>
      <c r="H1476" t="s">
        <v>33772</v>
      </c>
      <c r="J1476">
        <v>8</v>
      </c>
      <c r="K1476" t="s">
        <v>33799</v>
      </c>
      <c r="L1476" t="s">
        <v>33850</v>
      </c>
      <c r="M1476" t="s">
        <v>33901</v>
      </c>
      <c r="N1476" t="s">
        <v>33852</v>
      </c>
      <c r="O1476" t="s">
        <v>33853</v>
      </c>
      <c r="P1476" t="s">
        <v>33903</v>
      </c>
      <c r="Q1476">
        <v>47.371740000000003</v>
      </c>
      <c r="R1476">
        <v>8.5422600000000006</v>
      </c>
      <c r="S1476">
        <v>11</v>
      </c>
      <c r="T1476">
        <v>13.492302696604099</v>
      </c>
      <c r="U1476">
        <v>18.9572909284405</v>
      </c>
      <c r="V1476">
        <v>128</v>
      </c>
      <c r="W1476">
        <v>13.5</v>
      </c>
    </row>
    <row r="1477" spans="1:23" hidden="1">
      <c r="A1477" t="s">
        <v>34301</v>
      </c>
      <c r="B1477" t="s">
        <v>4624</v>
      </c>
      <c r="C1477" t="s">
        <v>4625</v>
      </c>
      <c r="D1477">
        <v>1977</v>
      </c>
      <c r="E1477" t="s">
        <v>4626</v>
      </c>
      <c r="G1477">
        <v>8</v>
      </c>
      <c r="H1477" t="s">
        <v>33772</v>
      </c>
      <c r="J1477">
        <v>8</v>
      </c>
      <c r="K1477" t="s">
        <v>33799</v>
      </c>
      <c r="L1477" t="s">
        <v>33850</v>
      </c>
      <c r="M1477" t="s">
        <v>33901</v>
      </c>
      <c r="N1477" t="s">
        <v>33852</v>
      </c>
      <c r="O1477" t="s">
        <v>33853</v>
      </c>
      <c r="P1477" t="s">
        <v>33903</v>
      </c>
      <c r="Q1477">
        <v>47.371740000000003</v>
      </c>
      <c r="R1477">
        <v>8.5422600000000006</v>
      </c>
      <c r="S1477">
        <v>11</v>
      </c>
      <c r="T1477">
        <v>15.0171153896293</v>
      </c>
      <c r="U1477">
        <v>2.8003014925302598</v>
      </c>
      <c r="V1477">
        <v>128</v>
      </c>
      <c r="W1477">
        <v>15</v>
      </c>
    </row>
    <row r="1478" spans="1:23" hidden="1">
      <c r="A1478" t="s">
        <v>34301</v>
      </c>
      <c r="B1478" t="s">
        <v>4624</v>
      </c>
      <c r="C1478" t="s">
        <v>4625</v>
      </c>
      <c r="D1478">
        <v>1977</v>
      </c>
      <c r="E1478" t="s">
        <v>4626</v>
      </c>
      <c r="G1478">
        <v>8</v>
      </c>
      <c r="H1478" t="s">
        <v>33772</v>
      </c>
      <c r="J1478">
        <v>8</v>
      </c>
      <c r="K1478" t="s">
        <v>33799</v>
      </c>
      <c r="L1478" t="s">
        <v>33850</v>
      </c>
      <c r="M1478" t="s">
        <v>33901</v>
      </c>
      <c r="N1478" t="s">
        <v>33852</v>
      </c>
      <c r="O1478" t="s">
        <v>33853</v>
      </c>
      <c r="P1478" t="s">
        <v>33903</v>
      </c>
      <c r="Q1478">
        <v>47.371740000000003</v>
      </c>
      <c r="R1478">
        <v>8.5422600000000006</v>
      </c>
      <c r="S1478">
        <v>11</v>
      </c>
      <c r="T1478">
        <v>15.0188219511212</v>
      </c>
      <c r="U1478">
        <v>0.29201163306083799</v>
      </c>
      <c r="V1478">
        <v>128</v>
      </c>
      <c r="W1478">
        <v>15</v>
      </c>
    </row>
    <row r="1479" spans="1:23" hidden="1">
      <c r="A1479" t="s">
        <v>34301</v>
      </c>
      <c r="B1479" t="s">
        <v>4624</v>
      </c>
      <c r="C1479" t="s">
        <v>4625</v>
      </c>
      <c r="D1479">
        <v>1977</v>
      </c>
      <c r="E1479" t="s">
        <v>4626</v>
      </c>
      <c r="G1479">
        <v>8</v>
      </c>
      <c r="H1479" t="s">
        <v>33772</v>
      </c>
      <c r="J1479">
        <v>8</v>
      </c>
      <c r="K1479" t="s">
        <v>33799</v>
      </c>
      <c r="L1479" t="s">
        <v>33850</v>
      </c>
      <c r="M1479" t="s">
        <v>33901</v>
      </c>
      <c r="N1479" t="s">
        <v>33852</v>
      </c>
      <c r="O1479" t="s">
        <v>33853</v>
      </c>
      <c r="P1479" t="s">
        <v>33903</v>
      </c>
      <c r="Q1479">
        <v>47.371740000000003</v>
      </c>
      <c r="R1479">
        <v>8.5422600000000006</v>
      </c>
      <c r="S1479">
        <v>11</v>
      </c>
      <c r="T1479">
        <v>16.514338671868501</v>
      </c>
      <c r="U1479">
        <v>2.1939981180418999</v>
      </c>
      <c r="V1479">
        <v>128</v>
      </c>
      <c r="W1479">
        <v>16.5</v>
      </c>
    </row>
    <row r="1480" spans="1:23" hidden="1">
      <c r="A1480" t="s">
        <v>34301</v>
      </c>
      <c r="B1480" t="s">
        <v>4624</v>
      </c>
      <c r="C1480" t="s">
        <v>4625</v>
      </c>
      <c r="D1480">
        <v>1977</v>
      </c>
      <c r="E1480" t="s">
        <v>4626</v>
      </c>
      <c r="G1480">
        <v>8</v>
      </c>
      <c r="H1480" t="s">
        <v>33772</v>
      </c>
      <c r="J1480">
        <v>8</v>
      </c>
      <c r="K1480" t="s">
        <v>33799</v>
      </c>
      <c r="L1480" t="s">
        <v>33850</v>
      </c>
      <c r="M1480" t="s">
        <v>33901</v>
      </c>
      <c r="N1480" t="s">
        <v>33852</v>
      </c>
      <c r="O1480" t="s">
        <v>33853</v>
      </c>
      <c r="P1480" t="s">
        <v>33903</v>
      </c>
      <c r="Q1480">
        <v>47.371740000000003</v>
      </c>
      <c r="R1480">
        <v>8.5422600000000006</v>
      </c>
      <c r="S1480">
        <v>11</v>
      </c>
      <c r="T1480">
        <v>16.498581420759798</v>
      </c>
      <c r="U1480">
        <v>0.35387448714271802</v>
      </c>
      <c r="V1480">
        <v>128</v>
      </c>
      <c r="W1480">
        <v>16.5</v>
      </c>
    </row>
    <row r="1481" spans="1:23" hidden="1">
      <c r="A1481" t="s">
        <v>34301</v>
      </c>
      <c r="B1481" t="s">
        <v>4624</v>
      </c>
      <c r="C1481" t="s">
        <v>4625</v>
      </c>
      <c r="D1481">
        <v>1977</v>
      </c>
      <c r="E1481" t="s">
        <v>4626</v>
      </c>
      <c r="G1481">
        <v>8</v>
      </c>
      <c r="H1481" t="s">
        <v>33772</v>
      </c>
      <c r="J1481">
        <v>8</v>
      </c>
      <c r="K1481" t="s">
        <v>33799</v>
      </c>
      <c r="L1481" t="s">
        <v>33850</v>
      </c>
      <c r="M1481" t="s">
        <v>33901</v>
      </c>
      <c r="N1481" t="s">
        <v>33852</v>
      </c>
      <c r="O1481" t="s">
        <v>33853</v>
      </c>
      <c r="P1481" t="s">
        <v>33903</v>
      </c>
      <c r="Q1481">
        <v>47.371740000000003</v>
      </c>
      <c r="R1481">
        <v>8.5422600000000006</v>
      </c>
      <c r="S1481">
        <v>11</v>
      </c>
      <c r="T1481">
        <v>17.9443234313263</v>
      </c>
      <c r="U1481">
        <v>0.41431520664799798</v>
      </c>
      <c r="V1481">
        <v>128</v>
      </c>
      <c r="W1481">
        <v>18</v>
      </c>
    </row>
    <row r="1482" spans="1:23" hidden="1">
      <c r="A1482" t="s">
        <v>34301</v>
      </c>
      <c r="B1482" t="s">
        <v>4624</v>
      </c>
      <c r="C1482" t="s">
        <v>4625</v>
      </c>
      <c r="D1482">
        <v>1977</v>
      </c>
      <c r="E1482" t="s">
        <v>4626</v>
      </c>
      <c r="G1482">
        <v>8</v>
      </c>
      <c r="H1482" t="s">
        <v>33772</v>
      </c>
      <c r="J1482">
        <v>8</v>
      </c>
      <c r="K1482" t="s">
        <v>33799</v>
      </c>
      <c r="L1482" t="s">
        <v>33850</v>
      </c>
      <c r="M1482" t="s">
        <v>33901</v>
      </c>
      <c r="N1482" t="s">
        <v>33852</v>
      </c>
      <c r="O1482" t="s">
        <v>33853</v>
      </c>
      <c r="P1482" t="s">
        <v>33903</v>
      </c>
      <c r="Q1482">
        <v>47.371740000000003</v>
      </c>
      <c r="R1482">
        <v>8.5422600000000006</v>
      </c>
      <c r="S1482">
        <v>11</v>
      </c>
      <c r="T1482">
        <v>20.002379705191402</v>
      </c>
      <c r="U1482">
        <v>0.500354348531999</v>
      </c>
      <c r="V1482">
        <v>128</v>
      </c>
      <c r="W1482">
        <v>20</v>
      </c>
    </row>
    <row r="1483" spans="1:23" hidden="1">
      <c r="A1483" t="s">
        <v>34301</v>
      </c>
      <c r="B1483" t="s">
        <v>4624</v>
      </c>
      <c r="C1483" t="s">
        <v>4625</v>
      </c>
      <c r="D1483">
        <v>1977</v>
      </c>
      <c r="E1483" t="s">
        <v>4626</v>
      </c>
      <c r="G1483">
        <v>8</v>
      </c>
      <c r="H1483" t="s">
        <v>33772</v>
      </c>
      <c r="J1483">
        <v>8</v>
      </c>
      <c r="K1483" t="s">
        <v>33799</v>
      </c>
      <c r="L1483" t="s">
        <v>33850</v>
      </c>
      <c r="M1483" t="s">
        <v>33901</v>
      </c>
      <c r="N1483" t="s">
        <v>33852</v>
      </c>
      <c r="O1483" t="s">
        <v>33853</v>
      </c>
      <c r="P1483" t="s">
        <v>33903</v>
      </c>
      <c r="Q1483">
        <v>47.371740000000003</v>
      </c>
      <c r="R1483">
        <v>8.5422600000000006</v>
      </c>
      <c r="S1483">
        <v>11</v>
      </c>
      <c r="T1483">
        <v>24.050684876309798</v>
      </c>
      <c r="U1483">
        <v>0.33514971521756798</v>
      </c>
      <c r="V1483">
        <v>128</v>
      </c>
      <c r="W1483">
        <v>24</v>
      </c>
    </row>
    <row r="1484" spans="1:23" hidden="1">
      <c r="A1484" t="s">
        <v>34302</v>
      </c>
      <c r="B1484" t="s">
        <v>6065</v>
      </c>
      <c r="C1484" t="s">
        <v>6066</v>
      </c>
      <c r="D1484">
        <v>1996</v>
      </c>
      <c r="E1484" t="s">
        <v>182</v>
      </c>
      <c r="F1484" t="s">
        <v>6068</v>
      </c>
      <c r="G1484">
        <v>3</v>
      </c>
      <c r="J1484">
        <v>3</v>
      </c>
      <c r="K1484" t="s">
        <v>33799</v>
      </c>
      <c r="L1484" t="s">
        <v>34057</v>
      </c>
      <c r="M1484" t="s">
        <v>34058</v>
      </c>
      <c r="N1484" t="s">
        <v>33909</v>
      </c>
      <c r="O1484" t="s">
        <v>34008</v>
      </c>
      <c r="P1484" t="s">
        <v>33902</v>
      </c>
      <c r="Q1484">
        <v>53.5</v>
      </c>
      <c r="R1484">
        <v>-1.4</v>
      </c>
      <c r="S1484">
        <v>11</v>
      </c>
      <c r="T1484">
        <v>3.9788079470198601</v>
      </c>
      <c r="U1484">
        <v>0.32428968169195099</v>
      </c>
      <c r="V1484">
        <v>21</v>
      </c>
      <c r="W1484">
        <v>4</v>
      </c>
    </row>
    <row r="1485" spans="1:23" hidden="1">
      <c r="A1485" t="s">
        <v>34302</v>
      </c>
      <c r="B1485" t="s">
        <v>6065</v>
      </c>
      <c r="C1485" t="s">
        <v>6066</v>
      </c>
      <c r="D1485">
        <v>1996</v>
      </c>
      <c r="E1485" t="s">
        <v>182</v>
      </c>
      <c r="F1485" t="s">
        <v>6068</v>
      </c>
      <c r="G1485">
        <v>3</v>
      </c>
      <c r="J1485">
        <v>3</v>
      </c>
      <c r="K1485" t="s">
        <v>33799</v>
      </c>
      <c r="L1485" t="s">
        <v>34057</v>
      </c>
      <c r="M1485" t="s">
        <v>34058</v>
      </c>
      <c r="N1485" t="s">
        <v>33909</v>
      </c>
      <c r="O1485" t="s">
        <v>34008</v>
      </c>
      <c r="P1485" t="s">
        <v>33902</v>
      </c>
      <c r="Q1485">
        <v>53.5</v>
      </c>
      <c r="R1485">
        <v>-1.4</v>
      </c>
      <c r="S1485">
        <v>11</v>
      </c>
      <c r="T1485">
        <v>8.0900662251655593</v>
      </c>
      <c r="U1485">
        <v>0.63789788506730305</v>
      </c>
      <c r="V1485">
        <v>21</v>
      </c>
      <c r="W1485">
        <v>8</v>
      </c>
    </row>
    <row r="1486" spans="1:23" hidden="1">
      <c r="A1486" t="s">
        <v>34302</v>
      </c>
      <c r="B1486" t="s">
        <v>6065</v>
      </c>
      <c r="C1486" t="s">
        <v>6066</v>
      </c>
      <c r="D1486">
        <v>1996</v>
      </c>
      <c r="E1486" t="s">
        <v>182</v>
      </c>
      <c r="F1486" t="s">
        <v>6068</v>
      </c>
      <c r="G1486">
        <v>3</v>
      </c>
      <c r="J1486">
        <v>3</v>
      </c>
      <c r="K1486" t="s">
        <v>33799</v>
      </c>
      <c r="L1486" t="s">
        <v>34057</v>
      </c>
      <c r="M1486" t="s">
        <v>34058</v>
      </c>
      <c r="N1486" t="s">
        <v>33909</v>
      </c>
      <c r="O1486" t="s">
        <v>34008</v>
      </c>
      <c r="P1486" t="s">
        <v>33902</v>
      </c>
      <c r="Q1486">
        <v>53.5</v>
      </c>
      <c r="R1486">
        <v>-1.4</v>
      </c>
      <c r="S1486">
        <v>11</v>
      </c>
      <c r="T1486">
        <v>10.1245033112582</v>
      </c>
      <c r="U1486">
        <v>0.79641102328562796</v>
      </c>
      <c r="V1486">
        <v>21</v>
      </c>
      <c r="W1486">
        <v>10</v>
      </c>
    </row>
    <row r="1487" spans="1:23" hidden="1">
      <c r="A1487" t="s">
        <v>34302</v>
      </c>
      <c r="B1487" t="s">
        <v>6065</v>
      </c>
      <c r="C1487" t="s">
        <v>6066</v>
      </c>
      <c r="D1487">
        <v>1996</v>
      </c>
      <c r="E1487" t="s">
        <v>182</v>
      </c>
      <c r="F1487" t="s">
        <v>6068</v>
      </c>
      <c r="G1487">
        <v>3</v>
      </c>
      <c r="J1487">
        <v>3</v>
      </c>
      <c r="K1487" t="s">
        <v>33799</v>
      </c>
      <c r="L1487" t="s">
        <v>34057</v>
      </c>
      <c r="M1487" t="s">
        <v>34058</v>
      </c>
      <c r="N1487" t="s">
        <v>33909</v>
      </c>
      <c r="O1487" t="s">
        <v>34008</v>
      </c>
      <c r="P1487" t="s">
        <v>33902</v>
      </c>
      <c r="Q1487">
        <v>53.5</v>
      </c>
      <c r="R1487">
        <v>-1.4</v>
      </c>
      <c r="S1487">
        <v>11</v>
      </c>
      <c r="T1487">
        <v>11.141721854304601</v>
      </c>
      <c r="U1487">
        <v>0.39179662465285497</v>
      </c>
      <c r="V1487">
        <v>21</v>
      </c>
      <c r="W1487">
        <v>11</v>
      </c>
    </row>
    <row r="1488" spans="1:23" hidden="1">
      <c r="A1488" t="s">
        <v>34302</v>
      </c>
      <c r="B1488" t="s">
        <v>6065</v>
      </c>
      <c r="C1488" t="s">
        <v>6066</v>
      </c>
      <c r="D1488">
        <v>1996</v>
      </c>
      <c r="E1488" t="s">
        <v>182</v>
      </c>
      <c r="F1488" t="s">
        <v>6068</v>
      </c>
      <c r="G1488">
        <v>3</v>
      </c>
      <c r="J1488">
        <v>3</v>
      </c>
      <c r="K1488" t="s">
        <v>33799</v>
      </c>
      <c r="L1488" t="s">
        <v>34057</v>
      </c>
      <c r="M1488" t="s">
        <v>34058</v>
      </c>
      <c r="N1488" t="s">
        <v>33909</v>
      </c>
      <c r="O1488" t="s">
        <v>34008</v>
      </c>
      <c r="P1488" t="s">
        <v>33902</v>
      </c>
      <c r="Q1488">
        <v>53.5</v>
      </c>
      <c r="R1488">
        <v>-1.4</v>
      </c>
      <c r="S1488">
        <v>11</v>
      </c>
      <c r="T1488">
        <v>11.650331125827799</v>
      </c>
      <c r="U1488">
        <v>1.3185216834009701</v>
      </c>
      <c r="V1488">
        <v>21</v>
      </c>
      <c r="W1488">
        <v>11.5</v>
      </c>
    </row>
    <row r="1489" spans="1:23" hidden="1">
      <c r="A1489" t="s">
        <v>34302</v>
      </c>
      <c r="B1489" t="s">
        <v>6065</v>
      </c>
      <c r="C1489" t="s">
        <v>6066</v>
      </c>
      <c r="D1489">
        <v>1996</v>
      </c>
      <c r="E1489" t="s">
        <v>182</v>
      </c>
      <c r="F1489" t="s">
        <v>6068</v>
      </c>
      <c r="G1489">
        <v>3</v>
      </c>
      <c r="J1489">
        <v>3</v>
      </c>
      <c r="K1489" t="s">
        <v>33799</v>
      </c>
      <c r="L1489" t="s">
        <v>34057</v>
      </c>
      <c r="M1489" t="s">
        <v>34058</v>
      </c>
      <c r="N1489" t="s">
        <v>33909</v>
      </c>
      <c r="O1489" t="s">
        <v>34008</v>
      </c>
      <c r="P1489" t="s">
        <v>33902</v>
      </c>
      <c r="Q1489">
        <v>53.5</v>
      </c>
      <c r="R1489">
        <v>-1.4</v>
      </c>
      <c r="S1489">
        <v>11</v>
      </c>
      <c r="T1489">
        <v>12.1589403973509</v>
      </c>
      <c r="U1489">
        <v>11.277504806665201</v>
      </c>
      <c r="V1489">
        <v>21</v>
      </c>
      <c r="W1489">
        <v>12</v>
      </c>
    </row>
    <row r="1490" spans="1:23" hidden="1">
      <c r="A1490" t="s">
        <v>34302</v>
      </c>
      <c r="B1490" t="s">
        <v>6065</v>
      </c>
      <c r="C1490" t="s">
        <v>6066</v>
      </c>
      <c r="D1490">
        <v>1996</v>
      </c>
      <c r="E1490" t="s">
        <v>182</v>
      </c>
      <c r="F1490" t="s">
        <v>6068</v>
      </c>
      <c r="G1490">
        <v>3</v>
      </c>
      <c r="J1490">
        <v>3</v>
      </c>
      <c r="K1490" t="s">
        <v>33799</v>
      </c>
      <c r="L1490" t="s">
        <v>34057</v>
      </c>
      <c r="M1490" t="s">
        <v>34058</v>
      </c>
      <c r="N1490" t="s">
        <v>33909</v>
      </c>
      <c r="O1490" t="s">
        <v>34008</v>
      </c>
      <c r="P1490" t="s">
        <v>33902</v>
      </c>
      <c r="Q1490">
        <v>53.5</v>
      </c>
      <c r="R1490">
        <v>-1.4</v>
      </c>
      <c r="S1490">
        <v>11</v>
      </c>
      <c r="T1490">
        <v>12.688741721854299</v>
      </c>
      <c r="U1490">
        <v>29.2992950224311</v>
      </c>
      <c r="V1490">
        <v>21</v>
      </c>
      <c r="W1490">
        <v>12.5</v>
      </c>
    </row>
    <row r="1491" spans="1:23" hidden="1">
      <c r="A1491" t="s">
        <v>34302</v>
      </c>
      <c r="B1491" t="s">
        <v>6065</v>
      </c>
      <c r="C1491" t="s">
        <v>6066</v>
      </c>
      <c r="D1491">
        <v>1996</v>
      </c>
      <c r="E1491" t="s">
        <v>182</v>
      </c>
      <c r="F1491" t="s">
        <v>6068</v>
      </c>
      <c r="G1491">
        <v>3</v>
      </c>
      <c r="J1491">
        <v>3</v>
      </c>
      <c r="K1491" t="s">
        <v>33799</v>
      </c>
      <c r="L1491" t="s">
        <v>34057</v>
      </c>
      <c r="M1491" t="s">
        <v>34058</v>
      </c>
      <c r="N1491" t="s">
        <v>33909</v>
      </c>
      <c r="O1491" t="s">
        <v>34008</v>
      </c>
      <c r="P1491" t="s">
        <v>33902</v>
      </c>
      <c r="Q1491">
        <v>53.5</v>
      </c>
      <c r="R1491">
        <v>-1.4</v>
      </c>
      <c r="S1491">
        <v>11</v>
      </c>
      <c r="T1491">
        <v>13.133774834437</v>
      </c>
      <c r="U1491">
        <v>57.650502029480798</v>
      </c>
      <c r="V1491">
        <v>21</v>
      </c>
      <c r="W1491">
        <v>13.1</v>
      </c>
    </row>
    <row r="1492" spans="1:23" hidden="1">
      <c r="A1492" t="s">
        <v>34302</v>
      </c>
      <c r="B1492" t="s">
        <v>6065</v>
      </c>
      <c r="C1492" t="s">
        <v>6066</v>
      </c>
      <c r="D1492">
        <v>1996</v>
      </c>
      <c r="E1492" t="s">
        <v>182</v>
      </c>
      <c r="F1492" t="s">
        <v>6068</v>
      </c>
      <c r="G1492">
        <v>3</v>
      </c>
      <c r="J1492">
        <v>3</v>
      </c>
      <c r="K1492" t="s">
        <v>33799</v>
      </c>
      <c r="L1492" t="s">
        <v>34057</v>
      </c>
      <c r="M1492" t="s">
        <v>34058</v>
      </c>
      <c r="N1492" t="s">
        <v>33909</v>
      </c>
      <c r="O1492" t="s">
        <v>34008</v>
      </c>
      <c r="P1492" t="s">
        <v>33902</v>
      </c>
      <c r="Q1492">
        <v>53.5</v>
      </c>
      <c r="R1492">
        <v>-1.4</v>
      </c>
      <c r="S1492">
        <v>11</v>
      </c>
      <c r="T1492">
        <v>14.129801324503299</v>
      </c>
      <c r="U1492">
        <v>67.247596667378701</v>
      </c>
      <c r="V1492">
        <v>21</v>
      </c>
      <c r="W1492">
        <v>14</v>
      </c>
    </row>
    <row r="1493" spans="1:23" hidden="1">
      <c r="A1493" t="s">
        <v>34302</v>
      </c>
      <c r="B1493" t="s">
        <v>6065</v>
      </c>
      <c r="C1493" t="s">
        <v>6066</v>
      </c>
      <c r="D1493">
        <v>1996</v>
      </c>
      <c r="E1493" t="s">
        <v>182</v>
      </c>
      <c r="F1493" t="s">
        <v>6068</v>
      </c>
      <c r="G1493">
        <v>3</v>
      </c>
      <c r="J1493">
        <v>3</v>
      </c>
      <c r="K1493" t="s">
        <v>33799</v>
      </c>
      <c r="L1493" t="s">
        <v>34057</v>
      </c>
      <c r="M1493" t="s">
        <v>34058</v>
      </c>
      <c r="N1493" t="s">
        <v>33909</v>
      </c>
      <c r="O1493" t="s">
        <v>34008</v>
      </c>
      <c r="P1493" t="s">
        <v>33902</v>
      </c>
      <c r="Q1493">
        <v>53.5</v>
      </c>
      <c r="R1493">
        <v>-1.4</v>
      </c>
      <c r="S1493">
        <v>11</v>
      </c>
      <c r="T1493">
        <v>16.227814569536399</v>
      </c>
      <c r="U1493">
        <v>78.046143986327706</v>
      </c>
      <c r="V1493">
        <v>21</v>
      </c>
      <c r="W1493">
        <v>16</v>
      </c>
    </row>
    <row r="1494" spans="1:23" hidden="1">
      <c r="A1494" t="s">
        <v>34302</v>
      </c>
      <c r="B1494" t="s">
        <v>6065</v>
      </c>
      <c r="C1494" t="s">
        <v>6066</v>
      </c>
      <c r="D1494">
        <v>1996</v>
      </c>
      <c r="E1494" t="s">
        <v>182</v>
      </c>
      <c r="F1494" t="s">
        <v>6068</v>
      </c>
      <c r="G1494">
        <v>3</v>
      </c>
      <c r="J1494">
        <v>3</v>
      </c>
      <c r="K1494" t="s">
        <v>33799</v>
      </c>
      <c r="L1494" t="s">
        <v>34057</v>
      </c>
      <c r="M1494" t="s">
        <v>34058</v>
      </c>
      <c r="N1494" t="s">
        <v>33909</v>
      </c>
      <c r="O1494" t="s">
        <v>34008</v>
      </c>
      <c r="P1494" t="s">
        <v>33902</v>
      </c>
      <c r="Q1494">
        <v>53.5</v>
      </c>
      <c r="R1494">
        <v>-1.4</v>
      </c>
      <c r="S1494">
        <v>11</v>
      </c>
      <c r="T1494">
        <v>20.296688741721798</v>
      </c>
      <c r="U1494">
        <v>82.556718649861097</v>
      </c>
      <c r="V1494">
        <v>21</v>
      </c>
      <c r="W1494">
        <v>20</v>
      </c>
    </row>
    <row r="1495" spans="1:23" hidden="1">
      <c r="A1495" t="s">
        <v>34302</v>
      </c>
      <c r="B1495" t="s">
        <v>6065</v>
      </c>
      <c r="C1495" t="s">
        <v>6066</v>
      </c>
      <c r="D1495">
        <v>1996</v>
      </c>
      <c r="E1495" t="s">
        <v>182</v>
      </c>
      <c r="F1495" t="s">
        <v>6068</v>
      </c>
      <c r="G1495">
        <v>3</v>
      </c>
      <c r="J1495">
        <v>3</v>
      </c>
      <c r="K1495" t="s">
        <v>33799</v>
      </c>
      <c r="L1495" t="s">
        <v>34057</v>
      </c>
      <c r="M1495" t="s">
        <v>34058</v>
      </c>
      <c r="N1495" t="s">
        <v>33909</v>
      </c>
      <c r="O1495" t="s">
        <v>34008</v>
      </c>
      <c r="P1495" t="s">
        <v>33823</v>
      </c>
      <c r="Q1495">
        <v>56.5</v>
      </c>
      <c r="R1495">
        <v>-3.1</v>
      </c>
      <c r="S1495">
        <v>11</v>
      </c>
      <c r="T1495">
        <v>4.0211920529801297</v>
      </c>
      <c r="U1495">
        <v>0.32087160863063902</v>
      </c>
      <c r="V1495">
        <v>21</v>
      </c>
      <c r="W1495">
        <v>4</v>
      </c>
    </row>
    <row r="1496" spans="1:23" hidden="1">
      <c r="A1496" t="s">
        <v>34302</v>
      </c>
      <c r="B1496" t="s">
        <v>6065</v>
      </c>
      <c r="C1496" t="s">
        <v>6066</v>
      </c>
      <c r="D1496">
        <v>1996</v>
      </c>
      <c r="E1496" t="s">
        <v>182</v>
      </c>
      <c r="F1496" t="s">
        <v>6068</v>
      </c>
      <c r="G1496">
        <v>3</v>
      </c>
      <c r="J1496">
        <v>3</v>
      </c>
      <c r="K1496" t="s">
        <v>33799</v>
      </c>
      <c r="L1496" t="s">
        <v>34057</v>
      </c>
      <c r="M1496" t="s">
        <v>34058</v>
      </c>
      <c r="N1496" t="s">
        <v>33909</v>
      </c>
      <c r="O1496" t="s">
        <v>34008</v>
      </c>
      <c r="P1496" t="s">
        <v>33823</v>
      </c>
      <c r="Q1496">
        <v>56.5</v>
      </c>
      <c r="R1496">
        <v>-3.1</v>
      </c>
      <c r="S1496">
        <v>11</v>
      </c>
      <c r="T1496">
        <v>8.0900662251655593</v>
      </c>
      <c r="U1496">
        <v>-0.329844050416568</v>
      </c>
      <c r="V1496">
        <v>21</v>
      </c>
      <c r="W1496">
        <v>8</v>
      </c>
    </row>
    <row r="1497" spans="1:23" hidden="1">
      <c r="A1497" t="s">
        <v>34302</v>
      </c>
      <c r="B1497" t="s">
        <v>6065</v>
      </c>
      <c r="C1497" t="s">
        <v>6066</v>
      </c>
      <c r="D1497">
        <v>1996</v>
      </c>
      <c r="E1497" t="s">
        <v>182</v>
      </c>
      <c r="F1497" t="s">
        <v>6068</v>
      </c>
      <c r="G1497">
        <v>3</v>
      </c>
      <c r="J1497">
        <v>3</v>
      </c>
      <c r="K1497" t="s">
        <v>33799</v>
      </c>
      <c r="L1497" t="s">
        <v>34057</v>
      </c>
      <c r="M1497" t="s">
        <v>34058</v>
      </c>
      <c r="N1497" t="s">
        <v>33909</v>
      </c>
      <c r="O1497" t="s">
        <v>34008</v>
      </c>
      <c r="P1497" t="s">
        <v>33823</v>
      </c>
      <c r="Q1497">
        <v>56.5</v>
      </c>
      <c r="R1497">
        <v>-3.1</v>
      </c>
      <c r="S1497">
        <v>11</v>
      </c>
      <c r="T1497">
        <v>10.082119205298</v>
      </c>
      <c r="U1497">
        <v>0.47724845118565801</v>
      </c>
      <c r="V1497">
        <v>21</v>
      </c>
      <c r="W1497">
        <v>10</v>
      </c>
    </row>
    <row r="1498" spans="1:23" hidden="1">
      <c r="A1498" t="s">
        <v>34302</v>
      </c>
      <c r="B1498" t="s">
        <v>6065</v>
      </c>
      <c r="C1498" t="s">
        <v>6066</v>
      </c>
      <c r="D1498">
        <v>1996</v>
      </c>
      <c r="E1498" t="s">
        <v>182</v>
      </c>
      <c r="F1498" t="s">
        <v>6068</v>
      </c>
      <c r="G1498">
        <v>3</v>
      </c>
      <c r="J1498">
        <v>3</v>
      </c>
      <c r="K1498" t="s">
        <v>33799</v>
      </c>
      <c r="L1498" t="s">
        <v>34057</v>
      </c>
      <c r="M1498" t="s">
        <v>34058</v>
      </c>
      <c r="N1498" t="s">
        <v>33909</v>
      </c>
      <c r="O1498" t="s">
        <v>34008</v>
      </c>
      <c r="P1498" t="s">
        <v>33823</v>
      </c>
      <c r="Q1498">
        <v>56.5</v>
      </c>
      <c r="R1498">
        <v>-3.1</v>
      </c>
      <c r="S1498">
        <v>11</v>
      </c>
      <c r="T1498">
        <v>11.141721854304601</v>
      </c>
      <c r="U1498">
        <v>6.9215979491559596E-2</v>
      </c>
      <c r="V1498">
        <v>21</v>
      </c>
      <c r="W1498">
        <v>11</v>
      </c>
    </row>
    <row r="1499" spans="1:23" hidden="1">
      <c r="A1499" t="s">
        <v>34302</v>
      </c>
      <c r="B1499" t="s">
        <v>6065</v>
      </c>
      <c r="C1499" t="s">
        <v>6066</v>
      </c>
      <c r="D1499">
        <v>1996</v>
      </c>
      <c r="E1499" t="s">
        <v>182</v>
      </c>
      <c r="F1499" t="s">
        <v>6068</v>
      </c>
      <c r="G1499">
        <v>3</v>
      </c>
      <c r="J1499">
        <v>3</v>
      </c>
      <c r="K1499" t="s">
        <v>33799</v>
      </c>
      <c r="L1499" t="s">
        <v>34057</v>
      </c>
      <c r="M1499" t="s">
        <v>34058</v>
      </c>
      <c r="N1499" t="s">
        <v>33909</v>
      </c>
      <c r="O1499" t="s">
        <v>34008</v>
      </c>
      <c r="P1499" t="s">
        <v>33823</v>
      </c>
      <c r="Q1499">
        <v>56.5</v>
      </c>
      <c r="R1499">
        <v>-3.1</v>
      </c>
      <c r="S1499">
        <v>11</v>
      </c>
      <c r="T1499">
        <v>11.6291390728476</v>
      </c>
      <c r="U1499">
        <v>18.739585558641298</v>
      </c>
      <c r="V1499">
        <v>21</v>
      </c>
      <c r="W1499">
        <v>11.5</v>
      </c>
    </row>
    <row r="1500" spans="1:23" hidden="1">
      <c r="A1500" t="s">
        <v>34302</v>
      </c>
      <c r="B1500" t="s">
        <v>6065</v>
      </c>
      <c r="C1500" t="s">
        <v>6066</v>
      </c>
      <c r="D1500">
        <v>1996</v>
      </c>
      <c r="E1500" t="s">
        <v>182</v>
      </c>
      <c r="F1500" t="s">
        <v>6068</v>
      </c>
      <c r="G1500">
        <v>3</v>
      </c>
      <c r="J1500">
        <v>3</v>
      </c>
      <c r="K1500" t="s">
        <v>33799</v>
      </c>
      <c r="L1500" t="s">
        <v>34057</v>
      </c>
      <c r="M1500" t="s">
        <v>34058</v>
      </c>
      <c r="N1500" t="s">
        <v>33909</v>
      </c>
      <c r="O1500" t="s">
        <v>34008</v>
      </c>
      <c r="P1500" t="s">
        <v>33823</v>
      </c>
      <c r="Q1500">
        <v>56.5</v>
      </c>
      <c r="R1500">
        <v>-3.1</v>
      </c>
      <c r="S1500">
        <v>11</v>
      </c>
      <c r="T1500">
        <v>12.0953642384105</v>
      </c>
      <c r="U1500">
        <v>57.734244819483003</v>
      </c>
      <c r="V1500">
        <v>21</v>
      </c>
      <c r="W1500">
        <v>12</v>
      </c>
    </row>
    <row r="1501" spans="1:23" hidden="1">
      <c r="A1501" t="s">
        <v>34302</v>
      </c>
      <c r="B1501" t="s">
        <v>6065</v>
      </c>
      <c r="C1501" t="s">
        <v>6066</v>
      </c>
      <c r="D1501">
        <v>1996</v>
      </c>
      <c r="E1501" t="s">
        <v>182</v>
      </c>
      <c r="F1501" t="s">
        <v>6068</v>
      </c>
      <c r="G1501">
        <v>3</v>
      </c>
      <c r="J1501">
        <v>3</v>
      </c>
      <c r="K1501" t="s">
        <v>33799</v>
      </c>
      <c r="L1501" t="s">
        <v>34057</v>
      </c>
      <c r="M1501" t="s">
        <v>34058</v>
      </c>
      <c r="N1501" t="s">
        <v>33909</v>
      </c>
      <c r="O1501" t="s">
        <v>34008</v>
      </c>
      <c r="P1501" t="s">
        <v>33823</v>
      </c>
      <c r="Q1501">
        <v>56.5</v>
      </c>
      <c r="R1501">
        <v>-3.1</v>
      </c>
      <c r="S1501">
        <v>11</v>
      </c>
      <c r="T1501">
        <v>12.582781456953599</v>
      </c>
      <c r="U1501">
        <v>68.985259559923094</v>
      </c>
      <c r="V1501">
        <v>21</v>
      </c>
      <c r="W1501">
        <v>12.5</v>
      </c>
    </row>
    <row r="1502" spans="1:23" hidden="1">
      <c r="A1502" t="s">
        <v>34302</v>
      </c>
      <c r="B1502" t="s">
        <v>6065</v>
      </c>
      <c r="C1502" t="s">
        <v>6066</v>
      </c>
      <c r="D1502">
        <v>1996</v>
      </c>
      <c r="E1502" t="s">
        <v>182</v>
      </c>
      <c r="F1502" t="s">
        <v>6068</v>
      </c>
      <c r="G1502">
        <v>3</v>
      </c>
      <c r="J1502">
        <v>3</v>
      </c>
      <c r="K1502" t="s">
        <v>33799</v>
      </c>
      <c r="L1502" t="s">
        <v>34057</v>
      </c>
      <c r="M1502" t="s">
        <v>34058</v>
      </c>
      <c r="N1502" t="s">
        <v>33909</v>
      </c>
      <c r="O1502" t="s">
        <v>34008</v>
      </c>
      <c r="P1502" t="s">
        <v>33823</v>
      </c>
      <c r="Q1502">
        <v>56.5</v>
      </c>
      <c r="R1502">
        <v>-3.1</v>
      </c>
      <c r="S1502">
        <v>11</v>
      </c>
      <c r="T1502">
        <v>13.112582781456901</v>
      </c>
      <c r="U1502">
        <v>67.329630420850194</v>
      </c>
      <c r="V1502">
        <v>21</v>
      </c>
      <c r="W1502">
        <v>13.1</v>
      </c>
    </row>
    <row r="1503" spans="1:23" hidden="1">
      <c r="A1503" t="s">
        <v>34302</v>
      </c>
      <c r="B1503" t="s">
        <v>6065</v>
      </c>
      <c r="C1503" t="s">
        <v>6066</v>
      </c>
      <c r="D1503">
        <v>1996</v>
      </c>
      <c r="E1503" t="s">
        <v>182</v>
      </c>
      <c r="F1503" t="s">
        <v>6068</v>
      </c>
      <c r="G1503">
        <v>3</v>
      </c>
      <c r="J1503">
        <v>3</v>
      </c>
      <c r="K1503" t="s">
        <v>33799</v>
      </c>
      <c r="L1503" t="s">
        <v>34057</v>
      </c>
      <c r="M1503" t="s">
        <v>34058</v>
      </c>
      <c r="N1503" t="s">
        <v>33909</v>
      </c>
      <c r="O1503" t="s">
        <v>34008</v>
      </c>
      <c r="P1503" t="s">
        <v>33823</v>
      </c>
      <c r="Q1503">
        <v>56.5</v>
      </c>
      <c r="R1503">
        <v>-3.1</v>
      </c>
      <c r="S1503">
        <v>11</v>
      </c>
      <c r="T1503">
        <v>14.150993377483401</v>
      </c>
      <c r="U1503">
        <v>62.4071779534287</v>
      </c>
      <c r="V1503">
        <v>21</v>
      </c>
      <c r="W1503">
        <v>14</v>
      </c>
    </row>
    <row r="1504" spans="1:23" hidden="1">
      <c r="A1504" t="s">
        <v>34302</v>
      </c>
      <c r="B1504" t="s">
        <v>6065</v>
      </c>
      <c r="C1504" t="s">
        <v>6066</v>
      </c>
      <c r="D1504">
        <v>1996</v>
      </c>
      <c r="E1504" t="s">
        <v>182</v>
      </c>
      <c r="F1504" t="s">
        <v>6068</v>
      </c>
      <c r="G1504">
        <v>3</v>
      </c>
      <c r="J1504">
        <v>3</v>
      </c>
      <c r="K1504" t="s">
        <v>33799</v>
      </c>
      <c r="L1504" t="s">
        <v>34057</v>
      </c>
      <c r="M1504" t="s">
        <v>34058</v>
      </c>
      <c r="N1504" t="s">
        <v>33909</v>
      </c>
      <c r="O1504" t="s">
        <v>34008</v>
      </c>
      <c r="P1504" t="s">
        <v>33823</v>
      </c>
      <c r="Q1504">
        <v>56.5</v>
      </c>
      <c r="R1504">
        <v>-3.1</v>
      </c>
      <c r="S1504">
        <v>11</v>
      </c>
      <c r="T1504">
        <v>16.227814569536399</v>
      </c>
      <c r="U1504">
        <v>71.271950437940603</v>
      </c>
      <c r="V1504">
        <v>21</v>
      </c>
      <c r="W1504">
        <v>16</v>
      </c>
    </row>
    <row r="1505" spans="1:23" hidden="1">
      <c r="A1505" t="s">
        <v>34302</v>
      </c>
      <c r="B1505" t="s">
        <v>6065</v>
      </c>
      <c r="C1505" t="s">
        <v>6066</v>
      </c>
      <c r="D1505">
        <v>1996</v>
      </c>
      <c r="E1505" t="s">
        <v>182</v>
      </c>
      <c r="F1505" t="s">
        <v>6068</v>
      </c>
      <c r="G1505">
        <v>3</v>
      </c>
      <c r="J1505">
        <v>3</v>
      </c>
      <c r="K1505" t="s">
        <v>33799</v>
      </c>
      <c r="L1505" t="s">
        <v>34057</v>
      </c>
      <c r="M1505" t="s">
        <v>34058</v>
      </c>
      <c r="N1505" t="s">
        <v>33909</v>
      </c>
      <c r="O1505" t="s">
        <v>34008</v>
      </c>
      <c r="P1505" t="s">
        <v>33823</v>
      </c>
      <c r="Q1505">
        <v>56.5</v>
      </c>
      <c r="R1505">
        <v>-3.1</v>
      </c>
      <c r="S1505">
        <v>11</v>
      </c>
      <c r="T1505">
        <v>20.296688741721798</v>
      </c>
      <c r="U1505">
        <v>89.008331553086904</v>
      </c>
      <c r="V1505">
        <v>21</v>
      </c>
      <c r="W1505">
        <v>20</v>
      </c>
    </row>
    <row r="1506" spans="1:23" hidden="1">
      <c r="A1506" t="s">
        <v>34302</v>
      </c>
      <c r="B1506" t="s">
        <v>6065</v>
      </c>
      <c r="C1506" t="s">
        <v>6066</v>
      </c>
      <c r="D1506">
        <v>1996</v>
      </c>
      <c r="E1506" t="s">
        <v>182</v>
      </c>
      <c r="F1506" t="s">
        <v>6068</v>
      </c>
      <c r="G1506">
        <v>3</v>
      </c>
      <c r="J1506">
        <v>3</v>
      </c>
      <c r="K1506" t="s">
        <v>33799</v>
      </c>
      <c r="L1506" t="s">
        <v>34057</v>
      </c>
      <c r="M1506" t="s">
        <v>34058</v>
      </c>
      <c r="N1506" t="s">
        <v>33909</v>
      </c>
      <c r="O1506" t="s">
        <v>34008</v>
      </c>
      <c r="P1506" t="s">
        <v>867</v>
      </c>
      <c r="Q1506">
        <v>50.4</v>
      </c>
      <c r="R1506">
        <v>-3.3</v>
      </c>
      <c r="S1506">
        <v>11</v>
      </c>
      <c r="T1506">
        <v>4.0211920529801297</v>
      </c>
      <c r="U1506">
        <v>0.64345225379191995</v>
      </c>
      <c r="V1506">
        <v>21</v>
      </c>
      <c r="W1506">
        <v>4</v>
      </c>
    </row>
    <row r="1507" spans="1:23" hidden="1">
      <c r="A1507" t="s">
        <v>34302</v>
      </c>
      <c r="B1507" t="s">
        <v>6065</v>
      </c>
      <c r="C1507" t="s">
        <v>6066</v>
      </c>
      <c r="D1507">
        <v>1996</v>
      </c>
      <c r="E1507" t="s">
        <v>182</v>
      </c>
      <c r="F1507" t="s">
        <v>6068</v>
      </c>
      <c r="G1507">
        <v>3</v>
      </c>
      <c r="J1507">
        <v>3</v>
      </c>
      <c r="K1507" t="s">
        <v>33799</v>
      </c>
      <c r="L1507" t="s">
        <v>34057</v>
      </c>
      <c r="M1507" t="s">
        <v>34058</v>
      </c>
      <c r="N1507" t="s">
        <v>33909</v>
      </c>
      <c r="O1507" t="s">
        <v>34008</v>
      </c>
      <c r="P1507" t="s">
        <v>867</v>
      </c>
      <c r="Q1507">
        <v>50.4</v>
      </c>
      <c r="R1507">
        <v>-3.3</v>
      </c>
      <c r="S1507">
        <v>11</v>
      </c>
      <c r="T1507">
        <v>8.0900662251655593</v>
      </c>
      <c r="U1507">
        <v>-0.329844050416568</v>
      </c>
      <c r="V1507">
        <v>21</v>
      </c>
      <c r="W1507">
        <v>8</v>
      </c>
    </row>
    <row r="1508" spans="1:23" hidden="1">
      <c r="A1508" t="s">
        <v>34302</v>
      </c>
      <c r="B1508" t="s">
        <v>6065</v>
      </c>
      <c r="C1508" t="s">
        <v>6066</v>
      </c>
      <c r="D1508">
        <v>1996</v>
      </c>
      <c r="E1508" t="s">
        <v>182</v>
      </c>
      <c r="F1508" t="s">
        <v>6068</v>
      </c>
      <c r="G1508">
        <v>3</v>
      </c>
      <c r="J1508">
        <v>3</v>
      </c>
      <c r="K1508" t="s">
        <v>33799</v>
      </c>
      <c r="L1508" t="s">
        <v>34057</v>
      </c>
      <c r="M1508" t="s">
        <v>34058</v>
      </c>
      <c r="N1508" t="s">
        <v>33909</v>
      </c>
      <c r="O1508" t="s">
        <v>34008</v>
      </c>
      <c r="P1508" t="s">
        <v>867</v>
      </c>
      <c r="Q1508">
        <v>50.4</v>
      </c>
      <c r="R1508">
        <v>-3.3</v>
      </c>
      <c r="S1508">
        <v>11</v>
      </c>
      <c r="T1508">
        <v>10.1245033112582</v>
      </c>
      <c r="U1508">
        <v>-0.17133091219822899</v>
      </c>
      <c r="V1508">
        <v>21</v>
      </c>
      <c r="W1508">
        <v>10</v>
      </c>
    </row>
    <row r="1509" spans="1:23" hidden="1">
      <c r="A1509" t="s">
        <v>34302</v>
      </c>
      <c r="B1509" t="s">
        <v>6065</v>
      </c>
      <c r="C1509" t="s">
        <v>6066</v>
      </c>
      <c r="D1509">
        <v>1996</v>
      </c>
      <c r="E1509" t="s">
        <v>182</v>
      </c>
      <c r="F1509" t="s">
        <v>6068</v>
      </c>
      <c r="G1509">
        <v>3</v>
      </c>
      <c r="J1509">
        <v>3</v>
      </c>
      <c r="K1509" t="s">
        <v>33799</v>
      </c>
      <c r="L1509" t="s">
        <v>34057</v>
      </c>
      <c r="M1509" t="s">
        <v>34058</v>
      </c>
      <c r="N1509" t="s">
        <v>33909</v>
      </c>
      <c r="O1509" t="s">
        <v>34008</v>
      </c>
      <c r="P1509" t="s">
        <v>867</v>
      </c>
      <c r="Q1509">
        <v>50.4</v>
      </c>
      <c r="R1509">
        <v>-3.3</v>
      </c>
      <c r="S1509">
        <v>11</v>
      </c>
      <c r="T1509">
        <v>11.141721854304601</v>
      </c>
      <c r="U1509">
        <v>-0.25336466566972099</v>
      </c>
      <c r="V1509">
        <v>21</v>
      </c>
      <c r="W1509">
        <v>11</v>
      </c>
    </row>
    <row r="1510" spans="1:23" hidden="1">
      <c r="A1510" t="s">
        <v>34302</v>
      </c>
      <c r="B1510" t="s">
        <v>6065</v>
      </c>
      <c r="C1510" t="s">
        <v>6066</v>
      </c>
      <c r="D1510">
        <v>1996</v>
      </c>
      <c r="E1510" t="s">
        <v>182</v>
      </c>
      <c r="F1510" t="s">
        <v>6068</v>
      </c>
      <c r="G1510">
        <v>3</v>
      </c>
      <c r="J1510">
        <v>3</v>
      </c>
      <c r="K1510" t="s">
        <v>33799</v>
      </c>
      <c r="L1510" t="s">
        <v>34057</v>
      </c>
      <c r="M1510" t="s">
        <v>34058</v>
      </c>
      <c r="N1510" t="s">
        <v>33909</v>
      </c>
      <c r="O1510" t="s">
        <v>34008</v>
      </c>
      <c r="P1510" t="s">
        <v>867</v>
      </c>
      <c r="Q1510">
        <v>50.4</v>
      </c>
      <c r="R1510">
        <v>-3.3</v>
      </c>
      <c r="S1510">
        <v>11</v>
      </c>
      <c r="T1510">
        <v>11.6291390728476</v>
      </c>
      <c r="U1510">
        <v>1.3202307199316199</v>
      </c>
      <c r="V1510">
        <v>21</v>
      </c>
      <c r="W1510">
        <v>11.5</v>
      </c>
    </row>
    <row r="1511" spans="1:23" hidden="1">
      <c r="A1511" t="s">
        <v>34302</v>
      </c>
      <c r="B1511" t="s">
        <v>6065</v>
      </c>
      <c r="C1511" t="s">
        <v>6066</v>
      </c>
      <c r="D1511">
        <v>1996</v>
      </c>
      <c r="E1511" t="s">
        <v>182</v>
      </c>
      <c r="F1511" t="s">
        <v>6068</v>
      </c>
      <c r="G1511">
        <v>3</v>
      </c>
      <c r="J1511">
        <v>3</v>
      </c>
      <c r="K1511" t="s">
        <v>33799</v>
      </c>
      <c r="L1511" t="s">
        <v>34057</v>
      </c>
      <c r="M1511" t="s">
        <v>34058</v>
      </c>
      <c r="N1511" t="s">
        <v>33909</v>
      </c>
      <c r="O1511" t="s">
        <v>34008</v>
      </c>
      <c r="P1511" t="s">
        <v>867</v>
      </c>
      <c r="Q1511">
        <v>50.4</v>
      </c>
      <c r="R1511">
        <v>-3.3</v>
      </c>
      <c r="S1511">
        <v>11</v>
      </c>
      <c r="T1511">
        <v>12.137748344370801</v>
      </c>
      <c r="U1511">
        <v>52.246955778679698</v>
      </c>
      <c r="V1511">
        <v>21</v>
      </c>
      <c r="W1511">
        <v>12</v>
      </c>
    </row>
    <row r="1512" spans="1:23" hidden="1">
      <c r="A1512" t="s">
        <v>34302</v>
      </c>
      <c r="B1512" t="s">
        <v>6065</v>
      </c>
      <c r="C1512" t="s">
        <v>6066</v>
      </c>
      <c r="D1512">
        <v>1996</v>
      </c>
      <c r="E1512" t="s">
        <v>182</v>
      </c>
      <c r="F1512" t="s">
        <v>6068</v>
      </c>
      <c r="G1512">
        <v>3</v>
      </c>
      <c r="J1512">
        <v>3</v>
      </c>
      <c r="K1512" t="s">
        <v>33799</v>
      </c>
      <c r="L1512" t="s">
        <v>34057</v>
      </c>
      <c r="M1512" t="s">
        <v>34058</v>
      </c>
      <c r="N1512" t="s">
        <v>33909</v>
      </c>
      <c r="O1512" t="s">
        <v>34008</v>
      </c>
      <c r="P1512" t="s">
        <v>867</v>
      </c>
      <c r="Q1512">
        <v>50.4</v>
      </c>
      <c r="R1512">
        <v>-3.3</v>
      </c>
      <c r="S1512">
        <v>11</v>
      </c>
      <c r="T1512">
        <v>12.646357615894001</v>
      </c>
      <c r="U1512">
        <v>81.883358256782699</v>
      </c>
      <c r="V1512">
        <v>21</v>
      </c>
      <c r="W1512">
        <v>12.5</v>
      </c>
    </row>
    <row r="1513" spans="1:23" hidden="1">
      <c r="A1513" t="s">
        <v>34302</v>
      </c>
      <c r="B1513" t="s">
        <v>6065</v>
      </c>
      <c r="C1513" t="s">
        <v>6066</v>
      </c>
      <c r="D1513">
        <v>1996</v>
      </c>
      <c r="E1513" t="s">
        <v>182</v>
      </c>
      <c r="F1513" t="s">
        <v>6068</v>
      </c>
      <c r="G1513">
        <v>3</v>
      </c>
      <c r="J1513">
        <v>3</v>
      </c>
      <c r="K1513" t="s">
        <v>33799</v>
      </c>
      <c r="L1513" t="s">
        <v>34057</v>
      </c>
      <c r="M1513" t="s">
        <v>34058</v>
      </c>
      <c r="N1513" t="s">
        <v>33909</v>
      </c>
      <c r="O1513" t="s">
        <v>34008</v>
      </c>
      <c r="P1513" t="s">
        <v>867</v>
      </c>
      <c r="Q1513">
        <v>50.4</v>
      </c>
      <c r="R1513">
        <v>-3.3</v>
      </c>
      <c r="S1513">
        <v>11</v>
      </c>
      <c r="T1513">
        <v>13.091390728476799</v>
      </c>
      <c r="U1513">
        <v>72.8152104251228</v>
      </c>
      <c r="V1513">
        <v>21</v>
      </c>
      <c r="W1513">
        <v>13.1</v>
      </c>
    </row>
    <row r="1514" spans="1:23" hidden="1">
      <c r="A1514" t="s">
        <v>34302</v>
      </c>
      <c r="B1514" t="s">
        <v>6065</v>
      </c>
      <c r="C1514" t="s">
        <v>6066</v>
      </c>
      <c r="D1514">
        <v>1996</v>
      </c>
      <c r="E1514" t="s">
        <v>182</v>
      </c>
      <c r="F1514" t="s">
        <v>6068</v>
      </c>
      <c r="G1514">
        <v>3</v>
      </c>
      <c r="J1514">
        <v>3</v>
      </c>
      <c r="K1514" t="s">
        <v>33799</v>
      </c>
      <c r="L1514" t="s">
        <v>34057</v>
      </c>
      <c r="M1514" t="s">
        <v>34058</v>
      </c>
      <c r="N1514" t="s">
        <v>33909</v>
      </c>
      <c r="O1514" t="s">
        <v>34008</v>
      </c>
      <c r="P1514" t="s">
        <v>867</v>
      </c>
      <c r="Q1514">
        <v>50.4</v>
      </c>
      <c r="R1514">
        <v>-3.3</v>
      </c>
      <c r="S1514">
        <v>11</v>
      </c>
      <c r="T1514">
        <v>14.150993377483401</v>
      </c>
      <c r="U1514">
        <v>75.310403759880302</v>
      </c>
      <c r="V1514">
        <v>21</v>
      </c>
      <c r="W1514">
        <v>14</v>
      </c>
    </row>
    <row r="1515" spans="1:23" hidden="1">
      <c r="A1515" t="s">
        <v>34302</v>
      </c>
      <c r="B1515" t="s">
        <v>6065</v>
      </c>
      <c r="C1515" t="s">
        <v>6066</v>
      </c>
      <c r="D1515">
        <v>1996</v>
      </c>
      <c r="E1515" t="s">
        <v>182</v>
      </c>
      <c r="F1515" t="s">
        <v>6068</v>
      </c>
      <c r="G1515">
        <v>3</v>
      </c>
      <c r="J1515">
        <v>3</v>
      </c>
      <c r="K1515" t="s">
        <v>33799</v>
      </c>
      <c r="L1515" t="s">
        <v>34057</v>
      </c>
      <c r="M1515" t="s">
        <v>34058</v>
      </c>
      <c r="N1515" t="s">
        <v>33909</v>
      </c>
      <c r="O1515" t="s">
        <v>34008</v>
      </c>
      <c r="P1515" t="s">
        <v>867</v>
      </c>
      <c r="Q1515">
        <v>50.4</v>
      </c>
      <c r="R1515">
        <v>-3.3</v>
      </c>
      <c r="S1515">
        <v>11</v>
      </c>
      <c r="T1515">
        <v>16.206622516556202</v>
      </c>
      <c r="U1515">
        <v>80.628498184148697</v>
      </c>
      <c r="V1515">
        <v>21</v>
      </c>
      <c r="W1515">
        <v>16</v>
      </c>
    </row>
    <row r="1516" spans="1:23" hidden="1">
      <c r="A1516" t="s">
        <v>34302</v>
      </c>
      <c r="B1516" t="s">
        <v>6065</v>
      </c>
      <c r="C1516" t="s">
        <v>6066</v>
      </c>
      <c r="D1516">
        <v>1996</v>
      </c>
      <c r="E1516" t="s">
        <v>182</v>
      </c>
      <c r="F1516" t="s">
        <v>6068</v>
      </c>
      <c r="G1516">
        <v>3</v>
      </c>
      <c r="J1516">
        <v>3</v>
      </c>
      <c r="K1516" t="s">
        <v>33799</v>
      </c>
      <c r="L1516" t="s">
        <v>34057</v>
      </c>
      <c r="M1516" t="s">
        <v>34058</v>
      </c>
      <c r="N1516" t="s">
        <v>33909</v>
      </c>
      <c r="O1516" t="s">
        <v>34008</v>
      </c>
      <c r="P1516" t="s">
        <v>867</v>
      </c>
      <c r="Q1516">
        <v>50.4</v>
      </c>
      <c r="R1516">
        <v>-3.3</v>
      </c>
      <c r="S1516">
        <v>11</v>
      </c>
      <c r="T1516">
        <v>20.3178807947019</v>
      </c>
      <c r="U1516">
        <v>95.780816064943394</v>
      </c>
      <c r="V1516">
        <v>21</v>
      </c>
      <c r="W1516">
        <v>20</v>
      </c>
    </row>
    <row r="1517" spans="1:23" hidden="1">
      <c r="A1517" t="s">
        <v>34303</v>
      </c>
      <c r="B1517" t="s">
        <v>21963</v>
      </c>
      <c r="C1517" t="s">
        <v>21965</v>
      </c>
      <c r="D1517">
        <v>2009</v>
      </c>
      <c r="E1517" t="s">
        <v>902</v>
      </c>
      <c r="F1517" t="s">
        <v>21967</v>
      </c>
      <c r="G1517">
        <v>9</v>
      </c>
      <c r="J1517">
        <v>9</v>
      </c>
      <c r="K1517" t="s">
        <v>34002</v>
      </c>
      <c r="L1517" t="s">
        <v>34207</v>
      </c>
      <c r="M1517" t="s">
        <v>34208</v>
      </c>
      <c r="N1517" t="s">
        <v>33863</v>
      </c>
      <c r="O1517" t="s">
        <v>33853</v>
      </c>
      <c r="P1517" t="s">
        <v>34214</v>
      </c>
      <c r="Q1517">
        <v>28.4</v>
      </c>
      <c r="R1517">
        <v>129.36944</v>
      </c>
      <c r="S1517">
        <v>5</v>
      </c>
      <c r="T1517">
        <v>9.9361022364217195</v>
      </c>
      <c r="U1517">
        <v>45.353159851301101</v>
      </c>
      <c r="V1517">
        <v>100</v>
      </c>
      <c r="W1517">
        <v>10</v>
      </c>
    </row>
    <row r="1518" spans="1:23" hidden="1">
      <c r="A1518" t="s">
        <v>34303</v>
      </c>
      <c r="B1518" t="s">
        <v>21963</v>
      </c>
      <c r="C1518" t="s">
        <v>21965</v>
      </c>
      <c r="D1518">
        <v>2009</v>
      </c>
      <c r="E1518" t="s">
        <v>902</v>
      </c>
      <c r="F1518" t="s">
        <v>21967</v>
      </c>
      <c r="G1518">
        <v>9</v>
      </c>
      <c r="J1518">
        <v>9</v>
      </c>
      <c r="K1518" t="s">
        <v>34002</v>
      </c>
      <c r="L1518" t="s">
        <v>34207</v>
      </c>
      <c r="M1518" t="s">
        <v>34208</v>
      </c>
      <c r="N1518" t="s">
        <v>33863</v>
      </c>
      <c r="O1518" t="s">
        <v>33853</v>
      </c>
      <c r="P1518" t="s">
        <v>34214</v>
      </c>
      <c r="Q1518">
        <v>28.4</v>
      </c>
      <c r="R1518">
        <v>129.36944</v>
      </c>
      <c r="S1518">
        <v>5</v>
      </c>
      <c r="T1518">
        <v>11.980830670926499</v>
      </c>
      <c r="U1518">
        <v>66.542750929367998</v>
      </c>
      <c r="V1518">
        <v>100</v>
      </c>
      <c r="W1518">
        <v>12</v>
      </c>
    </row>
    <row r="1519" spans="1:23" hidden="1">
      <c r="A1519" t="s">
        <v>34303</v>
      </c>
      <c r="B1519" t="s">
        <v>21963</v>
      </c>
      <c r="C1519" t="s">
        <v>21965</v>
      </c>
      <c r="D1519">
        <v>2009</v>
      </c>
      <c r="E1519" t="s">
        <v>902</v>
      </c>
      <c r="F1519" t="s">
        <v>21967</v>
      </c>
      <c r="G1519">
        <v>9</v>
      </c>
      <c r="J1519">
        <v>9</v>
      </c>
      <c r="K1519" t="s">
        <v>34002</v>
      </c>
      <c r="L1519" t="s">
        <v>34207</v>
      </c>
      <c r="M1519" t="s">
        <v>34208</v>
      </c>
      <c r="N1519" t="s">
        <v>33863</v>
      </c>
      <c r="O1519" t="s">
        <v>33853</v>
      </c>
      <c r="P1519" t="s">
        <v>34214</v>
      </c>
      <c r="Q1519">
        <v>28.4</v>
      </c>
      <c r="R1519">
        <v>129.36944</v>
      </c>
      <c r="S1519">
        <v>5</v>
      </c>
      <c r="T1519">
        <v>12.9712460063897</v>
      </c>
      <c r="U1519">
        <v>40.520446096654297</v>
      </c>
      <c r="V1519">
        <v>100</v>
      </c>
      <c r="W1519">
        <v>13</v>
      </c>
    </row>
    <row r="1520" spans="1:23" hidden="1">
      <c r="A1520" t="s">
        <v>34303</v>
      </c>
      <c r="B1520" t="s">
        <v>21963</v>
      </c>
      <c r="C1520" t="s">
        <v>21965</v>
      </c>
      <c r="D1520">
        <v>2009</v>
      </c>
      <c r="E1520" t="s">
        <v>902</v>
      </c>
      <c r="F1520" t="s">
        <v>21967</v>
      </c>
      <c r="G1520">
        <v>9</v>
      </c>
      <c r="J1520">
        <v>9</v>
      </c>
      <c r="K1520" t="s">
        <v>34002</v>
      </c>
      <c r="L1520" t="s">
        <v>34207</v>
      </c>
      <c r="M1520" t="s">
        <v>34208</v>
      </c>
      <c r="N1520" t="s">
        <v>33863</v>
      </c>
      <c r="O1520" t="s">
        <v>33853</v>
      </c>
      <c r="P1520" t="s">
        <v>34214</v>
      </c>
      <c r="Q1520">
        <v>28.4</v>
      </c>
      <c r="R1520">
        <v>129.36944</v>
      </c>
      <c r="S1520">
        <v>5</v>
      </c>
      <c r="T1520">
        <v>14.0095846645367</v>
      </c>
      <c r="U1520">
        <v>15.9851301115241</v>
      </c>
      <c r="V1520">
        <v>100</v>
      </c>
      <c r="W1520">
        <v>14</v>
      </c>
    </row>
    <row r="1521" spans="1:23" hidden="1">
      <c r="A1521" t="s">
        <v>34303</v>
      </c>
      <c r="B1521" t="s">
        <v>21963</v>
      </c>
      <c r="C1521" t="s">
        <v>21965</v>
      </c>
      <c r="D1521">
        <v>2009</v>
      </c>
      <c r="E1521" t="s">
        <v>902</v>
      </c>
      <c r="F1521" t="s">
        <v>21967</v>
      </c>
      <c r="G1521">
        <v>9</v>
      </c>
      <c r="J1521">
        <v>9</v>
      </c>
      <c r="K1521" t="s">
        <v>34002</v>
      </c>
      <c r="L1521" t="s">
        <v>34207</v>
      </c>
      <c r="M1521" t="s">
        <v>34208</v>
      </c>
      <c r="N1521" t="s">
        <v>33863</v>
      </c>
      <c r="O1521" t="s">
        <v>33853</v>
      </c>
      <c r="P1521" t="s">
        <v>34214</v>
      </c>
      <c r="Q1521">
        <v>28.4</v>
      </c>
      <c r="R1521">
        <v>129.36944</v>
      </c>
      <c r="S1521">
        <v>5</v>
      </c>
      <c r="T1521">
        <v>15</v>
      </c>
      <c r="U1521">
        <v>0</v>
      </c>
      <c r="V1521">
        <v>100</v>
      </c>
      <c r="W1521">
        <v>15</v>
      </c>
    </row>
    <row r="1522" spans="1:23" hidden="1">
      <c r="A1522" t="s">
        <v>34303</v>
      </c>
      <c r="B1522" t="s">
        <v>21963</v>
      </c>
      <c r="C1522" t="s">
        <v>21965</v>
      </c>
      <c r="D1522">
        <v>2009</v>
      </c>
      <c r="E1522" t="s">
        <v>902</v>
      </c>
      <c r="F1522" t="s">
        <v>21967</v>
      </c>
      <c r="G1522">
        <v>9</v>
      </c>
      <c r="J1522">
        <v>9</v>
      </c>
      <c r="K1522" t="s">
        <v>34002</v>
      </c>
      <c r="L1522" t="s">
        <v>34207</v>
      </c>
      <c r="M1522" t="s">
        <v>34208</v>
      </c>
      <c r="N1522" t="s">
        <v>33863</v>
      </c>
      <c r="O1522" t="s">
        <v>33853</v>
      </c>
      <c r="P1522" t="s">
        <v>34212</v>
      </c>
      <c r="Q1522">
        <v>40.603152999999999</v>
      </c>
      <c r="R1522">
        <v>140.46378899999999</v>
      </c>
      <c r="S1522">
        <v>5</v>
      </c>
      <c r="T1522">
        <v>9.9666666666666597</v>
      </c>
      <c r="U1522">
        <v>100.392156862745</v>
      </c>
      <c r="V1522">
        <v>100</v>
      </c>
      <c r="W1522">
        <v>10</v>
      </c>
    </row>
    <row r="1523" spans="1:23" hidden="1">
      <c r="A1523" t="s">
        <v>34303</v>
      </c>
      <c r="B1523" t="s">
        <v>21963</v>
      </c>
      <c r="C1523" t="s">
        <v>21965</v>
      </c>
      <c r="D1523">
        <v>2009</v>
      </c>
      <c r="E1523" t="s">
        <v>902</v>
      </c>
      <c r="F1523" t="s">
        <v>21967</v>
      </c>
      <c r="G1523">
        <v>9</v>
      </c>
      <c r="J1523">
        <v>9</v>
      </c>
      <c r="K1523" t="s">
        <v>34002</v>
      </c>
      <c r="L1523" t="s">
        <v>34207</v>
      </c>
      <c r="M1523" t="s">
        <v>34208</v>
      </c>
      <c r="N1523" t="s">
        <v>33863</v>
      </c>
      <c r="O1523" t="s">
        <v>33853</v>
      </c>
      <c r="P1523" t="s">
        <v>34212</v>
      </c>
      <c r="Q1523">
        <v>40.603152999999999</v>
      </c>
      <c r="R1523">
        <v>140.46378899999999</v>
      </c>
      <c r="S1523">
        <v>5</v>
      </c>
      <c r="T1523">
        <v>11.983333333333301</v>
      </c>
      <c r="U1523">
        <v>91.764705882352899</v>
      </c>
      <c r="V1523">
        <v>100</v>
      </c>
      <c r="W1523">
        <v>12</v>
      </c>
    </row>
    <row r="1524" spans="1:23" hidden="1">
      <c r="A1524" t="s">
        <v>34303</v>
      </c>
      <c r="B1524" t="s">
        <v>21963</v>
      </c>
      <c r="C1524" t="s">
        <v>21965</v>
      </c>
      <c r="D1524">
        <v>2009</v>
      </c>
      <c r="E1524" t="s">
        <v>902</v>
      </c>
      <c r="F1524" t="s">
        <v>21967</v>
      </c>
      <c r="G1524">
        <v>9</v>
      </c>
      <c r="J1524">
        <v>9</v>
      </c>
      <c r="K1524" t="s">
        <v>34002</v>
      </c>
      <c r="L1524" t="s">
        <v>34207</v>
      </c>
      <c r="M1524" t="s">
        <v>34208</v>
      </c>
      <c r="N1524" t="s">
        <v>33863</v>
      </c>
      <c r="O1524" t="s">
        <v>33853</v>
      </c>
      <c r="P1524" t="s">
        <v>34212</v>
      </c>
      <c r="Q1524">
        <v>40.603152999999999</v>
      </c>
      <c r="R1524">
        <v>140.46378899999999</v>
      </c>
      <c r="S1524">
        <v>5</v>
      </c>
      <c r="T1524">
        <v>12.966666666666599</v>
      </c>
      <c r="U1524">
        <v>68.235294117647001</v>
      </c>
      <c r="V1524">
        <v>100</v>
      </c>
      <c r="W1524">
        <v>13</v>
      </c>
    </row>
    <row r="1525" spans="1:23" hidden="1">
      <c r="A1525" t="s">
        <v>34303</v>
      </c>
      <c r="B1525" t="s">
        <v>21963</v>
      </c>
      <c r="C1525" t="s">
        <v>21965</v>
      </c>
      <c r="D1525">
        <v>2009</v>
      </c>
      <c r="E1525" t="s">
        <v>902</v>
      </c>
      <c r="F1525" t="s">
        <v>21967</v>
      </c>
      <c r="G1525">
        <v>9</v>
      </c>
      <c r="J1525">
        <v>9</v>
      </c>
      <c r="K1525" t="s">
        <v>34002</v>
      </c>
      <c r="L1525" t="s">
        <v>34207</v>
      </c>
      <c r="M1525" t="s">
        <v>34208</v>
      </c>
      <c r="N1525" t="s">
        <v>33863</v>
      </c>
      <c r="O1525" t="s">
        <v>33853</v>
      </c>
      <c r="P1525" t="s">
        <v>34212</v>
      </c>
      <c r="Q1525">
        <v>40.603152999999999</v>
      </c>
      <c r="R1525">
        <v>140.46378899999999</v>
      </c>
      <c r="S1525">
        <v>5</v>
      </c>
      <c r="T1525">
        <v>13.983333333333301</v>
      </c>
      <c r="U1525">
        <v>72.549019607843107</v>
      </c>
      <c r="V1525">
        <v>100</v>
      </c>
      <c r="W1525">
        <v>14</v>
      </c>
    </row>
    <row r="1526" spans="1:23" hidden="1">
      <c r="A1526" t="s">
        <v>34303</v>
      </c>
      <c r="B1526" t="s">
        <v>21963</v>
      </c>
      <c r="C1526" t="s">
        <v>21965</v>
      </c>
      <c r="D1526">
        <v>2009</v>
      </c>
      <c r="E1526" t="s">
        <v>902</v>
      </c>
      <c r="F1526" t="s">
        <v>21967</v>
      </c>
      <c r="G1526">
        <v>9</v>
      </c>
      <c r="J1526">
        <v>9</v>
      </c>
      <c r="K1526" t="s">
        <v>34002</v>
      </c>
      <c r="L1526" t="s">
        <v>34207</v>
      </c>
      <c r="M1526" t="s">
        <v>34208</v>
      </c>
      <c r="N1526" t="s">
        <v>33863</v>
      </c>
      <c r="O1526" t="s">
        <v>33853</v>
      </c>
      <c r="P1526" t="s">
        <v>34212</v>
      </c>
      <c r="Q1526">
        <v>40.603152999999999</v>
      </c>
      <c r="R1526">
        <v>140.46378899999999</v>
      </c>
      <c r="S1526">
        <v>5</v>
      </c>
      <c r="T1526">
        <v>15</v>
      </c>
      <c r="U1526">
        <v>75.686274509803894</v>
      </c>
      <c r="V1526">
        <v>100</v>
      </c>
      <c r="W1526">
        <v>15</v>
      </c>
    </row>
    <row r="1527" spans="1:23" hidden="1">
      <c r="A1527" t="s">
        <v>34303</v>
      </c>
      <c r="B1527" t="s">
        <v>21963</v>
      </c>
      <c r="C1527" t="s">
        <v>21965</v>
      </c>
      <c r="D1527">
        <v>2009</v>
      </c>
      <c r="E1527" t="s">
        <v>902</v>
      </c>
      <c r="F1527" t="s">
        <v>21967</v>
      </c>
      <c r="G1527">
        <v>9</v>
      </c>
      <c r="J1527">
        <v>9</v>
      </c>
      <c r="K1527" t="s">
        <v>34002</v>
      </c>
      <c r="L1527" t="s">
        <v>34207</v>
      </c>
      <c r="M1527" t="s">
        <v>34208</v>
      </c>
      <c r="N1527" t="s">
        <v>33863</v>
      </c>
      <c r="O1527" t="s">
        <v>33853</v>
      </c>
      <c r="P1527" t="s">
        <v>34199</v>
      </c>
      <c r="Q1527">
        <v>24.332222000000002</v>
      </c>
      <c r="R1527">
        <v>123.787222</v>
      </c>
      <c r="S1527">
        <v>5</v>
      </c>
      <c r="T1527">
        <v>9.99994519526925</v>
      </c>
      <c r="U1527">
        <v>0.35842293906810502</v>
      </c>
      <c r="V1527">
        <v>100</v>
      </c>
      <c r="W1527">
        <v>10</v>
      </c>
    </row>
    <row r="1528" spans="1:23" hidden="1">
      <c r="A1528" t="s">
        <v>34303</v>
      </c>
      <c r="B1528" t="s">
        <v>21963</v>
      </c>
      <c r="C1528" t="s">
        <v>21965</v>
      </c>
      <c r="D1528">
        <v>2009</v>
      </c>
      <c r="E1528" t="s">
        <v>902</v>
      </c>
      <c r="F1528" t="s">
        <v>21967</v>
      </c>
      <c r="G1528">
        <v>9</v>
      </c>
      <c r="J1528">
        <v>9</v>
      </c>
      <c r="K1528" t="s">
        <v>34002</v>
      </c>
      <c r="L1528" t="s">
        <v>34207</v>
      </c>
      <c r="M1528" t="s">
        <v>34208</v>
      </c>
      <c r="N1528" t="s">
        <v>33863</v>
      </c>
      <c r="O1528" t="s">
        <v>33853</v>
      </c>
      <c r="P1528" t="s">
        <v>34199</v>
      </c>
      <c r="Q1528">
        <v>24.332222000000002</v>
      </c>
      <c r="R1528">
        <v>123.787222</v>
      </c>
      <c r="S1528">
        <v>5</v>
      </c>
      <c r="T1528">
        <v>12.0030581039755</v>
      </c>
      <c r="U1528">
        <v>0</v>
      </c>
      <c r="V1528">
        <v>100</v>
      </c>
      <c r="W1528">
        <v>12</v>
      </c>
    </row>
    <row r="1529" spans="1:23" hidden="1">
      <c r="A1529" t="s">
        <v>34303</v>
      </c>
      <c r="B1529" t="s">
        <v>21963</v>
      </c>
      <c r="C1529" t="s">
        <v>21965</v>
      </c>
      <c r="D1529">
        <v>2009</v>
      </c>
      <c r="E1529" t="s">
        <v>902</v>
      </c>
      <c r="F1529" t="s">
        <v>21967</v>
      </c>
      <c r="G1529">
        <v>9</v>
      </c>
      <c r="J1529">
        <v>9</v>
      </c>
      <c r="K1529" t="s">
        <v>34002</v>
      </c>
      <c r="L1529" t="s">
        <v>34207</v>
      </c>
      <c r="M1529" t="s">
        <v>34208</v>
      </c>
      <c r="N1529" t="s">
        <v>33863</v>
      </c>
      <c r="O1529" t="s">
        <v>33853</v>
      </c>
      <c r="P1529" t="s">
        <v>34199</v>
      </c>
      <c r="Q1529">
        <v>24.332222000000002</v>
      </c>
      <c r="R1529">
        <v>123.787222</v>
      </c>
      <c r="S1529">
        <v>5</v>
      </c>
      <c r="T1529">
        <v>12.981596571416</v>
      </c>
      <c r="U1529">
        <v>0.35842293906810502</v>
      </c>
      <c r="V1529">
        <v>100</v>
      </c>
      <c r="W1529">
        <v>13</v>
      </c>
    </row>
    <row r="1530" spans="1:23" hidden="1">
      <c r="A1530" t="s">
        <v>34303</v>
      </c>
      <c r="B1530" t="s">
        <v>21963</v>
      </c>
      <c r="C1530" t="s">
        <v>21965</v>
      </c>
      <c r="D1530">
        <v>2009</v>
      </c>
      <c r="E1530" t="s">
        <v>902</v>
      </c>
      <c r="F1530" t="s">
        <v>21967</v>
      </c>
      <c r="G1530">
        <v>9</v>
      </c>
      <c r="J1530">
        <v>9</v>
      </c>
      <c r="K1530" t="s">
        <v>34002</v>
      </c>
      <c r="L1530" t="s">
        <v>34207</v>
      </c>
      <c r="M1530" t="s">
        <v>34208</v>
      </c>
      <c r="N1530" t="s">
        <v>33863</v>
      </c>
      <c r="O1530" t="s">
        <v>33853</v>
      </c>
      <c r="P1530" t="s">
        <v>34199</v>
      </c>
      <c r="Q1530">
        <v>24.332222000000002</v>
      </c>
      <c r="R1530">
        <v>123.787222</v>
      </c>
      <c r="S1530">
        <v>5</v>
      </c>
      <c r="T1530">
        <v>13.990825688073301</v>
      </c>
      <c r="U1530">
        <v>0</v>
      </c>
      <c r="V1530">
        <v>100</v>
      </c>
      <c r="W1530">
        <v>14</v>
      </c>
    </row>
    <row r="1531" spans="1:23" hidden="1">
      <c r="A1531" t="s">
        <v>34303</v>
      </c>
      <c r="B1531" t="s">
        <v>21963</v>
      </c>
      <c r="C1531" t="s">
        <v>21965</v>
      </c>
      <c r="D1531">
        <v>2009</v>
      </c>
      <c r="E1531" t="s">
        <v>902</v>
      </c>
      <c r="F1531" t="s">
        <v>21967</v>
      </c>
      <c r="G1531">
        <v>9</v>
      </c>
      <c r="J1531">
        <v>9</v>
      </c>
      <c r="K1531" t="s">
        <v>34002</v>
      </c>
      <c r="L1531" t="s">
        <v>34207</v>
      </c>
      <c r="M1531" t="s">
        <v>34208</v>
      </c>
      <c r="N1531" t="s">
        <v>33863</v>
      </c>
      <c r="O1531" t="s">
        <v>33853</v>
      </c>
      <c r="P1531" t="s">
        <v>34199</v>
      </c>
      <c r="Q1531">
        <v>24.332222000000002</v>
      </c>
      <c r="R1531">
        <v>123.787222</v>
      </c>
      <c r="S1531">
        <v>5</v>
      </c>
      <c r="T1531">
        <v>14.9846546753915</v>
      </c>
      <c r="U1531">
        <v>0.35842293906810502</v>
      </c>
      <c r="V1531">
        <v>100</v>
      </c>
      <c r="W1531">
        <v>15</v>
      </c>
    </row>
    <row r="1532" spans="1:23" hidden="1">
      <c r="A1532" t="s">
        <v>34303</v>
      </c>
      <c r="B1532" t="s">
        <v>21963</v>
      </c>
      <c r="C1532" t="s">
        <v>21965</v>
      </c>
      <c r="D1532">
        <v>2009</v>
      </c>
      <c r="E1532" t="s">
        <v>902</v>
      </c>
      <c r="F1532" t="s">
        <v>21967</v>
      </c>
      <c r="G1532">
        <v>9</v>
      </c>
      <c r="J1532">
        <v>9</v>
      </c>
      <c r="K1532" t="s">
        <v>34002</v>
      </c>
      <c r="L1532" t="s">
        <v>34207</v>
      </c>
      <c r="M1532" t="s">
        <v>34208</v>
      </c>
      <c r="N1532" t="s">
        <v>33863</v>
      </c>
      <c r="O1532" t="s">
        <v>33853</v>
      </c>
      <c r="P1532" t="s">
        <v>34047</v>
      </c>
      <c r="Q1532">
        <v>31.596536</v>
      </c>
      <c r="R1532">
        <v>130.55711700000001</v>
      </c>
      <c r="S1532">
        <v>5</v>
      </c>
      <c r="T1532">
        <v>9.9677419354838701</v>
      </c>
      <c r="U1532">
        <v>76.510263929618702</v>
      </c>
      <c r="V1532">
        <v>100</v>
      </c>
      <c r="W1532">
        <v>10</v>
      </c>
    </row>
    <row r="1533" spans="1:23" hidden="1">
      <c r="A1533" t="s">
        <v>34303</v>
      </c>
      <c r="B1533" t="s">
        <v>21963</v>
      </c>
      <c r="C1533" t="s">
        <v>21965</v>
      </c>
      <c r="D1533">
        <v>2009</v>
      </c>
      <c r="E1533" t="s">
        <v>902</v>
      </c>
      <c r="F1533" t="s">
        <v>21967</v>
      </c>
      <c r="G1533">
        <v>9</v>
      </c>
      <c r="J1533">
        <v>9</v>
      </c>
      <c r="K1533" t="s">
        <v>34002</v>
      </c>
      <c r="L1533" t="s">
        <v>34207</v>
      </c>
      <c r="M1533" t="s">
        <v>34208</v>
      </c>
      <c r="N1533" t="s">
        <v>33863</v>
      </c>
      <c r="O1533" t="s">
        <v>33853</v>
      </c>
      <c r="P1533" t="s">
        <v>34047</v>
      </c>
      <c r="Q1533">
        <v>31.596536</v>
      </c>
      <c r="R1533">
        <v>130.55711700000001</v>
      </c>
      <c r="S1533">
        <v>5</v>
      </c>
      <c r="T1533">
        <v>11.967741935483801</v>
      </c>
      <c r="U1533">
        <v>47.646627565982399</v>
      </c>
      <c r="V1533">
        <v>100</v>
      </c>
      <c r="W1533">
        <v>12</v>
      </c>
    </row>
    <row r="1534" spans="1:23" hidden="1">
      <c r="A1534" t="s">
        <v>34303</v>
      </c>
      <c r="B1534" t="s">
        <v>21963</v>
      </c>
      <c r="C1534" t="s">
        <v>21965</v>
      </c>
      <c r="D1534">
        <v>2009</v>
      </c>
      <c r="E1534" t="s">
        <v>902</v>
      </c>
      <c r="F1534" t="s">
        <v>21967</v>
      </c>
      <c r="G1534">
        <v>9</v>
      </c>
      <c r="J1534">
        <v>9</v>
      </c>
      <c r="K1534" t="s">
        <v>34002</v>
      </c>
      <c r="L1534" t="s">
        <v>34207</v>
      </c>
      <c r="M1534" t="s">
        <v>34208</v>
      </c>
      <c r="N1534" t="s">
        <v>33863</v>
      </c>
      <c r="O1534" t="s">
        <v>33853</v>
      </c>
      <c r="P1534" t="s">
        <v>34047</v>
      </c>
      <c r="Q1534">
        <v>31.596536</v>
      </c>
      <c r="R1534">
        <v>130.55711700000001</v>
      </c>
      <c r="S1534">
        <v>5</v>
      </c>
      <c r="T1534">
        <v>12.967741935483801</v>
      </c>
      <c r="U1534">
        <v>1.58602150537635</v>
      </c>
      <c r="V1534">
        <v>100</v>
      </c>
      <c r="W1534">
        <v>13</v>
      </c>
    </row>
    <row r="1535" spans="1:23" hidden="1">
      <c r="A1535" t="s">
        <v>34303</v>
      </c>
      <c r="B1535" t="s">
        <v>21963</v>
      </c>
      <c r="C1535" t="s">
        <v>21965</v>
      </c>
      <c r="D1535">
        <v>2009</v>
      </c>
      <c r="E1535" t="s">
        <v>902</v>
      </c>
      <c r="F1535" t="s">
        <v>21967</v>
      </c>
      <c r="G1535">
        <v>9</v>
      </c>
      <c r="J1535">
        <v>9</v>
      </c>
      <c r="K1535" t="s">
        <v>34002</v>
      </c>
      <c r="L1535" t="s">
        <v>34207</v>
      </c>
      <c r="M1535" t="s">
        <v>34208</v>
      </c>
      <c r="N1535" t="s">
        <v>33863</v>
      </c>
      <c r="O1535" t="s">
        <v>33853</v>
      </c>
      <c r="P1535" t="s">
        <v>34047</v>
      </c>
      <c r="Q1535">
        <v>31.596536</v>
      </c>
      <c r="R1535">
        <v>130.55711700000001</v>
      </c>
      <c r="S1535">
        <v>5</v>
      </c>
      <c r="T1535">
        <v>13.9838709677419</v>
      </c>
      <c r="U1535">
        <v>0.982404692082127</v>
      </c>
      <c r="V1535">
        <v>100</v>
      </c>
      <c r="W1535">
        <v>14</v>
      </c>
    </row>
    <row r="1536" spans="1:23" hidden="1">
      <c r="A1536" t="s">
        <v>34303</v>
      </c>
      <c r="B1536" t="s">
        <v>21963</v>
      </c>
      <c r="C1536" t="s">
        <v>21965</v>
      </c>
      <c r="D1536">
        <v>2009</v>
      </c>
      <c r="E1536" t="s">
        <v>902</v>
      </c>
      <c r="F1536" t="s">
        <v>21967</v>
      </c>
      <c r="G1536">
        <v>9</v>
      </c>
      <c r="J1536">
        <v>9</v>
      </c>
      <c r="K1536" t="s">
        <v>34002</v>
      </c>
      <c r="L1536" t="s">
        <v>34207</v>
      </c>
      <c r="M1536" t="s">
        <v>34208</v>
      </c>
      <c r="N1536" t="s">
        <v>33863</v>
      </c>
      <c r="O1536" t="s">
        <v>33853</v>
      </c>
      <c r="P1536" t="s">
        <v>34047</v>
      </c>
      <c r="Q1536">
        <v>31.596536</v>
      </c>
      <c r="R1536">
        <v>130.55711700000001</v>
      </c>
      <c r="S1536">
        <v>5</v>
      </c>
      <c r="T1536">
        <v>14.9838709677419</v>
      </c>
      <c r="U1536">
        <v>8.3308895405669698</v>
      </c>
      <c r="V1536">
        <v>100</v>
      </c>
      <c r="W1536">
        <v>15</v>
      </c>
    </row>
    <row r="1537" spans="1:23" hidden="1">
      <c r="A1537" t="s">
        <v>34303</v>
      </c>
      <c r="B1537" t="s">
        <v>21963</v>
      </c>
      <c r="C1537" t="s">
        <v>21965</v>
      </c>
      <c r="D1537">
        <v>2009</v>
      </c>
      <c r="E1537" t="s">
        <v>902</v>
      </c>
      <c r="F1537" t="s">
        <v>21967</v>
      </c>
      <c r="G1537">
        <v>9</v>
      </c>
      <c r="J1537">
        <v>9</v>
      </c>
      <c r="K1537" t="s">
        <v>34002</v>
      </c>
      <c r="L1537" t="s">
        <v>34207</v>
      </c>
      <c r="M1537" t="s">
        <v>34208</v>
      </c>
      <c r="N1537" t="s">
        <v>33863</v>
      </c>
      <c r="O1537" t="s">
        <v>33853</v>
      </c>
      <c r="P1537" t="s">
        <v>34210</v>
      </c>
      <c r="Q1537">
        <v>33.799999999999997</v>
      </c>
      <c r="R1537">
        <v>132.76555500000001</v>
      </c>
      <c r="S1537">
        <v>5</v>
      </c>
      <c r="T1537">
        <v>9.9758454106280201</v>
      </c>
      <c r="U1537">
        <v>99.995917534190596</v>
      </c>
      <c r="V1537">
        <v>100</v>
      </c>
      <c r="W1537">
        <v>10</v>
      </c>
    </row>
    <row r="1538" spans="1:23" hidden="1">
      <c r="A1538" t="s">
        <v>34303</v>
      </c>
      <c r="B1538" t="s">
        <v>21963</v>
      </c>
      <c r="C1538" t="s">
        <v>21965</v>
      </c>
      <c r="D1538">
        <v>2009</v>
      </c>
      <c r="E1538" t="s">
        <v>902</v>
      </c>
      <c r="F1538" t="s">
        <v>21967</v>
      </c>
      <c r="G1538">
        <v>9</v>
      </c>
      <c r="J1538">
        <v>9</v>
      </c>
      <c r="K1538" t="s">
        <v>34002</v>
      </c>
      <c r="L1538" t="s">
        <v>34207</v>
      </c>
      <c r="M1538" t="s">
        <v>34208</v>
      </c>
      <c r="N1538" t="s">
        <v>33863</v>
      </c>
      <c r="O1538" t="s">
        <v>33853</v>
      </c>
      <c r="P1538" t="s">
        <v>34210</v>
      </c>
      <c r="Q1538">
        <v>33.799999999999997</v>
      </c>
      <c r="R1538">
        <v>132.76555500000001</v>
      </c>
      <c r="S1538">
        <v>5</v>
      </c>
      <c r="T1538">
        <v>12.004830917874299</v>
      </c>
      <c r="U1538">
        <v>86.817717901612497</v>
      </c>
      <c r="V1538">
        <v>100</v>
      </c>
      <c r="W1538">
        <v>12</v>
      </c>
    </row>
    <row r="1539" spans="1:23" hidden="1">
      <c r="A1539" t="s">
        <v>34303</v>
      </c>
      <c r="B1539" t="s">
        <v>21963</v>
      </c>
      <c r="C1539" t="s">
        <v>21965</v>
      </c>
      <c r="D1539">
        <v>2009</v>
      </c>
      <c r="E1539" t="s">
        <v>902</v>
      </c>
      <c r="F1539" t="s">
        <v>21967</v>
      </c>
      <c r="G1539">
        <v>9</v>
      </c>
      <c r="J1539">
        <v>9</v>
      </c>
      <c r="K1539" t="s">
        <v>34002</v>
      </c>
      <c r="L1539" t="s">
        <v>34207</v>
      </c>
      <c r="M1539" t="s">
        <v>34208</v>
      </c>
      <c r="N1539" t="s">
        <v>33863</v>
      </c>
      <c r="O1539" t="s">
        <v>33853</v>
      </c>
      <c r="P1539" t="s">
        <v>34210</v>
      </c>
      <c r="Q1539">
        <v>33.799999999999997</v>
      </c>
      <c r="R1539">
        <v>132.76555500000001</v>
      </c>
      <c r="S1539">
        <v>5</v>
      </c>
      <c r="T1539">
        <v>12.9830917874396</v>
      </c>
      <c r="U1539">
        <v>98.250663400693995</v>
      </c>
      <c r="V1539">
        <v>100</v>
      </c>
      <c r="W1539">
        <v>13</v>
      </c>
    </row>
    <row r="1540" spans="1:23" hidden="1">
      <c r="A1540" t="s">
        <v>34303</v>
      </c>
      <c r="B1540" t="s">
        <v>21963</v>
      </c>
      <c r="C1540" t="s">
        <v>21965</v>
      </c>
      <c r="D1540">
        <v>2009</v>
      </c>
      <c r="E1540" t="s">
        <v>902</v>
      </c>
      <c r="F1540" t="s">
        <v>21967</v>
      </c>
      <c r="G1540">
        <v>9</v>
      </c>
      <c r="J1540">
        <v>9</v>
      </c>
      <c r="K1540" t="s">
        <v>34002</v>
      </c>
      <c r="L1540" t="s">
        <v>34207</v>
      </c>
      <c r="M1540" t="s">
        <v>34208</v>
      </c>
      <c r="N1540" t="s">
        <v>33863</v>
      </c>
      <c r="O1540" t="s">
        <v>33853</v>
      </c>
      <c r="P1540" t="s">
        <v>34210</v>
      </c>
      <c r="Q1540">
        <v>33.799999999999997</v>
      </c>
      <c r="R1540">
        <v>132.76555500000001</v>
      </c>
      <c r="S1540">
        <v>5</v>
      </c>
      <c r="T1540">
        <v>13.9975845410628</v>
      </c>
      <c r="U1540">
        <v>21.802408654827499</v>
      </c>
      <c r="V1540">
        <v>100</v>
      </c>
      <c r="W1540">
        <v>14</v>
      </c>
    </row>
    <row r="1541" spans="1:23" hidden="1">
      <c r="A1541" t="s">
        <v>34303</v>
      </c>
      <c r="B1541" t="s">
        <v>21963</v>
      </c>
      <c r="C1541" t="s">
        <v>21965</v>
      </c>
      <c r="D1541">
        <v>2009</v>
      </c>
      <c r="E1541" t="s">
        <v>902</v>
      </c>
      <c r="F1541" t="s">
        <v>21967</v>
      </c>
      <c r="G1541">
        <v>9</v>
      </c>
      <c r="J1541">
        <v>9</v>
      </c>
      <c r="K1541" t="s">
        <v>34002</v>
      </c>
      <c r="L1541" t="s">
        <v>34207</v>
      </c>
      <c r="M1541" t="s">
        <v>34208</v>
      </c>
      <c r="N1541" t="s">
        <v>33863</v>
      </c>
      <c r="O1541" t="s">
        <v>33853</v>
      </c>
      <c r="P1541" t="s">
        <v>34210</v>
      </c>
      <c r="Q1541">
        <v>33.799999999999997</v>
      </c>
      <c r="R1541">
        <v>132.76555500000001</v>
      </c>
      <c r="S1541">
        <v>5</v>
      </c>
      <c r="T1541">
        <v>14.987922705314</v>
      </c>
      <c r="U1541">
        <v>36.3359869361094</v>
      </c>
      <c r="V1541">
        <v>100</v>
      </c>
      <c r="W1541">
        <v>15</v>
      </c>
    </row>
    <row r="1542" spans="1:23" hidden="1">
      <c r="A1542" t="s">
        <v>34303</v>
      </c>
      <c r="B1542" t="s">
        <v>21963</v>
      </c>
      <c r="C1542" t="s">
        <v>21965</v>
      </c>
      <c r="D1542">
        <v>2009</v>
      </c>
      <c r="E1542" t="s">
        <v>902</v>
      </c>
      <c r="F1542" t="s">
        <v>21967</v>
      </c>
      <c r="G1542">
        <v>9</v>
      </c>
      <c r="J1542">
        <v>9</v>
      </c>
      <c r="K1542" t="s">
        <v>34002</v>
      </c>
      <c r="L1542" t="s">
        <v>34207</v>
      </c>
      <c r="M1542" t="s">
        <v>34208</v>
      </c>
      <c r="N1542" t="s">
        <v>33863</v>
      </c>
      <c r="O1542" t="s">
        <v>33853</v>
      </c>
      <c r="P1542" t="s">
        <v>34209</v>
      </c>
      <c r="Q1542">
        <v>27.1</v>
      </c>
      <c r="R1542">
        <v>142.21361099999999</v>
      </c>
      <c r="S1542">
        <v>5</v>
      </c>
      <c r="T1542">
        <v>10</v>
      </c>
      <c r="U1542">
        <v>101.158301158301</v>
      </c>
      <c r="V1542">
        <v>100</v>
      </c>
      <c r="W1542">
        <v>10</v>
      </c>
    </row>
    <row r="1543" spans="1:23" hidden="1">
      <c r="A1543" t="s">
        <v>34303</v>
      </c>
      <c r="B1543" t="s">
        <v>21963</v>
      </c>
      <c r="C1543" t="s">
        <v>21965</v>
      </c>
      <c r="D1543">
        <v>2009</v>
      </c>
      <c r="E1543" t="s">
        <v>902</v>
      </c>
      <c r="F1543" t="s">
        <v>21967</v>
      </c>
      <c r="G1543">
        <v>9</v>
      </c>
      <c r="J1543">
        <v>9</v>
      </c>
      <c r="K1543" t="s">
        <v>34002</v>
      </c>
      <c r="L1543" t="s">
        <v>34207</v>
      </c>
      <c r="M1543" t="s">
        <v>34208</v>
      </c>
      <c r="N1543" t="s">
        <v>33863</v>
      </c>
      <c r="O1543" t="s">
        <v>33853</v>
      </c>
      <c r="P1543" t="s">
        <v>34209</v>
      </c>
      <c r="Q1543">
        <v>27.1</v>
      </c>
      <c r="R1543">
        <v>142.21361099999999</v>
      </c>
      <c r="S1543">
        <v>5</v>
      </c>
      <c r="T1543">
        <v>11.970684039087899</v>
      </c>
      <c r="U1543">
        <v>75.827852049350398</v>
      </c>
      <c r="V1543">
        <v>100</v>
      </c>
      <c r="W1543">
        <v>12</v>
      </c>
    </row>
    <row r="1544" spans="1:23" hidden="1">
      <c r="A1544" t="s">
        <v>34303</v>
      </c>
      <c r="B1544" t="s">
        <v>21963</v>
      </c>
      <c r="C1544" t="s">
        <v>21965</v>
      </c>
      <c r="D1544">
        <v>2009</v>
      </c>
      <c r="E1544" t="s">
        <v>902</v>
      </c>
      <c r="F1544" t="s">
        <v>21967</v>
      </c>
      <c r="G1544">
        <v>9</v>
      </c>
      <c r="J1544">
        <v>9</v>
      </c>
      <c r="K1544" t="s">
        <v>34002</v>
      </c>
      <c r="L1544" t="s">
        <v>34207</v>
      </c>
      <c r="M1544" t="s">
        <v>34208</v>
      </c>
      <c r="N1544" t="s">
        <v>33863</v>
      </c>
      <c r="O1544" t="s">
        <v>33853</v>
      </c>
      <c r="P1544" t="s">
        <v>34209</v>
      </c>
      <c r="Q1544">
        <v>27.1</v>
      </c>
      <c r="R1544">
        <v>142.21361099999999</v>
      </c>
      <c r="S1544">
        <v>5</v>
      </c>
      <c r="T1544">
        <v>12.9641693811074</v>
      </c>
      <c r="U1544">
        <v>81.309974469583494</v>
      </c>
      <c r="V1544">
        <v>100</v>
      </c>
      <c r="W1544">
        <v>13</v>
      </c>
    </row>
    <row r="1545" spans="1:23" hidden="1">
      <c r="A1545" t="s">
        <v>34303</v>
      </c>
      <c r="B1545" t="s">
        <v>21963</v>
      </c>
      <c r="C1545" t="s">
        <v>21965</v>
      </c>
      <c r="D1545">
        <v>2009</v>
      </c>
      <c r="E1545" t="s">
        <v>902</v>
      </c>
      <c r="F1545" t="s">
        <v>21967</v>
      </c>
      <c r="G1545">
        <v>9</v>
      </c>
      <c r="J1545">
        <v>9</v>
      </c>
      <c r="K1545" t="s">
        <v>34002</v>
      </c>
      <c r="L1545" t="s">
        <v>34207</v>
      </c>
      <c r="M1545" t="s">
        <v>34208</v>
      </c>
      <c r="N1545" t="s">
        <v>33863</v>
      </c>
      <c r="O1545" t="s">
        <v>33853</v>
      </c>
      <c r="P1545" t="s">
        <v>34209</v>
      </c>
      <c r="Q1545">
        <v>27.1</v>
      </c>
      <c r="R1545">
        <v>142.21361099999999</v>
      </c>
      <c r="S1545">
        <v>5</v>
      </c>
      <c r="T1545">
        <v>14.0065146579804</v>
      </c>
      <c r="U1545">
        <v>59.768842830731998</v>
      </c>
      <c r="V1545">
        <v>100</v>
      </c>
      <c r="W1545">
        <v>14</v>
      </c>
    </row>
    <row r="1546" spans="1:23" hidden="1">
      <c r="A1546" t="s">
        <v>34303</v>
      </c>
      <c r="B1546" t="s">
        <v>21963</v>
      </c>
      <c r="C1546" t="s">
        <v>21965</v>
      </c>
      <c r="D1546">
        <v>2009</v>
      </c>
      <c r="E1546" t="s">
        <v>902</v>
      </c>
      <c r="F1546" t="s">
        <v>21967</v>
      </c>
      <c r="G1546">
        <v>9</v>
      </c>
      <c r="J1546">
        <v>9</v>
      </c>
      <c r="K1546" t="s">
        <v>34002</v>
      </c>
      <c r="L1546" t="s">
        <v>34207</v>
      </c>
      <c r="M1546" t="s">
        <v>34208</v>
      </c>
      <c r="N1546" t="s">
        <v>33863</v>
      </c>
      <c r="O1546" t="s">
        <v>33853</v>
      </c>
      <c r="P1546" t="s">
        <v>34209</v>
      </c>
      <c r="Q1546">
        <v>27.1</v>
      </c>
      <c r="R1546">
        <v>142.21361099999999</v>
      </c>
      <c r="S1546">
        <v>5</v>
      </c>
      <c r="T1546">
        <v>14.983713355048801</v>
      </c>
      <c r="U1546">
        <v>65.2497075949844</v>
      </c>
      <c r="V1546">
        <v>100</v>
      </c>
      <c r="W1546">
        <v>15</v>
      </c>
    </row>
    <row r="1547" spans="1:23" hidden="1">
      <c r="A1547" t="s">
        <v>34303</v>
      </c>
      <c r="B1547" t="s">
        <v>21963</v>
      </c>
      <c r="C1547" t="s">
        <v>21965</v>
      </c>
      <c r="D1547">
        <v>2009</v>
      </c>
      <c r="E1547" t="s">
        <v>902</v>
      </c>
      <c r="F1547" t="s">
        <v>21967</v>
      </c>
      <c r="G1547">
        <v>9</v>
      </c>
      <c r="J1547">
        <v>9</v>
      </c>
      <c r="K1547" t="s">
        <v>34002</v>
      </c>
      <c r="L1547" t="s">
        <v>34207</v>
      </c>
      <c r="M1547" t="s">
        <v>34208</v>
      </c>
      <c r="N1547" t="s">
        <v>33863</v>
      </c>
      <c r="O1547" t="s">
        <v>33853</v>
      </c>
      <c r="P1547" t="s">
        <v>34018</v>
      </c>
      <c r="Q1547">
        <v>43.061943999999997</v>
      </c>
      <c r="R1547">
        <v>141.35416699999999</v>
      </c>
      <c r="S1547">
        <v>5</v>
      </c>
      <c r="T1547">
        <v>9.9516129032258007</v>
      </c>
      <c r="U1547">
        <v>76.383763837638298</v>
      </c>
      <c r="V1547">
        <v>100</v>
      </c>
      <c r="W1547">
        <v>10</v>
      </c>
    </row>
    <row r="1548" spans="1:23" hidden="1">
      <c r="A1548" t="s">
        <v>34303</v>
      </c>
      <c r="B1548" t="s">
        <v>21963</v>
      </c>
      <c r="C1548" t="s">
        <v>21965</v>
      </c>
      <c r="D1548">
        <v>2009</v>
      </c>
      <c r="E1548" t="s">
        <v>902</v>
      </c>
      <c r="F1548" t="s">
        <v>21967</v>
      </c>
      <c r="G1548">
        <v>9</v>
      </c>
      <c r="J1548">
        <v>9</v>
      </c>
      <c r="K1548" t="s">
        <v>34002</v>
      </c>
      <c r="L1548" t="s">
        <v>34207</v>
      </c>
      <c r="M1548" t="s">
        <v>34208</v>
      </c>
      <c r="N1548" t="s">
        <v>33863</v>
      </c>
      <c r="O1548" t="s">
        <v>33853</v>
      </c>
      <c r="P1548" t="s">
        <v>34018</v>
      </c>
      <c r="Q1548">
        <v>43.061943999999997</v>
      </c>
      <c r="R1548">
        <v>141.35416699999999</v>
      </c>
      <c r="S1548">
        <v>5</v>
      </c>
      <c r="T1548">
        <v>12</v>
      </c>
      <c r="U1548">
        <v>50.553505535055301</v>
      </c>
      <c r="V1548">
        <v>100</v>
      </c>
      <c r="W1548">
        <v>12</v>
      </c>
    </row>
    <row r="1549" spans="1:23" hidden="1">
      <c r="A1549" t="s">
        <v>34303</v>
      </c>
      <c r="B1549" t="s">
        <v>21963</v>
      </c>
      <c r="C1549" t="s">
        <v>21965</v>
      </c>
      <c r="D1549">
        <v>2009</v>
      </c>
      <c r="E1549" t="s">
        <v>902</v>
      </c>
      <c r="F1549" t="s">
        <v>21967</v>
      </c>
      <c r="G1549">
        <v>9</v>
      </c>
      <c r="J1549">
        <v>9</v>
      </c>
      <c r="K1549" t="s">
        <v>34002</v>
      </c>
      <c r="L1549" t="s">
        <v>34207</v>
      </c>
      <c r="M1549" t="s">
        <v>34208</v>
      </c>
      <c r="N1549" t="s">
        <v>33863</v>
      </c>
      <c r="O1549" t="s">
        <v>33853</v>
      </c>
      <c r="P1549" t="s">
        <v>34018</v>
      </c>
      <c r="Q1549">
        <v>43.061943999999997</v>
      </c>
      <c r="R1549">
        <v>141.35416699999999</v>
      </c>
      <c r="S1549">
        <v>5</v>
      </c>
      <c r="T1549">
        <v>12.9838709677419</v>
      </c>
      <c r="U1549">
        <v>43.173431734317298</v>
      </c>
      <c r="V1549">
        <v>100</v>
      </c>
      <c r="W1549">
        <v>13</v>
      </c>
    </row>
    <row r="1550" spans="1:23" hidden="1">
      <c r="A1550" t="s">
        <v>34303</v>
      </c>
      <c r="B1550" t="s">
        <v>21963</v>
      </c>
      <c r="C1550" t="s">
        <v>21965</v>
      </c>
      <c r="D1550">
        <v>2009</v>
      </c>
      <c r="E1550" t="s">
        <v>902</v>
      </c>
      <c r="F1550" t="s">
        <v>21967</v>
      </c>
      <c r="G1550">
        <v>9</v>
      </c>
      <c r="J1550">
        <v>9</v>
      </c>
      <c r="K1550" t="s">
        <v>34002</v>
      </c>
      <c r="L1550" t="s">
        <v>34207</v>
      </c>
      <c r="M1550" t="s">
        <v>34208</v>
      </c>
      <c r="N1550" t="s">
        <v>33863</v>
      </c>
      <c r="O1550" t="s">
        <v>33853</v>
      </c>
      <c r="P1550" t="s">
        <v>34018</v>
      </c>
      <c r="Q1550">
        <v>43.061943999999997</v>
      </c>
      <c r="R1550">
        <v>141.35416699999999</v>
      </c>
      <c r="S1550">
        <v>5</v>
      </c>
      <c r="T1550">
        <v>14.0483870967741</v>
      </c>
      <c r="U1550">
        <v>0.73800738007380995</v>
      </c>
      <c r="V1550">
        <v>100</v>
      </c>
      <c r="W1550">
        <v>14</v>
      </c>
    </row>
    <row r="1551" spans="1:23" hidden="1">
      <c r="A1551" t="s">
        <v>34303</v>
      </c>
      <c r="B1551" t="s">
        <v>21963</v>
      </c>
      <c r="C1551" t="s">
        <v>21965</v>
      </c>
      <c r="D1551">
        <v>2009</v>
      </c>
      <c r="E1551" t="s">
        <v>902</v>
      </c>
      <c r="F1551" t="s">
        <v>21967</v>
      </c>
      <c r="G1551">
        <v>9</v>
      </c>
      <c r="J1551">
        <v>9</v>
      </c>
      <c r="K1551" t="s">
        <v>34002</v>
      </c>
      <c r="L1551" t="s">
        <v>34207</v>
      </c>
      <c r="M1551" t="s">
        <v>34208</v>
      </c>
      <c r="N1551" t="s">
        <v>33863</v>
      </c>
      <c r="O1551" t="s">
        <v>33853</v>
      </c>
      <c r="P1551" t="s">
        <v>34018</v>
      </c>
      <c r="Q1551">
        <v>43.061943999999997</v>
      </c>
      <c r="R1551">
        <v>141.35416699999999</v>
      </c>
      <c r="S1551">
        <v>5</v>
      </c>
      <c r="T1551">
        <v>15.096774193548301</v>
      </c>
      <c r="U1551">
        <v>1.1070110701107001</v>
      </c>
      <c r="V1551">
        <v>100</v>
      </c>
      <c r="W1551">
        <v>15</v>
      </c>
    </row>
    <row r="1552" spans="1:23" hidden="1">
      <c r="A1552" t="s">
        <v>34303</v>
      </c>
      <c r="B1552" t="s">
        <v>21963</v>
      </c>
      <c r="C1552" t="s">
        <v>21965</v>
      </c>
      <c r="D1552">
        <v>2009</v>
      </c>
      <c r="E1552" t="s">
        <v>902</v>
      </c>
      <c r="F1552" t="s">
        <v>21967</v>
      </c>
      <c r="G1552">
        <v>9</v>
      </c>
      <c r="J1552">
        <v>9</v>
      </c>
      <c r="K1552" t="s">
        <v>34002</v>
      </c>
      <c r="L1552" t="s">
        <v>34207</v>
      </c>
      <c r="M1552" t="s">
        <v>34208</v>
      </c>
      <c r="N1552" t="s">
        <v>33863</v>
      </c>
      <c r="O1552" t="s">
        <v>33853</v>
      </c>
      <c r="P1552" t="s">
        <v>34213</v>
      </c>
      <c r="Q1552">
        <v>38.268332999999998</v>
      </c>
      <c r="R1552">
        <v>140.86944399999999</v>
      </c>
      <c r="S1552">
        <v>5</v>
      </c>
      <c r="T1552">
        <v>9.9488054607508492</v>
      </c>
      <c r="U1552">
        <v>99.606299212598401</v>
      </c>
      <c r="V1552">
        <v>100</v>
      </c>
      <c r="W1552">
        <v>10</v>
      </c>
    </row>
    <row r="1553" spans="1:23" hidden="1">
      <c r="A1553" t="s">
        <v>34303</v>
      </c>
      <c r="B1553" t="s">
        <v>21963</v>
      </c>
      <c r="C1553" t="s">
        <v>21965</v>
      </c>
      <c r="D1553">
        <v>2009</v>
      </c>
      <c r="E1553" t="s">
        <v>902</v>
      </c>
      <c r="F1553" t="s">
        <v>21967</v>
      </c>
      <c r="G1553">
        <v>9</v>
      </c>
      <c r="J1553">
        <v>9</v>
      </c>
      <c r="K1553" t="s">
        <v>34002</v>
      </c>
      <c r="L1553" t="s">
        <v>34207</v>
      </c>
      <c r="M1553" t="s">
        <v>34208</v>
      </c>
      <c r="N1553" t="s">
        <v>33863</v>
      </c>
      <c r="O1553" t="s">
        <v>33853</v>
      </c>
      <c r="P1553" t="s">
        <v>34213</v>
      </c>
      <c r="Q1553">
        <v>38.268332999999998</v>
      </c>
      <c r="R1553">
        <v>140.86944399999999</v>
      </c>
      <c r="S1553">
        <v>5</v>
      </c>
      <c r="T1553">
        <v>11.962457337883899</v>
      </c>
      <c r="U1553">
        <v>99.606299212598401</v>
      </c>
      <c r="V1553">
        <v>100</v>
      </c>
      <c r="W1553">
        <v>12</v>
      </c>
    </row>
    <row r="1554" spans="1:23" hidden="1">
      <c r="A1554" t="s">
        <v>34303</v>
      </c>
      <c r="B1554" t="s">
        <v>21963</v>
      </c>
      <c r="C1554" t="s">
        <v>21965</v>
      </c>
      <c r="D1554">
        <v>2009</v>
      </c>
      <c r="E1554" t="s">
        <v>902</v>
      </c>
      <c r="F1554" t="s">
        <v>21967</v>
      </c>
      <c r="G1554">
        <v>9</v>
      </c>
      <c r="J1554">
        <v>9</v>
      </c>
      <c r="K1554" t="s">
        <v>34002</v>
      </c>
      <c r="L1554" t="s">
        <v>34207</v>
      </c>
      <c r="M1554" t="s">
        <v>34208</v>
      </c>
      <c r="N1554" t="s">
        <v>33863</v>
      </c>
      <c r="O1554" t="s">
        <v>33853</v>
      </c>
      <c r="P1554" t="s">
        <v>34213</v>
      </c>
      <c r="Q1554">
        <v>38.268332999999998</v>
      </c>
      <c r="R1554">
        <v>140.86944399999999</v>
      </c>
      <c r="S1554">
        <v>5</v>
      </c>
      <c r="T1554">
        <v>12.9351535836177</v>
      </c>
      <c r="U1554">
        <v>92.519685039370003</v>
      </c>
      <c r="V1554">
        <v>100</v>
      </c>
      <c r="W1554">
        <v>13</v>
      </c>
    </row>
    <row r="1555" spans="1:23" hidden="1">
      <c r="A1555" t="s">
        <v>34303</v>
      </c>
      <c r="B1555" t="s">
        <v>21963</v>
      </c>
      <c r="C1555" t="s">
        <v>21965</v>
      </c>
      <c r="D1555">
        <v>2009</v>
      </c>
      <c r="E1555" t="s">
        <v>902</v>
      </c>
      <c r="F1555" t="s">
        <v>21967</v>
      </c>
      <c r="G1555">
        <v>9</v>
      </c>
      <c r="J1555">
        <v>9</v>
      </c>
      <c r="K1555" t="s">
        <v>34002</v>
      </c>
      <c r="L1555" t="s">
        <v>34207</v>
      </c>
      <c r="M1555" t="s">
        <v>34208</v>
      </c>
      <c r="N1555" t="s">
        <v>33863</v>
      </c>
      <c r="O1555" t="s">
        <v>33853</v>
      </c>
      <c r="P1555" t="s">
        <v>34213</v>
      </c>
      <c r="Q1555">
        <v>38.268332999999998</v>
      </c>
      <c r="R1555">
        <v>140.86944399999999</v>
      </c>
      <c r="S1555">
        <v>5</v>
      </c>
      <c r="T1555">
        <v>13.9931740614334</v>
      </c>
      <c r="U1555">
        <v>40.5511811023622</v>
      </c>
      <c r="V1555">
        <v>100</v>
      </c>
      <c r="W1555">
        <v>14</v>
      </c>
    </row>
    <row r="1556" spans="1:23" hidden="1">
      <c r="A1556" t="s">
        <v>34303</v>
      </c>
      <c r="B1556" t="s">
        <v>21963</v>
      </c>
      <c r="C1556" t="s">
        <v>21965</v>
      </c>
      <c r="D1556">
        <v>2009</v>
      </c>
      <c r="E1556" t="s">
        <v>902</v>
      </c>
      <c r="F1556" t="s">
        <v>21967</v>
      </c>
      <c r="G1556">
        <v>9</v>
      </c>
      <c r="J1556">
        <v>9</v>
      </c>
      <c r="K1556" t="s">
        <v>34002</v>
      </c>
      <c r="L1556" t="s">
        <v>34207</v>
      </c>
      <c r="M1556" t="s">
        <v>34208</v>
      </c>
      <c r="N1556" t="s">
        <v>33863</v>
      </c>
      <c r="O1556" t="s">
        <v>33853</v>
      </c>
      <c r="P1556" t="s">
        <v>34213</v>
      </c>
      <c r="Q1556">
        <v>38.268332999999998</v>
      </c>
      <c r="R1556">
        <v>140.86944399999999</v>
      </c>
      <c r="S1556">
        <v>5</v>
      </c>
      <c r="T1556">
        <v>14.9317406143344</v>
      </c>
      <c r="U1556">
        <v>57.086614173228298</v>
      </c>
      <c r="V1556">
        <v>100</v>
      </c>
      <c r="W1556">
        <v>15</v>
      </c>
    </row>
    <row r="1557" spans="1:23" hidden="1">
      <c r="A1557" t="s">
        <v>34303</v>
      </c>
      <c r="B1557" t="s">
        <v>21963</v>
      </c>
      <c r="C1557" t="s">
        <v>21965</v>
      </c>
      <c r="D1557">
        <v>2009</v>
      </c>
      <c r="E1557" t="s">
        <v>902</v>
      </c>
      <c r="F1557" t="s">
        <v>21967</v>
      </c>
      <c r="G1557">
        <v>9</v>
      </c>
      <c r="J1557">
        <v>9</v>
      </c>
      <c r="K1557" t="s">
        <v>34002</v>
      </c>
      <c r="L1557" t="s">
        <v>34207</v>
      </c>
      <c r="M1557" t="s">
        <v>34208</v>
      </c>
      <c r="N1557" t="s">
        <v>33863</v>
      </c>
      <c r="O1557" t="s">
        <v>33853</v>
      </c>
      <c r="P1557" t="s">
        <v>34211</v>
      </c>
      <c r="Q1557">
        <v>35.700000000000003</v>
      </c>
      <c r="R1557">
        <v>139.77444</v>
      </c>
      <c r="S1557">
        <v>5</v>
      </c>
      <c r="T1557">
        <v>9.9508196721311393</v>
      </c>
      <c r="U1557">
        <v>100.766283524904</v>
      </c>
      <c r="V1557">
        <v>100</v>
      </c>
      <c r="W1557">
        <v>10</v>
      </c>
    </row>
    <row r="1558" spans="1:23" hidden="1">
      <c r="A1558" t="s">
        <v>34303</v>
      </c>
      <c r="B1558" t="s">
        <v>21963</v>
      </c>
      <c r="C1558" t="s">
        <v>21965</v>
      </c>
      <c r="D1558">
        <v>2009</v>
      </c>
      <c r="E1558" t="s">
        <v>902</v>
      </c>
      <c r="F1558" t="s">
        <v>21967</v>
      </c>
      <c r="G1558">
        <v>9</v>
      </c>
      <c r="J1558">
        <v>9</v>
      </c>
      <c r="K1558" t="s">
        <v>34002</v>
      </c>
      <c r="L1558" t="s">
        <v>34207</v>
      </c>
      <c r="M1558" t="s">
        <v>34208</v>
      </c>
      <c r="N1558" t="s">
        <v>33863</v>
      </c>
      <c r="O1558" t="s">
        <v>33853</v>
      </c>
      <c r="P1558" t="s">
        <v>34211</v>
      </c>
      <c r="Q1558">
        <v>35.700000000000003</v>
      </c>
      <c r="R1558">
        <v>139.77444</v>
      </c>
      <c r="S1558">
        <v>5</v>
      </c>
      <c r="T1558">
        <v>11.983606557377</v>
      </c>
      <c r="U1558">
        <v>64.750957854406096</v>
      </c>
      <c r="V1558">
        <v>100</v>
      </c>
      <c r="W1558">
        <v>12</v>
      </c>
    </row>
    <row r="1559" spans="1:23" hidden="1">
      <c r="A1559" t="s">
        <v>34303</v>
      </c>
      <c r="B1559" t="s">
        <v>21963</v>
      </c>
      <c r="C1559" t="s">
        <v>21965</v>
      </c>
      <c r="D1559">
        <v>2009</v>
      </c>
      <c r="E1559" t="s">
        <v>902</v>
      </c>
      <c r="F1559" t="s">
        <v>21967</v>
      </c>
      <c r="G1559">
        <v>9</v>
      </c>
      <c r="J1559">
        <v>9</v>
      </c>
      <c r="K1559" t="s">
        <v>34002</v>
      </c>
      <c r="L1559" t="s">
        <v>34207</v>
      </c>
      <c r="M1559" t="s">
        <v>34208</v>
      </c>
      <c r="N1559" t="s">
        <v>33863</v>
      </c>
      <c r="O1559" t="s">
        <v>33853</v>
      </c>
      <c r="P1559" t="s">
        <v>34211</v>
      </c>
      <c r="Q1559">
        <v>35.700000000000003</v>
      </c>
      <c r="R1559">
        <v>139.77444</v>
      </c>
      <c r="S1559">
        <v>5</v>
      </c>
      <c r="T1559">
        <v>12.9508196721311</v>
      </c>
      <c r="U1559">
        <v>68.965517241379303</v>
      </c>
      <c r="V1559">
        <v>100</v>
      </c>
      <c r="W1559">
        <v>13</v>
      </c>
    </row>
    <row r="1560" spans="1:23" hidden="1">
      <c r="A1560" t="s">
        <v>34303</v>
      </c>
      <c r="B1560" t="s">
        <v>21963</v>
      </c>
      <c r="C1560" t="s">
        <v>21965</v>
      </c>
      <c r="D1560">
        <v>2009</v>
      </c>
      <c r="E1560" t="s">
        <v>902</v>
      </c>
      <c r="F1560" t="s">
        <v>21967</v>
      </c>
      <c r="G1560">
        <v>9</v>
      </c>
      <c r="J1560">
        <v>9</v>
      </c>
      <c r="K1560" t="s">
        <v>34002</v>
      </c>
      <c r="L1560" t="s">
        <v>34207</v>
      </c>
      <c r="M1560" t="s">
        <v>34208</v>
      </c>
      <c r="N1560" t="s">
        <v>33863</v>
      </c>
      <c r="O1560" t="s">
        <v>33853</v>
      </c>
      <c r="P1560" t="s">
        <v>34211</v>
      </c>
      <c r="Q1560">
        <v>35.700000000000003</v>
      </c>
      <c r="R1560">
        <v>139.77444</v>
      </c>
      <c r="S1560">
        <v>5</v>
      </c>
      <c r="T1560">
        <v>14.016393442622901</v>
      </c>
      <c r="U1560">
        <v>11.1111111111111</v>
      </c>
      <c r="V1560">
        <v>100</v>
      </c>
      <c r="W1560">
        <v>14</v>
      </c>
    </row>
    <row r="1561" spans="1:23" hidden="1">
      <c r="A1561" t="s">
        <v>34303</v>
      </c>
      <c r="B1561" t="s">
        <v>21963</v>
      </c>
      <c r="C1561" t="s">
        <v>21965</v>
      </c>
      <c r="D1561">
        <v>2009</v>
      </c>
      <c r="E1561" t="s">
        <v>902</v>
      </c>
      <c r="F1561" t="s">
        <v>21967</v>
      </c>
      <c r="G1561">
        <v>9</v>
      </c>
      <c r="J1561">
        <v>9</v>
      </c>
      <c r="K1561" t="s">
        <v>34002</v>
      </c>
      <c r="L1561" t="s">
        <v>34207</v>
      </c>
      <c r="M1561" t="s">
        <v>34208</v>
      </c>
      <c r="N1561" t="s">
        <v>33863</v>
      </c>
      <c r="O1561" t="s">
        <v>33853</v>
      </c>
      <c r="P1561" t="s">
        <v>34211</v>
      </c>
      <c r="Q1561">
        <v>35.700000000000003</v>
      </c>
      <c r="R1561">
        <v>139.77444</v>
      </c>
      <c r="S1561">
        <v>5</v>
      </c>
      <c r="T1561">
        <v>14.967213114753999</v>
      </c>
      <c r="U1561">
        <v>47.892720306513397</v>
      </c>
      <c r="V1561">
        <v>100</v>
      </c>
      <c r="W1561">
        <v>15</v>
      </c>
    </row>
    <row r="1562" spans="1:23" hidden="1">
      <c r="A1562" t="s">
        <v>34304</v>
      </c>
      <c r="B1562" t="s">
        <v>8412</v>
      </c>
      <c r="C1562" t="s">
        <v>8414</v>
      </c>
      <c r="D1562">
        <v>2011</v>
      </c>
      <c r="E1562" t="s">
        <v>182</v>
      </c>
      <c r="F1562" t="s">
        <v>8416</v>
      </c>
      <c r="G1562">
        <v>5</v>
      </c>
      <c r="J1562">
        <v>5</v>
      </c>
      <c r="K1562" t="s">
        <v>34002</v>
      </c>
      <c r="L1562" t="s">
        <v>34081</v>
      </c>
      <c r="M1562" t="s">
        <v>34082</v>
      </c>
      <c r="N1562" t="s">
        <v>33909</v>
      </c>
      <c r="O1562" t="s">
        <v>34008</v>
      </c>
      <c r="P1562" t="s">
        <v>34084</v>
      </c>
      <c r="Q1562">
        <v>28.4</v>
      </c>
      <c r="R1562">
        <v>129.30000000000001</v>
      </c>
      <c r="S1562">
        <v>7</v>
      </c>
      <c r="T1562">
        <v>10.022624434389099</v>
      </c>
      <c r="U1562">
        <v>81.893004115226304</v>
      </c>
      <c r="V1562">
        <v>17</v>
      </c>
      <c r="W1562">
        <v>10</v>
      </c>
    </row>
    <row r="1563" spans="1:23" hidden="1">
      <c r="A1563" t="s">
        <v>34304</v>
      </c>
      <c r="B1563" t="s">
        <v>8412</v>
      </c>
      <c r="C1563" t="s">
        <v>8414</v>
      </c>
      <c r="D1563">
        <v>2011</v>
      </c>
      <c r="E1563" t="s">
        <v>182</v>
      </c>
      <c r="F1563" t="s">
        <v>8416</v>
      </c>
      <c r="G1563">
        <v>5</v>
      </c>
      <c r="J1563">
        <v>5</v>
      </c>
      <c r="K1563" t="s">
        <v>34002</v>
      </c>
      <c r="L1563" t="s">
        <v>34081</v>
      </c>
      <c r="M1563" t="s">
        <v>34082</v>
      </c>
      <c r="N1563" t="s">
        <v>33909</v>
      </c>
      <c r="O1563" t="s">
        <v>34008</v>
      </c>
      <c r="P1563" t="s">
        <v>34084</v>
      </c>
      <c r="Q1563">
        <v>28.4</v>
      </c>
      <c r="R1563">
        <v>129.30000000000001</v>
      </c>
      <c r="S1563">
        <v>7</v>
      </c>
      <c r="T1563">
        <v>11.0180995475113</v>
      </c>
      <c r="U1563">
        <v>73.251028806584301</v>
      </c>
      <c r="V1563">
        <v>26</v>
      </c>
      <c r="W1563">
        <v>11</v>
      </c>
    </row>
    <row r="1564" spans="1:23" hidden="1">
      <c r="A1564" t="s">
        <v>34304</v>
      </c>
      <c r="B1564" t="s">
        <v>8412</v>
      </c>
      <c r="C1564" t="s">
        <v>8414</v>
      </c>
      <c r="D1564">
        <v>2011</v>
      </c>
      <c r="E1564" t="s">
        <v>182</v>
      </c>
      <c r="F1564" t="s">
        <v>8416</v>
      </c>
      <c r="G1564">
        <v>5</v>
      </c>
      <c r="J1564">
        <v>5</v>
      </c>
      <c r="K1564" t="s">
        <v>34002</v>
      </c>
      <c r="L1564" t="s">
        <v>34081</v>
      </c>
      <c r="M1564" t="s">
        <v>34082</v>
      </c>
      <c r="N1564" t="s">
        <v>33909</v>
      </c>
      <c r="O1564" t="s">
        <v>34008</v>
      </c>
      <c r="P1564" t="s">
        <v>34084</v>
      </c>
      <c r="Q1564">
        <v>28.4</v>
      </c>
      <c r="R1564">
        <v>129.30000000000001</v>
      </c>
      <c r="S1564">
        <v>7</v>
      </c>
      <c r="T1564">
        <v>12.013574660633401</v>
      </c>
      <c r="U1564">
        <v>93.004115226337404</v>
      </c>
      <c r="V1564">
        <v>24</v>
      </c>
      <c r="W1564">
        <v>12</v>
      </c>
    </row>
    <row r="1565" spans="1:23" hidden="1">
      <c r="A1565" t="s">
        <v>34304</v>
      </c>
      <c r="B1565" t="s">
        <v>8412</v>
      </c>
      <c r="C1565" t="s">
        <v>8414</v>
      </c>
      <c r="D1565">
        <v>2011</v>
      </c>
      <c r="E1565" t="s">
        <v>182</v>
      </c>
      <c r="F1565" t="s">
        <v>8416</v>
      </c>
      <c r="G1565">
        <v>5</v>
      </c>
      <c r="J1565">
        <v>5</v>
      </c>
      <c r="K1565" t="s">
        <v>34002</v>
      </c>
      <c r="L1565" t="s">
        <v>34081</v>
      </c>
      <c r="M1565" t="s">
        <v>34082</v>
      </c>
      <c r="N1565" t="s">
        <v>33909</v>
      </c>
      <c r="O1565" t="s">
        <v>34008</v>
      </c>
      <c r="P1565" t="s">
        <v>34084</v>
      </c>
      <c r="Q1565">
        <v>28.4</v>
      </c>
      <c r="R1565">
        <v>129.30000000000001</v>
      </c>
      <c r="S1565">
        <v>7</v>
      </c>
      <c r="T1565">
        <v>12.511312217194501</v>
      </c>
      <c r="U1565">
        <v>49.794238683127503</v>
      </c>
      <c r="V1565">
        <v>26</v>
      </c>
      <c r="W1565">
        <v>12.5</v>
      </c>
    </row>
    <row r="1566" spans="1:23" hidden="1">
      <c r="A1566" t="s">
        <v>34304</v>
      </c>
      <c r="B1566" t="s">
        <v>8412</v>
      </c>
      <c r="C1566" t="s">
        <v>8414</v>
      </c>
      <c r="D1566">
        <v>2011</v>
      </c>
      <c r="E1566" t="s">
        <v>182</v>
      </c>
      <c r="F1566" t="s">
        <v>8416</v>
      </c>
      <c r="G1566">
        <v>5</v>
      </c>
      <c r="J1566">
        <v>5</v>
      </c>
      <c r="K1566" t="s">
        <v>34002</v>
      </c>
      <c r="L1566" t="s">
        <v>34081</v>
      </c>
      <c r="M1566" t="s">
        <v>34082</v>
      </c>
      <c r="N1566" t="s">
        <v>33909</v>
      </c>
      <c r="O1566" t="s">
        <v>34008</v>
      </c>
      <c r="P1566" t="s">
        <v>34084</v>
      </c>
      <c r="Q1566">
        <v>28.4</v>
      </c>
      <c r="R1566">
        <v>129.30000000000001</v>
      </c>
      <c r="S1566">
        <v>7</v>
      </c>
      <c r="T1566">
        <v>13.0316742081447</v>
      </c>
      <c r="U1566">
        <v>9.8765432098765302</v>
      </c>
      <c r="V1566">
        <v>20</v>
      </c>
      <c r="W1566">
        <v>13</v>
      </c>
    </row>
    <row r="1567" spans="1:23" hidden="1">
      <c r="A1567" t="s">
        <v>34304</v>
      </c>
      <c r="B1567" t="s">
        <v>8412</v>
      </c>
      <c r="C1567" t="s">
        <v>8414</v>
      </c>
      <c r="D1567">
        <v>2011</v>
      </c>
      <c r="E1567" t="s">
        <v>182</v>
      </c>
      <c r="F1567" t="s">
        <v>8416</v>
      </c>
      <c r="G1567">
        <v>5</v>
      </c>
      <c r="J1567">
        <v>5</v>
      </c>
      <c r="K1567" t="s">
        <v>34002</v>
      </c>
      <c r="L1567" t="s">
        <v>34081</v>
      </c>
      <c r="M1567" t="s">
        <v>34082</v>
      </c>
      <c r="N1567" t="s">
        <v>33909</v>
      </c>
      <c r="O1567" t="s">
        <v>34008</v>
      </c>
      <c r="P1567" t="s">
        <v>34084</v>
      </c>
      <c r="Q1567">
        <v>28.4</v>
      </c>
      <c r="R1567">
        <v>129.30000000000001</v>
      </c>
      <c r="S1567">
        <v>7</v>
      </c>
      <c r="T1567">
        <v>14.027149321266901</v>
      </c>
      <c r="U1567">
        <v>10.6995884773662</v>
      </c>
      <c r="V1567">
        <v>18</v>
      </c>
      <c r="W1567">
        <v>14</v>
      </c>
    </row>
    <row r="1568" spans="1:23" hidden="1">
      <c r="A1568" t="s">
        <v>34304</v>
      </c>
      <c r="B1568" t="s">
        <v>8412</v>
      </c>
      <c r="C1568" t="s">
        <v>8414</v>
      </c>
      <c r="D1568">
        <v>2011</v>
      </c>
      <c r="E1568" t="s">
        <v>182</v>
      </c>
      <c r="F1568" t="s">
        <v>8416</v>
      </c>
      <c r="G1568">
        <v>5</v>
      </c>
      <c r="J1568">
        <v>5</v>
      </c>
      <c r="K1568" t="s">
        <v>34002</v>
      </c>
      <c r="L1568" t="s">
        <v>34081</v>
      </c>
      <c r="M1568" t="s">
        <v>34082</v>
      </c>
      <c r="N1568" t="s">
        <v>33909</v>
      </c>
      <c r="O1568" t="s">
        <v>34008</v>
      </c>
      <c r="P1568" t="s">
        <v>34084</v>
      </c>
      <c r="Q1568">
        <v>28.4</v>
      </c>
      <c r="R1568">
        <v>129.30000000000001</v>
      </c>
      <c r="S1568">
        <v>7</v>
      </c>
      <c r="T1568">
        <v>15.0452488687782</v>
      </c>
      <c r="U1568">
        <v>13.168724279835301</v>
      </c>
      <c r="V1568">
        <v>23</v>
      </c>
      <c r="W1568">
        <v>15</v>
      </c>
    </row>
    <row r="1569" spans="1:23" hidden="1">
      <c r="A1569" t="s">
        <v>34304</v>
      </c>
      <c r="B1569" t="s">
        <v>8412</v>
      </c>
      <c r="C1569" t="s">
        <v>8414</v>
      </c>
      <c r="D1569">
        <v>2011</v>
      </c>
      <c r="E1569" t="s">
        <v>182</v>
      </c>
      <c r="F1569" t="s">
        <v>8416</v>
      </c>
      <c r="G1569">
        <v>5</v>
      </c>
      <c r="J1569">
        <v>5</v>
      </c>
      <c r="K1569" t="s">
        <v>34002</v>
      </c>
      <c r="L1569" t="s">
        <v>34081</v>
      </c>
      <c r="M1569" t="s">
        <v>34082</v>
      </c>
      <c r="N1569" t="s">
        <v>33909</v>
      </c>
      <c r="O1569" t="s">
        <v>34008</v>
      </c>
      <c r="P1569" t="s">
        <v>34085</v>
      </c>
      <c r="Q1569">
        <v>33.6</v>
      </c>
      <c r="R1569">
        <v>133.6</v>
      </c>
      <c r="S1569">
        <v>8</v>
      </c>
      <c r="T1569">
        <v>10</v>
      </c>
      <c r="U1569">
        <v>72.427983539094598</v>
      </c>
      <c r="V1569">
        <v>51</v>
      </c>
      <c r="W1569">
        <v>10</v>
      </c>
    </row>
    <row r="1570" spans="1:23" hidden="1">
      <c r="A1570" t="s">
        <v>34304</v>
      </c>
      <c r="B1570" t="s">
        <v>8412</v>
      </c>
      <c r="C1570" t="s">
        <v>8414</v>
      </c>
      <c r="D1570">
        <v>2011</v>
      </c>
      <c r="E1570" t="s">
        <v>182</v>
      </c>
      <c r="F1570" t="s">
        <v>8416</v>
      </c>
      <c r="G1570">
        <v>5</v>
      </c>
      <c r="J1570">
        <v>5</v>
      </c>
      <c r="K1570" t="s">
        <v>34002</v>
      </c>
      <c r="L1570" t="s">
        <v>34081</v>
      </c>
      <c r="M1570" t="s">
        <v>34082</v>
      </c>
      <c r="N1570" t="s">
        <v>33909</v>
      </c>
      <c r="O1570" t="s">
        <v>34008</v>
      </c>
      <c r="P1570" t="s">
        <v>34085</v>
      </c>
      <c r="Q1570">
        <v>33.6</v>
      </c>
      <c r="R1570">
        <v>133.6</v>
      </c>
      <c r="S1570">
        <v>8</v>
      </c>
      <c r="T1570">
        <v>10.995475113122099</v>
      </c>
      <c r="U1570">
        <v>79.423868312757094</v>
      </c>
      <c r="V1570">
        <v>54</v>
      </c>
      <c r="W1570">
        <v>11</v>
      </c>
    </row>
    <row r="1571" spans="1:23" hidden="1">
      <c r="A1571" t="s">
        <v>34304</v>
      </c>
      <c r="B1571" t="s">
        <v>8412</v>
      </c>
      <c r="C1571" t="s">
        <v>8414</v>
      </c>
      <c r="D1571">
        <v>2011</v>
      </c>
      <c r="E1571" t="s">
        <v>182</v>
      </c>
      <c r="F1571" t="s">
        <v>8416</v>
      </c>
      <c r="G1571">
        <v>5</v>
      </c>
      <c r="J1571">
        <v>5</v>
      </c>
      <c r="K1571" t="s">
        <v>34002</v>
      </c>
      <c r="L1571" t="s">
        <v>34081</v>
      </c>
      <c r="M1571" t="s">
        <v>34082</v>
      </c>
      <c r="N1571" t="s">
        <v>33909</v>
      </c>
      <c r="O1571" t="s">
        <v>34008</v>
      </c>
      <c r="P1571" t="s">
        <v>34085</v>
      </c>
      <c r="Q1571">
        <v>33.6</v>
      </c>
      <c r="R1571">
        <v>133.6</v>
      </c>
      <c r="S1571">
        <v>8</v>
      </c>
      <c r="T1571">
        <v>11.5158371040724</v>
      </c>
      <c r="U1571">
        <v>61.7283950617283</v>
      </c>
      <c r="V1571">
        <v>42</v>
      </c>
      <c r="W1571">
        <v>11.5</v>
      </c>
    </row>
    <row r="1572" spans="1:23" hidden="1">
      <c r="A1572" t="s">
        <v>34304</v>
      </c>
      <c r="B1572" t="s">
        <v>8412</v>
      </c>
      <c r="C1572" t="s">
        <v>8414</v>
      </c>
      <c r="D1572">
        <v>2011</v>
      </c>
      <c r="E1572" t="s">
        <v>182</v>
      </c>
      <c r="F1572" t="s">
        <v>8416</v>
      </c>
      <c r="G1572">
        <v>5</v>
      </c>
      <c r="J1572">
        <v>5</v>
      </c>
      <c r="K1572" t="s">
        <v>34002</v>
      </c>
      <c r="L1572" t="s">
        <v>34081</v>
      </c>
      <c r="M1572" t="s">
        <v>34082</v>
      </c>
      <c r="N1572" t="s">
        <v>33909</v>
      </c>
      <c r="O1572" t="s">
        <v>34008</v>
      </c>
      <c r="P1572" t="s">
        <v>34085</v>
      </c>
      <c r="Q1572">
        <v>33.6</v>
      </c>
      <c r="R1572">
        <v>133.6</v>
      </c>
      <c r="S1572">
        <v>8</v>
      </c>
      <c r="T1572">
        <v>12.013574660633401</v>
      </c>
      <c r="U1572">
        <v>36.213991769547299</v>
      </c>
      <c r="V1572">
        <v>22</v>
      </c>
      <c r="W1572">
        <v>12</v>
      </c>
    </row>
    <row r="1573" spans="1:23" hidden="1">
      <c r="A1573" t="s">
        <v>34304</v>
      </c>
      <c r="B1573" t="s">
        <v>8412</v>
      </c>
      <c r="C1573" t="s">
        <v>8414</v>
      </c>
      <c r="D1573">
        <v>2011</v>
      </c>
      <c r="E1573" t="s">
        <v>182</v>
      </c>
      <c r="F1573" t="s">
        <v>8416</v>
      </c>
      <c r="G1573">
        <v>5</v>
      </c>
      <c r="J1573">
        <v>5</v>
      </c>
      <c r="K1573" t="s">
        <v>34002</v>
      </c>
      <c r="L1573" t="s">
        <v>34081</v>
      </c>
      <c r="M1573" t="s">
        <v>34082</v>
      </c>
      <c r="N1573" t="s">
        <v>33909</v>
      </c>
      <c r="O1573" t="s">
        <v>34008</v>
      </c>
      <c r="P1573" t="s">
        <v>34085</v>
      </c>
      <c r="Q1573">
        <v>33.6</v>
      </c>
      <c r="R1573">
        <v>133.6</v>
      </c>
      <c r="S1573">
        <v>8</v>
      </c>
      <c r="T1573">
        <v>12.511312217194501</v>
      </c>
      <c r="U1573">
        <v>39.917695473251001</v>
      </c>
      <c r="V1573">
        <v>20</v>
      </c>
      <c r="W1573">
        <v>12.5</v>
      </c>
    </row>
    <row r="1574" spans="1:23" hidden="1">
      <c r="A1574" t="s">
        <v>34304</v>
      </c>
      <c r="B1574" t="s">
        <v>8412</v>
      </c>
      <c r="C1574" t="s">
        <v>8414</v>
      </c>
      <c r="D1574">
        <v>2011</v>
      </c>
      <c r="E1574" t="s">
        <v>182</v>
      </c>
      <c r="F1574" t="s">
        <v>8416</v>
      </c>
      <c r="G1574">
        <v>5</v>
      </c>
      <c r="J1574">
        <v>5</v>
      </c>
      <c r="K1574" t="s">
        <v>34002</v>
      </c>
      <c r="L1574" t="s">
        <v>34081</v>
      </c>
      <c r="M1574" t="s">
        <v>34082</v>
      </c>
      <c r="N1574" t="s">
        <v>33909</v>
      </c>
      <c r="O1574" t="s">
        <v>34008</v>
      </c>
      <c r="P1574" t="s">
        <v>34085</v>
      </c>
      <c r="Q1574">
        <v>33.6</v>
      </c>
      <c r="R1574">
        <v>133.6</v>
      </c>
      <c r="S1574">
        <v>8</v>
      </c>
      <c r="T1574">
        <v>13.009049773755599</v>
      </c>
      <c r="U1574">
        <v>0.41152263374485099</v>
      </c>
      <c r="V1574">
        <v>37</v>
      </c>
      <c r="W1574">
        <v>13</v>
      </c>
    </row>
    <row r="1575" spans="1:23" hidden="1">
      <c r="A1575" t="s">
        <v>34304</v>
      </c>
      <c r="B1575" t="s">
        <v>8412</v>
      </c>
      <c r="C1575" t="s">
        <v>8414</v>
      </c>
      <c r="D1575">
        <v>2011</v>
      </c>
      <c r="E1575" t="s">
        <v>182</v>
      </c>
      <c r="F1575" t="s">
        <v>8416</v>
      </c>
      <c r="G1575">
        <v>5</v>
      </c>
      <c r="J1575">
        <v>5</v>
      </c>
      <c r="K1575" t="s">
        <v>34002</v>
      </c>
      <c r="L1575" t="s">
        <v>34081</v>
      </c>
      <c r="M1575" t="s">
        <v>34082</v>
      </c>
      <c r="N1575" t="s">
        <v>33909</v>
      </c>
      <c r="O1575" t="s">
        <v>34008</v>
      </c>
      <c r="P1575" t="s">
        <v>34085</v>
      </c>
      <c r="Q1575">
        <v>33.6</v>
      </c>
      <c r="R1575">
        <v>133.6</v>
      </c>
      <c r="S1575">
        <v>8</v>
      </c>
      <c r="T1575">
        <v>14.0045248868778</v>
      </c>
      <c r="U1575">
        <v>9.8765432098765409</v>
      </c>
      <c r="V1575">
        <v>30</v>
      </c>
      <c r="W1575">
        <v>14</v>
      </c>
    </row>
    <row r="1576" spans="1:23" hidden="1">
      <c r="A1576" t="s">
        <v>34304</v>
      </c>
      <c r="B1576" t="s">
        <v>8412</v>
      </c>
      <c r="C1576" t="s">
        <v>8414</v>
      </c>
      <c r="D1576">
        <v>2011</v>
      </c>
      <c r="E1576" t="s">
        <v>182</v>
      </c>
      <c r="F1576" t="s">
        <v>8416</v>
      </c>
      <c r="G1576">
        <v>5</v>
      </c>
      <c r="J1576">
        <v>5</v>
      </c>
      <c r="K1576" t="s">
        <v>34002</v>
      </c>
      <c r="L1576" t="s">
        <v>34081</v>
      </c>
      <c r="M1576" t="s">
        <v>34082</v>
      </c>
      <c r="N1576" t="s">
        <v>33909</v>
      </c>
      <c r="O1576" t="s">
        <v>34008</v>
      </c>
      <c r="P1576" t="s">
        <v>34085</v>
      </c>
      <c r="Q1576">
        <v>33.6</v>
      </c>
      <c r="R1576">
        <v>133.6</v>
      </c>
      <c r="S1576">
        <v>8</v>
      </c>
      <c r="T1576">
        <v>15</v>
      </c>
      <c r="U1576">
        <v>0.82304526748968898</v>
      </c>
      <c r="V1576">
        <v>35</v>
      </c>
      <c r="W1576">
        <v>15</v>
      </c>
    </row>
    <row r="1577" spans="1:23" hidden="1">
      <c r="A1577" t="s">
        <v>34304</v>
      </c>
      <c r="B1577" t="s">
        <v>8412</v>
      </c>
      <c r="C1577" t="s">
        <v>8414</v>
      </c>
      <c r="D1577">
        <v>2011</v>
      </c>
      <c r="E1577" t="s">
        <v>182</v>
      </c>
      <c r="F1577" t="s">
        <v>8416</v>
      </c>
      <c r="G1577">
        <v>5</v>
      </c>
      <c r="J1577">
        <v>5</v>
      </c>
      <c r="K1577" t="s">
        <v>34002</v>
      </c>
      <c r="L1577" t="s">
        <v>34081</v>
      </c>
      <c r="M1577" t="s">
        <v>34082</v>
      </c>
      <c r="N1577" t="s">
        <v>33909</v>
      </c>
      <c r="O1577" t="s">
        <v>34008</v>
      </c>
      <c r="P1577" t="s">
        <v>34083</v>
      </c>
      <c r="Q1577">
        <v>26.4</v>
      </c>
      <c r="R1577">
        <v>127.4</v>
      </c>
      <c r="S1577">
        <v>7</v>
      </c>
      <c r="T1577">
        <v>10</v>
      </c>
      <c r="U1577">
        <v>100</v>
      </c>
      <c r="V1577">
        <v>13</v>
      </c>
      <c r="W1577">
        <v>10</v>
      </c>
    </row>
    <row r="1578" spans="1:23" hidden="1">
      <c r="A1578" t="s">
        <v>34304</v>
      </c>
      <c r="B1578" t="s">
        <v>8412</v>
      </c>
      <c r="C1578" t="s">
        <v>8414</v>
      </c>
      <c r="D1578">
        <v>2011</v>
      </c>
      <c r="E1578" t="s">
        <v>182</v>
      </c>
      <c r="F1578" t="s">
        <v>8416</v>
      </c>
      <c r="G1578">
        <v>5</v>
      </c>
      <c r="J1578">
        <v>5</v>
      </c>
      <c r="K1578" t="s">
        <v>34002</v>
      </c>
      <c r="L1578" t="s">
        <v>34081</v>
      </c>
      <c r="M1578" t="s">
        <v>34082</v>
      </c>
      <c r="N1578" t="s">
        <v>33909</v>
      </c>
      <c r="O1578" t="s">
        <v>34008</v>
      </c>
      <c r="P1578" t="s">
        <v>34083</v>
      </c>
      <c r="Q1578">
        <v>26.4</v>
      </c>
      <c r="R1578">
        <v>127.4</v>
      </c>
      <c r="S1578">
        <v>7</v>
      </c>
      <c r="T1578">
        <v>11.0454938202036</v>
      </c>
      <c r="U1578">
        <v>100.08640444795</v>
      </c>
      <c r="V1578">
        <v>27</v>
      </c>
      <c r="W1578">
        <v>11</v>
      </c>
    </row>
    <row r="1579" spans="1:23" hidden="1">
      <c r="A1579" t="s">
        <v>34304</v>
      </c>
      <c r="B1579" t="s">
        <v>8412</v>
      </c>
      <c r="C1579" t="s">
        <v>8414</v>
      </c>
      <c r="D1579">
        <v>2011</v>
      </c>
      <c r="E1579" t="s">
        <v>182</v>
      </c>
      <c r="F1579" t="s">
        <v>8416</v>
      </c>
      <c r="G1579">
        <v>5</v>
      </c>
      <c r="J1579">
        <v>5</v>
      </c>
      <c r="K1579" t="s">
        <v>34002</v>
      </c>
      <c r="L1579" t="s">
        <v>34081</v>
      </c>
      <c r="M1579" t="s">
        <v>34082</v>
      </c>
      <c r="N1579" t="s">
        <v>33909</v>
      </c>
      <c r="O1579" t="s">
        <v>34008</v>
      </c>
      <c r="P1579" t="s">
        <v>34083</v>
      </c>
      <c r="Q1579">
        <v>26.4</v>
      </c>
      <c r="R1579">
        <v>127.4</v>
      </c>
      <c r="S1579">
        <v>7</v>
      </c>
      <c r="T1579">
        <v>12.0438408655471</v>
      </c>
      <c r="U1579">
        <v>96.449904203764206</v>
      </c>
      <c r="V1579">
        <v>27</v>
      </c>
      <c r="W1579">
        <v>12</v>
      </c>
    </row>
    <row r="1580" spans="1:23" hidden="1">
      <c r="A1580" t="s">
        <v>34304</v>
      </c>
      <c r="B1580" t="s">
        <v>8412</v>
      </c>
      <c r="C1580" t="s">
        <v>8414</v>
      </c>
      <c r="D1580">
        <v>2011</v>
      </c>
      <c r="E1580" t="s">
        <v>182</v>
      </c>
      <c r="F1580" t="s">
        <v>8416</v>
      </c>
      <c r="G1580">
        <v>5</v>
      </c>
      <c r="J1580">
        <v>5</v>
      </c>
      <c r="K1580" t="s">
        <v>34002</v>
      </c>
      <c r="L1580" t="s">
        <v>34081</v>
      </c>
      <c r="M1580" t="s">
        <v>34082</v>
      </c>
      <c r="N1580" t="s">
        <v>33909</v>
      </c>
      <c r="O1580" t="s">
        <v>34008</v>
      </c>
      <c r="P1580" t="s">
        <v>34083</v>
      </c>
      <c r="Q1580">
        <v>26.4</v>
      </c>
      <c r="R1580">
        <v>127.4</v>
      </c>
      <c r="S1580">
        <v>7</v>
      </c>
      <c r="T1580">
        <v>12.5369097261354</v>
      </c>
      <c r="U1580">
        <v>81.201397498027703</v>
      </c>
      <c r="V1580">
        <v>57</v>
      </c>
      <c r="W1580">
        <v>12.5</v>
      </c>
    </row>
    <row r="1581" spans="1:23" hidden="1">
      <c r="A1581" t="s">
        <v>34304</v>
      </c>
      <c r="B1581" t="s">
        <v>8412</v>
      </c>
      <c r="C1581" t="s">
        <v>8414</v>
      </c>
      <c r="D1581">
        <v>2011</v>
      </c>
      <c r="E1581" t="s">
        <v>182</v>
      </c>
      <c r="F1581" t="s">
        <v>8416</v>
      </c>
      <c r="G1581">
        <v>5</v>
      </c>
      <c r="J1581">
        <v>5</v>
      </c>
      <c r="K1581" t="s">
        <v>34002</v>
      </c>
      <c r="L1581" t="s">
        <v>34081</v>
      </c>
      <c r="M1581" t="s">
        <v>34082</v>
      </c>
      <c r="N1581" t="s">
        <v>33909</v>
      </c>
      <c r="O1581" t="s">
        <v>34008</v>
      </c>
      <c r="P1581" t="s">
        <v>34083</v>
      </c>
      <c r="Q1581">
        <v>26.4</v>
      </c>
      <c r="R1581">
        <v>127.4</v>
      </c>
      <c r="S1581">
        <v>7</v>
      </c>
      <c r="T1581">
        <v>13.0219016491979</v>
      </c>
      <c r="U1581">
        <v>48.183628235470799</v>
      </c>
      <c r="V1581">
        <v>44</v>
      </c>
      <c r="W1581">
        <v>13</v>
      </c>
    </row>
    <row r="1582" spans="1:23" hidden="1">
      <c r="A1582" t="s">
        <v>34304</v>
      </c>
      <c r="B1582" t="s">
        <v>8412</v>
      </c>
      <c r="C1582" t="s">
        <v>8414</v>
      </c>
      <c r="D1582">
        <v>2011</v>
      </c>
      <c r="E1582" t="s">
        <v>182</v>
      </c>
      <c r="F1582" t="s">
        <v>8416</v>
      </c>
      <c r="G1582">
        <v>5</v>
      </c>
      <c r="J1582">
        <v>5</v>
      </c>
      <c r="K1582" t="s">
        <v>34002</v>
      </c>
      <c r="L1582" t="s">
        <v>34081</v>
      </c>
      <c r="M1582" t="s">
        <v>34082</v>
      </c>
      <c r="N1582" t="s">
        <v>33909</v>
      </c>
      <c r="O1582" t="s">
        <v>34008</v>
      </c>
      <c r="P1582" t="s">
        <v>34083</v>
      </c>
      <c r="Q1582">
        <v>26.4</v>
      </c>
      <c r="R1582">
        <v>127.4</v>
      </c>
      <c r="S1582">
        <v>7</v>
      </c>
      <c r="T1582">
        <v>14.026259438746701</v>
      </c>
      <c r="U1582">
        <v>57.770765242871597</v>
      </c>
      <c r="V1582">
        <v>28</v>
      </c>
      <c r="W1582">
        <v>14</v>
      </c>
    </row>
    <row r="1583" spans="1:23" hidden="1">
      <c r="A1583" t="s">
        <v>34304</v>
      </c>
      <c r="B1583" t="s">
        <v>8412</v>
      </c>
      <c r="C1583" t="s">
        <v>8414</v>
      </c>
      <c r="D1583">
        <v>2011</v>
      </c>
      <c r="E1583" t="s">
        <v>182</v>
      </c>
      <c r="F1583" t="s">
        <v>8416</v>
      </c>
      <c r="G1583">
        <v>5</v>
      </c>
      <c r="J1583">
        <v>5</v>
      </c>
      <c r="K1583" t="s">
        <v>34002</v>
      </c>
      <c r="L1583" t="s">
        <v>34081</v>
      </c>
      <c r="M1583" t="s">
        <v>34082</v>
      </c>
      <c r="N1583" t="s">
        <v>33909</v>
      </c>
      <c r="O1583" t="s">
        <v>34008</v>
      </c>
      <c r="P1583" t="s">
        <v>34083</v>
      </c>
      <c r="Q1583">
        <v>26.4</v>
      </c>
      <c r="R1583">
        <v>127.4</v>
      </c>
      <c r="S1583">
        <v>7</v>
      </c>
      <c r="T1583">
        <v>15.000563507269201</v>
      </c>
      <c r="U1583">
        <v>1.2397159923362799</v>
      </c>
      <c r="V1583">
        <v>32</v>
      </c>
      <c r="W1583">
        <v>15</v>
      </c>
    </row>
    <row r="1584" spans="1:23" hidden="1">
      <c r="A1584" t="s">
        <v>34304</v>
      </c>
      <c r="B1584" t="s">
        <v>8412</v>
      </c>
      <c r="C1584" t="s">
        <v>8414</v>
      </c>
      <c r="D1584">
        <v>2011</v>
      </c>
      <c r="E1584" t="s">
        <v>182</v>
      </c>
      <c r="F1584" t="s">
        <v>8416</v>
      </c>
      <c r="G1584">
        <v>5</v>
      </c>
      <c r="J1584">
        <v>5</v>
      </c>
      <c r="K1584" t="s">
        <v>34002</v>
      </c>
      <c r="L1584" t="s">
        <v>34081</v>
      </c>
      <c r="M1584" t="s">
        <v>34082</v>
      </c>
      <c r="N1584" t="s">
        <v>33909</v>
      </c>
      <c r="O1584" t="s">
        <v>34008</v>
      </c>
      <c r="P1584" t="s">
        <v>34086</v>
      </c>
      <c r="Q1584">
        <v>34.700000000000003</v>
      </c>
      <c r="R1584">
        <v>135.5</v>
      </c>
      <c r="S1584">
        <v>5</v>
      </c>
      <c r="T1584">
        <v>10.0229154485958</v>
      </c>
      <c r="U1584">
        <v>100.41304388827</v>
      </c>
      <c r="V1584">
        <v>34</v>
      </c>
      <c r="W1584">
        <v>10</v>
      </c>
    </row>
    <row r="1585" spans="1:23" hidden="1">
      <c r="A1585" t="s">
        <v>34304</v>
      </c>
      <c r="B1585" t="s">
        <v>8412</v>
      </c>
      <c r="C1585" t="s">
        <v>8414</v>
      </c>
      <c r="D1585">
        <v>2011</v>
      </c>
      <c r="E1585" t="s">
        <v>182</v>
      </c>
      <c r="F1585" t="s">
        <v>8416</v>
      </c>
      <c r="G1585">
        <v>5</v>
      </c>
      <c r="J1585">
        <v>5</v>
      </c>
      <c r="K1585" t="s">
        <v>34002</v>
      </c>
      <c r="L1585" t="s">
        <v>34081</v>
      </c>
      <c r="M1585" t="s">
        <v>34082</v>
      </c>
      <c r="N1585" t="s">
        <v>33909</v>
      </c>
      <c r="O1585" t="s">
        <v>34008</v>
      </c>
      <c r="P1585" t="s">
        <v>34086</v>
      </c>
      <c r="Q1585">
        <v>34.700000000000003</v>
      </c>
      <c r="R1585">
        <v>135.5</v>
      </c>
      <c r="S1585">
        <v>5</v>
      </c>
      <c r="T1585">
        <v>12.016653778691399</v>
      </c>
      <c r="U1585">
        <v>72.861696309009602</v>
      </c>
      <c r="V1585">
        <v>109</v>
      </c>
      <c r="W1585">
        <v>12</v>
      </c>
    </row>
    <row r="1586" spans="1:23" hidden="1">
      <c r="A1586" t="s">
        <v>34304</v>
      </c>
      <c r="B1586" t="s">
        <v>8412</v>
      </c>
      <c r="C1586" t="s">
        <v>8414</v>
      </c>
      <c r="D1586">
        <v>2011</v>
      </c>
      <c r="E1586" t="s">
        <v>182</v>
      </c>
      <c r="F1586" t="s">
        <v>8416</v>
      </c>
      <c r="G1586">
        <v>5</v>
      </c>
      <c r="J1586">
        <v>5</v>
      </c>
      <c r="K1586" t="s">
        <v>34002</v>
      </c>
      <c r="L1586" t="s">
        <v>34081</v>
      </c>
      <c r="M1586" t="s">
        <v>34082</v>
      </c>
      <c r="N1586" t="s">
        <v>33909</v>
      </c>
      <c r="O1586" t="s">
        <v>34008</v>
      </c>
      <c r="P1586" t="s">
        <v>34086</v>
      </c>
      <c r="Q1586">
        <v>34.700000000000003</v>
      </c>
      <c r="R1586">
        <v>135.5</v>
      </c>
      <c r="S1586">
        <v>5</v>
      </c>
      <c r="T1586">
        <v>13.013805850512</v>
      </c>
      <c r="U1586">
        <v>60.330812319646903</v>
      </c>
      <c r="V1586">
        <v>117</v>
      </c>
      <c r="W1586">
        <v>13</v>
      </c>
    </row>
    <row r="1587" spans="1:23" hidden="1">
      <c r="A1587" t="s">
        <v>34304</v>
      </c>
      <c r="B1587" t="s">
        <v>8412</v>
      </c>
      <c r="C1587" t="s">
        <v>8414</v>
      </c>
      <c r="D1587">
        <v>2011</v>
      </c>
      <c r="E1587" t="s">
        <v>182</v>
      </c>
      <c r="F1587" t="s">
        <v>8416</v>
      </c>
      <c r="G1587">
        <v>5</v>
      </c>
      <c r="J1587">
        <v>5</v>
      </c>
      <c r="K1587" t="s">
        <v>34002</v>
      </c>
      <c r="L1587" t="s">
        <v>34081</v>
      </c>
      <c r="M1587" t="s">
        <v>34082</v>
      </c>
      <c r="N1587" t="s">
        <v>33909</v>
      </c>
      <c r="O1587" t="s">
        <v>34008</v>
      </c>
      <c r="P1587" t="s">
        <v>34086</v>
      </c>
      <c r="Q1587">
        <v>34.700000000000003</v>
      </c>
      <c r="R1587">
        <v>135.5</v>
      </c>
      <c r="S1587">
        <v>5</v>
      </c>
      <c r="T1587">
        <v>14.0001131627091</v>
      </c>
      <c r="U1587">
        <v>8.2985986684548096E-2</v>
      </c>
      <c r="V1587">
        <v>36</v>
      </c>
      <c r="W1587">
        <v>14</v>
      </c>
    </row>
    <row r="1588" spans="1:23" hidden="1">
      <c r="A1588" t="s">
        <v>34304</v>
      </c>
      <c r="B1588" t="s">
        <v>8412</v>
      </c>
      <c r="C1588" t="s">
        <v>8414</v>
      </c>
      <c r="D1588">
        <v>2011</v>
      </c>
      <c r="E1588" t="s">
        <v>182</v>
      </c>
      <c r="F1588" t="s">
        <v>8416</v>
      </c>
      <c r="G1588">
        <v>5</v>
      </c>
      <c r="J1588">
        <v>5</v>
      </c>
      <c r="K1588" t="s">
        <v>34002</v>
      </c>
      <c r="L1588" t="s">
        <v>34081</v>
      </c>
      <c r="M1588" t="s">
        <v>34082</v>
      </c>
      <c r="N1588" t="s">
        <v>33909</v>
      </c>
      <c r="O1588" t="s">
        <v>34008</v>
      </c>
      <c r="P1588" t="s">
        <v>34086</v>
      </c>
      <c r="Q1588">
        <v>34.700000000000003</v>
      </c>
      <c r="R1588">
        <v>135.5</v>
      </c>
      <c r="S1588">
        <v>5</v>
      </c>
      <c r="T1588">
        <v>14.999999999999901</v>
      </c>
      <c r="U1588">
        <v>-0.41492993342257001</v>
      </c>
      <c r="V1588">
        <v>33</v>
      </c>
      <c r="W1588">
        <v>15</v>
      </c>
    </row>
    <row r="1589" spans="1:23" hidden="1">
      <c r="A1589" t="s">
        <v>34304</v>
      </c>
      <c r="B1589" t="s">
        <v>8412</v>
      </c>
      <c r="C1589" t="s">
        <v>8414</v>
      </c>
      <c r="D1589">
        <v>2011</v>
      </c>
      <c r="E1589" t="s">
        <v>182</v>
      </c>
      <c r="F1589" t="s">
        <v>8416</v>
      </c>
      <c r="G1589">
        <v>5</v>
      </c>
      <c r="J1589">
        <v>5</v>
      </c>
      <c r="K1589" t="s">
        <v>34002</v>
      </c>
      <c r="L1589" t="s">
        <v>34081</v>
      </c>
      <c r="M1589" t="s">
        <v>34082</v>
      </c>
      <c r="N1589" t="s">
        <v>33909</v>
      </c>
      <c r="O1589" t="s">
        <v>34008</v>
      </c>
      <c r="P1589" t="s">
        <v>34041</v>
      </c>
      <c r="Q1589">
        <v>33.700000000000003</v>
      </c>
      <c r="R1589">
        <v>135.69999999999999</v>
      </c>
      <c r="S1589">
        <v>6</v>
      </c>
      <c r="T1589">
        <v>10.022624434389099</v>
      </c>
      <c r="U1589">
        <v>73.770491803278603</v>
      </c>
      <c r="V1589">
        <v>30</v>
      </c>
      <c r="W1589">
        <v>10</v>
      </c>
    </row>
    <row r="1590" spans="1:23" hidden="1">
      <c r="A1590" t="s">
        <v>34304</v>
      </c>
      <c r="B1590" t="s">
        <v>8412</v>
      </c>
      <c r="C1590" t="s">
        <v>8414</v>
      </c>
      <c r="D1590">
        <v>2011</v>
      </c>
      <c r="E1590" t="s">
        <v>182</v>
      </c>
      <c r="F1590" t="s">
        <v>8416</v>
      </c>
      <c r="G1590">
        <v>5</v>
      </c>
      <c r="J1590">
        <v>5</v>
      </c>
      <c r="K1590" t="s">
        <v>34002</v>
      </c>
      <c r="L1590" t="s">
        <v>34081</v>
      </c>
      <c r="M1590" t="s">
        <v>34082</v>
      </c>
      <c r="N1590" t="s">
        <v>33909</v>
      </c>
      <c r="O1590" t="s">
        <v>34008</v>
      </c>
      <c r="P1590" t="s">
        <v>34041</v>
      </c>
      <c r="Q1590">
        <v>33.700000000000003</v>
      </c>
      <c r="R1590">
        <v>135.69999999999999</v>
      </c>
      <c r="S1590">
        <v>6</v>
      </c>
      <c r="T1590">
        <v>11.040723981900401</v>
      </c>
      <c r="U1590">
        <v>79.508196721311407</v>
      </c>
      <c r="V1590">
        <v>54</v>
      </c>
      <c r="W1590">
        <v>11</v>
      </c>
    </row>
    <row r="1591" spans="1:23" hidden="1">
      <c r="A1591" t="s">
        <v>34304</v>
      </c>
      <c r="B1591" t="s">
        <v>8412</v>
      </c>
      <c r="C1591" t="s">
        <v>8414</v>
      </c>
      <c r="D1591">
        <v>2011</v>
      </c>
      <c r="E1591" t="s">
        <v>182</v>
      </c>
      <c r="F1591" t="s">
        <v>8416</v>
      </c>
      <c r="G1591">
        <v>5</v>
      </c>
      <c r="J1591">
        <v>5</v>
      </c>
      <c r="K1591" t="s">
        <v>34002</v>
      </c>
      <c r="L1591" t="s">
        <v>34081</v>
      </c>
      <c r="M1591" t="s">
        <v>34082</v>
      </c>
      <c r="N1591" t="s">
        <v>33909</v>
      </c>
      <c r="O1591" t="s">
        <v>34008</v>
      </c>
      <c r="P1591" t="s">
        <v>34041</v>
      </c>
      <c r="Q1591">
        <v>33.700000000000003</v>
      </c>
      <c r="R1591">
        <v>135.69999999999999</v>
      </c>
      <c r="S1591">
        <v>6</v>
      </c>
      <c r="T1591">
        <v>12.013574660633401</v>
      </c>
      <c r="U1591">
        <v>74.590163934426201</v>
      </c>
      <c r="V1591">
        <v>43</v>
      </c>
      <c r="W1591">
        <v>12</v>
      </c>
    </row>
    <row r="1592" spans="1:23" hidden="1">
      <c r="A1592" t="s">
        <v>34304</v>
      </c>
      <c r="B1592" t="s">
        <v>8412</v>
      </c>
      <c r="C1592" t="s">
        <v>8414</v>
      </c>
      <c r="D1592">
        <v>2011</v>
      </c>
      <c r="E1592" t="s">
        <v>182</v>
      </c>
      <c r="F1592" t="s">
        <v>8416</v>
      </c>
      <c r="G1592">
        <v>5</v>
      </c>
      <c r="J1592">
        <v>5</v>
      </c>
      <c r="K1592" t="s">
        <v>34002</v>
      </c>
      <c r="L1592" t="s">
        <v>34081</v>
      </c>
      <c r="M1592" t="s">
        <v>34082</v>
      </c>
      <c r="N1592" t="s">
        <v>33909</v>
      </c>
      <c r="O1592" t="s">
        <v>34008</v>
      </c>
      <c r="P1592" t="s">
        <v>34041</v>
      </c>
      <c r="Q1592">
        <v>33.700000000000003</v>
      </c>
      <c r="R1592">
        <v>135.69999999999999</v>
      </c>
      <c r="S1592">
        <v>6</v>
      </c>
      <c r="T1592">
        <v>13.009049773755599</v>
      </c>
      <c r="U1592">
        <v>5.7377049180327901</v>
      </c>
      <c r="V1592">
        <v>45</v>
      </c>
      <c r="W1592">
        <v>13</v>
      </c>
    </row>
    <row r="1593" spans="1:23" hidden="1">
      <c r="A1593" t="s">
        <v>34304</v>
      </c>
      <c r="B1593" t="s">
        <v>8412</v>
      </c>
      <c r="C1593" t="s">
        <v>8414</v>
      </c>
      <c r="D1593">
        <v>2011</v>
      </c>
      <c r="E1593" t="s">
        <v>182</v>
      </c>
      <c r="F1593" t="s">
        <v>8416</v>
      </c>
      <c r="G1593">
        <v>5</v>
      </c>
      <c r="J1593">
        <v>5</v>
      </c>
      <c r="K1593" t="s">
        <v>34002</v>
      </c>
      <c r="L1593" t="s">
        <v>34081</v>
      </c>
      <c r="M1593" t="s">
        <v>34082</v>
      </c>
      <c r="N1593" t="s">
        <v>33909</v>
      </c>
      <c r="O1593" t="s">
        <v>34008</v>
      </c>
      <c r="P1593" t="s">
        <v>34041</v>
      </c>
      <c r="Q1593">
        <v>33.700000000000003</v>
      </c>
      <c r="R1593">
        <v>135.69999999999999</v>
      </c>
      <c r="S1593">
        <v>6</v>
      </c>
      <c r="T1593">
        <v>14.027149321266901</v>
      </c>
      <c r="U1593">
        <v>1.63934426229505</v>
      </c>
      <c r="V1593">
        <v>22</v>
      </c>
      <c r="W1593">
        <v>14</v>
      </c>
    </row>
    <row r="1594" spans="1:23" hidden="1">
      <c r="A1594" t="s">
        <v>34304</v>
      </c>
      <c r="B1594" t="s">
        <v>8412</v>
      </c>
      <c r="C1594" t="s">
        <v>8414</v>
      </c>
      <c r="D1594">
        <v>2011</v>
      </c>
      <c r="E1594" t="s">
        <v>182</v>
      </c>
      <c r="F1594" t="s">
        <v>8416</v>
      </c>
      <c r="G1594">
        <v>5</v>
      </c>
      <c r="J1594">
        <v>5</v>
      </c>
      <c r="K1594" t="s">
        <v>34002</v>
      </c>
      <c r="L1594" t="s">
        <v>34081</v>
      </c>
      <c r="M1594" t="s">
        <v>34082</v>
      </c>
      <c r="N1594" t="s">
        <v>33909</v>
      </c>
      <c r="O1594" t="s">
        <v>34008</v>
      </c>
      <c r="P1594" t="s">
        <v>34041</v>
      </c>
      <c r="Q1594">
        <v>33.700000000000003</v>
      </c>
      <c r="R1594">
        <v>135.69999999999999</v>
      </c>
      <c r="S1594">
        <v>6</v>
      </c>
      <c r="T1594">
        <v>15.0452488687782</v>
      </c>
      <c r="U1594">
        <v>9.0163934426229204</v>
      </c>
      <c r="V1594">
        <v>28</v>
      </c>
      <c r="W1594">
        <v>15</v>
      </c>
    </row>
    <row r="1595" spans="1:23" hidden="1">
      <c r="A1595" t="s">
        <v>34305</v>
      </c>
      <c r="B1595" t="s">
        <v>5218</v>
      </c>
      <c r="C1595" t="s">
        <v>5220</v>
      </c>
      <c r="D1595">
        <v>2011</v>
      </c>
      <c r="E1595" t="s">
        <v>452</v>
      </c>
      <c r="F1595" t="s">
        <v>5222</v>
      </c>
      <c r="G1595">
        <v>6</v>
      </c>
      <c r="H1595" t="s">
        <v>34042</v>
      </c>
      <c r="J1595">
        <v>6</v>
      </c>
      <c r="K1595" t="s">
        <v>34002</v>
      </c>
      <c r="L1595" t="s">
        <v>34040</v>
      </c>
      <c r="M1595" t="s">
        <v>34039</v>
      </c>
      <c r="N1595" t="s">
        <v>33920</v>
      </c>
      <c r="O1595" t="s">
        <v>34044</v>
      </c>
      <c r="P1595" t="s">
        <v>34034</v>
      </c>
      <c r="Q1595">
        <v>44.019722000000002</v>
      </c>
      <c r="R1595">
        <v>144.258611</v>
      </c>
      <c r="S1595">
        <v>4</v>
      </c>
      <c r="T1595">
        <v>10.022388059701401</v>
      </c>
      <c r="U1595">
        <v>99.276533996683199</v>
      </c>
      <c r="V1595" t="s">
        <v>34044</v>
      </c>
      <c r="W1595">
        <v>10</v>
      </c>
    </row>
    <row r="1596" spans="1:23" hidden="1">
      <c r="A1596" t="s">
        <v>34305</v>
      </c>
      <c r="B1596" t="s">
        <v>5218</v>
      </c>
      <c r="C1596" t="s">
        <v>5220</v>
      </c>
      <c r="D1596">
        <v>2011</v>
      </c>
      <c r="E1596" t="s">
        <v>452</v>
      </c>
      <c r="F1596" t="s">
        <v>5222</v>
      </c>
      <c r="G1596">
        <v>6</v>
      </c>
      <c r="H1596" t="s">
        <v>34042</v>
      </c>
      <c r="J1596">
        <v>6</v>
      </c>
      <c r="K1596" t="s">
        <v>34002</v>
      </c>
      <c r="L1596" t="s">
        <v>34040</v>
      </c>
      <c r="M1596" t="s">
        <v>34039</v>
      </c>
      <c r="N1596" t="s">
        <v>33920</v>
      </c>
      <c r="O1596" t="s">
        <v>34044</v>
      </c>
      <c r="P1596" t="s">
        <v>34034</v>
      </c>
      <c r="Q1596">
        <v>44.019722000000002</v>
      </c>
      <c r="R1596">
        <v>144.258611</v>
      </c>
      <c r="S1596">
        <v>4</v>
      </c>
      <c r="T1596">
        <v>12</v>
      </c>
      <c r="U1596">
        <v>99.1666666666666</v>
      </c>
      <c r="V1596" t="s">
        <v>34044</v>
      </c>
      <c r="W1596">
        <v>12</v>
      </c>
    </row>
    <row r="1597" spans="1:23" hidden="1">
      <c r="A1597" t="s">
        <v>34305</v>
      </c>
      <c r="B1597" t="s">
        <v>5218</v>
      </c>
      <c r="C1597" t="s">
        <v>5220</v>
      </c>
      <c r="D1597">
        <v>2011</v>
      </c>
      <c r="E1597" t="s">
        <v>452</v>
      </c>
      <c r="F1597" t="s">
        <v>5222</v>
      </c>
      <c r="G1597">
        <v>6</v>
      </c>
      <c r="H1597" t="s">
        <v>34042</v>
      </c>
      <c r="J1597">
        <v>6</v>
      </c>
      <c r="K1597" t="s">
        <v>34002</v>
      </c>
      <c r="L1597" t="s">
        <v>34040</v>
      </c>
      <c r="M1597" t="s">
        <v>34039</v>
      </c>
      <c r="N1597" t="s">
        <v>33920</v>
      </c>
      <c r="O1597" t="s">
        <v>34044</v>
      </c>
      <c r="P1597" t="s">
        <v>34034</v>
      </c>
      <c r="Q1597">
        <v>44.019722000000002</v>
      </c>
      <c r="R1597">
        <v>144.258611</v>
      </c>
      <c r="S1597">
        <v>4</v>
      </c>
      <c r="T1597">
        <v>12.9701492537313</v>
      </c>
      <c r="U1597">
        <v>3.5572139303482402</v>
      </c>
      <c r="V1597" t="s">
        <v>34044</v>
      </c>
      <c r="W1597">
        <v>13</v>
      </c>
    </row>
    <row r="1598" spans="1:23" hidden="1">
      <c r="A1598" t="s">
        <v>34305</v>
      </c>
      <c r="B1598" t="s">
        <v>5218</v>
      </c>
      <c r="C1598" t="s">
        <v>5220</v>
      </c>
      <c r="D1598">
        <v>2011</v>
      </c>
      <c r="E1598" t="s">
        <v>452</v>
      </c>
      <c r="F1598" t="s">
        <v>5222</v>
      </c>
      <c r="G1598">
        <v>6</v>
      </c>
      <c r="H1598" t="s">
        <v>34042</v>
      </c>
      <c r="J1598">
        <v>6</v>
      </c>
      <c r="K1598" t="s">
        <v>34002</v>
      </c>
      <c r="L1598" t="s">
        <v>34040</v>
      </c>
      <c r="M1598" t="s">
        <v>34039</v>
      </c>
      <c r="N1598" t="s">
        <v>33920</v>
      </c>
      <c r="O1598" t="s">
        <v>34044</v>
      </c>
      <c r="P1598" t="s">
        <v>34034</v>
      </c>
      <c r="Q1598">
        <v>44.019722000000002</v>
      </c>
      <c r="R1598">
        <v>144.258611</v>
      </c>
      <c r="S1598">
        <v>4</v>
      </c>
      <c r="T1598">
        <v>14.0149253731343</v>
      </c>
      <c r="U1598">
        <v>-0.94527363184080504</v>
      </c>
      <c r="V1598" t="s">
        <v>34044</v>
      </c>
      <c r="W1598">
        <v>14</v>
      </c>
    </row>
    <row r="1599" spans="1:23" hidden="1">
      <c r="A1599" t="s">
        <v>34305</v>
      </c>
      <c r="B1599" t="s">
        <v>5218</v>
      </c>
      <c r="C1599" t="s">
        <v>5220</v>
      </c>
      <c r="D1599">
        <v>2011</v>
      </c>
      <c r="E1599" t="s">
        <v>452</v>
      </c>
      <c r="F1599" t="s">
        <v>5222</v>
      </c>
      <c r="G1599">
        <v>6</v>
      </c>
      <c r="H1599" t="s">
        <v>34042</v>
      </c>
      <c r="J1599">
        <v>6</v>
      </c>
      <c r="K1599" t="s">
        <v>34002</v>
      </c>
      <c r="L1599" t="s">
        <v>34040</v>
      </c>
      <c r="M1599" t="s">
        <v>34039</v>
      </c>
      <c r="N1599" t="s">
        <v>33920</v>
      </c>
      <c r="O1599" t="s">
        <v>34044</v>
      </c>
      <c r="P1599" t="s">
        <v>34035</v>
      </c>
      <c r="Q1599">
        <v>35.011667000000003</v>
      </c>
      <c r="R1599">
        <v>135.768056</v>
      </c>
      <c r="S1599">
        <v>6</v>
      </c>
      <c r="T1599">
        <v>9.9850746268656696</v>
      </c>
      <c r="U1599">
        <v>99.278606965174106</v>
      </c>
      <c r="V1599" t="s">
        <v>34044</v>
      </c>
      <c r="W1599">
        <v>10</v>
      </c>
    </row>
    <row r="1600" spans="1:23" hidden="1">
      <c r="A1600" t="s">
        <v>34305</v>
      </c>
      <c r="B1600" t="s">
        <v>5218</v>
      </c>
      <c r="C1600" t="s">
        <v>5220</v>
      </c>
      <c r="D1600">
        <v>2011</v>
      </c>
      <c r="E1600" t="s">
        <v>452</v>
      </c>
      <c r="F1600" t="s">
        <v>5222</v>
      </c>
      <c r="G1600">
        <v>6</v>
      </c>
      <c r="H1600" t="s">
        <v>34042</v>
      </c>
      <c r="J1600">
        <v>6</v>
      </c>
      <c r="K1600" t="s">
        <v>34002</v>
      </c>
      <c r="L1600" t="s">
        <v>34040</v>
      </c>
      <c r="M1600" t="s">
        <v>34039</v>
      </c>
      <c r="N1600" t="s">
        <v>33920</v>
      </c>
      <c r="O1600" t="s">
        <v>34044</v>
      </c>
      <c r="P1600" t="s">
        <v>34035</v>
      </c>
      <c r="Q1600">
        <v>35.011667000000003</v>
      </c>
      <c r="R1600">
        <v>135.768056</v>
      </c>
      <c r="S1600">
        <v>6</v>
      </c>
      <c r="T1600">
        <v>10.9925373134328</v>
      </c>
      <c r="U1600">
        <v>99.778192371475896</v>
      </c>
      <c r="V1600" t="s">
        <v>34044</v>
      </c>
      <c r="W1600">
        <v>11</v>
      </c>
    </row>
    <row r="1601" spans="1:23" hidden="1">
      <c r="A1601" t="s">
        <v>34305</v>
      </c>
      <c r="B1601" t="s">
        <v>5218</v>
      </c>
      <c r="C1601" t="s">
        <v>5220</v>
      </c>
      <c r="D1601">
        <v>2011</v>
      </c>
      <c r="E1601" t="s">
        <v>452</v>
      </c>
      <c r="F1601" t="s">
        <v>5222</v>
      </c>
      <c r="G1601">
        <v>6</v>
      </c>
      <c r="H1601" t="s">
        <v>34042</v>
      </c>
      <c r="J1601">
        <v>6</v>
      </c>
      <c r="K1601" t="s">
        <v>34002</v>
      </c>
      <c r="L1601" t="s">
        <v>34040</v>
      </c>
      <c r="M1601" t="s">
        <v>34039</v>
      </c>
      <c r="N1601" t="s">
        <v>33920</v>
      </c>
      <c r="O1601" t="s">
        <v>34044</v>
      </c>
      <c r="P1601" t="s">
        <v>34035</v>
      </c>
      <c r="Q1601">
        <v>35.011667000000003</v>
      </c>
      <c r="R1601">
        <v>135.768056</v>
      </c>
      <c r="S1601">
        <v>6</v>
      </c>
      <c r="T1601">
        <v>11.4776119402985</v>
      </c>
      <c r="U1601">
        <v>49.195688225538902</v>
      </c>
      <c r="V1601" t="s">
        <v>34044</v>
      </c>
      <c r="W1601">
        <v>11.5</v>
      </c>
    </row>
    <row r="1602" spans="1:23" hidden="1">
      <c r="A1602" t="s">
        <v>34305</v>
      </c>
      <c r="B1602" t="s">
        <v>5218</v>
      </c>
      <c r="C1602" t="s">
        <v>5220</v>
      </c>
      <c r="D1602">
        <v>2011</v>
      </c>
      <c r="E1602" t="s">
        <v>452</v>
      </c>
      <c r="F1602" t="s">
        <v>5222</v>
      </c>
      <c r="G1602">
        <v>6</v>
      </c>
      <c r="H1602" t="s">
        <v>34042</v>
      </c>
      <c r="J1602">
        <v>6</v>
      </c>
      <c r="K1602" t="s">
        <v>34002</v>
      </c>
      <c r="L1602" t="s">
        <v>34040</v>
      </c>
      <c r="M1602" t="s">
        <v>34039</v>
      </c>
      <c r="N1602" t="s">
        <v>33920</v>
      </c>
      <c r="O1602" t="s">
        <v>34044</v>
      </c>
      <c r="P1602" t="s">
        <v>34035</v>
      </c>
      <c r="Q1602">
        <v>35.011667000000003</v>
      </c>
      <c r="R1602">
        <v>135.768056</v>
      </c>
      <c r="S1602">
        <v>6</v>
      </c>
      <c r="T1602">
        <v>12</v>
      </c>
      <c r="U1602">
        <v>5.2777777777777501</v>
      </c>
      <c r="V1602" t="s">
        <v>34044</v>
      </c>
      <c r="W1602">
        <v>12</v>
      </c>
    </row>
    <row r="1603" spans="1:23" hidden="1">
      <c r="A1603" t="s">
        <v>34305</v>
      </c>
      <c r="B1603" t="s">
        <v>5218</v>
      </c>
      <c r="C1603" t="s">
        <v>5220</v>
      </c>
      <c r="D1603">
        <v>2011</v>
      </c>
      <c r="E1603" t="s">
        <v>452</v>
      </c>
      <c r="F1603" t="s">
        <v>5222</v>
      </c>
      <c r="G1603">
        <v>6</v>
      </c>
      <c r="H1603" t="s">
        <v>34042</v>
      </c>
      <c r="J1603">
        <v>6</v>
      </c>
      <c r="K1603" t="s">
        <v>34002</v>
      </c>
      <c r="L1603" t="s">
        <v>34040</v>
      </c>
      <c r="M1603" t="s">
        <v>34039</v>
      </c>
      <c r="N1603" t="s">
        <v>33920</v>
      </c>
      <c r="O1603" t="s">
        <v>34044</v>
      </c>
      <c r="P1603" t="s">
        <v>34035</v>
      </c>
      <c r="Q1603">
        <v>35.011667000000003</v>
      </c>
      <c r="R1603">
        <v>135.768056</v>
      </c>
      <c r="S1603">
        <v>6</v>
      </c>
      <c r="T1603">
        <v>12.522388059701401</v>
      </c>
      <c r="U1603">
        <v>-0.86235489220564399</v>
      </c>
      <c r="V1603" t="s">
        <v>34044</v>
      </c>
      <c r="W1603">
        <v>12.5</v>
      </c>
    </row>
    <row r="1604" spans="1:23" hidden="1">
      <c r="A1604" t="s">
        <v>34305</v>
      </c>
      <c r="B1604" t="s">
        <v>5218</v>
      </c>
      <c r="C1604" t="s">
        <v>5220</v>
      </c>
      <c r="D1604">
        <v>2011</v>
      </c>
      <c r="E1604" t="s">
        <v>452</v>
      </c>
      <c r="F1604" t="s">
        <v>5222</v>
      </c>
      <c r="G1604">
        <v>6</v>
      </c>
      <c r="H1604" t="s">
        <v>34042</v>
      </c>
      <c r="J1604">
        <v>6</v>
      </c>
      <c r="K1604" t="s">
        <v>34002</v>
      </c>
      <c r="L1604" t="s">
        <v>34040</v>
      </c>
      <c r="M1604" t="s">
        <v>34039</v>
      </c>
      <c r="N1604" t="s">
        <v>33920</v>
      </c>
      <c r="O1604" t="s">
        <v>34044</v>
      </c>
      <c r="P1604" t="s">
        <v>34035</v>
      </c>
      <c r="Q1604">
        <v>35.011667000000003</v>
      </c>
      <c r="R1604">
        <v>135.768056</v>
      </c>
      <c r="S1604">
        <v>6</v>
      </c>
      <c r="T1604">
        <v>15.022388059701401</v>
      </c>
      <c r="U1604">
        <v>-1.00124378109454</v>
      </c>
      <c r="V1604" t="s">
        <v>34044</v>
      </c>
      <c r="W1604">
        <v>15</v>
      </c>
    </row>
    <row r="1605" spans="1:23" hidden="1">
      <c r="A1605" t="s">
        <v>34305</v>
      </c>
      <c r="B1605" t="s">
        <v>5218</v>
      </c>
      <c r="C1605" t="s">
        <v>5220</v>
      </c>
      <c r="D1605">
        <v>2011</v>
      </c>
      <c r="E1605" t="s">
        <v>452</v>
      </c>
      <c r="F1605" t="s">
        <v>5222</v>
      </c>
      <c r="G1605">
        <v>6</v>
      </c>
      <c r="H1605" t="s">
        <v>34042</v>
      </c>
      <c r="J1605">
        <v>6</v>
      </c>
      <c r="K1605" t="s">
        <v>34002</v>
      </c>
      <c r="L1605" t="s">
        <v>34040</v>
      </c>
      <c r="M1605" t="s">
        <v>34039</v>
      </c>
      <c r="N1605" t="s">
        <v>33920</v>
      </c>
      <c r="O1605" t="s">
        <v>34044</v>
      </c>
      <c r="P1605" t="s">
        <v>34036</v>
      </c>
      <c r="Q1605">
        <v>32.750278000000002</v>
      </c>
      <c r="R1605">
        <v>129.87777800000001</v>
      </c>
      <c r="S1605">
        <v>5</v>
      </c>
      <c r="T1605">
        <v>9.9850746268656696</v>
      </c>
      <c r="U1605">
        <v>99.834162520729606</v>
      </c>
      <c r="V1605" t="s">
        <v>34044</v>
      </c>
      <c r="W1605">
        <v>10</v>
      </c>
    </row>
    <row r="1606" spans="1:23" hidden="1">
      <c r="A1606" t="s">
        <v>34305</v>
      </c>
      <c r="B1606" t="s">
        <v>5218</v>
      </c>
      <c r="C1606" t="s">
        <v>5220</v>
      </c>
      <c r="D1606">
        <v>2011</v>
      </c>
      <c r="E1606" t="s">
        <v>452</v>
      </c>
      <c r="F1606" t="s">
        <v>5222</v>
      </c>
      <c r="G1606">
        <v>6</v>
      </c>
      <c r="H1606" t="s">
        <v>34042</v>
      </c>
      <c r="J1606">
        <v>6</v>
      </c>
      <c r="K1606" t="s">
        <v>34002</v>
      </c>
      <c r="L1606" t="s">
        <v>34040</v>
      </c>
      <c r="M1606" t="s">
        <v>34039</v>
      </c>
      <c r="N1606" t="s">
        <v>33920</v>
      </c>
      <c r="O1606" t="s">
        <v>34044</v>
      </c>
      <c r="P1606" t="s">
        <v>34036</v>
      </c>
      <c r="Q1606">
        <v>32.750278000000002</v>
      </c>
      <c r="R1606">
        <v>129.87777800000001</v>
      </c>
      <c r="S1606">
        <v>5</v>
      </c>
      <c r="T1606">
        <v>10.9925373134328</v>
      </c>
      <c r="U1606">
        <v>99.778192371475896</v>
      </c>
      <c r="V1606" t="s">
        <v>34044</v>
      </c>
      <c r="W1606">
        <v>11</v>
      </c>
    </row>
    <row r="1607" spans="1:23" hidden="1">
      <c r="A1607" t="s">
        <v>34305</v>
      </c>
      <c r="B1607" t="s">
        <v>5218</v>
      </c>
      <c r="C1607" t="s">
        <v>5220</v>
      </c>
      <c r="D1607">
        <v>2011</v>
      </c>
      <c r="E1607" t="s">
        <v>452</v>
      </c>
      <c r="F1607" t="s">
        <v>5222</v>
      </c>
      <c r="G1607">
        <v>6</v>
      </c>
      <c r="H1607" t="s">
        <v>34042</v>
      </c>
      <c r="J1607">
        <v>6</v>
      </c>
      <c r="K1607" t="s">
        <v>34002</v>
      </c>
      <c r="L1607" t="s">
        <v>34040</v>
      </c>
      <c r="M1607" t="s">
        <v>34039</v>
      </c>
      <c r="N1607" t="s">
        <v>33920</v>
      </c>
      <c r="O1607" t="s">
        <v>34044</v>
      </c>
      <c r="P1607" t="s">
        <v>34036</v>
      </c>
      <c r="Q1607">
        <v>32.750278000000002</v>
      </c>
      <c r="R1607">
        <v>129.87777800000001</v>
      </c>
      <c r="S1607">
        <v>5</v>
      </c>
      <c r="T1607">
        <v>11.5149253731343</v>
      </c>
      <c r="U1607">
        <v>-0.80638474295191997</v>
      </c>
      <c r="V1607" t="s">
        <v>34044</v>
      </c>
      <c r="W1607">
        <v>11.5</v>
      </c>
    </row>
    <row r="1608" spans="1:23" hidden="1">
      <c r="A1608" t="s">
        <v>34305</v>
      </c>
      <c r="B1608" t="s">
        <v>5218</v>
      </c>
      <c r="C1608" t="s">
        <v>5220</v>
      </c>
      <c r="D1608">
        <v>2011</v>
      </c>
      <c r="E1608" t="s">
        <v>452</v>
      </c>
      <c r="F1608" t="s">
        <v>5222</v>
      </c>
      <c r="G1608">
        <v>6</v>
      </c>
      <c r="H1608" t="s">
        <v>34042</v>
      </c>
      <c r="J1608">
        <v>6</v>
      </c>
      <c r="K1608" t="s">
        <v>34002</v>
      </c>
      <c r="L1608" t="s">
        <v>34040</v>
      </c>
      <c r="M1608" t="s">
        <v>34039</v>
      </c>
      <c r="N1608" t="s">
        <v>33920</v>
      </c>
      <c r="O1608" t="s">
        <v>34044</v>
      </c>
      <c r="P1608" t="s">
        <v>34036</v>
      </c>
      <c r="Q1608">
        <v>32.750278000000002</v>
      </c>
      <c r="R1608">
        <v>129.87777800000001</v>
      </c>
      <c r="S1608">
        <v>5</v>
      </c>
      <c r="T1608">
        <v>12</v>
      </c>
      <c r="U1608">
        <v>-0.83333333333334203</v>
      </c>
      <c r="V1608" t="s">
        <v>34044</v>
      </c>
      <c r="W1608">
        <v>12</v>
      </c>
    </row>
    <row r="1609" spans="1:23" hidden="1">
      <c r="A1609" t="s">
        <v>34305</v>
      </c>
      <c r="B1609" t="s">
        <v>5218</v>
      </c>
      <c r="C1609" t="s">
        <v>5220</v>
      </c>
      <c r="D1609">
        <v>2011</v>
      </c>
      <c r="E1609" t="s">
        <v>452</v>
      </c>
      <c r="F1609" t="s">
        <v>5222</v>
      </c>
      <c r="G1609">
        <v>6</v>
      </c>
      <c r="H1609" t="s">
        <v>34042</v>
      </c>
      <c r="J1609">
        <v>6</v>
      </c>
      <c r="K1609" t="s">
        <v>34002</v>
      </c>
      <c r="L1609" t="s">
        <v>34040</v>
      </c>
      <c r="M1609" t="s">
        <v>34039</v>
      </c>
      <c r="N1609" t="s">
        <v>33920</v>
      </c>
      <c r="O1609" t="s">
        <v>34044</v>
      </c>
      <c r="P1609" t="s">
        <v>34036</v>
      </c>
      <c r="Q1609">
        <v>32.750278000000002</v>
      </c>
      <c r="R1609">
        <v>129.87777800000001</v>
      </c>
      <c r="S1609">
        <v>5</v>
      </c>
      <c r="T1609">
        <v>12.4850746268656</v>
      </c>
      <c r="U1609">
        <v>-0.86028192371476497</v>
      </c>
      <c r="V1609" t="s">
        <v>34044</v>
      </c>
      <c r="W1609">
        <v>12.5</v>
      </c>
    </row>
    <row r="1610" spans="1:23" hidden="1">
      <c r="A1610" t="s">
        <v>34305</v>
      </c>
      <c r="B1610" t="s">
        <v>5218</v>
      </c>
      <c r="C1610" t="s">
        <v>5220</v>
      </c>
      <c r="D1610">
        <v>2011</v>
      </c>
      <c r="E1610" t="s">
        <v>452</v>
      </c>
      <c r="F1610" t="s">
        <v>5222</v>
      </c>
      <c r="G1610">
        <v>6</v>
      </c>
      <c r="H1610" t="s">
        <v>34042</v>
      </c>
      <c r="J1610">
        <v>6</v>
      </c>
      <c r="K1610" t="s">
        <v>34002</v>
      </c>
      <c r="L1610" t="s">
        <v>34040</v>
      </c>
      <c r="M1610" t="s">
        <v>34039</v>
      </c>
      <c r="N1610" t="s">
        <v>33920</v>
      </c>
      <c r="O1610" t="s">
        <v>34044</v>
      </c>
      <c r="P1610" t="s">
        <v>34037</v>
      </c>
      <c r="Q1610">
        <v>26.212222000000001</v>
      </c>
      <c r="R1610">
        <v>127.678889</v>
      </c>
      <c r="S1610">
        <v>5</v>
      </c>
      <c r="T1610">
        <v>8.0074626865671608</v>
      </c>
      <c r="U1610">
        <v>-0.61152570480929502</v>
      </c>
      <c r="V1610" t="s">
        <v>34044</v>
      </c>
      <c r="W1610">
        <v>8</v>
      </c>
    </row>
    <row r="1611" spans="1:23" hidden="1">
      <c r="A1611" t="s">
        <v>34305</v>
      </c>
      <c r="B1611" t="s">
        <v>5218</v>
      </c>
      <c r="C1611" t="s">
        <v>5220</v>
      </c>
      <c r="D1611">
        <v>2011</v>
      </c>
      <c r="E1611" t="s">
        <v>452</v>
      </c>
      <c r="F1611" t="s">
        <v>5222</v>
      </c>
      <c r="G1611">
        <v>6</v>
      </c>
      <c r="H1611" t="s">
        <v>34042</v>
      </c>
      <c r="J1611">
        <v>6</v>
      </c>
      <c r="K1611" t="s">
        <v>34002</v>
      </c>
      <c r="L1611" t="s">
        <v>34040</v>
      </c>
      <c r="M1611" t="s">
        <v>34039</v>
      </c>
      <c r="N1611" t="s">
        <v>33920</v>
      </c>
      <c r="O1611" t="s">
        <v>34044</v>
      </c>
      <c r="P1611" t="s">
        <v>34037</v>
      </c>
      <c r="Q1611">
        <v>26.212222000000001</v>
      </c>
      <c r="R1611">
        <v>127.678889</v>
      </c>
      <c r="S1611">
        <v>5</v>
      </c>
      <c r="T1611">
        <v>9.9850746268656696</v>
      </c>
      <c r="U1611">
        <v>-0.72139303482587902</v>
      </c>
      <c r="V1611" t="s">
        <v>34044</v>
      </c>
      <c r="W1611">
        <v>10</v>
      </c>
    </row>
    <row r="1612" spans="1:23" hidden="1">
      <c r="A1612" t="s">
        <v>34305</v>
      </c>
      <c r="B1612" t="s">
        <v>5218</v>
      </c>
      <c r="C1612" t="s">
        <v>5220</v>
      </c>
      <c r="D1612">
        <v>2011</v>
      </c>
      <c r="E1612" t="s">
        <v>452</v>
      </c>
      <c r="F1612" t="s">
        <v>5222</v>
      </c>
      <c r="G1612">
        <v>6</v>
      </c>
      <c r="H1612" t="s">
        <v>34042</v>
      </c>
      <c r="J1612">
        <v>6</v>
      </c>
      <c r="K1612" t="s">
        <v>34002</v>
      </c>
      <c r="L1612" t="s">
        <v>34040</v>
      </c>
      <c r="M1612" t="s">
        <v>34039</v>
      </c>
      <c r="N1612" t="s">
        <v>33920</v>
      </c>
      <c r="O1612" t="s">
        <v>34044</v>
      </c>
      <c r="P1612" t="s">
        <v>34037</v>
      </c>
      <c r="Q1612">
        <v>26.212222000000001</v>
      </c>
      <c r="R1612">
        <v>127.678889</v>
      </c>
      <c r="S1612">
        <v>5</v>
      </c>
      <c r="T1612">
        <v>11.0298507462686</v>
      </c>
      <c r="U1612">
        <v>-0.77943615257049703</v>
      </c>
      <c r="V1612" t="s">
        <v>34044</v>
      </c>
      <c r="W1612">
        <v>11</v>
      </c>
    </row>
    <row r="1613" spans="1:23" hidden="1">
      <c r="A1613" t="s">
        <v>34305</v>
      </c>
      <c r="B1613" t="s">
        <v>5218</v>
      </c>
      <c r="C1613" t="s">
        <v>5220</v>
      </c>
      <c r="D1613">
        <v>2011</v>
      </c>
      <c r="E1613" t="s">
        <v>452</v>
      </c>
      <c r="F1613" t="s">
        <v>5222</v>
      </c>
      <c r="G1613">
        <v>6</v>
      </c>
      <c r="H1613" t="s">
        <v>34042</v>
      </c>
      <c r="J1613">
        <v>6</v>
      </c>
      <c r="K1613" t="s">
        <v>34002</v>
      </c>
      <c r="L1613" t="s">
        <v>34040</v>
      </c>
      <c r="M1613" t="s">
        <v>34039</v>
      </c>
      <c r="N1613" t="s">
        <v>33920</v>
      </c>
      <c r="O1613" t="s">
        <v>34044</v>
      </c>
      <c r="P1613" t="s">
        <v>34037</v>
      </c>
      <c r="Q1613">
        <v>26.212222000000001</v>
      </c>
      <c r="R1613">
        <v>127.678889</v>
      </c>
      <c r="S1613">
        <v>5</v>
      </c>
      <c r="T1613">
        <v>11.5149253731343</v>
      </c>
      <c r="U1613">
        <v>-0.80638474295191997</v>
      </c>
      <c r="V1613" t="s">
        <v>34044</v>
      </c>
      <c r="W1613">
        <v>11.5</v>
      </c>
    </row>
    <row r="1614" spans="1:23" hidden="1">
      <c r="A1614" t="s">
        <v>34305</v>
      </c>
      <c r="B1614" t="s">
        <v>5218</v>
      </c>
      <c r="C1614" t="s">
        <v>5220</v>
      </c>
      <c r="D1614">
        <v>2011</v>
      </c>
      <c r="E1614" t="s">
        <v>452</v>
      </c>
      <c r="F1614" t="s">
        <v>5222</v>
      </c>
      <c r="G1614">
        <v>6</v>
      </c>
      <c r="H1614" t="s">
        <v>34042</v>
      </c>
      <c r="J1614">
        <v>6</v>
      </c>
      <c r="K1614" t="s">
        <v>34002</v>
      </c>
      <c r="L1614" t="s">
        <v>34040</v>
      </c>
      <c r="M1614" t="s">
        <v>34039</v>
      </c>
      <c r="N1614" t="s">
        <v>33920</v>
      </c>
      <c r="O1614" t="s">
        <v>34044</v>
      </c>
      <c r="P1614" t="s">
        <v>34037</v>
      </c>
      <c r="Q1614">
        <v>26.212222000000001</v>
      </c>
      <c r="R1614">
        <v>127.678889</v>
      </c>
      <c r="S1614">
        <v>5</v>
      </c>
      <c r="T1614">
        <v>14.9850746268656</v>
      </c>
      <c r="U1614">
        <v>-0.99917081260366503</v>
      </c>
      <c r="V1614" t="s">
        <v>34044</v>
      </c>
      <c r="W1614">
        <v>15</v>
      </c>
    </row>
    <row r="1615" spans="1:23" hidden="1">
      <c r="A1615" t="s">
        <v>34305</v>
      </c>
      <c r="B1615" t="s">
        <v>5218</v>
      </c>
      <c r="C1615" t="s">
        <v>5220</v>
      </c>
      <c r="D1615">
        <v>2011</v>
      </c>
      <c r="E1615" t="s">
        <v>452</v>
      </c>
      <c r="F1615" t="s">
        <v>5222</v>
      </c>
      <c r="G1615">
        <v>6</v>
      </c>
      <c r="H1615" t="s">
        <v>34042</v>
      </c>
      <c r="J1615">
        <v>6</v>
      </c>
      <c r="K1615" t="s">
        <v>34002</v>
      </c>
      <c r="L1615" t="s">
        <v>34040</v>
      </c>
      <c r="M1615" t="s">
        <v>34039</v>
      </c>
      <c r="N1615" t="s">
        <v>33920</v>
      </c>
      <c r="O1615" t="s">
        <v>34044</v>
      </c>
      <c r="P1615" t="s">
        <v>34043</v>
      </c>
      <c r="Q1615">
        <v>34.230519000000001</v>
      </c>
      <c r="R1615">
        <v>135.17081099999999</v>
      </c>
      <c r="S1615">
        <v>4</v>
      </c>
      <c r="T1615">
        <v>10.043478260869501</v>
      </c>
      <c r="U1615">
        <v>100</v>
      </c>
      <c r="V1615" t="s">
        <v>34044</v>
      </c>
      <c r="W1615">
        <v>10</v>
      </c>
    </row>
    <row r="1616" spans="1:23" hidden="1">
      <c r="A1616" t="s">
        <v>34305</v>
      </c>
      <c r="B1616" t="s">
        <v>5218</v>
      </c>
      <c r="C1616" t="s">
        <v>5220</v>
      </c>
      <c r="D1616">
        <v>2011</v>
      </c>
      <c r="E1616" t="s">
        <v>452</v>
      </c>
      <c r="F1616" t="s">
        <v>5222</v>
      </c>
      <c r="G1616">
        <v>6</v>
      </c>
      <c r="H1616" t="s">
        <v>34042</v>
      </c>
      <c r="J1616">
        <v>6</v>
      </c>
      <c r="K1616" t="s">
        <v>34002</v>
      </c>
      <c r="L1616" t="s">
        <v>34040</v>
      </c>
      <c r="M1616" t="s">
        <v>34039</v>
      </c>
      <c r="N1616" t="s">
        <v>33920</v>
      </c>
      <c r="O1616" t="s">
        <v>34044</v>
      </c>
      <c r="P1616" t="s">
        <v>34043</v>
      </c>
      <c r="Q1616">
        <v>34.230519000000001</v>
      </c>
      <c r="R1616">
        <v>135.17081099999999</v>
      </c>
      <c r="S1616">
        <v>4</v>
      </c>
      <c r="T1616">
        <v>11.516908212560301</v>
      </c>
      <c r="U1616">
        <v>13.9784946236559</v>
      </c>
      <c r="V1616" t="s">
        <v>34044</v>
      </c>
      <c r="W1616">
        <v>11.5</v>
      </c>
    </row>
    <row r="1617" spans="1:23" hidden="1">
      <c r="A1617" t="s">
        <v>34305</v>
      </c>
      <c r="B1617" t="s">
        <v>5218</v>
      </c>
      <c r="C1617" t="s">
        <v>5220</v>
      </c>
      <c r="D1617">
        <v>2011</v>
      </c>
      <c r="E1617" t="s">
        <v>452</v>
      </c>
      <c r="F1617" t="s">
        <v>5222</v>
      </c>
      <c r="G1617">
        <v>6</v>
      </c>
      <c r="H1617" t="s">
        <v>34042</v>
      </c>
      <c r="J1617">
        <v>6</v>
      </c>
      <c r="K1617" t="s">
        <v>34002</v>
      </c>
      <c r="L1617" t="s">
        <v>34040</v>
      </c>
      <c r="M1617" t="s">
        <v>34039</v>
      </c>
      <c r="N1617" t="s">
        <v>33920</v>
      </c>
      <c r="O1617" t="s">
        <v>34044</v>
      </c>
      <c r="P1617" t="s">
        <v>34043</v>
      </c>
      <c r="Q1617">
        <v>34.230519000000001</v>
      </c>
      <c r="R1617">
        <v>135.17081099999999</v>
      </c>
      <c r="S1617">
        <v>4</v>
      </c>
      <c r="T1617">
        <v>12</v>
      </c>
      <c r="U1617">
        <v>-0.35842293906810502</v>
      </c>
      <c r="V1617" t="s">
        <v>34044</v>
      </c>
      <c r="W1617">
        <v>12</v>
      </c>
    </row>
    <row r="1618" spans="1:23" hidden="1">
      <c r="A1618" t="s">
        <v>34305</v>
      </c>
      <c r="B1618" t="s">
        <v>5218</v>
      </c>
      <c r="C1618" t="s">
        <v>5220</v>
      </c>
      <c r="D1618">
        <v>2011</v>
      </c>
      <c r="E1618" t="s">
        <v>452</v>
      </c>
      <c r="F1618" t="s">
        <v>5222</v>
      </c>
      <c r="G1618">
        <v>6</v>
      </c>
      <c r="H1618" t="s">
        <v>34042</v>
      </c>
      <c r="J1618">
        <v>6</v>
      </c>
      <c r="K1618" t="s">
        <v>34002</v>
      </c>
      <c r="L1618" t="s">
        <v>34040</v>
      </c>
      <c r="M1618" t="s">
        <v>34039</v>
      </c>
      <c r="N1618" t="s">
        <v>33920</v>
      </c>
      <c r="O1618" t="s">
        <v>34044</v>
      </c>
      <c r="P1618" t="s">
        <v>34043</v>
      </c>
      <c r="Q1618">
        <v>34.230519000000001</v>
      </c>
      <c r="R1618">
        <v>135.17081099999999</v>
      </c>
      <c r="S1618">
        <v>4</v>
      </c>
      <c r="T1618">
        <v>13.0386473429951</v>
      </c>
      <c r="U1618">
        <v>0.35842293906810502</v>
      </c>
      <c r="V1618" t="s">
        <v>34044</v>
      </c>
      <c r="W1618">
        <v>13</v>
      </c>
    </row>
    <row r="1619" spans="1:23" hidden="1">
      <c r="A1619" t="s">
        <v>34305</v>
      </c>
      <c r="B1619" t="s">
        <v>5218</v>
      </c>
      <c r="C1619" t="s">
        <v>5220</v>
      </c>
      <c r="D1619">
        <v>2011</v>
      </c>
      <c r="E1619" t="s">
        <v>452</v>
      </c>
      <c r="F1619" t="s">
        <v>5222</v>
      </c>
      <c r="G1619">
        <v>6</v>
      </c>
      <c r="H1619" t="s">
        <v>34042</v>
      </c>
      <c r="J1619">
        <v>6</v>
      </c>
      <c r="K1619" t="s">
        <v>34002</v>
      </c>
      <c r="L1619" t="s">
        <v>34040</v>
      </c>
      <c r="M1619" t="s">
        <v>34039</v>
      </c>
      <c r="N1619" t="s">
        <v>33920</v>
      </c>
      <c r="O1619" t="s">
        <v>34044</v>
      </c>
      <c r="P1619" t="s">
        <v>34038</v>
      </c>
      <c r="Q1619">
        <v>45.397500000000001</v>
      </c>
      <c r="R1619">
        <v>141.70088100000001</v>
      </c>
      <c r="S1619">
        <v>6</v>
      </c>
      <c r="T1619">
        <v>9.9850746268656696</v>
      </c>
      <c r="U1619">
        <v>100.38971807628501</v>
      </c>
      <c r="V1619" t="s">
        <v>34044</v>
      </c>
      <c r="W1619">
        <v>10</v>
      </c>
    </row>
    <row r="1620" spans="1:23" hidden="1">
      <c r="A1620" t="s">
        <v>34305</v>
      </c>
      <c r="B1620" t="s">
        <v>5218</v>
      </c>
      <c r="C1620" t="s">
        <v>5220</v>
      </c>
      <c r="D1620">
        <v>2011</v>
      </c>
      <c r="E1620" t="s">
        <v>452</v>
      </c>
      <c r="F1620" t="s">
        <v>5222</v>
      </c>
      <c r="G1620">
        <v>6</v>
      </c>
      <c r="H1620" t="s">
        <v>34042</v>
      </c>
      <c r="J1620">
        <v>6</v>
      </c>
      <c r="K1620" t="s">
        <v>34002</v>
      </c>
      <c r="L1620" t="s">
        <v>34040</v>
      </c>
      <c r="M1620" t="s">
        <v>34039</v>
      </c>
      <c r="N1620" t="s">
        <v>33920</v>
      </c>
      <c r="O1620" t="s">
        <v>34044</v>
      </c>
      <c r="P1620" t="s">
        <v>34038</v>
      </c>
      <c r="Q1620">
        <v>45.397500000000001</v>
      </c>
      <c r="R1620">
        <v>141.70088100000001</v>
      </c>
      <c r="S1620">
        <v>6</v>
      </c>
      <c r="T1620">
        <v>11.9626865671641</v>
      </c>
      <c r="U1620">
        <v>100.279850746268</v>
      </c>
      <c r="V1620" t="s">
        <v>34044</v>
      </c>
      <c r="W1620">
        <v>12</v>
      </c>
    </row>
    <row r="1621" spans="1:23" hidden="1">
      <c r="A1621" t="s">
        <v>34305</v>
      </c>
      <c r="B1621" t="s">
        <v>5218</v>
      </c>
      <c r="C1621" t="s">
        <v>5220</v>
      </c>
      <c r="D1621">
        <v>2011</v>
      </c>
      <c r="E1621" t="s">
        <v>452</v>
      </c>
      <c r="F1621" t="s">
        <v>5222</v>
      </c>
      <c r="G1621">
        <v>6</v>
      </c>
      <c r="H1621" t="s">
        <v>34042</v>
      </c>
      <c r="J1621">
        <v>6</v>
      </c>
      <c r="K1621" t="s">
        <v>34002</v>
      </c>
      <c r="L1621" t="s">
        <v>34040</v>
      </c>
      <c r="M1621" t="s">
        <v>34039</v>
      </c>
      <c r="N1621" t="s">
        <v>33920</v>
      </c>
      <c r="O1621" t="s">
        <v>34044</v>
      </c>
      <c r="P1621" t="s">
        <v>34038</v>
      </c>
      <c r="Q1621">
        <v>45.397500000000001</v>
      </c>
      <c r="R1621">
        <v>141.70088100000001</v>
      </c>
      <c r="S1621">
        <v>6</v>
      </c>
      <c r="T1621">
        <v>12.9701492537313</v>
      </c>
      <c r="U1621">
        <v>100.223880597014</v>
      </c>
      <c r="V1621" t="s">
        <v>34044</v>
      </c>
      <c r="W1621">
        <v>13</v>
      </c>
    </row>
    <row r="1622" spans="1:23" hidden="1">
      <c r="A1622" t="s">
        <v>34305</v>
      </c>
      <c r="B1622" t="s">
        <v>5218</v>
      </c>
      <c r="C1622" t="s">
        <v>5220</v>
      </c>
      <c r="D1622">
        <v>2011</v>
      </c>
      <c r="E1622" t="s">
        <v>452</v>
      </c>
      <c r="F1622" t="s">
        <v>5222</v>
      </c>
      <c r="G1622">
        <v>6</v>
      </c>
      <c r="H1622" t="s">
        <v>34042</v>
      </c>
      <c r="J1622">
        <v>6</v>
      </c>
      <c r="K1622" t="s">
        <v>34002</v>
      </c>
      <c r="L1622" t="s">
        <v>34040</v>
      </c>
      <c r="M1622" t="s">
        <v>34039</v>
      </c>
      <c r="N1622" t="s">
        <v>33920</v>
      </c>
      <c r="O1622" t="s">
        <v>34044</v>
      </c>
      <c r="P1622" t="s">
        <v>34038</v>
      </c>
      <c r="Q1622">
        <v>45.397500000000001</v>
      </c>
      <c r="R1622">
        <v>141.70088100000001</v>
      </c>
      <c r="S1622">
        <v>6</v>
      </c>
      <c r="T1622">
        <v>13.9776119402985</v>
      </c>
      <c r="U1622">
        <v>4.6123548922056399</v>
      </c>
      <c r="V1622" t="s">
        <v>34044</v>
      </c>
      <c r="W1622">
        <v>14</v>
      </c>
    </row>
    <row r="1623" spans="1:23" hidden="1">
      <c r="A1623" t="s">
        <v>34305</v>
      </c>
      <c r="B1623" t="s">
        <v>5218</v>
      </c>
      <c r="C1623" t="s">
        <v>5220</v>
      </c>
      <c r="D1623">
        <v>2011</v>
      </c>
      <c r="E1623" t="s">
        <v>452</v>
      </c>
      <c r="F1623" t="s">
        <v>5222</v>
      </c>
      <c r="G1623">
        <v>6</v>
      </c>
      <c r="H1623" t="s">
        <v>34042</v>
      </c>
      <c r="J1623">
        <v>6</v>
      </c>
      <c r="K1623" t="s">
        <v>34002</v>
      </c>
      <c r="L1623" t="s">
        <v>34040</v>
      </c>
      <c r="M1623" t="s">
        <v>34039</v>
      </c>
      <c r="N1623" t="s">
        <v>33920</v>
      </c>
      <c r="O1623" t="s">
        <v>34044</v>
      </c>
      <c r="P1623" t="s">
        <v>34038</v>
      </c>
      <c r="Q1623">
        <v>45.397500000000001</v>
      </c>
      <c r="R1623">
        <v>141.70088100000001</v>
      </c>
      <c r="S1623">
        <v>6</v>
      </c>
      <c r="T1623">
        <v>14.9850746268656</v>
      </c>
      <c r="U1623">
        <v>-0.99917081260363705</v>
      </c>
      <c r="V1623" t="s">
        <v>34044</v>
      </c>
      <c r="W1623">
        <v>15</v>
      </c>
    </row>
    <row r="1624" spans="1:23" hidden="1">
      <c r="A1624" t="s">
        <v>34305</v>
      </c>
      <c r="B1624" t="s">
        <v>5218</v>
      </c>
      <c r="C1624" t="s">
        <v>5220</v>
      </c>
      <c r="D1624">
        <v>2011</v>
      </c>
      <c r="E1624" t="s">
        <v>452</v>
      </c>
      <c r="F1624" t="s">
        <v>5222</v>
      </c>
      <c r="G1624">
        <v>6</v>
      </c>
      <c r="H1624" t="s">
        <v>34042</v>
      </c>
      <c r="J1624">
        <v>6</v>
      </c>
      <c r="K1624" t="s">
        <v>34002</v>
      </c>
      <c r="L1624" t="s">
        <v>34040</v>
      </c>
      <c r="M1624" t="s">
        <v>34039</v>
      </c>
      <c r="N1624" t="s">
        <v>33920</v>
      </c>
      <c r="O1624" t="s">
        <v>34044</v>
      </c>
      <c r="P1624" t="s">
        <v>34038</v>
      </c>
      <c r="Q1624">
        <v>45.397500000000001</v>
      </c>
      <c r="R1624">
        <v>141.70088100000001</v>
      </c>
      <c r="S1624">
        <v>6</v>
      </c>
      <c r="T1624">
        <v>17</v>
      </c>
      <c r="U1624">
        <v>-1.1111111111110801</v>
      </c>
      <c r="V1624" t="s">
        <v>34044</v>
      </c>
      <c r="W1624">
        <v>17</v>
      </c>
    </row>
    <row r="1625" spans="1:23" hidden="1">
      <c r="A1625" t="s">
        <v>34306</v>
      </c>
      <c r="B1625" t="s">
        <v>22151</v>
      </c>
      <c r="C1625" t="s">
        <v>22152</v>
      </c>
      <c r="D1625">
        <v>1987</v>
      </c>
      <c r="E1625" t="s">
        <v>145</v>
      </c>
      <c r="F1625" t="s">
        <v>22153</v>
      </c>
      <c r="G1625">
        <v>10</v>
      </c>
      <c r="H1625" t="s">
        <v>33793</v>
      </c>
      <c r="I1625" t="s">
        <v>34215</v>
      </c>
      <c r="J1625">
        <v>9</v>
      </c>
      <c r="K1625" t="s">
        <v>33803</v>
      </c>
      <c r="L1625" t="s">
        <v>34216</v>
      </c>
      <c r="M1625" t="s">
        <v>34217</v>
      </c>
      <c r="N1625" t="s">
        <v>34218</v>
      </c>
      <c r="O1625" t="s">
        <v>34008</v>
      </c>
      <c r="P1625" t="s">
        <v>34220</v>
      </c>
      <c r="Q1625">
        <v>46.404167000000001</v>
      </c>
      <c r="R1625">
        <v>-120.606944</v>
      </c>
      <c r="S1625">
        <v>5</v>
      </c>
      <c r="T1625">
        <v>10</v>
      </c>
      <c r="U1625">
        <v>100</v>
      </c>
      <c r="V1625">
        <v>49</v>
      </c>
      <c r="W1625">
        <v>10</v>
      </c>
    </row>
    <row r="1626" spans="1:23" hidden="1">
      <c r="A1626" t="s">
        <v>34306</v>
      </c>
      <c r="B1626" t="s">
        <v>22151</v>
      </c>
      <c r="C1626" t="s">
        <v>22152</v>
      </c>
      <c r="D1626">
        <v>1987</v>
      </c>
      <c r="E1626" t="s">
        <v>145</v>
      </c>
      <c r="F1626" t="s">
        <v>22153</v>
      </c>
      <c r="G1626">
        <v>10</v>
      </c>
      <c r="H1626" t="s">
        <v>33793</v>
      </c>
      <c r="I1626" t="s">
        <v>34215</v>
      </c>
      <c r="J1626">
        <v>9</v>
      </c>
      <c r="K1626" t="s">
        <v>33803</v>
      </c>
      <c r="L1626" t="s">
        <v>34216</v>
      </c>
      <c r="M1626" t="s">
        <v>34217</v>
      </c>
      <c r="N1626" t="s">
        <v>34218</v>
      </c>
      <c r="O1626" t="s">
        <v>34008</v>
      </c>
      <c r="P1626" t="s">
        <v>34220</v>
      </c>
      <c r="Q1626">
        <v>46.404167000000001</v>
      </c>
      <c r="R1626">
        <v>-120.606944</v>
      </c>
      <c r="S1626">
        <v>5</v>
      </c>
      <c r="T1626">
        <v>12</v>
      </c>
      <c r="U1626">
        <v>100</v>
      </c>
      <c r="V1626">
        <v>22</v>
      </c>
      <c r="W1626">
        <v>12</v>
      </c>
    </row>
    <row r="1627" spans="1:23" hidden="1">
      <c r="A1627" t="s">
        <v>34306</v>
      </c>
      <c r="B1627" t="s">
        <v>22151</v>
      </c>
      <c r="C1627" t="s">
        <v>22152</v>
      </c>
      <c r="D1627">
        <v>1987</v>
      </c>
      <c r="E1627" t="s">
        <v>145</v>
      </c>
      <c r="F1627" t="s">
        <v>22153</v>
      </c>
      <c r="G1627">
        <v>10</v>
      </c>
      <c r="H1627" t="s">
        <v>33793</v>
      </c>
      <c r="I1627" t="s">
        <v>34215</v>
      </c>
      <c r="J1627">
        <v>9</v>
      </c>
      <c r="K1627" t="s">
        <v>33803</v>
      </c>
      <c r="L1627" t="s">
        <v>34216</v>
      </c>
      <c r="M1627" t="s">
        <v>34217</v>
      </c>
      <c r="N1627" t="s">
        <v>34218</v>
      </c>
      <c r="O1627" t="s">
        <v>34008</v>
      </c>
      <c r="P1627" t="s">
        <v>34220</v>
      </c>
      <c r="Q1627">
        <v>46.404167000000001</v>
      </c>
      <c r="R1627">
        <v>-120.606944</v>
      </c>
      <c r="S1627">
        <v>5</v>
      </c>
      <c r="T1627">
        <v>13</v>
      </c>
      <c r="U1627">
        <v>100</v>
      </c>
      <c r="V1627">
        <v>21</v>
      </c>
      <c r="W1627">
        <v>13</v>
      </c>
    </row>
    <row r="1628" spans="1:23" hidden="1">
      <c r="A1628" t="s">
        <v>34306</v>
      </c>
      <c r="B1628" t="s">
        <v>22151</v>
      </c>
      <c r="C1628" t="s">
        <v>22152</v>
      </c>
      <c r="D1628">
        <v>1987</v>
      </c>
      <c r="E1628" t="s">
        <v>145</v>
      </c>
      <c r="F1628" t="s">
        <v>22153</v>
      </c>
      <c r="G1628">
        <v>10</v>
      </c>
      <c r="H1628" t="s">
        <v>33793</v>
      </c>
      <c r="I1628" t="s">
        <v>34215</v>
      </c>
      <c r="J1628">
        <v>9</v>
      </c>
      <c r="K1628" t="s">
        <v>33803</v>
      </c>
      <c r="L1628" t="s">
        <v>34216</v>
      </c>
      <c r="M1628" t="s">
        <v>34217</v>
      </c>
      <c r="N1628" t="s">
        <v>34218</v>
      </c>
      <c r="O1628" t="s">
        <v>34008</v>
      </c>
      <c r="P1628" t="s">
        <v>34220</v>
      </c>
      <c r="Q1628">
        <v>46.404167000000001</v>
      </c>
      <c r="R1628">
        <v>-120.606944</v>
      </c>
      <c r="S1628">
        <v>5</v>
      </c>
      <c r="T1628">
        <v>14</v>
      </c>
      <c r="U1628">
        <v>90</v>
      </c>
      <c r="V1628">
        <v>20</v>
      </c>
      <c r="W1628">
        <v>14</v>
      </c>
    </row>
    <row r="1629" spans="1:23" hidden="1">
      <c r="A1629" t="s">
        <v>34306</v>
      </c>
      <c r="B1629" t="s">
        <v>22151</v>
      </c>
      <c r="C1629" t="s">
        <v>22152</v>
      </c>
      <c r="D1629">
        <v>1987</v>
      </c>
      <c r="E1629" t="s">
        <v>145</v>
      </c>
      <c r="F1629" t="s">
        <v>22153</v>
      </c>
      <c r="G1629">
        <v>10</v>
      </c>
      <c r="H1629" t="s">
        <v>33793</v>
      </c>
      <c r="I1629" t="s">
        <v>34215</v>
      </c>
      <c r="J1629">
        <v>9</v>
      </c>
      <c r="K1629" t="s">
        <v>33803</v>
      </c>
      <c r="L1629" t="s">
        <v>34216</v>
      </c>
      <c r="M1629" t="s">
        <v>34217</v>
      </c>
      <c r="N1629" t="s">
        <v>34218</v>
      </c>
      <c r="O1629" t="s">
        <v>34008</v>
      </c>
      <c r="P1629" t="s">
        <v>34220</v>
      </c>
      <c r="Q1629">
        <v>46.404167000000001</v>
      </c>
      <c r="R1629">
        <v>-120.606944</v>
      </c>
      <c r="S1629">
        <v>5</v>
      </c>
      <c r="T1629">
        <v>16</v>
      </c>
      <c r="U1629">
        <v>0</v>
      </c>
      <c r="V1629">
        <v>22</v>
      </c>
      <c r="W1629">
        <v>16</v>
      </c>
    </row>
    <row r="1630" spans="1:23" hidden="1">
      <c r="A1630" t="s">
        <v>34306</v>
      </c>
      <c r="B1630" t="s">
        <v>22151</v>
      </c>
      <c r="C1630" t="s">
        <v>22152</v>
      </c>
      <c r="D1630">
        <v>1987</v>
      </c>
      <c r="E1630" t="s">
        <v>145</v>
      </c>
      <c r="F1630" t="s">
        <v>22153</v>
      </c>
      <c r="G1630">
        <v>10</v>
      </c>
      <c r="H1630" t="s">
        <v>33793</v>
      </c>
      <c r="I1630" t="s">
        <v>34215</v>
      </c>
      <c r="J1630">
        <v>9</v>
      </c>
      <c r="K1630" t="s">
        <v>33803</v>
      </c>
      <c r="L1630" t="s">
        <v>34216</v>
      </c>
      <c r="M1630" t="s">
        <v>34217</v>
      </c>
      <c r="N1630" t="s">
        <v>34218</v>
      </c>
      <c r="O1630" t="s">
        <v>34008</v>
      </c>
      <c r="P1630" t="s">
        <v>34226</v>
      </c>
      <c r="Q1630">
        <v>30.601389000000001</v>
      </c>
      <c r="R1630">
        <v>-96.314443999999995</v>
      </c>
      <c r="S1630">
        <v>6</v>
      </c>
      <c r="T1630">
        <v>10</v>
      </c>
      <c r="U1630">
        <v>100</v>
      </c>
      <c r="V1630">
        <v>12</v>
      </c>
      <c r="W1630">
        <v>10</v>
      </c>
    </row>
    <row r="1631" spans="1:23" hidden="1">
      <c r="A1631" t="s">
        <v>34306</v>
      </c>
      <c r="B1631" t="s">
        <v>22151</v>
      </c>
      <c r="C1631" t="s">
        <v>22152</v>
      </c>
      <c r="D1631">
        <v>1987</v>
      </c>
      <c r="E1631" t="s">
        <v>145</v>
      </c>
      <c r="F1631" t="s">
        <v>22153</v>
      </c>
      <c r="G1631">
        <v>10</v>
      </c>
      <c r="H1631" t="s">
        <v>33793</v>
      </c>
      <c r="I1631" t="s">
        <v>34215</v>
      </c>
      <c r="J1631">
        <v>9</v>
      </c>
      <c r="K1631" t="s">
        <v>33803</v>
      </c>
      <c r="L1631" t="s">
        <v>34216</v>
      </c>
      <c r="M1631" t="s">
        <v>34217</v>
      </c>
      <c r="N1631" t="s">
        <v>34218</v>
      </c>
      <c r="O1631" t="s">
        <v>34008</v>
      </c>
      <c r="P1631" t="s">
        <v>34226</v>
      </c>
      <c r="Q1631">
        <v>30.601389000000001</v>
      </c>
      <c r="R1631">
        <v>-96.314443999999995</v>
      </c>
      <c r="S1631">
        <v>6</v>
      </c>
      <c r="T1631">
        <v>11</v>
      </c>
      <c r="U1631">
        <v>100</v>
      </c>
      <c r="V1631">
        <v>16</v>
      </c>
      <c r="W1631">
        <v>11</v>
      </c>
    </row>
    <row r="1632" spans="1:23" hidden="1">
      <c r="A1632" t="s">
        <v>34306</v>
      </c>
      <c r="B1632" t="s">
        <v>22151</v>
      </c>
      <c r="C1632" t="s">
        <v>22152</v>
      </c>
      <c r="D1632">
        <v>1987</v>
      </c>
      <c r="E1632" t="s">
        <v>145</v>
      </c>
      <c r="F1632" t="s">
        <v>22153</v>
      </c>
      <c r="G1632">
        <v>10</v>
      </c>
      <c r="H1632" t="s">
        <v>33793</v>
      </c>
      <c r="I1632" t="s">
        <v>34215</v>
      </c>
      <c r="J1632">
        <v>9</v>
      </c>
      <c r="K1632" t="s">
        <v>33803</v>
      </c>
      <c r="L1632" t="s">
        <v>34216</v>
      </c>
      <c r="M1632" t="s">
        <v>34217</v>
      </c>
      <c r="N1632" t="s">
        <v>34218</v>
      </c>
      <c r="O1632" t="s">
        <v>34008</v>
      </c>
      <c r="P1632" t="s">
        <v>34226</v>
      </c>
      <c r="Q1632">
        <v>30.601389000000001</v>
      </c>
      <c r="R1632">
        <v>-96.314443999999995</v>
      </c>
      <c r="S1632">
        <v>6</v>
      </c>
      <c r="T1632">
        <v>12</v>
      </c>
      <c r="U1632">
        <v>100</v>
      </c>
      <c r="V1632">
        <v>19</v>
      </c>
      <c r="W1632">
        <v>12</v>
      </c>
    </row>
    <row r="1633" spans="1:23" hidden="1">
      <c r="A1633" t="s">
        <v>34306</v>
      </c>
      <c r="B1633" t="s">
        <v>22151</v>
      </c>
      <c r="C1633" t="s">
        <v>22152</v>
      </c>
      <c r="D1633">
        <v>1987</v>
      </c>
      <c r="E1633" t="s">
        <v>145</v>
      </c>
      <c r="F1633" t="s">
        <v>22153</v>
      </c>
      <c r="G1633">
        <v>10</v>
      </c>
      <c r="H1633" t="s">
        <v>33793</v>
      </c>
      <c r="I1633" t="s">
        <v>34215</v>
      </c>
      <c r="J1633">
        <v>9</v>
      </c>
      <c r="K1633" t="s">
        <v>33803</v>
      </c>
      <c r="L1633" t="s">
        <v>34216</v>
      </c>
      <c r="M1633" t="s">
        <v>34217</v>
      </c>
      <c r="N1633" t="s">
        <v>34218</v>
      </c>
      <c r="O1633" t="s">
        <v>34008</v>
      </c>
      <c r="P1633" t="s">
        <v>34226</v>
      </c>
      <c r="Q1633">
        <v>30.601389000000001</v>
      </c>
      <c r="R1633">
        <v>-96.314443999999995</v>
      </c>
      <c r="S1633">
        <v>6</v>
      </c>
      <c r="T1633">
        <v>13</v>
      </c>
      <c r="U1633">
        <v>80</v>
      </c>
      <c r="V1633">
        <v>20</v>
      </c>
      <c r="W1633">
        <v>13</v>
      </c>
    </row>
    <row r="1634" spans="1:23" hidden="1">
      <c r="A1634" t="s">
        <v>34306</v>
      </c>
      <c r="B1634" t="s">
        <v>22151</v>
      </c>
      <c r="C1634" t="s">
        <v>22152</v>
      </c>
      <c r="D1634">
        <v>1987</v>
      </c>
      <c r="E1634" t="s">
        <v>145</v>
      </c>
      <c r="F1634" t="s">
        <v>22153</v>
      </c>
      <c r="G1634">
        <v>10</v>
      </c>
      <c r="H1634" t="s">
        <v>33793</v>
      </c>
      <c r="I1634" t="s">
        <v>34215</v>
      </c>
      <c r="J1634">
        <v>9</v>
      </c>
      <c r="K1634" t="s">
        <v>33803</v>
      </c>
      <c r="L1634" t="s">
        <v>34216</v>
      </c>
      <c r="M1634" t="s">
        <v>34217</v>
      </c>
      <c r="N1634" t="s">
        <v>34218</v>
      </c>
      <c r="O1634" t="s">
        <v>34008</v>
      </c>
      <c r="P1634" t="s">
        <v>34226</v>
      </c>
      <c r="Q1634">
        <v>30.601389000000001</v>
      </c>
      <c r="R1634">
        <v>-96.314443999999995</v>
      </c>
      <c r="S1634">
        <v>6</v>
      </c>
      <c r="T1634">
        <v>14</v>
      </c>
      <c r="U1634">
        <v>0</v>
      </c>
      <c r="V1634">
        <v>18</v>
      </c>
      <c r="W1634">
        <v>14</v>
      </c>
    </row>
    <row r="1635" spans="1:23" hidden="1">
      <c r="A1635" t="s">
        <v>34306</v>
      </c>
      <c r="B1635" t="s">
        <v>22151</v>
      </c>
      <c r="C1635" t="s">
        <v>22152</v>
      </c>
      <c r="D1635">
        <v>1987</v>
      </c>
      <c r="E1635" t="s">
        <v>145</v>
      </c>
      <c r="F1635" t="s">
        <v>22153</v>
      </c>
      <c r="G1635">
        <v>10</v>
      </c>
      <c r="H1635" t="s">
        <v>33793</v>
      </c>
      <c r="I1635" t="s">
        <v>34215</v>
      </c>
      <c r="J1635">
        <v>9</v>
      </c>
      <c r="K1635" t="s">
        <v>33803</v>
      </c>
      <c r="L1635" t="s">
        <v>34216</v>
      </c>
      <c r="M1635" t="s">
        <v>34217</v>
      </c>
      <c r="N1635" t="s">
        <v>34218</v>
      </c>
      <c r="O1635" t="s">
        <v>34008</v>
      </c>
      <c r="P1635" t="s">
        <v>34226</v>
      </c>
      <c r="Q1635">
        <v>30.601389000000001</v>
      </c>
      <c r="R1635">
        <v>-96.314443999999995</v>
      </c>
      <c r="S1635">
        <v>6</v>
      </c>
      <c r="T1635">
        <v>16</v>
      </c>
      <c r="U1635">
        <v>0</v>
      </c>
      <c r="V1635">
        <v>6</v>
      </c>
      <c r="W1635">
        <v>16</v>
      </c>
    </row>
    <row r="1636" spans="1:23" hidden="1">
      <c r="A1636" t="s">
        <v>34306</v>
      </c>
      <c r="B1636" t="s">
        <v>22151</v>
      </c>
      <c r="C1636" t="s">
        <v>22152</v>
      </c>
      <c r="D1636">
        <v>1987</v>
      </c>
      <c r="E1636" t="s">
        <v>145</v>
      </c>
      <c r="F1636" t="s">
        <v>22153</v>
      </c>
      <c r="G1636">
        <v>10</v>
      </c>
      <c r="H1636" t="s">
        <v>33793</v>
      </c>
      <c r="I1636" t="s">
        <v>34215</v>
      </c>
      <c r="J1636">
        <v>9</v>
      </c>
      <c r="K1636" t="s">
        <v>33803</v>
      </c>
      <c r="L1636" t="s">
        <v>34216</v>
      </c>
      <c r="M1636" t="s">
        <v>34217</v>
      </c>
      <c r="N1636" t="s">
        <v>34218</v>
      </c>
      <c r="O1636" t="s">
        <v>34008</v>
      </c>
      <c r="P1636" t="s">
        <v>34222</v>
      </c>
      <c r="Q1636">
        <v>40.440556000000001</v>
      </c>
      <c r="R1636">
        <v>-109.30111100000001</v>
      </c>
      <c r="S1636">
        <v>5</v>
      </c>
      <c r="T1636">
        <v>10</v>
      </c>
      <c r="U1636">
        <v>100</v>
      </c>
      <c r="V1636">
        <v>57</v>
      </c>
      <c r="W1636">
        <v>10</v>
      </c>
    </row>
    <row r="1637" spans="1:23" hidden="1">
      <c r="A1637" t="s">
        <v>34306</v>
      </c>
      <c r="B1637" t="s">
        <v>22151</v>
      </c>
      <c r="C1637" t="s">
        <v>22152</v>
      </c>
      <c r="D1637">
        <v>1987</v>
      </c>
      <c r="E1637" t="s">
        <v>145</v>
      </c>
      <c r="F1637" t="s">
        <v>22153</v>
      </c>
      <c r="G1637">
        <v>10</v>
      </c>
      <c r="H1637" t="s">
        <v>33793</v>
      </c>
      <c r="I1637" t="s">
        <v>34215</v>
      </c>
      <c r="J1637">
        <v>9</v>
      </c>
      <c r="K1637" t="s">
        <v>33803</v>
      </c>
      <c r="L1637" t="s">
        <v>34216</v>
      </c>
      <c r="M1637" t="s">
        <v>34217</v>
      </c>
      <c r="N1637" t="s">
        <v>34218</v>
      </c>
      <c r="O1637" t="s">
        <v>34008</v>
      </c>
      <c r="P1637" t="s">
        <v>34222</v>
      </c>
      <c r="Q1637">
        <v>40.440556000000001</v>
      </c>
      <c r="R1637">
        <v>-109.30111100000001</v>
      </c>
      <c r="S1637">
        <v>5</v>
      </c>
      <c r="T1637">
        <v>12</v>
      </c>
      <c r="U1637">
        <v>100</v>
      </c>
      <c r="V1637">
        <v>16</v>
      </c>
      <c r="W1637">
        <v>12</v>
      </c>
    </row>
    <row r="1638" spans="1:23" hidden="1">
      <c r="A1638" t="s">
        <v>34306</v>
      </c>
      <c r="B1638" t="s">
        <v>22151</v>
      </c>
      <c r="C1638" t="s">
        <v>22152</v>
      </c>
      <c r="D1638">
        <v>1987</v>
      </c>
      <c r="E1638" t="s">
        <v>145</v>
      </c>
      <c r="F1638" t="s">
        <v>22153</v>
      </c>
      <c r="G1638">
        <v>10</v>
      </c>
      <c r="H1638" t="s">
        <v>33793</v>
      </c>
      <c r="I1638" t="s">
        <v>34215</v>
      </c>
      <c r="J1638">
        <v>9</v>
      </c>
      <c r="K1638" t="s">
        <v>33803</v>
      </c>
      <c r="L1638" t="s">
        <v>34216</v>
      </c>
      <c r="M1638" t="s">
        <v>34217</v>
      </c>
      <c r="N1638" t="s">
        <v>34218</v>
      </c>
      <c r="O1638" t="s">
        <v>34008</v>
      </c>
      <c r="P1638" t="s">
        <v>34222</v>
      </c>
      <c r="Q1638">
        <v>40.440556000000001</v>
      </c>
      <c r="R1638">
        <v>-109.30111100000001</v>
      </c>
      <c r="S1638">
        <v>5</v>
      </c>
      <c r="T1638">
        <v>13</v>
      </c>
      <c r="U1638">
        <v>100</v>
      </c>
      <c r="V1638">
        <v>20</v>
      </c>
      <c r="W1638">
        <v>13</v>
      </c>
    </row>
    <row r="1639" spans="1:23" hidden="1">
      <c r="A1639" t="s">
        <v>34306</v>
      </c>
      <c r="B1639" t="s">
        <v>22151</v>
      </c>
      <c r="C1639" t="s">
        <v>22152</v>
      </c>
      <c r="D1639">
        <v>1987</v>
      </c>
      <c r="E1639" t="s">
        <v>145</v>
      </c>
      <c r="F1639" t="s">
        <v>22153</v>
      </c>
      <c r="G1639">
        <v>10</v>
      </c>
      <c r="H1639" t="s">
        <v>33793</v>
      </c>
      <c r="I1639" t="s">
        <v>34215</v>
      </c>
      <c r="J1639">
        <v>9</v>
      </c>
      <c r="K1639" t="s">
        <v>33803</v>
      </c>
      <c r="L1639" t="s">
        <v>34216</v>
      </c>
      <c r="M1639" t="s">
        <v>34217</v>
      </c>
      <c r="N1639" t="s">
        <v>34218</v>
      </c>
      <c r="O1639" t="s">
        <v>34008</v>
      </c>
      <c r="P1639" t="s">
        <v>34222</v>
      </c>
      <c r="Q1639">
        <v>40.440556000000001</v>
      </c>
      <c r="R1639">
        <v>-109.30111100000001</v>
      </c>
      <c r="S1639">
        <v>5</v>
      </c>
      <c r="T1639">
        <v>14</v>
      </c>
      <c r="U1639">
        <v>25</v>
      </c>
      <c r="V1639">
        <v>24</v>
      </c>
      <c r="W1639">
        <v>14</v>
      </c>
    </row>
    <row r="1640" spans="1:23" hidden="1">
      <c r="A1640" t="s">
        <v>34306</v>
      </c>
      <c r="B1640" t="s">
        <v>22151</v>
      </c>
      <c r="C1640" t="s">
        <v>22152</v>
      </c>
      <c r="D1640">
        <v>1987</v>
      </c>
      <c r="E1640" t="s">
        <v>145</v>
      </c>
      <c r="F1640" t="s">
        <v>22153</v>
      </c>
      <c r="G1640">
        <v>10</v>
      </c>
      <c r="H1640" t="s">
        <v>33793</v>
      </c>
      <c r="I1640" t="s">
        <v>34215</v>
      </c>
      <c r="J1640">
        <v>9</v>
      </c>
      <c r="K1640" t="s">
        <v>33803</v>
      </c>
      <c r="L1640" t="s">
        <v>34216</v>
      </c>
      <c r="M1640" t="s">
        <v>34217</v>
      </c>
      <c r="N1640" t="s">
        <v>34218</v>
      </c>
      <c r="O1640" t="s">
        <v>34008</v>
      </c>
      <c r="P1640" t="s">
        <v>34222</v>
      </c>
      <c r="Q1640">
        <v>40.440556000000001</v>
      </c>
      <c r="R1640">
        <v>-109.30111100000001</v>
      </c>
      <c r="S1640">
        <v>5</v>
      </c>
      <c r="T1640">
        <v>16</v>
      </c>
      <c r="U1640">
        <v>0</v>
      </c>
      <c r="V1640">
        <v>20</v>
      </c>
      <c r="W1640">
        <v>16</v>
      </c>
    </row>
    <row r="1641" spans="1:23" hidden="1">
      <c r="A1641" t="s">
        <v>34306</v>
      </c>
      <c r="B1641" t="s">
        <v>22151</v>
      </c>
      <c r="C1641" t="s">
        <v>22152</v>
      </c>
      <c r="D1641">
        <v>1987</v>
      </c>
      <c r="E1641" t="s">
        <v>145</v>
      </c>
      <c r="F1641" t="s">
        <v>22153</v>
      </c>
      <c r="G1641">
        <v>10</v>
      </c>
      <c r="H1641" t="s">
        <v>33793</v>
      </c>
      <c r="I1641" t="s">
        <v>34215</v>
      </c>
      <c r="J1641">
        <v>9</v>
      </c>
      <c r="K1641" t="s">
        <v>33803</v>
      </c>
      <c r="L1641" t="s">
        <v>34216</v>
      </c>
      <c r="M1641" t="s">
        <v>34217</v>
      </c>
      <c r="N1641" t="s">
        <v>34218</v>
      </c>
      <c r="O1641" t="s">
        <v>34008</v>
      </c>
      <c r="P1641" t="s">
        <v>34219</v>
      </c>
      <c r="Q1641">
        <v>50.554167</v>
      </c>
      <c r="R1641">
        <v>-96.633332999999993</v>
      </c>
      <c r="S1641">
        <v>4</v>
      </c>
      <c r="T1641">
        <v>12</v>
      </c>
      <c r="U1641">
        <v>100</v>
      </c>
      <c r="V1641">
        <v>18</v>
      </c>
      <c r="W1641">
        <v>12</v>
      </c>
    </row>
    <row r="1642" spans="1:23" hidden="1">
      <c r="A1642" t="s">
        <v>34306</v>
      </c>
      <c r="B1642" t="s">
        <v>22151</v>
      </c>
      <c r="C1642" t="s">
        <v>22152</v>
      </c>
      <c r="D1642">
        <v>1987</v>
      </c>
      <c r="E1642" t="s">
        <v>145</v>
      </c>
      <c r="F1642" t="s">
        <v>22153</v>
      </c>
      <c r="G1642">
        <v>10</v>
      </c>
      <c r="H1642" t="s">
        <v>33793</v>
      </c>
      <c r="I1642" t="s">
        <v>34215</v>
      </c>
      <c r="J1642">
        <v>9</v>
      </c>
      <c r="K1642" t="s">
        <v>33803</v>
      </c>
      <c r="L1642" t="s">
        <v>34216</v>
      </c>
      <c r="M1642" t="s">
        <v>34217</v>
      </c>
      <c r="N1642" t="s">
        <v>34218</v>
      </c>
      <c r="O1642" t="s">
        <v>34008</v>
      </c>
      <c r="P1642" t="s">
        <v>34219</v>
      </c>
      <c r="Q1642">
        <v>50.554167</v>
      </c>
      <c r="R1642">
        <v>-96.633332999999993</v>
      </c>
      <c r="S1642">
        <v>4</v>
      </c>
      <c r="T1642">
        <v>14</v>
      </c>
      <c r="U1642">
        <v>65</v>
      </c>
      <c r="V1642">
        <v>11</v>
      </c>
      <c r="W1642">
        <v>14</v>
      </c>
    </row>
    <row r="1643" spans="1:23" hidden="1">
      <c r="A1643" t="s">
        <v>34306</v>
      </c>
      <c r="B1643" t="s">
        <v>22151</v>
      </c>
      <c r="C1643" t="s">
        <v>22152</v>
      </c>
      <c r="D1643">
        <v>1987</v>
      </c>
      <c r="E1643" t="s">
        <v>145</v>
      </c>
      <c r="F1643" t="s">
        <v>22153</v>
      </c>
      <c r="G1643">
        <v>10</v>
      </c>
      <c r="H1643" t="s">
        <v>33793</v>
      </c>
      <c r="I1643" t="s">
        <v>34215</v>
      </c>
      <c r="J1643">
        <v>9</v>
      </c>
      <c r="K1643" t="s">
        <v>33803</v>
      </c>
      <c r="L1643" t="s">
        <v>34216</v>
      </c>
      <c r="M1643" t="s">
        <v>34217</v>
      </c>
      <c r="N1643" t="s">
        <v>34218</v>
      </c>
      <c r="O1643" t="s">
        <v>34008</v>
      </c>
      <c r="P1643" t="s">
        <v>34219</v>
      </c>
      <c r="Q1643">
        <v>50.554167</v>
      </c>
      <c r="R1643">
        <v>-96.633332999999993</v>
      </c>
      <c r="S1643">
        <v>4</v>
      </c>
      <c r="T1643">
        <v>15</v>
      </c>
      <c r="U1643">
        <v>0</v>
      </c>
      <c r="V1643">
        <v>18</v>
      </c>
      <c r="W1643">
        <v>15</v>
      </c>
    </row>
    <row r="1644" spans="1:23" hidden="1">
      <c r="A1644" t="s">
        <v>34306</v>
      </c>
      <c r="B1644" t="s">
        <v>22151</v>
      </c>
      <c r="C1644" t="s">
        <v>22152</v>
      </c>
      <c r="D1644">
        <v>1987</v>
      </c>
      <c r="E1644" t="s">
        <v>145</v>
      </c>
      <c r="F1644" t="s">
        <v>22153</v>
      </c>
      <c r="G1644">
        <v>10</v>
      </c>
      <c r="H1644" t="s">
        <v>33793</v>
      </c>
      <c r="I1644" t="s">
        <v>34215</v>
      </c>
      <c r="J1644">
        <v>9</v>
      </c>
      <c r="K1644" t="s">
        <v>33803</v>
      </c>
      <c r="L1644" t="s">
        <v>34216</v>
      </c>
      <c r="M1644" t="s">
        <v>34217</v>
      </c>
      <c r="N1644" t="s">
        <v>34218</v>
      </c>
      <c r="O1644" t="s">
        <v>34008</v>
      </c>
      <c r="P1644" t="s">
        <v>34219</v>
      </c>
      <c r="Q1644">
        <v>50.554167</v>
      </c>
      <c r="R1644">
        <v>-96.633332999999993</v>
      </c>
      <c r="S1644">
        <v>4</v>
      </c>
      <c r="T1644">
        <v>16</v>
      </c>
      <c r="U1644">
        <v>0</v>
      </c>
      <c r="V1644">
        <v>18</v>
      </c>
      <c r="W1644">
        <v>16</v>
      </c>
    </row>
    <row r="1645" spans="1:23" hidden="1">
      <c r="A1645" t="s">
        <v>34306</v>
      </c>
      <c r="B1645" t="s">
        <v>22151</v>
      </c>
      <c r="C1645" t="s">
        <v>22152</v>
      </c>
      <c r="D1645">
        <v>1987</v>
      </c>
      <c r="E1645" t="s">
        <v>145</v>
      </c>
      <c r="F1645" t="s">
        <v>22153</v>
      </c>
      <c r="G1645">
        <v>10</v>
      </c>
      <c r="H1645" t="s">
        <v>33793</v>
      </c>
      <c r="I1645" t="s">
        <v>34215</v>
      </c>
      <c r="J1645">
        <v>9</v>
      </c>
      <c r="K1645" t="s">
        <v>33803</v>
      </c>
      <c r="L1645" t="s">
        <v>34216</v>
      </c>
      <c r="M1645" t="s">
        <v>34217</v>
      </c>
      <c r="N1645" t="s">
        <v>34218</v>
      </c>
      <c r="O1645" t="s">
        <v>34008</v>
      </c>
      <c r="P1645" t="s">
        <v>34221</v>
      </c>
      <c r="Q1645">
        <v>42.444133000000001</v>
      </c>
      <c r="R1645">
        <v>-76.503179000000003</v>
      </c>
      <c r="S1645">
        <v>6</v>
      </c>
      <c r="T1645">
        <v>10</v>
      </c>
      <c r="U1645">
        <v>100</v>
      </c>
      <c r="V1645">
        <v>25</v>
      </c>
      <c r="W1645">
        <v>10</v>
      </c>
    </row>
    <row r="1646" spans="1:23" hidden="1">
      <c r="A1646" t="s">
        <v>34306</v>
      </c>
      <c r="B1646" t="s">
        <v>22151</v>
      </c>
      <c r="C1646" t="s">
        <v>22152</v>
      </c>
      <c r="D1646">
        <v>1987</v>
      </c>
      <c r="E1646" t="s">
        <v>145</v>
      </c>
      <c r="F1646" t="s">
        <v>22153</v>
      </c>
      <c r="G1646">
        <v>10</v>
      </c>
      <c r="H1646" t="s">
        <v>33793</v>
      </c>
      <c r="I1646" t="s">
        <v>34215</v>
      </c>
      <c r="J1646">
        <v>9</v>
      </c>
      <c r="K1646" t="s">
        <v>33803</v>
      </c>
      <c r="L1646" t="s">
        <v>34216</v>
      </c>
      <c r="M1646" t="s">
        <v>34217</v>
      </c>
      <c r="N1646" t="s">
        <v>34218</v>
      </c>
      <c r="O1646" t="s">
        <v>34008</v>
      </c>
      <c r="P1646" t="s">
        <v>34221</v>
      </c>
      <c r="Q1646">
        <v>42.444133000000001</v>
      </c>
      <c r="R1646">
        <v>-76.503179000000003</v>
      </c>
      <c r="S1646">
        <v>6</v>
      </c>
      <c r="T1646">
        <v>12</v>
      </c>
      <c r="U1646">
        <v>100</v>
      </c>
      <c r="V1646">
        <v>62</v>
      </c>
      <c r="W1646">
        <v>12</v>
      </c>
    </row>
    <row r="1647" spans="1:23" hidden="1">
      <c r="A1647" t="s">
        <v>34306</v>
      </c>
      <c r="B1647" t="s">
        <v>22151</v>
      </c>
      <c r="C1647" t="s">
        <v>22152</v>
      </c>
      <c r="D1647">
        <v>1987</v>
      </c>
      <c r="E1647" t="s">
        <v>145</v>
      </c>
      <c r="F1647" t="s">
        <v>22153</v>
      </c>
      <c r="G1647">
        <v>10</v>
      </c>
      <c r="H1647" t="s">
        <v>33793</v>
      </c>
      <c r="I1647" t="s">
        <v>34215</v>
      </c>
      <c r="J1647">
        <v>9</v>
      </c>
      <c r="K1647" t="s">
        <v>33803</v>
      </c>
      <c r="L1647" t="s">
        <v>34216</v>
      </c>
      <c r="M1647" t="s">
        <v>34217</v>
      </c>
      <c r="N1647" t="s">
        <v>34218</v>
      </c>
      <c r="O1647" t="s">
        <v>34008</v>
      </c>
      <c r="P1647" t="s">
        <v>34221</v>
      </c>
      <c r="Q1647">
        <v>42.444133000000001</v>
      </c>
      <c r="R1647">
        <v>-76.503179000000003</v>
      </c>
      <c r="S1647">
        <v>6</v>
      </c>
      <c r="T1647">
        <v>13</v>
      </c>
      <c r="U1647">
        <v>36</v>
      </c>
      <c r="V1647">
        <v>44</v>
      </c>
      <c r="W1647">
        <v>13</v>
      </c>
    </row>
    <row r="1648" spans="1:23" hidden="1">
      <c r="A1648" t="s">
        <v>34306</v>
      </c>
      <c r="B1648" t="s">
        <v>22151</v>
      </c>
      <c r="C1648" t="s">
        <v>22152</v>
      </c>
      <c r="D1648">
        <v>1987</v>
      </c>
      <c r="E1648" t="s">
        <v>145</v>
      </c>
      <c r="F1648" t="s">
        <v>22153</v>
      </c>
      <c r="G1648">
        <v>10</v>
      </c>
      <c r="H1648" t="s">
        <v>33793</v>
      </c>
      <c r="I1648" t="s">
        <v>34215</v>
      </c>
      <c r="J1648">
        <v>9</v>
      </c>
      <c r="K1648" t="s">
        <v>33803</v>
      </c>
      <c r="L1648" t="s">
        <v>34216</v>
      </c>
      <c r="M1648" t="s">
        <v>34217</v>
      </c>
      <c r="N1648" t="s">
        <v>34218</v>
      </c>
      <c r="O1648" t="s">
        <v>34008</v>
      </c>
      <c r="P1648" t="s">
        <v>34221</v>
      </c>
      <c r="Q1648">
        <v>42.444133000000001</v>
      </c>
      <c r="R1648">
        <v>-76.503179000000003</v>
      </c>
      <c r="S1648">
        <v>6</v>
      </c>
      <c r="T1648">
        <v>14</v>
      </c>
      <c r="U1648">
        <v>0</v>
      </c>
      <c r="V1648">
        <v>63</v>
      </c>
      <c r="W1648">
        <v>14</v>
      </c>
    </row>
    <row r="1649" spans="1:24" hidden="1">
      <c r="A1649" t="s">
        <v>34306</v>
      </c>
      <c r="B1649" t="s">
        <v>22151</v>
      </c>
      <c r="C1649" t="s">
        <v>22152</v>
      </c>
      <c r="D1649">
        <v>1987</v>
      </c>
      <c r="E1649" t="s">
        <v>145</v>
      </c>
      <c r="F1649" t="s">
        <v>22153</v>
      </c>
      <c r="G1649">
        <v>10</v>
      </c>
      <c r="H1649" t="s">
        <v>33793</v>
      </c>
      <c r="I1649" t="s">
        <v>34215</v>
      </c>
      <c r="J1649">
        <v>9</v>
      </c>
      <c r="K1649" t="s">
        <v>33803</v>
      </c>
      <c r="L1649" t="s">
        <v>34216</v>
      </c>
      <c r="M1649" t="s">
        <v>34217</v>
      </c>
      <c r="N1649" t="s">
        <v>34218</v>
      </c>
      <c r="O1649" t="s">
        <v>34008</v>
      </c>
      <c r="P1649" t="s">
        <v>34221</v>
      </c>
      <c r="Q1649">
        <v>42.444133000000001</v>
      </c>
      <c r="R1649">
        <v>-76.503179000000003</v>
      </c>
      <c r="S1649">
        <v>6</v>
      </c>
      <c r="T1649">
        <v>15</v>
      </c>
      <c r="U1649">
        <v>0</v>
      </c>
      <c r="V1649">
        <v>43</v>
      </c>
      <c r="W1649">
        <v>15</v>
      </c>
    </row>
    <row r="1650" spans="1:24" hidden="1">
      <c r="A1650" t="s">
        <v>34306</v>
      </c>
      <c r="B1650" t="s">
        <v>22151</v>
      </c>
      <c r="C1650" t="s">
        <v>22152</v>
      </c>
      <c r="D1650">
        <v>1987</v>
      </c>
      <c r="E1650" t="s">
        <v>145</v>
      </c>
      <c r="F1650" t="s">
        <v>22153</v>
      </c>
      <c r="G1650">
        <v>10</v>
      </c>
      <c r="H1650" t="s">
        <v>33793</v>
      </c>
      <c r="I1650" t="s">
        <v>34215</v>
      </c>
      <c r="J1650">
        <v>9</v>
      </c>
      <c r="K1650" t="s">
        <v>33803</v>
      </c>
      <c r="L1650" t="s">
        <v>34216</v>
      </c>
      <c r="M1650" t="s">
        <v>34217</v>
      </c>
      <c r="N1650" t="s">
        <v>34218</v>
      </c>
      <c r="O1650" t="s">
        <v>34008</v>
      </c>
      <c r="P1650" t="s">
        <v>34221</v>
      </c>
      <c r="Q1650">
        <v>42.444133000000001</v>
      </c>
      <c r="R1650">
        <v>-76.503179000000003</v>
      </c>
      <c r="S1650">
        <v>6</v>
      </c>
      <c r="T1650">
        <v>16</v>
      </c>
      <c r="U1650">
        <v>0</v>
      </c>
      <c r="V1650">
        <v>39</v>
      </c>
      <c r="W1650">
        <v>16</v>
      </c>
    </row>
    <row r="1651" spans="1:24" hidden="1">
      <c r="A1651" t="s">
        <v>34306</v>
      </c>
      <c r="B1651" t="s">
        <v>22151</v>
      </c>
      <c r="C1651" t="s">
        <v>22152</v>
      </c>
      <c r="D1651">
        <v>1987</v>
      </c>
      <c r="E1651" t="s">
        <v>145</v>
      </c>
      <c r="F1651" t="s">
        <v>22153</v>
      </c>
      <c r="G1651">
        <v>10</v>
      </c>
      <c r="H1651" t="s">
        <v>33793</v>
      </c>
      <c r="I1651" t="s">
        <v>34215</v>
      </c>
      <c r="J1651">
        <v>9</v>
      </c>
      <c r="K1651" t="s">
        <v>33803</v>
      </c>
      <c r="L1651" t="s">
        <v>34216</v>
      </c>
      <c r="M1651" t="s">
        <v>34217</v>
      </c>
      <c r="N1651" t="s">
        <v>34218</v>
      </c>
      <c r="O1651" t="s">
        <v>34008</v>
      </c>
      <c r="P1651" t="s">
        <v>34223</v>
      </c>
      <c r="Q1651">
        <v>40.431269</v>
      </c>
      <c r="R1651">
        <v>-105.33966100000001</v>
      </c>
      <c r="S1651">
        <v>6</v>
      </c>
      <c r="T1651">
        <v>10</v>
      </c>
      <c r="U1651">
        <v>100</v>
      </c>
      <c r="V1651">
        <v>12</v>
      </c>
      <c r="W1651">
        <v>10</v>
      </c>
    </row>
    <row r="1652" spans="1:24" hidden="1">
      <c r="A1652" t="s">
        <v>34306</v>
      </c>
      <c r="B1652" t="s">
        <v>22151</v>
      </c>
      <c r="C1652" t="s">
        <v>22152</v>
      </c>
      <c r="D1652">
        <v>1987</v>
      </c>
      <c r="E1652" t="s">
        <v>145</v>
      </c>
      <c r="F1652" t="s">
        <v>22153</v>
      </c>
      <c r="G1652">
        <v>10</v>
      </c>
      <c r="H1652" t="s">
        <v>33793</v>
      </c>
      <c r="I1652" t="s">
        <v>34215</v>
      </c>
      <c r="J1652">
        <v>9</v>
      </c>
      <c r="K1652" t="s">
        <v>33803</v>
      </c>
      <c r="L1652" t="s">
        <v>34216</v>
      </c>
      <c r="M1652" t="s">
        <v>34217</v>
      </c>
      <c r="N1652" t="s">
        <v>34218</v>
      </c>
      <c r="O1652" t="s">
        <v>34008</v>
      </c>
      <c r="P1652" t="s">
        <v>34223</v>
      </c>
      <c r="Q1652">
        <v>40.431269</v>
      </c>
      <c r="R1652">
        <v>-105.33966100000001</v>
      </c>
      <c r="S1652">
        <v>6</v>
      </c>
      <c r="T1652">
        <v>12</v>
      </c>
      <c r="U1652">
        <v>86</v>
      </c>
      <c r="V1652">
        <v>14</v>
      </c>
      <c r="W1652">
        <v>12</v>
      </c>
    </row>
    <row r="1653" spans="1:24" hidden="1">
      <c r="A1653" t="s">
        <v>34306</v>
      </c>
      <c r="B1653" t="s">
        <v>22151</v>
      </c>
      <c r="C1653" t="s">
        <v>22152</v>
      </c>
      <c r="D1653">
        <v>1987</v>
      </c>
      <c r="E1653" t="s">
        <v>145</v>
      </c>
      <c r="F1653" t="s">
        <v>22153</v>
      </c>
      <c r="G1653">
        <v>10</v>
      </c>
      <c r="H1653" t="s">
        <v>33793</v>
      </c>
      <c r="I1653" t="s">
        <v>34215</v>
      </c>
      <c r="J1653">
        <v>9</v>
      </c>
      <c r="K1653" t="s">
        <v>33803</v>
      </c>
      <c r="L1653" t="s">
        <v>34216</v>
      </c>
      <c r="M1653" t="s">
        <v>34217</v>
      </c>
      <c r="N1653" t="s">
        <v>34218</v>
      </c>
      <c r="O1653" t="s">
        <v>34008</v>
      </c>
      <c r="P1653" t="s">
        <v>34223</v>
      </c>
      <c r="Q1653">
        <v>40.431269</v>
      </c>
      <c r="R1653">
        <v>-105.33966100000001</v>
      </c>
      <c r="S1653">
        <v>6</v>
      </c>
      <c r="T1653">
        <v>13</v>
      </c>
      <c r="U1653">
        <v>93</v>
      </c>
      <c r="V1653">
        <v>15</v>
      </c>
      <c r="W1653">
        <v>13</v>
      </c>
    </row>
    <row r="1654" spans="1:24" hidden="1">
      <c r="A1654" t="s">
        <v>34306</v>
      </c>
      <c r="B1654" t="s">
        <v>22151</v>
      </c>
      <c r="C1654" t="s">
        <v>22152</v>
      </c>
      <c r="D1654">
        <v>1987</v>
      </c>
      <c r="E1654" t="s">
        <v>145</v>
      </c>
      <c r="F1654" t="s">
        <v>22153</v>
      </c>
      <c r="G1654">
        <v>10</v>
      </c>
      <c r="H1654" t="s">
        <v>33793</v>
      </c>
      <c r="I1654" t="s">
        <v>34215</v>
      </c>
      <c r="J1654">
        <v>9</v>
      </c>
      <c r="K1654" t="s">
        <v>33803</v>
      </c>
      <c r="L1654" t="s">
        <v>34216</v>
      </c>
      <c r="M1654" t="s">
        <v>34217</v>
      </c>
      <c r="N1654" t="s">
        <v>34218</v>
      </c>
      <c r="O1654" t="s">
        <v>34008</v>
      </c>
      <c r="P1654" t="s">
        <v>34223</v>
      </c>
      <c r="Q1654">
        <v>40.431269</v>
      </c>
      <c r="R1654">
        <v>-105.33966100000001</v>
      </c>
      <c r="S1654">
        <v>6</v>
      </c>
      <c r="T1654">
        <v>14</v>
      </c>
      <c r="U1654">
        <v>10</v>
      </c>
      <c r="V1654">
        <v>10</v>
      </c>
      <c r="W1654">
        <v>14</v>
      </c>
    </row>
    <row r="1655" spans="1:24" hidden="1">
      <c r="A1655" t="s">
        <v>34306</v>
      </c>
      <c r="B1655" t="s">
        <v>22151</v>
      </c>
      <c r="C1655" t="s">
        <v>22152</v>
      </c>
      <c r="D1655">
        <v>1987</v>
      </c>
      <c r="E1655" t="s">
        <v>145</v>
      </c>
      <c r="F1655" t="s">
        <v>22153</v>
      </c>
      <c r="G1655">
        <v>10</v>
      </c>
      <c r="H1655" t="s">
        <v>33793</v>
      </c>
      <c r="I1655" t="s">
        <v>34215</v>
      </c>
      <c r="J1655">
        <v>9</v>
      </c>
      <c r="K1655" t="s">
        <v>33803</v>
      </c>
      <c r="L1655" t="s">
        <v>34216</v>
      </c>
      <c r="M1655" t="s">
        <v>34217</v>
      </c>
      <c r="N1655" t="s">
        <v>34218</v>
      </c>
      <c r="O1655" t="s">
        <v>34008</v>
      </c>
      <c r="P1655" t="s">
        <v>34223</v>
      </c>
      <c r="Q1655">
        <v>40.431269</v>
      </c>
      <c r="R1655">
        <v>-105.33966100000001</v>
      </c>
      <c r="S1655">
        <v>6</v>
      </c>
      <c r="T1655">
        <v>15</v>
      </c>
      <c r="U1655">
        <v>0</v>
      </c>
      <c r="V1655">
        <v>20</v>
      </c>
      <c r="W1655">
        <v>15</v>
      </c>
    </row>
    <row r="1656" spans="1:24" hidden="1">
      <c r="A1656" t="s">
        <v>34306</v>
      </c>
      <c r="B1656" t="s">
        <v>22151</v>
      </c>
      <c r="C1656" t="s">
        <v>22152</v>
      </c>
      <c r="D1656">
        <v>1987</v>
      </c>
      <c r="E1656" t="s">
        <v>145</v>
      </c>
      <c r="F1656" t="s">
        <v>22153</v>
      </c>
      <c r="G1656">
        <v>10</v>
      </c>
      <c r="H1656" t="s">
        <v>33793</v>
      </c>
      <c r="I1656" t="s">
        <v>34215</v>
      </c>
      <c r="J1656">
        <v>9</v>
      </c>
      <c r="K1656" t="s">
        <v>33803</v>
      </c>
      <c r="L1656" t="s">
        <v>34216</v>
      </c>
      <c r="M1656" t="s">
        <v>34217</v>
      </c>
      <c r="N1656" t="s">
        <v>34218</v>
      </c>
      <c r="O1656" t="s">
        <v>34008</v>
      </c>
      <c r="P1656" t="s">
        <v>34223</v>
      </c>
      <c r="Q1656">
        <v>40.431269</v>
      </c>
      <c r="R1656">
        <v>-105.33966100000001</v>
      </c>
      <c r="S1656">
        <v>6</v>
      </c>
      <c r="T1656">
        <v>16</v>
      </c>
      <c r="U1656">
        <v>0</v>
      </c>
      <c r="V1656">
        <v>20</v>
      </c>
      <c r="W1656">
        <v>16</v>
      </c>
    </row>
    <row r="1657" spans="1:24" hidden="1">
      <c r="A1657" t="s">
        <v>34306</v>
      </c>
      <c r="B1657" t="s">
        <v>22151</v>
      </c>
      <c r="C1657" t="s">
        <v>22152</v>
      </c>
      <c r="D1657">
        <v>1987</v>
      </c>
      <c r="E1657" t="s">
        <v>145</v>
      </c>
      <c r="F1657" t="s">
        <v>22153</v>
      </c>
      <c r="G1657">
        <v>10</v>
      </c>
      <c r="H1657" t="s">
        <v>33793</v>
      </c>
      <c r="I1657" t="s">
        <v>34215</v>
      </c>
      <c r="J1657">
        <v>9</v>
      </c>
      <c r="K1657" t="s">
        <v>33803</v>
      </c>
      <c r="L1657" t="s">
        <v>34216</v>
      </c>
      <c r="M1657" t="s">
        <v>34217</v>
      </c>
      <c r="N1657" t="s">
        <v>34218</v>
      </c>
      <c r="O1657" t="s">
        <v>34008</v>
      </c>
      <c r="P1657" t="s">
        <v>34225</v>
      </c>
      <c r="Q1657">
        <v>33.564722000000003</v>
      </c>
      <c r="R1657">
        <v>-101.87777800000001</v>
      </c>
      <c r="S1657">
        <v>3</v>
      </c>
      <c r="T1657">
        <v>12</v>
      </c>
      <c r="U1657">
        <v>100</v>
      </c>
      <c r="V1657">
        <v>12</v>
      </c>
      <c r="W1657">
        <v>12</v>
      </c>
      <c r="X1657" t="s">
        <v>296</v>
      </c>
    </row>
    <row r="1658" spans="1:24" hidden="1">
      <c r="A1658" t="s">
        <v>34306</v>
      </c>
      <c r="B1658" t="s">
        <v>22151</v>
      </c>
      <c r="C1658" t="s">
        <v>22152</v>
      </c>
      <c r="D1658">
        <v>1987</v>
      </c>
      <c r="E1658" t="s">
        <v>145</v>
      </c>
      <c r="F1658" t="s">
        <v>22153</v>
      </c>
      <c r="G1658">
        <v>10</v>
      </c>
      <c r="H1658" t="s">
        <v>33793</v>
      </c>
      <c r="I1658" t="s">
        <v>34215</v>
      </c>
      <c r="J1658">
        <v>9</v>
      </c>
      <c r="K1658" t="s">
        <v>33803</v>
      </c>
      <c r="L1658" t="s">
        <v>34216</v>
      </c>
      <c r="M1658" t="s">
        <v>34217</v>
      </c>
      <c r="N1658" t="s">
        <v>34218</v>
      </c>
      <c r="O1658" t="s">
        <v>34008</v>
      </c>
      <c r="P1658" t="s">
        <v>34225</v>
      </c>
      <c r="Q1658">
        <v>33.564722000000003</v>
      </c>
      <c r="R1658">
        <v>-101.87777800000001</v>
      </c>
      <c r="S1658">
        <v>3</v>
      </c>
      <c r="T1658">
        <v>13</v>
      </c>
      <c r="U1658">
        <v>27</v>
      </c>
      <c r="V1658">
        <v>11</v>
      </c>
      <c r="W1658">
        <v>13</v>
      </c>
      <c r="X1658" t="s">
        <v>296</v>
      </c>
    </row>
    <row r="1659" spans="1:24" hidden="1">
      <c r="A1659" t="s">
        <v>34306</v>
      </c>
      <c r="B1659" t="s">
        <v>22151</v>
      </c>
      <c r="C1659" t="s">
        <v>22152</v>
      </c>
      <c r="D1659">
        <v>1987</v>
      </c>
      <c r="E1659" t="s">
        <v>145</v>
      </c>
      <c r="F1659" t="s">
        <v>22153</v>
      </c>
      <c r="G1659">
        <v>10</v>
      </c>
      <c r="H1659" t="s">
        <v>33793</v>
      </c>
      <c r="I1659" t="s">
        <v>34215</v>
      </c>
      <c r="J1659">
        <v>9</v>
      </c>
      <c r="K1659" t="s">
        <v>33803</v>
      </c>
      <c r="L1659" t="s">
        <v>34216</v>
      </c>
      <c r="M1659" t="s">
        <v>34217</v>
      </c>
      <c r="N1659" t="s">
        <v>34218</v>
      </c>
      <c r="O1659" t="s">
        <v>34008</v>
      </c>
      <c r="P1659" t="s">
        <v>34225</v>
      </c>
      <c r="Q1659">
        <v>33.564722000000003</v>
      </c>
      <c r="R1659">
        <v>-101.87777800000001</v>
      </c>
      <c r="S1659">
        <v>3</v>
      </c>
      <c r="T1659">
        <v>14</v>
      </c>
      <c r="U1659">
        <v>0</v>
      </c>
      <c r="V1659">
        <v>12</v>
      </c>
      <c r="W1659">
        <v>14</v>
      </c>
      <c r="X1659" t="s">
        <v>296</v>
      </c>
    </row>
    <row r="1660" spans="1:24" hidden="1">
      <c r="A1660" t="s">
        <v>34306</v>
      </c>
      <c r="B1660" t="s">
        <v>22151</v>
      </c>
      <c r="C1660" t="s">
        <v>22152</v>
      </c>
      <c r="D1660">
        <v>1987</v>
      </c>
      <c r="E1660" t="s">
        <v>145</v>
      </c>
      <c r="F1660" t="s">
        <v>22153</v>
      </c>
      <c r="G1660">
        <v>10</v>
      </c>
      <c r="H1660" t="s">
        <v>33793</v>
      </c>
      <c r="I1660" t="s">
        <v>34215</v>
      </c>
      <c r="J1660">
        <v>9</v>
      </c>
      <c r="K1660" t="s">
        <v>33803</v>
      </c>
      <c r="L1660" t="s">
        <v>34216</v>
      </c>
      <c r="M1660" t="s">
        <v>34217</v>
      </c>
      <c r="N1660" t="s">
        <v>34218</v>
      </c>
      <c r="O1660" t="s">
        <v>34008</v>
      </c>
      <c r="P1660" t="s">
        <v>34224</v>
      </c>
      <c r="Q1660">
        <v>39.113056</v>
      </c>
      <c r="R1660">
        <v>-96.628056000000001</v>
      </c>
      <c r="S1660">
        <v>6</v>
      </c>
      <c r="T1660">
        <v>10</v>
      </c>
      <c r="U1660">
        <v>100</v>
      </c>
      <c r="V1660">
        <v>24</v>
      </c>
      <c r="W1660">
        <v>10</v>
      </c>
    </row>
    <row r="1661" spans="1:24" hidden="1">
      <c r="A1661" t="s">
        <v>34306</v>
      </c>
      <c r="B1661" t="s">
        <v>22151</v>
      </c>
      <c r="C1661" t="s">
        <v>22152</v>
      </c>
      <c r="D1661">
        <v>1987</v>
      </c>
      <c r="E1661" t="s">
        <v>145</v>
      </c>
      <c r="F1661" t="s">
        <v>22153</v>
      </c>
      <c r="G1661">
        <v>10</v>
      </c>
      <c r="H1661" t="s">
        <v>33793</v>
      </c>
      <c r="I1661" t="s">
        <v>34215</v>
      </c>
      <c r="J1661">
        <v>9</v>
      </c>
      <c r="K1661" t="s">
        <v>33803</v>
      </c>
      <c r="L1661" t="s">
        <v>34216</v>
      </c>
      <c r="M1661" t="s">
        <v>34217</v>
      </c>
      <c r="N1661" t="s">
        <v>34218</v>
      </c>
      <c r="O1661" t="s">
        <v>34008</v>
      </c>
      <c r="P1661" t="s">
        <v>34224</v>
      </c>
      <c r="Q1661">
        <v>39.113056</v>
      </c>
      <c r="R1661">
        <v>-96.628056000000001</v>
      </c>
      <c r="S1661">
        <v>6</v>
      </c>
      <c r="T1661">
        <v>12</v>
      </c>
      <c r="U1661">
        <v>100</v>
      </c>
      <c r="V1661">
        <v>38</v>
      </c>
      <c r="W1661">
        <v>12</v>
      </c>
    </row>
    <row r="1662" spans="1:24" hidden="1">
      <c r="A1662" t="s">
        <v>34306</v>
      </c>
      <c r="B1662" t="s">
        <v>22151</v>
      </c>
      <c r="C1662" t="s">
        <v>22152</v>
      </c>
      <c r="D1662">
        <v>1987</v>
      </c>
      <c r="E1662" t="s">
        <v>145</v>
      </c>
      <c r="F1662" t="s">
        <v>22153</v>
      </c>
      <c r="G1662">
        <v>10</v>
      </c>
      <c r="H1662" t="s">
        <v>33793</v>
      </c>
      <c r="I1662" t="s">
        <v>34215</v>
      </c>
      <c r="J1662">
        <v>9</v>
      </c>
      <c r="K1662" t="s">
        <v>33803</v>
      </c>
      <c r="L1662" t="s">
        <v>34216</v>
      </c>
      <c r="M1662" t="s">
        <v>34217</v>
      </c>
      <c r="N1662" t="s">
        <v>34218</v>
      </c>
      <c r="O1662" t="s">
        <v>34008</v>
      </c>
      <c r="P1662" t="s">
        <v>34224</v>
      </c>
      <c r="Q1662">
        <v>39.113056</v>
      </c>
      <c r="R1662">
        <v>-96.628056000000001</v>
      </c>
      <c r="S1662">
        <v>6</v>
      </c>
      <c r="T1662">
        <v>13</v>
      </c>
      <c r="U1662">
        <v>13</v>
      </c>
      <c r="V1662">
        <v>38</v>
      </c>
      <c r="W1662">
        <v>13</v>
      </c>
    </row>
    <row r="1663" spans="1:24" hidden="1">
      <c r="A1663" t="s">
        <v>34306</v>
      </c>
      <c r="B1663" t="s">
        <v>22151</v>
      </c>
      <c r="C1663" t="s">
        <v>22152</v>
      </c>
      <c r="D1663">
        <v>1987</v>
      </c>
      <c r="E1663" t="s">
        <v>145</v>
      </c>
      <c r="F1663" t="s">
        <v>22153</v>
      </c>
      <c r="G1663">
        <v>10</v>
      </c>
      <c r="H1663" t="s">
        <v>33793</v>
      </c>
      <c r="I1663" t="s">
        <v>34215</v>
      </c>
      <c r="J1663">
        <v>9</v>
      </c>
      <c r="K1663" t="s">
        <v>33803</v>
      </c>
      <c r="L1663" t="s">
        <v>34216</v>
      </c>
      <c r="M1663" t="s">
        <v>34217</v>
      </c>
      <c r="N1663" t="s">
        <v>34218</v>
      </c>
      <c r="O1663" t="s">
        <v>34008</v>
      </c>
      <c r="P1663" t="s">
        <v>34224</v>
      </c>
      <c r="Q1663">
        <v>39.113056</v>
      </c>
      <c r="R1663">
        <v>-96.628056000000001</v>
      </c>
      <c r="S1663">
        <v>6</v>
      </c>
      <c r="T1663">
        <v>14</v>
      </c>
      <c r="U1663">
        <v>0</v>
      </c>
      <c r="V1663">
        <v>37</v>
      </c>
      <c r="W1663">
        <v>14</v>
      </c>
    </row>
    <row r="1664" spans="1:24" hidden="1">
      <c r="A1664" t="s">
        <v>34306</v>
      </c>
      <c r="B1664" t="s">
        <v>22151</v>
      </c>
      <c r="C1664" t="s">
        <v>22152</v>
      </c>
      <c r="D1664">
        <v>1987</v>
      </c>
      <c r="E1664" t="s">
        <v>145</v>
      </c>
      <c r="F1664" t="s">
        <v>22153</v>
      </c>
      <c r="G1664">
        <v>10</v>
      </c>
      <c r="H1664" t="s">
        <v>33793</v>
      </c>
      <c r="I1664" t="s">
        <v>34215</v>
      </c>
      <c r="J1664">
        <v>9</v>
      </c>
      <c r="K1664" t="s">
        <v>33803</v>
      </c>
      <c r="L1664" t="s">
        <v>34216</v>
      </c>
      <c r="M1664" t="s">
        <v>34217</v>
      </c>
      <c r="N1664" t="s">
        <v>34218</v>
      </c>
      <c r="O1664" t="s">
        <v>34008</v>
      </c>
      <c r="P1664" t="s">
        <v>34224</v>
      </c>
      <c r="Q1664">
        <v>39.113056</v>
      </c>
      <c r="R1664">
        <v>-96.628056000000001</v>
      </c>
      <c r="S1664">
        <v>6</v>
      </c>
      <c r="T1664">
        <v>15</v>
      </c>
      <c r="U1664">
        <v>0</v>
      </c>
      <c r="V1664">
        <v>35</v>
      </c>
      <c r="W1664">
        <v>15</v>
      </c>
    </row>
    <row r="1665" spans="1:24" hidden="1">
      <c r="A1665" t="s">
        <v>34306</v>
      </c>
      <c r="B1665" t="s">
        <v>22151</v>
      </c>
      <c r="C1665" t="s">
        <v>22152</v>
      </c>
      <c r="D1665">
        <v>1987</v>
      </c>
      <c r="E1665" t="s">
        <v>145</v>
      </c>
      <c r="F1665" t="s">
        <v>22153</v>
      </c>
      <c r="G1665">
        <v>10</v>
      </c>
      <c r="H1665" t="s">
        <v>33793</v>
      </c>
      <c r="I1665" t="s">
        <v>34215</v>
      </c>
      <c r="J1665">
        <v>9</v>
      </c>
      <c r="K1665" t="s">
        <v>33803</v>
      </c>
      <c r="L1665" t="s">
        <v>34216</v>
      </c>
      <c r="M1665" t="s">
        <v>34217</v>
      </c>
      <c r="N1665" t="s">
        <v>34218</v>
      </c>
      <c r="O1665" t="s">
        <v>34008</v>
      </c>
      <c r="P1665" t="s">
        <v>34224</v>
      </c>
      <c r="Q1665">
        <v>39.113056</v>
      </c>
      <c r="R1665">
        <v>-96.628056000000001</v>
      </c>
      <c r="S1665">
        <v>6</v>
      </c>
      <c r="T1665">
        <v>16</v>
      </c>
      <c r="U1665">
        <v>0</v>
      </c>
      <c r="V1665">
        <v>37</v>
      </c>
      <c r="W1665">
        <v>16</v>
      </c>
    </row>
    <row r="1666" spans="1:24" hidden="1">
      <c r="A1666" t="s">
        <v>34306</v>
      </c>
      <c r="B1666" t="s">
        <v>22151</v>
      </c>
      <c r="C1666" t="s">
        <v>22152</v>
      </c>
      <c r="D1666">
        <v>1987</v>
      </c>
      <c r="E1666" t="s">
        <v>145</v>
      </c>
      <c r="F1666" t="s">
        <v>22153</v>
      </c>
      <c r="G1666">
        <v>10</v>
      </c>
      <c r="H1666" t="s">
        <v>33793</v>
      </c>
      <c r="I1666" t="s">
        <v>34215</v>
      </c>
      <c r="J1666">
        <v>9</v>
      </c>
      <c r="K1666" t="s">
        <v>33803</v>
      </c>
      <c r="L1666" t="s">
        <v>34216</v>
      </c>
      <c r="M1666" t="s">
        <v>34217</v>
      </c>
      <c r="N1666" t="s">
        <v>34218</v>
      </c>
      <c r="O1666" t="s">
        <v>34008</v>
      </c>
      <c r="P1666" t="s">
        <v>34227</v>
      </c>
      <c r="Q1666">
        <v>30.583333</v>
      </c>
      <c r="R1666">
        <v>-84.583332999999996</v>
      </c>
      <c r="S1666">
        <v>5</v>
      </c>
      <c r="T1666">
        <v>10</v>
      </c>
      <c r="U1666">
        <v>100</v>
      </c>
      <c r="V1666">
        <v>12</v>
      </c>
      <c r="W1666">
        <v>10</v>
      </c>
    </row>
    <row r="1667" spans="1:24" hidden="1">
      <c r="A1667" t="s">
        <v>34306</v>
      </c>
      <c r="B1667" t="s">
        <v>22151</v>
      </c>
      <c r="C1667" t="s">
        <v>22152</v>
      </c>
      <c r="D1667">
        <v>1987</v>
      </c>
      <c r="E1667" t="s">
        <v>145</v>
      </c>
      <c r="F1667" t="s">
        <v>22153</v>
      </c>
      <c r="G1667">
        <v>10</v>
      </c>
      <c r="H1667" t="s">
        <v>33793</v>
      </c>
      <c r="I1667" t="s">
        <v>34215</v>
      </c>
      <c r="J1667">
        <v>9</v>
      </c>
      <c r="K1667" t="s">
        <v>33803</v>
      </c>
      <c r="L1667" t="s">
        <v>34216</v>
      </c>
      <c r="M1667" t="s">
        <v>34217</v>
      </c>
      <c r="N1667" t="s">
        <v>34218</v>
      </c>
      <c r="O1667" t="s">
        <v>34008</v>
      </c>
      <c r="P1667" t="s">
        <v>34227</v>
      </c>
      <c r="Q1667">
        <v>30.583333</v>
      </c>
      <c r="R1667">
        <v>-84.583332999999996</v>
      </c>
      <c r="S1667">
        <v>5</v>
      </c>
      <c r="T1667">
        <v>11</v>
      </c>
      <c r="U1667">
        <v>100</v>
      </c>
      <c r="V1667">
        <v>11</v>
      </c>
      <c r="W1667">
        <v>11</v>
      </c>
    </row>
    <row r="1668" spans="1:24" hidden="1">
      <c r="A1668" t="s">
        <v>34306</v>
      </c>
      <c r="B1668" t="s">
        <v>22151</v>
      </c>
      <c r="C1668" t="s">
        <v>22152</v>
      </c>
      <c r="D1668">
        <v>1987</v>
      </c>
      <c r="E1668" t="s">
        <v>145</v>
      </c>
      <c r="F1668" t="s">
        <v>22153</v>
      </c>
      <c r="G1668">
        <v>10</v>
      </c>
      <c r="H1668" t="s">
        <v>33793</v>
      </c>
      <c r="I1668" t="s">
        <v>34215</v>
      </c>
      <c r="J1668">
        <v>9</v>
      </c>
      <c r="K1668" t="s">
        <v>33803</v>
      </c>
      <c r="L1668" t="s">
        <v>34216</v>
      </c>
      <c r="M1668" t="s">
        <v>34217</v>
      </c>
      <c r="N1668" t="s">
        <v>34218</v>
      </c>
      <c r="O1668" t="s">
        <v>34008</v>
      </c>
      <c r="P1668" t="s">
        <v>34227</v>
      </c>
      <c r="Q1668">
        <v>30.583333</v>
      </c>
      <c r="R1668">
        <v>-84.583332999999996</v>
      </c>
      <c r="S1668">
        <v>5</v>
      </c>
      <c r="T1668">
        <v>12</v>
      </c>
      <c r="U1668">
        <v>92</v>
      </c>
      <c r="V1668">
        <v>12</v>
      </c>
      <c r="W1668">
        <v>12</v>
      </c>
    </row>
    <row r="1669" spans="1:24" hidden="1">
      <c r="A1669" t="s">
        <v>34306</v>
      </c>
      <c r="B1669" t="s">
        <v>22151</v>
      </c>
      <c r="C1669" t="s">
        <v>22152</v>
      </c>
      <c r="D1669">
        <v>1987</v>
      </c>
      <c r="E1669" t="s">
        <v>145</v>
      </c>
      <c r="F1669" t="s">
        <v>22153</v>
      </c>
      <c r="G1669">
        <v>10</v>
      </c>
      <c r="H1669" t="s">
        <v>33793</v>
      </c>
      <c r="I1669" t="s">
        <v>34215</v>
      </c>
      <c r="J1669">
        <v>9</v>
      </c>
      <c r="K1669" t="s">
        <v>33803</v>
      </c>
      <c r="L1669" t="s">
        <v>34216</v>
      </c>
      <c r="M1669" t="s">
        <v>34217</v>
      </c>
      <c r="N1669" t="s">
        <v>34218</v>
      </c>
      <c r="O1669" t="s">
        <v>34008</v>
      </c>
      <c r="P1669" t="s">
        <v>34227</v>
      </c>
      <c r="Q1669">
        <v>30.583333</v>
      </c>
      <c r="R1669">
        <v>-84.583332999999996</v>
      </c>
      <c r="S1669">
        <v>5</v>
      </c>
      <c r="T1669">
        <v>13</v>
      </c>
      <c r="U1669">
        <v>36</v>
      </c>
      <c r="V1669">
        <v>11</v>
      </c>
      <c r="W1669">
        <v>13</v>
      </c>
    </row>
    <row r="1670" spans="1:24" hidden="1">
      <c r="A1670" t="s">
        <v>34306</v>
      </c>
      <c r="B1670" t="s">
        <v>22151</v>
      </c>
      <c r="C1670" t="s">
        <v>22152</v>
      </c>
      <c r="D1670">
        <v>1987</v>
      </c>
      <c r="E1670" t="s">
        <v>145</v>
      </c>
      <c r="F1670" t="s">
        <v>22153</v>
      </c>
      <c r="G1670">
        <v>10</v>
      </c>
      <c r="H1670" t="s">
        <v>33793</v>
      </c>
      <c r="I1670" t="s">
        <v>34215</v>
      </c>
      <c r="J1670">
        <v>9</v>
      </c>
      <c r="K1670" t="s">
        <v>33803</v>
      </c>
      <c r="L1670" t="s">
        <v>34216</v>
      </c>
      <c r="M1670" t="s">
        <v>34217</v>
      </c>
      <c r="N1670" t="s">
        <v>34218</v>
      </c>
      <c r="O1670" t="s">
        <v>34008</v>
      </c>
      <c r="P1670" t="s">
        <v>34227</v>
      </c>
      <c r="Q1670">
        <v>30.583333</v>
      </c>
      <c r="R1670">
        <v>-84.583332999999996</v>
      </c>
      <c r="S1670">
        <v>5</v>
      </c>
      <c r="T1670">
        <v>14</v>
      </c>
      <c r="U1670">
        <v>0</v>
      </c>
      <c r="V1670">
        <v>12</v>
      </c>
      <c r="W1670">
        <v>14</v>
      </c>
    </row>
    <row r="1671" spans="1:24" hidden="1">
      <c r="A1671" t="s">
        <v>34306</v>
      </c>
      <c r="B1671" t="s">
        <v>22151</v>
      </c>
      <c r="C1671" t="s">
        <v>22152</v>
      </c>
      <c r="D1671">
        <v>1987</v>
      </c>
      <c r="E1671" t="s">
        <v>145</v>
      </c>
      <c r="F1671" t="s">
        <v>22153</v>
      </c>
      <c r="G1671">
        <v>10</v>
      </c>
      <c r="H1671" t="s">
        <v>33793</v>
      </c>
      <c r="I1671" t="s">
        <v>34215</v>
      </c>
      <c r="J1671">
        <v>9</v>
      </c>
      <c r="K1671" t="s">
        <v>33803</v>
      </c>
      <c r="L1671" t="s">
        <v>34216</v>
      </c>
      <c r="M1671" t="s">
        <v>34217</v>
      </c>
      <c r="N1671" t="s">
        <v>34218</v>
      </c>
      <c r="O1671" t="s">
        <v>34008</v>
      </c>
      <c r="P1671" t="s">
        <v>34228</v>
      </c>
      <c r="Q1671">
        <v>25.228055999999999</v>
      </c>
      <c r="R1671">
        <v>-100.72194399999999</v>
      </c>
      <c r="S1671">
        <v>5</v>
      </c>
      <c r="T1671">
        <v>10</v>
      </c>
      <c r="U1671">
        <v>50</v>
      </c>
      <c r="V1671">
        <v>8</v>
      </c>
      <c r="W1671">
        <v>10</v>
      </c>
    </row>
    <row r="1672" spans="1:24" hidden="1">
      <c r="A1672" t="s">
        <v>34306</v>
      </c>
      <c r="B1672" t="s">
        <v>22151</v>
      </c>
      <c r="C1672" t="s">
        <v>22152</v>
      </c>
      <c r="D1672">
        <v>1987</v>
      </c>
      <c r="E1672" t="s">
        <v>145</v>
      </c>
      <c r="F1672" t="s">
        <v>22153</v>
      </c>
      <c r="G1672">
        <v>10</v>
      </c>
      <c r="H1672" t="s">
        <v>33793</v>
      </c>
      <c r="I1672" t="s">
        <v>34215</v>
      </c>
      <c r="J1672">
        <v>9</v>
      </c>
      <c r="K1672" t="s">
        <v>33803</v>
      </c>
      <c r="L1672" t="s">
        <v>34216</v>
      </c>
      <c r="M1672" t="s">
        <v>34217</v>
      </c>
      <c r="N1672" t="s">
        <v>34218</v>
      </c>
      <c r="O1672" t="s">
        <v>34008</v>
      </c>
      <c r="P1672" t="s">
        <v>34228</v>
      </c>
      <c r="Q1672">
        <v>25.228055999999999</v>
      </c>
      <c r="R1672">
        <v>-100.72194399999999</v>
      </c>
      <c r="S1672">
        <v>5</v>
      </c>
      <c r="T1672">
        <v>11</v>
      </c>
      <c r="U1672">
        <v>33</v>
      </c>
      <c r="V1672">
        <v>6</v>
      </c>
      <c r="W1672">
        <v>11</v>
      </c>
    </row>
    <row r="1673" spans="1:24" hidden="1">
      <c r="A1673" t="s">
        <v>34306</v>
      </c>
      <c r="B1673" t="s">
        <v>22151</v>
      </c>
      <c r="C1673" t="s">
        <v>22152</v>
      </c>
      <c r="D1673">
        <v>1987</v>
      </c>
      <c r="E1673" t="s">
        <v>145</v>
      </c>
      <c r="F1673" t="s">
        <v>22153</v>
      </c>
      <c r="G1673">
        <v>10</v>
      </c>
      <c r="H1673" t="s">
        <v>33793</v>
      </c>
      <c r="I1673" t="s">
        <v>34215</v>
      </c>
      <c r="J1673">
        <v>9</v>
      </c>
      <c r="K1673" t="s">
        <v>33803</v>
      </c>
      <c r="L1673" t="s">
        <v>34216</v>
      </c>
      <c r="M1673" t="s">
        <v>34217</v>
      </c>
      <c r="N1673" t="s">
        <v>34218</v>
      </c>
      <c r="O1673" t="s">
        <v>34008</v>
      </c>
      <c r="P1673" t="s">
        <v>34228</v>
      </c>
      <c r="Q1673">
        <v>25.228055999999999</v>
      </c>
      <c r="R1673">
        <v>-100.72194399999999</v>
      </c>
      <c r="S1673">
        <v>5</v>
      </c>
      <c r="T1673">
        <v>12</v>
      </c>
      <c r="U1673">
        <v>0</v>
      </c>
      <c r="V1673">
        <v>8</v>
      </c>
      <c r="W1673">
        <v>12</v>
      </c>
    </row>
    <row r="1674" spans="1:24" hidden="1">
      <c r="A1674" t="s">
        <v>34306</v>
      </c>
      <c r="B1674" t="s">
        <v>22151</v>
      </c>
      <c r="C1674" t="s">
        <v>22152</v>
      </c>
      <c r="D1674">
        <v>1987</v>
      </c>
      <c r="E1674" t="s">
        <v>145</v>
      </c>
      <c r="F1674" t="s">
        <v>22153</v>
      </c>
      <c r="G1674">
        <v>10</v>
      </c>
      <c r="H1674" t="s">
        <v>33793</v>
      </c>
      <c r="I1674" t="s">
        <v>34215</v>
      </c>
      <c r="J1674">
        <v>9</v>
      </c>
      <c r="K1674" t="s">
        <v>33803</v>
      </c>
      <c r="L1674" t="s">
        <v>34216</v>
      </c>
      <c r="M1674" t="s">
        <v>34217</v>
      </c>
      <c r="N1674" t="s">
        <v>34218</v>
      </c>
      <c r="O1674" t="s">
        <v>34008</v>
      </c>
      <c r="P1674" t="s">
        <v>34228</v>
      </c>
      <c r="Q1674">
        <v>25.228055999999999</v>
      </c>
      <c r="R1674">
        <v>-100.72194399999999</v>
      </c>
      <c r="S1674">
        <v>5</v>
      </c>
      <c r="T1674">
        <v>13</v>
      </c>
      <c r="U1674">
        <v>0</v>
      </c>
      <c r="V1674">
        <v>8</v>
      </c>
      <c r="W1674">
        <v>13</v>
      </c>
    </row>
    <row r="1675" spans="1:24" hidden="1">
      <c r="A1675" t="s">
        <v>34306</v>
      </c>
      <c r="B1675" t="s">
        <v>22151</v>
      </c>
      <c r="C1675" t="s">
        <v>22152</v>
      </c>
      <c r="D1675">
        <v>1987</v>
      </c>
      <c r="E1675" t="s">
        <v>145</v>
      </c>
      <c r="F1675" t="s">
        <v>22153</v>
      </c>
      <c r="G1675">
        <v>10</v>
      </c>
      <c r="H1675" t="s">
        <v>33793</v>
      </c>
      <c r="I1675" t="s">
        <v>34215</v>
      </c>
      <c r="J1675">
        <v>9</v>
      </c>
      <c r="K1675" t="s">
        <v>33803</v>
      </c>
      <c r="L1675" t="s">
        <v>34216</v>
      </c>
      <c r="M1675" t="s">
        <v>34217</v>
      </c>
      <c r="N1675" t="s">
        <v>34218</v>
      </c>
      <c r="O1675" t="s">
        <v>34008</v>
      </c>
      <c r="P1675" t="s">
        <v>34228</v>
      </c>
      <c r="Q1675">
        <v>25.228055999999999</v>
      </c>
      <c r="R1675">
        <v>-100.72194399999999</v>
      </c>
      <c r="S1675">
        <v>5</v>
      </c>
      <c r="T1675">
        <v>14</v>
      </c>
      <c r="U1675">
        <v>0</v>
      </c>
      <c r="V1675">
        <v>8</v>
      </c>
      <c r="W1675">
        <v>14</v>
      </c>
    </row>
    <row r="1676" spans="1:24" hidden="1">
      <c r="A1676" t="s">
        <v>34307</v>
      </c>
      <c r="B1676" t="s">
        <v>5254</v>
      </c>
      <c r="C1676" t="s">
        <v>5255</v>
      </c>
      <c r="D1676">
        <v>1992</v>
      </c>
      <c r="E1676" t="s">
        <v>5256</v>
      </c>
      <c r="G1676">
        <v>8</v>
      </c>
      <c r="H1676" t="s">
        <v>33779</v>
      </c>
      <c r="J1676">
        <v>8</v>
      </c>
      <c r="K1676" t="s">
        <v>34002</v>
      </c>
      <c r="L1676" t="s">
        <v>34049</v>
      </c>
      <c r="M1676" t="s">
        <v>33958</v>
      </c>
      <c r="N1676" t="s">
        <v>34050</v>
      </c>
      <c r="O1676" t="s">
        <v>34044</v>
      </c>
      <c r="P1676" t="s">
        <v>33952</v>
      </c>
      <c r="Q1676">
        <v>24.340555999999999</v>
      </c>
      <c r="R1676">
        <v>124.155556</v>
      </c>
      <c r="S1676">
        <v>7</v>
      </c>
      <c r="T1676">
        <v>7.01640215657984</v>
      </c>
      <c r="U1676">
        <v>22.596153846153801</v>
      </c>
      <c r="V1676" t="s">
        <v>34044</v>
      </c>
      <c r="W1676">
        <v>7</v>
      </c>
      <c r="X1676" t="s">
        <v>296</v>
      </c>
    </row>
    <row r="1677" spans="1:24" hidden="1">
      <c r="A1677" t="s">
        <v>34307</v>
      </c>
      <c r="B1677" t="s">
        <v>5254</v>
      </c>
      <c r="C1677" t="s">
        <v>5255</v>
      </c>
      <c r="D1677">
        <v>1992</v>
      </c>
      <c r="E1677" t="s">
        <v>5256</v>
      </c>
      <c r="G1677">
        <v>8</v>
      </c>
      <c r="H1677" t="s">
        <v>33779</v>
      </c>
      <c r="J1677">
        <v>8</v>
      </c>
      <c r="K1677" t="s">
        <v>34002</v>
      </c>
      <c r="L1677" t="s">
        <v>34049</v>
      </c>
      <c r="M1677" t="s">
        <v>33958</v>
      </c>
      <c r="N1677" t="s">
        <v>34050</v>
      </c>
      <c r="O1677" t="s">
        <v>34044</v>
      </c>
      <c r="P1677" t="s">
        <v>33952</v>
      </c>
      <c r="Q1677">
        <v>24.340555999999999</v>
      </c>
      <c r="R1677">
        <v>124.155556</v>
      </c>
      <c r="S1677">
        <v>7</v>
      </c>
      <c r="T1677">
        <v>8.0026830688232398</v>
      </c>
      <c r="U1677">
        <v>16.9871794871795</v>
      </c>
      <c r="V1677" t="s">
        <v>34044</v>
      </c>
      <c r="W1677">
        <v>8</v>
      </c>
      <c r="X1677" t="s">
        <v>296</v>
      </c>
    </row>
    <row r="1678" spans="1:24" hidden="1">
      <c r="A1678" t="s">
        <v>34307</v>
      </c>
      <c r="B1678" t="s">
        <v>5254</v>
      </c>
      <c r="C1678" t="s">
        <v>5255</v>
      </c>
      <c r="D1678">
        <v>1992</v>
      </c>
      <c r="E1678" t="s">
        <v>5256</v>
      </c>
      <c r="G1678">
        <v>8</v>
      </c>
      <c r="H1678" t="s">
        <v>33779</v>
      </c>
      <c r="J1678">
        <v>8</v>
      </c>
      <c r="K1678" t="s">
        <v>34002</v>
      </c>
      <c r="L1678" t="s">
        <v>34049</v>
      </c>
      <c r="M1678" t="s">
        <v>33958</v>
      </c>
      <c r="N1678" t="s">
        <v>34050</v>
      </c>
      <c r="O1678" t="s">
        <v>34044</v>
      </c>
      <c r="P1678" t="s">
        <v>33952</v>
      </c>
      <c r="Q1678">
        <v>24.340555999999999</v>
      </c>
      <c r="R1678">
        <v>124.155556</v>
      </c>
      <c r="S1678">
        <v>7</v>
      </c>
      <c r="T1678">
        <v>8.0174399473511002</v>
      </c>
      <c r="U1678">
        <v>10.4166666666666</v>
      </c>
      <c r="V1678" t="s">
        <v>34044</v>
      </c>
      <c r="W1678">
        <v>8</v>
      </c>
      <c r="X1678" t="s">
        <v>296</v>
      </c>
    </row>
    <row r="1679" spans="1:24" hidden="1">
      <c r="A1679" t="s">
        <v>34307</v>
      </c>
      <c r="B1679" t="s">
        <v>5254</v>
      </c>
      <c r="C1679" t="s">
        <v>5255</v>
      </c>
      <c r="D1679">
        <v>1992</v>
      </c>
      <c r="E1679" t="s">
        <v>5256</v>
      </c>
      <c r="G1679">
        <v>8</v>
      </c>
      <c r="H1679" t="s">
        <v>34056</v>
      </c>
      <c r="J1679">
        <v>8</v>
      </c>
      <c r="K1679" t="s">
        <v>34002</v>
      </c>
      <c r="L1679" t="s">
        <v>34049</v>
      </c>
      <c r="M1679" t="s">
        <v>33958</v>
      </c>
      <c r="N1679" t="s">
        <v>34050</v>
      </c>
      <c r="O1679" t="s">
        <v>34044</v>
      </c>
      <c r="P1679" t="s">
        <v>33952</v>
      </c>
      <c r="Q1679">
        <v>24.340555999999999</v>
      </c>
      <c r="R1679">
        <v>124.155556</v>
      </c>
      <c r="S1679">
        <v>7</v>
      </c>
      <c r="T1679">
        <v>9.0263497608018799</v>
      </c>
      <c r="U1679">
        <v>48.076923076923002</v>
      </c>
      <c r="V1679" t="s">
        <v>34044</v>
      </c>
      <c r="W1679">
        <v>9</v>
      </c>
      <c r="X1679" t="s">
        <v>33876</v>
      </c>
    </row>
    <row r="1680" spans="1:24" hidden="1">
      <c r="A1680" t="s">
        <v>34307</v>
      </c>
      <c r="B1680" t="s">
        <v>5254</v>
      </c>
      <c r="C1680" t="s">
        <v>5255</v>
      </c>
      <c r="D1680">
        <v>1992</v>
      </c>
      <c r="E1680" t="s">
        <v>5256</v>
      </c>
      <c r="G1680">
        <v>8</v>
      </c>
      <c r="H1680" t="s">
        <v>34056</v>
      </c>
      <c r="J1680">
        <v>8</v>
      </c>
      <c r="K1680" t="s">
        <v>34002</v>
      </c>
      <c r="L1680" t="s">
        <v>34049</v>
      </c>
      <c r="M1680" t="s">
        <v>33958</v>
      </c>
      <c r="N1680" t="s">
        <v>34050</v>
      </c>
      <c r="O1680" t="s">
        <v>34044</v>
      </c>
      <c r="P1680" t="s">
        <v>33952</v>
      </c>
      <c r="Q1680">
        <v>24.340555999999999</v>
      </c>
      <c r="R1680">
        <v>124.155556</v>
      </c>
      <c r="S1680">
        <v>7</v>
      </c>
      <c r="T1680">
        <v>10.011263826663599</v>
      </c>
      <c r="U1680">
        <v>33.814102564102498</v>
      </c>
      <c r="V1680" t="s">
        <v>34044</v>
      </c>
      <c r="W1680">
        <v>10</v>
      </c>
      <c r="X1680" t="s">
        <v>33876</v>
      </c>
    </row>
    <row r="1681" spans="1:24" hidden="1">
      <c r="A1681" t="s">
        <v>34307</v>
      </c>
      <c r="B1681" t="s">
        <v>5254</v>
      </c>
      <c r="C1681" t="s">
        <v>5255</v>
      </c>
      <c r="D1681">
        <v>1992</v>
      </c>
      <c r="E1681" t="s">
        <v>5256</v>
      </c>
      <c r="G1681">
        <v>8</v>
      </c>
      <c r="H1681" t="s">
        <v>34056</v>
      </c>
      <c r="J1681">
        <v>8</v>
      </c>
      <c r="K1681" t="s">
        <v>34002</v>
      </c>
      <c r="L1681" t="s">
        <v>34049</v>
      </c>
      <c r="M1681" t="s">
        <v>33958</v>
      </c>
      <c r="N1681" t="s">
        <v>34050</v>
      </c>
      <c r="O1681" t="s">
        <v>34044</v>
      </c>
      <c r="P1681" t="s">
        <v>33952</v>
      </c>
      <c r="Q1681">
        <v>24.340555999999999</v>
      </c>
      <c r="R1681">
        <v>124.155556</v>
      </c>
      <c r="S1681">
        <v>7</v>
      </c>
      <c r="T1681">
        <v>11.0189839775229</v>
      </c>
      <c r="U1681">
        <v>13.942307692307599</v>
      </c>
      <c r="V1681" t="s">
        <v>34044</v>
      </c>
      <c r="W1681">
        <v>11</v>
      </c>
      <c r="X1681" t="s">
        <v>33876</v>
      </c>
    </row>
    <row r="1682" spans="1:24" hidden="1">
      <c r="A1682" t="s">
        <v>34307</v>
      </c>
      <c r="B1682" t="s">
        <v>5254</v>
      </c>
      <c r="C1682" t="s">
        <v>5255</v>
      </c>
      <c r="D1682">
        <v>1992</v>
      </c>
      <c r="E1682" t="s">
        <v>5256</v>
      </c>
      <c r="G1682">
        <v>8</v>
      </c>
      <c r="H1682" t="s">
        <v>34056</v>
      </c>
      <c r="J1682">
        <v>8</v>
      </c>
      <c r="K1682" t="s">
        <v>34002</v>
      </c>
      <c r="L1682" t="s">
        <v>34049</v>
      </c>
      <c r="M1682" t="s">
        <v>33958</v>
      </c>
      <c r="N1682" t="s">
        <v>34050</v>
      </c>
      <c r="O1682" t="s">
        <v>34044</v>
      </c>
      <c r="P1682" t="s">
        <v>33952</v>
      </c>
      <c r="Q1682">
        <v>24.340555999999999</v>
      </c>
      <c r="R1682">
        <v>124.155556</v>
      </c>
      <c r="S1682">
        <v>7</v>
      </c>
      <c r="T1682">
        <v>12.005923000987099</v>
      </c>
      <c r="U1682">
        <v>12.5</v>
      </c>
      <c r="V1682" t="s">
        <v>34044</v>
      </c>
      <c r="W1682">
        <v>12</v>
      </c>
      <c r="X1682" t="s">
        <v>33876</v>
      </c>
    </row>
    <row r="1683" spans="1:24" hidden="1">
      <c r="A1683" t="s">
        <v>34307</v>
      </c>
      <c r="B1683" t="s">
        <v>5254</v>
      </c>
      <c r="C1683" t="s">
        <v>5255</v>
      </c>
      <c r="D1683">
        <v>1992</v>
      </c>
      <c r="E1683" t="s">
        <v>5256</v>
      </c>
      <c r="G1683">
        <v>8</v>
      </c>
      <c r="H1683" t="s">
        <v>33779</v>
      </c>
      <c r="J1683">
        <v>8</v>
      </c>
      <c r="K1683" t="s">
        <v>34002</v>
      </c>
      <c r="L1683" t="s">
        <v>34049</v>
      </c>
      <c r="M1683" t="s">
        <v>33958</v>
      </c>
      <c r="N1683" t="s">
        <v>34050</v>
      </c>
      <c r="O1683" t="s">
        <v>34044</v>
      </c>
      <c r="P1683" t="s">
        <v>34055</v>
      </c>
      <c r="Q1683">
        <v>35.368611000000001</v>
      </c>
      <c r="R1683">
        <v>132.755</v>
      </c>
      <c r="S1683">
        <v>6</v>
      </c>
      <c r="T1683">
        <v>9.9900777077479894</v>
      </c>
      <c r="U1683">
        <v>99.679487179487097</v>
      </c>
      <c r="V1683" t="s">
        <v>34044</v>
      </c>
      <c r="W1683">
        <v>10</v>
      </c>
    </row>
    <row r="1684" spans="1:24" hidden="1">
      <c r="A1684" t="s">
        <v>34307</v>
      </c>
      <c r="B1684" t="s">
        <v>5254</v>
      </c>
      <c r="C1684" t="s">
        <v>5255</v>
      </c>
      <c r="D1684">
        <v>1992</v>
      </c>
      <c r="E1684" t="s">
        <v>5256</v>
      </c>
      <c r="G1684">
        <v>8</v>
      </c>
      <c r="H1684" t="s">
        <v>33779</v>
      </c>
      <c r="J1684">
        <v>8</v>
      </c>
      <c r="K1684" t="s">
        <v>34002</v>
      </c>
      <c r="L1684" t="s">
        <v>34049</v>
      </c>
      <c r="M1684" t="s">
        <v>33958</v>
      </c>
      <c r="N1684" t="s">
        <v>34050</v>
      </c>
      <c r="O1684" t="s">
        <v>34044</v>
      </c>
      <c r="P1684" t="s">
        <v>34055</v>
      </c>
      <c r="Q1684">
        <v>35.368611000000001</v>
      </c>
      <c r="R1684">
        <v>132.755</v>
      </c>
      <c r="S1684">
        <v>6</v>
      </c>
      <c r="T1684">
        <v>11.0246791707798</v>
      </c>
      <c r="U1684">
        <v>100</v>
      </c>
      <c r="V1684" t="s">
        <v>34044</v>
      </c>
      <c r="W1684">
        <v>11</v>
      </c>
    </row>
    <row r="1685" spans="1:24" hidden="1">
      <c r="A1685" t="s">
        <v>34307</v>
      </c>
      <c r="B1685" t="s">
        <v>5254</v>
      </c>
      <c r="C1685" t="s">
        <v>5255</v>
      </c>
      <c r="D1685">
        <v>1992</v>
      </c>
      <c r="E1685" t="s">
        <v>5256</v>
      </c>
      <c r="G1685">
        <v>8</v>
      </c>
      <c r="H1685" t="s">
        <v>33779</v>
      </c>
      <c r="J1685">
        <v>8</v>
      </c>
      <c r="K1685" t="s">
        <v>34002</v>
      </c>
      <c r="L1685" t="s">
        <v>34049</v>
      </c>
      <c r="M1685" t="s">
        <v>33958</v>
      </c>
      <c r="N1685" t="s">
        <v>34050</v>
      </c>
      <c r="O1685" t="s">
        <v>34044</v>
      </c>
      <c r="P1685" t="s">
        <v>34055</v>
      </c>
      <c r="Q1685">
        <v>35.368611000000001</v>
      </c>
      <c r="R1685">
        <v>132.755</v>
      </c>
      <c r="S1685">
        <v>6</v>
      </c>
      <c r="T1685">
        <v>12.0250335383602</v>
      </c>
      <c r="U1685">
        <v>83.493589743589695</v>
      </c>
      <c r="V1685" t="s">
        <v>34044</v>
      </c>
      <c r="W1685">
        <v>12</v>
      </c>
    </row>
    <row r="1686" spans="1:24" hidden="1">
      <c r="A1686" t="s">
        <v>34307</v>
      </c>
      <c r="B1686" t="s">
        <v>5254</v>
      </c>
      <c r="C1686" t="s">
        <v>5255</v>
      </c>
      <c r="D1686">
        <v>1992</v>
      </c>
      <c r="E1686" t="s">
        <v>5256</v>
      </c>
      <c r="G1686">
        <v>8</v>
      </c>
      <c r="H1686" t="s">
        <v>33779</v>
      </c>
      <c r="J1686">
        <v>8</v>
      </c>
      <c r="K1686" t="s">
        <v>34002</v>
      </c>
      <c r="L1686" t="s">
        <v>34049</v>
      </c>
      <c r="M1686" t="s">
        <v>33958</v>
      </c>
      <c r="N1686" t="s">
        <v>34050</v>
      </c>
      <c r="O1686" t="s">
        <v>34044</v>
      </c>
      <c r="P1686" t="s">
        <v>34055</v>
      </c>
      <c r="Q1686">
        <v>35.368611000000001</v>
      </c>
      <c r="R1686">
        <v>132.755</v>
      </c>
      <c r="S1686">
        <v>6</v>
      </c>
      <c r="T1686">
        <v>12.5166426202951</v>
      </c>
      <c r="U1686">
        <v>45.993589743589702</v>
      </c>
      <c r="V1686" t="s">
        <v>34044</v>
      </c>
      <c r="W1686">
        <v>12.5</v>
      </c>
    </row>
    <row r="1687" spans="1:24" hidden="1">
      <c r="A1687" t="s">
        <v>34307</v>
      </c>
      <c r="B1687" t="s">
        <v>5254</v>
      </c>
      <c r="C1687" t="s">
        <v>5255</v>
      </c>
      <c r="D1687">
        <v>1992</v>
      </c>
      <c r="E1687" t="s">
        <v>5256</v>
      </c>
      <c r="G1687">
        <v>8</v>
      </c>
      <c r="H1687" t="s">
        <v>33779</v>
      </c>
      <c r="J1687">
        <v>8</v>
      </c>
      <c r="K1687" t="s">
        <v>34002</v>
      </c>
      <c r="L1687" t="s">
        <v>34049</v>
      </c>
      <c r="M1687" t="s">
        <v>33958</v>
      </c>
      <c r="N1687" t="s">
        <v>34050</v>
      </c>
      <c r="O1687" t="s">
        <v>34044</v>
      </c>
      <c r="P1687" t="s">
        <v>34055</v>
      </c>
      <c r="Q1687">
        <v>35.368611000000001</v>
      </c>
      <c r="R1687">
        <v>132.755</v>
      </c>
      <c r="S1687">
        <v>6</v>
      </c>
      <c r="T1687">
        <v>12.986027792543</v>
      </c>
      <c r="U1687">
        <v>17.788461538461501</v>
      </c>
      <c r="V1687" t="s">
        <v>34044</v>
      </c>
      <c r="W1687">
        <v>13</v>
      </c>
    </row>
    <row r="1688" spans="1:24" hidden="1">
      <c r="A1688" t="s">
        <v>34307</v>
      </c>
      <c r="B1688" t="s">
        <v>5254</v>
      </c>
      <c r="C1688" t="s">
        <v>5255</v>
      </c>
      <c r="D1688">
        <v>1992</v>
      </c>
      <c r="E1688" t="s">
        <v>5256</v>
      </c>
      <c r="G1688">
        <v>8</v>
      </c>
      <c r="H1688" t="s">
        <v>33779</v>
      </c>
      <c r="J1688">
        <v>8</v>
      </c>
      <c r="K1688" t="s">
        <v>34002</v>
      </c>
      <c r="L1688" t="s">
        <v>34049</v>
      </c>
      <c r="M1688" t="s">
        <v>33958</v>
      </c>
      <c r="N1688" t="s">
        <v>34050</v>
      </c>
      <c r="O1688" t="s">
        <v>34044</v>
      </c>
      <c r="P1688" t="s">
        <v>34055</v>
      </c>
      <c r="Q1688">
        <v>35.368611000000001</v>
      </c>
      <c r="R1688">
        <v>132.755</v>
      </c>
      <c r="S1688">
        <v>6</v>
      </c>
      <c r="T1688">
        <v>13.9781557698635</v>
      </c>
      <c r="U1688">
        <v>-0.80128205128204399</v>
      </c>
      <c r="V1688" t="s">
        <v>34044</v>
      </c>
      <c r="W1688">
        <v>14</v>
      </c>
    </row>
    <row r="1689" spans="1:24" hidden="1">
      <c r="A1689" t="s">
        <v>34307</v>
      </c>
      <c r="B1689" t="s">
        <v>5254</v>
      </c>
      <c r="C1689" t="s">
        <v>5255</v>
      </c>
      <c r="D1689">
        <v>1992</v>
      </c>
      <c r="E1689" t="s">
        <v>5256</v>
      </c>
      <c r="G1689">
        <v>8</v>
      </c>
      <c r="H1689" t="s">
        <v>33779</v>
      </c>
      <c r="J1689">
        <v>8</v>
      </c>
      <c r="K1689" t="s">
        <v>34002</v>
      </c>
      <c r="L1689" t="s">
        <v>34049</v>
      </c>
      <c r="M1689" t="s">
        <v>33958</v>
      </c>
      <c r="N1689" t="s">
        <v>34050</v>
      </c>
      <c r="O1689" t="s">
        <v>34044</v>
      </c>
      <c r="P1689" t="s">
        <v>33921</v>
      </c>
      <c r="Q1689">
        <v>31.596536</v>
      </c>
      <c r="R1689">
        <v>130.55711700000001</v>
      </c>
      <c r="S1689">
        <v>8</v>
      </c>
      <c r="T1689">
        <v>7.0626724377958299</v>
      </c>
      <c r="U1689">
        <v>65.544871794871796</v>
      </c>
      <c r="V1689" t="s">
        <v>34044</v>
      </c>
      <c r="W1689">
        <v>7</v>
      </c>
      <c r="X1689" t="s">
        <v>296</v>
      </c>
    </row>
    <row r="1690" spans="1:24" hidden="1">
      <c r="A1690" t="s">
        <v>34307</v>
      </c>
      <c r="B1690" t="s">
        <v>5254</v>
      </c>
      <c r="C1690" t="s">
        <v>5255</v>
      </c>
      <c r="D1690">
        <v>1992</v>
      </c>
      <c r="E1690" t="s">
        <v>5256</v>
      </c>
      <c r="G1690">
        <v>8</v>
      </c>
      <c r="H1690" t="s">
        <v>33779</v>
      </c>
      <c r="J1690">
        <v>8</v>
      </c>
      <c r="K1690" t="s">
        <v>34002</v>
      </c>
      <c r="L1690" t="s">
        <v>34049</v>
      </c>
      <c r="M1690" t="s">
        <v>33958</v>
      </c>
      <c r="N1690" t="s">
        <v>34050</v>
      </c>
      <c r="O1690" t="s">
        <v>34044</v>
      </c>
      <c r="P1690" t="s">
        <v>33921</v>
      </c>
      <c r="Q1690">
        <v>31.596536</v>
      </c>
      <c r="R1690">
        <v>130.55711700000001</v>
      </c>
      <c r="S1690">
        <v>8</v>
      </c>
      <c r="T1690">
        <v>8.0592300098716603</v>
      </c>
      <c r="U1690">
        <v>75</v>
      </c>
      <c r="V1690" t="s">
        <v>34044</v>
      </c>
      <c r="W1690">
        <v>8</v>
      </c>
      <c r="X1690" t="s">
        <v>296</v>
      </c>
    </row>
    <row r="1691" spans="1:24" hidden="1">
      <c r="A1691" t="s">
        <v>34307</v>
      </c>
      <c r="B1691" t="s">
        <v>5254</v>
      </c>
      <c r="C1691" t="s">
        <v>5255</v>
      </c>
      <c r="D1691">
        <v>1992</v>
      </c>
      <c r="E1691" t="s">
        <v>5256</v>
      </c>
      <c r="G1691">
        <v>8</v>
      </c>
      <c r="H1691" t="s">
        <v>33779</v>
      </c>
      <c r="J1691">
        <v>8</v>
      </c>
      <c r="K1691" t="s">
        <v>34002</v>
      </c>
      <c r="L1691" t="s">
        <v>34049</v>
      </c>
      <c r="M1691" t="s">
        <v>33958</v>
      </c>
      <c r="N1691" t="s">
        <v>34050</v>
      </c>
      <c r="O1691" t="s">
        <v>34044</v>
      </c>
      <c r="P1691" t="s">
        <v>33921</v>
      </c>
      <c r="Q1691">
        <v>31.596536</v>
      </c>
      <c r="R1691">
        <v>130.55711700000001</v>
      </c>
      <c r="S1691">
        <v>8</v>
      </c>
      <c r="T1691">
        <v>8.0647733313083698</v>
      </c>
      <c r="U1691">
        <v>60.096153846153797</v>
      </c>
      <c r="V1691" t="s">
        <v>34044</v>
      </c>
      <c r="W1691">
        <v>8</v>
      </c>
      <c r="X1691" t="s">
        <v>296</v>
      </c>
    </row>
    <row r="1692" spans="1:24" hidden="1">
      <c r="A1692" t="s">
        <v>34307</v>
      </c>
      <c r="B1692" t="s">
        <v>5254</v>
      </c>
      <c r="C1692" t="s">
        <v>5255</v>
      </c>
      <c r="D1692">
        <v>1992</v>
      </c>
      <c r="E1692" t="s">
        <v>5256</v>
      </c>
      <c r="G1692">
        <v>8</v>
      </c>
      <c r="H1692" t="s">
        <v>33779</v>
      </c>
      <c r="J1692">
        <v>8</v>
      </c>
      <c r="K1692" t="s">
        <v>34002</v>
      </c>
      <c r="L1692" t="s">
        <v>34049</v>
      </c>
      <c r="M1692" t="s">
        <v>33958</v>
      </c>
      <c r="N1692" t="s">
        <v>34050</v>
      </c>
      <c r="O1692" t="s">
        <v>34044</v>
      </c>
      <c r="P1692" t="s">
        <v>33921</v>
      </c>
      <c r="Q1692">
        <v>31.596536</v>
      </c>
      <c r="R1692">
        <v>130.55711700000001</v>
      </c>
      <c r="S1692">
        <v>8</v>
      </c>
      <c r="T1692">
        <v>9.0543701116257793</v>
      </c>
      <c r="U1692">
        <v>75.480769230769198</v>
      </c>
      <c r="V1692" t="s">
        <v>34044</v>
      </c>
      <c r="W1692">
        <v>9</v>
      </c>
    </row>
    <row r="1693" spans="1:24" hidden="1">
      <c r="A1693" t="s">
        <v>34307</v>
      </c>
      <c r="B1693" t="s">
        <v>5254</v>
      </c>
      <c r="C1693" t="s">
        <v>5255</v>
      </c>
      <c r="D1693">
        <v>1992</v>
      </c>
      <c r="E1693" t="s">
        <v>5256</v>
      </c>
      <c r="G1693">
        <v>8</v>
      </c>
      <c r="H1693" t="s">
        <v>33779</v>
      </c>
      <c r="J1693">
        <v>8</v>
      </c>
      <c r="K1693" t="s">
        <v>34002</v>
      </c>
      <c r="L1693" t="s">
        <v>34049</v>
      </c>
      <c r="M1693" t="s">
        <v>33958</v>
      </c>
      <c r="N1693" t="s">
        <v>34050</v>
      </c>
      <c r="O1693" t="s">
        <v>34044</v>
      </c>
      <c r="P1693" t="s">
        <v>33921</v>
      </c>
      <c r="Q1693">
        <v>31.596536</v>
      </c>
      <c r="R1693">
        <v>130.55711700000001</v>
      </c>
      <c r="S1693">
        <v>8</v>
      </c>
      <c r="T1693">
        <v>10.0269066241425</v>
      </c>
      <c r="U1693">
        <v>82.852564102564102</v>
      </c>
      <c r="V1693" t="s">
        <v>34044</v>
      </c>
      <c r="W1693">
        <v>10</v>
      </c>
    </row>
    <row r="1694" spans="1:24" hidden="1">
      <c r="A1694" t="s">
        <v>34307</v>
      </c>
      <c r="B1694" t="s">
        <v>5254</v>
      </c>
      <c r="C1694" t="s">
        <v>5255</v>
      </c>
      <c r="D1694">
        <v>1992</v>
      </c>
      <c r="E1694" t="s">
        <v>5256</v>
      </c>
      <c r="G1694">
        <v>8</v>
      </c>
      <c r="H1694" t="s">
        <v>33779</v>
      </c>
      <c r="J1694">
        <v>8</v>
      </c>
      <c r="K1694" t="s">
        <v>34002</v>
      </c>
      <c r="L1694" t="s">
        <v>34049</v>
      </c>
      <c r="M1694" t="s">
        <v>33958</v>
      </c>
      <c r="N1694" t="s">
        <v>34050</v>
      </c>
      <c r="O1694" t="s">
        <v>34044</v>
      </c>
      <c r="P1694" t="s">
        <v>33921</v>
      </c>
      <c r="Q1694">
        <v>31.596536</v>
      </c>
      <c r="R1694">
        <v>130.55711700000001</v>
      </c>
      <c r="S1694">
        <v>8</v>
      </c>
      <c r="T1694">
        <v>11.043080972992099</v>
      </c>
      <c r="U1694">
        <v>66.506410256410206</v>
      </c>
      <c r="V1694" t="s">
        <v>34044</v>
      </c>
      <c r="W1694">
        <v>11</v>
      </c>
    </row>
    <row r="1695" spans="1:24" hidden="1">
      <c r="A1695" t="s">
        <v>34307</v>
      </c>
      <c r="B1695" t="s">
        <v>5254</v>
      </c>
      <c r="C1695" t="s">
        <v>5255</v>
      </c>
      <c r="D1695">
        <v>1992</v>
      </c>
      <c r="E1695" t="s">
        <v>5256</v>
      </c>
      <c r="G1695">
        <v>8</v>
      </c>
      <c r="H1695" t="s">
        <v>33779</v>
      </c>
      <c r="J1695">
        <v>8</v>
      </c>
      <c r="K1695" t="s">
        <v>34002</v>
      </c>
      <c r="L1695" t="s">
        <v>34049</v>
      </c>
      <c r="M1695" t="s">
        <v>33958</v>
      </c>
      <c r="N1695" t="s">
        <v>34050</v>
      </c>
      <c r="O1695" t="s">
        <v>34044</v>
      </c>
      <c r="P1695" t="s">
        <v>33921</v>
      </c>
      <c r="Q1695">
        <v>31.596536</v>
      </c>
      <c r="R1695">
        <v>130.55711700000001</v>
      </c>
      <c r="S1695">
        <v>8</v>
      </c>
      <c r="T1695">
        <v>12.007542967069099</v>
      </c>
      <c r="U1695">
        <v>22.756410256410199</v>
      </c>
      <c r="V1695" t="s">
        <v>34044</v>
      </c>
      <c r="W1695">
        <v>12</v>
      </c>
    </row>
    <row r="1696" spans="1:24" hidden="1">
      <c r="A1696" t="s">
        <v>34307</v>
      </c>
      <c r="B1696" t="s">
        <v>5254</v>
      </c>
      <c r="C1696" t="s">
        <v>5255</v>
      </c>
      <c r="D1696">
        <v>1992</v>
      </c>
      <c r="E1696" t="s">
        <v>5256</v>
      </c>
      <c r="G1696">
        <v>8</v>
      </c>
      <c r="H1696" t="s">
        <v>33779</v>
      </c>
      <c r="J1696">
        <v>8</v>
      </c>
      <c r="K1696" t="s">
        <v>34002</v>
      </c>
      <c r="L1696" t="s">
        <v>34049</v>
      </c>
      <c r="M1696" t="s">
        <v>33958</v>
      </c>
      <c r="N1696" t="s">
        <v>34050</v>
      </c>
      <c r="O1696" t="s">
        <v>34044</v>
      </c>
      <c r="P1696" t="s">
        <v>33921</v>
      </c>
      <c r="Q1696">
        <v>31.596536</v>
      </c>
      <c r="R1696">
        <v>130.55711700000001</v>
      </c>
      <c r="S1696">
        <v>8</v>
      </c>
      <c r="T1696">
        <v>12.533551016275499</v>
      </c>
      <c r="U1696">
        <v>3.0448717948717898</v>
      </c>
      <c r="V1696" t="s">
        <v>34044</v>
      </c>
      <c r="W1696">
        <v>12.5</v>
      </c>
    </row>
    <row r="1697" spans="1:24" hidden="1">
      <c r="A1697" t="s">
        <v>34307</v>
      </c>
      <c r="B1697" t="s">
        <v>5254</v>
      </c>
      <c r="C1697" t="s">
        <v>5255</v>
      </c>
      <c r="D1697">
        <v>1992</v>
      </c>
      <c r="E1697" t="s">
        <v>5256</v>
      </c>
      <c r="G1697">
        <v>8</v>
      </c>
      <c r="H1697" t="s">
        <v>33779</v>
      </c>
      <c r="J1697">
        <v>8</v>
      </c>
      <c r="K1697" t="s">
        <v>34002</v>
      </c>
      <c r="L1697" t="s">
        <v>34049</v>
      </c>
      <c r="M1697" t="s">
        <v>33958</v>
      </c>
      <c r="N1697" t="s">
        <v>34050</v>
      </c>
      <c r="O1697" t="s">
        <v>34044</v>
      </c>
      <c r="P1697" t="s">
        <v>34051</v>
      </c>
      <c r="Q1697">
        <v>43.847186000000001</v>
      </c>
      <c r="R1697">
        <v>142.77042800000001</v>
      </c>
      <c r="S1697">
        <v>7</v>
      </c>
      <c r="T1697">
        <v>12.0202242640544</v>
      </c>
      <c r="U1697">
        <v>103.044871794871</v>
      </c>
      <c r="V1697" t="s">
        <v>34044</v>
      </c>
      <c r="W1697">
        <v>12</v>
      </c>
    </row>
    <row r="1698" spans="1:24" hidden="1">
      <c r="A1698" t="s">
        <v>34307</v>
      </c>
      <c r="B1698" t="s">
        <v>5254</v>
      </c>
      <c r="C1698" t="s">
        <v>5255</v>
      </c>
      <c r="D1698">
        <v>1992</v>
      </c>
      <c r="E1698" t="s">
        <v>5256</v>
      </c>
      <c r="G1698">
        <v>8</v>
      </c>
      <c r="H1698" t="s">
        <v>33779</v>
      </c>
      <c r="J1698">
        <v>8</v>
      </c>
      <c r="K1698" t="s">
        <v>34002</v>
      </c>
      <c r="L1698" t="s">
        <v>34049</v>
      </c>
      <c r="M1698" t="s">
        <v>33958</v>
      </c>
      <c r="N1698" t="s">
        <v>34050</v>
      </c>
      <c r="O1698" t="s">
        <v>34044</v>
      </c>
      <c r="P1698" t="s">
        <v>34051</v>
      </c>
      <c r="Q1698">
        <v>43.847186000000001</v>
      </c>
      <c r="R1698">
        <v>142.77042800000001</v>
      </c>
      <c r="S1698">
        <v>7</v>
      </c>
      <c r="T1698">
        <v>13.0385754423266</v>
      </c>
      <c r="U1698">
        <v>100.480769230769</v>
      </c>
      <c r="V1698" t="s">
        <v>34044</v>
      </c>
      <c r="W1698">
        <v>13</v>
      </c>
    </row>
    <row r="1699" spans="1:24" hidden="1">
      <c r="A1699" t="s">
        <v>34307</v>
      </c>
      <c r="B1699" t="s">
        <v>5254</v>
      </c>
      <c r="C1699" t="s">
        <v>5255</v>
      </c>
      <c r="D1699">
        <v>1992</v>
      </c>
      <c r="E1699" t="s">
        <v>5256</v>
      </c>
      <c r="G1699">
        <v>8</v>
      </c>
      <c r="H1699" t="s">
        <v>33779</v>
      </c>
      <c r="J1699">
        <v>8</v>
      </c>
      <c r="K1699" t="s">
        <v>34002</v>
      </c>
      <c r="L1699" t="s">
        <v>34049</v>
      </c>
      <c r="M1699" t="s">
        <v>33958</v>
      </c>
      <c r="N1699" t="s">
        <v>34050</v>
      </c>
      <c r="O1699" t="s">
        <v>34044</v>
      </c>
      <c r="P1699" t="s">
        <v>34051</v>
      </c>
      <c r="Q1699">
        <v>43.847186000000001</v>
      </c>
      <c r="R1699">
        <v>142.77042800000001</v>
      </c>
      <c r="S1699">
        <v>7</v>
      </c>
      <c r="T1699">
        <v>13.499936720074899</v>
      </c>
      <c r="U1699">
        <v>71.474358974358907</v>
      </c>
      <c r="V1699" t="s">
        <v>34044</v>
      </c>
      <c r="W1699">
        <v>13.5</v>
      </c>
    </row>
    <row r="1700" spans="1:24" hidden="1">
      <c r="A1700" t="s">
        <v>34307</v>
      </c>
      <c r="B1700" t="s">
        <v>5254</v>
      </c>
      <c r="C1700" t="s">
        <v>5255</v>
      </c>
      <c r="D1700">
        <v>1992</v>
      </c>
      <c r="E1700" t="s">
        <v>5256</v>
      </c>
      <c r="G1700">
        <v>8</v>
      </c>
      <c r="H1700" t="s">
        <v>33779</v>
      </c>
      <c r="J1700">
        <v>8</v>
      </c>
      <c r="K1700" t="s">
        <v>34002</v>
      </c>
      <c r="L1700" t="s">
        <v>34049</v>
      </c>
      <c r="M1700" t="s">
        <v>33958</v>
      </c>
      <c r="N1700" t="s">
        <v>34050</v>
      </c>
      <c r="O1700" t="s">
        <v>34044</v>
      </c>
      <c r="P1700" t="s">
        <v>34051</v>
      </c>
      <c r="Q1700">
        <v>43.847186000000001</v>
      </c>
      <c r="R1700">
        <v>142.77042800000001</v>
      </c>
      <c r="S1700">
        <v>7</v>
      </c>
      <c r="T1700">
        <v>13.9822563090085</v>
      </c>
      <c r="U1700">
        <v>25.160256410256402</v>
      </c>
      <c r="V1700" t="s">
        <v>34044</v>
      </c>
      <c r="W1700">
        <v>14</v>
      </c>
    </row>
    <row r="1701" spans="1:24" hidden="1">
      <c r="A1701" t="s">
        <v>34307</v>
      </c>
      <c r="B1701" t="s">
        <v>5254</v>
      </c>
      <c r="C1701" t="s">
        <v>5255</v>
      </c>
      <c r="D1701">
        <v>1992</v>
      </c>
      <c r="E1701" t="s">
        <v>5256</v>
      </c>
      <c r="G1701">
        <v>8</v>
      </c>
      <c r="H1701" t="s">
        <v>33779</v>
      </c>
      <c r="J1701">
        <v>8</v>
      </c>
      <c r="K1701" t="s">
        <v>34002</v>
      </c>
      <c r="L1701" t="s">
        <v>34049</v>
      </c>
      <c r="M1701" t="s">
        <v>33958</v>
      </c>
      <c r="N1701" t="s">
        <v>34050</v>
      </c>
      <c r="O1701" t="s">
        <v>34044</v>
      </c>
      <c r="P1701" t="s">
        <v>34051</v>
      </c>
      <c r="Q1701">
        <v>43.847186000000001</v>
      </c>
      <c r="R1701">
        <v>142.77042800000001</v>
      </c>
      <c r="S1701">
        <v>7</v>
      </c>
      <c r="T1701">
        <v>13.987799630445201</v>
      </c>
      <c r="U1701">
        <v>10.2564102564102</v>
      </c>
      <c r="V1701" t="s">
        <v>34044</v>
      </c>
      <c r="W1701">
        <v>14</v>
      </c>
    </row>
    <row r="1702" spans="1:24" hidden="1">
      <c r="A1702" t="s">
        <v>34307</v>
      </c>
      <c r="B1702" t="s">
        <v>5254</v>
      </c>
      <c r="C1702" t="s">
        <v>5255</v>
      </c>
      <c r="D1702">
        <v>1992</v>
      </c>
      <c r="E1702" t="s">
        <v>5256</v>
      </c>
      <c r="G1702">
        <v>8</v>
      </c>
      <c r="H1702" t="s">
        <v>33779</v>
      </c>
      <c r="J1702">
        <v>8</v>
      </c>
      <c r="K1702" t="s">
        <v>34002</v>
      </c>
      <c r="L1702" t="s">
        <v>34049</v>
      </c>
      <c r="M1702" t="s">
        <v>33958</v>
      </c>
      <c r="N1702" t="s">
        <v>34050</v>
      </c>
      <c r="O1702" t="s">
        <v>34044</v>
      </c>
      <c r="P1702" t="s">
        <v>34051</v>
      </c>
      <c r="Q1702">
        <v>43.847186000000001</v>
      </c>
      <c r="R1702">
        <v>142.77042800000001</v>
      </c>
      <c r="S1702">
        <v>7</v>
      </c>
      <c r="T1702">
        <v>14.515427645733601</v>
      </c>
      <c r="U1702">
        <v>0.80128205128205798</v>
      </c>
      <c r="V1702" t="s">
        <v>34044</v>
      </c>
      <c r="W1702">
        <v>14.5</v>
      </c>
    </row>
    <row r="1703" spans="1:24" hidden="1">
      <c r="A1703" t="s">
        <v>34307</v>
      </c>
      <c r="B1703" t="s">
        <v>5254</v>
      </c>
      <c r="C1703" t="s">
        <v>5255</v>
      </c>
      <c r="D1703">
        <v>1992</v>
      </c>
      <c r="E1703" t="s">
        <v>5256</v>
      </c>
      <c r="G1703">
        <v>8</v>
      </c>
      <c r="H1703" t="s">
        <v>33779</v>
      </c>
      <c r="J1703">
        <v>8</v>
      </c>
      <c r="K1703" t="s">
        <v>34002</v>
      </c>
      <c r="L1703" t="s">
        <v>34049</v>
      </c>
      <c r="M1703" t="s">
        <v>33958</v>
      </c>
      <c r="N1703" t="s">
        <v>34050</v>
      </c>
      <c r="O1703" t="s">
        <v>34044</v>
      </c>
      <c r="P1703" t="s">
        <v>34051</v>
      </c>
      <c r="Q1703">
        <v>43.847186000000001</v>
      </c>
      <c r="R1703">
        <v>142.77042800000001</v>
      </c>
      <c r="S1703">
        <v>7</v>
      </c>
      <c r="T1703">
        <v>15.9523881843723</v>
      </c>
      <c r="U1703">
        <v>-1.4423076923076901</v>
      </c>
      <c r="V1703" t="s">
        <v>34044</v>
      </c>
      <c r="W1703">
        <v>16</v>
      </c>
    </row>
    <row r="1704" spans="1:24" hidden="1">
      <c r="A1704" t="s">
        <v>34307</v>
      </c>
      <c r="B1704" t="s">
        <v>5254</v>
      </c>
      <c r="C1704" t="s">
        <v>5255</v>
      </c>
      <c r="D1704">
        <v>1992</v>
      </c>
      <c r="E1704" t="s">
        <v>5256</v>
      </c>
      <c r="G1704">
        <v>8</v>
      </c>
      <c r="H1704" t="s">
        <v>33779</v>
      </c>
      <c r="J1704">
        <v>8</v>
      </c>
      <c r="K1704" t="s">
        <v>34002</v>
      </c>
      <c r="L1704" t="s">
        <v>34049</v>
      </c>
      <c r="M1704" t="s">
        <v>33958</v>
      </c>
      <c r="N1704" t="s">
        <v>34050</v>
      </c>
      <c r="O1704" t="s">
        <v>34044</v>
      </c>
      <c r="P1704" t="s">
        <v>34053</v>
      </c>
      <c r="Q1704">
        <v>35.264636000000003</v>
      </c>
      <c r="R1704">
        <v>139.152311</v>
      </c>
      <c r="S1704">
        <v>7</v>
      </c>
      <c r="T1704">
        <v>8.0079732705596403</v>
      </c>
      <c r="U1704">
        <v>100.480769230769</v>
      </c>
      <c r="V1704" t="s">
        <v>34044</v>
      </c>
      <c r="W1704">
        <v>8</v>
      </c>
      <c r="X1704" t="s">
        <v>296</v>
      </c>
    </row>
    <row r="1705" spans="1:24" hidden="1">
      <c r="A1705" t="s">
        <v>34307</v>
      </c>
      <c r="B1705" t="s">
        <v>5254</v>
      </c>
      <c r="C1705" t="s">
        <v>5255</v>
      </c>
      <c r="D1705">
        <v>1992</v>
      </c>
      <c r="E1705" t="s">
        <v>5256</v>
      </c>
      <c r="G1705">
        <v>8</v>
      </c>
      <c r="H1705" t="s">
        <v>33779</v>
      </c>
      <c r="J1705">
        <v>8</v>
      </c>
      <c r="K1705" t="s">
        <v>34002</v>
      </c>
      <c r="L1705" t="s">
        <v>34049</v>
      </c>
      <c r="M1705" t="s">
        <v>33958</v>
      </c>
      <c r="N1705" t="s">
        <v>34050</v>
      </c>
      <c r="O1705" t="s">
        <v>34044</v>
      </c>
      <c r="P1705" t="s">
        <v>34053</v>
      </c>
      <c r="Q1705">
        <v>35.264636000000003</v>
      </c>
      <c r="R1705">
        <v>139.152311</v>
      </c>
      <c r="S1705">
        <v>7</v>
      </c>
      <c r="T1705">
        <v>9.0172374515908498</v>
      </c>
      <c r="U1705">
        <v>90.384615384615302</v>
      </c>
      <c r="V1705" t="s">
        <v>34044</v>
      </c>
      <c r="W1705">
        <v>9</v>
      </c>
    </row>
    <row r="1706" spans="1:24" hidden="1">
      <c r="A1706" t="s">
        <v>34307</v>
      </c>
      <c r="B1706" t="s">
        <v>5254</v>
      </c>
      <c r="C1706" t="s">
        <v>5255</v>
      </c>
      <c r="D1706">
        <v>1992</v>
      </c>
      <c r="E1706" t="s">
        <v>5256</v>
      </c>
      <c r="G1706">
        <v>8</v>
      </c>
      <c r="H1706" t="s">
        <v>33779</v>
      </c>
      <c r="J1706">
        <v>8</v>
      </c>
      <c r="K1706" t="s">
        <v>34002</v>
      </c>
      <c r="L1706" t="s">
        <v>34049</v>
      </c>
      <c r="M1706" t="s">
        <v>33958</v>
      </c>
      <c r="N1706" t="s">
        <v>34050</v>
      </c>
      <c r="O1706" t="s">
        <v>34044</v>
      </c>
      <c r="P1706" t="s">
        <v>34053</v>
      </c>
      <c r="Q1706">
        <v>35.264636000000003</v>
      </c>
      <c r="R1706">
        <v>139.152311</v>
      </c>
      <c r="S1706">
        <v>7</v>
      </c>
      <c r="T1706">
        <v>10.013060976535799</v>
      </c>
      <c r="U1706">
        <v>95.192307692307693</v>
      </c>
      <c r="V1706" t="s">
        <v>34044</v>
      </c>
      <c r="W1706">
        <v>10</v>
      </c>
    </row>
    <row r="1707" spans="1:24" hidden="1">
      <c r="A1707" t="s">
        <v>34307</v>
      </c>
      <c r="B1707" t="s">
        <v>5254</v>
      </c>
      <c r="C1707" t="s">
        <v>5255</v>
      </c>
      <c r="D1707">
        <v>1992</v>
      </c>
      <c r="E1707" t="s">
        <v>5256</v>
      </c>
      <c r="G1707">
        <v>8</v>
      </c>
      <c r="H1707" t="s">
        <v>33779</v>
      </c>
      <c r="J1707">
        <v>8</v>
      </c>
      <c r="K1707" t="s">
        <v>34002</v>
      </c>
      <c r="L1707" t="s">
        <v>34049</v>
      </c>
      <c r="M1707" t="s">
        <v>33958</v>
      </c>
      <c r="N1707" t="s">
        <v>34050</v>
      </c>
      <c r="O1707" t="s">
        <v>34044</v>
      </c>
      <c r="P1707" t="s">
        <v>34053</v>
      </c>
      <c r="Q1707">
        <v>35.264636000000003</v>
      </c>
      <c r="R1707">
        <v>139.152311</v>
      </c>
      <c r="S1707">
        <v>7</v>
      </c>
      <c r="T1707">
        <v>11.031412154808001</v>
      </c>
      <c r="U1707">
        <v>92.628205128205096</v>
      </c>
      <c r="V1707" t="s">
        <v>34044</v>
      </c>
      <c r="W1707">
        <v>11</v>
      </c>
    </row>
    <row r="1708" spans="1:24" hidden="1">
      <c r="A1708" t="s">
        <v>34307</v>
      </c>
      <c r="B1708" t="s">
        <v>5254</v>
      </c>
      <c r="C1708" t="s">
        <v>5255</v>
      </c>
      <c r="D1708">
        <v>1992</v>
      </c>
      <c r="E1708" t="s">
        <v>5256</v>
      </c>
      <c r="G1708">
        <v>8</v>
      </c>
      <c r="H1708" t="s">
        <v>33779</v>
      </c>
      <c r="J1708">
        <v>8</v>
      </c>
      <c r="K1708" t="s">
        <v>34002</v>
      </c>
      <c r="L1708" t="s">
        <v>34049</v>
      </c>
      <c r="M1708" t="s">
        <v>33958</v>
      </c>
      <c r="N1708" t="s">
        <v>34050</v>
      </c>
      <c r="O1708" t="s">
        <v>34044</v>
      </c>
      <c r="P1708" t="s">
        <v>34053</v>
      </c>
      <c r="Q1708">
        <v>35.264636000000003</v>
      </c>
      <c r="R1708">
        <v>139.152311</v>
      </c>
      <c r="S1708">
        <v>7</v>
      </c>
      <c r="T1708">
        <v>12.0156427974789</v>
      </c>
      <c r="U1708">
        <v>74.038461538461505</v>
      </c>
      <c r="V1708" t="s">
        <v>34044</v>
      </c>
      <c r="W1708">
        <v>12</v>
      </c>
    </row>
    <row r="1709" spans="1:24" hidden="1">
      <c r="A1709" t="s">
        <v>34307</v>
      </c>
      <c r="B1709" t="s">
        <v>5254</v>
      </c>
      <c r="C1709" t="s">
        <v>5255</v>
      </c>
      <c r="D1709">
        <v>1992</v>
      </c>
      <c r="E1709" t="s">
        <v>5256</v>
      </c>
      <c r="G1709">
        <v>8</v>
      </c>
      <c r="H1709" t="s">
        <v>33779</v>
      </c>
      <c r="J1709">
        <v>8</v>
      </c>
      <c r="K1709" t="s">
        <v>34002</v>
      </c>
      <c r="L1709" t="s">
        <v>34049</v>
      </c>
      <c r="M1709" t="s">
        <v>33958</v>
      </c>
      <c r="N1709" t="s">
        <v>34050</v>
      </c>
      <c r="O1709" t="s">
        <v>34044</v>
      </c>
      <c r="P1709" t="s">
        <v>34053</v>
      </c>
      <c r="Q1709">
        <v>35.264636000000003</v>
      </c>
      <c r="R1709">
        <v>139.152311</v>
      </c>
      <c r="S1709">
        <v>7</v>
      </c>
      <c r="T1709">
        <v>12.496139924570301</v>
      </c>
      <c r="U1709">
        <v>16.185897435897399</v>
      </c>
      <c r="V1709" t="s">
        <v>34044</v>
      </c>
      <c r="W1709">
        <v>12.5</v>
      </c>
    </row>
    <row r="1710" spans="1:24" hidden="1">
      <c r="A1710" t="s">
        <v>34307</v>
      </c>
      <c r="B1710" t="s">
        <v>5254</v>
      </c>
      <c r="C1710" t="s">
        <v>5255</v>
      </c>
      <c r="D1710">
        <v>1992</v>
      </c>
      <c r="E1710" t="s">
        <v>5256</v>
      </c>
      <c r="G1710">
        <v>8</v>
      </c>
      <c r="H1710" t="s">
        <v>33779</v>
      </c>
      <c r="J1710">
        <v>8</v>
      </c>
      <c r="K1710" t="s">
        <v>34002</v>
      </c>
      <c r="L1710" t="s">
        <v>34049</v>
      </c>
      <c r="M1710" t="s">
        <v>33958</v>
      </c>
      <c r="N1710" t="s">
        <v>34050</v>
      </c>
      <c r="O1710" t="s">
        <v>34044</v>
      </c>
      <c r="P1710" t="s">
        <v>34053</v>
      </c>
      <c r="Q1710">
        <v>35.264636000000003</v>
      </c>
      <c r="R1710">
        <v>139.152311</v>
      </c>
      <c r="S1710">
        <v>7</v>
      </c>
      <c r="T1710">
        <v>13.015414989748599</v>
      </c>
      <c r="U1710">
        <v>3.8461538461538298</v>
      </c>
      <c r="V1710" t="s">
        <v>34044</v>
      </c>
      <c r="W1710">
        <v>13</v>
      </c>
    </row>
    <row r="1711" spans="1:24" hidden="1">
      <c r="A1711" t="s">
        <v>34307</v>
      </c>
      <c r="B1711" t="s">
        <v>5254</v>
      </c>
      <c r="C1711" t="s">
        <v>5255</v>
      </c>
      <c r="D1711">
        <v>1992</v>
      </c>
      <c r="E1711" t="s">
        <v>5256</v>
      </c>
      <c r="G1711">
        <v>8</v>
      </c>
      <c r="H1711" t="s">
        <v>33779</v>
      </c>
      <c r="J1711">
        <v>8</v>
      </c>
      <c r="K1711" t="s">
        <v>34002</v>
      </c>
      <c r="L1711" t="s">
        <v>34049</v>
      </c>
      <c r="M1711" t="s">
        <v>33958</v>
      </c>
      <c r="N1711" t="s">
        <v>34050</v>
      </c>
      <c r="O1711" t="s">
        <v>34044</v>
      </c>
      <c r="P1711" t="s">
        <v>33940</v>
      </c>
      <c r="Q1711">
        <v>38.268332999999998</v>
      </c>
      <c r="R1711">
        <v>140.86944399999999</v>
      </c>
      <c r="S1711">
        <v>7</v>
      </c>
      <c r="T1711">
        <v>11.032222137848899</v>
      </c>
      <c r="U1711">
        <v>97.756410256410206</v>
      </c>
      <c r="V1711" t="s">
        <v>34044</v>
      </c>
      <c r="W1711">
        <v>11</v>
      </c>
    </row>
    <row r="1712" spans="1:24" hidden="1">
      <c r="A1712" t="s">
        <v>34307</v>
      </c>
      <c r="B1712" t="s">
        <v>5254</v>
      </c>
      <c r="C1712" t="s">
        <v>5255</v>
      </c>
      <c r="D1712">
        <v>1992</v>
      </c>
      <c r="E1712" t="s">
        <v>5256</v>
      </c>
      <c r="G1712">
        <v>8</v>
      </c>
      <c r="H1712" t="s">
        <v>33779</v>
      </c>
      <c r="J1712">
        <v>8</v>
      </c>
      <c r="K1712" t="s">
        <v>34002</v>
      </c>
      <c r="L1712" t="s">
        <v>34049</v>
      </c>
      <c r="M1712" t="s">
        <v>33958</v>
      </c>
      <c r="N1712" t="s">
        <v>34050</v>
      </c>
      <c r="O1712" t="s">
        <v>34044</v>
      </c>
      <c r="P1712" t="s">
        <v>33940</v>
      </c>
      <c r="Q1712">
        <v>38.268332999999998</v>
      </c>
      <c r="R1712">
        <v>140.86944399999999</v>
      </c>
      <c r="S1712">
        <v>7</v>
      </c>
      <c r="T1712">
        <v>12.0119472498544</v>
      </c>
      <c r="U1712">
        <v>100.641025641025</v>
      </c>
      <c r="V1712" t="s">
        <v>34044</v>
      </c>
      <c r="W1712">
        <v>12</v>
      </c>
    </row>
    <row r="1713" spans="1:24" hidden="1">
      <c r="A1713" t="s">
        <v>34307</v>
      </c>
      <c r="B1713" t="s">
        <v>5254</v>
      </c>
      <c r="C1713" t="s">
        <v>5255</v>
      </c>
      <c r="D1713">
        <v>1992</v>
      </c>
      <c r="E1713" t="s">
        <v>5256</v>
      </c>
      <c r="G1713">
        <v>8</v>
      </c>
      <c r="H1713" t="s">
        <v>33779</v>
      </c>
      <c r="J1713">
        <v>8</v>
      </c>
      <c r="K1713" t="s">
        <v>34002</v>
      </c>
      <c r="L1713" t="s">
        <v>34049</v>
      </c>
      <c r="M1713" t="s">
        <v>33958</v>
      </c>
      <c r="N1713" t="s">
        <v>34050</v>
      </c>
      <c r="O1713" t="s">
        <v>34044</v>
      </c>
      <c r="P1713" t="s">
        <v>33940</v>
      </c>
      <c r="Q1713">
        <v>38.268332999999998</v>
      </c>
      <c r="R1713">
        <v>140.86944399999999</v>
      </c>
      <c r="S1713">
        <v>7</v>
      </c>
      <c r="T1713">
        <v>12.5166426202951</v>
      </c>
      <c r="U1713">
        <v>95.993589743589695</v>
      </c>
      <c r="V1713" t="s">
        <v>34044</v>
      </c>
      <c r="W1713">
        <v>12.5</v>
      </c>
    </row>
    <row r="1714" spans="1:24" hidden="1">
      <c r="A1714" t="s">
        <v>34307</v>
      </c>
      <c r="B1714" t="s">
        <v>5254</v>
      </c>
      <c r="C1714" t="s">
        <v>5255</v>
      </c>
      <c r="D1714">
        <v>1992</v>
      </c>
      <c r="E1714" t="s">
        <v>5256</v>
      </c>
      <c r="G1714">
        <v>8</v>
      </c>
      <c r="H1714" t="s">
        <v>33779</v>
      </c>
      <c r="J1714">
        <v>8</v>
      </c>
      <c r="K1714" t="s">
        <v>34002</v>
      </c>
      <c r="L1714" t="s">
        <v>34049</v>
      </c>
      <c r="M1714" t="s">
        <v>33958</v>
      </c>
      <c r="N1714" t="s">
        <v>34050</v>
      </c>
      <c r="O1714" t="s">
        <v>34044</v>
      </c>
      <c r="P1714" t="s">
        <v>33940</v>
      </c>
      <c r="Q1714">
        <v>38.268332999999998</v>
      </c>
      <c r="R1714">
        <v>140.86944399999999</v>
      </c>
      <c r="S1714">
        <v>7</v>
      </c>
      <c r="T1714">
        <v>12.9774723466727</v>
      </c>
      <c r="U1714">
        <v>63.621794871794798</v>
      </c>
      <c r="V1714" t="s">
        <v>34044</v>
      </c>
      <c r="W1714">
        <v>13</v>
      </c>
    </row>
    <row r="1715" spans="1:24" hidden="1">
      <c r="A1715" t="s">
        <v>34307</v>
      </c>
      <c r="B1715" t="s">
        <v>5254</v>
      </c>
      <c r="C1715" t="s">
        <v>5255</v>
      </c>
      <c r="D1715">
        <v>1992</v>
      </c>
      <c r="E1715" t="s">
        <v>5256</v>
      </c>
      <c r="G1715">
        <v>8</v>
      </c>
      <c r="H1715" t="s">
        <v>33779</v>
      </c>
      <c r="J1715">
        <v>8</v>
      </c>
      <c r="K1715" t="s">
        <v>34002</v>
      </c>
      <c r="L1715" t="s">
        <v>34049</v>
      </c>
      <c r="M1715" t="s">
        <v>33958</v>
      </c>
      <c r="N1715" t="s">
        <v>34050</v>
      </c>
      <c r="O1715" t="s">
        <v>34044</v>
      </c>
      <c r="P1715" t="s">
        <v>33940</v>
      </c>
      <c r="Q1715">
        <v>38.268332999999998</v>
      </c>
      <c r="R1715">
        <v>140.86944399999999</v>
      </c>
      <c r="S1715">
        <v>7</v>
      </c>
      <c r="T1715">
        <v>13.4905966031336</v>
      </c>
      <c r="U1715">
        <v>12.339743589743501</v>
      </c>
      <c r="V1715" t="s">
        <v>34044</v>
      </c>
      <c r="W1715">
        <v>13.5</v>
      </c>
    </row>
    <row r="1716" spans="1:24" hidden="1">
      <c r="A1716" t="s">
        <v>34307</v>
      </c>
      <c r="B1716" t="s">
        <v>5254</v>
      </c>
      <c r="C1716" t="s">
        <v>5255</v>
      </c>
      <c r="D1716">
        <v>1992</v>
      </c>
      <c r="E1716" t="s">
        <v>5256</v>
      </c>
      <c r="G1716">
        <v>8</v>
      </c>
      <c r="H1716" t="s">
        <v>33779</v>
      </c>
      <c r="J1716">
        <v>8</v>
      </c>
      <c r="K1716" t="s">
        <v>34002</v>
      </c>
      <c r="L1716" t="s">
        <v>34049</v>
      </c>
      <c r="M1716" t="s">
        <v>33958</v>
      </c>
      <c r="N1716" t="s">
        <v>34050</v>
      </c>
      <c r="O1716" t="s">
        <v>34044</v>
      </c>
      <c r="P1716" t="s">
        <v>33940</v>
      </c>
      <c r="Q1716">
        <v>38.268332999999998</v>
      </c>
      <c r="R1716">
        <v>140.86944399999999</v>
      </c>
      <c r="S1716">
        <v>7</v>
      </c>
      <c r="T1716">
        <v>13.9472498544561</v>
      </c>
      <c r="U1716">
        <v>3.52564102564103</v>
      </c>
      <c r="V1716" t="s">
        <v>34044</v>
      </c>
      <c r="W1716">
        <v>14</v>
      </c>
    </row>
    <row r="1717" spans="1:24" hidden="1">
      <c r="A1717" t="s">
        <v>34307</v>
      </c>
      <c r="B1717" t="s">
        <v>5254</v>
      </c>
      <c r="C1717" t="s">
        <v>5255</v>
      </c>
      <c r="D1717">
        <v>1992</v>
      </c>
      <c r="E1717" t="s">
        <v>5256</v>
      </c>
      <c r="G1717">
        <v>8</v>
      </c>
      <c r="H1717" t="s">
        <v>33779</v>
      </c>
      <c r="J1717">
        <v>8</v>
      </c>
      <c r="K1717" t="s">
        <v>34002</v>
      </c>
      <c r="L1717" t="s">
        <v>34049</v>
      </c>
      <c r="M1717" t="s">
        <v>33958</v>
      </c>
      <c r="N1717" t="s">
        <v>34050</v>
      </c>
      <c r="O1717" t="s">
        <v>34044</v>
      </c>
      <c r="P1717" t="s">
        <v>33940</v>
      </c>
      <c r="Q1717">
        <v>38.268332999999998</v>
      </c>
      <c r="R1717">
        <v>140.86944399999999</v>
      </c>
      <c r="S1717">
        <v>7</v>
      </c>
      <c r="T1717">
        <v>15.9606145746323</v>
      </c>
      <c r="U1717">
        <v>0.64102564102564896</v>
      </c>
      <c r="V1717" t="s">
        <v>34044</v>
      </c>
      <c r="W1717">
        <v>16</v>
      </c>
    </row>
    <row r="1718" spans="1:24" hidden="1">
      <c r="A1718" t="s">
        <v>34307</v>
      </c>
      <c r="B1718" t="s">
        <v>5254</v>
      </c>
      <c r="C1718" t="s">
        <v>5255</v>
      </c>
      <c r="D1718">
        <v>1992</v>
      </c>
      <c r="E1718" t="s">
        <v>5256</v>
      </c>
      <c r="G1718">
        <v>8</v>
      </c>
      <c r="H1718" t="s">
        <v>33779</v>
      </c>
      <c r="J1718">
        <v>8</v>
      </c>
      <c r="K1718" t="s">
        <v>34002</v>
      </c>
      <c r="L1718" t="s">
        <v>34049</v>
      </c>
      <c r="M1718" t="s">
        <v>33958</v>
      </c>
      <c r="N1718" t="s">
        <v>34050</v>
      </c>
      <c r="O1718" t="s">
        <v>34044</v>
      </c>
      <c r="P1718" t="s">
        <v>34054</v>
      </c>
      <c r="Q1718">
        <v>34.718611000000003</v>
      </c>
      <c r="R1718">
        <v>136.50555600000001</v>
      </c>
      <c r="S1718">
        <v>6</v>
      </c>
      <c r="T1718">
        <v>8.0313868428379696</v>
      </c>
      <c r="U1718">
        <v>98.717948717948701</v>
      </c>
      <c r="V1718" t="s">
        <v>34044</v>
      </c>
      <c r="W1718">
        <v>8</v>
      </c>
      <c r="X1718" t="s">
        <v>296</v>
      </c>
    </row>
    <row r="1719" spans="1:24" hidden="1">
      <c r="A1719" t="s">
        <v>34307</v>
      </c>
      <c r="B1719" t="s">
        <v>5254</v>
      </c>
      <c r="C1719" t="s">
        <v>5255</v>
      </c>
      <c r="D1719">
        <v>1992</v>
      </c>
      <c r="E1719" t="s">
        <v>5256</v>
      </c>
      <c r="G1719">
        <v>8</v>
      </c>
      <c r="H1719" t="s">
        <v>33779</v>
      </c>
      <c r="J1719">
        <v>8</v>
      </c>
      <c r="K1719" t="s">
        <v>34002</v>
      </c>
      <c r="L1719" t="s">
        <v>34049</v>
      </c>
      <c r="M1719" t="s">
        <v>33958</v>
      </c>
      <c r="N1719" t="s">
        <v>34050</v>
      </c>
      <c r="O1719" t="s">
        <v>34044</v>
      </c>
      <c r="P1719" t="s">
        <v>34054</v>
      </c>
      <c r="Q1719">
        <v>34.718611000000003</v>
      </c>
      <c r="R1719">
        <v>136.50555600000001</v>
      </c>
      <c r="S1719">
        <v>6</v>
      </c>
      <c r="T1719">
        <v>9.0181233705419199</v>
      </c>
      <c r="U1719">
        <v>95.993589743589695</v>
      </c>
      <c r="V1719" t="s">
        <v>34044</v>
      </c>
      <c r="W1719">
        <v>9</v>
      </c>
    </row>
    <row r="1720" spans="1:24" hidden="1">
      <c r="A1720" t="s">
        <v>34307</v>
      </c>
      <c r="B1720" t="s">
        <v>5254</v>
      </c>
      <c r="C1720" t="s">
        <v>5255</v>
      </c>
      <c r="D1720">
        <v>1992</v>
      </c>
      <c r="E1720" t="s">
        <v>5256</v>
      </c>
      <c r="G1720">
        <v>8</v>
      </c>
      <c r="H1720" t="s">
        <v>33779</v>
      </c>
      <c r="J1720">
        <v>8</v>
      </c>
      <c r="K1720" t="s">
        <v>34002</v>
      </c>
      <c r="L1720" t="s">
        <v>34049</v>
      </c>
      <c r="M1720" t="s">
        <v>33958</v>
      </c>
      <c r="N1720" t="s">
        <v>34050</v>
      </c>
      <c r="O1720" t="s">
        <v>34044</v>
      </c>
      <c r="P1720" t="s">
        <v>34054</v>
      </c>
      <c r="Q1720">
        <v>34.718611000000003</v>
      </c>
      <c r="R1720">
        <v>136.50555600000001</v>
      </c>
      <c r="S1720">
        <v>6</v>
      </c>
      <c r="T1720">
        <v>10.0125294251651</v>
      </c>
      <c r="U1720">
        <v>91.826923076922995</v>
      </c>
      <c r="V1720" t="s">
        <v>34044</v>
      </c>
      <c r="W1720">
        <v>10</v>
      </c>
    </row>
    <row r="1721" spans="1:24" hidden="1">
      <c r="A1721" t="s">
        <v>34307</v>
      </c>
      <c r="B1721" t="s">
        <v>5254</v>
      </c>
      <c r="C1721" t="s">
        <v>5255</v>
      </c>
      <c r="D1721">
        <v>1992</v>
      </c>
      <c r="E1721" t="s">
        <v>5256</v>
      </c>
      <c r="G1721">
        <v>8</v>
      </c>
      <c r="H1721" t="s">
        <v>33779</v>
      </c>
      <c r="J1721">
        <v>8</v>
      </c>
      <c r="K1721" t="s">
        <v>34002</v>
      </c>
      <c r="L1721" t="s">
        <v>34049</v>
      </c>
      <c r="M1721" t="s">
        <v>33958</v>
      </c>
      <c r="N1721" t="s">
        <v>34050</v>
      </c>
      <c r="O1721" t="s">
        <v>34044</v>
      </c>
      <c r="P1721" t="s">
        <v>34054</v>
      </c>
      <c r="Q1721">
        <v>34.718611000000003</v>
      </c>
      <c r="R1721">
        <v>136.50555600000001</v>
      </c>
      <c r="S1721">
        <v>6</v>
      </c>
      <c r="T1721">
        <v>11.988052750145499</v>
      </c>
      <c r="U1721">
        <v>49.358974358974301</v>
      </c>
      <c r="V1721" t="s">
        <v>34044</v>
      </c>
      <c r="W1721">
        <v>12</v>
      </c>
    </row>
    <row r="1722" spans="1:24" hidden="1">
      <c r="A1722" t="s">
        <v>34307</v>
      </c>
      <c r="B1722" t="s">
        <v>5254</v>
      </c>
      <c r="C1722" t="s">
        <v>5255</v>
      </c>
      <c r="D1722">
        <v>1992</v>
      </c>
      <c r="E1722" t="s">
        <v>5256</v>
      </c>
      <c r="G1722">
        <v>8</v>
      </c>
      <c r="H1722" t="s">
        <v>33779</v>
      </c>
      <c r="J1722">
        <v>8</v>
      </c>
      <c r="K1722" t="s">
        <v>34002</v>
      </c>
      <c r="L1722" t="s">
        <v>34049</v>
      </c>
      <c r="M1722" t="s">
        <v>33958</v>
      </c>
      <c r="N1722" t="s">
        <v>34050</v>
      </c>
      <c r="O1722" t="s">
        <v>34044</v>
      </c>
      <c r="P1722" t="s">
        <v>34054</v>
      </c>
      <c r="Q1722">
        <v>34.718611000000003</v>
      </c>
      <c r="R1722">
        <v>136.50555600000001</v>
      </c>
      <c r="S1722">
        <v>6</v>
      </c>
      <c r="T1722">
        <v>12.5094540208064</v>
      </c>
      <c r="U1722">
        <v>0.48076923076924</v>
      </c>
      <c r="V1722" t="s">
        <v>34044</v>
      </c>
      <c r="W1722">
        <v>12.5</v>
      </c>
    </row>
    <row r="1723" spans="1:24" hidden="1">
      <c r="A1723" t="s">
        <v>34307</v>
      </c>
      <c r="B1723" t="s">
        <v>5254</v>
      </c>
      <c r="C1723" t="s">
        <v>5255</v>
      </c>
      <c r="D1723">
        <v>1992</v>
      </c>
      <c r="E1723" t="s">
        <v>5256</v>
      </c>
      <c r="G1723">
        <v>8</v>
      </c>
      <c r="H1723" t="s">
        <v>33779</v>
      </c>
      <c r="J1723">
        <v>8</v>
      </c>
      <c r="K1723" t="s">
        <v>34002</v>
      </c>
      <c r="L1723" t="s">
        <v>34049</v>
      </c>
      <c r="M1723" t="s">
        <v>33958</v>
      </c>
      <c r="N1723" t="s">
        <v>34050</v>
      </c>
      <c r="O1723" t="s">
        <v>34044</v>
      </c>
      <c r="P1723" t="s">
        <v>34054</v>
      </c>
      <c r="Q1723">
        <v>34.718611000000003</v>
      </c>
      <c r="R1723">
        <v>136.50555600000001</v>
      </c>
      <c r="S1723">
        <v>6</v>
      </c>
      <c r="T1723">
        <v>12.9832181638696</v>
      </c>
      <c r="U1723">
        <v>0</v>
      </c>
      <c r="V1723" t="s">
        <v>34044</v>
      </c>
      <c r="W1723">
        <v>13</v>
      </c>
    </row>
    <row r="1724" spans="1:24" hidden="1">
      <c r="A1724" t="s">
        <v>34307</v>
      </c>
      <c r="B1724" t="s">
        <v>5254</v>
      </c>
      <c r="C1724" t="s">
        <v>5255</v>
      </c>
      <c r="D1724">
        <v>1992</v>
      </c>
      <c r="E1724" t="s">
        <v>5256</v>
      </c>
      <c r="G1724">
        <v>8</v>
      </c>
      <c r="H1724" t="s">
        <v>33779</v>
      </c>
      <c r="J1724">
        <v>8</v>
      </c>
      <c r="K1724" t="s">
        <v>34002</v>
      </c>
      <c r="L1724" t="s">
        <v>34049</v>
      </c>
      <c r="M1724" t="s">
        <v>33958</v>
      </c>
      <c r="N1724" t="s">
        <v>34050</v>
      </c>
      <c r="O1724" t="s">
        <v>34044</v>
      </c>
      <c r="P1724" t="s">
        <v>34052</v>
      </c>
      <c r="Q1724">
        <v>36.080556000000001</v>
      </c>
      <c r="R1724">
        <v>140.114722</v>
      </c>
      <c r="S1724">
        <v>7</v>
      </c>
      <c r="T1724">
        <v>9.9825600526488891</v>
      </c>
      <c r="U1724">
        <v>102.083333333333</v>
      </c>
      <c r="V1724" t="s">
        <v>34044</v>
      </c>
      <c r="W1724">
        <v>10</v>
      </c>
    </row>
    <row r="1725" spans="1:24" hidden="1">
      <c r="A1725" t="s">
        <v>34307</v>
      </c>
      <c r="B1725" t="s">
        <v>5254</v>
      </c>
      <c r="C1725" t="s">
        <v>5255</v>
      </c>
      <c r="D1725">
        <v>1992</v>
      </c>
      <c r="E1725" t="s">
        <v>5256</v>
      </c>
      <c r="G1725">
        <v>8</v>
      </c>
      <c r="H1725" t="s">
        <v>33779</v>
      </c>
      <c r="J1725">
        <v>8</v>
      </c>
      <c r="K1725" t="s">
        <v>34002</v>
      </c>
      <c r="L1725" t="s">
        <v>34049</v>
      </c>
      <c r="M1725" t="s">
        <v>33958</v>
      </c>
      <c r="N1725" t="s">
        <v>34050</v>
      </c>
      <c r="O1725" t="s">
        <v>34044</v>
      </c>
      <c r="P1725" t="s">
        <v>34052</v>
      </c>
      <c r="Q1725">
        <v>36.080556000000001</v>
      </c>
      <c r="R1725">
        <v>140.114722</v>
      </c>
      <c r="S1725">
        <v>7</v>
      </c>
      <c r="T1725">
        <v>11.0092388690611</v>
      </c>
      <c r="U1725">
        <v>102.243589743589</v>
      </c>
      <c r="V1725" t="s">
        <v>34044</v>
      </c>
      <c r="W1725">
        <v>11</v>
      </c>
    </row>
    <row r="1726" spans="1:24" hidden="1">
      <c r="A1726" t="s">
        <v>34307</v>
      </c>
      <c r="B1726" t="s">
        <v>5254</v>
      </c>
      <c r="C1726" t="s">
        <v>5255</v>
      </c>
      <c r="D1726">
        <v>1992</v>
      </c>
      <c r="E1726" t="s">
        <v>5256</v>
      </c>
      <c r="G1726">
        <v>8</v>
      </c>
      <c r="H1726" t="s">
        <v>33779</v>
      </c>
      <c r="J1726">
        <v>8</v>
      </c>
      <c r="K1726" t="s">
        <v>34002</v>
      </c>
      <c r="L1726" t="s">
        <v>34049</v>
      </c>
      <c r="M1726" t="s">
        <v>33958</v>
      </c>
      <c r="N1726" t="s">
        <v>34050</v>
      </c>
      <c r="O1726" t="s">
        <v>34044</v>
      </c>
      <c r="P1726" t="s">
        <v>34052</v>
      </c>
      <c r="Q1726">
        <v>36.080556000000001</v>
      </c>
      <c r="R1726">
        <v>140.114722</v>
      </c>
      <c r="S1726">
        <v>7</v>
      </c>
      <c r="T1726">
        <v>12.0274887994532</v>
      </c>
      <c r="U1726">
        <v>99.038461538461505</v>
      </c>
      <c r="V1726" t="s">
        <v>34044</v>
      </c>
      <c r="W1726">
        <v>12</v>
      </c>
    </row>
    <row r="1727" spans="1:24" hidden="1">
      <c r="A1727" t="s">
        <v>34307</v>
      </c>
      <c r="B1727" t="s">
        <v>5254</v>
      </c>
      <c r="C1727" t="s">
        <v>5255</v>
      </c>
      <c r="D1727">
        <v>1992</v>
      </c>
      <c r="E1727" t="s">
        <v>5256</v>
      </c>
      <c r="G1727">
        <v>8</v>
      </c>
      <c r="H1727" t="s">
        <v>33779</v>
      </c>
      <c r="J1727">
        <v>8</v>
      </c>
      <c r="K1727" t="s">
        <v>34002</v>
      </c>
      <c r="L1727" t="s">
        <v>34049</v>
      </c>
      <c r="M1727" t="s">
        <v>33958</v>
      </c>
      <c r="N1727" t="s">
        <v>34050</v>
      </c>
      <c r="O1727" t="s">
        <v>34044</v>
      </c>
      <c r="P1727" t="s">
        <v>34052</v>
      </c>
      <c r="Q1727">
        <v>36.080556000000001</v>
      </c>
      <c r="R1727">
        <v>140.114722</v>
      </c>
      <c r="S1727">
        <v>7</v>
      </c>
      <c r="T1727">
        <v>12.505201609841199</v>
      </c>
      <c r="U1727">
        <v>73.557692307692307</v>
      </c>
      <c r="V1727" t="s">
        <v>34044</v>
      </c>
      <c r="W1727">
        <v>12.5</v>
      </c>
    </row>
    <row r="1728" spans="1:24" hidden="1">
      <c r="A1728" t="s">
        <v>34307</v>
      </c>
      <c r="B1728" t="s">
        <v>5254</v>
      </c>
      <c r="C1728" t="s">
        <v>5255</v>
      </c>
      <c r="D1728">
        <v>1992</v>
      </c>
      <c r="E1728" t="s">
        <v>5256</v>
      </c>
      <c r="G1728">
        <v>8</v>
      </c>
      <c r="H1728" t="s">
        <v>33779</v>
      </c>
      <c r="J1728">
        <v>8</v>
      </c>
      <c r="K1728" t="s">
        <v>34002</v>
      </c>
      <c r="L1728" t="s">
        <v>34049</v>
      </c>
      <c r="M1728" t="s">
        <v>33958</v>
      </c>
      <c r="N1728" t="s">
        <v>34050</v>
      </c>
      <c r="O1728" t="s">
        <v>34044</v>
      </c>
      <c r="P1728" t="s">
        <v>34052</v>
      </c>
      <c r="Q1728">
        <v>36.080556000000001</v>
      </c>
      <c r="R1728">
        <v>140.114722</v>
      </c>
      <c r="S1728">
        <v>7</v>
      </c>
      <c r="T1728">
        <v>12.988483053635999</v>
      </c>
      <c r="U1728">
        <v>33.3333333333333</v>
      </c>
      <c r="V1728" t="s">
        <v>34044</v>
      </c>
      <c r="W1728">
        <v>13</v>
      </c>
    </row>
    <row r="1729" spans="1:23" hidden="1">
      <c r="A1729" t="s">
        <v>34307</v>
      </c>
      <c r="B1729" t="s">
        <v>5254</v>
      </c>
      <c r="C1729" t="s">
        <v>5255</v>
      </c>
      <c r="D1729">
        <v>1992</v>
      </c>
      <c r="E1729" t="s">
        <v>5256</v>
      </c>
      <c r="G1729">
        <v>8</v>
      </c>
      <c r="H1729" t="s">
        <v>33779</v>
      </c>
      <c r="J1729">
        <v>8</v>
      </c>
      <c r="K1729" t="s">
        <v>34002</v>
      </c>
      <c r="L1729" t="s">
        <v>34049</v>
      </c>
      <c r="M1729" t="s">
        <v>33958</v>
      </c>
      <c r="N1729" t="s">
        <v>34050</v>
      </c>
      <c r="O1729" t="s">
        <v>34044</v>
      </c>
      <c r="P1729" t="s">
        <v>34052</v>
      </c>
      <c r="Q1729">
        <v>36.080556000000001</v>
      </c>
      <c r="R1729">
        <v>140.114722</v>
      </c>
      <c r="S1729">
        <v>7</v>
      </c>
      <c r="T1729">
        <v>13.4817374136229</v>
      </c>
      <c r="U1729">
        <v>6.25</v>
      </c>
      <c r="V1729" t="s">
        <v>34044</v>
      </c>
      <c r="W1729">
        <v>13.5</v>
      </c>
    </row>
    <row r="1730" spans="1:23" hidden="1">
      <c r="A1730" t="s">
        <v>34307</v>
      </c>
      <c r="B1730" t="s">
        <v>5254</v>
      </c>
      <c r="C1730" t="s">
        <v>5255</v>
      </c>
      <c r="D1730">
        <v>1992</v>
      </c>
      <c r="E1730" t="s">
        <v>5256</v>
      </c>
      <c r="G1730">
        <v>8</v>
      </c>
      <c r="H1730" t="s">
        <v>33779</v>
      </c>
      <c r="J1730">
        <v>8</v>
      </c>
      <c r="K1730" t="s">
        <v>34002</v>
      </c>
      <c r="L1730" t="s">
        <v>34049</v>
      </c>
      <c r="M1730" t="s">
        <v>33958</v>
      </c>
      <c r="N1730" t="s">
        <v>34050</v>
      </c>
      <c r="O1730" t="s">
        <v>34044</v>
      </c>
      <c r="P1730" t="s">
        <v>34052</v>
      </c>
      <c r="Q1730">
        <v>36.080556000000001</v>
      </c>
      <c r="R1730">
        <v>140.114722</v>
      </c>
      <c r="S1730">
        <v>7</v>
      </c>
      <c r="T1730">
        <v>13.9627154681448</v>
      </c>
      <c r="U1730">
        <v>1.4423076923076901</v>
      </c>
      <c r="V1730" t="s">
        <v>34044</v>
      </c>
      <c r="W1730">
        <v>14</v>
      </c>
    </row>
    <row r="1731" spans="1:23" hidden="1">
      <c r="A1731" t="s">
        <v>34308</v>
      </c>
      <c r="B1731" t="s">
        <v>674</v>
      </c>
      <c r="C1731" t="s">
        <v>676</v>
      </c>
      <c r="D1731">
        <v>2013</v>
      </c>
      <c r="E1731" t="s">
        <v>677</v>
      </c>
      <c r="F1731" t="s">
        <v>680</v>
      </c>
      <c r="G1731">
        <v>7</v>
      </c>
      <c r="H1731" t="s">
        <v>33764</v>
      </c>
      <c r="J1731">
        <v>7</v>
      </c>
      <c r="K1731" t="s">
        <v>33799</v>
      </c>
      <c r="L1731" t="s">
        <v>33861</v>
      </c>
      <c r="M1731" t="s">
        <v>33862</v>
      </c>
      <c r="N1731" t="s">
        <v>33863</v>
      </c>
      <c r="O1731" t="s">
        <v>33864</v>
      </c>
      <c r="P1731" t="s">
        <v>33860</v>
      </c>
      <c r="Q1731">
        <v>42.375222222222199</v>
      </c>
      <c r="R1731">
        <v>8.7479999999999993</v>
      </c>
      <c r="S1731">
        <v>8</v>
      </c>
      <c r="T1731">
        <v>7.9950044460430201</v>
      </c>
      <c r="U1731">
        <v>31.414441147378799</v>
      </c>
      <c r="V1731">
        <v>25</v>
      </c>
      <c r="W1731">
        <v>8</v>
      </c>
    </row>
    <row r="1732" spans="1:23" hidden="1">
      <c r="A1732" t="s">
        <v>34308</v>
      </c>
      <c r="B1732" t="s">
        <v>674</v>
      </c>
      <c r="C1732" t="s">
        <v>676</v>
      </c>
      <c r="D1732">
        <v>2013</v>
      </c>
      <c r="E1732" t="s">
        <v>677</v>
      </c>
      <c r="F1732" t="s">
        <v>680</v>
      </c>
      <c r="G1732">
        <v>7</v>
      </c>
      <c r="H1732" t="s">
        <v>33764</v>
      </c>
      <c r="J1732">
        <v>7</v>
      </c>
      <c r="K1732" t="s">
        <v>33799</v>
      </c>
      <c r="L1732" t="s">
        <v>33861</v>
      </c>
      <c r="M1732" t="s">
        <v>33862</v>
      </c>
      <c r="N1732" t="s">
        <v>33863</v>
      </c>
      <c r="O1732" t="s">
        <v>33864</v>
      </c>
      <c r="P1732" t="s">
        <v>33860</v>
      </c>
      <c r="Q1732">
        <v>42.375222222222199</v>
      </c>
      <c r="R1732">
        <v>8.7479999999999993</v>
      </c>
      <c r="S1732">
        <v>8</v>
      </c>
      <c r="T1732">
        <v>9.4339437900268699</v>
      </c>
      <c r="U1732">
        <v>0</v>
      </c>
      <c r="V1732">
        <v>25</v>
      </c>
      <c r="W1732">
        <v>10</v>
      </c>
    </row>
    <row r="1733" spans="1:23" hidden="1">
      <c r="A1733" t="s">
        <v>34308</v>
      </c>
      <c r="B1733" t="s">
        <v>674</v>
      </c>
      <c r="C1733" t="s">
        <v>676</v>
      </c>
      <c r="D1733">
        <v>2013</v>
      </c>
      <c r="E1733" t="s">
        <v>677</v>
      </c>
      <c r="F1733" t="s">
        <v>680</v>
      </c>
      <c r="G1733">
        <v>7</v>
      </c>
      <c r="H1733" t="s">
        <v>33764</v>
      </c>
      <c r="J1733">
        <v>7</v>
      </c>
      <c r="K1733" t="s">
        <v>33799</v>
      </c>
      <c r="L1733" t="s">
        <v>33861</v>
      </c>
      <c r="M1733" t="s">
        <v>33862</v>
      </c>
      <c r="N1733" t="s">
        <v>33863</v>
      </c>
      <c r="O1733" t="s">
        <v>33864</v>
      </c>
      <c r="P1733" t="s">
        <v>33860</v>
      </c>
      <c r="Q1733">
        <v>42.375222222222199</v>
      </c>
      <c r="R1733">
        <v>8.7479999999999993</v>
      </c>
      <c r="S1733">
        <v>8</v>
      </c>
      <c r="T1733">
        <v>10.851062554326599</v>
      </c>
      <c r="U1733">
        <v>24.917223670932799</v>
      </c>
      <c r="V1733">
        <v>25</v>
      </c>
      <c r="W1733">
        <v>12</v>
      </c>
    </row>
    <row r="1734" spans="1:23" hidden="1">
      <c r="A1734" t="s">
        <v>34308</v>
      </c>
      <c r="B1734" t="s">
        <v>674</v>
      </c>
      <c r="C1734" t="s">
        <v>676</v>
      </c>
      <c r="D1734">
        <v>2013</v>
      </c>
      <c r="E1734" t="s">
        <v>677</v>
      </c>
      <c r="F1734" t="s">
        <v>680</v>
      </c>
      <c r="G1734">
        <v>7</v>
      </c>
      <c r="H1734" t="s">
        <v>33764</v>
      </c>
      <c r="J1734">
        <v>7</v>
      </c>
      <c r="K1734" t="s">
        <v>33799</v>
      </c>
      <c r="L1734" t="s">
        <v>33861</v>
      </c>
      <c r="M1734" t="s">
        <v>33862</v>
      </c>
      <c r="N1734" t="s">
        <v>33863</v>
      </c>
      <c r="O1734" t="s">
        <v>33864</v>
      </c>
      <c r="P1734" t="s">
        <v>33860</v>
      </c>
      <c r="Q1734">
        <v>42.375222222222199</v>
      </c>
      <c r="R1734">
        <v>8.7479999999999993</v>
      </c>
      <c r="S1734">
        <v>8</v>
      </c>
      <c r="T1734">
        <v>12.2723576017344</v>
      </c>
      <c r="U1734">
        <v>20.0187832828782</v>
      </c>
      <c r="V1734">
        <v>25</v>
      </c>
      <c r="W1734">
        <v>13</v>
      </c>
    </row>
    <row r="1735" spans="1:23" hidden="1">
      <c r="A1735" t="s">
        <v>34308</v>
      </c>
      <c r="B1735" t="s">
        <v>674</v>
      </c>
      <c r="C1735" t="s">
        <v>676</v>
      </c>
      <c r="D1735">
        <v>2013</v>
      </c>
      <c r="E1735" t="s">
        <v>677</v>
      </c>
      <c r="F1735" t="s">
        <v>680</v>
      </c>
      <c r="G1735">
        <v>7</v>
      </c>
      <c r="H1735" t="s">
        <v>33764</v>
      </c>
      <c r="J1735">
        <v>7</v>
      </c>
      <c r="K1735" t="s">
        <v>33799</v>
      </c>
      <c r="L1735" t="s">
        <v>33861</v>
      </c>
      <c r="M1735" t="s">
        <v>33862</v>
      </c>
      <c r="N1735" t="s">
        <v>33863</v>
      </c>
      <c r="O1735" t="s">
        <v>33864</v>
      </c>
      <c r="P1735" t="s">
        <v>33860</v>
      </c>
      <c r="Q1735">
        <v>42.375222222222199</v>
      </c>
      <c r="R1735">
        <v>8.7479999999999993</v>
      </c>
      <c r="S1735">
        <v>8</v>
      </c>
      <c r="T1735">
        <v>13.723625972884101</v>
      </c>
      <c r="U1735">
        <v>0</v>
      </c>
      <c r="V1735">
        <v>25</v>
      </c>
      <c r="W1735">
        <v>14</v>
      </c>
    </row>
    <row r="1736" spans="1:23" hidden="1">
      <c r="A1736" t="s">
        <v>34308</v>
      </c>
      <c r="B1736" t="s">
        <v>674</v>
      </c>
      <c r="C1736" t="s">
        <v>676</v>
      </c>
      <c r="D1736">
        <v>2013</v>
      </c>
      <c r="E1736" t="s">
        <v>677</v>
      </c>
      <c r="F1736" t="s">
        <v>680</v>
      </c>
      <c r="G1736">
        <v>7</v>
      </c>
      <c r="H1736" t="s">
        <v>33764</v>
      </c>
      <c r="J1736">
        <v>7</v>
      </c>
      <c r="K1736" t="s">
        <v>33799</v>
      </c>
      <c r="L1736" t="s">
        <v>33861</v>
      </c>
      <c r="M1736" t="s">
        <v>33862</v>
      </c>
      <c r="N1736" t="s">
        <v>33863</v>
      </c>
      <c r="O1736" t="s">
        <v>33864</v>
      </c>
      <c r="P1736" t="s">
        <v>33860</v>
      </c>
      <c r="Q1736">
        <v>42.375222222222199</v>
      </c>
      <c r="R1736">
        <v>8.7479999999999993</v>
      </c>
      <c r="S1736">
        <v>8</v>
      </c>
      <c r="T1736">
        <v>15.1163864160896</v>
      </c>
      <c r="U1736">
        <v>0</v>
      </c>
      <c r="V1736">
        <v>25</v>
      </c>
      <c r="W1736">
        <v>15</v>
      </c>
    </row>
    <row r="1737" spans="1:23" hidden="1">
      <c r="A1737" t="s">
        <v>34308</v>
      </c>
      <c r="B1737" t="s">
        <v>674</v>
      </c>
      <c r="C1737" t="s">
        <v>676</v>
      </c>
      <c r="D1737">
        <v>2013</v>
      </c>
      <c r="E1737" t="s">
        <v>677</v>
      </c>
      <c r="F1737" t="s">
        <v>680</v>
      </c>
      <c r="G1737">
        <v>7</v>
      </c>
      <c r="H1737" t="s">
        <v>33764</v>
      </c>
      <c r="J1737">
        <v>7</v>
      </c>
      <c r="K1737" t="s">
        <v>33799</v>
      </c>
      <c r="L1737" t="s">
        <v>33861</v>
      </c>
      <c r="M1737" t="s">
        <v>33862</v>
      </c>
      <c r="N1737" t="s">
        <v>33863</v>
      </c>
      <c r="O1737" t="s">
        <v>33864</v>
      </c>
      <c r="P1737" t="s">
        <v>33860</v>
      </c>
      <c r="Q1737">
        <v>42.375222222222199</v>
      </c>
      <c r="R1737">
        <v>8.7479999999999993</v>
      </c>
      <c r="S1737">
        <v>8</v>
      </c>
      <c r="T1737">
        <v>16.578764899239602</v>
      </c>
      <c r="U1737">
        <v>0</v>
      </c>
      <c r="V1737">
        <v>25</v>
      </c>
      <c r="W1737">
        <v>16</v>
      </c>
    </row>
    <row r="1738" spans="1:23" hidden="1">
      <c r="A1738" t="s">
        <v>34308</v>
      </c>
      <c r="B1738" t="s">
        <v>674</v>
      </c>
      <c r="C1738" t="s">
        <v>676</v>
      </c>
      <c r="D1738">
        <v>2013</v>
      </c>
      <c r="E1738" t="s">
        <v>677</v>
      </c>
      <c r="F1738" t="s">
        <v>680</v>
      </c>
      <c r="G1738">
        <v>7</v>
      </c>
      <c r="H1738" t="s">
        <v>33764</v>
      </c>
      <c r="J1738">
        <v>7</v>
      </c>
      <c r="K1738" t="s">
        <v>33799</v>
      </c>
      <c r="L1738" t="s">
        <v>33861</v>
      </c>
      <c r="M1738" t="s">
        <v>33862</v>
      </c>
      <c r="N1738" t="s">
        <v>33863</v>
      </c>
      <c r="O1738" t="s">
        <v>33864</v>
      </c>
      <c r="P1738" t="s">
        <v>33860</v>
      </c>
      <c r="Q1738">
        <v>42.375222222222199</v>
      </c>
      <c r="R1738">
        <v>8.7479999999999993</v>
      </c>
      <c r="S1738">
        <v>8</v>
      </c>
      <c r="T1738">
        <v>18.041183346821299</v>
      </c>
      <c r="U1738">
        <v>0</v>
      </c>
      <c r="V1738">
        <v>25</v>
      </c>
      <c r="W1738">
        <v>18</v>
      </c>
    </row>
    <row r="1739" spans="1:23" hidden="1">
      <c r="A1739" t="s">
        <v>34308</v>
      </c>
      <c r="B1739" t="s">
        <v>674</v>
      </c>
      <c r="C1739" t="s">
        <v>676</v>
      </c>
      <c r="D1739">
        <v>2013</v>
      </c>
      <c r="E1739" t="s">
        <v>677</v>
      </c>
      <c r="F1739" t="s">
        <v>680</v>
      </c>
      <c r="G1739">
        <v>7</v>
      </c>
      <c r="H1739" t="s">
        <v>33764</v>
      </c>
      <c r="J1739">
        <v>7</v>
      </c>
      <c r="K1739" t="s">
        <v>33799</v>
      </c>
      <c r="L1739" t="s">
        <v>33861</v>
      </c>
      <c r="M1739" t="s">
        <v>33862</v>
      </c>
      <c r="N1739" t="s">
        <v>33863</v>
      </c>
      <c r="O1739" t="s">
        <v>33864</v>
      </c>
      <c r="P1739" t="s">
        <v>33857</v>
      </c>
      <c r="Q1739">
        <v>53.606561111111098</v>
      </c>
      <c r="R1739">
        <v>10.1715944444444</v>
      </c>
      <c r="S1739">
        <v>8</v>
      </c>
      <c r="T1739">
        <v>7.98727132851762</v>
      </c>
      <c r="U1739">
        <v>86.938224979767995</v>
      </c>
      <c r="V1739">
        <v>26</v>
      </c>
      <c r="W1739">
        <v>8</v>
      </c>
    </row>
    <row r="1740" spans="1:23" hidden="1">
      <c r="A1740" t="s">
        <v>34308</v>
      </c>
      <c r="B1740" t="s">
        <v>674</v>
      </c>
      <c r="C1740" t="s">
        <v>676</v>
      </c>
      <c r="D1740">
        <v>2013</v>
      </c>
      <c r="E1740" t="s">
        <v>677</v>
      </c>
      <c r="F1740" t="s">
        <v>680</v>
      </c>
      <c r="G1740">
        <v>7</v>
      </c>
      <c r="H1740" t="s">
        <v>33764</v>
      </c>
      <c r="J1740">
        <v>7</v>
      </c>
      <c r="K1740" t="s">
        <v>33799</v>
      </c>
      <c r="L1740" t="s">
        <v>33861</v>
      </c>
      <c r="M1740" t="s">
        <v>33862</v>
      </c>
      <c r="N1740" t="s">
        <v>33863</v>
      </c>
      <c r="O1740" t="s">
        <v>33864</v>
      </c>
      <c r="P1740" t="s">
        <v>33857</v>
      </c>
      <c r="Q1740">
        <v>53.606561111111098</v>
      </c>
      <c r="R1740">
        <v>10.1715944444444</v>
      </c>
      <c r="S1740">
        <v>8</v>
      </c>
      <c r="T1740">
        <v>9.4212750651919794</v>
      </c>
      <c r="U1740">
        <v>90.791395657864499</v>
      </c>
      <c r="V1740">
        <v>26</v>
      </c>
      <c r="W1740">
        <v>10</v>
      </c>
    </row>
    <row r="1741" spans="1:23" hidden="1">
      <c r="A1741" t="s">
        <v>34308</v>
      </c>
      <c r="B1741" t="s">
        <v>674</v>
      </c>
      <c r="C1741" t="s">
        <v>676</v>
      </c>
      <c r="D1741">
        <v>2013</v>
      </c>
      <c r="E1741" t="s">
        <v>677</v>
      </c>
      <c r="F1741" t="s">
        <v>680</v>
      </c>
      <c r="G1741">
        <v>7</v>
      </c>
      <c r="H1741" t="s">
        <v>33764</v>
      </c>
      <c r="J1741">
        <v>7</v>
      </c>
      <c r="K1741" t="s">
        <v>33799</v>
      </c>
      <c r="L1741" t="s">
        <v>33861</v>
      </c>
      <c r="M1741" t="s">
        <v>33862</v>
      </c>
      <c r="N1741" t="s">
        <v>33863</v>
      </c>
      <c r="O1741" t="s">
        <v>33864</v>
      </c>
      <c r="P1741" t="s">
        <v>33857</v>
      </c>
      <c r="Q1741">
        <v>53.606561111111098</v>
      </c>
      <c r="R1741">
        <v>10.1715944444444</v>
      </c>
      <c r="S1741">
        <v>8</v>
      </c>
      <c r="T1741">
        <v>10.856337859305199</v>
      </c>
      <c r="U1741">
        <v>87.040533924806894</v>
      </c>
      <c r="V1741">
        <v>26</v>
      </c>
      <c r="W1741">
        <v>12</v>
      </c>
    </row>
    <row r="1742" spans="1:23" hidden="1">
      <c r="A1742" t="s">
        <v>34308</v>
      </c>
      <c r="B1742" t="s">
        <v>674</v>
      </c>
      <c r="C1742" t="s">
        <v>676</v>
      </c>
      <c r="D1742">
        <v>2013</v>
      </c>
      <c r="E1742" t="s">
        <v>677</v>
      </c>
      <c r="F1742" t="s">
        <v>680</v>
      </c>
      <c r="G1742">
        <v>7</v>
      </c>
      <c r="H1742" t="s">
        <v>33764</v>
      </c>
      <c r="J1742">
        <v>7</v>
      </c>
      <c r="K1742" t="s">
        <v>33799</v>
      </c>
      <c r="L1742" t="s">
        <v>33861</v>
      </c>
      <c r="M1742" t="s">
        <v>33862</v>
      </c>
      <c r="N1742" t="s">
        <v>33863</v>
      </c>
      <c r="O1742" t="s">
        <v>33864</v>
      </c>
      <c r="P1742" t="s">
        <v>33857</v>
      </c>
      <c r="Q1742">
        <v>53.606561111111098</v>
      </c>
      <c r="R1742">
        <v>10.1715944444444</v>
      </c>
      <c r="S1742">
        <v>8</v>
      </c>
      <c r="T1742">
        <v>12.275874471720099</v>
      </c>
      <c r="U1742">
        <v>94.7676567854609</v>
      </c>
      <c r="V1742">
        <v>26</v>
      </c>
      <c r="W1742">
        <v>13</v>
      </c>
    </row>
    <row r="1743" spans="1:23" hidden="1">
      <c r="A1743" t="s">
        <v>34308</v>
      </c>
      <c r="B1743" t="s">
        <v>674</v>
      </c>
      <c r="C1743" t="s">
        <v>676</v>
      </c>
      <c r="D1743">
        <v>2013</v>
      </c>
      <c r="E1743" t="s">
        <v>677</v>
      </c>
      <c r="F1743" t="s">
        <v>680</v>
      </c>
      <c r="G1743">
        <v>7</v>
      </c>
      <c r="H1743" t="s">
        <v>33764</v>
      </c>
      <c r="J1743">
        <v>7</v>
      </c>
      <c r="K1743" t="s">
        <v>33799</v>
      </c>
      <c r="L1743" t="s">
        <v>33861</v>
      </c>
      <c r="M1743" t="s">
        <v>33862</v>
      </c>
      <c r="N1743" t="s">
        <v>33863</v>
      </c>
      <c r="O1743" t="s">
        <v>33864</v>
      </c>
      <c r="P1743" t="s">
        <v>33857</v>
      </c>
      <c r="Q1743">
        <v>53.606561111111098</v>
      </c>
      <c r="R1743">
        <v>10.1715944444444</v>
      </c>
      <c r="S1743">
        <v>8</v>
      </c>
      <c r="T1743">
        <v>13.713914615991699</v>
      </c>
      <c r="U1743">
        <v>69.639420915385301</v>
      </c>
      <c r="V1743">
        <v>26</v>
      </c>
      <c r="W1743">
        <v>14</v>
      </c>
    </row>
    <row r="1744" spans="1:23" hidden="1">
      <c r="A1744" t="s">
        <v>34308</v>
      </c>
      <c r="B1744" t="s">
        <v>674</v>
      </c>
      <c r="C1744" t="s">
        <v>676</v>
      </c>
      <c r="D1744">
        <v>2013</v>
      </c>
      <c r="E1744" t="s">
        <v>677</v>
      </c>
      <c r="F1744" t="s">
        <v>680</v>
      </c>
      <c r="G1744">
        <v>7</v>
      </c>
      <c r="H1744" t="s">
        <v>33764</v>
      </c>
      <c r="J1744">
        <v>7</v>
      </c>
      <c r="K1744" t="s">
        <v>33799</v>
      </c>
      <c r="L1744" t="s">
        <v>33861</v>
      </c>
      <c r="M1744" t="s">
        <v>33862</v>
      </c>
      <c r="N1744" t="s">
        <v>33863</v>
      </c>
      <c r="O1744" t="s">
        <v>33864</v>
      </c>
      <c r="P1744" t="s">
        <v>33857</v>
      </c>
      <c r="Q1744">
        <v>53.606561111111098</v>
      </c>
      <c r="R1744">
        <v>10.1715944444444</v>
      </c>
      <c r="S1744">
        <v>8</v>
      </c>
      <c r="T1744">
        <v>15.1278961724065</v>
      </c>
      <c r="U1744">
        <v>17.251845857187099</v>
      </c>
      <c r="V1744">
        <v>26</v>
      </c>
      <c r="W1744">
        <v>15</v>
      </c>
    </row>
    <row r="1745" spans="1:23" hidden="1">
      <c r="A1745" t="s">
        <v>34308</v>
      </c>
      <c r="B1745" t="s">
        <v>674</v>
      </c>
      <c r="C1745" t="s">
        <v>676</v>
      </c>
      <c r="D1745">
        <v>2013</v>
      </c>
      <c r="E1745" t="s">
        <v>677</v>
      </c>
      <c r="F1745" t="s">
        <v>680</v>
      </c>
      <c r="G1745">
        <v>7</v>
      </c>
      <c r="H1745" t="s">
        <v>33764</v>
      </c>
      <c r="J1745">
        <v>7</v>
      </c>
      <c r="K1745" t="s">
        <v>33799</v>
      </c>
      <c r="L1745" t="s">
        <v>33861</v>
      </c>
      <c r="M1745" t="s">
        <v>33862</v>
      </c>
      <c r="N1745" t="s">
        <v>33863</v>
      </c>
      <c r="O1745" t="s">
        <v>33864</v>
      </c>
      <c r="P1745" t="s">
        <v>33857</v>
      </c>
      <c r="Q1745">
        <v>53.606561111111098</v>
      </c>
      <c r="R1745">
        <v>10.1715944444444</v>
      </c>
      <c r="S1745">
        <v>8</v>
      </c>
      <c r="T1745">
        <v>16.5776259129374</v>
      </c>
      <c r="U1745">
        <v>8.1923088451278403</v>
      </c>
      <c r="V1745">
        <v>26</v>
      </c>
      <c r="W1745">
        <v>16</v>
      </c>
    </row>
    <row r="1746" spans="1:23" hidden="1">
      <c r="A1746" t="s">
        <v>34308</v>
      </c>
      <c r="B1746" t="s">
        <v>674</v>
      </c>
      <c r="C1746" t="s">
        <v>676</v>
      </c>
      <c r="D1746">
        <v>2013</v>
      </c>
      <c r="E1746" t="s">
        <v>677</v>
      </c>
      <c r="F1746" t="s">
        <v>680</v>
      </c>
      <c r="G1746">
        <v>7</v>
      </c>
      <c r="H1746" t="s">
        <v>33764</v>
      </c>
      <c r="J1746">
        <v>7</v>
      </c>
      <c r="K1746" t="s">
        <v>33799</v>
      </c>
      <c r="L1746" t="s">
        <v>33861</v>
      </c>
      <c r="M1746" t="s">
        <v>33862</v>
      </c>
      <c r="N1746" t="s">
        <v>33863</v>
      </c>
      <c r="O1746" t="s">
        <v>33864</v>
      </c>
      <c r="P1746" t="s">
        <v>33857</v>
      </c>
      <c r="Q1746">
        <v>53.606561111111098</v>
      </c>
      <c r="R1746">
        <v>10.1715944444444</v>
      </c>
      <c r="S1746">
        <v>8</v>
      </c>
      <c r="T1746">
        <v>17.999400533525101</v>
      </c>
      <c r="U1746">
        <v>0</v>
      </c>
      <c r="V1746">
        <v>26</v>
      </c>
      <c r="W1746">
        <v>18</v>
      </c>
    </row>
    <row r="1747" spans="1:23" hidden="1">
      <c r="A1747" t="s">
        <v>34308</v>
      </c>
      <c r="B1747" t="s">
        <v>674</v>
      </c>
      <c r="C1747" t="s">
        <v>676</v>
      </c>
      <c r="D1747">
        <v>2013</v>
      </c>
      <c r="E1747" t="s">
        <v>677</v>
      </c>
      <c r="F1747" t="s">
        <v>680</v>
      </c>
      <c r="G1747">
        <v>7</v>
      </c>
      <c r="H1747" t="s">
        <v>33764</v>
      </c>
      <c r="J1747">
        <v>7</v>
      </c>
      <c r="K1747" t="s">
        <v>33799</v>
      </c>
      <c r="L1747" t="s">
        <v>33861</v>
      </c>
      <c r="M1747" t="s">
        <v>33862</v>
      </c>
      <c r="N1747" t="s">
        <v>33863</v>
      </c>
      <c r="O1747" t="s">
        <v>33864</v>
      </c>
      <c r="P1747" t="s">
        <v>33856</v>
      </c>
      <c r="Q1747">
        <v>56.856266666666698</v>
      </c>
      <c r="R1747">
        <v>25.200383333333299</v>
      </c>
      <c r="S1747">
        <v>8</v>
      </c>
      <c r="T1747">
        <v>7.9860723955679402</v>
      </c>
      <c r="U1747">
        <v>95.546563558432993</v>
      </c>
      <c r="V1747">
        <v>26</v>
      </c>
      <c r="W1747">
        <v>8</v>
      </c>
    </row>
    <row r="1748" spans="1:23" hidden="1">
      <c r="A1748" t="s">
        <v>34308</v>
      </c>
      <c r="B1748" t="s">
        <v>674</v>
      </c>
      <c r="C1748" t="s">
        <v>676</v>
      </c>
      <c r="D1748">
        <v>2013</v>
      </c>
      <c r="E1748" t="s">
        <v>677</v>
      </c>
      <c r="F1748" t="s">
        <v>680</v>
      </c>
      <c r="G1748">
        <v>7</v>
      </c>
      <c r="H1748" t="s">
        <v>33764</v>
      </c>
      <c r="J1748">
        <v>7</v>
      </c>
      <c r="K1748" t="s">
        <v>33799</v>
      </c>
      <c r="L1748" t="s">
        <v>33861</v>
      </c>
      <c r="M1748" t="s">
        <v>33862</v>
      </c>
      <c r="N1748" t="s">
        <v>33863</v>
      </c>
      <c r="O1748" t="s">
        <v>33864</v>
      </c>
      <c r="P1748" t="s">
        <v>33856</v>
      </c>
      <c r="Q1748">
        <v>56.856266666666698</v>
      </c>
      <c r="R1748">
        <v>25.200383333333299</v>
      </c>
      <c r="S1748">
        <v>8</v>
      </c>
      <c r="T1748">
        <v>9.4076671762131703</v>
      </c>
      <c r="U1748">
        <v>88.496038525712095</v>
      </c>
      <c r="V1748">
        <v>26</v>
      </c>
      <c r="W1748">
        <v>10</v>
      </c>
    </row>
    <row r="1749" spans="1:23" hidden="1">
      <c r="A1749" t="s">
        <v>34308</v>
      </c>
      <c r="B1749" t="s">
        <v>674</v>
      </c>
      <c r="C1749" t="s">
        <v>676</v>
      </c>
      <c r="D1749">
        <v>2013</v>
      </c>
      <c r="E1749" t="s">
        <v>677</v>
      </c>
      <c r="F1749" t="s">
        <v>680</v>
      </c>
      <c r="G1749">
        <v>7</v>
      </c>
      <c r="H1749" t="s">
        <v>33764</v>
      </c>
      <c r="J1749">
        <v>7</v>
      </c>
      <c r="K1749" t="s">
        <v>33799</v>
      </c>
      <c r="L1749" t="s">
        <v>33861</v>
      </c>
      <c r="M1749" t="s">
        <v>33862</v>
      </c>
      <c r="N1749" t="s">
        <v>33863</v>
      </c>
      <c r="O1749" t="s">
        <v>33864</v>
      </c>
      <c r="P1749" t="s">
        <v>33856</v>
      </c>
      <c r="Q1749">
        <v>56.856266666666698</v>
      </c>
      <c r="R1749">
        <v>25.200383333333299</v>
      </c>
      <c r="S1749">
        <v>8</v>
      </c>
      <c r="T1749">
        <v>10.8428298814055</v>
      </c>
      <c r="U1749">
        <v>84.027815244432404</v>
      </c>
      <c r="V1749">
        <v>26</v>
      </c>
      <c r="W1749">
        <v>12</v>
      </c>
    </row>
    <row r="1750" spans="1:23" hidden="1">
      <c r="A1750" t="s">
        <v>34308</v>
      </c>
      <c r="B1750" t="s">
        <v>674</v>
      </c>
      <c r="C1750" t="s">
        <v>676</v>
      </c>
      <c r="D1750">
        <v>2013</v>
      </c>
      <c r="E1750" t="s">
        <v>677</v>
      </c>
      <c r="F1750" t="s">
        <v>680</v>
      </c>
      <c r="G1750">
        <v>7</v>
      </c>
      <c r="H1750" t="s">
        <v>33764</v>
      </c>
      <c r="J1750">
        <v>7</v>
      </c>
      <c r="K1750" t="s">
        <v>33799</v>
      </c>
      <c r="L1750" t="s">
        <v>33861</v>
      </c>
      <c r="M1750" t="s">
        <v>33862</v>
      </c>
      <c r="N1750" t="s">
        <v>33863</v>
      </c>
      <c r="O1750" t="s">
        <v>33864</v>
      </c>
      <c r="P1750" t="s">
        <v>33856</v>
      </c>
      <c r="Q1750">
        <v>56.856266666666698</v>
      </c>
      <c r="R1750">
        <v>25.200383333333299</v>
      </c>
      <c r="S1750">
        <v>8</v>
      </c>
      <c r="T1750">
        <v>12.276873582511501</v>
      </c>
      <c r="U1750">
        <v>87.594041303240104</v>
      </c>
      <c r="V1750">
        <v>26</v>
      </c>
      <c r="W1750">
        <v>13</v>
      </c>
    </row>
    <row r="1751" spans="1:23" hidden="1">
      <c r="A1751" t="s">
        <v>34308</v>
      </c>
      <c r="B1751" t="s">
        <v>674</v>
      </c>
      <c r="C1751" t="s">
        <v>676</v>
      </c>
      <c r="D1751">
        <v>2013</v>
      </c>
      <c r="E1751" t="s">
        <v>677</v>
      </c>
      <c r="F1751" t="s">
        <v>680</v>
      </c>
      <c r="G1751">
        <v>7</v>
      </c>
      <c r="H1751" t="s">
        <v>33764</v>
      </c>
      <c r="J1751">
        <v>7</v>
      </c>
      <c r="K1751" t="s">
        <v>33799</v>
      </c>
      <c r="L1751" t="s">
        <v>33861</v>
      </c>
      <c r="M1751" t="s">
        <v>33862</v>
      </c>
      <c r="N1751" t="s">
        <v>33863</v>
      </c>
      <c r="O1751" t="s">
        <v>33864</v>
      </c>
      <c r="P1751" t="s">
        <v>33856</v>
      </c>
      <c r="Q1751">
        <v>56.856266666666698</v>
      </c>
      <c r="R1751">
        <v>25.200383333333299</v>
      </c>
      <c r="S1751">
        <v>8</v>
      </c>
      <c r="T1751">
        <v>13.718050934668099</v>
      </c>
      <c r="U1751">
        <v>39.940652818991097</v>
      </c>
      <c r="V1751">
        <v>26</v>
      </c>
      <c r="W1751">
        <v>14</v>
      </c>
    </row>
    <row r="1752" spans="1:23" hidden="1">
      <c r="A1752" t="s">
        <v>34308</v>
      </c>
      <c r="B1752" t="s">
        <v>674</v>
      </c>
      <c r="C1752" t="s">
        <v>676</v>
      </c>
      <c r="D1752">
        <v>2013</v>
      </c>
      <c r="E1752" t="s">
        <v>677</v>
      </c>
      <c r="F1752" t="s">
        <v>680</v>
      </c>
      <c r="G1752">
        <v>7</v>
      </c>
      <c r="H1752" t="s">
        <v>33764</v>
      </c>
      <c r="J1752">
        <v>7</v>
      </c>
      <c r="K1752" t="s">
        <v>33799</v>
      </c>
      <c r="L1752" t="s">
        <v>33861</v>
      </c>
      <c r="M1752" t="s">
        <v>33862</v>
      </c>
      <c r="N1752" t="s">
        <v>33863</v>
      </c>
      <c r="O1752" t="s">
        <v>33864</v>
      </c>
      <c r="P1752" t="s">
        <v>33856</v>
      </c>
      <c r="Q1752">
        <v>56.856266666666698</v>
      </c>
      <c r="R1752">
        <v>25.200383333333299</v>
      </c>
      <c r="S1752">
        <v>8</v>
      </c>
      <c r="T1752">
        <v>15.154272697299399</v>
      </c>
      <c r="U1752">
        <v>27.868397126557301</v>
      </c>
      <c r="V1752">
        <v>26</v>
      </c>
      <c r="W1752">
        <v>15</v>
      </c>
    </row>
    <row r="1753" spans="1:23" hidden="1">
      <c r="A1753" t="s">
        <v>34308</v>
      </c>
      <c r="B1753" t="s">
        <v>674</v>
      </c>
      <c r="C1753" t="s">
        <v>676</v>
      </c>
      <c r="D1753">
        <v>2013</v>
      </c>
      <c r="E1753" t="s">
        <v>677</v>
      </c>
      <c r="F1753" t="s">
        <v>680</v>
      </c>
      <c r="G1753">
        <v>7</v>
      </c>
      <c r="H1753" t="s">
        <v>33764</v>
      </c>
      <c r="J1753">
        <v>7</v>
      </c>
      <c r="K1753" t="s">
        <v>33799</v>
      </c>
      <c r="L1753" t="s">
        <v>33861</v>
      </c>
      <c r="M1753" t="s">
        <v>33862</v>
      </c>
      <c r="N1753" t="s">
        <v>33863</v>
      </c>
      <c r="O1753" t="s">
        <v>33864</v>
      </c>
      <c r="P1753" t="s">
        <v>33856</v>
      </c>
      <c r="Q1753">
        <v>56.856266666666698</v>
      </c>
      <c r="R1753">
        <v>25.200383333333299</v>
      </c>
      <c r="S1753">
        <v>8</v>
      </c>
      <c r="T1753">
        <v>16.5648572770234</v>
      </c>
      <c r="U1753">
        <v>0</v>
      </c>
      <c r="V1753">
        <v>26</v>
      </c>
      <c r="W1753">
        <v>16</v>
      </c>
    </row>
    <row r="1754" spans="1:23" hidden="1">
      <c r="A1754" t="s">
        <v>34308</v>
      </c>
      <c r="B1754" t="s">
        <v>674</v>
      </c>
      <c r="C1754" t="s">
        <v>676</v>
      </c>
      <c r="D1754">
        <v>2013</v>
      </c>
      <c r="E1754" t="s">
        <v>677</v>
      </c>
      <c r="F1754" t="s">
        <v>680</v>
      </c>
      <c r="G1754">
        <v>7</v>
      </c>
      <c r="H1754" t="s">
        <v>33764</v>
      </c>
      <c r="J1754">
        <v>7</v>
      </c>
      <c r="K1754" t="s">
        <v>33799</v>
      </c>
      <c r="L1754" t="s">
        <v>33861</v>
      </c>
      <c r="M1754" t="s">
        <v>33862</v>
      </c>
      <c r="N1754" t="s">
        <v>33863</v>
      </c>
      <c r="O1754" t="s">
        <v>33864</v>
      </c>
      <c r="P1754" t="s">
        <v>33856</v>
      </c>
      <c r="Q1754">
        <v>56.856266666666698</v>
      </c>
      <c r="R1754">
        <v>25.200383333333299</v>
      </c>
      <c r="S1754">
        <v>8</v>
      </c>
      <c r="T1754">
        <v>18</v>
      </c>
      <c r="U1754">
        <v>0</v>
      </c>
      <c r="V1754">
        <v>26</v>
      </c>
      <c r="W1754">
        <v>18</v>
      </c>
    </row>
    <row r="1755" spans="1:23" hidden="1">
      <c r="A1755" t="s">
        <v>34308</v>
      </c>
      <c r="B1755" t="s">
        <v>674</v>
      </c>
      <c r="C1755" t="s">
        <v>676</v>
      </c>
      <c r="D1755">
        <v>2013</v>
      </c>
      <c r="E1755" t="s">
        <v>677</v>
      </c>
      <c r="F1755" t="s">
        <v>680</v>
      </c>
      <c r="G1755">
        <v>7</v>
      </c>
      <c r="H1755" t="s">
        <v>33764</v>
      </c>
      <c r="J1755">
        <v>7</v>
      </c>
      <c r="K1755" t="s">
        <v>33799</v>
      </c>
      <c r="L1755" t="s">
        <v>33861</v>
      </c>
      <c r="M1755" t="s">
        <v>33862</v>
      </c>
      <c r="N1755" t="s">
        <v>33863</v>
      </c>
      <c r="O1755" t="s">
        <v>33864</v>
      </c>
      <c r="P1755" t="s">
        <v>33854</v>
      </c>
      <c r="Q1755">
        <v>61.261258333333302</v>
      </c>
      <c r="R1755">
        <v>22.223322222222201</v>
      </c>
      <c r="S1755">
        <v>8</v>
      </c>
      <c r="T1755">
        <v>7.9854329646614497</v>
      </c>
      <c r="U1755">
        <v>100</v>
      </c>
      <c r="V1755">
        <v>21</v>
      </c>
      <c r="W1755">
        <v>8</v>
      </c>
    </row>
    <row r="1756" spans="1:23" hidden="1">
      <c r="A1756" t="s">
        <v>34308</v>
      </c>
      <c r="B1756" t="s">
        <v>674</v>
      </c>
      <c r="C1756" t="s">
        <v>676</v>
      </c>
      <c r="D1756">
        <v>2013</v>
      </c>
      <c r="E1756" t="s">
        <v>677</v>
      </c>
      <c r="F1756" t="s">
        <v>680</v>
      </c>
      <c r="G1756">
        <v>7</v>
      </c>
      <c r="H1756" t="s">
        <v>33764</v>
      </c>
      <c r="J1756">
        <v>7</v>
      </c>
      <c r="K1756" t="s">
        <v>33799</v>
      </c>
      <c r="L1756" t="s">
        <v>33861</v>
      </c>
      <c r="M1756" t="s">
        <v>33862</v>
      </c>
      <c r="N1756" t="s">
        <v>33863</v>
      </c>
      <c r="O1756" t="s">
        <v>33864</v>
      </c>
      <c r="P1756" t="s">
        <v>33854</v>
      </c>
      <c r="Q1756">
        <v>61.261258333333302</v>
      </c>
      <c r="R1756">
        <v>22.223322222222201</v>
      </c>
      <c r="S1756">
        <v>8</v>
      </c>
      <c r="T1756">
        <v>9.4066680654217691</v>
      </c>
      <c r="U1756">
        <v>95.669654007932905</v>
      </c>
      <c r="V1756">
        <v>21</v>
      </c>
      <c r="W1756">
        <v>10</v>
      </c>
    </row>
    <row r="1757" spans="1:23" hidden="1">
      <c r="A1757" t="s">
        <v>34308</v>
      </c>
      <c r="B1757" t="s">
        <v>674</v>
      </c>
      <c r="C1757" t="s">
        <v>676</v>
      </c>
      <c r="D1757">
        <v>2013</v>
      </c>
      <c r="E1757" t="s">
        <v>677</v>
      </c>
      <c r="F1757" t="s">
        <v>680</v>
      </c>
      <c r="G1757">
        <v>7</v>
      </c>
      <c r="H1757" t="s">
        <v>33764</v>
      </c>
      <c r="J1757">
        <v>7</v>
      </c>
      <c r="K1757" t="s">
        <v>33799</v>
      </c>
      <c r="L1757" t="s">
        <v>33861</v>
      </c>
      <c r="M1757" t="s">
        <v>33862</v>
      </c>
      <c r="N1757" t="s">
        <v>33863</v>
      </c>
      <c r="O1757" t="s">
        <v>33864</v>
      </c>
      <c r="P1757" t="s">
        <v>33854</v>
      </c>
      <c r="Q1757">
        <v>61.261258333333302</v>
      </c>
      <c r="R1757">
        <v>22.223322222222201</v>
      </c>
      <c r="S1757">
        <v>8</v>
      </c>
      <c r="T1757">
        <v>10.841890717261601</v>
      </c>
      <c r="U1757">
        <v>90.771013797720002</v>
      </c>
      <c r="V1757">
        <v>21</v>
      </c>
      <c r="W1757">
        <v>12</v>
      </c>
    </row>
    <row r="1758" spans="1:23" hidden="1">
      <c r="A1758" t="s">
        <v>34308</v>
      </c>
      <c r="B1758" t="s">
        <v>674</v>
      </c>
      <c r="C1758" t="s">
        <v>676</v>
      </c>
      <c r="D1758">
        <v>2013</v>
      </c>
      <c r="E1758" t="s">
        <v>677</v>
      </c>
      <c r="F1758" t="s">
        <v>680</v>
      </c>
      <c r="G1758">
        <v>7</v>
      </c>
      <c r="H1758" t="s">
        <v>33764</v>
      </c>
      <c r="J1758">
        <v>7</v>
      </c>
      <c r="K1758" t="s">
        <v>33799</v>
      </c>
      <c r="L1758" t="s">
        <v>33861</v>
      </c>
      <c r="M1758" t="s">
        <v>33862</v>
      </c>
      <c r="N1758" t="s">
        <v>33863</v>
      </c>
      <c r="O1758" t="s">
        <v>33864</v>
      </c>
      <c r="P1758" t="s">
        <v>33854</v>
      </c>
      <c r="Q1758">
        <v>61.261258333333302</v>
      </c>
      <c r="R1758">
        <v>22.223322222222201</v>
      </c>
      <c r="S1758">
        <v>8</v>
      </c>
      <c r="T1758">
        <v>12.2751551119503</v>
      </c>
      <c r="U1758">
        <v>100</v>
      </c>
      <c r="V1758">
        <v>21</v>
      </c>
      <c r="W1758">
        <v>13</v>
      </c>
    </row>
    <row r="1759" spans="1:23" hidden="1">
      <c r="A1759" t="s">
        <v>34308</v>
      </c>
      <c r="B1759" t="s">
        <v>674</v>
      </c>
      <c r="C1759" t="s">
        <v>676</v>
      </c>
      <c r="D1759">
        <v>2013</v>
      </c>
      <c r="E1759" t="s">
        <v>677</v>
      </c>
      <c r="F1759" t="s">
        <v>680</v>
      </c>
      <c r="G1759">
        <v>7</v>
      </c>
      <c r="H1759" t="s">
        <v>33764</v>
      </c>
      <c r="J1759">
        <v>7</v>
      </c>
      <c r="K1759" t="s">
        <v>33799</v>
      </c>
      <c r="L1759" t="s">
        <v>33861</v>
      </c>
      <c r="M1759" t="s">
        <v>33862</v>
      </c>
      <c r="N1759" t="s">
        <v>33863</v>
      </c>
      <c r="O1759" t="s">
        <v>33864</v>
      </c>
      <c r="P1759" t="s">
        <v>33854</v>
      </c>
      <c r="Q1759">
        <v>61.261258333333302</v>
      </c>
      <c r="R1759">
        <v>22.223322222222201</v>
      </c>
      <c r="S1759">
        <v>8</v>
      </c>
      <c r="T1759">
        <v>13.6964301771423</v>
      </c>
      <c r="U1759">
        <v>95.177691854249701</v>
      </c>
      <c r="V1759">
        <v>21</v>
      </c>
      <c r="W1759">
        <v>14</v>
      </c>
    </row>
    <row r="1760" spans="1:23" hidden="1">
      <c r="A1760" t="s">
        <v>34308</v>
      </c>
      <c r="B1760" t="s">
        <v>674</v>
      </c>
      <c r="C1760" t="s">
        <v>676</v>
      </c>
      <c r="D1760">
        <v>2013</v>
      </c>
      <c r="E1760" t="s">
        <v>677</v>
      </c>
      <c r="F1760" t="s">
        <v>680</v>
      </c>
      <c r="G1760">
        <v>7</v>
      </c>
      <c r="H1760" t="s">
        <v>33764</v>
      </c>
      <c r="J1760">
        <v>7</v>
      </c>
      <c r="K1760" t="s">
        <v>33799</v>
      </c>
      <c r="L1760" t="s">
        <v>33861</v>
      </c>
      <c r="M1760" t="s">
        <v>33862</v>
      </c>
      <c r="N1760" t="s">
        <v>33863</v>
      </c>
      <c r="O1760" t="s">
        <v>33864</v>
      </c>
      <c r="P1760" t="s">
        <v>33854</v>
      </c>
      <c r="Q1760">
        <v>61.261258333333302</v>
      </c>
      <c r="R1760">
        <v>22.223322222222201</v>
      </c>
      <c r="S1760">
        <v>8</v>
      </c>
      <c r="T1760">
        <v>15.1471590284646</v>
      </c>
      <c r="U1760">
        <v>78.944539359969596</v>
      </c>
      <c r="V1760">
        <v>21</v>
      </c>
      <c r="W1760">
        <v>15</v>
      </c>
    </row>
    <row r="1761" spans="1:23" hidden="1">
      <c r="A1761" t="s">
        <v>34308</v>
      </c>
      <c r="B1761" t="s">
        <v>674</v>
      </c>
      <c r="C1761" t="s">
        <v>676</v>
      </c>
      <c r="D1761">
        <v>2013</v>
      </c>
      <c r="E1761" t="s">
        <v>677</v>
      </c>
      <c r="F1761" t="s">
        <v>680</v>
      </c>
      <c r="G1761">
        <v>7</v>
      </c>
      <c r="H1761" t="s">
        <v>33764</v>
      </c>
      <c r="J1761">
        <v>7</v>
      </c>
      <c r="K1761" t="s">
        <v>33799</v>
      </c>
      <c r="L1761" t="s">
        <v>33861</v>
      </c>
      <c r="M1761" t="s">
        <v>33862</v>
      </c>
      <c r="N1761" t="s">
        <v>33863</v>
      </c>
      <c r="O1761" t="s">
        <v>33864</v>
      </c>
      <c r="P1761" t="s">
        <v>33854</v>
      </c>
      <c r="Q1761">
        <v>61.261258333333302</v>
      </c>
      <c r="R1761">
        <v>22.223322222222201</v>
      </c>
      <c r="S1761">
        <v>8</v>
      </c>
      <c r="T1761">
        <v>16.574948296016501</v>
      </c>
      <c r="U1761">
        <v>27.4175983374796</v>
      </c>
      <c r="V1761">
        <v>21</v>
      </c>
      <c r="W1761">
        <v>16</v>
      </c>
    </row>
    <row r="1762" spans="1:23" hidden="1">
      <c r="A1762" t="s">
        <v>34308</v>
      </c>
      <c r="B1762" t="s">
        <v>674</v>
      </c>
      <c r="C1762" t="s">
        <v>676</v>
      </c>
      <c r="D1762">
        <v>2013</v>
      </c>
      <c r="E1762" t="s">
        <v>677</v>
      </c>
      <c r="F1762" t="s">
        <v>680</v>
      </c>
      <c r="G1762">
        <v>7</v>
      </c>
      <c r="H1762" t="s">
        <v>33764</v>
      </c>
      <c r="J1762">
        <v>7</v>
      </c>
      <c r="K1762" t="s">
        <v>33799</v>
      </c>
      <c r="L1762" t="s">
        <v>33861</v>
      </c>
      <c r="M1762" t="s">
        <v>33862</v>
      </c>
      <c r="N1762" t="s">
        <v>33863</v>
      </c>
      <c r="O1762" t="s">
        <v>33864</v>
      </c>
      <c r="P1762" t="s">
        <v>33854</v>
      </c>
      <c r="Q1762">
        <v>61.261258333333302</v>
      </c>
      <c r="R1762">
        <v>22.223322222222201</v>
      </c>
      <c r="S1762">
        <v>8</v>
      </c>
      <c r="T1762">
        <v>18.010810378762901</v>
      </c>
      <c r="U1762">
        <v>17.927844218645401</v>
      </c>
      <c r="V1762">
        <v>21</v>
      </c>
      <c r="W1762">
        <v>18</v>
      </c>
    </row>
    <row r="1763" spans="1:23" hidden="1">
      <c r="A1763" t="s">
        <v>34308</v>
      </c>
      <c r="B1763" t="s">
        <v>674</v>
      </c>
      <c r="C1763" t="s">
        <v>676</v>
      </c>
      <c r="D1763">
        <v>2013</v>
      </c>
      <c r="E1763" t="s">
        <v>677</v>
      </c>
      <c r="F1763" t="s">
        <v>680</v>
      </c>
      <c r="G1763">
        <v>7</v>
      </c>
      <c r="H1763" t="s">
        <v>33764</v>
      </c>
      <c r="J1763">
        <v>7</v>
      </c>
      <c r="K1763" t="s">
        <v>33799</v>
      </c>
      <c r="L1763" t="s">
        <v>33861</v>
      </c>
      <c r="M1763" t="s">
        <v>33862</v>
      </c>
      <c r="N1763" t="s">
        <v>33863</v>
      </c>
      <c r="O1763" t="s">
        <v>33864</v>
      </c>
      <c r="P1763" t="s">
        <v>33858</v>
      </c>
      <c r="Q1763">
        <v>50.332250000000002</v>
      </c>
      <c r="R1763">
        <v>9.5130555555555603</v>
      </c>
      <c r="S1763">
        <v>8</v>
      </c>
      <c r="T1763">
        <v>7.9901088031651799</v>
      </c>
      <c r="U1763">
        <v>66.565157010260805</v>
      </c>
      <c r="V1763">
        <v>22</v>
      </c>
      <c r="W1763">
        <v>8</v>
      </c>
    </row>
    <row r="1764" spans="1:23" hidden="1">
      <c r="A1764" t="s">
        <v>34308</v>
      </c>
      <c r="B1764" t="s">
        <v>674</v>
      </c>
      <c r="C1764" t="s">
        <v>676</v>
      </c>
      <c r="D1764">
        <v>2013</v>
      </c>
      <c r="E1764" t="s">
        <v>677</v>
      </c>
      <c r="F1764" t="s">
        <v>680</v>
      </c>
      <c r="G1764">
        <v>7</v>
      </c>
      <c r="H1764" t="s">
        <v>33764</v>
      </c>
      <c r="J1764">
        <v>7</v>
      </c>
      <c r="K1764" t="s">
        <v>33799</v>
      </c>
      <c r="L1764" t="s">
        <v>33861</v>
      </c>
      <c r="M1764" t="s">
        <v>33862</v>
      </c>
      <c r="N1764" t="s">
        <v>33863</v>
      </c>
      <c r="O1764" t="s">
        <v>33864</v>
      </c>
      <c r="P1764" t="s">
        <v>33858</v>
      </c>
      <c r="Q1764">
        <v>50.332250000000002</v>
      </c>
      <c r="R1764">
        <v>9.5130555555555603</v>
      </c>
      <c r="S1764">
        <v>8</v>
      </c>
      <c r="T1764">
        <v>9.4141214319255795</v>
      </c>
      <c r="U1764">
        <v>42.1544825105656</v>
      </c>
      <c r="V1764">
        <v>22</v>
      </c>
      <c r="W1764">
        <v>10</v>
      </c>
    </row>
    <row r="1765" spans="1:23" hidden="1">
      <c r="A1765" t="s">
        <v>34308</v>
      </c>
      <c r="B1765" t="s">
        <v>674</v>
      </c>
      <c r="C1765" t="s">
        <v>676</v>
      </c>
      <c r="D1765">
        <v>2013</v>
      </c>
      <c r="E1765" t="s">
        <v>677</v>
      </c>
      <c r="F1765" t="s">
        <v>680</v>
      </c>
      <c r="G1765">
        <v>7</v>
      </c>
      <c r="H1765" t="s">
        <v>33764</v>
      </c>
      <c r="J1765">
        <v>7</v>
      </c>
      <c r="K1765" t="s">
        <v>33799</v>
      </c>
      <c r="L1765" t="s">
        <v>33861</v>
      </c>
      <c r="M1765" t="s">
        <v>33862</v>
      </c>
      <c r="N1765" t="s">
        <v>33863</v>
      </c>
      <c r="O1765" t="s">
        <v>33864</v>
      </c>
      <c r="P1765" t="s">
        <v>33858</v>
      </c>
      <c r="Q1765">
        <v>50.332250000000002</v>
      </c>
      <c r="R1765">
        <v>9.5130555555555603</v>
      </c>
      <c r="S1765">
        <v>8</v>
      </c>
      <c r="T1765">
        <v>10.861852950873701</v>
      </c>
      <c r="U1765">
        <v>47.442176462947899</v>
      </c>
      <c r="V1765">
        <v>22</v>
      </c>
      <c r="W1765">
        <v>12</v>
      </c>
    </row>
    <row r="1766" spans="1:23" hidden="1">
      <c r="A1766" t="s">
        <v>34308</v>
      </c>
      <c r="B1766" t="s">
        <v>674</v>
      </c>
      <c r="C1766" t="s">
        <v>676</v>
      </c>
      <c r="D1766">
        <v>2013</v>
      </c>
      <c r="E1766" t="s">
        <v>677</v>
      </c>
      <c r="F1766" t="s">
        <v>680</v>
      </c>
      <c r="G1766">
        <v>7</v>
      </c>
      <c r="H1766" t="s">
        <v>33764</v>
      </c>
      <c r="J1766">
        <v>7</v>
      </c>
      <c r="K1766" t="s">
        <v>33799</v>
      </c>
      <c r="L1766" t="s">
        <v>33861</v>
      </c>
      <c r="M1766" t="s">
        <v>33862</v>
      </c>
      <c r="N1766" t="s">
        <v>33863</v>
      </c>
      <c r="O1766" t="s">
        <v>33864</v>
      </c>
      <c r="P1766" t="s">
        <v>33858</v>
      </c>
      <c r="Q1766">
        <v>50.332250000000002</v>
      </c>
      <c r="R1766">
        <v>9.5130555555555603</v>
      </c>
      <c r="S1766">
        <v>8</v>
      </c>
      <c r="T1766">
        <v>12.2685609807271</v>
      </c>
      <c r="U1766">
        <v>47.278522115317301</v>
      </c>
      <c r="V1766">
        <v>22</v>
      </c>
      <c r="W1766">
        <v>13</v>
      </c>
    </row>
    <row r="1767" spans="1:23" hidden="1">
      <c r="A1767" t="s">
        <v>34308</v>
      </c>
      <c r="B1767" t="s">
        <v>674</v>
      </c>
      <c r="C1767" t="s">
        <v>676</v>
      </c>
      <c r="D1767">
        <v>2013</v>
      </c>
      <c r="E1767" t="s">
        <v>677</v>
      </c>
      <c r="F1767" t="s">
        <v>680</v>
      </c>
      <c r="G1767">
        <v>7</v>
      </c>
      <c r="H1767" t="s">
        <v>33764</v>
      </c>
      <c r="J1767">
        <v>7</v>
      </c>
      <c r="K1767" t="s">
        <v>33799</v>
      </c>
      <c r="L1767" t="s">
        <v>33861</v>
      </c>
      <c r="M1767" t="s">
        <v>33862</v>
      </c>
      <c r="N1767" t="s">
        <v>33863</v>
      </c>
      <c r="O1767" t="s">
        <v>33864</v>
      </c>
      <c r="P1767" t="s">
        <v>33858</v>
      </c>
      <c r="Q1767">
        <v>50.332250000000002</v>
      </c>
      <c r="R1767">
        <v>9.5130555555555603</v>
      </c>
      <c r="S1767">
        <v>8</v>
      </c>
      <c r="T1767">
        <v>13.693572720278899</v>
      </c>
      <c r="U1767">
        <v>15.694232133401201</v>
      </c>
      <c r="V1767">
        <v>22</v>
      </c>
      <c r="W1767">
        <v>14</v>
      </c>
    </row>
    <row r="1768" spans="1:23" hidden="1">
      <c r="A1768" t="s">
        <v>34308</v>
      </c>
      <c r="B1768" t="s">
        <v>674</v>
      </c>
      <c r="C1768" t="s">
        <v>676</v>
      </c>
      <c r="D1768">
        <v>2013</v>
      </c>
      <c r="E1768" t="s">
        <v>677</v>
      </c>
      <c r="F1768" t="s">
        <v>680</v>
      </c>
      <c r="G1768">
        <v>7</v>
      </c>
      <c r="H1768" t="s">
        <v>33764</v>
      </c>
      <c r="J1768">
        <v>7</v>
      </c>
      <c r="K1768" t="s">
        <v>33799</v>
      </c>
      <c r="L1768" t="s">
        <v>33861</v>
      </c>
      <c r="M1768" t="s">
        <v>33862</v>
      </c>
      <c r="N1768" t="s">
        <v>33863</v>
      </c>
      <c r="O1768" t="s">
        <v>33864</v>
      </c>
      <c r="P1768" t="s">
        <v>33858</v>
      </c>
      <c r="Q1768">
        <v>50.332250000000002</v>
      </c>
      <c r="R1768">
        <v>9.5130555555555603</v>
      </c>
      <c r="S1768">
        <v>8</v>
      </c>
      <c r="T1768">
        <v>15.1303140205217</v>
      </c>
      <c r="U1768">
        <v>0</v>
      </c>
      <c r="V1768">
        <v>22</v>
      </c>
      <c r="W1768">
        <v>15</v>
      </c>
    </row>
    <row r="1769" spans="1:23" hidden="1">
      <c r="A1769" t="s">
        <v>34308</v>
      </c>
      <c r="B1769" t="s">
        <v>674</v>
      </c>
      <c r="C1769" t="s">
        <v>676</v>
      </c>
      <c r="D1769">
        <v>2013</v>
      </c>
      <c r="E1769" t="s">
        <v>677</v>
      </c>
      <c r="F1769" t="s">
        <v>680</v>
      </c>
      <c r="G1769">
        <v>7</v>
      </c>
      <c r="H1769" t="s">
        <v>33764</v>
      </c>
      <c r="J1769">
        <v>7</v>
      </c>
      <c r="K1769" t="s">
        <v>33799</v>
      </c>
      <c r="L1769" t="s">
        <v>33861</v>
      </c>
      <c r="M1769" t="s">
        <v>33862</v>
      </c>
      <c r="N1769" t="s">
        <v>33863</v>
      </c>
      <c r="O1769" t="s">
        <v>33864</v>
      </c>
      <c r="P1769" t="s">
        <v>33858</v>
      </c>
      <c r="Q1769">
        <v>50.332250000000002</v>
      </c>
      <c r="R1769">
        <v>9.5130555555555603</v>
      </c>
      <c r="S1769">
        <v>8</v>
      </c>
      <c r="T1769">
        <v>16.5927124858875</v>
      </c>
      <c r="U1769">
        <v>0</v>
      </c>
      <c r="V1769">
        <v>22</v>
      </c>
      <c r="W1769">
        <v>16</v>
      </c>
    </row>
    <row r="1770" spans="1:23" hidden="1">
      <c r="A1770" t="s">
        <v>34308</v>
      </c>
      <c r="B1770" t="s">
        <v>674</v>
      </c>
      <c r="C1770" t="s">
        <v>676</v>
      </c>
      <c r="D1770">
        <v>2013</v>
      </c>
      <c r="E1770" t="s">
        <v>677</v>
      </c>
      <c r="F1770" t="s">
        <v>680</v>
      </c>
      <c r="G1770">
        <v>7</v>
      </c>
      <c r="H1770" t="s">
        <v>33764</v>
      </c>
      <c r="J1770">
        <v>7</v>
      </c>
      <c r="K1770" t="s">
        <v>33799</v>
      </c>
      <c r="L1770" t="s">
        <v>33861</v>
      </c>
      <c r="M1770" t="s">
        <v>33862</v>
      </c>
      <c r="N1770" t="s">
        <v>33863</v>
      </c>
      <c r="O1770" t="s">
        <v>33864</v>
      </c>
      <c r="P1770" t="s">
        <v>33858</v>
      </c>
      <c r="Q1770">
        <v>50.332250000000002</v>
      </c>
      <c r="R1770">
        <v>9.5130555555555603</v>
      </c>
      <c r="S1770">
        <v>8</v>
      </c>
      <c r="T1770">
        <v>18.013328137957199</v>
      </c>
      <c r="U1770">
        <v>0</v>
      </c>
      <c r="V1770">
        <v>22</v>
      </c>
      <c r="W1770">
        <v>18</v>
      </c>
    </row>
    <row r="1771" spans="1:23" hidden="1">
      <c r="A1771" t="s">
        <v>34308</v>
      </c>
      <c r="B1771" t="s">
        <v>674</v>
      </c>
      <c r="C1771" t="s">
        <v>676</v>
      </c>
      <c r="D1771">
        <v>2013</v>
      </c>
      <c r="E1771" t="s">
        <v>677</v>
      </c>
      <c r="F1771" t="s">
        <v>680</v>
      </c>
      <c r="G1771">
        <v>7</v>
      </c>
      <c r="H1771" t="s">
        <v>33764</v>
      </c>
      <c r="J1771">
        <v>7</v>
      </c>
      <c r="K1771" t="s">
        <v>33799</v>
      </c>
      <c r="L1771" t="s">
        <v>33861</v>
      </c>
      <c r="M1771" t="s">
        <v>33862</v>
      </c>
      <c r="N1771" t="s">
        <v>33863</v>
      </c>
      <c r="O1771" t="s">
        <v>33864</v>
      </c>
      <c r="P1771" t="s">
        <v>33859</v>
      </c>
      <c r="Q1771">
        <v>46.735872222222199</v>
      </c>
      <c r="R1771">
        <v>7.1159277777777801</v>
      </c>
      <c r="S1771">
        <v>8</v>
      </c>
      <c r="T1771">
        <v>8.0048556784461802</v>
      </c>
      <c r="U1771">
        <v>60.682592492681501</v>
      </c>
      <c r="V1771">
        <v>26</v>
      </c>
      <c r="W1771">
        <v>8</v>
      </c>
    </row>
    <row r="1772" spans="1:23" hidden="1">
      <c r="A1772" t="s">
        <v>34308</v>
      </c>
      <c r="B1772" t="s">
        <v>674</v>
      </c>
      <c r="C1772" t="s">
        <v>676</v>
      </c>
      <c r="D1772">
        <v>2013</v>
      </c>
      <c r="E1772" t="s">
        <v>677</v>
      </c>
      <c r="F1772" t="s">
        <v>680</v>
      </c>
      <c r="G1772">
        <v>7</v>
      </c>
      <c r="H1772" t="s">
        <v>33764</v>
      </c>
      <c r="J1772">
        <v>7</v>
      </c>
      <c r="K1772" t="s">
        <v>33799</v>
      </c>
      <c r="L1772" t="s">
        <v>33861</v>
      </c>
      <c r="M1772" t="s">
        <v>33862</v>
      </c>
      <c r="N1772" t="s">
        <v>33863</v>
      </c>
      <c r="O1772" t="s">
        <v>33864</v>
      </c>
      <c r="P1772" t="s">
        <v>33859</v>
      </c>
      <c r="Q1772">
        <v>46.735872222222199</v>
      </c>
      <c r="R1772">
        <v>7.1159277777777801</v>
      </c>
      <c r="S1772">
        <v>8</v>
      </c>
      <c r="T1772">
        <v>9.4276693742569098</v>
      </c>
      <c r="U1772">
        <v>44.880256571651202</v>
      </c>
      <c r="V1772">
        <v>26</v>
      </c>
      <c r="W1772">
        <v>10</v>
      </c>
    </row>
    <row r="1773" spans="1:23" hidden="1">
      <c r="A1773" t="s">
        <v>34308</v>
      </c>
      <c r="B1773" t="s">
        <v>674</v>
      </c>
      <c r="C1773" t="s">
        <v>676</v>
      </c>
      <c r="D1773">
        <v>2013</v>
      </c>
      <c r="E1773" t="s">
        <v>677</v>
      </c>
      <c r="F1773" t="s">
        <v>680</v>
      </c>
      <c r="G1773">
        <v>7</v>
      </c>
      <c r="H1773" t="s">
        <v>33764</v>
      </c>
      <c r="J1773">
        <v>7</v>
      </c>
      <c r="K1773" t="s">
        <v>33799</v>
      </c>
      <c r="L1773" t="s">
        <v>33861</v>
      </c>
      <c r="M1773" t="s">
        <v>33862</v>
      </c>
      <c r="N1773" t="s">
        <v>33863</v>
      </c>
      <c r="O1773" t="s">
        <v>33864</v>
      </c>
      <c r="P1773" t="s">
        <v>33859</v>
      </c>
      <c r="Q1773">
        <v>46.735872222222199</v>
      </c>
      <c r="R1773">
        <v>7.1159277777777801</v>
      </c>
      <c r="S1773">
        <v>8</v>
      </c>
      <c r="T1773">
        <v>10.8450678895782</v>
      </c>
      <c r="U1773">
        <v>67.958916564257805</v>
      </c>
      <c r="V1773">
        <v>26</v>
      </c>
      <c r="W1773">
        <v>12</v>
      </c>
    </row>
    <row r="1774" spans="1:23" hidden="1">
      <c r="A1774" t="s">
        <v>34308</v>
      </c>
      <c r="B1774" t="s">
        <v>674</v>
      </c>
      <c r="C1774" t="s">
        <v>676</v>
      </c>
      <c r="D1774">
        <v>2013</v>
      </c>
      <c r="E1774" t="s">
        <v>677</v>
      </c>
      <c r="F1774" t="s">
        <v>680</v>
      </c>
      <c r="G1774">
        <v>7</v>
      </c>
      <c r="H1774" t="s">
        <v>33764</v>
      </c>
      <c r="J1774">
        <v>7</v>
      </c>
      <c r="K1774" t="s">
        <v>33799</v>
      </c>
      <c r="L1774" t="s">
        <v>33861</v>
      </c>
      <c r="M1774" t="s">
        <v>33862</v>
      </c>
      <c r="N1774" t="s">
        <v>33863</v>
      </c>
      <c r="O1774" t="s">
        <v>33864</v>
      </c>
      <c r="P1774" t="s">
        <v>33859</v>
      </c>
      <c r="Q1774">
        <v>46.735872222222199</v>
      </c>
      <c r="R1774">
        <v>7.1159277777777801</v>
      </c>
      <c r="S1774">
        <v>8</v>
      </c>
      <c r="T1774">
        <v>12.2943979857926</v>
      </c>
      <c r="U1774">
        <v>61.768825745086801</v>
      </c>
      <c r="V1774">
        <v>26</v>
      </c>
      <c r="W1774">
        <v>13</v>
      </c>
    </row>
    <row r="1775" spans="1:23" hidden="1">
      <c r="A1775" t="s">
        <v>34308</v>
      </c>
      <c r="B1775" t="s">
        <v>674</v>
      </c>
      <c r="C1775" t="s">
        <v>676</v>
      </c>
      <c r="D1775">
        <v>2013</v>
      </c>
      <c r="E1775" t="s">
        <v>677</v>
      </c>
      <c r="F1775" t="s">
        <v>680</v>
      </c>
      <c r="G1775">
        <v>7</v>
      </c>
      <c r="H1775" t="s">
        <v>33764</v>
      </c>
      <c r="J1775">
        <v>7</v>
      </c>
      <c r="K1775" t="s">
        <v>33799</v>
      </c>
      <c r="L1775" t="s">
        <v>33861</v>
      </c>
      <c r="M1775" t="s">
        <v>33862</v>
      </c>
      <c r="N1775" t="s">
        <v>33863</v>
      </c>
      <c r="O1775" t="s">
        <v>33864</v>
      </c>
      <c r="P1775" t="s">
        <v>33859</v>
      </c>
      <c r="Q1775">
        <v>46.735872222222199</v>
      </c>
      <c r="R1775">
        <v>7.1159277777777801</v>
      </c>
      <c r="S1775">
        <v>8</v>
      </c>
      <c r="T1775">
        <v>13.7042632057468</v>
      </c>
      <c r="U1775">
        <v>38.936546473638401</v>
      </c>
      <c r="V1775">
        <v>26</v>
      </c>
      <c r="W1775">
        <v>14</v>
      </c>
    </row>
    <row r="1776" spans="1:23" hidden="1">
      <c r="A1776" t="s">
        <v>34308</v>
      </c>
      <c r="B1776" t="s">
        <v>674</v>
      </c>
      <c r="C1776" t="s">
        <v>676</v>
      </c>
      <c r="D1776">
        <v>2013</v>
      </c>
      <c r="E1776" t="s">
        <v>677</v>
      </c>
      <c r="F1776" t="s">
        <v>680</v>
      </c>
      <c r="G1776">
        <v>7</v>
      </c>
      <c r="H1776" t="s">
        <v>33764</v>
      </c>
      <c r="J1776">
        <v>7</v>
      </c>
      <c r="K1776" t="s">
        <v>33799</v>
      </c>
      <c r="L1776" t="s">
        <v>33861</v>
      </c>
      <c r="M1776" t="s">
        <v>33862</v>
      </c>
      <c r="N1776" t="s">
        <v>33863</v>
      </c>
      <c r="O1776" t="s">
        <v>33864</v>
      </c>
      <c r="P1776" t="s">
        <v>33859</v>
      </c>
      <c r="Q1776">
        <v>46.735872222222199</v>
      </c>
      <c r="R1776">
        <v>7.1159277777777801</v>
      </c>
      <c r="S1776">
        <v>8</v>
      </c>
      <c r="T1776">
        <v>15.129234980867</v>
      </c>
      <c r="U1776">
        <v>7.6392011110112099</v>
      </c>
      <c r="V1776">
        <v>26</v>
      </c>
      <c r="W1776">
        <v>15</v>
      </c>
    </row>
    <row r="1777" spans="1:23" hidden="1">
      <c r="A1777" t="s">
        <v>34308</v>
      </c>
      <c r="B1777" t="s">
        <v>674</v>
      </c>
      <c r="C1777" t="s">
        <v>676</v>
      </c>
      <c r="D1777">
        <v>2013</v>
      </c>
      <c r="E1777" t="s">
        <v>677</v>
      </c>
      <c r="F1777" t="s">
        <v>680</v>
      </c>
      <c r="G1777">
        <v>7</v>
      </c>
      <c r="H1777" t="s">
        <v>33764</v>
      </c>
      <c r="J1777">
        <v>7</v>
      </c>
      <c r="K1777" t="s">
        <v>33799</v>
      </c>
      <c r="L1777" t="s">
        <v>33861</v>
      </c>
      <c r="M1777" t="s">
        <v>33862</v>
      </c>
      <c r="N1777" t="s">
        <v>33863</v>
      </c>
      <c r="O1777" t="s">
        <v>33864</v>
      </c>
      <c r="P1777" t="s">
        <v>33859</v>
      </c>
      <c r="Q1777">
        <v>46.735872222222199</v>
      </c>
      <c r="R1777">
        <v>7.1159277777777801</v>
      </c>
      <c r="S1777">
        <v>8</v>
      </c>
      <c r="T1777">
        <v>16.5648772592392</v>
      </c>
      <c r="U1777">
        <v>0</v>
      </c>
      <c r="V1777">
        <v>26</v>
      </c>
      <c r="W1777">
        <v>16</v>
      </c>
    </row>
    <row r="1778" spans="1:23" hidden="1">
      <c r="A1778" t="s">
        <v>34308</v>
      </c>
      <c r="B1778" t="s">
        <v>674</v>
      </c>
      <c r="C1778" t="s">
        <v>676</v>
      </c>
      <c r="D1778">
        <v>2013</v>
      </c>
      <c r="E1778" t="s">
        <v>677</v>
      </c>
      <c r="F1778" t="s">
        <v>680</v>
      </c>
      <c r="G1778">
        <v>7</v>
      </c>
      <c r="H1778" t="s">
        <v>33764</v>
      </c>
      <c r="J1778">
        <v>7</v>
      </c>
      <c r="K1778" t="s">
        <v>33799</v>
      </c>
      <c r="L1778" t="s">
        <v>33861</v>
      </c>
      <c r="M1778" t="s">
        <v>33862</v>
      </c>
      <c r="N1778" t="s">
        <v>33863</v>
      </c>
      <c r="O1778" t="s">
        <v>33864</v>
      </c>
      <c r="P1778" t="s">
        <v>33859</v>
      </c>
      <c r="Q1778">
        <v>46.735872222222199</v>
      </c>
      <c r="R1778">
        <v>7.1159277777777801</v>
      </c>
      <c r="S1778">
        <v>8</v>
      </c>
      <c r="T1778">
        <v>18.041203329037099</v>
      </c>
      <c r="U1778">
        <v>0</v>
      </c>
      <c r="V1778">
        <v>26</v>
      </c>
      <c r="W1778">
        <v>18</v>
      </c>
    </row>
    <row r="1779" spans="1:23" hidden="1">
      <c r="A1779" t="s">
        <v>34308</v>
      </c>
      <c r="B1779" t="s">
        <v>674</v>
      </c>
      <c r="C1779" t="s">
        <v>676</v>
      </c>
      <c r="D1779">
        <v>2013</v>
      </c>
      <c r="E1779" t="s">
        <v>677</v>
      </c>
      <c r="F1779" t="s">
        <v>680</v>
      </c>
      <c r="G1779">
        <v>7</v>
      </c>
      <c r="H1779" t="s">
        <v>33764</v>
      </c>
      <c r="J1779">
        <v>7</v>
      </c>
      <c r="K1779" t="s">
        <v>33799</v>
      </c>
      <c r="L1779" t="s">
        <v>33861</v>
      </c>
      <c r="M1779" t="s">
        <v>33862</v>
      </c>
      <c r="N1779" t="s">
        <v>33863</v>
      </c>
      <c r="O1779" t="s">
        <v>33864</v>
      </c>
      <c r="P1779" t="s">
        <v>33855</v>
      </c>
      <c r="Q1779">
        <v>65.061155555555601</v>
      </c>
      <c r="R1779">
        <v>25.527999999999999</v>
      </c>
      <c r="S1779">
        <v>8</v>
      </c>
      <c r="T1779">
        <v>7.9854529468772704</v>
      </c>
      <c r="U1779">
        <v>100</v>
      </c>
      <c r="V1779">
        <v>26</v>
      </c>
      <c r="W1779">
        <v>8</v>
      </c>
    </row>
    <row r="1780" spans="1:23" hidden="1">
      <c r="A1780" t="s">
        <v>34308</v>
      </c>
      <c r="B1780" t="s">
        <v>674</v>
      </c>
      <c r="C1780" t="s">
        <v>676</v>
      </c>
      <c r="D1780">
        <v>2013</v>
      </c>
      <c r="E1780" t="s">
        <v>677</v>
      </c>
      <c r="F1780" t="s">
        <v>680</v>
      </c>
      <c r="G1780">
        <v>7</v>
      </c>
      <c r="H1780" t="s">
        <v>33764</v>
      </c>
      <c r="J1780">
        <v>7</v>
      </c>
      <c r="K1780" t="s">
        <v>33799</v>
      </c>
      <c r="L1780" t="s">
        <v>33861</v>
      </c>
      <c r="M1780" t="s">
        <v>33862</v>
      </c>
      <c r="N1780" t="s">
        <v>33863</v>
      </c>
      <c r="O1780" t="s">
        <v>33864</v>
      </c>
      <c r="P1780" t="s">
        <v>33855</v>
      </c>
      <c r="Q1780">
        <v>65.061155555555601</v>
      </c>
      <c r="R1780">
        <v>25.527999999999999</v>
      </c>
      <c r="S1780">
        <v>8</v>
      </c>
      <c r="T1780">
        <v>9.3921210122990502</v>
      </c>
      <c r="U1780">
        <v>100</v>
      </c>
      <c r="V1780">
        <v>26</v>
      </c>
      <c r="W1780">
        <v>10</v>
      </c>
    </row>
    <row r="1781" spans="1:23" hidden="1">
      <c r="A1781" t="s">
        <v>34308</v>
      </c>
      <c r="B1781" t="s">
        <v>674</v>
      </c>
      <c r="C1781" t="s">
        <v>676</v>
      </c>
      <c r="D1781">
        <v>2013</v>
      </c>
      <c r="E1781" t="s">
        <v>677</v>
      </c>
      <c r="F1781" t="s">
        <v>680</v>
      </c>
      <c r="G1781">
        <v>7</v>
      </c>
      <c r="H1781" t="s">
        <v>33764</v>
      </c>
      <c r="J1781">
        <v>7</v>
      </c>
      <c r="K1781" t="s">
        <v>33799</v>
      </c>
      <c r="L1781" t="s">
        <v>33861</v>
      </c>
      <c r="M1781" t="s">
        <v>33862</v>
      </c>
      <c r="N1781" t="s">
        <v>33863</v>
      </c>
      <c r="O1781" t="s">
        <v>33864</v>
      </c>
      <c r="P1781" t="s">
        <v>33855</v>
      </c>
      <c r="Q1781">
        <v>65.061155555555601</v>
      </c>
      <c r="R1781">
        <v>25.527999999999999</v>
      </c>
      <c r="S1781">
        <v>8</v>
      </c>
      <c r="T1781">
        <v>10.8545394598807</v>
      </c>
      <c r="U1781">
        <v>100</v>
      </c>
      <c r="V1781">
        <v>26</v>
      </c>
      <c r="W1781">
        <v>12</v>
      </c>
    </row>
    <row r="1782" spans="1:23" hidden="1">
      <c r="A1782" t="s">
        <v>34308</v>
      </c>
      <c r="B1782" t="s">
        <v>674</v>
      </c>
      <c r="C1782" t="s">
        <v>676</v>
      </c>
      <c r="D1782">
        <v>2013</v>
      </c>
      <c r="E1782" t="s">
        <v>677</v>
      </c>
      <c r="F1782" t="s">
        <v>680</v>
      </c>
      <c r="G1782">
        <v>7</v>
      </c>
      <c r="H1782" t="s">
        <v>33764</v>
      </c>
      <c r="J1782">
        <v>7</v>
      </c>
      <c r="K1782" t="s">
        <v>33799</v>
      </c>
      <c r="L1782" t="s">
        <v>33861</v>
      </c>
      <c r="M1782" t="s">
        <v>33862</v>
      </c>
      <c r="N1782" t="s">
        <v>33863</v>
      </c>
      <c r="O1782" t="s">
        <v>33864</v>
      </c>
      <c r="P1782" t="s">
        <v>33855</v>
      </c>
      <c r="Q1782">
        <v>65.061155555555601</v>
      </c>
      <c r="R1782">
        <v>25.527999999999999</v>
      </c>
      <c r="S1782">
        <v>8</v>
      </c>
      <c r="T1782">
        <v>12.261227507518299</v>
      </c>
      <c r="U1782">
        <v>100</v>
      </c>
      <c r="V1782">
        <v>26</v>
      </c>
      <c r="W1782">
        <v>13</v>
      </c>
    </row>
    <row r="1783" spans="1:23" hidden="1">
      <c r="A1783" t="s">
        <v>34308</v>
      </c>
      <c r="B1783" t="s">
        <v>674</v>
      </c>
      <c r="C1783" t="s">
        <v>676</v>
      </c>
      <c r="D1783">
        <v>2013</v>
      </c>
      <c r="E1783" t="s">
        <v>677</v>
      </c>
      <c r="F1783" t="s">
        <v>680</v>
      </c>
      <c r="G1783">
        <v>7</v>
      </c>
      <c r="H1783" t="s">
        <v>33764</v>
      </c>
      <c r="J1783">
        <v>7</v>
      </c>
      <c r="K1783" t="s">
        <v>33799</v>
      </c>
      <c r="L1783" t="s">
        <v>33861</v>
      </c>
      <c r="M1783" t="s">
        <v>33862</v>
      </c>
      <c r="N1783" t="s">
        <v>33863</v>
      </c>
      <c r="O1783" t="s">
        <v>33864</v>
      </c>
      <c r="P1783" t="s">
        <v>33855</v>
      </c>
      <c r="Q1783">
        <v>65.061155555555601</v>
      </c>
      <c r="R1783">
        <v>25.527999999999999</v>
      </c>
      <c r="S1783">
        <v>8</v>
      </c>
      <c r="T1783">
        <v>13.695770764020001</v>
      </c>
      <c r="U1783">
        <v>100</v>
      </c>
      <c r="V1783">
        <v>26</v>
      </c>
      <c r="W1783">
        <v>14</v>
      </c>
    </row>
    <row r="1784" spans="1:23" hidden="1">
      <c r="A1784" t="s">
        <v>34308</v>
      </c>
      <c r="B1784" t="s">
        <v>674</v>
      </c>
      <c r="C1784" t="s">
        <v>676</v>
      </c>
      <c r="D1784">
        <v>2013</v>
      </c>
      <c r="E1784" t="s">
        <v>677</v>
      </c>
      <c r="F1784" t="s">
        <v>680</v>
      </c>
      <c r="G1784">
        <v>7</v>
      </c>
      <c r="H1784" t="s">
        <v>33764</v>
      </c>
      <c r="J1784">
        <v>7</v>
      </c>
      <c r="K1784" t="s">
        <v>33799</v>
      </c>
      <c r="L1784" t="s">
        <v>33861</v>
      </c>
      <c r="M1784" t="s">
        <v>33862</v>
      </c>
      <c r="N1784" t="s">
        <v>33863</v>
      </c>
      <c r="O1784" t="s">
        <v>33864</v>
      </c>
      <c r="P1784" t="s">
        <v>33855</v>
      </c>
      <c r="Q1784">
        <v>65.061155555555601</v>
      </c>
      <c r="R1784">
        <v>25.527999999999999</v>
      </c>
      <c r="S1784">
        <v>8</v>
      </c>
      <c r="T1784">
        <v>15.1442216427379</v>
      </c>
      <c r="U1784">
        <v>100</v>
      </c>
      <c r="V1784">
        <v>26</v>
      </c>
      <c r="W1784">
        <v>15</v>
      </c>
    </row>
    <row r="1785" spans="1:23" hidden="1">
      <c r="A1785" t="s">
        <v>34308</v>
      </c>
      <c r="B1785" t="s">
        <v>674</v>
      </c>
      <c r="C1785" t="s">
        <v>676</v>
      </c>
      <c r="D1785">
        <v>2013</v>
      </c>
      <c r="E1785" t="s">
        <v>677</v>
      </c>
      <c r="F1785" t="s">
        <v>680</v>
      </c>
      <c r="G1785">
        <v>7</v>
      </c>
      <c r="H1785" t="s">
        <v>33764</v>
      </c>
      <c r="J1785">
        <v>7</v>
      </c>
      <c r="K1785" t="s">
        <v>33799</v>
      </c>
      <c r="L1785" t="s">
        <v>33861</v>
      </c>
      <c r="M1785" t="s">
        <v>33862</v>
      </c>
      <c r="N1785" t="s">
        <v>33863</v>
      </c>
      <c r="O1785" t="s">
        <v>33864</v>
      </c>
      <c r="P1785" t="s">
        <v>33855</v>
      </c>
      <c r="Q1785">
        <v>65.061155555555601</v>
      </c>
      <c r="R1785">
        <v>25.527999999999999</v>
      </c>
      <c r="S1785">
        <v>8</v>
      </c>
      <c r="T1785">
        <v>16.5868377144341</v>
      </c>
      <c r="U1785">
        <v>42.051574099051798</v>
      </c>
      <c r="V1785">
        <v>26</v>
      </c>
      <c r="W1785">
        <v>16</v>
      </c>
    </row>
    <row r="1786" spans="1:23" hidden="1">
      <c r="A1786" t="s">
        <v>34308</v>
      </c>
      <c r="B1786" t="s">
        <v>674</v>
      </c>
      <c r="C1786" t="s">
        <v>676</v>
      </c>
      <c r="D1786">
        <v>2013</v>
      </c>
      <c r="E1786" t="s">
        <v>677</v>
      </c>
      <c r="F1786" t="s">
        <v>680</v>
      </c>
      <c r="G1786">
        <v>7</v>
      </c>
      <c r="H1786" t="s">
        <v>33764</v>
      </c>
      <c r="J1786">
        <v>7</v>
      </c>
      <c r="K1786" t="s">
        <v>33799</v>
      </c>
      <c r="L1786" t="s">
        <v>33861</v>
      </c>
      <c r="M1786" t="s">
        <v>33862</v>
      </c>
      <c r="N1786" t="s">
        <v>33863</v>
      </c>
      <c r="O1786" t="s">
        <v>33864</v>
      </c>
      <c r="P1786" t="s">
        <v>33855</v>
      </c>
      <c r="Q1786">
        <v>65.061155555555601</v>
      </c>
      <c r="R1786">
        <v>25.527999999999999</v>
      </c>
      <c r="S1786">
        <v>8</v>
      </c>
      <c r="T1786">
        <v>18.003496887769799</v>
      </c>
      <c r="U1786">
        <v>70.438709548501805</v>
      </c>
      <c r="V1786">
        <v>26</v>
      </c>
      <c r="W1786">
        <v>18</v>
      </c>
    </row>
    <row r="1787" spans="1:23" hidden="1">
      <c r="A1787" t="s">
        <v>34309</v>
      </c>
      <c r="B1787" t="s">
        <v>5083</v>
      </c>
      <c r="C1787" t="s">
        <v>5085</v>
      </c>
      <c r="D1787">
        <v>2017</v>
      </c>
      <c r="E1787" t="s">
        <v>145</v>
      </c>
      <c r="F1787" t="s">
        <v>5088</v>
      </c>
      <c r="G1787">
        <v>6</v>
      </c>
      <c r="H1787" t="s">
        <v>33804</v>
      </c>
      <c r="J1787">
        <v>6</v>
      </c>
      <c r="K1787" t="s">
        <v>33799</v>
      </c>
      <c r="L1787" t="s">
        <v>33850</v>
      </c>
      <c r="M1787" t="s">
        <v>33967</v>
      </c>
      <c r="N1787" t="s">
        <v>33852</v>
      </c>
      <c r="O1787" t="s">
        <v>33853</v>
      </c>
      <c r="P1787" t="s">
        <v>33971</v>
      </c>
      <c r="Q1787">
        <v>46.3</v>
      </c>
      <c r="R1787">
        <v>11.22</v>
      </c>
      <c r="S1787" s="5">
        <v>6</v>
      </c>
      <c r="T1787">
        <v>7.16505594871448</v>
      </c>
      <c r="U1787">
        <v>45.260323927402503</v>
      </c>
      <c r="V1787">
        <v>168</v>
      </c>
      <c r="W1787">
        <v>8</v>
      </c>
    </row>
    <row r="1788" spans="1:23" hidden="1">
      <c r="A1788" t="s">
        <v>34309</v>
      </c>
      <c r="B1788" t="s">
        <v>5083</v>
      </c>
      <c r="C1788" t="s">
        <v>5085</v>
      </c>
      <c r="D1788">
        <v>2017</v>
      </c>
      <c r="E1788" t="s">
        <v>145</v>
      </c>
      <c r="F1788" t="s">
        <v>5088</v>
      </c>
      <c r="G1788">
        <v>6</v>
      </c>
      <c r="H1788" t="s">
        <v>33804</v>
      </c>
      <c r="J1788">
        <v>6</v>
      </c>
      <c r="K1788" t="s">
        <v>33799</v>
      </c>
      <c r="L1788" t="s">
        <v>33850</v>
      </c>
      <c r="M1788" t="s">
        <v>33967</v>
      </c>
      <c r="N1788" t="s">
        <v>33852</v>
      </c>
      <c r="O1788" t="s">
        <v>33853</v>
      </c>
      <c r="P1788" t="s">
        <v>33971</v>
      </c>
      <c r="Q1788">
        <v>46.3</v>
      </c>
      <c r="R1788">
        <v>11.22</v>
      </c>
      <c r="S1788" s="5">
        <v>6</v>
      </c>
      <c r="T1788">
        <v>9.29492068702511</v>
      </c>
      <c r="U1788">
        <v>58.288312766623598</v>
      </c>
      <c r="V1788">
        <v>168</v>
      </c>
      <c r="W1788">
        <v>10</v>
      </c>
    </row>
    <row r="1789" spans="1:23" hidden="1">
      <c r="A1789" t="s">
        <v>34309</v>
      </c>
      <c r="B1789" t="s">
        <v>5083</v>
      </c>
      <c r="C1789" t="s">
        <v>5085</v>
      </c>
      <c r="D1789">
        <v>2017</v>
      </c>
      <c r="E1789" t="s">
        <v>145</v>
      </c>
      <c r="F1789" t="s">
        <v>5088</v>
      </c>
      <c r="G1789">
        <v>6</v>
      </c>
      <c r="H1789" t="s">
        <v>33804</v>
      </c>
      <c r="J1789">
        <v>6</v>
      </c>
      <c r="K1789" t="s">
        <v>33799</v>
      </c>
      <c r="L1789" t="s">
        <v>33850</v>
      </c>
      <c r="M1789" t="s">
        <v>33967</v>
      </c>
      <c r="N1789" t="s">
        <v>33852</v>
      </c>
      <c r="O1789" t="s">
        <v>33853</v>
      </c>
      <c r="P1789" t="s">
        <v>33971</v>
      </c>
      <c r="Q1789">
        <v>46.3</v>
      </c>
      <c r="R1789">
        <v>11.22</v>
      </c>
      <c r="S1789" s="5">
        <v>6</v>
      </c>
      <c r="T1789">
        <v>11.4415224560334</v>
      </c>
      <c r="U1789">
        <v>44.114868303636001</v>
      </c>
      <c r="V1789">
        <v>168</v>
      </c>
      <c r="W1789">
        <v>12</v>
      </c>
    </row>
    <row r="1790" spans="1:23" hidden="1">
      <c r="A1790" t="s">
        <v>34309</v>
      </c>
      <c r="B1790" t="s">
        <v>5083</v>
      </c>
      <c r="C1790" t="s">
        <v>5085</v>
      </c>
      <c r="D1790">
        <v>2017</v>
      </c>
      <c r="E1790" t="s">
        <v>145</v>
      </c>
      <c r="F1790" t="s">
        <v>5088</v>
      </c>
      <c r="G1790">
        <v>6</v>
      </c>
      <c r="H1790" t="s">
        <v>33804</v>
      </c>
      <c r="J1790">
        <v>6</v>
      </c>
      <c r="K1790" t="s">
        <v>33799</v>
      </c>
      <c r="L1790" t="s">
        <v>33850</v>
      </c>
      <c r="M1790" t="s">
        <v>33967</v>
      </c>
      <c r="N1790" t="s">
        <v>33852</v>
      </c>
      <c r="O1790" t="s">
        <v>33853</v>
      </c>
      <c r="P1790" t="s">
        <v>33971</v>
      </c>
      <c r="Q1790">
        <v>46.3</v>
      </c>
      <c r="R1790">
        <v>11.22</v>
      </c>
      <c r="S1790" s="5">
        <v>6</v>
      </c>
      <c r="T1790">
        <v>13.571573391224399</v>
      </c>
      <c r="U1790">
        <v>55.727760851485201</v>
      </c>
      <c r="V1790">
        <v>168</v>
      </c>
      <c r="W1790">
        <v>14</v>
      </c>
    </row>
    <row r="1791" spans="1:23" hidden="1">
      <c r="A1791" t="s">
        <v>34309</v>
      </c>
      <c r="B1791" t="s">
        <v>5083</v>
      </c>
      <c r="C1791" t="s">
        <v>5085</v>
      </c>
      <c r="D1791">
        <v>2017</v>
      </c>
      <c r="E1791" t="s">
        <v>145</v>
      </c>
      <c r="F1791" t="s">
        <v>5088</v>
      </c>
      <c r="G1791">
        <v>6</v>
      </c>
      <c r="H1791" t="s">
        <v>33804</v>
      </c>
      <c r="J1791">
        <v>6</v>
      </c>
      <c r="K1791" t="s">
        <v>33799</v>
      </c>
      <c r="L1791" t="s">
        <v>33850</v>
      </c>
      <c r="M1791" t="s">
        <v>33967</v>
      </c>
      <c r="N1791" t="s">
        <v>33852</v>
      </c>
      <c r="O1791" t="s">
        <v>33853</v>
      </c>
      <c r="P1791" t="s">
        <v>33971</v>
      </c>
      <c r="Q1791">
        <v>46.3</v>
      </c>
      <c r="R1791">
        <v>11.22</v>
      </c>
      <c r="S1791" s="5">
        <v>6</v>
      </c>
      <c r="T1791">
        <v>15.746973611074701</v>
      </c>
      <c r="U1791">
        <v>22.6860899896419</v>
      </c>
      <c r="V1791">
        <v>168</v>
      </c>
      <c r="W1791">
        <v>16</v>
      </c>
    </row>
    <row r="1792" spans="1:23" hidden="1">
      <c r="A1792" t="s">
        <v>34309</v>
      </c>
      <c r="B1792" t="s">
        <v>5083</v>
      </c>
      <c r="C1792" t="s">
        <v>5085</v>
      </c>
      <c r="D1792">
        <v>2017</v>
      </c>
      <c r="E1792" t="s">
        <v>145</v>
      </c>
      <c r="F1792" t="s">
        <v>5088</v>
      </c>
      <c r="G1792">
        <v>6</v>
      </c>
      <c r="H1792" t="s">
        <v>33804</v>
      </c>
      <c r="J1792">
        <v>6</v>
      </c>
      <c r="K1792" t="s">
        <v>33799</v>
      </c>
      <c r="L1792" t="s">
        <v>33850</v>
      </c>
      <c r="M1792" t="s">
        <v>33967</v>
      </c>
      <c r="N1792" t="s">
        <v>33852</v>
      </c>
      <c r="O1792" t="s">
        <v>33853</v>
      </c>
      <c r="P1792" t="s">
        <v>33971</v>
      </c>
      <c r="Q1792">
        <v>46.3</v>
      </c>
      <c r="R1792">
        <v>11.22</v>
      </c>
      <c r="S1792" s="5">
        <v>6</v>
      </c>
      <c r="T1792">
        <v>17.850377703820001</v>
      </c>
      <c r="U1792">
        <v>36.814985124938097</v>
      </c>
      <c r="V1792">
        <v>168</v>
      </c>
      <c r="W1792">
        <v>18</v>
      </c>
    </row>
    <row r="1793" spans="1:23" hidden="1">
      <c r="A1793" t="s">
        <v>34309</v>
      </c>
      <c r="B1793" t="s">
        <v>5083</v>
      </c>
      <c r="C1793" t="s">
        <v>5085</v>
      </c>
      <c r="D1793">
        <v>2017</v>
      </c>
      <c r="E1793" t="s">
        <v>145</v>
      </c>
      <c r="F1793" t="s">
        <v>5088</v>
      </c>
      <c r="G1793">
        <v>6</v>
      </c>
      <c r="H1793" t="s">
        <v>33804</v>
      </c>
      <c r="J1793">
        <v>6</v>
      </c>
      <c r="K1793" t="s">
        <v>33799</v>
      </c>
      <c r="L1793" t="s">
        <v>33850</v>
      </c>
      <c r="M1793" t="s">
        <v>33967</v>
      </c>
      <c r="N1793" t="s">
        <v>33852</v>
      </c>
      <c r="O1793" t="s">
        <v>33853</v>
      </c>
      <c r="P1793" t="s">
        <v>33972</v>
      </c>
      <c r="Q1793">
        <v>52.03</v>
      </c>
      <c r="R1793">
        <v>5.17</v>
      </c>
      <c r="S1793" s="5">
        <v>6</v>
      </c>
      <c r="T1793">
        <v>7.1632974226214001</v>
      </c>
      <c r="U1793">
        <v>58.625122234803897</v>
      </c>
      <c r="V1793">
        <v>168</v>
      </c>
      <c r="W1793">
        <v>8</v>
      </c>
    </row>
    <row r="1794" spans="1:23" hidden="1">
      <c r="A1794" t="s">
        <v>34309</v>
      </c>
      <c r="B1794" t="s">
        <v>5083</v>
      </c>
      <c r="C1794" t="s">
        <v>5085</v>
      </c>
      <c r="D1794">
        <v>2017</v>
      </c>
      <c r="E1794" t="s">
        <v>145</v>
      </c>
      <c r="F1794" t="s">
        <v>5088</v>
      </c>
      <c r="G1794">
        <v>6</v>
      </c>
      <c r="H1794" t="s">
        <v>33804</v>
      </c>
      <c r="J1794">
        <v>6</v>
      </c>
      <c r="K1794" t="s">
        <v>33799</v>
      </c>
      <c r="L1794" t="s">
        <v>33850</v>
      </c>
      <c r="M1794" t="s">
        <v>33967</v>
      </c>
      <c r="N1794" t="s">
        <v>33852</v>
      </c>
      <c r="O1794" t="s">
        <v>33853</v>
      </c>
      <c r="P1794" t="s">
        <v>33972</v>
      </c>
      <c r="Q1794">
        <v>52.03</v>
      </c>
      <c r="R1794">
        <v>5.17</v>
      </c>
      <c r="S1794" s="5">
        <v>6</v>
      </c>
      <c r="T1794">
        <v>9.3076855176066395</v>
      </c>
      <c r="U1794">
        <v>61.275600347015803</v>
      </c>
      <c r="V1794">
        <v>168</v>
      </c>
      <c r="W1794">
        <v>10</v>
      </c>
    </row>
    <row r="1795" spans="1:23" hidden="1">
      <c r="A1795" t="s">
        <v>34309</v>
      </c>
      <c r="B1795" t="s">
        <v>5083</v>
      </c>
      <c r="C1795" t="s">
        <v>5085</v>
      </c>
      <c r="D1795">
        <v>2017</v>
      </c>
      <c r="E1795" t="s">
        <v>145</v>
      </c>
      <c r="F1795" t="s">
        <v>5088</v>
      </c>
      <c r="G1795">
        <v>6</v>
      </c>
      <c r="H1795" t="s">
        <v>33804</v>
      </c>
      <c r="J1795">
        <v>6</v>
      </c>
      <c r="K1795" t="s">
        <v>33799</v>
      </c>
      <c r="L1795" t="s">
        <v>33850</v>
      </c>
      <c r="M1795" t="s">
        <v>33967</v>
      </c>
      <c r="N1795" t="s">
        <v>33852</v>
      </c>
      <c r="O1795" t="s">
        <v>33853</v>
      </c>
      <c r="P1795" t="s">
        <v>33972</v>
      </c>
      <c r="Q1795">
        <v>52.03</v>
      </c>
      <c r="R1795">
        <v>5.17</v>
      </c>
      <c r="S1795" s="5">
        <v>6</v>
      </c>
      <c r="T1795">
        <v>11.441481078948801</v>
      </c>
      <c r="U1795">
        <v>44.4293341461631</v>
      </c>
      <c r="V1795">
        <v>168</v>
      </c>
      <c r="W1795">
        <v>12</v>
      </c>
    </row>
    <row r="1796" spans="1:23" hidden="1">
      <c r="A1796" t="s">
        <v>34309</v>
      </c>
      <c r="B1796" t="s">
        <v>5083</v>
      </c>
      <c r="C1796" t="s">
        <v>5085</v>
      </c>
      <c r="D1796">
        <v>2017</v>
      </c>
      <c r="E1796" t="s">
        <v>145</v>
      </c>
      <c r="F1796" t="s">
        <v>5088</v>
      </c>
      <c r="G1796">
        <v>6</v>
      </c>
      <c r="H1796" t="s">
        <v>33804</v>
      </c>
      <c r="J1796">
        <v>6</v>
      </c>
      <c r="K1796" t="s">
        <v>33799</v>
      </c>
      <c r="L1796" t="s">
        <v>33850</v>
      </c>
      <c r="M1796" t="s">
        <v>33967</v>
      </c>
      <c r="N1796" t="s">
        <v>33852</v>
      </c>
      <c r="O1796" t="s">
        <v>33853</v>
      </c>
      <c r="P1796" t="s">
        <v>33972</v>
      </c>
      <c r="Q1796">
        <v>52.03</v>
      </c>
      <c r="R1796">
        <v>5.17</v>
      </c>
      <c r="S1796" s="5">
        <v>6</v>
      </c>
      <c r="T1796">
        <v>13.5688425036446</v>
      </c>
      <c r="U1796">
        <v>76.482506458273207</v>
      </c>
      <c r="V1796">
        <v>168</v>
      </c>
      <c r="W1796">
        <v>14</v>
      </c>
    </row>
    <row r="1797" spans="1:23" hidden="1">
      <c r="A1797" t="s">
        <v>34309</v>
      </c>
      <c r="B1797" t="s">
        <v>5083</v>
      </c>
      <c r="C1797" t="s">
        <v>5085</v>
      </c>
      <c r="D1797">
        <v>2017</v>
      </c>
      <c r="E1797" t="s">
        <v>145</v>
      </c>
      <c r="F1797" t="s">
        <v>5088</v>
      </c>
      <c r="G1797">
        <v>6</v>
      </c>
      <c r="H1797" t="s">
        <v>33804</v>
      </c>
      <c r="J1797">
        <v>6</v>
      </c>
      <c r="K1797" t="s">
        <v>33799</v>
      </c>
      <c r="L1797" t="s">
        <v>33850</v>
      </c>
      <c r="M1797" t="s">
        <v>33967</v>
      </c>
      <c r="N1797" t="s">
        <v>33852</v>
      </c>
      <c r="O1797" t="s">
        <v>33853</v>
      </c>
      <c r="P1797" t="s">
        <v>33972</v>
      </c>
      <c r="Q1797">
        <v>52.03</v>
      </c>
      <c r="R1797">
        <v>5.17</v>
      </c>
      <c r="S1797" s="5">
        <v>6</v>
      </c>
      <c r="T1797">
        <v>15.6938247459791</v>
      </c>
      <c r="U1797">
        <v>26.617464715691099</v>
      </c>
      <c r="V1797">
        <v>168</v>
      </c>
      <c r="W1797">
        <v>16</v>
      </c>
    </row>
    <row r="1798" spans="1:23" hidden="1">
      <c r="A1798" t="s">
        <v>34309</v>
      </c>
      <c r="B1798" t="s">
        <v>5083</v>
      </c>
      <c r="C1798" t="s">
        <v>5085</v>
      </c>
      <c r="D1798">
        <v>2017</v>
      </c>
      <c r="E1798" t="s">
        <v>145</v>
      </c>
      <c r="F1798" t="s">
        <v>5088</v>
      </c>
      <c r="G1798">
        <v>6</v>
      </c>
      <c r="H1798" t="s">
        <v>33804</v>
      </c>
      <c r="J1798">
        <v>6</v>
      </c>
      <c r="K1798" t="s">
        <v>33799</v>
      </c>
      <c r="L1798" t="s">
        <v>33850</v>
      </c>
      <c r="M1798" t="s">
        <v>33967</v>
      </c>
      <c r="N1798" t="s">
        <v>33852</v>
      </c>
      <c r="O1798" t="s">
        <v>33853</v>
      </c>
      <c r="P1798" t="s">
        <v>33972</v>
      </c>
      <c r="Q1798">
        <v>52.03</v>
      </c>
      <c r="R1798">
        <v>5.17</v>
      </c>
      <c r="S1798" s="5">
        <v>6</v>
      </c>
      <c r="T1798">
        <v>17.8536464934989</v>
      </c>
      <c r="U1798">
        <v>11.972183565297801</v>
      </c>
      <c r="V1798">
        <v>168</v>
      </c>
      <c r="W1798">
        <v>18</v>
      </c>
    </row>
    <row r="1799" spans="1:23" hidden="1">
      <c r="A1799" t="s">
        <v>34309</v>
      </c>
      <c r="B1799" t="s">
        <v>5083</v>
      </c>
      <c r="C1799" t="s">
        <v>5085</v>
      </c>
      <c r="D1799">
        <v>2017</v>
      </c>
      <c r="E1799" t="s">
        <v>145</v>
      </c>
      <c r="F1799" t="s">
        <v>5088</v>
      </c>
      <c r="G1799">
        <v>6</v>
      </c>
      <c r="H1799" t="s">
        <v>33804</v>
      </c>
      <c r="J1799">
        <v>6</v>
      </c>
      <c r="K1799" t="s">
        <v>33799</v>
      </c>
      <c r="L1799" t="s">
        <v>33850</v>
      </c>
      <c r="M1799" t="s">
        <v>33967</v>
      </c>
      <c r="N1799" t="s">
        <v>33852</v>
      </c>
      <c r="O1799" t="s">
        <v>33853</v>
      </c>
      <c r="P1799" t="s">
        <v>33973</v>
      </c>
      <c r="Q1799">
        <v>62.01</v>
      </c>
      <c r="R1799">
        <v>25.33</v>
      </c>
      <c r="S1799" s="5">
        <v>6</v>
      </c>
      <c r="T1799">
        <v>7.1521256097947798</v>
      </c>
      <c r="U1799">
        <v>43.530899717118601</v>
      </c>
      <c r="V1799">
        <v>168</v>
      </c>
      <c r="W1799">
        <v>8</v>
      </c>
    </row>
    <row r="1800" spans="1:23" hidden="1">
      <c r="A1800" t="s">
        <v>34309</v>
      </c>
      <c r="B1800" t="s">
        <v>5083</v>
      </c>
      <c r="C1800" t="s">
        <v>5085</v>
      </c>
      <c r="D1800">
        <v>2017</v>
      </c>
      <c r="E1800" t="s">
        <v>145</v>
      </c>
      <c r="F1800" t="s">
        <v>5088</v>
      </c>
      <c r="G1800">
        <v>6</v>
      </c>
      <c r="H1800" t="s">
        <v>33804</v>
      </c>
      <c r="J1800">
        <v>6</v>
      </c>
      <c r="K1800" t="s">
        <v>33799</v>
      </c>
      <c r="L1800" t="s">
        <v>33850</v>
      </c>
      <c r="M1800" t="s">
        <v>33967</v>
      </c>
      <c r="N1800" t="s">
        <v>33852</v>
      </c>
      <c r="O1800" t="s">
        <v>33853</v>
      </c>
      <c r="P1800" t="s">
        <v>33973</v>
      </c>
      <c r="Q1800">
        <v>62.01</v>
      </c>
      <c r="R1800">
        <v>25.33</v>
      </c>
      <c r="S1800" s="5">
        <v>6</v>
      </c>
      <c r="T1800">
        <v>9.3051408269072393</v>
      </c>
      <c r="U1800">
        <v>80.615249662431907</v>
      </c>
      <c r="V1800">
        <v>168</v>
      </c>
      <c r="W1800">
        <v>10</v>
      </c>
    </row>
    <row r="1801" spans="1:23" hidden="1">
      <c r="A1801" t="s">
        <v>34309</v>
      </c>
      <c r="B1801" t="s">
        <v>5083</v>
      </c>
      <c r="C1801" t="s">
        <v>5085</v>
      </c>
      <c r="D1801">
        <v>2017</v>
      </c>
      <c r="E1801" t="s">
        <v>145</v>
      </c>
      <c r="F1801" t="s">
        <v>5088</v>
      </c>
      <c r="G1801">
        <v>6</v>
      </c>
      <c r="H1801" t="s">
        <v>33804</v>
      </c>
      <c r="J1801">
        <v>6</v>
      </c>
      <c r="K1801" t="s">
        <v>33799</v>
      </c>
      <c r="L1801" t="s">
        <v>33850</v>
      </c>
      <c r="M1801" t="s">
        <v>33967</v>
      </c>
      <c r="N1801" t="s">
        <v>33852</v>
      </c>
      <c r="O1801" t="s">
        <v>33853</v>
      </c>
      <c r="P1801" t="s">
        <v>33973</v>
      </c>
      <c r="Q1801">
        <v>62.01</v>
      </c>
      <c r="R1801">
        <v>25.33</v>
      </c>
      <c r="S1801" s="5">
        <v>6</v>
      </c>
      <c r="T1801">
        <v>11.4522598094723</v>
      </c>
      <c r="U1801">
        <v>62.510982167855801</v>
      </c>
      <c r="V1801">
        <v>168</v>
      </c>
      <c r="W1801">
        <v>12</v>
      </c>
    </row>
    <row r="1802" spans="1:23" hidden="1">
      <c r="A1802" t="s">
        <v>34309</v>
      </c>
      <c r="B1802" t="s">
        <v>5083</v>
      </c>
      <c r="C1802" t="s">
        <v>5085</v>
      </c>
      <c r="D1802">
        <v>2017</v>
      </c>
      <c r="E1802" t="s">
        <v>145</v>
      </c>
      <c r="F1802" t="s">
        <v>5088</v>
      </c>
      <c r="G1802">
        <v>6</v>
      </c>
      <c r="H1802" t="s">
        <v>33804</v>
      </c>
      <c r="J1802">
        <v>6</v>
      </c>
      <c r="K1802" t="s">
        <v>33799</v>
      </c>
      <c r="L1802" t="s">
        <v>33850</v>
      </c>
      <c r="M1802" t="s">
        <v>33967</v>
      </c>
      <c r="N1802" t="s">
        <v>33852</v>
      </c>
      <c r="O1802" t="s">
        <v>33853</v>
      </c>
      <c r="P1802" t="s">
        <v>33973</v>
      </c>
      <c r="Q1802">
        <v>62.01</v>
      </c>
      <c r="R1802">
        <v>25.33</v>
      </c>
      <c r="S1802" s="5">
        <v>6</v>
      </c>
      <c r="T1802">
        <v>13.560918791954601</v>
      </c>
      <c r="U1802">
        <v>36.702715302211303</v>
      </c>
      <c r="V1802">
        <v>168</v>
      </c>
      <c r="W1802">
        <v>14</v>
      </c>
    </row>
    <row r="1803" spans="1:23" hidden="1">
      <c r="A1803" t="s">
        <v>34309</v>
      </c>
      <c r="B1803" t="s">
        <v>5083</v>
      </c>
      <c r="C1803" t="s">
        <v>5085</v>
      </c>
      <c r="D1803">
        <v>2017</v>
      </c>
      <c r="E1803" t="s">
        <v>145</v>
      </c>
      <c r="F1803" t="s">
        <v>5088</v>
      </c>
      <c r="G1803">
        <v>6</v>
      </c>
      <c r="H1803" t="s">
        <v>33804</v>
      </c>
      <c r="J1803">
        <v>6</v>
      </c>
      <c r="K1803" t="s">
        <v>33799</v>
      </c>
      <c r="L1803" t="s">
        <v>33850</v>
      </c>
      <c r="M1803" t="s">
        <v>33967</v>
      </c>
      <c r="N1803" t="s">
        <v>33852</v>
      </c>
      <c r="O1803" t="s">
        <v>33853</v>
      </c>
      <c r="P1803" t="s">
        <v>33973</v>
      </c>
      <c r="Q1803">
        <v>62.01</v>
      </c>
      <c r="R1803">
        <v>25.33</v>
      </c>
      <c r="S1803" s="5">
        <v>6</v>
      </c>
      <c r="T1803">
        <v>15.705058624432599</v>
      </c>
      <c r="U1803">
        <v>41.239988469585697</v>
      </c>
      <c r="V1803">
        <v>168</v>
      </c>
      <c r="W1803">
        <v>16</v>
      </c>
    </row>
    <row r="1804" spans="1:23" hidden="1">
      <c r="A1804" t="s">
        <v>34309</v>
      </c>
      <c r="B1804" t="s">
        <v>5083</v>
      </c>
      <c r="C1804" t="s">
        <v>5085</v>
      </c>
      <c r="D1804">
        <v>2017</v>
      </c>
      <c r="E1804" t="s">
        <v>145</v>
      </c>
      <c r="F1804" t="s">
        <v>5088</v>
      </c>
      <c r="G1804">
        <v>6</v>
      </c>
      <c r="H1804" t="s">
        <v>33804</v>
      </c>
      <c r="J1804">
        <v>6</v>
      </c>
      <c r="K1804" t="s">
        <v>33799</v>
      </c>
      <c r="L1804" t="s">
        <v>33850</v>
      </c>
      <c r="M1804" t="s">
        <v>33967</v>
      </c>
      <c r="N1804" t="s">
        <v>33852</v>
      </c>
      <c r="O1804" t="s">
        <v>33853</v>
      </c>
      <c r="P1804" t="s">
        <v>33973</v>
      </c>
      <c r="Q1804">
        <v>62.01</v>
      </c>
      <c r="R1804">
        <v>25.33</v>
      </c>
      <c r="S1804" s="5">
        <v>6</v>
      </c>
      <c r="T1804">
        <v>17.850294949650898</v>
      </c>
      <c r="U1804">
        <v>37.443916809992203</v>
      </c>
      <c r="V1804">
        <v>168</v>
      </c>
      <c r="W1804">
        <v>18</v>
      </c>
    </row>
    <row r="1805" spans="1:23" hidden="1">
      <c r="A1805" t="s">
        <v>34309</v>
      </c>
      <c r="B1805" t="s">
        <v>5083</v>
      </c>
      <c r="C1805" t="s">
        <v>5085</v>
      </c>
      <c r="D1805">
        <v>2017</v>
      </c>
      <c r="E1805" t="s">
        <v>145</v>
      </c>
      <c r="F1805" t="s">
        <v>5088</v>
      </c>
      <c r="G1805">
        <v>6</v>
      </c>
      <c r="H1805" t="s">
        <v>33804</v>
      </c>
      <c r="J1805">
        <v>6</v>
      </c>
      <c r="K1805" t="s">
        <v>33799</v>
      </c>
      <c r="L1805" t="s">
        <v>33850</v>
      </c>
      <c r="M1805" t="s">
        <v>33967</v>
      </c>
      <c r="N1805" t="s">
        <v>33852</v>
      </c>
      <c r="O1805" t="s">
        <v>33853</v>
      </c>
      <c r="P1805" t="s">
        <v>33969</v>
      </c>
      <c r="Q1805" s="6">
        <v>39.200000000000003</v>
      </c>
      <c r="R1805" s="6">
        <v>16.11</v>
      </c>
      <c r="S1805" s="5">
        <v>6</v>
      </c>
      <c r="T1805">
        <v>7.1780897303455404</v>
      </c>
      <c r="U1805">
        <v>46.203583531368601</v>
      </c>
      <c r="V1805">
        <v>168</v>
      </c>
      <c r="W1805">
        <v>8</v>
      </c>
    </row>
    <row r="1806" spans="1:23" hidden="1">
      <c r="A1806" t="s">
        <v>34309</v>
      </c>
      <c r="B1806" t="s">
        <v>5083</v>
      </c>
      <c r="C1806" t="s">
        <v>5085</v>
      </c>
      <c r="D1806">
        <v>2017</v>
      </c>
      <c r="E1806" t="s">
        <v>145</v>
      </c>
      <c r="F1806" t="s">
        <v>5088</v>
      </c>
      <c r="G1806">
        <v>6</v>
      </c>
      <c r="H1806" t="s">
        <v>33804</v>
      </c>
      <c r="J1806">
        <v>6</v>
      </c>
      <c r="K1806" t="s">
        <v>33799</v>
      </c>
      <c r="L1806" t="s">
        <v>33850</v>
      </c>
      <c r="M1806" t="s">
        <v>33967</v>
      </c>
      <c r="N1806" t="s">
        <v>33852</v>
      </c>
      <c r="O1806" t="s">
        <v>33853</v>
      </c>
      <c r="P1806" t="s">
        <v>33969</v>
      </c>
      <c r="Q1806" s="6">
        <v>39.200000000000003</v>
      </c>
      <c r="R1806" s="6">
        <v>16.11</v>
      </c>
      <c r="S1806" s="5">
        <v>6</v>
      </c>
      <c r="T1806">
        <v>9.2551366202369802</v>
      </c>
      <c r="U1806">
        <v>60.647220356422203</v>
      </c>
      <c r="V1806">
        <v>168</v>
      </c>
      <c r="W1806">
        <v>10</v>
      </c>
    </row>
    <row r="1807" spans="1:23" hidden="1">
      <c r="A1807" t="s">
        <v>34309</v>
      </c>
      <c r="B1807" t="s">
        <v>5083</v>
      </c>
      <c r="C1807" t="s">
        <v>5085</v>
      </c>
      <c r="D1807">
        <v>2017</v>
      </c>
      <c r="E1807" t="s">
        <v>145</v>
      </c>
      <c r="F1807" t="s">
        <v>5088</v>
      </c>
      <c r="G1807">
        <v>6</v>
      </c>
      <c r="H1807" t="s">
        <v>33804</v>
      </c>
      <c r="J1807">
        <v>6</v>
      </c>
      <c r="K1807" t="s">
        <v>33799</v>
      </c>
      <c r="L1807" t="s">
        <v>33850</v>
      </c>
      <c r="M1807" t="s">
        <v>33967</v>
      </c>
      <c r="N1807" t="s">
        <v>33852</v>
      </c>
      <c r="O1807" t="s">
        <v>33853</v>
      </c>
      <c r="P1807" t="s">
        <v>33969</v>
      </c>
      <c r="Q1807">
        <v>39.200000000000003</v>
      </c>
      <c r="R1807">
        <v>16.11</v>
      </c>
      <c r="S1807" s="5">
        <v>6</v>
      </c>
      <c r="T1807">
        <v>11.457349190871099</v>
      </c>
      <c r="U1807">
        <v>23.831683537023501</v>
      </c>
      <c r="V1807">
        <v>168</v>
      </c>
      <c r="W1807">
        <v>12</v>
      </c>
    </row>
    <row r="1808" spans="1:23" hidden="1">
      <c r="A1808" t="s">
        <v>34309</v>
      </c>
      <c r="B1808" t="s">
        <v>5083</v>
      </c>
      <c r="C1808" t="s">
        <v>5085</v>
      </c>
      <c r="D1808">
        <v>2017</v>
      </c>
      <c r="E1808" t="s">
        <v>145</v>
      </c>
      <c r="F1808" t="s">
        <v>5088</v>
      </c>
      <c r="G1808">
        <v>6</v>
      </c>
      <c r="H1808" t="s">
        <v>33804</v>
      </c>
      <c r="J1808">
        <v>6</v>
      </c>
      <c r="K1808" t="s">
        <v>33799</v>
      </c>
      <c r="L1808" t="s">
        <v>33850</v>
      </c>
      <c r="M1808" t="s">
        <v>33967</v>
      </c>
      <c r="N1808" t="s">
        <v>33852</v>
      </c>
      <c r="O1808" t="s">
        <v>33853</v>
      </c>
      <c r="P1808" t="s">
        <v>33969</v>
      </c>
      <c r="Q1808">
        <v>39.200000000000003</v>
      </c>
      <c r="R1808">
        <v>16.11</v>
      </c>
      <c r="S1808" s="5">
        <v>6</v>
      </c>
      <c r="T1808">
        <v>13.5746766725652</v>
      </c>
      <c r="U1808">
        <v>32.142822661953304</v>
      </c>
      <c r="V1808">
        <v>168</v>
      </c>
      <c r="W1808">
        <v>14</v>
      </c>
    </row>
    <row r="1809" spans="1:23" hidden="1">
      <c r="A1809" t="s">
        <v>34309</v>
      </c>
      <c r="B1809" t="s">
        <v>5083</v>
      </c>
      <c r="C1809" t="s">
        <v>5085</v>
      </c>
      <c r="D1809">
        <v>2017</v>
      </c>
      <c r="E1809" t="s">
        <v>145</v>
      </c>
      <c r="F1809" t="s">
        <v>5088</v>
      </c>
      <c r="G1809">
        <v>6</v>
      </c>
      <c r="H1809" t="s">
        <v>33804</v>
      </c>
      <c r="J1809">
        <v>6</v>
      </c>
      <c r="K1809" t="s">
        <v>33799</v>
      </c>
      <c r="L1809" t="s">
        <v>33850</v>
      </c>
      <c r="M1809" t="s">
        <v>33967</v>
      </c>
      <c r="N1809" t="s">
        <v>33852</v>
      </c>
      <c r="O1809" t="s">
        <v>33853</v>
      </c>
      <c r="P1809" t="s">
        <v>33969</v>
      </c>
      <c r="Q1809">
        <v>39.200000000000003</v>
      </c>
      <c r="R1809">
        <v>16.11</v>
      </c>
      <c r="S1809" s="5">
        <v>6</v>
      </c>
      <c r="T1809">
        <v>15.7067550848988</v>
      </c>
      <c r="U1809">
        <v>28.346888925975001</v>
      </c>
      <c r="V1809">
        <v>168</v>
      </c>
      <c r="W1809">
        <v>16</v>
      </c>
    </row>
    <row r="1810" spans="1:23" hidden="1">
      <c r="A1810" t="s">
        <v>34309</v>
      </c>
      <c r="B1810" t="s">
        <v>5083</v>
      </c>
      <c r="C1810" t="s">
        <v>5085</v>
      </c>
      <c r="D1810">
        <v>2017</v>
      </c>
      <c r="E1810" t="s">
        <v>145</v>
      </c>
      <c r="F1810" t="s">
        <v>5088</v>
      </c>
      <c r="G1810">
        <v>6</v>
      </c>
      <c r="H1810" t="s">
        <v>33804</v>
      </c>
      <c r="J1810">
        <v>6</v>
      </c>
      <c r="K1810" t="s">
        <v>33799</v>
      </c>
      <c r="L1810" t="s">
        <v>33850</v>
      </c>
      <c r="M1810" t="s">
        <v>33967</v>
      </c>
      <c r="N1810" t="s">
        <v>33852</v>
      </c>
      <c r="O1810" t="s">
        <v>33853</v>
      </c>
      <c r="P1810" t="s">
        <v>33969</v>
      </c>
      <c r="Q1810">
        <v>39.200000000000003</v>
      </c>
      <c r="R1810">
        <v>16.11</v>
      </c>
      <c r="S1810" s="5">
        <v>6</v>
      </c>
      <c r="T1810">
        <v>17.879258908831101</v>
      </c>
      <c r="U1810">
        <v>17.317827041028099</v>
      </c>
      <c r="V1810">
        <v>168</v>
      </c>
      <c r="W1810">
        <v>18</v>
      </c>
    </row>
    <row r="1811" spans="1:23" hidden="1">
      <c r="A1811" t="s">
        <v>34309</v>
      </c>
      <c r="B1811" t="s">
        <v>5083</v>
      </c>
      <c r="C1811" t="s">
        <v>5085</v>
      </c>
      <c r="D1811">
        <v>2017</v>
      </c>
      <c r="E1811" t="s">
        <v>145</v>
      </c>
      <c r="F1811" t="s">
        <v>5088</v>
      </c>
      <c r="G1811">
        <v>6</v>
      </c>
      <c r="H1811" t="s">
        <v>33804</v>
      </c>
      <c r="J1811">
        <v>6</v>
      </c>
      <c r="K1811" t="s">
        <v>33799</v>
      </c>
      <c r="L1811" t="s">
        <v>33850</v>
      </c>
      <c r="M1811" t="s">
        <v>33967</v>
      </c>
      <c r="N1811" t="s">
        <v>33852</v>
      </c>
      <c r="O1811" t="s">
        <v>33853</v>
      </c>
      <c r="P1811" t="s">
        <v>33970</v>
      </c>
      <c r="Q1811">
        <v>40.380000000000003</v>
      </c>
      <c r="R1811">
        <v>17.97</v>
      </c>
      <c r="S1811" s="5">
        <v>6</v>
      </c>
      <c r="T1811">
        <v>7.1784000584796104</v>
      </c>
      <c r="U1811">
        <v>43.845089712415401</v>
      </c>
      <c r="V1811">
        <v>168</v>
      </c>
      <c r="W1811">
        <v>8</v>
      </c>
    </row>
    <row r="1812" spans="1:23" hidden="1">
      <c r="A1812" t="s">
        <v>34309</v>
      </c>
      <c r="B1812" t="s">
        <v>5083</v>
      </c>
      <c r="C1812" t="s">
        <v>5085</v>
      </c>
      <c r="D1812">
        <v>2017</v>
      </c>
      <c r="E1812" t="s">
        <v>145</v>
      </c>
      <c r="F1812" t="s">
        <v>5088</v>
      </c>
      <c r="G1812">
        <v>6</v>
      </c>
      <c r="H1812" t="s">
        <v>33804</v>
      </c>
      <c r="J1812">
        <v>6</v>
      </c>
      <c r="K1812" t="s">
        <v>33799</v>
      </c>
      <c r="L1812" t="s">
        <v>33850</v>
      </c>
      <c r="M1812" t="s">
        <v>33967</v>
      </c>
      <c r="N1812" t="s">
        <v>33852</v>
      </c>
      <c r="O1812" t="s">
        <v>33853</v>
      </c>
      <c r="P1812" t="s">
        <v>33970</v>
      </c>
      <c r="Q1812">
        <v>40.380000000000003</v>
      </c>
      <c r="R1812">
        <v>17.97</v>
      </c>
      <c r="S1812" s="5">
        <v>6</v>
      </c>
      <c r="T1812">
        <v>9.3089475186851995</v>
      </c>
      <c r="U1812">
        <v>51.684392149939498</v>
      </c>
      <c r="V1812">
        <v>168</v>
      </c>
      <c r="W1812">
        <v>10</v>
      </c>
    </row>
    <row r="1813" spans="1:23" hidden="1">
      <c r="A1813" t="s">
        <v>34309</v>
      </c>
      <c r="B1813" t="s">
        <v>5083</v>
      </c>
      <c r="C1813" t="s">
        <v>5085</v>
      </c>
      <c r="D1813">
        <v>2017</v>
      </c>
      <c r="E1813" t="s">
        <v>145</v>
      </c>
      <c r="F1813" t="s">
        <v>5088</v>
      </c>
      <c r="G1813">
        <v>6</v>
      </c>
      <c r="H1813" t="s">
        <v>33804</v>
      </c>
      <c r="J1813">
        <v>6</v>
      </c>
      <c r="K1813" t="s">
        <v>33799</v>
      </c>
      <c r="L1813" t="s">
        <v>33850</v>
      </c>
      <c r="M1813" t="s">
        <v>33967</v>
      </c>
      <c r="N1813" t="s">
        <v>33852</v>
      </c>
      <c r="O1813" t="s">
        <v>33853</v>
      </c>
      <c r="P1813" t="s">
        <v>33970</v>
      </c>
      <c r="Q1813">
        <v>40.380000000000003</v>
      </c>
      <c r="R1813">
        <v>17.97</v>
      </c>
      <c r="S1813" s="5">
        <v>6</v>
      </c>
      <c r="T1813">
        <v>11.4300403150727</v>
      </c>
      <c r="U1813">
        <v>31.379139604904001</v>
      </c>
      <c r="V1813">
        <v>168</v>
      </c>
      <c r="W1813">
        <v>12</v>
      </c>
    </row>
    <row r="1814" spans="1:23" hidden="1">
      <c r="A1814" t="s">
        <v>34309</v>
      </c>
      <c r="B1814" t="s">
        <v>5083</v>
      </c>
      <c r="C1814" t="s">
        <v>5085</v>
      </c>
      <c r="D1814">
        <v>2017</v>
      </c>
      <c r="E1814" t="s">
        <v>145</v>
      </c>
      <c r="F1814" t="s">
        <v>5088</v>
      </c>
      <c r="G1814">
        <v>6</v>
      </c>
      <c r="H1814" t="s">
        <v>33804</v>
      </c>
      <c r="J1814">
        <v>6</v>
      </c>
      <c r="K1814" t="s">
        <v>33799</v>
      </c>
      <c r="L1814" t="s">
        <v>33850</v>
      </c>
      <c r="M1814" t="s">
        <v>33967</v>
      </c>
      <c r="N1814" t="s">
        <v>33852</v>
      </c>
      <c r="O1814" t="s">
        <v>33853</v>
      </c>
      <c r="P1814" t="s">
        <v>33970</v>
      </c>
      <c r="Q1814">
        <v>40.380000000000003</v>
      </c>
      <c r="R1814">
        <v>17.97</v>
      </c>
      <c r="S1814" s="5">
        <v>6</v>
      </c>
      <c r="T1814">
        <v>13.562408366998101</v>
      </c>
      <c r="U1814">
        <v>25.381944971235999</v>
      </c>
      <c r="V1814">
        <v>168</v>
      </c>
      <c r="W1814">
        <v>14</v>
      </c>
    </row>
    <row r="1815" spans="1:23" hidden="1">
      <c r="A1815" t="s">
        <v>34309</v>
      </c>
      <c r="B1815" t="s">
        <v>5083</v>
      </c>
      <c r="C1815" t="s">
        <v>5085</v>
      </c>
      <c r="D1815">
        <v>2017</v>
      </c>
      <c r="E1815" t="s">
        <v>145</v>
      </c>
      <c r="F1815" t="s">
        <v>5088</v>
      </c>
      <c r="G1815">
        <v>6</v>
      </c>
      <c r="H1815" t="s">
        <v>33804</v>
      </c>
      <c r="J1815">
        <v>6</v>
      </c>
      <c r="K1815" t="s">
        <v>33799</v>
      </c>
      <c r="L1815" t="s">
        <v>33850</v>
      </c>
      <c r="M1815" t="s">
        <v>33967</v>
      </c>
      <c r="N1815" t="s">
        <v>33852</v>
      </c>
      <c r="O1815" t="s">
        <v>33853</v>
      </c>
      <c r="P1815" t="s">
        <v>33970</v>
      </c>
      <c r="Q1815">
        <v>40.380000000000003</v>
      </c>
      <c r="R1815">
        <v>17.97</v>
      </c>
      <c r="S1815" s="5">
        <v>6</v>
      </c>
      <c r="T1815">
        <v>15.7223542457716</v>
      </c>
      <c r="U1815">
        <v>9.7932662932614605</v>
      </c>
      <c r="V1815">
        <v>168</v>
      </c>
      <c r="W1815">
        <v>16</v>
      </c>
    </row>
    <row r="1816" spans="1:23" hidden="1">
      <c r="A1816" t="s">
        <v>34309</v>
      </c>
      <c r="B1816" t="s">
        <v>5083</v>
      </c>
      <c r="C1816" t="s">
        <v>5085</v>
      </c>
      <c r="D1816">
        <v>2017</v>
      </c>
      <c r="E1816" t="s">
        <v>145</v>
      </c>
      <c r="F1816" t="s">
        <v>5088</v>
      </c>
      <c r="G1816">
        <v>6</v>
      </c>
      <c r="H1816" t="s">
        <v>33804</v>
      </c>
      <c r="J1816">
        <v>6</v>
      </c>
      <c r="K1816" t="s">
        <v>33799</v>
      </c>
      <c r="L1816" t="s">
        <v>33850</v>
      </c>
      <c r="M1816" t="s">
        <v>33967</v>
      </c>
      <c r="N1816" t="s">
        <v>33852</v>
      </c>
      <c r="O1816" t="s">
        <v>33853</v>
      </c>
      <c r="P1816" t="s">
        <v>33970</v>
      </c>
      <c r="Q1816">
        <v>40.380000000000003</v>
      </c>
      <c r="R1816">
        <v>17.97</v>
      </c>
      <c r="S1816" s="5">
        <v>6</v>
      </c>
      <c r="T1816">
        <v>17.866080307404101</v>
      </c>
      <c r="U1816">
        <v>17.475197885906798</v>
      </c>
      <c r="V1816">
        <v>168</v>
      </c>
      <c r="W1816">
        <v>18</v>
      </c>
    </row>
    <row r="1817" spans="1:23" hidden="1">
      <c r="A1817" t="s">
        <v>34309</v>
      </c>
      <c r="B1817" t="s">
        <v>5083</v>
      </c>
      <c r="C1817" t="s">
        <v>5085</v>
      </c>
      <c r="D1817">
        <v>2017</v>
      </c>
      <c r="E1817" t="s">
        <v>145</v>
      </c>
      <c r="F1817" t="s">
        <v>5088</v>
      </c>
      <c r="G1817">
        <v>6</v>
      </c>
      <c r="H1817" t="s">
        <v>33804</v>
      </c>
      <c r="J1817">
        <v>6</v>
      </c>
      <c r="K1817" t="s">
        <v>33799</v>
      </c>
      <c r="L1817" t="s">
        <v>33850</v>
      </c>
      <c r="M1817" t="s">
        <v>33967</v>
      </c>
      <c r="N1817" t="s">
        <v>33852</v>
      </c>
      <c r="O1817" t="s">
        <v>33853</v>
      </c>
      <c r="P1817" t="s">
        <v>33968</v>
      </c>
      <c r="Q1817" s="4">
        <v>36.97</v>
      </c>
      <c r="R1817" s="4">
        <v>-2.12</v>
      </c>
      <c r="S1817" s="5">
        <v>6</v>
      </c>
      <c r="T1817">
        <v>7.1467879658887297</v>
      </c>
      <c r="U1817">
        <v>84.096993403113402</v>
      </c>
      <c r="V1817">
        <v>168</v>
      </c>
      <c r="W1817">
        <v>8</v>
      </c>
    </row>
    <row r="1818" spans="1:23" hidden="1">
      <c r="A1818" t="s">
        <v>34309</v>
      </c>
      <c r="B1818" t="s">
        <v>5083</v>
      </c>
      <c r="C1818" t="s">
        <v>5085</v>
      </c>
      <c r="D1818">
        <v>2017</v>
      </c>
      <c r="E1818" t="s">
        <v>145</v>
      </c>
      <c r="F1818" t="s">
        <v>5088</v>
      </c>
      <c r="G1818">
        <v>6</v>
      </c>
      <c r="H1818" t="s">
        <v>33804</v>
      </c>
      <c r="J1818">
        <v>6</v>
      </c>
      <c r="K1818" t="s">
        <v>33799</v>
      </c>
      <c r="L1818" t="s">
        <v>33850</v>
      </c>
      <c r="M1818" t="s">
        <v>33967</v>
      </c>
      <c r="N1818" t="s">
        <v>33852</v>
      </c>
      <c r="O1818" t="s">
        <v>33853</v>
      </c>
      <c r="P1818" t="s">
        <v>33968</v>
      </c>
      <c r="Q1818" s="4">
        <v>36.97</v>
      </c>
      <c r="R1818" s="4">
        <v>-2.12</v>
      </c>
      <c r="S1818" s="5">
        <v>6</v>
      </c>
      <c r="T1818">
        <v>9.3092371582769999</v>
      </c>
      <c r="U1818">
        <v>49.483131252249798</v>
      </c>
      <c r="V1818">
        <v>168</v>
      </c>
      <c r="W1818">
        <v>10</v>
      </c>
    </row>
    <row r="1819" spans="1:23" hidden="1">
      <c r="A1819" t="s">
        <v>34309</v>
      </c>
      <c r="B1819" t="s">
        <v>5083</v>
      </c>
      <c r="C1819" t="s">
        <v>5085</v>
      </c>
      <c r="D1819">
        <v>2017</v>
      </c>
      <c r="E1819" t="s">
        <v>145</v>
      </c>
      <c r="F1819" t="s">
        <v>5088</v>
      </c>
      <c r="G1819">
        <v>6</v>
      </c>
      <c r="H1819" t="s">
        <v>33804</v>
      </c>
      <c r="J1819">
        <v>6</v>
      </c>
      <c r="K1819" t="s">
        <v>33799</v>
      </c>
      <c r="L1819" t="s">
        <v>33850</v>
      </c>
      <c r="M1819" t="s">
        <v>33967</v>
      </c>
      <c r="N1819" t="s">
        <v>33852</v>
      </c>
      <c r="O1819" t="s">
        <v>33853</v>
      </c>
      <c r="P1819" t="s">
        <v>33968</v>
      </c>
      <c r="Q1819" s="4">
        <v>36.97</v>
      </c>
      <c r="R1819" s="4">
        <v>-2.12</v>
      </c>
      <c r="S1819" s="5">
        <v>6</v>
      </c>
      <c r="T1819">
        <v>11.4253853930616</v>
      </c>
      <c r="U1819">
        <v>66.7565468892018</v>
      </c>
      <c r="V1819">
        <v>168</v>
      </c>
      <c r="W1819">
        <v>12</v>
      </c>
    </row>
    <row r="1820" spans="1:23" hidden="1">
      <c r="A1820" t="s">
        <v>34309</v>
      </c>
      <c r="B1820" t="s">
        <v>5083</v>
      </c>
      <c r="C1820" t="s">
        <v>5085</v>
      </c>
      <c r="D1820">
        <v>2017</v>
      </c>
      <c r="E1820" t="s">
        <v>145</v>
      </c>
      <c r="F1820" t="s">
        <v>5088</v>
      </c>
      <c r="G1820">
        <v>6</v>
      </c>
      <c r="H1820" t="s">
        <v>33804</v>
      </c>
      <c r="J1820">
        <v>6</v>
      </c>
      <c r="K1820" t="s">
        <v>33799</v>
      </c>
      <c r="L1820" t="s">
        <v>33850</v>
      </c>
      <c r="M1820" t="s">
        <v>33967</v>
      </c>
      <c r="N1820" t="s">
        <v>33852</v>
      </c>
      <c r="O1820" t="s">
        <v>33853</v>
      </c>
      <c r="P1820" t="s">
        <v>33968</v>
      </c>
      <c r="Q1820" s="4">
        <v>36.97</v>
      </c>
      <c r="R1820" s="4">
        <v>-2.12</v>
      </c>
      <c r="S1820" s="5">
        <v>6</v>
      </c>
      <c r="T1820">
        <v>13.6511208362584</v>
      </c>
      <c r="U1820">
        <v>51.167178593151498</v>
      </c>
      <c r="V1820">
        <v>168</v>
      </c>
      <c r="W1820">
        <v>14</v>
      </c>
    </row>
    <row r="1821" spans="1:23" hidden="1">
      <c r="A1821" t="s">
        <v>34309</v>
      </c>
      <c r="B1821" t="s">
        <v>5083</v>
      </c>
      <c r="C1821" t="s">
        <v>5085</v>
      </c>
      <c r="D1821">
        <v>2017</v>
      </c>
      <c r="E1821" t="s">
        <v>145</v>
      </c>
      <c r="F1821" t="s">
        <v>5088</v>
      </c>
      <c r="G1821">
        <v>6</v>
      </c>
      <c r="H1821" t="s">
        <v>33804</v>
      </c>
      <c r="J1821">
        <v>6</v>
      </c>
      <c r="K1821" t="s">
        <v>33799</v>
      </c>
      <c r="L1821" t="s">
        <v>33850</v>
      </c>
      <c r="M1821" t="s">
        <v>33967</v>
      </c>
      <c r="N1821" t="s">
        <v>33852</v>
      </c>
      <c r="O1821" t="s">
        <v>33853</v>
      </c>
      <c r="P1821" t="s">
        <v>33968</v>
      </c>
      <c r="Q1821" s="4">
        <v>36.97</v>
      </c>
      <c r="R1821" s="4">
        <v>-2.12</v>
      </c>
      <c r="S1821" s="5">
        <v>6</v>
      </c>
      <c r="T1821">
        <v>15.717699323760501</v>
      </c>
      <c r="U1821">
        <v>45.170673577559199</v>
      </c>
      <c r="V1821">
        <v>168</v>
      </c>
      <c r="W1821">
        <v>16</v>
      </c>
    </row>
    <row r="1822" spans="1:23" hidden="1">
      <c r="A1822" t="s">
        <v>34309</v>
      </c>
      <c r="B1822" t="s">
        <v>5083</v>
      </c>
      <c r="C1822" t="s">
        <v>5085</v>
      </c>
      <c r="D1822">
        <v>2017</v>
      </c>
      <c r="E1822" t="s">
        <v>145</v>
      </c>
      <c r="F1822" t="s">
        <v>5088</v>
      </c>
      <c r="G1822">
        <v>6</v>
      </c>
      <c r="H1822" t="s">
        <v>33804</v>
      </c>
      <c r="J1822">
        <v>6</v>
      </c>
      <c r="K1822" t="s">
        <v>33799</v>
      </c>
      <c r="L1822" t="s">
        <v>33850</v>
      </c>
      <c r="M1822" t="s">
        <v>33967</v>
      </c>
      <c r="N1822" t="s">
        <v>33852</v>
      </c>
      <c r="O1822" t="s">
        <v>33853</v>
      </c>
      <c r="P1822" t="s">
        <v>33968</v>
      </c>
      <c r="Q1822" s="4">
        <v>36.97</v>
      </c>
      <c r="R1822" s="4">
        <v>-2.12</v>
      </c>
      <c r="S1822" s="5">
        <v>6</v>
      </c>
      <c r="T1822">
        <v>17.859894433264898</v>
      </c>
      <c r="U1822">
        <v>64.487841343707004</v>
      </c>
      <c r="V1822">
        <v>168</v>
      </c>
      <c r="W1822">
        <v>18</v>
      </c>
    </row>
    <row r="1823" spans="1:23" hidden="1">
      <c r="A1823" t="s">
        <v>34310</v>
      </c>
      <c r="B1823" t="s">
        <v>32880</v>
      </c>
      <c r="C1823" t="s">
        <v>32881</v>
      </c>
      <c r="D1823">
        <v>1986</v>
      </c>
      <c r="E1823" t="s">
        <v>2662</v>
      </c>
      <c r="F1823" t="s">
        <v>32883</v>
      </c>
      <c r="G1823">
        <v>3</v>
      </c>
      <c r="H1823" t="s">
        <v>33796</v>
      </c>
      <c r="J1823">
        <v>3</v>
      </c>
      <c r="K1823" t="s">
        <v>33799</v>
      </c>
      <c r="L1823" t="s">
        <v>34237</v>
      </c>
      <c r="M1823" t="s">
        <v>34238</v>
      </c>
      <c r="N1823" t="s">
        <v>33867</v>
      </c>
      <c r="O1823" t="s">
        <v>33853</v>
      </c>
      <c r="P1823" t="s">
        <v>34241</v>
      </c>
      <c r="Q1823">
        <v>48.462221999999997</v>
      </c>
      <c r="R1823">
        <v>7.4819440000000004</v>
      </c>
      <c r="S1823">
        <v>9</v>
      </c>
      <c r="T1823">
        <v>12.0061102729554</v>
      </c>
      <c r="U1823">
        <v>1.00030929125083</v>
      </c>
      <c r="V1823">
        <v>94</v>
      </c>
      <c r="W1823">
        <v>12</v>
      </c>
    </row>
    <row r="1824" spans="1:23" hidden="1">
      <c r="A1824" t="s">
        <v>34310</v>
      </c>
      <c r="B1824" t="s">
        <v>32880</v>
      </c>
      <c r="C1824" t="s">
        <v>32881</v>
      </c>
      <c r="D1824">
        <v>1986</v>
      </c>
      <c r="E1824" t="s">
        <v>2662</v>
      </c>
      <c r="F1824" t="s">
        <v>32883</v>
      </c>
      <c r="G1824">
        <v>3</v>
      </c>
      <c r="H1824" t="s">
        <v>33796</v>
      </c>
      <c r="J1824">
        <v>3</v>
      </c>
      <c r="K1824" t="s">
        <v>33799</v>
      </c>
      <c r="L1824" t="s">
        <v>34237</v>
      </c>
      <c r="M1824" t="s">
        <v>34238</v>
      </c>
      <c r="N1824" t="s">
        <v>33867</v>
      </c>
      <c r="O1824" t="s">
        <v>33853</v>
      </c>
      <c r="P1824" t="s">
        <v>34241</v>
      </c>
      <c r="Q1824">
        <v>48.462221999999997</v>
      </c>
      <c r="R1824">
        <v>7.4819440000000004</v>
      </c>
      <c r="S1824">
        <v>9</v>
      </c>
      <c r="T1824">
        <v>13.9851965179943</v>
      </c>
      <c r="U1824">
        <v>1.00157242727523</v>
      </c>
      <c r="V1824">
        <v>94</v>
      </c>
      <c r="W1824">
        <v>14</v>
      </c>
    </row>
    <row r="1825" spans="1:23" hidden="1">
      <c r="A1825" t="s">
        <v>34310</v>
      </c>
      <c r="B1825" t="s">
        <v>32880</v>
      </c>
      <c r="C1825" t="s">
        <v>32881</v>
      </c>
      <c r="D1825">
        <v>1986</v>
      </c>
      <c r="E1825" t="s">
        <v>2662</v>
      </c>
      <c r="F1825" t="s">
        <v>32883</v>
      </c>
      <c r="G1825">
        <v>3</v>
      </c>
      <c r="H1825" t="s">
        <v>33796</v>
      </c>
      <c r="J1825">
        <v>3</v>
      </c>
      <c r="K1825" t="s">
        <v>33799</v>
      </c>
      <c r="L1825" t="s">
        <v>34237</v>
      </c>
      <c r="M1825" t="s">
        <v>34238</v>
      </c>
      <c r="N1825" t="s">
        <v>33867</v>
      </c>
      <c r="O1825" t="s">
        <v>33853</v>
      </c>
      <c r="P1825" t="s">
        <v>34241</v>
      </c>
      <c r="Q1825">
        <v>48.462221999999997</v>
      </c>
      <c r="R1825">
        <v>7.4819440000000004</v>
      </c>
      <c r="S1825">
        <v>9</v>
      </c>
      <c r="T1825">
        <v>15.0357479299915</v>
      </c>
      <c r="U1825">
        <v>0.51951722232846698</v>
      </c>
      <c r="V1825">
        <v>94</v>
      </c>
      <c r="W1825">
        <v>15</v>
      </c>
    </row>
    <row r="1826" spans="1:23" hidden="1">
      <c r="A1826" t="s">
        <v>34310</v>
      </c>
      <c r="B1826" t="s">
        <v>32880</v>
      </c>
      <c r="C1826" t="s">
        <v>32881</v>
      </c>
      <c r="D1826">
        <v>1986</v>
      </c>
      <c r="E1826" t="s">
        <v>2662</v>
      </c>
      <c r="F1826" t="s">
        <v>32883</v>
      </c>
      <c r="G1826">
        <v>3</v>
      </c>
      <c r="H1826" t="s">
        <v>33796</v>
      </c>
      <c r="J1826">
        <v>3</v>
      </c>
      <c r="K1826" t="s">
        <v>33799</v>
      </c>
      <c r="L1826" t="s">
        <v>34237</v>
      </c>
      <c r="M1826" t="s">
        <v>34238</v>
      </c>
      <c r="N1826" t="s">
        <v>33867</v>
      </c>
      <c r="O1826" t="s">
        <v>33853</v>
      </c>
      <c r="P1826" t="s">
        <v>34241</v>
      </c>
      <c r="Q1826">
        <v>48.462221999999997</v>
      </c>
      <c r="R1826">
        <v>7.4819440000000004</v>
      </c>
      <c r="S1826">
        <v>9</v>
      </c>
      <c r="T1826">
        <v>15.951769452884999</v>
      </c>
      <c r="U1826">
        <v>0.29417611657683002</v>
      </c>
      <c r="V1826">
        <v>94</v>
      </c>
      <c r="W1826">
        <v>16</v>
      </c>
    </row>
    <row r="1827" spans="1:23" hidden="1">
      <c r="A1827" t="s">
        <v>34310</v>
      </c>
      <c r="B1827" t="s">
        <v>32880</v>
      </c>
      <c r="C1827" t="s">
        <v>32881</v>
      </c>
      <c r="D1827">
        <v>1986</v>
      </c>
      <c r="E1827" t="s">
        <v>2662</v>
      </c>
      <c r="F1827" t="s">
        <v>32883</v>
      </c>
      <c r="G1827">
        <v>3</v>
      </c>
      <c r="H1827" t="s">
        <v>33796</v>
      </c>
      <c r="J1827">
        <v>3</v>
      </c>
      <c r="K1827" t="s">
        <v>33799</v>
      </c>
      <c r="L1827" t="s">
        <v>34237</v>
      </c>
      <c r="M1827" t="s">
        <v>34238</v>
      </c>
      <c r="N1827" t="s">
        <v>33867</v>
      </c>
      <c r="O1827" t="s">
        <v>33853</v>
      </c>
      <c r="P1827" t="s">
        <v>34241</v>
      </c>
      <c r="Q1827">
        <v>48.462221999999997</v>
      </c>
      <c r="R1827">
        <v>7.4819440000000004</v>
      </c>
      <c r="S1827">
        <v>9</v>
      </c>
      <c r="T1827">
        <v>16.992451876878398</v>
      </c>
      <c r="U1827">
        <v>0.14755553666754001</v>
      </c>
      <c r="V1827">
        <v>94</v>
      </c>
      <c r="W1827">
        <v>17</v>
      </c>
    </row>
    <row r="1828" spans="1:23" hidden="1">
      <c r="A1828" t="s">
        <v>34310</v>
      </c>
      <c r="B1828" t="s">
        <v>32880</v>
      </c>
      <c r="C1828" t="s">
        <v>32881</v>
      </c>
      <c r="D1828">
        <v>1986</v>
      </c>
      <c r="E1828" t="s">
        <v>2662</v>
      </c>
      <c r="F1828" t="s">
        <v>32883</v>
      </c>
      <c r="G1828">
        <v>3</v>
      </c>
      <c r="H1828" t="s">
        <v>33796</v>
      </c>
      <c r="J1828">
        <v>3</v>
      </c>
      <c r="K1828" t="s">
        <v>33799</v>
      </c>
      <c r="L1828" t="s">
        <v>34237</v>
      </c>
      <c r="M1828" t="s">
        <v>34238</v>
      </c>
      <c r="N1828" t="s">
        <v>33867</v>
      </c>
      <c r="O1828" t="s">
        <v>33853</v>
      </c>
      <c r="P1828" t="s">
        <v>34241</v>
      </c>
      <c r="Q1828">
        <v>48.462221999999997</v>
      </c>
      <c r="R1828">
        <v>7.4819440000000004</v>
      </c>
      <c r="S1828">
        <v>9</v>
      </c>
      <c r="T1828">
        <v>18.005605018545602</v>
      </c>
      <c r="U1828">
        <v>4.1884173968065201E-2</v>
      </c>
      <c r="V1828">
        <v>94</v>
      </c>
      <c r="W1828">
        <v>18</v>
      </c>
    </row>
    <row r="1829" spans="1:23" hidden="1">
      <c r="A1829" t="s">
        <v>34310</v>
      </c>
      <c r="B1829" t="s">
        <v>32880</v>
      </c>
      <c r="C1829" t="s">
        <v>32881</v>
      </c>
      <c r="D1829">
        <v>1986</v>
      </c>
      <c r="E1829" t="s">
        <v>2662</v>
      </c>
      <c r="F1829" t="s">
        <v>32883</v>
      </c>
      <c r="G1829">
        <v>3</v>
      </c>
      <c r="H1829" t="s">
        <v>33796</v>
      </c>
      <c r="J1829">
        <v>3</v>
      </c>
      <c r="K1829" t="s">
        <v>33799</v>
      </c>
      <c r="L1829" t="s">
        <v>34237</v>
      </c>
      <c r="M1829" t="s">
        <v>34238</v>
      </c>
      <c r="N1829" t="s">
        <v>33867</v>
      </c>
      <c r="O1829" t="s">
        <v>33853</v>
      </c>
      <c r="P1829" t="s">
        <v>34241</v>
      </c>
      <c r="Q1829">
        <v>48.462221999999997</v>
      </c>
      <c r="R1829">
        <v>7.4819440000000004</v>
      </c>
      <c r="S1829">
        <v>9</v>
      </c>
      <c r="T1829">
        <v>18.4238801177667</v>
      </c>
      <c r="U1829">
        <v>1.6621453479998799E-2</v>
      </c>
      <c r="V1829">
        <v>94</v>
      </c>
      <c r="W1829">
        <v>18.5</v>
      </c>
    </row>
    <row r="1830" spans="1:23" hidden="1">
      <c r="A1830" t="s">
        <v>34310</v>
      </c>
      <c r="B1830" t="s">
        <v>32880</v>
      </c>
      <c r="C1830" t="s">
        <v>32881</v>
      </c>
      <c r="D1830">
        <v>1986</v>
      </c>
      <c r="E1830" t="s">
        <v>2662</v>
      </c>
      <c r="F1830" t="s">
        <v>32883</v>
      </c>
      <c r="G1830">
        <v>3</v>
      </c>
      <c r="H1830" t="s">
        <v>33796</v>
      </c>
      <c r="J1830">
        <v>3</v>
      </c>
      <c r="K1830" t="s">
        <v>33799</v>
      </c>
      <c r="L1830" t="s">
        <v>34237</v>
      </c>
      <c r="M1830" t="s">
        <v>34238</v>
      </c>
      <c r="N1830" t="s">
        <v>33867</v>
      </c>
      <c r="O1830" t="s">
        <v>33853</v>
      </c>
      <c r="P1830" t="s">
        <v>34241</v>
      </c>
      <c r="Q1830">
        <v>48.462221999999997</v>
      </c>
      <c r="R1830">
        <v>7.4819440000000004</v>
      </c>
      <c r="S1830">
        <v>9</v>
      </c>
      <c r="T1830">
        <v>18.9936843198779</v>
      </c>
      <c r="U1830">
        <v>1.8106523684390599E-2</v>
      </c>
      <c r="V1830">
        <v>94</v>
      </c>
      <c r="W1830">
        <v>19</v>
      </c>
    </row>
    <row r="1831" spans="1:23" hidden="1">
      <c r="A1831" t="s">
        <v>34310</v>
      </c>
      <c r="B1831" t="s">
        <v>32880</v>
      </c>
      <c r="C1831" t="s">
        <v>32881</v>
      </c>
      <c r="D1831">
        <v>1986</v>
      </c>
      <c r="E1831" t="s">
        <v>2662</v>
      </c>
      <c r="F1831" t="s">
        <v>32883</v>
      </c>
      <c r="G1831">
        <v>3</v>
      </c>
      <c r="H1831" t="s">
        <v>33796</v>
      </c>
      <c r="J1831">
        <v>3</v>
      </c>
      <c r="K1831" t="s">
        <v>33799</v>
      </c>
      <c r="L1831" t="s">
        <v>34237</v>
      </c>
      <c r="M1831" t="s">
        <v>34238</v>
      </c>
      <c r="N1831" t="s">
        <v>33867</v>
      </c>
      <c r="O1831" t="s">
        <v>33853</v>
      </c>
      <c r="P1831" t="s">
        <v>34241</v>
      </c>
      <c r="Q1831">
        <v>48.462221999999997</v>
      </c>
      <c r="R1831">
        <v>7.4819440000000004</v>
      </c>
      <c r="S1831">
        <v>9</v>
      </c>
      <c r="T1831">
        <v>22.9606397370788</v>
      </c>
      <c r="U1831">
        <v>0.16708810550845299</v>
      </c>
      <c r="V1831">
        <v>94</v>
      </c>
      <c r="W1831">
        <v>23</v>
      </c>
    </row>
    <row r="1832" spans="1:23" hidden="1">
      <c r="A1832" t="s">
        <v>34310</v>
      </c>
      <c r="B1832" t="s">
        <v>32880</v>
      </c>
      <c r="C1832" t="s">
        <v>32881</v>
      </c>
      <c r="D1832">
        <v>1986</v>
      </c>
      <c r="E1832" t="s">
        <v>2662</v>
      </c>
      <c r="F1832" t="s">
        <v>32883</v>
      </c>
      <c r="G1832">
        <v>3</v>
      </c>
      <c r="H1832" t="s">
        <v>33796</v>
      </c>
      <c r="J1832">
        <v>3</v>
      </c>
      <c r="K1832" t="s">
        <v>33799</v>
      </c>
      <c r="L1832" t="s">
        <v>34237</v>
      </c>
      <c r="M1832" t="s">
        <v>34238</v>
      </c>
      <c r="N1832" t="s">
        <v>33867</v>
      </c>
      <c r="O1832" t="s">
        <v>33853</v>
      </c>
      <c r="P1832" t="s">
        <v>34239</v>
      </c>
      <c r="Q1832">
        <v>51.752000000000002</v>
      </c>
      <c r="R1832">
        <v>-1.2578</v>
      </c>
      <c r="S1832">
        <v>9</v>
      </c>
      <c r="T1832">
        <v>12.0342061957412</v>
      </c>
      <c r="U1832">
        <v>0.96880880370393996</v>
      </c>
      <c r="V1832">
        <v>94</v>
      </c>
      <c r="W1832">
        <v>12</v>
      </c>
    </row>
    <row r="1833" spans="1:23" hidden="1">
      <c r="A1833" t="s">
        <v>34310</v>
      </c>
      <c r="B1833" t="s">
        <v>32880</v>
      </c>
      <c r="C1833" t="s">
        <v>32881</v>
      </c>
      <c r="D1833">
        <v>1986</v>
      </c>
      <c r="E1833" t="s">
        <v>2662</v>
      </c>
      <c r="F1833" t="s">
        <v>32883</v>
      </c>
      <c r="G1833">
        <v>3</v>
      </c>
      <c r="H1833" t="s">
        <v>33796</v>
      </c>
      <c r="J1833">
        <v>3</v>
      </c>
      <c r="K1833" t="s">
        <v>33799</v>
      </c>
      <c r="L1833" t="s">
        <v>34237</v>
      </c>
      <c r="M1833" t="s">
        <v>34238</v>
      </c>
      <c r="N1833" t="s">
        <v>33867</v>
      </c>
      <c r="O1833" t="s">
        <v>33853</v>
      </c>
      <c r="P1833" t="s">
        <v>34239</v>
      </c>
      <c r="Q1833">
        <v>51.752000000000002</v>
      </c>
      <c r="R1833">
        <v>-1.2578</v>
      </c>
      <c r="S1833">
        <v>9</v>
      </c>
      <c r="T1833">
        <v>14.0149923621588</v>
      </c>
      <c r="U1833">
        <v>0.998418128717102</v>
      </c>
      <c r="V1833">
        <v>94</v>
      </c>
      <c r="W1833">
        <v>14</v>
      </c>
    </row>
    <row r="1834" spans="1:23" hidden="1">
      <c r="A1834" t="s">
        <v>34310</v>
      </c>
      <c r="B1834" t="s">
        <v>32880</v>
      </c>
      <c r="C1834" t="s">
        <v>32881</v>
      </c>
      <c r="D1834">
        <v>1986</v>
      </c>
      <c r="E1834" t="s">
        <v>2662</v>
      </c>
      <c r="F1834" t="s">
        <v>32883</v>
      </c>
      <c r="G1834">
        <v>3</v>
      </c>
      <c r="H1834" t="s">
        <v>33796</v>
      </c>
      <c r="J1834">
        <v>3</v>
      </c>
      <c r="K1834" t="s">
        <v>33799</v>
      </c>
      <c r="L1834" t="s">
        <v>34237</v>
      </c>
      <c r="M1834" t="s">
        <v>34238</v>
      </c>
      <c r="N1834" t="s">
        <v>33867</v>
      </c>
      <c r="O1834" t="s">
        <v>33853</v>
      </c>
      <c r="P1834" t="s">
        <v>34239</v>
      </c>
      <c r="Q1834">
        <v>51.752000000000002</v>
      </c>
      <c r="R1834">
        <v>-1.2578</v>
      </c>
      <c r="S1834">
        <v>9</v>
      </c>
      <c r="T1834">
        <v>15.0346618691107</v>
      </c>
      <c r="U1834">
        <v>1.0014071571412</v>
      </c>
      <c r="V1834">
        <v>94</v>
      </c>
      <c r="W1834">
        <v>15</v>
      </c>
    </row>
    <row r="1835" spans="1:23" hidden="1">
      <c r="A1835" t="s">
        <v>34310</v>
      </c>
      <c r="B1835" t="s">
        <v>32880</v>
      </c>
      <c r="C1835" t="s">
        <v>32881</v>
      </c>
      <c r="D1835">
        <v>1986</v>
      </c>
      <c r="E1835" t="s">
        <v>2662</v>
      </c>
      <c r="F1835" t="s">
        <v>32883</v>
      </c>
      <c r="G1835">
        <v>3</v>
      </c>
      <c r="H1835" t="s">
        <v>33796</v>
      </c>
      <c r="J1835">
        <v>3</v>
      </c>
      <c r="K1835" t="s">
        <v>33799</v>
      </c>
      <c r="L1835" t="s">
        <v>34237</v>
      </c>
      <c r="M1835" t="s">
        <v>34238</v>
      </c>
      <c r="N1835" t="s">
        <v>33867</v>
      </c>
      <c r="O1835" t="s">
        <v>33853</v>
      </c>
      <c r="P1835" t="s">
        <v>34239</v>
      </c>
      <c r="Q1835">
        <v>51.752000000000002</v>
      </c>
      <c r="R1835">
        <v>-1.2578</v>
      </c>
      <c r="S1835">
        <v>9</v>
      </c>
      <c r="T1835">
        <v>15.9641883229567</v>
      </c>
      <c r="U1835">
        <v>1.00126077502248</v>
      </c>
      <c r="V1835">
        <v>94</v>
      </c>
      <c r="W1835">
        <v>16</v>
      </c>
    </row>
    <row r="1836" spans="1:23" hidden="1">
      <c r="A1836" t="s">
        <v>34310</v>
      </c>
      <c r="B1836" t="s">
        <v>32880</v>
      </c>
      <c r="C1836" t="s">
        <v>32881</v>
      </c>
      <c r="D1836">
        <v>1986</v>
      </c>
      <c r="E1836" t="s">
        <v>2662</v>
      </c>
      <c r="F1836" t="s">
        <v>32883</v>
      </c>
      <c r="G1836">
        <v>3</v>
      </c>
      <c r="H1836" t="s">
        <v>33796</v>
      </c>
      <c r="J1836">
        <v>3</v>
      </c>
      <c r="K1836" t="s">
        <v>33799</v>
      </c>
      <c r="L1836" t="s">
        <v>34237</v>
      </c>
      <c r="M1836" t="s">
        <v>34238</v>
      </c>
      <c r="N1836" t="s">
        <v>33867</v>
      </c>
      <c r="O1836" t="s">
        <v>33853</v>
      </c>
      <c r="P1836" t="s">
        <v>34239</v>
      </c>
      <c r="Q1836">
        <v>51.752000000000002</v>
      </c>
      <c r="R1836">
        <v>-1.2578</v>
      </c>
      <c r="S1836">
        <v>9</v>
      </c>
      <c r="T1836">
        <v>16.983480069602301</v>
      </c>
      <c r="U1836">
        <v>0.99795065033797703</v>
      </c>
      <c r="V1836">
        <v>94</v>
      </c>
      <c r="W1836">
        <v>17</v>
      </c>
    </row>
    <row r="1837" spans="1:23" hidden="1">
      <c r="A1837" t="s">
        <v>34310</v>
      </c>
      <c r="B1837" t="s">
        <v>32880</v>
      </c>
      <c r="C1837" t="s">
        <v>32881</v>
      </c>
      <c r="D1837">
        <v>1986</v>
      </c>
      <c r="E1837" t="s">
        <v>2662</v>
      </c>
      <c r="F1837" t="s">
        <v>32883</v>
      </c>
      <c r="G1837">
        <v>3</v>
      </c>
      <c r="H1837" t="s">
        <v>33796</v>
      </c>
      <c r="J1837">
        <v>3</v>
      </c>
      <c r="K1837" t="s">
        <v>33799</v>
      </c>
      <c r="L1837" t="s">
        <v>34237</v>
      </c>
      <c r="M1837" t="s">
        <v>34238</v>
      </c>
      <c r="N1837" t="s">
        <v>33867</v>
      </c>
      <c r="O1837" t="s">
        <v>33853</v>
      </c>
      <c r="P1837" t="s">
        <v>34239</v>
      </c>
      <c r="Q1837">
        <v>51.752000000000002</v>
      </c>
      <c r="R1837">
        <v>-1.2578</v>
      </c>
      <c r="S1837">
        <v>9</v>
      </c>
      <c r="T1837">
        <v>18.001827415482001</v>
      </c>
      <c r="U1837">
        <v>0.97889264288193301</v>
      </c>
      <c r="V1837">
        <v>94</v>
      </c>
      <c r="W1837">
        <v>18</v>
      </c>
    </row>
    <row r="1838" spans="1:23" hidden="1">
      <c r="A1838" t="s">
        <v>34310</v>
      </c>
      <c r="B1838" t="s">
        <v>32880</v>
      </c>
      <c r="C1838" t="s">
        <v>32881</v>
      </c>
      <c r="D1838">
        <v>1986</v>
      </c>
      <c r="E1838" t="s">
        <v>2662</v>
      </c>
      <c r="F1838" t="s">
        <v>32883</v>
      </c>
      <c r="G1838">
        <v>3</v>
      </c>
      <c r="H1838" t="s">
        <v>33796</v>
      </c>
      <c r="J1838">
        <v>3</v>
      </c>
      <c r="K1838" t="s">
        <v>33799</v>
      </c>
      <c r="L1838" t="s">
        <v>34237</v>
      </c>
      <c r="M1838" t="s">
        <v>34238</v>
      </c>
      <c r="N1838" t="s">
        <v>33867</v>
      </c>
      <c r="O1838" t="s">
        <v>33853</v>
      </c>
      <c r="P1838" t="s">
        <v>34239</v>
      </c>
      <c r="Q1838">
        <v>51.752000000000002</v>
      </c>
      <c r="R1838">
        <v>-1.2578</v>
      </c>
      <c r="S1838">
        <v>9</v>
      </c>
      <c r="T1838">
        <v>18.496268436473699</v>
      </c>
      <c r="U1838">
        <v>0.72369666791799703</v>
      </c>
      <c r="V1838">
        <v>94</v>
      </c>
      <c r="W1838">
        <v>18.5</v>
      </c>
    </row>
    <row r="1839" spans="1:23" hidden="1">
      <c r="A1839" t="s">
        <v>34310</v>
      </c>
      <c r="B1839" t="s">
        <v>32880</v>
      </c>
      <c r="C1839" t="s">
        <v>32881</v>
      </c>
      <c r="D1839">
        <v>1986</v>
      </c>
      <c r="E1839" t="s">
        <v>2662</v>
      </c>
      <c r="F1839" t="s">
        <v>32883</v>
      </c>
      <c r="G1839">
        <v>3</v>
      </c>
      <c r="H1839" t="s">
        <v>33796</v>
      </c>
      <c r="J1839">
        <v>3</v>
      </c>
      <c r="K1839" t="s">
        <v>33799</v>
      </c>
      <c r="L1839" t="s">
        <v>34237</v>
      </c>
      <c r="M1839" t="s">
        <v>34238</v>
      </c>
      <c r="N1839" t="s">
        <v>33867</v>
      </c>
      <c r="O1839" t="s">
        <v>33853</v>
      </c>
      <c r="P1839" t="s">
        <v>34239</v>
      </c>
      <c r="Q1839">
        <v>51.752000000000002</v>
      </c>
      <c r="R1839">
        <v>-1.2578</v>
      </c>
      <c r="S1839">
        <v>9</v>
      </c>
      <c r="T1839">
        <v>18.977298966589402</v>
      </c>
      <c r="U1839">
        <v>0.244880757598294</v>
      </c>
      <c r="V1839">
        <v>94</v>
      </c>
      <c r="W1839">
        <v>19</v>
      </c>
    </row>
    <row r="1840" spans="1:23" hidden="1">
      <c r="A1840" t="s">
        <v>34310</v>
      </c>
      <c r="B1840" t="s">
        <v>32880</v>
      </c>
      <c r="C1840" t="s">
        <v>32881</v>
      </c>
      <c r="D1840">
        <v>1986</v>
      </c>
      <c r="E1840" t="s">
        <v>2662</v>
      </c>
      <c r="F1840" t="s">
        <v>32883</v>
      </c>
      <c r="G1840">
        <v>3</v>
      </c>
      <c r="H1840" t="s">
        <v>33796</v>
      </c>
      <c r="J1840">
        <v>3</v>
      </c>
      <c r="K1840" t="s">
        <v>33799</v>
      </c>
      <c r="L1840" t="s">
        <v>34237</v>
      </c>
      <c r="M1840" t="s">
        <v>34238</v>
      </c>
      <c r="N1840" t="s">
        <v>33867</v>
      </c>
      <c r="O1840" t="s">
        <v>33853</v>
      </c>
      <c r="P1840" t="s">
        <v>34239</v>
      </c>
      <c r="Q1840">
        <v>51.752000000000002</v>
      </c>
      <c r="R1840">
        <v>-1.2578</v>
      </c>
      <c r="S1840">
        <v>9</v>
      </c>
      <c r="T1840">
        <v>22.965833941291301</v>
      </c>
      <c r="U1840">
        <v>0.25370146075188399</v>
      </c>
      <c r="V1840">
        <v>94</v>
      </c>
      <c r="W1840">
        <v>23</v>
      </c>
    </row>
    <row r="1841" spans="1:23" hidden="1">
      <c r="A1841" t="s">
        <v>34310</v>
      </c>
      <c r="B1841" t="s">
        <v>32880</v>
      </c>
      <c r="C1841" t="s">
        <v>32881</v>
      </c>
      <c r="D1841">
        <v>1986</v>
      </c>
      <c r="E1841" t="s">
        <v>2662</v>
      </c>
      <c r="F1841" t="s">
        <v>32883</v>
      </c>
      <c r="G1841">
        <v>3</v>
      </c>
      <c r="H1841" t="s">
        <v>33796</v>
      </c>
      <c r="J1841">
        <v>3</v>
      </c>
      <c r="K1841" t="s">
        <v>33799</v>
      </c>
      <c r="L1841" t="s">
        <v>34237</v>
      </c>
      <c r="M1841" t="s">
        <v>34238</v>
      </c>
      <c r="N1841" t="s">
        <v>33867</v>
      </c>
      <c r="O1841" t="s">
        <v>33853</v>
      </c>
      <c r="P1841" t="s">
        <v>34240</v>
      </c>
      <c r="Q1841">
        <v>50.9069</v>
      </c>
      <c r="R1841">
        <v>-1.4047000000000001</v>
      </c>
      <c r="S1841">
        <v>9</v>
      </c>
      <c r="T1841">
        <v>12.065418641054499</v>
      </c>
      <c r="U1841">
        <v>0.98927632930310305</v>
      </c>
      <c r="V1841">
        <v>94</v>
      </c>
      <c r="W1841">
        <v>12</v>
      </c>
    </row>
    <row r="1842" spans="1:23" hidden="1">
      <c r="A1842" t="s">
        <v>34310</v>
      </c>
      <c r="B1842" t="s">
        <v>32880</v>
      </c>
      <c r="C1842" t="s">
        <v>32881</v>
      </c>
      <c r="D1842">
        <v>1986</v>
      </c>
      <c r="E1842" t="s">
        <v>2662</v>
      </c>
      <c r="F1842" t="s">
        <v>32883</v>
      </c>
      <c r="G1842">
        <v>3</v>
      </c>
      <c r="H1842" t="s">
        <v>33796</v>
      </c>
      <c r="J1842">
        <v>3</v>
      </c>
      <c r="K1842" t="s">
        <v>33799</v>
      </c>
      <c r="L1842" t="s">
        <v>34237</v>
      </c>
      <c r="M1842" t="s">
        <v>34238</v>
      </c>
      <c r="N1842" t="s">
        <v>33867</v>
      </c>
      <c r="O1842" t="s">
        <v>33853</v>
      </c>
      <c r="P1842" t="s">
        <v>34240</v>
      </c>
      <c r="Q1842">
        <v>50.9069</v>
      </c>
      <c r="R1842">
        <v>-1.4047000000000001</v>
      </c>
      <c r="S1842">
        <v>9</v>
      </c>
      <c r="T1842">
        <v>13.9851020779177</v>
      </c>
      <c r="U1842">
        <v>0.99999763899808503</v>
      </c>
      <c r="V1842">
        <v>94</v>
      </c>
      <c r="W1842">
        <v>14</v>
      </c>
    </row>
    <row r="1843" spans="1:23" hidden="1">
      <c r="A1843" t="s">
        <v>34310</v>
      </c>
      <c r="B1843" t="s">
        <v>32880</v>
      </c>
      <c r="C1843" t="s">
        <v>32881</v>
      </c>
      <c r="D1843">
        <v>1986</v>
      </c>
      <c r="E1843" t="s">
        <v>2662</v>
      </c>
      <c r="F1843" t="s">
        <v>32883</v>
      </c>
      <c r="G1843">
        <v>3</v>
      </c>
      <c r="H1843" t="s">
        <v>33796</v>
      </c>
      <c r="J1843">
        <v>3</v>
      </c>
      <c r="K1843" t="s">
        <v>33799</v>
      </c>
      <c r="L1843" t="s">
        <v>34237</v>
      </c>
      <c r="M1843" t="s">
        <v>34238</v>
      </c>
      <c r="N1843" t="s">
        <v>33867</v>
      </c>
      <c r="O1843" t="s">
        <v>33853</v>
      </c>
      <c r="P1843" t="s">
        <v>34240</v>
      </c>
      <c r="Q1843">
        <v>50.9069</v>
      </c>
      <c r="R1843">
        <v>-1.4047000000000001</v>
      </c>
      <c r="S1843">
        <v>9</v>
      </c>
      <c r="T1843">
        <v>15.0044882646399</v>
      </c>
      <c r="U1843">
        <v>0.99826230259072701</v>
      </c>
      <c r="V1843">
        <v>94</v>
      </c>
      <c r="W1843">
        <v>15</v>
      </c>
    </row>
    <row r="1844" spans="1:23" hidden="1">
      <c r="A1844" t="s">
        <v>34310</v>
      </c>
      <c r="B1844" t="s">
        <v>32880</v>
      </c>
      <c r="C1844" t="s">
        <v>32881</v>
      </c>
      <c r="D1844">
        <v>1986</v>
      </c>
      <c r="E1844" t="s">
        <v>2662</v>
      </c>
      <c r="F1844" t="s">
        <v>32883</v>
      </c>
      <c r="G1844">
        <v>3</v>
      </c>
      <c r="H1844" t="s">
        <v>33796</v>
      </c>
      <c r="J1844">
        <v>3</v>
      </c>
      <c r="K1844" t="s">
        <v>33799</v>
      </c>
      <c r="L1844" t="s">
        <v>34237</v>
      </c>
      <c r="M1844" t="s">
        <v>34238</v>
      </c>
      <c r="N1844" t="s">
        <v>33867</v>
      </c>
      <c r="O1844" t="s">
        <v>33853</v>
      </c>
      <c r="P1844" t="s">
        <v>34240</v>
      </c>
      <c r="Q1844">
        <v>50.9069</v>
      </c>
      <c r="R1844">
        <v>-1.4047000000000001</v>
      </c>
      <c r="S1844">
        <v>9</v>
      </c>
      <c r="T1844">
        <v>15.9939841671211</v>
      </c>
      <c r="U1844">
        <v>0.99810647646435202</v>
      </c>
      <c r="V1844">
        <v>94</v>
      </c>
      <c r="W1844">
        <v>16</v>
      </c>
    </row>
    <row r="1845" spans="1:23" hidden="1">
      <c r="A1845" t="s">
        <v>34310</v>
      </c>
      <c r="B1845" t="s">
        <v>32880</v>
      </c>
      <c r="C1845" t="s">
        <v>32881</v>
      </c>
      <c r="D1845">
        <v>1986</v>
      </c>
      <c r="E1845" t="s">
        <v>2662</v>
      </c>
      <c r="F1845" t="s">
        <v>32883</v>
      </c>
      <c r="G1845">
        <v>3</v>
      </c>
      <c r="H1845" t="s">
        <v>33796</v>
      </c>
      <c r="J1845">
        <v>3</v>
      </c>
      <c r="K1845" t="s">
        <v>33799</v>
      </c>
      <c r="L1845" t="s">
        <v>34237</v>
      </c>
      <c r="M1845" t="s">
        <v>34238</v>
      </c>
      <c r="N1845" t="s">
        <v>33867</v>
      </c>
      <c r="O1845" t="s">
        <v>33853</v>
      </c>
      <c r="P1845" t="s">
        <v>34240</v>
      </c>
      <c r="Q1845">
        <v>50.9069</v>
      </c>
      <c r="R1845">
        <v>-1.4047000000000001</v>
      </c>
      <c r="S1845">
        <v>9</v>
      </c>
      <c r="T1845">
        <v>17.010537151545599</v>
      </c>
      <c r="U1845">
        <v>0.94912749174239597</v>
      </c>
      <c r="V1845">
        <v>94</v>
      </c>
      <c r="W1845">
        <v>17</v>
      </c>
    </row>
    <row r="1846" spans="1:23" hidden="1">
      <c r="A1846" t="s">
        <v>34310</v>
      </c>
      <c r="B1846" t="s">
        <v>32880</v>
      </c>
      <c r="C1846" t="s">
        <v>32881</v>
      </c>
      <c r="D1846">
        <v>1986</v>
      </c>
      <c r="E1846" t="s">
        <v>2662</v>
      </c>
      <c r="F1846" t="s">
        <v>32883</v>
      </c>
      <c r="G1846">
        <v>3</v>
      </c>
      <c r="H1846" t="s">
        <v>33796</v>
      </c>
      <c r="J1846">
        <v>3</v>
      </c>
      <c r="K1846" t="s">
        <v>33799</v>
      </c>
      <c r="L1846" t="s">
        <v>34237</v>
      </c>
      <c r="M1846" t="s">
        <v>34238</v>
      </c>
      <c r="N1846" t="s">
        <v>33867</v>
      </c>
      <c r="O1846" t="s">
        <v>33853</v>
      </c>
      <c r="P1846" t="s">
        <v>34240</v>
      </c>
      <c r="Q1846">
        <v>50.9069</v>
      </c>
      <c r="R1846">
        <v>-1.4047000000000001</v>
      </c>
      <c r="S1846">
        <v>9</v>
      </c>
      <c r="T1846">
        <v>18.027798436544501</v>
      </c>
      <c r="U1846">
        <v>0.41195941909908901</v>
      </c>
      <c r="V1846">
        <v>94</v>
      </c>
      <c r="W1846">
        <v>18</v>
      </c>
    </row>
    <row r="1847" spans="1:23" hidden="1">
      <c r="A1847" t="s">
        <v>34310</v>
      </c>
      <c r="B1847" t="s">
        <v>32880</v>
      </c>
      <c r="C1847" t="s">
        <v>32881</v>
      </c>
      <c r="D1847">
        <v>1986</v>
      </c>
      <c r="E1847" t="s">
        <v>2662</v>
      </c>
      <c r="F1847" t="s">
        <v>32883</v>
      </c>
      <c r="G1847">
        <v>3</v>
      </c>
      <c r="H1847" t="s">
        <v>33796</v>
      </c>
      <c r="J1847">
        <v>3</v>
      </c>
      <c r="K1847" t="s">
        <v>33799</v>
      </c>
      <c r="L1847" t="s">
        <v>34237</v>
      </c>
      <c r="M1847" t="s">
        <v>34238</v>
      </c>
      <c r="N1847" t="s">
        <v>33867</v>
      </c>
      <c r="O1847" t="s">
        <v>33853</v>
      </c>
      <c r="P1847" t="s">
        <v>34240</v>
      </c>
      <c r="Q1847">
        <v>50.9069</v>
      </c>
      <c r="R1847">
        <v>-1.4047000000000001</v>
      </c>
      <c r="S1847">
        <v>9</v>
      </c>
      <c r="T1847">
        <v>18.47171401656</v>
      </c>
      <c r="U1847">
        <v>0.31425171585814099</v>
      </c>
      <c r="V1847">
        <v>94</v>
      </c>
      <c r="W1847">
        <v>18.5</v>
      </c>
    </row>
    <row r="1848" spans="1:23" hidden="1">
      <c r="A1848" t="s">
        <v>34310</v>
      </c>
      <c r="B1848" t="s">
        <v>32880</v>
      </c>
      <c r="C1848" t="s">
        <v>32881</v>
      </c>
      <c r="D1848">
        <v>1986</v>
      </c>
      <c r="E1848" t="s">
        <v>2662</v>
      </c>
      <c r="F1848" t="s">
        <v>32883</v>
      </c>
      <c r="G1848">
        <v>3</v>
      </c>
      <c r="H1848" t="s">
        <v>33796</v>
      </c>
      <c r="J1848">
        <v>3</v>
      </c>
      <c r="K1848" t="s">
        <v>33799</v>
      </c>
      <c r="L1848" t="s">
        <v>34237</v>
      </c>
      <c r="M1848" t="s">
        <v>34238</v>
      </c>
      <c r="N1848" t="s">
        <v>33867</v>
      </c>
      <c r="O1848" t="s">
        <v>33853</v>
      </c>
      <c r="P1848" t="s">
        <v>34240</v>
      </c>
      <c r="Q1848">
        <v>50.9069</v>
      </c>
      <c r="R1848">
        <v>-1.4047000000000001</v>
      </c>
      <c r="S1848">
        <v>9</v>
      </c>
      <c r="T1848">
        <v>18.983154251338</v>
      </c>
      <c r="U1848">
        <v>0.34251763078179798</v>
      </c>
      <c r="V1848">
        <v>94</v>
      </c>
      <c r="W1848">
        <v>19</v>
      </c>
    </row>
    <row r="1849" spans="1:23" hidden="1">
      <c r="A1849" t="s">
        <v>34310</v>
      </c>
      <c r="B1849" t="s">
        <v>32880</v>
      </c>
      <c r="C1849" t="s">
        <v>32881</v>
      </c>
      <c r="D1849">
        <v>1986</v>
      </c>
      <c r="E1849" t="s">
        <v>2662</v>
      </c>
      <c r="F1849" t="s">
        <v>32883</v>
      </c>
      <c r="G1849">
        <v>3</v>
      </c>
      <c r="H1849" t="s">
        <v>33796</v>
      </c>
      <c r="J1849">
        <v>3</v>
      </c>
      <c r="K1849" t="s">
        <v>33799</v>
      </c>
      <c r="L1849" t="s">
        <v>34237</v>
      </c>
      <c r="M1849" t="s">
        <v>34238</v>
      </c>
      <c r="N1849" t="s">
        <v>33867</v>
      </c>
      <c r="O1849" t="s">
        <v>33853</v>
      </c>
      <c r="P1849" t="s">
        <v>34240</v>
      </c>
      <c r="Q1849">
        <v>50.9069</v>
      </c>
      <c r="R1849">
        <v>-1.4047000000000001</v>
      </c>
      <c r="S1849">
        <v>9</v>
      </c>
      <c r="T1849">
        <v>22.971878106193099</v>
      </c>
      <c r="U1849">
        <v>0.35448791048969502</v>
      </c>
      <c r="V1849">
        <v>94</v>
      </c>
      <c r="W1849">
        <v>23</v>
      </c>
    </row>
    <row r="1850" spans="1:23" hidden="1">
      <c r="A1850" t="s">
        <v>34311</v>
      </c>
      <c r="B1850" t="s">
        <v>8818</v>
      </c>
      <c r="C1850" t="s">
        <v>8819</v>
      </c>
      <c r="D1850">
        <v>2000</v>
      </c>
      <c r="E1850" t="s">
        <v>452</v>
      </c>
      <c r="F1850" t="s">
        <v>8821</v>
      </c>
      <c r="G1850">
        <v>3</v>
      </c>
      <c r="J1850">
        <v>3</v>
      </c>
      <c r="K1850" t="s">
        <v>34002</v>
      </c>
      <c r="L1850" t="s">
        <v>33922</v>
      </c>
      <c r="M1850" t="s">
        <v>33923</v>
      </c>
      <c r="N1850" t="s">
        <v>33867</v>
      </c>
      <c r="O1850" t="s">
        <v>33853</v>
      </c>
      <c r="P1850" t="s">
        <v>33964</v>
      </c>
      <c r="Q1850">
        <v>24.3</v>
      </c>
      <c r="R1850">
        <v>124.2</v>
      </c>
      <c r="S1850">
        <v>6</v>
      </c>
      <c r="T1850">
        <v>8.3944484220961595</v>
      </c>
      <c r="U1850">
        <v>92.537313432835802</v>
      </c>
      <c r="V1850">
        <v>65</v>
      </c>
      <c r="W1850">
        <v>8</v>
      </c>
    </row>
    <row r="1851" spans="1:23" hidden="1">
      <c r="A1851" t="s">
        <v>34311</v>
      </c>
      <c r="B1851" t="s">
        <v>8818</v>
      </c>
      <c r="C1851" t="s">
        <v>8819</v>
      </c>
      <c r="D1851">
        <v>2000</v>
      </c>
      <c r="E1851" t="s">
        <v>452</v>
      </c>
      <c r="F1851" t="s">
        <v>8821</v>
      </c>
      <c r="G1851">
        <v>3</v>
      </c>
      <c r="J1851">
        <v>3</v>
      </c>
      <c r="K1851" t="s">
        <v>34002</v>
      </c>
      <c r="L1851" t="s">
        <v>33922</v>
      </c>
      <c r="M1851" t="s">
        <v>33923</v>
      </c>
      <c r="N1851" t="s">
        <v>33867</v>
      </c>
      <c r="O1851" t="s">
        <v>33853</v>
      </c>
      <c r="P1851" t="s">
        <v>33964</v>
      </c>
      <c r="Q1851">
        <v>24.3</v>
      </c>
      <c r="R1851">
        <v>124.2</v>
      </c>
      <c r="S1851">
        <v>6</v>
      </c>
      <c r="T1851">
        <v>10.7850966569367</v>
      </c>
      <c r="U1851">
        <v>93.656716417910403</v>
      </c>
      <c r="V1851">
        <v>65</v>
      </c>
      <c r="W1851">
        <v>10</v>
      </c>
    </row>
    <row r="1852" spans="1:23" hidden="1">
      <c r="A1852" t="s">
        <v>34311</v>
      </c>
      <c r="B1852" t="s">
        <v>8818</v>
      </c>
      <c r="C1852" t="s">
        <v>8819</v>
      </c>
      <c r="D1852">
        <v>2000</v>
      </c>
      <c r="E1852" t="s">
        <v>452</v>
      </c>
      <c r="F1852" t="s">
        <v>8821</v>
      </c>
      <c r="G1852">
        <v>3</v>
      </c>
      <c r="J1852">
        <v>3</v>
      </c>
      <c r="K1852" t="s">
        <v>34002</v>
      </c>
      <c r="L1852" t="s">
        <v>33922</v>
      </c>
      <c r="M1852" t="s">
        <v>33923</v>
      </c>
      <c r="N1852" t="s">
        <v>33867</v>
      </c>
      <c r="O1852" t="s">
        <v>33853</v>
      </c>
      <c r="P1852" t="s">
        <v>33964</v>
      </c>
      <c r="Q1852">
        <v>24.3</v>
      </c>
      <c r="R1852">
        <v>124.2</v>
      </c>
      <c r="S1852">
        <v>6</v>
      </c>
      <c r="T1852">
        <v>13.2190339813845</v>
      </c>
      <c r="U1852">
        <v>97.014925373134304</v>
      </c>
      <c r="V1852">
        <v>65</v>
      </c>
      <c r="W1852">
        <v>12</v>
      </c>
    </row>
    <row r="1853" spans="1:23" hidden="1">
      <c r="A1853" t="s">
        <v>34311</v>
      </c>
      <c r="B1853" t="s">
        <v>8818</v>
      </c>
      <c r="C1853" t="s">
        <v>8819</v>
      </c>
      <c r="D1853">
        <v>2000</v>
      </c>
      <c r="E1853" t="s">
        <v>452</v>
      </c>
      <c r="F1853" t="s">
        <v>8821</v>
      </c>
      <c r="G1853">
        <v>3</v>
      </c>
      <c r="J1853">
        <v>3</v>
      </c>
      <c r="K1853" t="s">
        <v>34002</v>
      </c>
      <c r="L1853" t="s">
        <v>33922</v>
      </c>
      <c r="M1853" t="s">
        <v>33923</v>
      </c>
      <c r="N1853" t="s">
        <v>33867</v>
      </c>
      <c r="O1853" t="s">
        <v>33853</v>
      </c>
      <c r="P1853" t="s">
        <v>33964</v>
      </c>
      <c r="Q1853">
        <v>24.3</v>
      </c>
      <c r="R1853">
        <v>124.2</v>
      </c>
      <c r="S1853">
        <v>6</v>
      </c>
      <c r="T1853">
        <v>14.3802390262708</v>
      </c>
      <c r="U1853">
        <v>74.626865671641696</v>
      </c>
      <c r="V1853">
        <v>65</v>
      </c>
      <c r="W1853">
        <v>13</v>
      </c>
    </row>
    <row r="1854" spans="1:23" hidden="1">
      <c r="A1854" t="s">
        <v>34311</v>
      </c>
      <c r="B1854" t="s">
        <v>8818</v>
      </c>
      <c r="C1854" t="s">
        <v>8819</v>
      </c>
      <c r="D1854">
        <v>2000</v>
      </c>
      <c r="E1854" t="s">
        <v>452</v>
      </c>
      <c r="F1854" t="s">
        <v>8821</v>
      </c>
      <c r="G1854">
        <v>3</v>
      </c>
      <c r="J1854">
        <v>3</v>
      </c>
      <c r="K1854" t="s">
        <v>34002</v>
      </c>
      <c r="L1854" t="s">
        <v>33922</v>
      </c>
      <c r="M1854" t="s">
        <v>33923</v>
      </c>
      <c r="N1854" t="s">
        <v>33867</v>
      </c>
      <c r="O1854" t="s">
        <v>33853</v>
      </c>
      <c r="P1854" t="s">
        <v>33964</v>
      </c>
      <c r="Q1854">
        <v>24.3</v>
      </c>
      <c r="R1854">
        <v>124.2</v>
      </c>
      <c r="S1854">
        <v>6</v>
      </c>
      <c r="T1854">
        <v>15.608856088560801</v>
      </c>
      <c r="U1854">
        <v>0</v>
      </c>
      <c r="V1854">
        <v>65</v>
      </c>
      <c r="W1854">
        <v>14</v>
      </c>
    </row>
    <row r="1855" spans="1:23" hidden="1">
      <c r="A1855" t="s">
        <v>34311</v>
      </c>
      <c r="B1855" t="s">
        <v>8818</v>
      </c>
      <c r="C1855" t="s">
        <v>8819</v>
      </c>
      <c r="D1855">
        <v>2000</v>
      </c>
      <c r="E1855" t="s">
        <v>452</v>
      </c>
      <c r="F1855" t="s">
        <v>8821</v>
      </c>
      <c r="G1855">
        <v>3</v>
      </c>
      <c r="J1855">
        <v>3</v>
      </c>
      <c r="K1855" t="s">
        <v>34002</v>
      </c>
      <c r="L1855" t="s">
        <v>33922</v>
      </c>
      <c r="M1855" t="s">
        <v>33923</v>
      </c>
      <c r="N1855" t="s">
        <v>33867</v>
      </c>
      <c r="O1855" t="s">
        <v>33853</v>
      </c>
      <c r="P1855" t="s">
        <v>33964</v>
      </c>
      <c r="Q1855">
        <v>24.3</v>
      </c>
      <c r="R1855">
        <v>124.2</v>
      </c>
      <c r="S1855">
        <v>6</v>
      </c>
      <c r="T1855">
        <v>17.996199812744301</v>
      </c>
      <c r="U1855">
        <v>8.5820895522387897</v>
      </c>
      <c r="V1855">
        <v>65</v>
      </c>
      <c r="W1855">
        <v>16</v>
      </c>
    </row>
    <row r="1856" spans="1:23" hidden="1">
      <c r="A1856" t="s">
        <v>34311</v>
      </c>
      <c r="B1856" t="s">
        <v>8818</v>
      </c>
      <c r="C1856" t="s">
        <v>8819</v>
      </c>
      <c r="D1856">
        <v>2000</v>
      </c>
      <c r="E1856" t="s">
        <v>452</v>
      </c>
      <c r="F1856" t="s">
        <v>8821</v>
      </c>
      <c r="G1856">
        <v>3</v>
      </c>
      <c r="J1856">
        <v>3</v>
      </c>
      <c r="K1856" t="s">
        <v>34002</v>
      </c>
      <c r="L1856" t="s">
        <v>33922</v>
      </c>
      <c r="M1856" t="s">
        <v>33923</v>
      </c>
      <c r="N1856" t="s">
        <v>33867</v>
      </c>
      <c r="O1856" t="s">
        <v>33853</v>
      </c>
      <c r="P1856" t="s">
        <v>34073</v>
      </c>
      <c r="Q1856">
        <v>36.6</v>
      </c>
      <c r="R1856">
        <v>136.69999999999999</v>
      </c>
      <c r="S1856">
        <v>6</v>
      </c>
      <c r="T1856">
        <v>8.4030401498044807</v>
      </c>
      <c r="U1856">
        <v>73.134328358208904</v>
      </c>
      <c r="V1856">
        <v>65</v>
      </c>
      <c r="W1856">
        <v>8</v>
      </c>
    </row>
    <row r="1857" spans="1:23" hidden="1">
      <c r="A1857" t="s">
        <v>34311</v>
      </c>
      <c r="B1857" t="s">
        <v>8818</v>
      </c>
      <c r="C1857" t="s">
        <v>8819</v>
      </c>
      <c r="D1857">
        <v>2000</v>
      </c>
      <c r="E1857" t="s">
        <v>452</v>
      </c>
      <c r="F1857" t="s">
        <v>8821</v>
      </c>
      <c r="G1857">
        <v>3</v>
      </c>
      <c r="J1857">
        <v>3</v>
      </c>
      <c r="K1857" t="s">
        <v>34002</v>
      </c>
      <c r="L1857" t="s">
        <v>33922</v>
      </c>
      <c r="M1857" t="s">
        <v>33923</v>
      </c>
      <c r="N1857" t="s">
        <v>33867</v>
      </c>
      <c r="O1857" t="s">
        <v>33853</v>
      </c>
      <c r="P1857" t="s">
        <v>34073</v>
      </c>
      <c r="Q1857">
        <v>36.6</v>
      </c>
      <c r="R1857">
        <v>136.69999999999999</v>
      </c>
      <c r="S1857">
        <v>6</v>
      </c>
      <c r="T1857">
        <v>10.792201354849301</v>
      </c>
      <c r="U1857">
        <v>77.611940298507406</v>
      </c>
      <c r="V1857">
        <v>65</v>
      </c>
      <c r="W1857">
        <v>10</v>
      </c>
    </row>
    <row r="1858" spans="1:23" hidden="1">
      <c r="A1858" t="s">
        <v>34311</v>
      </c>
      <c r="B1858" t="s">
        <v>8818</v>
      </c>
      <c r="C1858" t="s">
        <v>8819</v>
      </c>
      <c r="D1858">
        <v>2000</v>
      </c>
      <c r="E1858" t="s">
        <v>452</v>
      </c>
      <c r="F1858" t="s">
        <v>8821</v>
      </c>
      <c r="G1858">
        <v>3</v>
      </c>
      <c r="J1858">
        <v>3</v>
      </c>
      <c r="K1858" t="s">
        <v>34002</v>
      </c>
      <c r="L1858" t="s">
        <v>33922</v>
      </c>
      <c r="M1858" t="s">
        <v>33923</v>
      </c>
      <c r="N1858" t="s">
        <v>33867</v>
      </c>
      <c r="O1858" t="s">
        <v>33853</v>
      </c>
      <c r="P1858" t="s">
        <v>34073</v>
      </c>
      <c r="Q1858">
        <v>36.6</v>
      </c>
      <c r="R1858">
        <v>136.69999999999999</v>
      </c>
      <c r="S1858">
        <v>6</v>
      </c>
      <c r="T1858">
        <v>13.1747535385801</v>
      </c>
      <c r="U1858">
        <v>97.014925373134304</v>
      </c>
      <c r="V1858">
        <v>65</v>
      </c>
      <c r="W1858">
        <v>12</v>
      </c>
    </row>
    <row r="1859" spans="1:23" hidden="1">
      <c r="A1859" t="s">
        <v>34311</v>
      </c>
      <c r="B1859" t="s">
        <v>8818</v>
      </c>
      <c r="C1859" t="s">
        <v>8819</v>
      </c>
      <c r="D1859">
        <v>2000</v>
      </c>
      <c r="E1859" t="s">
        <v>452</v>
      </c>
      <c r="F1859" t="s">
        <v>8821</v>
      </c>
      <c r="G1859">
        <v>3</v>
      </c>
      <c r="J1859">
        <v>3</v>
      </c>
      <c r="K1859" t="s">
        <v>34002</v>
      </c>
      <c r="L1859" t="s">
        <v>33922</v>
      </c>
      <c r="M1859" t="s">
        <v>33923</v>
      </c>
      <c r="N1859" t="s">
        <v>33867</v>
      </c>
      <c r="O1859" t="s">
        <v>33853</v>
      </c>
      <c r="P1859" t="s">
        <v>34073</v>
      </c>
      <c r="Q1859">
        <v>36.6</v>
      </c>
      <c r="R1859">
        <v>136.69999999999999</v>
      </c>
      <c r="S1859">
        <v>6</v>
      </c>
      <c r="T1859">
        <v>14.4245194690752</v>
      </c>
      <c r="U1859">
        <v>74.626865671641696</v>
      </c>
      <c r="V1859">
        <v>65</v>
      </c>
      <c r="W1859">
        <v>13</v>
      </c>
    </row>
    <row r="1860" spans="1:23" hidden="1">
      <c r="A1860" t="s">
        <v>34311</v>
      </c>
      <c r="B1860" t="s">
        <v>8818</v>
      </c>
      <c r="C1860" t="s">
        <v>8819</v>
      </c>
      <c r="D1860">
        <v>2000</v>
      </c>
      <c r="E1860" t="s">
        <v>452</v>
      </c>
      <c r="F1860" t="s">
        <v>8821</v>
      </c>
      <c r="G1860">
        <v>3</v>
      </c>
      <c r="J1860">
        <v>3</v>
      </c>
      <c r="K1860" t="s">
        <v>34002</v>
      </c>
      <c r="L1860" t="s">
        <v>33922</v>
      </c>
      <c r="M1860" t="s">
        <v>33923</v>
      </c>
      <c r="N1860" t="s">
        <v>33867</v>
      </c>
      <c r="O1860" t="s">
        <v>33853</v>
      </c>
      <c r="P1860" t="s">
        <v>34073</v>
      </c>
      <c r="Q1860">
        <v>36.6</v>
      </c>
      <c r="R1860">
        <v>136.69999999999999</v>
      </c>
      <c r="S1860">
        <v>6</v>
      </c>
      <c r="T1860">
        <v>15.608856088560801</v>
      </c>
      <c r="U1860">
        <v>0</v>
      </c>
      <c r="V1860">
        <v>65</v>
      </c>
      <c r="W1860">
        <v>14</v>
      </c>
    </row>
    <row r="1861" spans="1:23" hidden="1">
      <c r="A1861" t="s">
        <v>34311</v>
      </c>
      <c r="B1861" t="s">
        <v>8818</v>
      </c>
      <c r="C1861" t="s">
        <v>8819</v>
      </c>
      <c r="D1861">
        <v>2000</v>
      </c>
      <c r="E1861" t="s">
        <v>452</v>
      </c>
      <c r="F1861" t="s">
        <v>8821</v>
      </c>
      <c r="G1861">
        <v>3</v>
      </c>
      <c r="J1861">
        <v>3</v>
      </c>
      <c r="K1861" t="s">
        <v>34002</v>
      </c>
      <c r="L1861" t="s">
        <v>33922</v>
      </c>
      <c r="M1861" t="s">
        <v>33923</v>
      </c>
      <c r="N1861" t="s">
        <v>33867</v>
      </c>
      <c r="O1861" t="s">
        <v>33853</v>
      </c>
      <c r="P1861" t="s">
        <v>34073</v>
      </c>
      <c r="Q1861">
        <v>36.6</v>
      </c>
      <c r="R1861">
        <v>136.69999999999999</v>
      </c>
      <c r="S1861">
        <v>6</v>
      </c>
      <c r="T1861">
        <v>17.956050008261201</v>
      </c>
      <c r="U1861">
        <v>-0.74626865671640896</v>
      </c>
      <c r="V1861">
        <v>65</v>
      </c>
      <c r="W1861">
        <v>16</v>
      </c>
    </row>
    <row r="1862" spans="1:23" hidden="1">
      <c r="A1862" t="s">
        <v>34311</v>
      </c>
      <c r="B1862" t="s">
        <v>8818</v>
      </c>
      <c r="C1862" t="s">
        <v>8819</v>
      </c>
      <c r="D1862">
        <v>2000</v>
      </c>
      <c r="E1862" t="s">
        <v>452</v>
      </c>
      <c r="F1862" t="s">
        <v>8821</v>
      </c>
      <c r="G1862">
        <v>3</v>
      </c>
      <c r="J1862">
        <v>3</v>
      </c>
      <c r="K1862" t="s">
        <v>34002</v>
      </c>
      <c r="L1862" t="s">
        <v>33922</v>
      </c>
      <c r="M1862" t="s">
        <v>33923</v>
      </c>
      <c r="N1862" t="s">
        <v>33867</v>
      </c>
      <c r="O1862" t="s">
        <v>33853</v>
      </c>
      <c r="P1862" t="s">
        <v>34079</v>
      </c>
      <c r="Q1862">
        <v>34.6</v>
      </c>
      <c r="R1862">
        <v>134.1</v>
      </c>
      <c r="S1862">
        <v>6</v>
      </c>
      <c r="T1862">
        <v>8.40171834554166</v>
      </c>
      <c r="U1862">
        <v>76.119402985074601</v>
      </c>
      <c r="V1862">
        <v>65</v>
      </c>
      <c r="W1862">
        <v>8</v>
      </c>
    </row>
    <row r="1863" spans="1:23" hidden="1">
      <c r="A1863" t="s">
        <v>34311</v>
      </c>
      <c r="B1863" t="s">
        <v>8818</v>
      </c>
      <c r="C1863" t="s">
        <v>8819</v>
      </c>
      <c r="D1863">
        <v>2000</v>
      </c>
      <c r="E1863" t="s">
        <v>452</v>
      </c>
      <c r="F1863" t="s">
        <v>8821</v>
      </c>
      <c r="G1863">
        <v>3</v>
      </c>
      <c r="J1863">
        <v>3</v>
      </c>
      <c r="K1863" t="s">
        <v>34002</v>
      </c>
      <c r="L1863" t="s">
        <v>33922</v>
      </c>
      <c r="M1863" t="s">
        <v>33923</v>
      </c>
      <c r="N1863" t="s">
        <v>33867</v>
      </c>
      <c r="O1863" t="s">
        <v>33853</v>
      </c>
      <c r="P1863" t="s">
        <v>34079</v>
      </c>
      <c r="Q1863">
        <v>34.6</v>
      </c>
      <c r="R1863">
        <v>134.1</v>
      </c>
      <c r="S1863">
        <v>6</v>
      </c>
      <c r="T1863">
        <v>10.7875750399295</v>
      </c>
      <c r="U1863">
        <v>88.0597014925373</v>
      </c>
      <c r="V1863">
        <v>65</v>
      </c>
      <c r="W1863">
        <v>10</v>
      </c>
    </row>
    <row r="1864" spans="1:23" hidden="1">
      <c r="A1864" t="s">
        <v>34311</v>
      </c>
      <c r="B1864" t="s">
        <v>8818</v>
      </c>
      <c r="C1864" t="s">
        <v>8819</v>
      </c>
      <c r="D1864">
        <v>2000</v>
      </c>
      <c r="E1864" t="s">
        <v>452</v>
      </c>
      <c r="F1864" t="s">
        <v>8821</v>
      </c>
      <c r="G1864">
        <v>3</v>
      </c>
      <c r="J1864">
        <v>3</v>
      </c>
      <c r="K1864" t="s">
        <v>34002</v>
      </c>
      <c r="L1864" t="s">
        <v>33922</v>
      </c>
      <c r="M1864" t="s">
        <v>33923</v>
      </c>
      <c r="N1864" t="s">
        <v>33867</v>
      </c>
      <c r="O1864" t="s">
        <v>33853</v>
      </c>
      <c r="P1864" t="s">
        <v>34079</v>
      </c>
      <c r="Q1864">
        <v>34.6</v>
      </c>
      <c r="R1864">
        <v>134.1</v>
      </c>
      <c r="S1864">
        <v>6</v>
      </c>
      <c r="T1864">
        <v>13.223990747370101</v>
      </c>
      <c r="U1864">
        <v>85.820895522388</v>
      </c>
      <c r="V1864">
        <v>65</v>
      </c>
      <c r="W1864">
        <v>12</v>
      </c>
    </row>
    <row r="1865" spans="1:23" hidden="1">
      <c r="A1865" t="s">
        <v>34311</v>
      </c>
      <c r="B1865" t="s">
        <v>8818</v>
      </c>
      <c r="C1865" t="s">
        <v>8819</v>
      </c>
      <c r="D1865">
        <v>2000</v>
      </c>
      <c r="E1865" t="s">
        <v>452</v>
      </c>
      <c r="F1865" t="s">
        <v>8821</v>
      </c>
      <c r="G1865">
        <v>3</v>
      </c>
      <c r="J1865">
        <v>3</v>
      </c>
      <c r="K1865" t="s">
        <v>34002</v>
      </c>
      <c r="L1865" t="s">
        <v>33922</v>
      </c>
      <c r="M1865" t="s">
        <v>33923</v>
      </c>
      <c r="N1865" t="s">
        <v>33867</v>
      </c>
      <c r="O1865" t="s">
        <v>33853</v>
      </c>
      <c r="P1865" t="s">
        <v>34079</v>
      </c>
      <c r="Q1865">
        <v>34.6</v>
      </c>
      <c r="R1865">
        <v>134.1</v>
      </c>
      <c r="S1865">
        <v>6</v>
      </c>
      <c r="T1865">
        <v>14.3516550090874</v>
      </c>
      <c r="U1865">
        <v>39.179104477611901</v>
      </c>
      <c r="V1865">
        <v>65</v>
      </c>
      <c r="W1865">
        <v>13</v>
      </c>
    </row>
    <row r="1866" spans="1:23" hidden="1">
      <c r="A1866" t="s">
        <v>34311</v>
      </c>
      <c r="B1866" t="s">
        <v>8818</v>
      </c>
      <c r="C1866" t="s">
        <v>8819</v>
      </c>
      <c r="D1866">
        <v>2000</v>
      </c>
      <c r="E1866" t="s">
        <v>452</v>
      </c>
      <c r="F1866" t="s">
        <v>8821</v>
      </c>
      <c r="G1866">
        <v>3</v>
      </c>
      <c r="J1866">
        <v>3</v>
      </c>
      <c r="K1866" t="s">
        <v>34002</v>
      </c>
      <c r="L1866" t="s">
        <v>33922</v>
      </c>
      <c r="M1866" t="s">
        <v>33923</v>
      </c>
      <c r="N1866" t="s">
        <v>33867</v>
      </c>
      <c r="O1866" t="s">
        <v>33853</v>
      </c>
      <c r="P1866" t="s">
        <v>34079</v>
      </c>
      <c r="Q1866">
        <v>34.6</v>
      </c>
      <c r="R1866">
        <v>134.1</v>
      </c>
      <c r="S1866">
        <v>6</v>
      </c>
      <c r="T1866">
        <v>15.557966624442299</v>
      </c>
      <c r="U1866">
        <v>14.9253731343283</v>
      </c>
      <c r="V1866">
        <v>65</v>
      </c>
      <c r="W1866">
        <v>14</v>
      </c>
    </row>
    <row r="1867" spans="1:23" hidden="1">
      <c r="A1867" t="s">
        <v>34311</v>
      </c>
      <c r="B1867" t="s">
        <v>8818</v>
      </c>
      <c r="C1867" t="s">
        <v>8819</v>
      </c>
      <c r="D1867">
        <v>2000</v>
      </c>
      <c r="E1867" t="s">
        <v>452</v>
      </c>
      <c r="F1867" t="s">
        <v>8821</v>
      </c>
      <c r="G1867">
        <v>3</v>
      </c>
      <c r="J1867">
        <v>3</v>
      </c>
      <c r="K1867" t="s">
        <v>34002</v>
      </c>
      <c r="L1867" t="s">
        <v>33922</v>
      </c>
      <c r="M1867" t="s">
        <v>33923</v>
      </c>
      <c r="N1867" t="s">
        <v>33867</v>
      </c>
      <c r="O1867" t="s">
        <v>33853</v>
      </c>
      <c r="P1867" t="s">
        <v>34079</v>
      </c>
      <c r="Q1867">
        <v>34.6</v>
      </c>
      <c r="R1867">
        <v>134.1</v>
      </c>
      <c r="S1867">
        <v>6</v>
      </c>
      <c r="T1867">
        <v>17.943988544362998</v>
      </c>
      <c r="U1867">
        <v>26.492537313432798</v>
      </c>
      <c r="V1867">
        <v>65</v>
      </c>
      <c r="W1867">
        <v>16</v>
      </c>
    </row>
    <row r="1868" spans="1:23" hidden="1">
      <c r="A1868" t="s">
        <v>34312</v>
      </c>
      <c r="B1868" t="s">
        <v>11897</v>
      </c>
      <c r="C1868" t="s">
        <v>11899</v>
      </c>
      <c r="D1868">
        <v>2015</v>
      </c>
      <c r="E1868" t="s">
        <v>3940</v>
      </c>
      <c r="F1868" t="s">
        <v>11902</v>
      </c>
      <c r="G1868">
        <v>4</v>
      </c>
      <c r="H1868" t="s">
        <v>33788</v>
      </c>
      <c r="J1868">
        <v>4</v>
      </c>
      <c r="K1868" t="s">
        <v>34246</v>
      </c>
      <c r="L1868" t="s">
        <v>34180</v>
      </c>
      <c r="M1868" t="s">
        <v>34181</v>
      </c>
      <c r="N1868" t="s">
        <v>33890</v>
      </c>
      <c r="O1868" t="s">
        <v>33853</v>
      </c>
      <c r="P1868" t="s">
        <v>34179</v>
      </c>
      <c r="Q1868">
        <v>35.9</v>
      </c>
      <c r="R1868">
        <v>128.6</v>
      </c>
      <c r="S1868">
        <v>5</v>
      </c>
      <c r="T1868">
        <v>9.8161768866971109</v>
      </c>
      <c r="U1868">
        <v>11.5501839201261</v>
      </c>
      <c r="V1868">
        <v>6</v>
      </c>
      <c r="W1868">
        <v>10</v>
      </c>
    </row>
    <row r="1869" spans="1:23" hidden="1">
      <c r="A1869" t="s">
        <v>34312</v>
      </c>
      <c r="B1869" t="s">
        <v>11897</v>
      </c>
      <c r="C1869" t="s">
        <v>11899</v>
      </c>
      <c r="D1869">
        <v>2015</v>
      </c>
      <c r="E1869" t="s">
        <v>3940</v>
      </c>
      <c r="F1869" t="s">
        <v>11902</v>
      </c>
      <c r="G1869">
        <v>4</v>
      </c>
      <c r="H1869" t="s">
        <v>33788</v>
      </c>
      <c r="J1869">
        <v>4</v>
      </c>
      <c r="K1869" t="s">
        <v>34246</v>
      </c>
      <c r="L1869" t="s">
        <v>34180</v>
      </c>
      <c r="M1869" t="s">
        <v>34181</v>
      </c>
      <c r="N1869" t="s">
        <v>33890</v>
      </c>
      <c r="O1869" t="s">
        <v>33853</v>
      </c>
      <c r="P1869" t="s">
        <v>34179</v>
      </c>
      <c r="Q1869">
        <v>35.9</v>
      </c>
      <c r="R1869">
        <v>128.6</v>
      </c>
      <c r="S1869">
        <v>5</v>
      </c>
      <c r="T1869">
        <v>11.7976636080682</v>
      </c>
      <c r="U1869">
        <v>19.970087715752399</v>
      </c>
      <c r="V1869">
        <v>6</v>
      </c>
      <c r="W1869">
        <v>12</v>
      </c>
    </row>
    <row r="1870" spans="1:23" hidden="1">
      <c r="A1870" t="s">
        <v>34312</v>
      </c>
      <c r="B1870" t="s">
        <v>11897</v>
      </c>
      <c r="C1870" t="s">
        <v>11899</v>
      </c>
      <c r="D1870">
        <v>2015</v>
      </c>
      <c r="E1870" t="s">
        <v>3940</v>
      </c>
      <c r="F1870" t="s">
        <v>11902</v>
      </c>
      <c r="G1870">
        <v>4</v>
      </c>
      <c r="H1870" t="s">
        <v>33788</v>
      </c>
      <c r="J1870">
        <v>4</v>
      </c>
      <c r="K1870" t="s">
        <v>34246</v>
      </c>
      <c r="L1870" t="s">
        <v>34180</v>
      </c>
      <c r="M1870" t="s">
        <v>34181</v>
      </c>
      <c r="N1870" t="s">
        <v>33890</v>
      </c>
      <c r="O1870" t="s">
        <v>33853</v>
      </c>
      <c r="P1870" t="s">
        <v>34179</v>
      </c>
      <c r="Q1870">
        <v>35.9</v>
      </c>
      <c r="R1870">
        <v>128.6</v>
      </c>
      <c r="S1870">
        <v>5</v>
      </c>
      <c r="T1870">
        <v>13.846962286268599</v>
      </c>
      <c r="U1870">
        <v>100.168963983992</v>
      </c>
      <c r="V1870">
        <v>6</v>
      </c>
      <c r="W1870">
        <v>14</v>
      </c>
    </row>
    <row r="1871" spans="1:23" hidden="1">
      <c r="A1871" t="s">
        <v>34312</v>
      </c>
      <c r="B1871" t="s">
        <v>11897</v>
      </c>
      <c r="C1871" t="s">
        <v>11899</v>
      </c>
      <c r="D1871">
        <v>2015</v>
      </c>
      <c r="E1871" t="s">
        <v>3940</v>
      </c>
      <c r="F1871" t="s">
        <v>11902</v>
      </c>
      <c r="G1871">
        <v>4</v>
      </c>
      <c r="H1871" t="s">
        <v>33788</v>
      </c>
      <c r="J1871">
        <v>4</v>
      </c>
      <c r="K1871" t="s">
        <v>34246</v>
      </c>
      <c r="L1871" t="s">
        <v>34180</v>
      </c>
      <c r="M1871" t="s">
        <v>34181</v>
      </c>
      <c r="N1871" t="s">
        <v>33890</v>
      </c>
      <c r="O1871" t="s">
        <v>33853</v>
      </c>
      <c r="P1871" t="s">
        <v>34179</v>
      </c>
      <c r="Q1871">
        <v>35.9</v>
      </c>
      <c r="R1871">
        <v>128.6</v>
      </c>
      <c r="S1871">
        <v>5</v>
      </c>
      <c r="T1871">
        <v>15.851635070132099</v>
      </c>
      <c r="U1871">
        <v>100.227171672258</v>
      </c>
      <c r="V1871">
        <v>6</v>
      </c>
      <c r="W1871">
        <v>16</v>
      </c>
    </row>
    <row r="1872" spans="1:23" hidden="1">
      <c r="A1872" t="s">
        <v>34312</v>
      </c>
      <c r="B1872" t="s">
        <v>11897</v>
      </c>
      <c r="C1872" t="s">
        <v>11899</v>
      </c>
      <c r="D1872">
        <v>2015</v>
      </c>
      <c r="E1872" t="s">
        <v>3940</v>
      </c>
      <c r="F1872" t="s">
        <v>11902</v>
      </c>
      <c r="G1872">
        <v>4</v>
      </c>
      <c r="H1872" t="s">
        <v>33788</v>
      </c>
      <c r="J1872">
        <v>4</v>
      </c>
      <c r="K1872" t="s">
        <v>34246</v>
      </c>
      <c r="L1872" t="s">
        <v>34180</v>
      </c>
      <c r="M1872" t="s">
        <v>34181</v>
      </c>
      <c r="N1872" t="s">
        <v>33890</v>
      </c>
      <c r="O1872" t="s">
        <v>33853</v>
      </c>
      <c r="P1872" t="s">
        <v>34179</v>
      </c>
      <c r="Q1872">
        <v>35.9</v>
      </c>
      <c r="R1872">
        <v>128.6</v>
      </c>
      <c r="S1872">
        <v>5</v>
      </c>
      <c r="T1872">
        <v>17.856307853995698</v>
      </c>
      <c r="U1872">
        <v>100.285379360523</v>
      </c>
      <c r="V1872">
        <v>6</v>
      </c>
      <c r="W1872">
        <v>18</v>
      </c>
    </row>
    <row r="1873" spans="1:23" hidden="1">
      <c r="A1873" t="s">
        <v>34312</v>
      </c>
      <c r="B1873" t="s">
        <v>11897</v>
      </c>
      <c r="C1873" t="s">
        <v>11899</v>
      </c>
      <c r="D1873">
        <v>2015</v>
      </c>
      <c r="E1873" t="s">
        <v>3940</v>
      </c>
      <c r="F1873" t="s">
        <v>11902</v>
      </c>
      <c r="G1873">
        <v>4</v>
      </c>
      <c r="H1873" t="s">
        <v>33788</v>
      </c>
      <c r="J1873">
        <v>4</v>
      </c>
      <c r="K1873" t="s">
        <v>34246</v>
      </c>
      <c r="L1873" t="s">
        <v>34180</v>
      </c>
      <c r="M1873" t="s">
        <v>34181</v>
      </c>
      <c r="N1873" t="s">
        <v>33890</v>
      </c>
      <c r="O1873" t="s">
        <v>33853</v>
      </c>
      <c r="P1873" t="s">
        <v>34176</v>
      </c>
      <c r="Q1873">
        <v>52.3</v>
      </c>
      <c r="R1873">
        <v>104.3</v>
      </c>
      <c r="S1873">
        <v>5</v>
      </c>
      <c r="T1873">
        <v>9.9234449760765493</v>
      </c>
      <c r="U1873">
        <v>-0.34129692832765102</v>
      </c>
      <c r="V1873">
        <v>6</v>
      </c>
      <c r="W1873">
        <v>10</v>
      </c>
    </row>
    <row r="1874" spans="1:23" hidden="1">
      <c r="A1874" t="s">
        <v>34312</v>
      </c>
      <c r="B1874" t="s">
        <v>11897</v>
      </c>
      <c r="C1874" t="s">
        <v>11899</v>
      </c>
      <c r="D1874">
        <v>2015</v>
      </c>
      <c r="E1874" t="s">
        <v>3940</v>
      </c>
      <c r="F1874" t="s">
        <v>11902</v>
      </c>
      <c r="G1874">
        <v>4</v>
      </c>
      <c r="H1874" t="s">
        <v>33788</v>
      </c>
      <c r="J1874">
        <v>4</v>
      </c>
      <c r="K1874" t="s">
        <v>34246</v>
      </c>
      <c r="L1874" t="s">
        <v>34180</v>
      </c>
      <c r="M1874" t="s">
        <v>34181</v>
      </c>
      <c r="N1874" t="s">
        <v>33890</v>
      </c>
      <c r="O1874" t="s">
        <v>33853</v>
      </c>
      <c r="P1874" t="s">
        <v>34176</v>
      </c>
      <c r="Q1874">
        <v>52.3</v>
      </c>
      <c r="R1874">
        <v>104.3</v>
      </c>
      <c r="S1874">
        <v>5</v>
      </c>
      <c r="T1874">
        <v>11.9043062200956</v>
      </c>
      <c r="U1874">
        <v>-0.34129692832765102</v>
      </c>
      <c r="V1874">
        <v>6</v>
      </c>
      <c r="W1874">
        <v>12</v>
      </c>
    </row>
    <row r="1875" spans="1:23" hidden="1">
      <c r="A1875" t="s">
        <v>34312</v>
      </c>
      <c r="B1875" t="s">
        <v>11897</v>
      </c>
      <c r="C1875" t="s">
        <v>11899</v>
      </c>
      <c r="D1875">
        <v>2015</v>
      </c>
      <c r="E1875" t="s">
        <v>3940</v>
      </c>
      <c r="F1875" t="s">
        <v>11902</v>
      </c>
      <c r="G1875">
        <v>4</v>
      </c>
      <c r="H1875" t="s">
        <v>33788</v>
      </c>
      <c r="J1875">
        <v>4</v>
      </c>
      <c r="K1875" t="s">
        <v>34246</v>
      </c>
      <c r="L1875" t="s">
        <v>34180</v>
      </c>
      <c r="M1875" t="s">
        <v>34181</v>
      </c>
      <c r="N1875" t="s">
        <v>33890</v>
      </c>
      <c r="O1875" t="s">
        <v>33853</v>
      </c>
      <c r="P1875" t="s">
        <v>34176</v>
      </c>
      <c r="Q1875">
        <v>52.3</v>
      </c>
      <c r="R1875">
        <v>104.3</v>
      </c>
      <c r="S1875">
        <v>5</v>
      </c>
      <c r="T1875">
        <v>13.913875598086101</v>
      </c>
      <c r="U1875">
        <v>9.5563139931740508</v>
      </c>
      <c r="V1875">
        <v>6</v>
      </c>
      <c r="W1875">
        <v>14</v>
      </c>
    </row>
    <row r="1876" spans="1:23" hidden="1">
      <c r="A1876" t="s">
        <v>34312</v>
      </c>
      <c r="B1876" t="s">
        <v>11897</v>
      </c>
      <c r="C1876" t="s">
        <v>11899</v>
      </c>
      <c r="D1876">
        <v>2015</v>
      </c>
      <c r="E1876" t="s">
        <v>3940</v>
      </c>
      <c r="F1876" t="s">
        <v>11902</v>
      </c>
      <c r="G1876">
        <v>4</v>
      </c>
      <c r="H1876" t="s">
        <v>33788</v>
      </c>
      <c r="J1876">
        <v>4</v>
      </c>
      <c r="K1876" t="s">
        <v>34246</v>
      </c>
      <c r="L1876" t="s">
        <v>34180</v>
      </c>
      <c r="M1876" t="s">
        <v>34181</v>
      </c>
      <c r="N1876" t="s">
        <v>33890</v>
      </c>
      <c r="O1876" t="s">
        <v>33853</v>
      </c>
      <c r="P1876" t="s">
        <v>34176</v>
      </c>
      <c r="Q1876">
        <v>52.3</v>
      </c>
      <c r="R1876">
        <v>104.3</v>
      </c>
      <c r="S1876">
        <v>5</v>
      </c>
      <c r="T1876">
        <v>15.8947368421052</v>
      </c>
      <c r="U1876">
        <v>69.965870307167194</v>
      </c>
      <c r="V1876">
        <v>6</v>
      </c>
      <c r="W1876">
        <v>16</v>
      </c>
    </row>
    <row r="1877" spans="1:23" hidden="1">
      <c r="A1877" t="s">
        <v>34312</v>
      </c>
      <c r="B1877" t="s">
        <v>11897</v>
      </c>
      <c r="C1877" t="s">
        <v>11899</v>
      </c>
      <c r="D1877">
        <v>2015</v>
      </c>
      <c r="E1877" t="s">
        <v>3940</v>
      </c>
      <c r="F1877" t="s">
        <v>11902</v>
      </c>
      <c r="G1877">
        <v>4</v>
      </c>
      <c r="H1877" t="s">
        <v>33788</v>
      </c>
      <c r="J1877">
        <v>4</v>
      </c>
      <c r="K1877" t="s">
        <v>34246</v>
      </c>
      <c r="L1877" t="s">
        <v>34180</v>
      </c>
      <c r="M1877" t="s">
        <v>34181</v>
      </c>
      <c r="N1877" t="s">
        <v>33890</v>
      </c>
      <c r="O1877" t="s">
        <v>33853</v>
      </c>
      <c r="P1877" t="s">
        <v>34176</v>
      </c>
      <c r="Q1877">
        <v>52.3</v>
      </c>
      <c r="R1877">
        <v>104.3</v>
      </c>
      <c r="S1877">
        <v>5</v>
      </c>
      <c r="T1877">
        <v>17.875598086124398</v>
      </c>
      <c r="U1877">
        <v>77.815699658702997</v>
      </c>
      <c r="V1877">
        <v>6</v>
      </c>
      <c r="W1877">
        <v>18</v>
      </c>
    </row>
    <row r="1878" spans="1:23" hidden="1">
      <c r="A1878" t="s">
        <v>34312</v>
      </c>
      <c r="B1878" t="s">
        <v>11897</v>
      </c>
      <c r="C1878" t="s">
        <v>11899</v>
      </c>
      <c r="D1878">
        <v>2015</v>
      </c>
      <c r="E1878" t="s">
        <v>3940</v>
      </c>
      <c r="F1878" t="s">
        <v>11902</v>
      </c>
      <c r="G1878">
        <v>4</v>
      </c>
      <c r="H1878" t="s">
        <v>33788</v>
      </c>
      <c r="J1878">
        <v>4</v>
      </c>
      <c r="K1878" t="s">
        <v>33799</v>
      </c>
      <c r="L1878" t="s">
        <v>34180</v>
      </c>
      <c r="M1878" t="s">
        <v>34181</v>
      </c>
      <c r="N1878" t="s">
        <v>33890</v>
      </c>
      <c r="O1878" t="s">
        <v>33853</v>
      </c>
      <c r="P1878" t="s">
        <v>34178</v>
      </c>
      <c r="Q1878">
        <v>50</v>
      </c>
      <c r="R1878">
        <v>15.8</v>
      </c>
      <c r="S1878">
        <v>5</v>
      </c>
      <c r="T1878">
        <v>9.9168490153172808</v>
      </c>
      <c r="U1878">
        <v>4.3478260869565402</v>
      </c>
      <c r="V1878">
        <v>6</v>
      </c>
      <c r="W1878">
        <v>10</v>
      </c>
    </row>
    <row r="1879" spans="1:23" hidden="1">
      <c r="A1879" t="s">
        <v>34312</v>
      </c>
      <c r="B1879" t="s">
        <v>11897</v>
      </c>
      <c r="C1879" t="s">
        <v>11899</v>
      </c>
      <c r="D1879">
        <v>2015</v>
      </c>
      <c r="E1879" t="s">
        <v>3940</v>
      </c>
      <c r="F1879" t="s">
        <v>11902</v>
      </c>
      <c r="G1879">
        <v>4</v>
      </c>
      <c r="H1879" t="s">
        <v>33788</v>
      </c>
      <c r="J1879">
        <v>4</v>
      </c>
      <c r="K1879" t="s">
        <v>33799</v>
      </c>
      <c r="L1879" t="s">
        <v>34180</v>
      </c>
      <c r="M1879" t="s">
        <v>34181</v>
      </c>
      <c r="N1879" t="s">
        <v>33890</v>
      </c>
      <c r="O1879" t="s">
        <v>33853</v>
      </c>
      <c r="P1879" t="s">
        <v>34178</v>
      </c>
      <c r="Q1879">
        <v>50</v>
      </c>
      <c r="R1879">
        <v>15.8</v>
      </c>
      <c r="S1879">
        <v>5</v>
      </c>
      <c r="T1879">
        <v>11.912472647702399</v>
      </c>
      <c r="U1879">
        <v>7.6923076923076898</v>
      </c>
      <c r="V1879">
        <v>6</v>
      </c>
      <c r="W1879">
        <v>12</v>
      </c>
    </row>
    <row r="1880" spans="1:23" hidden="1">
      <c r="A1880" t="s">
        <v>34312</v>
      </c>
      <c r="B1880" t="s">
        <v>11897</v>
      </c>
      <c r="C1880" t="s">
        <v>11899</v>
      </c>
      <c r="D1880">
        <v>2015</v>
      </c>
      <c r="E1880" t="s">
        <v>3940</v>
      </c>
      <c r="F1880" t="s">
        <v>11902</v>
      </c>
      <c r="G1880">
        <v>4</v>
      </c>
      <c r="H1880" t="s">
        <v>33788</v>
      </c>
      <c r="J1880">
        <v>4</v>
      </c>
      <c r="K1880" t="s">
        <v>33799</v>
      </c>
      <c r="L1880" t="s">
        <v>34180</v>
      </c>
      <c r="M1880" t="s">
        <v>34181</v>
      </c>
      <c r="N1880" t="s">
        <v>33890</v>
      </c>
      <c r="O1880" t="s">
        <v>33853</v>
      </c>
      <c r="P1880" t="s">
        <v>34178</v>
      </c>
      <c r="Q1880">
        <v>50</v>
      </c>
      <c r="R1880">
        <v>15.8</v>
      </c>
      <c r="S1880">
        <v>5</v>
      </c>
      <c r="T1880">
        <v>13.9080962800875</v>
      </c>
      <c r="U1880">
        <v>85.618729096989995</v>
      </c>
      <c r="V1880">
        <v>6</v>
      </c>
      <c r="W1880">
        <v>14</v>
      </c>
    </row>
    <row r="1881" spans="1:23" hidden="1">
      <c r="A1881" t="s">
        <v>34312</v>
      </c>
      <c r="B1881" t="s">
        <v>11897</v>
      </c>
      <c r="C1881" t="s">
        <v>11899</v>
      </c>
      <c r="D1881">
        <v>2015</v>
      </c>
      <c r="E1881" t="s">
        <v>3940</v>
      </c>
      <c r="F1881" t="s">
        <v>11902</v>
      </c>
      <c r="G1881">
        <v>4</v>
      </c>
      <c r="H1881" t="s">
        <v>33788</v>
      </c>
      <c r="J1881">
        <v>4</v>
      </c>
      <c r="K1881" t="s">
        <v>33799</v>
      </c>
      <c r="L1881" t="s">
        <v>34180</v>
      </c>
      <c r="M1881" t="s">
        <v>34181</v>
      </c>
      <c r="N1881" t="s">
        <v>33890</v>
      </c>
      <c r="O1881" t="s">
        <v>33853</v>
      </c>
      <c r="P1881" t="s">
        <v>34178</v>
      </c>
      <c r="Q1881">
        <v>50</v>
      </c>
      <c r="R1881">
        <v>15.8</v>
      </c>
      <c r="S1881">
        <v>5</v>
      </c>
      <c r="T1881">
        <v>15.877461706783301</v>
      </c>
      <c r="U1881">
        <v>100</v>
      </c>
      <c r="V1881">
        <v>6</v>
      </c>
      <c r="W1881">
        <v>16</v>
      </c>
    </row>
    <row r="1882" spans="1:23" hidden="1">
      <c r="A1882" t="s">
        <v>34312</v>
      </c>
      <c r="B1882" t="s">
        <v>11897</v>
      </c>
      <c r="C1882" t="s">
        <v>11899</v>
      </c>
      <c r="D1882">
        <v>2015</v>
      </c>
      <c r="E1882" t="s">
        <v>3940</v>
      </c>
      <c r="F1882" t="s">
        <v>11902</v>
      </c>
      <c r="G1882">
        <v>4</v>
      </c>
      <c r="H1882" t="s">
        <v>33788</v>
      </c>
      <c r="J1882">
        <v>4</v>
      </c>
      <c r="K1882" t="s">
        <v>33799</v>
      </c>
      <c r="L1882" t="s">
        <v>34180</v>
      </c>
      <c r="M1882" t="s">
        <v>34181</v>
      </c>
      <c r="N1882" t="s">
        <v>33890</v>
      </c>
      <c r="O1882" t="s">
        <v>33853</v>
      </c>
      <c r="P1882" t="s">
        <v>34178</v>
      </c>
      <c r="Q1882">
        <v>50</v>
      </c>
      <c r="R1882">
        <v>15.8</v>
      </c>
      <c r="S1882">
        <v>5</v>
      </c>
      <c r="T1882">
        <v>17.8993435448577</v>
      </c>
      <c r="U1882">
        <v>100</v>
      </c>
      <c r="V1882">
        <v>6</v>
      </c>
      <c r="W1882">
        <v>18</v>
      </c>
    </row>
    <row r="1883" spans="1:23" hidden="1">
      <c r="A1883" t="s">
        <v>34312</v>
      </c>
      <c r="B1883" t="s">
        <v>11897</v>
      </c>
      <c r="C1883" t="s">
        <v>11899</v>
      </c>
      <c r="D1883">
        <v>2015</v>
      </c>
      <c r="E1883" t="s">
        <v>3940</v>
      </c>
      <c r="F1883" t="s">
        <v>11902</v>
      </c>
      <c r="G1883">
        <v>4</v>
      </c>
      <c r="H1883" t="s">
        <v>33788</v>
      </c>
      <c r="J1883">
        <v>4</v>
      </c>
      <c r="K1883" t="s">
        <v>33799</v>
      </c>
      <c r="L1883" t="s">
        <v>34180</v>
      </c>
      <c r="M1883" t="s">
        <v>34181</v>
      </c>
      <c r="N1883" t="s">
        <v>33890</v>
      </c>
      <c r="O1883" t="s">
        <v>33853</v>
      </c>
      <c r="P1883" t="s">
        <v>34177</v>
      </c>
      <c r="Q1883">
        <v>43.6</v>
      </c>
      <c r="R1883">
        <v>39.6</v>
      </c>
      <c r="S1883">
        <v>5</v>
      </c>
      <c r="T1883">
        <v>9.8946114631473598</v>
      </c>
      <c r="U1883">
        <v>16.556291390728401</v>
      </c>
      <c r="V1883">
        <v>6</v>
      </c>
      <c r="W1883">
        <v>10</v>
      </c>
    </row>
    <row r="1884" spans="1:23" hidden="1">
      <c r="A1884" t="s">
        <v>34312</v>
      </c>
      <c r="B1884" t="s">
        <v>11897</v>
      </c>
      <c r="C1884" t="s">
        <v>11899</v>
      </c>
      <c r="D1884">
        <v>2015</v>
      </c>
      <c r="E1884" t="s">
        <v>3940</v>
      </c>
      <c r="F1884" t="s">
        <v>11902</v>
      </c>
      <c r="G1884">
        <v>4</v>
      </c>
      <c r="H1884" t="s">
        <v>33788</v>
      </c>
      <c r="J1884">
        <v>4</v>
      </c>
      <c r="K1884" t="s">
        <v>33799</v>
      </c>
      <c r="L1884" t="s">
        <v>34180</v>
      </c>
      <c r="M1884" t="s">
        <v>34181</v>
      </c>
      <c r="N1884" t="s">
        <v>33890</v>
      </c>
      <c r="O1884" t="s">
        <v>33853</v>
      </c>
      <c r="P1884" t="s">
        <v>34177</v>
      </c>
      <c r="Q1884">
        <v>43.6</v>
      </c>
      <c r="R1884">
        <v>39.6</v>
      </c>
      <c r="S1884">
        <v>5</v>
      </c>
      <c r="T1884">
        <v>11.8923245509552</v>
      </c>
      <c r="U1884">
        <v>74.503311258278103</v>
      </c>
      <c r="V1884">
        <v>6</v>
      </c>
      <c r="W1884">
        <v>12</v>
      </c>
    </row>
    <row r="1885" spans="1:23" hidden="1">
      <c r="A1885" t="s">
        <v>34312</v>
      </c>
      <c r="B1885" t="s">
        <v>11897</v>
      </c>
      <c r="C1885" t="s">
        <v>11899</v>
      </c>
      <c r="D1885">
        <v>2015</v>
      </c>
      <c r="E1885" t="s">
        <v>3940</v>
      </c>
      <c r="F1885" t="s">
        <v>11902</v>
      </c>
      <c r="G1885">
        <v>4</v>
      </c>
      <c r="H1885" t="s">
        <v>33788</v>
      </c>
      <c r="J1885">
        <v>4</v>
      </c>
      <c r="K1885" t="s">
        <v>33799</v>
      </c>
      <c r="L1885" t="s">
        <v>34180</v>
      </c>
      <c r="M1885" t="s">
        <v>34181</v>
      </c>
      <c r="N1885" t="s">
        <v>33890</v>
      </c>
      <c r="O1885" t="s">
        <v>33853</v>
      </c>
      <c r="P1885" t="s">
        <v>34177</v>
      </c>
      <c r="Q1885">
        <v>43.6</v>
      </c>
      <c r="R1885">
        <v>39.6</v>
      </c>
      <c r="S1885">
        <v>5</v>
      </c>
      <c r="T1885">
        <v>13.9034732478917</v>
      </c>
      <c r="U1885">
        <v>85.761589403973502</v>
      </c>
      <c r="V1885">
        <v>6</v>
      </c>
      <c r="W1885">
        <v>14</v>
      </c>
    </row>
    <row r="1886" spans="1:23" hidden="1">
      <c r="A1886" t="s">
        <v>34312</v>
      </c>
      <c r="B1886" t="s">
        <v>11897</v>
      </c>
      <c r="C1886" t="s">
        <v>11899</v>
      </c>
      <c r="D1886">
        <v>2015</v>
      </c>
      <c r="E1886" t="s">
        <v>3940</v>
      </c>
      <c r="F1886" t="s">
        <v>11902</v>
      </c>
      <c r="G1886">
        <v>4</v>
      </c>
      <c r="H1886" t="s">
        <v>33788</v>
      </c>
      <c r="J1886">
        <v>4</v>
      </c>
      <c r="K1886" t="s">
        <v>33799</v>
      </c>
      <c r="L1886" t="s">
        <v>34180</v>
      </c>
      <c r="M1886" t="s">
        <v>34181</v>
      </c>
      <c r="N1886" t="s">
        <v>33890</v>
      </c>
      <c r="O1886" t="s">
        <v>33853</v>
      </c>
      <c r="P1886" t="s">
        <v>34177</v>
      </c>
      <c r="Q1886">
        <v>43.6</v>
      </c>
      <c r="R1886">
        <v>39.6</v>
      </c>
      <c r="S1886">
        <v>5</v>
      </c>
      <c r="T1886">
        <v>15.918242889132401</v>
      </c>
      <c r="U1886">
        <v>84.437086092715205</v>
      </c>
      <c r="V1886">
        <v>6</v>
      </c>
      <c r="W1886">
        <v>16</v>
      </c>
    </row>
    <row r="1887" spans="1:23" hidden="1">
      <c r="A1887" t="s">
        <v>34312</v>
      </c>
      <c r="B1887" t="s">
        <v>11897</v>
      </c>
      <c r="C1887" t="s">
        <v>11899</v>
      </c>
      <c r="D1887">
        <v>2015</v>
      </c>
      <c r="E1887" t="s">
        <v>3940</v>
      </c>
      <c r="F1887" t="s">
        <v>11902</v>
      </c>
      <c r="G1887">
        <v>4</v>
      </c>
      <c r="H1887" t="s">
        <v>33788</v>
      </c>
      <c r="J1887">
        <v>4</v>
      </c>
      <c r="K1887" t="s">
        <v>33799</v>
      </c>
      <c r="L1887" t="s">
        <v>34180</v>
      </c>
      <c r="M1887" t="s">
        <v>34181</v>
      </c>
      <c r="N1887" t="s">
        <v>33890</v>
      </c>
      <c r="O1887" t="s">
        <v>33853</v>
      </c>
      <c r="P1887" t="s">
        <v>34177</v>
      </c>
      <c r="Q1887">
        <v>43.6</v>
      </c>
      <c r="R1887">
        <v>39.6</v>
      </c>
      <c r="S1887">
        <v>5</v>
      </c>
      <c r="T1887">
        <v>17.8755538615465</v>
      </c>
      <c r="U1887">
        <v>82.781456953642405</v>
      </c>
      <c r="V1887">
        <v>6</v>
      </c>
      <c r="W1887">
        <v>18</v>
      </c>
    </row>
    <row r="1888" spans="1:23" hidden="1">
      <c r="A1888" t="s">
        <v>34313</v>
      </c>
      <c r="B1888" t="s">
        <v>5195</v>
      </c>
      <c r="C1888" t="s">
        <v>5196</v>
      </c>
      <c r="D1888">
        <v>1996</v>
      </c>
      <c r="E1888" t="s">
        <v>4626</v>
      </c>
      <c r="F1888" t="s">
        <v>5198</v>
      </c>
      <c r="G1888">
        <v>8</v>
      </c>
      <c r="H1888" t="s">
        <v>33776</v>
      </c>
      <c r="J1888">
        <v>8</v>
      </c>
      <c r="K1888" t="s">
        <v>33799</v>
      </c>
      <c r="L1888" t="s">
        <v>34009</v>
      </c>
      <c r="M1888" t="s">
        <v>34010</v>
      </c>
      <c r="N1888" t="s">
        <v>33852</v>
      </c>
      <c r="O1888" t="s">
        <v>33853</v>
      </c>
      <c r="P1888" t="s">
        <v>34011</v>
      </c>
      <c r="Q1888">
        <v>68.650000000000006</v>
      </c>
      <c r="R1888">
        <v>27.55</v>
      </c>
      <c r="S1888" s="5">
        <v>8</v>
      </c>
      <c r="T1888">
        <v>12.529931305201099</v>
      </c>
      <c r="U1888">
        <v>100.06717787897399</v>
      </c>
      <c r="V1888">
        <v>443</v>
      </c>
      <c r="W1888">
        <v>12</v>
      </c>
    </row>
    <row r="1889" spans="1:23" hidden="1">
      <c r="A1889" t="s">
        <v>34313</v>
      </c>
      <c r="B1889" t="s">
        <v>5195</v>
      </c>
      <c r="C1889" t="s">
        <v>5196</v>
      </c>
      <c r="D1889">
        <v>1996</v>
      </c>
      <c r="E1889" t="s">
        <v>4626</v>
      </c>
      <c r="F1889" t="s">
        <v>5198</v>
      </c>
      <c r="G1889">
        <v>8</v>
      </c>
      <c r="H1889" t="s">
        <v>33776</v>
      </c>
      <c r="J1889">
        <v>8</v>
      </c>
      <c r="K1889" t="s">
        <v>33799</v>
      </c>
      <c r="L1889" t="s">
        <v>34009</v>
      </c>
      <c r="M1889" t="s">
        <v>34010</v>
      </c>
      <c r="N1889" t="s">
        <v>33852</v>
      </c>
      <c r="O1889" t="s">
        <v>33853</v>
      </c>
      <c r="P1889" t="s">
        <v>34011</v>
      </c>
      <c r="Q1889">
        <v>68.650000000000006</v>
      </c>
      <c r="R1889">
        <v>27.55</v>
      </c>
      <c r="S1889" s="5">
        <v>8</v>
      </c>
      <c r="T1889">
        <v>14.0608439646712</v>
      </c>
      <c r="U1889">
        <v>99.8055865990966</v>
      </c>
      <c r="V1889">
        <v>443</v>
      </c>
      <c r="W1889">
        <v>13.4</v>
      </c>
    </row>
    <row r="1890" spans="1:23" hidden="1">
      <c r="A1890" t="s">
        <v>34313</v>
      </c>
      <c r="B1890" t="s">
        <v>5195</v>
      </c>
      <c r="C1890" t="s">
        <v>5196</v>
      </c>
      <c r="D1890">
        <v>1996</v>
      </c>
      <c r="E1890" t="s">
        <v>4626</v>
      </c>
      <c r="F1890" t="s">
        <v>5198</v>
      </c>
      <c r="G1890">
        <v>8</v>
      </c>
      <c r="H1890" t="s">
        <v>33776</v>
      </c>
      <c r="J1890">
        <v>8</v>
      </c>
      <c r="K1890" t="s">
        <v>33799</v>
      </c>
      <c r="L1890" t="s">
        <v>34009</v>
      </c>
      <c r="M1890" t="s">
        <v>34010</v>
      </c>
      <c r="N1890" t="s">
        <v>33852</v>
      </c>
      <c r="O1890" t="s">
        <v>33853</v>
      </c>
      <c r="P1890" t="s">
        <v>34011</v>
      </c>
      <c r="Q1890">
        <v>68.650000000000006</v>
      </c>
      <c r="R1890">
        <v>27.55</v>
      </c>
      <c r="S1890" s="5">
        <v>8</v>
      </c>
      <c r="T1890">
        <v>15.556427870461199</v>
      </c>
      <c r="U1890">
        <v>99.707760747686706</v>
      </c>
      <c r="V1890">
        <v>443</v>
      </c>
      <c r="W1890">
        <v>15</v>
      </c>
    </row>
    <row r="1891" spans="1:23" hidden="1">
      <c r="A1891" t="s">
        <v>34313</v>
      </c>
      <c r="B1891" t="s">
        <v>5195</v>
      </c>
      <c r="C1891" t="s">
        <v>5196</v>
      </c>
      <c r="D1891">
        <v>1996</v>
      </c>
      <c r="E1891" t="s">
        <v>4626</v>
      </c>
      <c r="F1891" t="s">
        <v>5198</v>
      </c>
      <c r="G1891">
        <v>8</v>
      </c>
      <c r="H1891" t="s">
        <v>33776</v>
      </c>
      <c r="J1891">
        <v>8</v>
      </c>
      <c r="K1891" t="s">
        <v>33799</v>
      </c>
      <c r="L1891" t="s">
        <v>34009</v>
      </c>
      <c r="M1891" t="s">
        <v>34010</v>
      </c>
      <c r="N1891" t="s">
        <v>33852</v>
      </c>
      <c r="O1891" t="s">
        <v>33853</v>
      </c>
      <c r="P1891" t="s">
        <v>34011</v>
      </c>
      <c r="Q1891">
        <v>68.650000000000006</v>
      </c>
      <c r="R1891">
        <v>27.55</v>
      </c>
      <c r="S1891" s="5">
        <v>8</v>
      </c>
      <c r="T1891">
        <v>17.063788027477901</v>
      </c>
      <c r="U1891">
        <v>99.450193949037597</v>
      </c>
      <c r="V1891">
        <v>443</v>
      </c>
      <c r="W1891">
        <v>16.5</v>
      </c>
    </row>
    <row r="1892" spans="1:23" hidden="1">
      <c r="A1892" t="s">
        <v>34313</v>
      </c>
      <c r="B1892" t="s">
        <v>5195</v>
      </c>
      <c r="C1892" t="s">
        <v>5196</v>
      </c>
      <c r="D1892">
        <v>1996</v>
      </c>
      <c r="E1892" t="s">
        <v>4626</v>
      </c>
      <c r="F1892" t="s">
        <v>5198</v>
      </c>
      <c r="G1892">
        <v>8</v>
      </c>
      <c r="H1892" t="s">
        <v>33776</v>
      </c>
      <c r="J1892">
        <v>8</v>
      </c>
      <c r="K1892" t="s">
        <v>33799</v>
      </c>
      <c r="L1892" t="s">
        <v>34009</v>
      </c>
      <c r="M1892" t="s">
        <v>34010</v>
      </c>
      <c r="N1892" t="s">
        <v>33852</v>
      </c>
      <c r="O1892" t="s">
        <v>33853</v>
      </c>
      <c r="P1892" t="s">
        <v>34011</v>
      </c>
      <c r="Q1892">
        <v>68.650000000000006</v>
      </c>
      <c r="R1892">
        <v>27.55</v>
      </c>
      <c r="S1892" s="5">
        <v>8</v>
      </c>
      <c r="T1892">
        <v>18.535819430814499</v>
      </c>
      <c r="U1892">
        <v>99.987307405354997</v>
      </c>
      <c r="V1892">
        <v>443</v>
      </c>
      <c r="W1892">
        <v>18</v>
      </c>
    </row>
    <row r="1893" spans="1:23" hidden="1">
      <c r="A1893" t="s">
        <v>34313</v>
      </c>
      <c r="B1893" t="s">
        <v>5195</v>
      </c>
      <c r="C1893" t="s">
        <v>5196</v>
      </c>
      <c r="D1893">
        <v>1996</v>
      </c>
      <c r="E1893" t="s">
        <v>4626</v>
      </c>
      <c r="F1893" t="s">
        <v>5198</v>
      </c>
      <c r="G1893">
        <v>8</v>
      </c>
      <c r="H1893" t="s">
        <v>33776</v>
      </c>
      <c r="J1893">
        <v>8</v>
      </c>
      <c r="K1893" t="s">
        <v>33799</v>
      </c>
      <c r="L1893" t="s">
        <v>34009</v>
      </c>
      <c r="M1893" t="s">
        <v>34010</v>
      </c>
      <c r="N1893" t="s">
        <v>33852</v>
      </c>
      <c r="O1893" t="s">
        <v>33853</v>
      </c>
      <c r="P1893" t="s">
        <v>34011</v>
      </c>
      <c r="Q1893">
        <v>68.650000000000006</v>
      </c>
      <c r="R1893">
        <v>27.55</v>
      </c>
      <c r="S1893" s="5">
        <v>8</v>
      </c>
      <c r="T1893">
        <v>19.701668302257101</v>
      </c>
      <c r="U1893">
        <v>99.945824291149506</v>
      </c>
      <c r="V1893">
        <v>443</v>
      </c>
      <c r="W1893">
        <v>19.5</v>
      </c>
    </row>
    <row r="1894" spans="1:23" hidden="1">
      <c r="A1894" t="s">
        <v>34313</v>
      </c>
      <c r="B1894" t="s">
        <v>5195</v>
      </c>
      <c r="C1894" t="s">
        <v>5196</v>
      </c>
      <c r="D1894">
        <v>1996</v>
      </c>
      <c r="E1894" t="s">
        <v>4626</v>
      </c>
      <c r="F1894" t="s">
        <v>5198</v>
      </c>
      <c r="G1894">
        <v>8</v>
      </c>
      <c r="H1894" t="s">
        <v>33776</v>
      </c>
      <c r="J1894">
        <v>8</v>
      </c>
      <c r="K1894" t="s">
        <v>33799</v>
      </c>
      <c r="L1894" t="s">
        <v>34009</v>
      </c>
      <c r="M1894" t="s">
        <v>34010</v>
      </c>
      <c r="N1894" t="s">
        <v>33852</v>
      </c>
      <c r="O1894" t="s">
        <v>33853</v>
      </c>
      <c r="P1894" t="s">
        <v>34011</v>
      </c>
      <c r="Q1894">
        <v>68.650000000000006</v>
      </c>
      <c r="R1894">
        <v>27.55</v>
      </c>
      <c r="S1894" s="5">
        <v>8</v>
      </c>
      <c r="T1894">
        <v>21.986261040235501</v>
      </c>
      <c r="U1894">
        <v>94.034944880085902</v>
      </c>
      <c r="V1894">
        <v>443</v>
      </c>
      <c r="W1894">
        <v>22</v>
      </c>
    </row>
    <row r="1895" spans="1:23" hidden="1">
      <c r="A1895" t="s">
        <v>34313</v>
      </c>
      <c r="B1895" t="s">
        <v>5195</v>
      </c>
      <c r="C1895" t="s">
        <v>5196</v>
      </c>
      <c r="D1895">
        <v>1996</v>
      </c>
      <c r="E1895" t="s">
        <v>4626</v>
      </c>
      <c r="F1895" t="s">
        <v>5198</v>
      </c>
      <c r="G1895">
        <v>8</v>
      </c>
      <c r="H1895" t="s">
        <v>33776</v>
      </c>
      <c r="J1895">
        <v>8</v>
      </c>
      <c r="K1895" t="s">
        <v>33799</v>
      </c>
      <c r="L1895" t="s">
        <v>34009</v>
      </c>
      <c r="M1895" t="s">
        <v>34010</v>
      </c>
      <c r="N1895" t="s">
        <v>33852</v>
      </c>
      <c r="O1895" t="s">
        <v>33853</v>
      </c>
      <c r="P1895" t="s">
        <v>34011</v>
      </c>
      <c r="Q1895">
        <v>68.650000000000006</v>
      </c>
      <c r="R1895">
        <v>27.55</v>
      </c>
      <c r="S1895" s="5">
        <v>8</v>
      </c>
      <c r="T1895">
        <v>24</v>
      </c>
      <c r="U1895">
        <v>95.7413249211356</v>
      </c>
      <c r="V1895">
        <v>443</v>
      </c>
      <c r="W1895">
        <v>24</v>
      </c>
    </row>
    <row r="1896" spans="1:23" hidden="1">
      <c r="A1896" t="s">
        <v>34313</v>
      </c>
      <c r="B1896" t="s">
        <v>5195</v>
      </c>
      <c r="C1896" t="s">
        <v>5196</v>
      </c>
      <c r="D1896">
        <v>1996</v>
      </c>
      <c r="E1896" t="s">
        <v>4626</v>
      </c>
      <c r="F1896" t="s">
        <v>5198</v>
      </c>
      <c r="G1896">
        <v>8</v>
      </c>
      <c r="H1896" t="s">
        <v>33776</v>
      </c>
      <c r="J1896">
        <v>8</v>
      </c>
      <c r="K1896" t="s">
        <v>33799</v>
      </c>
      <c r="L1896" t="s">
        <v>34009</v>
      </c>
      <c r="M1896" t="s">
        <v>34010</v>
      </c>
      <c r="N1896" t="s">
        <v>33852</v>
      </c>
      <c r="O1896" t="s">
        <v>33853</v>
      </c>
      <c r="P1896" t="s">
        <v>34012</v>
      </c>
      <c r="Q1896">
        <v>68.650000000000006</v>
      </c>
      <c r="R1896">
        <v>27.55</v>
      </c>
      <c r="S1896" s="5">
        <v>8</v>
      </c>
      <c r="T1896">
        <v>12.5417075564278</v>
      </c>
      <c r="U1896">
        <v>100.06516563836</v>
      </c>
      <c r="V1896">
        <v>443</v>
      </c>
      <c r="W1896">
        <v>12</v>
      </c>
    </row>
    <row r="1897" spans="1:23" hidden="1">
      <c r="A1897" t="s">
        <v>34313</v>
      </c>
      <c r="B1897" t="s">
        <v>5195</v>
      </c>
      <c r="C1897" t="s">
        <v>5196</v>
      </c>
      <c r="D1897">
        <v>1996</v>
      </c>
      <c r="E1897" t="s">
        <v>4626</v>
      </c>
      <c r="F1897" t="s">
        <v>5198</v>
      </c>
      <c r="G1897">
        <v>8</v>
      </c>
      <c r="H1897" t="s">
        <v>33776</v>
      </c>
      <c r="J1897">
        <v>8</v>
      </c>
      <c r="K1897" t="s">
        <v>33799</v>
      </c>
      <c r="L1897" t="s">
        <v>34009</v>
      </c>
      <c r="M1897" t="s">
        <v>34010</v>
      </c>
      <c r="N1897" t="s">
        <v>33852</v>
      </c>
      <c r="O1897" t="s">
        <v>33853</v>
      </c>
      <c r="P1897" t="s">
        <v>34012</v>
      </c>
      <c r="Q1897">
        <v>68.650000000000006</v>
      </c>
      <c r="R1897">
        <v>27.55</v>
      </c>
      <c r="S1897" s="5">
        <v>8</v>
      </c>
      <c r="T1897">
        <v>14.049067713444501</v>
      </c>
      <c r="U1897">
        <v>99.965327546335701</v>
      </c>
      <c r="V1897">
        <v>443</v>
      </c>
      <c r="W1897">
        <v>13.5</v>
      </c>
    </row>
    <row r="1898" spans="1:23" hidden="1">
      <c r="A1898" t="s">
        <v>34313</v>
      </c>
      <c r="B1898" t="s">
        <v>5195</v>
      </c>
      <c r="C1898" t="s">
        <v>5196</v>
      </c>
      <c r="D1898">
        <v>1996</v>
      </c>
      <c r="E1898" t="s">
        <v>4626</v>
      </c>
      <c r="F1898" t="s">
        <v>5198</v>
      </c>
      <c r="G1898">
        <v>8</v>
      </c>
      <c r="H1898" t="s">
        <v>33776</v>
      </c>
      <c r="J1898">
        <v>8</v>
      </c>
      <c r="K1898" t="s">
        <v>33799</v>
      </c>
      <c r="L1898" t="s">
        <v>34009</v>
      </c>
      <c r="M1898" t="s">
        <v>34010</v>
      </c>
      <c r="N1898" t="s">
        <v>33852</v>
      </c>
      <c r="O1898" t="s">
        <v>33853</v>
      </c>
      <c r="P1898" t="s">
        <v>34012</v>
      </c>
      <c r="Q1898">
        <v>68.650000000000006</v>
      </c>
      <c r="R1898">
        <v>27.55</v>
      </c>
      <c r="S1898" s="5">
        <v>8</v>
      </c>
      <c r="T1898">
        <v>15.556427870461199</v>
      </c>
      <c r="U1898">
        <v>99.865489454311302</v>
      </c>
      <c r="V1898">
        <v>443</v>
      </c>
      <c r="W1898">
        <v>15</v>
      </c>
    </row>
    <row r="1899" spans="1:23" hidden="1">
      <c r="A1899" t="s">
        <v>34313</v>
      </c>
      <c r="B1899" t="s">
        <v>5195</v>
      </c>
      <c r="C1899" t="s">
        <v>5196</v>
      </c>
      <c r="D1899">
        <v>1996</v>
      </c>
      <c r="E1899" t="s">
        <v>4626</v>
      </c>
      <c r="F1899" t="s">
        <v>5198</v>
      </c>
      <c r="G1899">
        <v>8</v>
      </c>
      <c r="H1899" t="s">
        <v>33776</v>
      </c>
      <c r="J1899">
        <v>8</v>
      </c>
      <c r="K1899" t="s">
        <v>33799</v>
      </c>
      <c r="L1899" t="s">
        <v>34009</v>
      </c>
      <c r="M1899" t="s">
        <v>34010</v>
      </c>
      <c r="N1899" t="s">
        <v>33852</v>
      </c>
      <c r="O1899" t="s">
        <v>33853</v>
      </c>
      <c r="P1899" t="s">
        <v>34012</v>
      </c>
      <c r="Q1899">
        <v>68.650000000000006</v>
      </c>
      <c r="R1899">
        <v>27.55</v>
      </c>
      <c r="S1899" s="5">
        <v>8</v>
      </c>
      <c r="T1899">
        <v>17.052011776251199</v>
      </c>
      <c r="U1899">
        <v>99.609934896276698</v>
      </c>
      <c r="V1899">
        <v>443</v>
      </c>
      <c r="W1899">
        <v>16.5</v>
      </c>
    </row>
    <row r="1900" spans="1:23" hidden="1">
      <c r="A1900" t="s">
        <v>34313</v>
      </c>
      <c r="B1900" t="s">
        <v>5195</v>
      </c>
      <c r="C1900" t="s">
        <v>5196</v>
      </c>
      <c r="D1900">
        <v>1996</v>
      </c>
      <c r="E1900" t="s">
        <v>4626</v>
      </c>
      <c r="F1900" t="s">
        <v>5198</v>
      </c>
      <c r="G1900">
        <v>8</v>
      </c>
      <c r="H1900" t="s">
        <v>33776</v>
      </c>
      <c r="J1900">
        <v>8</v>
      </c>
      <c r="K1900" t="s">
        <v>33799</v>
      </c>
      <c r="L1900" t="s">
        <v>34009</v>
      </c>
      <c r="M1900" t="s">
        <v>34010</v>
      </c>
      <c r="N1900" t="s">
        <v>33852</v>
      </c>
      <c r="O1900" t="s">
        <v>33853</v>
      </c>
      <c r="P1900" t="s">
        <v>34012</v>
      </c>
      <c r="Q1900">
        <v>68.650000000000006</v>
      </c>
      <c r="R1900">
        <v>27.55</v>
      </c>
      <c r="S1900" s="5">
        <v>8</v>
      </c>
      <c r="T1900">
        <v>18.535819430814499</v>
      </c>
      <c r="U1900">
        <v>100.145036111979</v>
      </c>
      <c r="V1900">
        <v>443</v>
      </c>
      <c r="W1900">
        <v>18</v>
      </c>
    </row>
    <row r="1901" spans="1:23" hidden="1">
      <c r="A1901" t="s">
        <v>34313</v>
      </c>
      <c r="B1901" t="s">
        <v>5195</v>
      </c>
      <c r="C1901" t="s">
        <v>5196</v>
      </c>
      <c r="D1901">
        <v>1996</v>
      </c>
      <c r="E1901" t="s">
        <v>4626</v>
      </c>
      <c r="F1901" t="s">
        <v>5198</v>
      </c>
      <c r="G1901">
        <v>8</v>
      </c>
      <c r="H1901" t="s">
        <v>33776</v>
      </c>
      <c r="J1901">
        <v>8</v>
      </c>
      <c r="K1901" t="s">
        <v>33799</v>
      </c>
      <c r="L1901" t="s">
        <v>34009</v>
      </c>
      <c r="M1901" t="s">
        <v>34010</v>
      </c>
      <c r="N1901" t="s">
        <v>33852</v>
      </c>
      <c r="O1901" t="s">
        <v>33853</v>
      </c>
      <c r="P1901" t="s">
        <v>34012</v>
      </c>
      <c r="Q1901">
        <v>68.650000000000006</v>
      </c>
      <c r="R1901">
        <v>27.55</v>
      </c>
      <c r="S1901" s="5">
        <v>8</v>
      </c>
      <c r="T1901">
        <v>19.689892051030402</v>
      </c>
      <c r="U1901">
        <v>99.790107825139302</v>
      </c>
      <c r="V1901">
        <v>443</v>
      </c>
      <c r="W1901">
        <v>19.5</v>
      </c>
    </row>
    <row r="1902" spans="1:23" hidden="1">
      <c r="A1902" t="s">
        <v>34313</v>
      </c>
      <c r="B1902" t="s">
        <v>5195</v>
      </c>
      <c r="C1902" t="s">
        <v>5196</v>
      </c>
      <c r="D1902">
        <v>1996</v>
      </c>
      <c r="E1902" t="s">
        <v>4626</v>
      </c>
      <c r="F1902" t="s">
        <v>5198</v>
      </c>
      <c r="G1902">
        <v>8</v>
      </c>
      <c r="H1902" t="s">
        <v>33776</v>
      </c>
      <c r="J1902">
        <v>8</v>
      </c>
      <c r="K1902" t="s">
        <v>33799</v>
      </c>
      <c r="L1902" t="s">
        <v>34009</v>
      </c>
      <c r="M1902" t="s">
        <v>34010</v>
      </c>
      <c r="N1902" t="s">
        <v>33852</v>
      </c>
      <c r="O1902" t="s">
        <v>33853</v>
      </c>
      <c r="P1902" t="s">
        <v>34012</v>
      </c>
      <c r="Q1902">
        <v>68.650000000000006</v>
      </c>
      <c r="R1902">
        <v>27.55</v>
      </c>
      <c r="S1902" s="5">
        <v>8</v>
      </c>
      <c r="T1902">
        <v>21.986261040235501</v>
      </c>
      <c r="U1902">
        <v>92.457657813839802</v>
      </c>
      <c r="V1902">
        <v>443</v>
      </c>
      <c r="W1902">
        <v>22</v>
      </c>
    </row>
    <row r="1903" spans="1:23" hidden="1">
      <c r="A1903" t="s">
        <v>34313</v>
      </c>
      <c r="B1903" t="s">
        <v>5195</v>
      </c>
      <c r="C1903" t="s">
        <v>5196</v>
      </c>
      <c r="D1903">
        <v>1996</v>
      </c>
      <c r="E1903" t="s">
        <v>4626</v>
      </c>
      <c r="F1903" t="s">
        <v>5198</v>
      </c>
      <c r="G1903">
        <v>8</v>
      </c>
      <c r="H1903" t="s">
        <v>33776</v>
      </c>
      <c r="J1903">
        <v>8</v>
      </c>
      <c r="K1903" t="s">
        <v>33799</v>
      </c>
      <c r="L1903" t="s">
        <v>34009</v>
      </c>
      <c r="M1903" t="s">
        <v>34010</v>
      </c>
      <c r="N1903" t="s">
        <v>33852</v>
      </c>
      <c r="O1903" t="s">
        <v>33853</v>
      </c>
      <c r="P1903" t="s">
        <v>34012</v>
      </c>
      <c r="Q1903">
        <v>68.650000000000006</v>
      </c>
      <c r="R1903">
        <v>27.55</v>
      </c>
      <c r="S1903" s="5">
        <v>8</v>
      </c>
      <c r="T1903">
        <v>24</v>
      </c>
      <c r="U1903">
        <v>93.375394321766507</v>
      </c>
      <c r="V1903">
        <v>443</v>
      </c>
      <c r="W1903">
        <v>24</v>
      </c>
    </row>
    <row r="1904" spans="1:23" hidden="1">
      <c r="A1904" t="s">
        <v>34313</v>
      </c>
      <c r="B1904" t="s">
        <v>5195</v>
      </c>
      <c r="C1904" t="s">
        <v>5196</v>
      </c>
      <c r="D1904">
        <v>1996</v>
      </c>
      <c r="E1904" t="s">
        <v>4626</v>
      </c>
      <c r="F1904" t="s">
        <v>5198</v>
      </c>
      <c r="G1904">
        <v>8</v>
      </c>
      <c r="H1904" t="s">
        <v>33776</v>
      </c>
      <c r="J1904">
        <v>8</v>
      </c>
      <c r="K1904" t="s">
        <v>33799</v>
      </c>
      <c r="L1904" t="s">
        <v>34009</v>
      </c>
      <c r="M1904" t="s">
        <v>34010</v>
      </c>
      <c r="N1904" t="s">
        <v>33852</v>
      </c>
      <c r="O1904" t="s">
        <v>33853</v>
      </c>
      <c r="P1904" t="s">
        <v>34016</v>
      </c>
      <c r="Q1904">
        <v>62.899721999999997</v>
      </c>
      <c r="R1904">
        <v>27.683056000000001</v>
      </c>
      <c r="S1904" s="5">
        <v>8</v>
      </c>
      <c r="T1904">
        <v>11.9764474975466</v>
      </c>
      <c r="U1904">
        <v>99.846295774604201</v>
      </c>
      <c r="V1904">
        <v>443</v>
      </c>
      <c r="W1904">
        <v>12</v>
      </c>
    </row>
    <row r="1905" spans="1:23" hidden="1">
      <c r="A1905" t="s">
        <v>34313</v>
      </c>
      <c r="B1905" t="s">
        <v>5195</v>
      </c>
      <c r="C1905" t="s">
        <v>5196</v>
      </c>
      <c r="D1905">
        <v>1996</v>
      </c>
      <c r="E1905" t="s">
        <v>4626</v>
      </c>
      <c r="F1905" t="s">
        <v>5198</v>
      </c>
      <c r="G1905">
        <v>8</v>
      </c>
      <c r="H1905" t="s">
        <v>33776</v>
      </c>
      <c r="J1905">
        <v>8</v>
      </c>
      <c r="K1905" t="s">
        <v>33799</v>
      </c>
      <c r="L1905" t="s">
        <v>34009</v>
      </c>
      <c r="M1905" t="s">
        <v>34010</v>
      </c>
      <c r="N1905" t="s">
        <v>33852</v>
      </c>
      <c r="O1905" t="s">
        <v>33853</v>
      </c>
      <c r="P1905" t="s">
        <v>34016</v>
      </c>
      <c r="Q1905">
        <v>62.899721999999997</v>
      </c>
      <c r="R1905">
        <v>27.683056000000001</v>
      </c>
      <c r="S1905" s="5">
        <v>8</v>
      </c>
      <c r="T1905">
        <v>13.483807654563201</v>
      </c>
      <c r="U1905">
        <v>99.904186389204398</v>
      </c>
      <c r="V1905">
        <v>443</v>
      </c>
      <c r="W1905">
        <v>13.5</v>
      </c>
    </row>
    <row r="1906" spans="1:23" hidden="1">
      <c r="A1906" t="s">
        <v>34313</v>
      </c>
      <c r="B1906" t="s">
        <v>5195</v>
      </c>
      <c r="C1906" t="s">
        <v>5196</v>
      </c>
      <c r="D1906">
        <v>1996</v>
      </c>
      <c r="E1906" t="s">
        <v>4626</v>
      </c>
      <c r="F1906" t="s">
        <v>5198</v>
      </c>
      <c r="G1906">
        <v>8</v>
      </c>
      <c r="H1906" t="s">
        <v>33776</v>
      </c>
      <c r="J1906">
        <v>8</v>
      </c>
      <c r="K1906" t="s">
        <v>33799</v>
      </c>
      <c r="L1906" t="s">
        <v>34009</v>
      </c>
      <c r="M1906" t="s">
        <v>34010</v>
      </c>
      <c r="N1906" t="s">
        <v>33852</v>
      </c>
      <c r="O1906" t="s">
        <v>33853</v>
      </c>
      <c r="P1906" t="s">
        <v>34016</v>
      </c>
      <c r="Q1906">
        <v>62.899721999999997</v>
      </c>
      <c r="R1906">
        <v>27.683056000000001</v>
      </c>
      <c r="S1906" s="5">
        <v>8</v>
      </c>
      <c r="T1906">
        <v>14.9793915603532</v>
      </c>
      <c r="U1906">
        <v>99.9640892444191</v>
      </c>
      <c r="V1906">
        <v>443</v>
      </c>
      <c r="W1906">
        <v>15</v>
      </c>
    </row>
    <row r="1907" spans="1:23" hidden="1">
      <c r="A1907" t="s">
        <v>34313</v>
      </c>
      <c r="B1907" t="s">
        <v>5195</v>
      </c>
      <c r="C1907" t="s">
        <v>5196</v>
      </c>
      <c r="D1907">
        <v>1996</v>
      </c>
      <c r="E1907" t="s">
        <v>4626</v>
      </c>
      <c r="F1907" t="s">
        <v>5198</v>
      </c>
      <c r="G1907">
        <v>8</v>
      </c>
      <c r="H1907" t="s">
        <v>33776</v>
      </c>
      <c r="J1907">
        <v>8</v>
      </c>
      <c r="K1907" t="s">
        <v>33799</v>
      </c>
      <c r="L1907" t="s">
        <v>34009</v>
      </c>
      <c r="M1907" t="s">
        <v>34010</v>
      </c>
      <c r="N1907" t="s">
        <v>33852</v>
      </c>
      <c r="O1907" t="s">
        <v>33853</v>
      </c>
      <c r="P1907" t="s">
        <v>34016</v>
      </c>
      <c r="Q1907">
        <v>62.899721999999997</v>
      </c>
      <c r="R1907">
        <v>27.683056000000001</v>
      </c>
      <c r="S1907" s="5">
        <v>8</v>
      </c>
      <c r="T1907">
        <v>16.498527968596601</v>
      </c>
      <c r="U1907">
        <v>99.862238911780196</v>
      </c>
      <c r="V1907">
        <v>443</v>
      </c>
      <c r="W1907">
        <v>16.5</v>
      </c>
    </row>
    <row r="1908" spans="1:23" hidden="1">
      <c r="A1908" t="s">
        <v>34313</v>
      </c>
      <c r="B1908" t="s">
        <v>5195</v>
      </c>
      <c r="C1908" t="s">
        <v>5196</v>
      </c>
      <c r="D1908">
        <v>1996</v>
      </c>
      <c r="E1908" t="s">
        <v>4626</v>
      </c>
      <c r="F1908" t="s">
        <v>5198</v>
      </c>
      <c r="G1908">
        <v>8</v>
      </c>
      <c r="H1908" t="s">
        <v>33776</v>
      </c>
      <c r="J1908">
        <v>8</v>
      </c>
      <c r="K1908" t="s">
        <v>33799</v>
      </c>
      <c r="L1908" t="s">
        <v>34009</v>
      </c>
      <c r="M1908" t="s">
        <v>34010</v>
      </c>
      <c r="N1908" t="s">
        <v>33852</v>
      </c>
      <c r="O1908" t="s">
        <v>33853</v>
      </c>
      <c r="P1908" t="s">
        <v>34016</v>
      </c>
      <c r="Q1908">
        <v>62.899721999999997</v>
      </c>
      <c r="R1908">
        <v>27.683056000000001</v>
      </c>
      <c r="S1908" s="5">
        <v>8</v>
      </c>
      <c r="T1908">
        <v>17.982335623159901</v>
      </c>
      <c r="U1908">
        <v>98.9777817678617</v>
      </c>
      <c r="V1908">
        <v>443</v>
      </c>
      <c r="W1908">
        <v>18</v>
      </c>
    </row>
    <row r="1909" spans="1:23" hidden="1">
      <c r="A1909" t="s">
        <v>34313</v>
      </c>
      <c r="B1909" t="s">
        <v>5195</v>
      </c>
      <c r="C1909" t="s">
        <v>5196</v>
      </c>
      <c r="D1909">
        <v>1996</v>
      </c>
      <c r="E1909" t="s">
        <v>4626</v>
      </c>
      <c r="F1909" t="s">
        <v>5198</v>
      </c>
      <c r="G1909">
        <v>8</v>
      </c>
      <c r="H1909" t="s">
        <v>33776</v>
      </c>
      <c r="J1909">
        <v>8</v>
      </c>
      <c r="K1909" t="s">
        <v>33799</v>
      </c>
      <c r="L1909" t="s">
        <v>34009</v>
      </c>
      <c r="M1909" t="s">
        <v>34010</v>
      </c>
      <c r="N1909" t="s">
        <v>33852</v>
      </c>
      <c r="O1909" t="s">
        <v>33853</v>
      </c>
      <c r="P1909" t="s">
        <v>34016</v>
      </c>
      <c r="Q1909">
        <v>62.899721999999997</v>
      </c>
      <c r="R1909">
        <v>27.683056000000001</v>
      </c>
      <c r="S1909" s="5">
        <v>8</v>
      </c>
      <c r="T1909">
        <v>19.4896957801766</v>
      </c>
      <c r="U1909">
        <v>27.584568281515502</v>
      </c>
      <c r="V1909">
        <v>443</v>
      </c>
      <c r="W1909">
        <v>19.5</v>
      </c>
    </row>
    <row r="1910" spans="1:23" hidden="1">
      <c r="A1910" t="s">
        <v>34313</v>
      </c>
      <c r="B1910" t="s">
        <v>5195</v>
      </c>
      <c r="C1910" t="s">
        <v>5196</v>
      </c>
      <c r="D1910">
        <v>1996</v>
      </c>
      <c r="E1910" t="s">
        <v>4626</v>
      </c>
      <c r="F1910" t="s">
        <v>5198</v>
      </c>
      <c r="G1910">
        <v>8</v>
      </c>
      <c r="H1910" t="s">
        <v>33776</v>
      </c>
      <c r="J1910">
        <v>8</v>
      </c>
      <c r="K1910" t="s">
        <v>33799</v>
      </c>
      <c r="L1910" t="s">
        <v>34009</v>
      </c>
      <c r="M1910" t="s">
        <v>34010</v>
      </c>
      <c r="N1910" t="s">
        <v>33852</v>
      </c>
      <c r="O1910" t="s">
        <v>33853</v>
      </c>
      <c r="P1910" t="s">
        <v>34016</v>
      </c>
      <c r="Q1910">
        <v>62.899721999999997</v>
      </c>
      <c r="R1910">
        <v>27.683056000000001</v>
      </c>
      <c r="S1910" s="5">
        <v>8</v>
      </c>
      <c r="T1910">
        <v>22.033366045142198</v>
      </c>
      <c r="U1910">
        <v>3.49061831510451</v>
      </c>
      <c r="V1910">
        <v>443</v>
      </c>
      <c r="W1910">
        <v>22</v>
      </c>
    </row>
    <row r="1911" spans="1:23" hidden="1">
      <c r="A1911" t="s">
        <v>34313</v>
      </c>
      <c r="B1911" t="s">
        <v>5195</v>
      </c>
      <c r="C1911" t="s">
        <v>5196</v>
      </c>
      <c r="D1911">
        <v>1996</v>
      </c>
      <c r="E1911" t="s">
        <v>4626</v>
      </c>
      <c r="F1911" t="s">
        <v>5198</v>
      </c>
      <c r="G1911">
        <v>8</v>
      </c>
      <c r="H1911" t="s">
        <v>33776</v>
      </c>
      <c r="J1911">
        <v>8</v>
      </c>
      <c r="K1911" t="s">
        <v>33799</v>
      </c>
      <c r="L1911" t="s">
        <v>34009</v>
      </c>
      <c r="M1911" t="s">
        <v>34010</v>
      </c>
      <c r="N1911" t="s">
        <v>33852</v>
      </c>
      <c r="O1911" t="s">
        <v>33853</v>
      </c>
      <c r="P1911" t="s">
        <v>34016</v>
      </c>
      <c r="Q1911">
        <v>62.899721999999997</v>
      </c>
      <c r="R1911">
        <v>27.683056000000001</v>
      </c>
      <c r="S1911" s="5">
        <v>8</v>
      </c>
      <c r="T1911">
        <v>24.023552502453299</v>
      </c>
      <c r="U1911">
        <v>1.88871999826639</v>
      </c>
      <c r="V1911">
        <v>443</v>
      </c>
      <c r="W1911">
        <v>24</v>
      </c>
    </row>
    <row r="1912" spans="1:23" hidden="1">
      <c r="A1912" t="s">
        <v>34313</v>
      </c>
      <c r="B1912" t="s">
        <v>5195</v>
      </c>
      <c r="C1912" t="s">
        <v>5196</v>
      </c>
      <c r="D1912">
        <v>1996</v>
      </c>
      <c r="E1912" t="s">
        <v>4626</v>
      </c>
      <c r="F1912" t="s">
        <v>5198</v>
      </c>
      <c r="G1912">
        <v>8</v>
      </c>
      <c r="H1912" t="s">
        <v>33776</v>
      </c>
      <c r="J1912">
        <v>8</v>
      </c>
      <c r="K1912" t="s">
        <v>33799</v>
      </c>
      <c r="L1912" t="s">
        <v>34009</v>
      </c>
      <c r="M1912" t="s">
        <v>34010</v>
      </c>
      <c r="N1912" t="s">
        <v>33852</v>
      </c>
      <c r="O1912" t="s">
        <v>33853</v>
      </c>
      <c r="P1912" t="s">
        <v>34014</v>
      </c>
      <c r="Q1912">
        <v>65.013333000000003</v>
      </c>
      <c r="R1912">
        <v>25.4725</v>
      </c>
      <c r="S1912" s="5">
        <v>8</v>
      </c>
      <c r="T1912">
        <v>12.153091265946999</v>
      </c>
      <c r="U1912">
        <v>99.658383458762998</v>
      </c>
      <c r="V1912">
        <v>443</v>
      </c>
      <c r="W1912">
        <v>12</v>
      </c>
    </row>
    <row r="1913" spans="1:23" hidden="1">
      <c r="A1913" t="s">
        <v>34313</v>
      </c>
      <c r="B1913" t="s">
        <v>5195</v>
      </c>
      <c r="C1913" t="s">
        <v>5196</v>
      </c>
      <c r="D1913">
        <v>1996</v>
      </c>
      <c r="E1913" t="s">
        <v>4626</v>
      </c>
      <c r="F1913" t="s">
        <v>5198</v>
      </c>
      <c r="G1913">
        <v>8</v>
      </c>
      <c r="H1913" t="s">
        <v>33776</v>
      </c>
      <c r="J1913">
        <v>8</v>
      </c>
      <c r="K1913" t="s">
        <v>33799</v>
      </c>
      <c r="L1913" t="s">
        <v>34009</v>
      </c>
      <c r="M1913" t="s">
        <v>34010</v>
      </c>
      <c r="N1913" t="s">
        <v>33852</v>
      </c>
      <c r="O1913" t="s">
        <v>33853</v>
      </c>
      <c r="P1913" t="s">
        <v>34014</v>
      </c>
      <c r="Q1913">
        <v>65.013333000000003</v>
      </c>
      <c r="R1913">
        <v>25.4725</v>
      </c>
      <c r="S1913" s="5">
        <v>8</v>
      </c>
      <c r="T1913">
        <v>13.672227674190299</v>
      </c>
      <c r="U1913">
        <v>99.8719905393733</v>
      </c>
      <c r="V1913">
        <v>443</v>
      </c>
      <c r="W1913">
        <v>13.5</v>
      </c>
    </row>
    <row r="1914" spans="1:23" hidden="1">
      <c r="A1914" t="s">
        <v>34313</v>
      </c>
      <c r="B1914" t="s">
        <v>5195</v>
      </c>
      <c r="C1914" t="s">
        <v>5196</v>
      </c>
      <c r="D1914">
        <v>1996</v>
      </c>
      <c r="E1914" t="s">
        <v>4626</v>
      </c>
      <c r="F1914" t="s">
        <v>5198</v>
      </c>
      <c r="G1914">
        <v>8</v>
      </c>
      <c r="H1914" t="s">
        <v>33776</v>
      </c>
      <c r="J1914">
        <v>8</v>
      </c>
      <c r="K1914" t="s">
        <v>33799</v>
      </c>
      <c r="L1914" t="s">
        <v>34009</v>
      </c>
      <c r="M1914" t="s">
        <v>34010</v>
      </c>
      <c r="N1914" t="s">
        <v>33852</v>
      </c>
      <c r="O1914" t="s">
        <v>33853</v>
      </c>
      <c r="P1914" t="s">
        <v>34014</v>
      </c>
      <c r="Q1914">
        <v>65.013333000000003</v>
      </c>
      <c r="R1914">
        <v>25.4725</v>
      </c>
      <c r="S1914" s="5">
        <v>8</v>
      </c>
      <c r="T1914">
        <v>15.167811579980301</v>
      </c>
      <c r="U1914">
        <v>99.616435981338796</v>
      </c>
      <c r="V1914">
        <v>443</v>
      </c>
      <c r="W1914">
        <v>15</v>
      </c>
    </row>
    <row r="1915" spans="1:23" hidden="1">
      <c r="A1915" t="s">
        <v>34313</v>
      </c>
      <c r="B1915" t="s">
        <v>5195</v>
      </c>
      <c r="C1915" t="s">
        <v>5196</v>
      </c>
      <c r="D1915">
        <v>1996</v>
      </c>
      <c r="E1915" t="s">
        <v>4626</v>
      </c>
      <c r="F1915" t="s">
        <v>5198</v>
      </c>
      <c r="G1915">
        <v>8</v>
      </c>
      <c r="H1915" t="s">
        <v>33776</v>
      </c>
      <c r="J1915">
        <v>8</v>
      </c>
      <c r="K1915" t="s">
        <v>33799</v>
      </c>
      <c r="L1915" t="s">
        <v>34009</v>
      </c>
      <c r="M1915" t="s">
        <v>34010</v>
      </c>
      <c r="N1915" t="s">
        <v>33852</v>
      </c>
      <c r="O1915" t="s">
        <v>33853</v>
      </c>
      <c r="P1915" t="s">
        <v>34014</v>
      </c>
      <c r="Q1915">
        <v>65.013333000000003</v>
      </c>
      <c r="R1915">
        <v>25.4725</v>
      </c>
      <c r="S1915" s="5">
        <v>8</v>
      </c>
      <c r="T1915">
        <v>16.675171736997001</v>
      </c>
      <c r="U1915">
        <v>99.358869182689702</v>
      </c>
      <c r="V1915">
        <v>443</v>
      </c>
      <c r="W1915">
        <v>16.5</v>
      </c>
    </row>
    <row r="1916" spans="1:23" hidden="1">
      <c r="A1916" t="s">
        <v>34313</v>
      </c>
      <c r="B1916" t="s">
        <v>5195</v>
      </c>
      <c r="C1916" t="s">
        <v>5196</v>
      </c>
      <c r="D1916">
        <v>1996</v>
      </c>
      <c r="E1916" t="s">
        <v>4626</v>
      </c>
      <c r="F1916" t="s">
        <v>5198</v>
      </c>
      <c r="G1916">
        <v>8</v>
      </c>
      <c r="H1916" t="s">
        <v>33776</v>
      </c>
      <c r="J1916">
        <v>8</v>
      </c>
      <c r="K1916" t="s">
        <v>33799</v>
      </c>
      <c r="L1916" t="s">
        <v>34009</v>
      </c>
      <c r="M1916" t="s">
        <v>34010</v>
      </c>
      <c r="N1916" t="s">
        <v>33852</v>
      </c>
      <c r="O1916" t="s">
        <v>33853</v>
      </c>
      <c r="P1916" t="s">
        <v>34014</v>
      </c>
      <c r="Q1916">
        <v>65.013333000000003</v>
      </c>
      <c r="R1916">
        <v>25.4725</v>
      </c>
      <c r="S1916" s="5">
        <v>8</v>
      </c>
      <c r="T1916">
        <v>18.194308145240399</v>
      </c>
      <c r="U1916">
        <v>99.730204969924699</v>
      </c>
      <c r="V1916">
        <v>443</v>
      </c>
      <c r="W1916">
        <v>18</v>
      </c>
    </row>
    <row r="1917" spans="1:23" hidden="1">
      <c r="A1917" t="s">
        <v>34313</v>
      </c>
      <c r="B1917" t="s">
        <v>5195</v>
      </c>
      <c r="C1917" t="s">
        <v>5196</v>
      </c>
      <c r="D1917">
        <v>1996</v>
      </c>
      <c r="E1917" t="s">
        <v>4626</v>
      </c>
      <c r="F1917" t="s">
        <v>5198</v>
      </c>
      <c r="G1917">
        <v>8</v>
      </c>
      <c r="H1917" t="s">
        <v>33776</v>
      </c>
      <c r="J1917">
        <v>8</v>
      </c>
      <c r="K1917" t="s">
        <v>33799</v>
      </c>
      <c r="L1917" t="s">
        <v>34009</v>
      </c>
      <c r="M1917" t="s">
        <v>34010</v>
      </c>
      <c r="N1917" t="s">
        <v>33852</v>
      </c>
      <c r="O1917" t="s">
        <v>33853</v>
      </c>
      <c r="P1917" t="s">
        <v>34014</v>
      </c>
      <c r="Q1917">
        <v>65.013333000000003</v>
      </c>
      <c r="R1917">
        <v>25.4725</v>
      </c>
      <c r="S1917" s="5">
        <v>8</v>
      </c>
      <c r="T1917">
        <v>19.477919528949901</v>
      </c>
      <c r="U1917">
        <v>87.365760332855501</v>
      </c>
      <c r="V1917">
        <v>443</v>
      </c>
      <c r="W1917">
        <v>19.5</v>
      </c>
    </row>
    <row r="1918" spans="1:23" hidden="1">
      <c r="A1918" t="s">
        <v>34313</v>
      </c>
      <c r="B1918" t="s">
        <v>5195</v>
      </c>
      <c r="C1918" t="s">
        <v>5196</v>
      </c>
      <c r="D1918">
        <v>1996</v>
      </c>
      <c r="E1918" t="s">
        <v>4626</v>
      </c>
      <c r="F1918" t="s">
        <v>5198</v>
      </c>
      <c r="G1918">
        <v>8</v>
      </c>
      <c r="H1918" t="s">
        <v>33776</v>
      </c>
      <c r="J1918">
        <v>8</v>
      </c>
      <c r="K1918" t="s">
        <v>33799</v>
      </c>
      <c r="L1918" t="s">
        <v>34009</v>
      </c>
      <c r="M1918" t="s">
        <v>34010</v>
      </c>
      <c r="N1918" t="s">
        <v>33852</v>
      </c>
      <c r="O1918" t="s">
        <v>33853</v>
      </c>
      <c r="P1918" t="s">
        <v>34014</v>
      </c>
      <c r="Q1918">
        <v>65.013333000000003</v>
      </c>
      <c r="R1918">
        <v>25.4725</v>
      </c>
      <c r="S1918" s="5">
        <v>8</v>
      </c>
      <c r="T1918">
        <v>22.021589793915599</v>
      </c>
      <c r="U1918">
        <v>30.148781975277299</v>
      </c>
      <c r="V1918">
        <v>443</v>
      </c>
      <c r="W1918">
        <v>22</v>
      </c>
    </row>
    <row r="1919" spans="1:23" hidden="1">
      <c r="A1919" t="s">
        <v>34313</v>
      </c>
      <c r="B1919" t="s">
        <v>5195</v>
      </c>
      <c r="C1919" t="s">
        <v>5196</v>
      </c>
      <c r="D1919">
        <v>1996</v>
      </c>
      <c r="E1919" t="s">
        <v>4626</v>
      </c>
      <c r="F1919" t="s">
        <v>5198</v>
      </c>
      <c r="G1919">
        <v>8</v>
      </c>
      <c r="H1919" t="s">
        <v>33776</v>
      </c>
      <c r="J1919">
        <v>8</v>
      </c>
      <c r="K1919" t="s">
        <v>33799</v>
      </c>
      <c r="L1919" t="s">
        <v>34009</v>
      </c>
      <c r="M1919" t="s">
        <v>34010</v>
      </c>
      <c r="N1919" t="s">
        <v>33852</v>
      </c>
      <c r="O1919" t="s">
        <v>33853</v>
      </c>
      <c r="P1919" t="s">
        <v>34014</v>
      </c>
      <c r="Q1919">
        <v>65.013333000000003</v>
      </c>
      <c r="R1919">
        <v>25.4725</v>
      </c>
      <c r="S1919" s="5">
        <v>8</v>
      </c>
      <c r="T1919">
        <v>24</v>
      </c>
      <c r="U1919">
        <v>47.476340694006304</v>
      </c>
      <c r="V1919">
        <v>443</v>
      </c>
      <c r="W1919">
        <v>24</v>
      </c>
    </row>
    <row r="1920" spans="1:23" hidden="1">
      <c r="A1920" t="s">
        <v>34313</v>
      </c>
      <c r="B1920" t="s">
        <v>5195</v>
      </c>
      <c r="C1920" t="s">
        <v>5196</v>
      </c>
      <c r="D1920">
        <v>1996</v>
      </c>
      <c r="E1920" t="s">
        <v>4626</v>
      </c>
      <c r="F1920" t="s">
        <v>5198</v>
      </c>
      <c r="G1920">
        <v>8</v>
      </c>
      <c r="H1920" t="s">
        <v>33776</v>
      </c>
      <c r="J1920">
        <v>8</v>
      </c>
      <c r="K1920" t="s">
        <v>33799</v>
      </c>
      <c r="L1920" t="s">
        <v>34009</v>
      </c>
      <c r="M1920" t="s">
        <v>34010</v>
      </c>
      <c r="N1920" t="s">
        <v>33852</v>
      </c>
      <c r="O1920" t="s">
        <v>33853</v>
      </c>
      <c r="P1920" t="s">
        <v>34015</v>
      </c>
      <c r="Q1920">
        <v>65.013333000000003</v>
      </c>
      <c r="R1920">
        <v>25.4725</v>
      </c>
      <c r="S1920" s="5">
        <v>8</v>
      </c>
      <c r="T1920">
        <v>12.153091265946999</v>
      </c>
      <c r="U1920">
        <v>99.816112165387594</v>
      </c>
      <c r="V1920">
        <v>443</v>
      </c>
      <c r="W1920">
        <v>12</v>
      </c>
    </row>
    <row r="1921" spans="1:23" hidden="1">
      <c r="A1921" t="s">
        <v>34313</v>
      </c>
      <c r="B1921" t="s">
        <v>5195</v>
      </c>
      <c r="C1921" t="s">
        <v>5196</v>
      </c>
      <c r="D1921">
        <v>1996</v>
      </c>
      <c r="E1921" t="s">
        <v>4626</v>
      </c>
      <c r="F1921" t="s">
        <v>5198</v>
      </c>
      <c r="G1921">
        <v>8</v>
      </c>
      <c r="H1921" t="s">
        <v>33776</v>
      </c>
      <c r="J1921">
        <v>8</v>
      </c>
      <c r="K1921" t="s">
        <v>33799</v>
      </c>
      <c r="L1921" t="s">
        <v>34009</v>
      </c>
      <c r="M1921" t="s">
        <v>34010</v>
      </c>
      <c r="N1921" t="s">
        <v>33852</v>
      </c>
      <c r="O1921" t="s">
        <v>33853</v>
      </c>
      <c r="P1921" t="s">
        <v>34015</v>
      </c>
      <c r="Q1921">
        <v>65.013333000000003</v>
      </c>
      <c r="R1921">
        <v>25.4725</v>
      </c>
      <c r="S1921" s="5">
        <v>8</v>
      </c>
      <c r="T1921">
        <v>13.6604514229636</v>
      </c>
      <c r="U1921">
        <v>99.874002779987805</v>
      </c>
      <c r="V1921">
        <v>443</v>
      </c>
      <c r="W1921">
        <v>13.5</v>
      </c>
    </row>
    <row r="1922" spans="1:23" hidden="1">
      <c r="A1922" t="s">
        <v>34313</v>
      </c>
      <c r="B1922" t="s">
        <v>5195</v>
      </c>
      <c r="C1922" t="s">
        <v>5196</v>
      </c>
      <c r="D1922">
        <v>1996</v>
      </c>
      <c r="E1922" t="s">
        <v>4626</v>
      </c>
      <c r="F1922" t="s">
        <v>5198</v>
      </c>
      <c r="G1922">
        <v>8</v>
      </c>
      <c r="H1922" t="s">
        <v>33776</v>
      </c>
      <c r="J1922">
        <v>8</v>
      </c>
      <c r="K1922" t="s">
        <v>33799</v>
      </c>
      <c r="L1922" t="s">
        <v>34009</v>
      </c>
      <c r="M1922" t="s">
        <v>34010</v>
      </c>
      <c r="N1922" t="s">
        <v>33852</v>
      </c>
      <c r="O1922" t="s">
        <v>33853</v>
      </c>
      <c r="P1922" t="s">
        <v>34015</v>
      </c>
      <c r="Q1922">
        <v>65.013333000000003</v>
      </c>
      <c r="R1922">
        <v>25.4725</v>
      </c>
      <c r="S1922" s="5">
        <v>8</v>
      </c>
      <c r="T1922">
        <v>15.179587831207</v>
      </c>
      <c r="U1922">
        <v>99.614423740724305</v>
      </c>
      <c r="V1922">
        <v>443</v>
      </c>
      <c r="W1922">
        <v>15</v>
      </c>
    </row>
    <row r="1923" spans="1:23" hidden="1">
      <c r="A1923" t="s">
        <v>34313</v>
      </c>
      <c r="B1923" t="s">
        <v>5195</v>
      </c>
      <c r="C1923" t="s">
        <v>5196</v>
      </c>
      <c r="D1923">
        <v>1996</v>
      </c>
      <c r="E1923" t="s">
        <v>4626</v>
      </c>
      <c r="F1923" t="s">
        <v>5198</v>
      </c>
      <c r="G1923">
        <v>8</v>
      </c>
      <c r="H1923" t="s">
        <v>33776</v>
      </c>
      <c r="J1923">
        <v>8</v>
      </c>
      <c r="K1923" t="s">
        <v>33799</v>
      </c>
      <c r="L1923" t="s">
        <v>34009</v>
      </c>
      <c r="M1923" t="s">
        <v>34010</v>
      </c>
      <c r="N1923" t="s">
        <v>33852</v>
      </c>
      <c r="O1923" t="s">
        <v>33853</v>
      </c>
      <c r="P1923" t="s">
        <v>34015</v>
      </c>
      <c r="Q1923">
        <v>65.013333000000003</v>
      </c>
      <c r="R1923">
        <v>25.4725</v>
      </c>
      <c r="S1923" s="5">
        <v>8</v>
      </c>
      <c r="T1923">
        <v>16.6869479882237</v>
      </c>
      <c r="U1923">
        <v>99.672314355324502</v>
      </c>
      <c r="V1923">
        <v>443</v>
      </c>
      <c r="W1923">
        <v>16.5</v>
      </c>
    </row>
    <row r="1924" spans="1:23" hidden="1">
      <c r="A1924" t="s">
        <v>34313</v>
      </c>
      <c r="B1924" t="s">
        <v>5195</v>
      </c>
      <c r="C1924" t="s">
        <v>5196</v>
      </c>
      <c r="D1924">
        <v>1996</v>
      </c>
      <c r="E1924" t="s">
        <v>4626</v>
      </c>
      <c r="F1924" t="s">
        <v>5198</v>
      </c>
      <c r="G1924">
        <v>8</v>
      </c>
      <c r="H1924" t="s">
        <v>33776</v>
      </c>
      <c r="J1924">
        <v>8</v>
      </c>
      <c r="K1924" t="s">
        <v>33799</v>
      </c>
      <c r="L1924" t="s">
        <v>34009</v>
      </c>
      <c r="M1924" t="s">
        <v>34010</v>
      </c>
      <c r="N1924" t="s">
        <v>33852</v>
      </c>
      <c r="O1924" t="s">
        <v>33853</v>
      </c>
      <c r="P1924" t="s">
        <v>34015</v>
      </c>
      <c r="Q1924">
        <v>65.013333000000003</v>
      </c>
      <c r="R1924">
        <v>25.4725</v>
      </c>
      <c r="S1924" s="5">
        <v>8</v>
      </c>
      <c r="T1924">
        <v>18.158979391560301</v>
      </c>
      <c r="U1924">
        <v>99.578512985143405</v>
      </c>
      <c r="V1924">
        <v>443</v>
      </c>
      <c r="W1924">
        <v>18</v>
      </c>
    </row>
    <row r="1925" spans="1:23" hidden="1">
      <c r="A1925" t="s">
        <v>34313</v>
      </c>
      <c r="B1925" t="s">
        <v>5195</v>
      </c>
      <c r="C1925" t="s">
        <v>5196</v>
      </c>
      <c r="D1925">
        <v>1996</v>
      </c>
      <c r="E1925" t="s">
        <v>4626</v>
      </c>
      <c r="F1925" t="s">
        <v>5198</v>
      </c>
      <c r="G1925">
        <v>8</v>
      </c>
      <c r="H1925" t="s">
        <v>33776</v>
      </c>
      <c r="J1925">
        <v>8</v>
      </c>
      <c r="K1925" t="s">
        <v>33799</v>
      </c>
      <c r="L1925" t="s">
        <v>34009</v>
      </c>
      <c r="M1925" t="s">
        <v>34010</v>
      </c>
      <c r="N1925" t="s">
        <v>33852</v>
      </c>
      <c r="O1925" t="s">
        <v>33853</v>
      </c>
      <c r="P1925" t="s">
        <v>34015</v>
      </c>
      <c r="Q1925">
        <v>65.013333000000003</v>
      </c>
      <c r="R1925">
        <v>25.4725</v>
      </c>
      <c r="S1925" s="5">
        <v>8</v>
      </c>
      <c r="T1925">
        <v>19.477919528949901</v>
      </c>
      <c r="U1925">
        <v>82.6338991341173</v>
      </c>
      <c r="V1925">
        <v>443</v>
      </c>
      <c r="W1925">
        <v>19.5</v>
      </c>
    </row>
    <row r="1926" spans="1:23" hidden="1">
      <c r="A1926" t="s">
        <v>34313</v>
      </c>
      <c r="B1926" t="s">
        <v>5195</v>
      </c>
      <c r="C1926" t="s">
        <v>5196</v>
      </c>
      <c r="D1926">
        <v>1996</v>
      </c>
      <c r="E1926" t="s">
        <v>4626</v>
      </c>
      <c r="F1926" t="s">
        <v>5198</v>
      </c>
      <c r="G1926">
        <v>8</v>
      </c>
      <c r="H1926" t="s">
        <v>33776</v>
      </c>
      <c r="J1926">
        <v>8</v>
      </c>
      <c r="K1926" t="s">
        <v>33799</v>
      </c>
      <c r="L1926" t="s">
        <v>34009</v>
      </c>
      <c r="M1926" t="s">
        <v>34010</v>
      </c>
      <c r="N1926" t="s">
        <v>33852</v>
      </c>
      <c r="O1926" t="s">
        <v>33853</v>
      </c>
      <c r="P1926" t="s">
        <v>34015</v>
      </c>
      <c r="Q1926">
        <v>65.013333000000003</v>
      </c>
      <c r="R1926">
        <v>25.4725</v>
      </c>
      <c r="S1926" s="5">
        <v>8</v>
      </c>
      <c r="T1926">
        <v>21.9980372914622</v>
      </c>
      <c r="U1926">
        <v>48.4493364249604</v>
      </c>
      <c r="V1926">
        <v>443</v>
      </c>
      <c r="W1926">
        <v>22</v>
      </c>
    </row>
    <row r="1927" spans="1:23" hidden="1">
      <c r="A1927" t="s">
        <v>34313</v>
      </c>
      <c r="B1927" t="s">
        <v>5195</v>
      </c>
      <c r="C1927" t="s">
        <v>5196</v>
      </c>
      <c r="D1927">
        <v>1996</v>
      </c>
      <c r="E1927" t="s">
        <v>4626</v>
      </c>
      <c r="F1927" t="s">
        <v>5198</v>
      </c>
      <c r="G1927">
        <v>8</v>
      </c>
      <c r="H1927" t="s">
        <v>33776</v>
      </c>
      <c r="J1927">
        <v>8</v>
      </c>
      <c r="K1927" t="s">
        <v>33799</v>
      </c>
      <c r="L1927" t="s">
        <v>34009</v>
      </c>
      <c r="M1927" t="s">
        <v>34010</v>
      </c>
      <c r="N1927" t="s">
        <v>33852</v>
      </c>
      <c r="O1927" t="s">
        <v>33853</v>
      </c>
      <c r="P1927" t="s">
        <v>34015</v>
      </c>
      <c r="Q1927">
        <v>65.013333000000003</v>
      </c>
      <c r="R1927">
        <v>25.4725</v>
      </c>
      <c r="S1927" s="5">
        <v>8</v>
      </c>
      <c r="T1927">
        <v>24.0117762512266</v>
      </c>
      <c r="U1927">
        <v>36.275590283044799</v>
      </c>
      <c r="V1927">
        <v>443</v>
      </c>
      <c r="W1927">
        <v>24</v>
      </c>
    </row>
    <row r="1928" spans="1:23" hidden="1">
      <c r="A1928" t="s">
        <v>34313</v>
      </c>
      <c r="B1928" t="s">
        <v>5195</v>
      </c>
      <c r="C1928" t="s">
        <v>5196</v>
      </c>
      <c r="D1928">
        <v>1996</v>
      </c>
      <c r="E1928" t="s">
        <v>4626</v>
      </c>
      <c r="F1928" t="s">
        <v>5198</v>
      </c>
      <c r="G1928">
        <v>8</v>
      </c>
      <c r="H1928" t="s">
        <v>33776</v>
      </c>
      <c r="J1928">
        <v>8</v>
      </c>
      <c r="K1928" t="s">
        <v>33799</v>
      </c>
      <c r="L1928" t="s">
        <v>34009</v>
      </c>
      <c r="M1928" t="s">
        <v>34010</v>
      </c>
      <c r="N1928" t="s">
        <v>33852</v>
      </c>
      <c r="O1928" t="s">
        <v>33853</v>
      </c>
      <c r="P1928" t="s">
        <v>34024</v>
      </c>
      <c r="Q1928">
        <v>61.75</v>
      </c>
      <c r="R1928">
        <v>29.4</v>
      </c>
      <c r="S1928">
        <v>7</v>
      </c>
      <c r="T1928">
        <v>16.008869179600801</v>
      </c>
      <c r="U1928">
        <v>100.152905198776</v>
      </c>
      <c r="V1928">
        <v>221</v>
      </c>
      <c r="W1928">
        <v>16</v>
      </c>
    </row>
    <row r="1929" spans="1:23" hidden="1">
      <c r="A1929" t="s">
        <v>34313</v>
      </c>
      <c r="B1929" t="s">
        <v>5195</v>
      </c>
      <c r="C1929" t="s">
        <v>5196</v>
      </c>
      <c r="D1929">
        <v>1996</v>
      </c>
      <c r="E1929" t="s">
        <v>4626</v>
      </c>
      <c r="F1929" t="s">
        <v>5198</v>
      </c>
      <c r="G1929">
        <v>8</v>
      </c>
      <c r="H1929" t="s">
        <v>33776</v>
      </c>
      <c r="J1929">
        <v>8</v>
      </c>
      <c r="K1929" t="s">
        <v>33799</v>
      </c>
      <c r="L1929" t="s">
        <v>34009</v>
      </c>
      <c r="M1929" t="s">
        <v>34010</v>
      </c>
      <c r="N1929" t="s">
        <v>33852</v>
      </c>
      <c r="O1929" t="s">
        <v>33853</v>
      </c>
      <c r="P1929" t="s">
        <v>34024</v>
      </c>
      <c r="Q1929">
        <v>61.75</v>
      </c>
      <c r="R1929">
        <v>29.4</v>
      </c>
      <c r="S1929">
        <v>7</v>
      </c>
      <c r="T1929">
        <v>18.255944994812701</v>
      </c>
      <c r="U1929">
        <v>91.896024464831797</v>
      </c>
      <c r="V1929">
        <v>221</v>
      </c>
      <c r="W1929">
        <v>18</v>
      </c>
    </row>
    <row r="1930" spans="1:23" hidden="1">
      <c r="A1930" t="s">
        <v>34313</v>
      </c>
      <c r="B1930" t="s">
        <v>5195</v>
      </c>
      <c r="C1930" t="s">
        <v>5196</v>
      </c>
      <c r="D1930">
        <v>1996</v>
      </c>
      <c r="E1930" t="s">
        <v>4626</v>
      </c>
      <c r="F1930" t="s">
        <v>5198</v>
      </c>
      <c r="G1930">
        <v>8</v>
      </c>
      <c r="H1930" t="s">
        <v>33776</v>
      </c>
      <c r="J1930">
        <v>8</v>
      </c>
      <c r="K1930" t="s">
        <v>33799</v>
      </c>
      <c r="L1930" t="s">
        <v>34009</v>
      </c>
      <c r="M1930" t="s">
        <v>34010</v>
      </c>
      <c r="N1930" t="s">
        <v>33852</v>
      </c>
      <c r="O1930" t="s">
        <v>33853</v>
      </c>
      <c r="P1930" t="s">
        <v>34024</v>
      </c>
      <c r="Q1930">
        <v>61.75</v>
      </c>
      <c r="R1930">
        <v>29.4</v>
      </c>
      <c r="S1930">
        <v>7</v>
      </c>
      <c r="T1930">
        <v>19.081483892403501</v>
      </c>
      <c r="U1930">
        <v>23.394495412844002</v>
      </c>
      <c r="V1930">
        <v>221</v>
      </c>
      <c r="W1930">
        <v>19</v>
      </c>
    </row>
    <row r="1931" spans="1:23" hidden="1">
      <c r="A1931" t="s">
        <v>34313</v>
      </c>
      <c r="B1931" t="s">
        <v>5195</v>
      </c>
      <c r="C1931" t="s">
        <v>5196</v>
      </c>
      <c r="D1931">
        <v>1996</v>
      </c>
      <c r="E1931" t="s">
        <v>4626</v>
      </c>
      <c r="F1931" t="s">
        <v>5198</v>
      </c>
      <c r="G1931">
        <v>8</v>
      </c>
      <c r="H1931" t="s">
        <v>33776</v>
      </c>
      <c r="J1931">
        <v>8</v>
      </c>
      <c r="K1931" t="s">
        <v>33799</v>
      </c>
      <c r="L1931" t="s">
        <v>34009</v>
      </c>
      <c r="M1931" t="s">
        <v>34010</v>
      </c>
      <c r="N1931" t="s">
        <v>33852</v>
      </c>
      <c r="O1931" t="s">
        <v>33853</v>
      </c>
      <c r="P1931" t="s">
        <v>34024</v>
      </c>
      <c r="Q1931">
        <v>61.75</v>
      </c>
      <c r="R1931">
        <v>29.4</v>
      </c>
      <c r="S1931">
        <v>7</v>
      </c>
      <c r="T1931">
        <v>20.048360083267202</v>
      </c>
      <c r="U1931">
        <v>14.067278287461701</v>
      </c>
      <c r="V1931">
        <v>221</v>
      </c>
      <c r="W1931">
        <v>20</v>
      </c>
    </row>
    <row r="1932" spans="1:23" hidden="1">
      <c r="A1932" t="s">
        <v>34313</v>
      </c>
      <c r="B1932" t="s">
        <v>5195</v>
      </c>
      <c r="C1932" t="s">
        <v>5196</v>
      </c>
      <c r="D1932">
        <v>1996</v>
      </c>
      <c r="E1932" t="s">
        <v>4626</v>
      </c>
      <c r="F1932" t="s">
        <v>5198</v>
      </c>
      <c r="G1932">
        <v>8</v>
      </c>
      <c r="H1932" t="s">
        <v>33776</v>
      </c>
      <c r="J1932">
        <v>8</v>
      </c>
      <c r="K1932" t="s">
        <v>33799</v>
      </c>
      <c r="L1932" t="s">
        <v>34009</v>
      </c>
      <c r="M1932" t="s">
        <v>34010</v>
      </c>
      <c r="N1932" t="s">
        <v>33852</v>
      </c>
      <c r="O1932" t="s">
        <v>33853</v>
      </c>
      <c r="P1932" t="s">
        <v>34024</v>
      </c>
      <c r="Q1932">
        <v>61.75</v>
      </c>
      <c r="R1932">
        <v>29.4</v>
      </c>
      <c r="S1932">
        <v>7</v>
      </c>
      <c r="T1932">
        <v>21.060124629603202</v>
      </c>
      <c r="U1932">
        <v>17.431192660550401</v>
      </c>
      <c r="V1932">
        <v>221</v>
      </c>
      <c r="W1932">
        <v>21</v>
      </c>
    </row>
    <row r="1933" spans="1:23" hidden="1">
      <c r="A1933" t="s">
        <v>34313</v>
      </c>
      <c r="B1933" t="s">
        <v>5195</v>
      </c>
      <c r="C1933" t="s">
        <v>5196</v>
      </c>
      <c r="D1933">
        <v>1996</v>
      </c>
      <c r="E1933" t="s">
        <v>4626</v>
      </c>
      <c r="F1933" t="s">
        <v>5198</v>
      </c>
      <c r="G1933">
        <v>8</v>
      </c>
      <c r="H1933" t="s">
        <v>33776</v>
      </c>
      <c r="J1933">
        <v>8</v>
      </c>
      <c r="K1933" t="s">
        <v>33799</v>
      </c>
      <c r="L1933" t="s">
        <v>34009</v>
      </c>
      <c r="M1933" t="s">
        <v>34010</v>
      </c>
      <c r="N1933" t="s">
        <v>33852</v>
      </c>
      <c r="O1933" t="s">
        <v>33853</v>
      </c>
      <c r="P1933" t="s">
        <v>34024</v>
      </c>
      <c r="Q1933">
        <v>61.75</v>
      </c>
      <c r="R1933">
        <v>29.4</v>
      </c>
      <c r="S1933">
        <v>7</v>
      </c>
      <c r="T1933">
        <v>22.050868949056401</v>
      </c>
      <c r="U1933">
        <v>16.5137614678899</v>
      </c>
      <c r="V1933">
        <v>221</v>
      </c>
      <c r="W1933">
        <v>22</v>
      </c>
    </row>
    <row r="1934" spans="1:23" hidden="1">
      <c r="A1934" t="s">
        <v>34313</v>
      </c>
      <c r="B1934" t="s">
        <v>5195</v>
      </c>
      <c r="C1934" t="s">
        <v>5196</v>
      </c>
      <c r="D1934">
        <v>1996</v>
      </c>
      <c r="E1934" t="s">
        <v>4626</v>
      </c>
      <c r="F1934" t="s">
        <v>5198</v>
      </c>
      <c r="G1934">
        <v>8</v>
      </c>
      <c r="H1934" t="s">
        <v>33776</v>
      </c>
      <c r="J1934">
        <v>8</v>
      </c>
      <c r="K1934" t="s">
        <v>33799</v>
      </c>
      <c r="L1934" t="s">
        <v>34009</v>
      </c>
      <c r="M1934" t="s">
        <v>34010</v>
      </c>
      <c r="N1934" t="s">
        <v>33852</v>
      </c>
      <c r="O1934" t="s">
        <v>33853</v>
      </c>
      <c r="P1934" t="s">
        <v>34024</v>
      </c>
      <c r="Q1934">
        <v>61.75</v>
      </c>
      <c r="R1934">
        <v>29.4</v>
      </c>
      <c r="S1934">
        <v>7</v>
      </c>
      <c r="T1934">
        <v>24.057907334703</v>
      </c>
      <c r="U1934">
        <v>17.431192660550401</v>
      </c>
      <c r="V1934">
        <v>221</v>
      </c>
      <c r="W1934">
        <v>24</v>
      </c>
    </row>
    <row r="1935" spans="1:23" hidden="1">
      <c r="A1935" t="s">
        <v>34313</v>
      </c>
      <c r="B1935" t="s">
        <v>5195</v>
      </c>
      <c r="C1935" t="s">
        <v>5196</v>
      </c>
      <c r="D1935">
        <v>1996</v>
      </c>
      <c r="E1935" t="s">
        <v>4626</v>
      </c>
      <c r="F1935" t="s">
        <v>5198</v>
      </c>
      <c r="G1935">
        <v>8</v>
      </c>
      <c r="H1935" t="s">
        <v>33776</v>
      </c>
      <c r="J1935">
        <v>8</v>
      </c>
      <c r="K1935" t="s">
        <v>33800</v>
      </c>
      <c r="L1935" t="s">
        <v>34009</v>
      </c>
      <c r="M1935" t="s">
        <v>34010</v>
      </c>
      <c r="N1935" t="s">
        <v>33852</v>
      </c>
      <c r="O1935" t="s">
        <v>33853</v>
      </c>
      <c r="P1935" t="s">
        <v>34018</v>
      </c>
      <c r="Q1935">
        <v>43.061943999999997</v>
      </c>
      <c r="R1935">
        <v>141.35416699999999</v>
      </c>
      <c r="S1935" s="5">
        <v>6</v>
      </c>
      <c r="T1935">
        <v>14.9793915603532</v>
      </c>
      <c r="U1935">
        <v>98.229073471548404</v>
      </c>
      <c r="V1935">
        <v>443</v>
      </c>
      <c r="W1935">
        <v>15</v>
      </c>
    </row>
    <row r="1936" spans="1:23" hidden="1">
      <c r="A1936" t="s">
        <v>34313</v>
      </c>
      <c r="B1936" t="s">
        <v>5195</v>
      </c>
      <c r="C1936" t="s">
        <v>5196</v>
      </c>
      <c r="D1936">
        <v>1996</v>
      </c>
      <c r="E1936" t="s">
        <v>4626</v>
      </c>
      <c r="F1936" t="s">
        <v>5198</v>
      </c>
      <c r="G1936">
        <v>8</v>
      </c>
      <c r="H1936" t="s">
        <v>33776</v>
      </c>
      <c r="J1936">
        <v>8</v>
      </c>
      <c r="K1936" t="s">
        <v>33800</v>
      </c>
      <c r="L1936" t="s">
        <v>34009</v>
      </c>
      <c r="M1936" t="s">
        <v>34010</v>
      </c>
      <c r="N1936" t="s">
        <v>33852</v>
      </c>
      <c r="O1936" t="s">
        <v>33853</v>
      </c>
      <c r="P1936" t="s">
        <v>34018</v>
      </c>
      <c r="Q1936">
        <v>43.061943999999997</v>
      </c>
      <c r="R1936">
        <v>141.35416699999999</v>
      </c>
      <c r="S1936" s="5">
        <v>6</v>
      </c>
      <c r="T1936">
        <v>16.498527968596601</v>
      </c>
      <c r="U1936">
        <v>19.420598533231399</v>
      </c>
      <c r="V1936">
        <v>443</v>
      </c>
      <c r="W1936">
        <v>16.5</v>
      </c>
    </row>
    <row r="1937" spans="1:23" hidden="1">
      <c r="A1937" t="s">
        <v>34313</v>
      </c>
      <c r="B1937" t="s">
        <v>5195</v>
      </c>
      <c r="C1937" t="s">
        <v>5196</v>
      </c>
      <c r="D1937">
        <v>1996</v>
      </c>
      <c r="E1937" t="s">
        <v>4626</v>
      </c>
      <c r="F1937" t="s">
        <v>5198</v>
      </c>
      <c r="G1937">
        <v>8</v>
      </c>
      <c r="H1937" t="s">
        <v>33776</v>
      </c>
      <c r="J1937">
        <v>8</v>
      </c>
      <c r="K1937" t="s">
        <v>33800</v>
      </c>
      <c r="L1937" t="s">
        <v>34009</v>
      </c>
      <c r="M1937" t="s">
        <v>34010</v>
      </c>
      <c r="N1937" t="s">
        <v>33852</v>
      </c>
      <c r="O1937" t="s">
        <v>33853</v>
      </c>
      <c r="P1937" t="s">
        <v>34018</v>
      </c>
      <c r="Q1937">
        <v>43.061943999999997</v>
      </c>
      <c r="R1937">
        <v>141.35416699999999</v>
      </c>
      <c r="S1937" s="5">
        <v>6</v>
      </c>
      <c r="T1937">
        <v>18.0058881256133</v>
      </c>
      <c r="U1937">
        <v>-0.395327886868727</v>
      </c>
      <c r="V1937">
        <v>443</v>
      </c>
      <c r="W1937">
        <v>18</v>
      </c>
    </row>
    <row r="1938" spans="1:23" hidden="1">
      <c r="A1938" t="s">
        <v>34313</v>
      </c>
      <c r="B1938" t="s">
        <v>5195</v>
      </c>
      <c r="C1938" t="s">
        <v>5196</v>
      </c>
      <c r="D1938">
        <v>1996</v>
      </c>
      <c r="E1938" t="s">
        <v>4626</v>
      </c>
      <c r="F1938" t="s">
        <v>5198</v>
      </c>
      <c r="G1938">
        <v>8</v>
      </c>
      <c r="H1938" t="s">
        <v>33776</v>
      </c>
      <c r="J1938">
        <v>8</v>
      </c>
      <c r="K1938" t="s">
        <v>33800</v>
      </c>
      <c r="L1938" t="s">
        <v>34009</v>
      </c>
      <c r="M1938" t="s">
        <v>34010</v>
      </c>
      <c r="N1938" t="s">
        <v>33852</v>
      </c>
      <c r="O1938" t="s">
        <v>33853</v>
      </c>
      <c r="P1938" t="s">
        <v>34018</v>
      </c>
      <c r="Q1938">
        <v>43.061943999999997</v>
      </c>
      <c r="R1938">
        <v>141.35416699999999</v>
      </c>
      <c r="S1938">
        <v>6</v>
      </c>
      <c r="T1938">
        <v>19.513248282629998</v>
      </c>
      <c r="U1938">
        <v>4.7098813397188604</v>
      </c>
      <c r="V1938">
        <v>443</v>
      </c>
      <c r="W1938">
        <v>19.5</v>
      </c>
    </row>
    <row r="1939" spans="1:23" hidden="1">
      <c r="A1939" t="s">
        <v>34313</v>
      </c>
      <c r="B1939" t="s">
        <v>5195</v>
      </c>
      <c r="C1939" t="s">
        <v>5196</v>
      </c>
      <c r="D1939">
        <v>1996</v>
      </c>
      <c r="E1939" t="s">
        <v>4626</v>
      </c>
      <c r="F1939" t="s">
        <v>5198</v>
      </c>
      <c r="G1939">
        <v>8</v>
      </c>
      <c r="H1939" t="s">
        <v>33776</v>
      </c>
      <c r="J1939">
        <v>8</v>
      </c>
      <c r="K1939" t="s">
        <v>33800</v>
      </c>
      <c r="L1939" t="s">
        <v>34009</v>
      </c>
      <c r="M1939" t="s">
        <v>34010</v>
      </c>
      <c r="N1939" t="s">
        <v>33852</v>
      </c>
      <c r="O1939" t="s">
        <v>33853</v>
      </c>
      <c r="P1939" t="s">
        <v>34018</v>
      </c>
      <c r="Q1939">
        <v>43.061943999999997</v>
      </c>
      <c r="R1939">
        <v>141.35416699999999</v>
      </c>
      <c r="S1939">
        <v>6</v>
      </c>
      <c r="T1939">
        <v>22.021589793915599</v>
      </c>
      <c r="U1939">
        <v>3.4926305557189599</v>
      </c>
      <c r="V1939">
        <v>443</v>
      </c>
      <c r="W1939">
        <v>22</v>
      </c>
    </row>
    <row r="1940" spans="1:23" hidden="1">
      <c r="A1940" t="s">
        <v>34313</v>
      </c>
      <c r="B1940" t="s">
        <v>5195</v>
      </c>
      <c r="C1940" t="s">
        <v>5196</v>
      </c>
      <c r="D1940">
        <v>1996</v>
      </c>
      <c r="E1940" t="s">
        <v>4626</v>
      </c>
      <c r="F1940" t="s">
        <v>5198</v>
      </c>
      <c r="G1940">
        <v>8</v>
      </c>
      <c r="H1940" t="s">
        <v>33776</v>
      </c>
      <c r="J1940">
        <v>8</v>
      </c>
      <c r="K1940" t="s">
        <v>33800</v>
      </c>
      <c r="L1940" t="s">
        <v>34009</v>
      </c>
      <c r="M1940" t="s">
        <v>34010</v>
      </c>
      <c r="N1940" t="s">
        <v>33852</v>
      </c>
      <c r="O1940" t="s">
        <v>33853</v>
      </c>
      <c r="P1940" t="s">
        <v>34018</v>
      </c>
      <c r="Q1940">
        <v>43.061943999999997</v>
      </c>
      <c r="R1940">
        <v>141.35416699999999</v>
      </c>
      <c r="S1940">
        <v>6</v>
      </c>
      <c r="T1940">
        <v>24.035328753680002</v>
      </c>
      <c r="U1940">
        <v>3.6217235305226101</v>
      </c>
      <c r="V1940">
        <v>443</v>
      </c>
      <c r="W1940">
        <v>24</v>
      </c>
    </row>
    <row r="1941" spans="1:23" hidden="1">
      <c r="A1941" t="s">
        <v>34313</v>
      </c>
      <c r="B1941" t="s">
        <v>5195</v>
      </c>
      <c r="C1941" t="s">
        <v>5196</v>
      </c>
      <c r="D1941">
        <v>1996</v>
      </c>
      <c r="E1941" t="s">
        <v>4626</v>
      </c>
      <c r="F1941" t="s">
        <v>5198</v>
      </c>
      <c r="G1941">
        <v>8</v>
      </c>
      <c r="H1941" t="s">
        <v>33776</v>
      </c>
      <c r="J1941">
        <v>8</v>
      </c>
      <c r="K1941" t="s">
        <v>33799</v>
      </c>
      <c r="L1941" t="s">
        <v>34009</v>
      </c>
      <c r="M1941" t="s">
        <v>34010</v>
      </c>
      <c r="N1941" t="s">
        <v>33852</v>
      </c>
      <c r="O1941" t="s">
        <v>33853</v>
      </c>
      <c r="P1941" t="s">
        <v>34013</v>
      </c>
      <c r="Q1941">
        <v>67.416667000000004</v>
      </c>
      <c r="R1941">
        <v>26.6</v>
      </c>
      <c r="S1941" s="5">
        <v>8</v>
      </c>
      <c r="T1941">
        <v>12.365063788027401</v>
      </c>
      <c r="U1941">
        <v>99.937620540952196</v>
      </c>
      <c r="V1941">
        <v>443</v>
      </c>
      <c r="W1941">
        <v>12</v>
      </c>
    </row>
    <row r="1942" spans="1:23" hidden="1">
      <c r="A1942" t="s">
        <v>34313</v>
      </c>
      <c r="B1942" t="s">
        <v>5195</v>
      </c>
      <c r="C1942" t="s">
        <v>5196</v>
      </c>
      <c r="D1942">
        <v>1996</v>
      </c>
      <c r="E1942" t="s">
        <v>4626</v>
      </c>
      <c r="F1942" t="s">
        <v>5198</v>
      </c>
      <c r="G1942">
        <v>8</v>
      </c>
      <c r="H1942" t="s">
        <v>33776</v>
      </c>
      <c r="J1942">
        <v>8</v>
      </c>
      <c r="K1942" t="s">
        <v>33799</v>
      </c>
      <c r="L1942" t="s">
        <v>34009</v>
      </c>
      <c r="M1942" t="s">
        <v>34010</v>
      </c>
      <c r="N1942" t="s">
        <v>33852</v>
      </c>
      <c r="O1942" t="s">
        <v>33853</v>
      </c>
      <c r="P1942" t="s">
        <v>34013</v>
      </c>
      <c r="Q1942">
        <v>67.416667000000004</v>
      </c>
      <c r="R1942">
        <v>26.6</v>
      </c>
      <c r="S1942" s="5">
        <v>8</v>
      </c>
      <c r="T1942">
        <v>13.8842001962708</v>
      </c>
      <c r="U1942">
        <v>99.835770208313306</v>
      </c>
      <c r="V1942">
        <v>443</v>
      </c>
      <c r="W1942">
        <v>13.5</v>
      </c>
    </row>
    <row r="1943" spans="1:23" hidden="1">
      <c r="A1943" t="s">
        <v>34313</v>
      </c>
      <c r="B1943" t="s">
        <v>5195</v>
      </c>
      <c r="C1943" t="s">
        <v>5196</v>
      </c>
      <c r="D1943">
        <v>1996</v>
      </c>
      <c r="E1943" t="s">
        <v>4626</v>
      </c>
      <c r="F1943" t="s">
        <v>5198</v>
      </c>
      <c r="G1943">
        <v>8</v>
      </c>
      <c r="H1943" t="s">
        <v>33776</v>
      </c>
      <c r="J1943">
        <v>8</v>
      </c>
      <c r="K1943" t="s">
        <v>33799</v>
      </c>
      <c r="L1943" t="s">
        <v>34009</v>
      </c>
      <c r="M1943" t="s">
        <v>34010</v>
      </c>
      <c r="N1943" t="s">
        <v>33852</v>
      </c>
      <c r="O1943" t="s">
        <v>33853</v>
      </c>
      <c r="P1943" t="s">
        <v>34013</v>
      </c>
      <c r="Q1943">
        <v>67.416667000000004</v>
      </c>
      <c r="R1943">
        <v>26.6</v>
      </c>
      <c r="S1943" s="5">
        <v>8</v>
      </c>
      <c r="T1943">
        <v>15.391560353287501</v>
      </c>
      <c r="U1943">
        <v>99.893660822913503</v>
      </c>
      <c r="V1943">
        <v>443</v>
      </c>
      <c r="W1943">
        <v>15</v>
      </c>
    </row>
    <row r="1944" spans="1:23" hidden="1">
      <c r="A1944" t="s">
        <v>34313</v>
      </c>
      <c r="B1944" t="s">
        <v>5195</v>
      </c>
      <c r="C1944" t="s">
        <v>5196</v>
      </c>
      <c r="D1944">
        <v>1996</v>
      </c>
      <c r="E1944" t="s">
        <v>4626</v>
      </c>
      <c r="F1944" t="s">
        <v>5198</v>
      </c>
      <c r="G1944">
        <v>8</v>
      </c>
      <c r="H1944" t="s">
        <v>33776</v>
      </c>
      <c r="J1944">
        <v>8</v>
      </c>
      <c r="K1944" t="s">
        <v>33799</v>
      </c>
      <c r="L1944" t="s">
        <v>34009</v>
      </c>
      <c r="M1944" t="s">
        <v>34010</v>
      </c>
      <c r="N1944" t="s">
        <v>33852</v>
      </c>
      <c r="O1944" t="s">
        <v>33853</v>
      </c>
      <c r="P1944" t="s">
        <v>34013</v>
      </c>
      <c r="Q1944">
        <v>67.416667000000004</v>
      </c>
      <c r="R1944">
        <v>26.6</v>
      </c>
      <c r="S1944" s="5">
        <v>8</v>
      </c>
      <c r="T1944">
        <v>16.887144259077498</v>
      </c>
      <c r="U1944">
        <v>99.953563678128106</v>
      </c>
      <c r="V1944">
        <v>443</v>
      </c>
      <c r="W1944">
        <v>16.5</v>
      </c>
    </row>
    <row r="1945" spans="1:23" hidden="1">
      <c r="A1945" t="s">
        <v>34313</v>
      </c>
      <c r="B1945" t="s">
        <v>5195</v>
      </c>
      <c r="C1945" t="s">
        <v>5196</v>
      </c>
      <c r="D1945">
        <v>1996</v>
      </c>
      <c r="E1945" t="s">
        <v>4626</v>
      </c>
      <c r="F1945" t="s">
        <v>5198</v>
      </c>
      <c r="G1945">
        <v>8</v>
      </c>
      <c r="H1945" t="s">
        <v>33776</v>
      </c>
      <c r="J1945">
        <v>8</v>
      </c>
      <c r="K1945" t="s">
        <v>33799</v>
      </c>
      <c r="L1945" t="s">
        <v>34009</v>
      </c>
      <c r="M1945" t="s">
        <v>34010</v>
      </c>
      <c r="N1945" t="s">
        <v>33852</v>
      </c>
      <c r="O1945" t="s">
        <v>33853</v>
      </c>
      <c r="P1945" t="s">
        <v>34013</v>
      </c>
      <c r="Q1945">
        <v>67.416667000000004</v>
      </c>
      <c r="R1945">
        <v>26.6</v>
      </c>
      <c r="S1945" s="5">
        <v>8</v>
      </c>
      <c r="T1945">
        <v>18.3473994111874</v>
      </c>
      <c r="U1945">
        <v>99.861774548561499</v>
      </c>
      <c r="V1945">
        <v>443</v>
      </c>
      <c r="W1945">
        <v>18</v>
      </c>
    </row>
    <row r="1946" spans="1:23" hidden="1">
      <c r="A1946" t="s">
        <v>34313</v>
      </c>
      <c r="B1946" t="s">
        <v>5195</v>
      </c>
      <c r="C1946" t="s">
        <v>5196</v>
      </c>
      <c r="D1946">
        <v>1996</v>
      </c>
      <c r="E1946" t="s">
        <v>4626</v>
      </c>
      <c r="F1946" t="s">
        <v>5198</v>
      </c>
      <c r="G1946">
        <v>8</v>
      </c>
      <c r="H1946" t="s">
        <v>33776</v>
      </c>
      <c r="J1946">
        <v>8</v>
      </c>
      <c r="K1946" t="s">
        <v>33799</v>
      </c>
      <c r="L1946" t="s">
        <v>34009</v>
      </c>
      <c r="M1946" t="s">
        <v>34010</v>
      </c>
      <c r="N1946" t="s">
        <v>33852</v>
      </c>
      <c r="O1946" t="s">
        <v>33853</v>
      </c>
      <c r="P1946" t="s">
        <v>34013</v>
      </c>
      <c r="Q1946">
        <v>67.416667000000004</v>
      </c>
      <c r="R1946">
        <v>26.6</v>
      </c>
      <c r="S1946" s="5">
        <v>8</v>
      </c>
      <c r="T1946">
        <v>19.4896957801766</v>
      </c>
      <c r="U1946">
        <v>99.9820446222095</v>
      </c>
      <c r="V1946">
        <v>443</v>
      </c>
      <c r="W1946">
        <v>19.5</v>
      </c>
    </row>
    <row r="1947" spans="1:23" hidden="1">
      <c r="A1947" t="s">
        <v>34313</v>
      </c>
      <c r="B1947" t="s">
        <v>5195</v>
      </c>
      <c r="C1947" t="s">
        <v>5196</v>
      </c>
      <c r="D1947">
        <v>1996</v>
      </c>
      <c r="E1947" t="s">
        <v>4626</v>
      </c>
      <c r="F1947" t="s">
        <v>5198</v>
      </c>
      <c r="G1947">
        <v>8</v>
      </c>
      <c r="H1947" t="s">
        <v>33776</v>
      </c>
      <c r="J1947">
        <v>8</v>
      </c>
      <c r="K1947" t="s">
        <v>33799</v>
      </c>
      <c r="L1947" t="s">
        <v>34009</v>
      </c>
      <c r="M1947" t="s">
        <v>34010</v>
      </c>
      <c r="N1947" t="s">
        <v>33852</v>
      </c>
      <c r="O1947" t="s">
        <v>33853</v>
      </c>
      <c r="P1947" t="s">
        <v>34013</v>
      </c>
      <c r="Q1947">
        <v>67.416667000000004</v>
      </c>
      <c r="R1947">
        <v>26.6</v>
      </c>
      <c r="S1947" s="5">
        <v>8</v>
      </c>
      <c r="T1947">
        <v>22.009813542688899</v>
      </c>
      <c r="U1947">
        <v>72.422087591286001</v>
      </c>
      <c r="V1947">
        <v>443</v>
      </c>
      <c r="W1947">
        <v>22</v>
      </c>
    </row>
    <row r="1948" spans="1:23" hidden="1">
      <c r="A1948" t="s">
        <v>34313</v>
      </c>
      <c r="B1948" t="s">
        <v>5195</v>
      </c>
      <c r="C1948" t="s">
        <v>5196</v>
      </c>
      <c r="D1948">
        <v>1996</v>
      </c>
      <c r="E1948" t="s">
        <v>4626</v>
      </c>
      <c r="F1948" t="s">
        <v>5198</v>
      </c>
      <c r="G1948">
        <v>8</v>
      </c>
      <c r="H1948" t="s">
        <v>33776</v>
      </c>
      <c r="J1948">
        <v>8</v>
      </c>
      <c r="K1948" t="s">
        <v>33799</v>
      </c>
      <c r="L1948" t="s">
        <v>34009</v>
      </c>
      <c r="M1948" t="s">
        <v>34010</v>
      </c>
      <c r="N1948" t="s">
        <v>33852</v>
      </c>
      <c r="O1948" t="s">
        <v>33853</v>
      </c>
      <c r="P1948" t="s">
        <v>34013</v>
      </c>
      <c r="Q1948">
        <v>67.416667000000004</v>
      </c>
      <c r="R1948">
        <v>26.6</v>
      </c>
      <c r="S1948" s="5">
        <v>8</v>
      </c>
      <c r="T1948">
        <v>24</v>
      </c>
      <c r="U1948">
        <v>71.766561514195502</v>
      </c>
      <c r="V1948">
        <v>443</v>
      </c>
      <c r="W1948">
        <v>24</v>
      </c>
    </row>
    <row r="1949" spans="1:23" hidden="1">
      <c r="A1949" t="s">
        <v>34313</v>
      </c>
      <c r="B1949" t="s">
        <v>5195</v>
      </c>
      <c r="C1949" t="s">
        <v>5196</v>
      </c>
      <c r="D1949">
        <v>1996</v>
      </c>
      <c r="E1949" t="s">
        <v>4626</v>
      </c>
      <c r="F1949" t="s">
        <v>5198</v>
      </c>
      <c r="G1949">
        <v>8</v>
      </c>
      <c r="H1949" t="s">
        <v>33776</v>
      </c>
      <c r="J1949">
        <v>8</v>
      </c>
      <c r="K1949" t="s">
        <v>33799</v>
      </c>
      <c r="L1949" t="s">
        <v>34009</v>
      </c>
      <c r="M1949" t="s">
        <v>34010</v>
      </c>
      <c r="N1949" t="s">
        <v>33852</v>
      </c>
      <c r="O1949" t="s">
        <v>33853</v>
      </c>
      <c r="P1949" t="s">
        <v>34017</v>
      </c>
      <c r="Q1949">
        <v>62.316667000000002</v>
      </c>
      <c r="R1949">
        <v>27.916667</v>
      </c>
      <c r="S1949" s="5">
        <v>8</v>
      </c>
      <c r="T1949">
        <v>11.811579980372899</v>
      </c>
      <c r="U1949">
        <v>100.032195849831</v>
      </c>
      <c r="V1949">
        <v>443</v>
      </c>
      <c r="W1949">
        <v>12</v>
      </c>
    </row>
    <row r="1950" spans="1:23" hidden="1">
      <c r="A1950" t="s">
        <v>34313</v>
      </c>
      <c r="B1950" t="s">
        <v>5195</v>
      </c>
      <c r="C1950" t="s">
        <v>5196</v>
      </c>
      <c r="D1950">
        <v>1996</v>
      </c>
      <c r="E1950" t="s">
        <v>4626</v>
      </c>
      <c r="F1950" t="s">
        <v>5198</v>
      </c>
      <c r="G1950">
        <v>8</v>
      </c>
      <c r="H1950" t="s">
        <v>33776</v>
      </c>
      <c r="J1950">
        <v>8</v>
      </c>
      <c r="K1950" t="s">
        <v>33799</v>
      </c>
      <c r="L1950" t="s">
        <v>34009</v>
      </c>
      <c r="M1950" t="s">
        <v>34010</v>
      </c>
      <c r="N1950" t="s">
        <v>33852</v>
      </c>
      <c r="O1950" t="s">
        <v>33853</v>
      </c>
      <c r="P1950" t="s">
        <v>34017</v>
      </c>
      <c r="Q1950">
        <v>62.316667000000002</v>
      </c>
      <c r="R1950">
        <v>27.916667</v>
      </c>
      <c r="S1950" s="5">
        <v>8</v>
      </c>
      <c r="T1950">
        <v>13.3189401373895</v>
      </c>
      <c r="U1950">
        <v>99.774629051182103</v>
      </c>
      <c r="V1950">
        <v>443</v>
      </c>
      <c r="W1950">
        <v>13.5</v>
      </c>
    </row>
    <row r="1951" spans="1:23" hidden="1">
      <c r="A1951" t="s">
        <v>34313</v>
      </c>
      <c r="B1951" t="s">
        <v>5195</v>
      </c>
      <c r="C1951" t="s">
        <v>5196</v>
      </c>
      <c r="D1951">
        <v>1996</v>
      </c>
      <c r="E1951" t="s">
        <v>4626</v>
      </c>
      <c r="F1951" t="s">
        <v>5198</v>
      </c>
      <c r="G1951">
        <v>8</v>
      </c>
      <c r="H1951" t="s">
        <v>33776</v>
      </c>
      <c r="J1951">
        <v>8</v>
      </c>
      <c r="K1951" t="s">
        <v>33799</v>
      </c>
      <c r="L1951" t="s">
        <v>34009</v>
      </c>
      <c r="M1951" t="s">
        <v>34010</v>
      </c>
      <c r="N1951" t="s">
        <v>33852</v>
      </c>
      <c r="O1951" t="s">
        <v>33853</v>
      </c>
      <c r="P1951" t="s">
        <v>34017</v>
      </c>
      <c r="Q1951">
        <v>62.316667000000002</v>
      </c>
      <c r="R1951">
        <v>27.916667</v>
      </c>
      <c r="S1951" s="5">
        <v>8</v>
      </c>
      <c r="T1951">
        <v>14.8027477919528</v>
      </c>
      <c r="U1951">
        <v>99.836544147011196</v>
      </c>
      <c r="V1951">
        <v>443</v>
      </c>
      <c r="W1951">
        <v>15</v>
      </c>
    </row>
    <row r="1952" spans="1:23" hidden="1">
      <c r="A1952" t="s">
        <v>34313</v>
      </c>
      <c r="B1952" t="s">
        <v>5195</v>
      </c>
      <c r="C1952" t="s">
        <v>5196</v>
      </c>
      <c r="D1952">
        <v>1996</v>
      </c>
      <c r="E1952" t="s">
        <v>4626</v>
      </c>
      <c r="F1952" t="s">
        <v>5198</v>
      </c>
      <c r="G1952">
        <v>8</v>
      </c>
      <c r="H1952" t="s">
        <v>33776</v>
      </c>
      <c r="J1952">
        <v>8</v>
      </c>
      <c r="K1952" t="s">
        <v>33799</v>
      </c>
      <c r="L1952" t="s">
        <v>34009</v>
      </c>
      <c r="M1952" t="s">
        <v>34010</v>
      </c>
      <c r="N1952" t="s">
        <v>33852</v>
      </c>
      <c r="O1952" t="s">
        <v>33853</v>
      </c>
      <c r="P1952" t="s">
        <v>34017</v>
      </c>
      <c r="Q1952">
        <v>62.316667000000002</v>
      </c>
      <c r="R1952">
        <v>27.916667</v>
      </c>
      <c r="S1952" s="5">
        <v>8</v>
      </c>
      <c r="T1952">
        <v>16.333660451422901</v>
      </c>
      <c r="U1952">
        <v>99.890410280382497</v>
      </c>
      <c r="V1952">
        <v>443</v>
      </c>
      <c r="W1952">
        <v>16.5</v>
      </c>
    </row>
    <row r="1953" spans="1:23" hidden="1">
      <c r="A1953" t="s">
        <v>34313</v>
      </c>
      <c r="B1953" t="s">
        <v>5195</v>
      </c>
      <c r="C1953" t="s">
        <v>5196</v>
      </c>
      <c r="D1953">
        <v>1996</v>
      </c>
      <c r="E1953" t="s">
        <v>4626</v>
      </c>
      <c r="F1953" t="s">
        <v>5198</v>
      </c>
      <c r="G1953">
        <v>8</v>
      </c>
      <c r="H1953" t="s">
        <v>33776</v>
      </c>
      <c r="J1953">
        <v>8</v>
      </c>
      <c r="K1953" t="s">
        <v>33799</v>
      </c>
      <c r="L1953" t="s">
        <v>34009</v>
      </c>
      <c r="M1953" t="s">
        <v>34010</v>
      </c>
      <c r="N1953" t="s">
        <v>33852</v>
      </c>
      <c r="O1953" t="s">
        <v>33853</v>
      </c>
      <c r="P1953" t="s">
        <v>34017</v>
      </c>
      <c r="Q1953">
        <v>62.316667000000002</v>
      </c>
      <c r="R1953">
        <v>27.916667</v>
      </c>
      <c r="S1953" s="5">
        <v>8</v>
      </c>
      <c r="T1953">
        <v>17.817468105986201</v>
      </c>
      <c r="U1953">
        <v>99.952325376211604</v>
      </c>
      <c r="V1953">
        <v>443</v>
      </c>
      <c r="W1953">
        <v>18</v>
      </c>
    </row>
    <row r="1954" spans="1:23" hidden="1">
      <c r="A1954" t="s">
        <v>34313</v>
      </c>
      <c r="B1954" t="s">
        <v>5195</v>
      </c>
      <c r="C1954" t="s">
        <v>5196</v>
      </c>
      <c r="D1954">
        <v>1996</v>
      </c>
      <c r="E1954" t="s">
        <v>4626</v>
      </c>
      <c r="F1954" t="s">
        <v>5198</v>
      </c>
      <c r="G1954">
        <v>8</v>
      </c>
      <c r="H1954" t="s">
        <v>33776</v>
      </c>
      <c r="J1954">
        <v>8</v>
      </c>
      <c r="K1954" t="s">
        <v>33799</v>
      </c>
      <c r="L1954" t="s">
        <v>34009</v>
      </c>
      <c r="M1954" t="s">
        <v>34010</v>
      </c>
      <c r="N1954" t="s">
        <v>33852</v>
      </c>
      <c r="O1954" t="s">
        <v>33853</v>
      </c>
      <c r="P1954" t="s">
        <v>34017</v>
      </c>
      <c r="Q1954">
        <v>62.316667000000002</v>
      </c>
      <c r="R1954">
        <v>27.916667</v>
      </c>
      <c r="S1954" s="5">
        <v>8</v>
      </c>
      <c r="T1954">
        <v>19.513248282629998</v>
      </c>
      <c r="U1954">
        <v>30.261931812904901</v>
      </c>
      <c r="V1954">
        <v>443</v>
      </c>
      <c r="W1954">
        <v>19.5</v>
      </c>
    </row>
    <row r="1955" spans="1:23" hidden="1">
      <c r="A1955" t="s">
        <v>34313</v>
      </c>
      <c r="B1955" t="s">
        <v>5195</v>
      </c>
      <c r="C1955" t="s">
        <v>5196</v>
      </c>
      <c r="D1955">
        <v>1996</v>
      </c>
      <c r="E1955" t="s">
        <v>4626</v>
      </c>
      <c r="F1955" t="s">
        <v>5198</v>
      </c>
      <c r="G1955">
        <v>8</v>
      </c>
      <c r="H1955" t="s">
        <v>33776</v>
      </c>
      <c r="J1955">
        <v>8</v>
      </c>
      <c r="K1955" t="s">
        <v>33799</v>
      </c>
      <c r="L1955" t="s">
        <v>34009</v>
      </c>
      <c r="M1955" t="s">
        <v>34010</v>
      </c>
      <c r="N1955" t="s">
        <v>33852</v>
      </c>
      <c r="O1955" t="s">
        <v>33853</v>
      </c>
      <c r="P1955" t="s">
        <v>34017</v>
      </c>
      <c r="Q1955">
        <v>62.316667000000002</v>
      </c>
      <c r="R1955">
        <v>27.916667</v>
      </c>
      <c r="S1955" s="5">
        <v>8</v>
      </c>
      <c r="T1955">
        <v>22.021589793915599</v>
      </c>
      <c r="U1955">
        <v>1.2844286629744699</v>
      </c>
      <c r="V1955">
        <v>443</v>
      </c>
      <c r="W1955">
        <v>22</v>
      </c>
    </row>
    <row r="1956" spans="1:23" hidden="1">
      <c r="A1956" t="s">
        <v>34313</v>
      </c>
      <c r="B1956" t="s">
        <v>5195</v>
      </c>
      <c r="C1956" t="s">
        <v>5196</v>
      </c>
      <c r="D1956">
        <v>1996</v>
      </c>
      <c r="E1956" t="s">
        <v>4626</v>
      </c>
      <c r="F1956" t="s">
        <v>5198</v>
      </c>
      <c r="G1956">
        <v>8</v>
      </c>
      <c r="H1956" t="s">
        <v>33776</v>
      </c>
      <c r="J1956">
        <v>8</v>
      </c>
      <c r="K1956" t="s">
        <v>33799</v>
      </c>
      <c r="L1956" t="s">
        <v>34009</v>
      </c>
      <c r="M1956" t="s">
        <v>34010</v>
      </c>
      <c r="N1956" t="s">
        <v>33852</v>
      </c>
      <c r="O1956" t="s">
        <v>33853</v>
      </c>
      <c r="P1956" t="s">
        <v>34017</v>
      </c>
      <c r="Q1956">
        <v>62.316667000000002</v>
      </c>
      <c r="R1956">
        <v>27.916667</v>
      </c>
      <c r="S1956" s="5">
        <v>8</v>
      </c>
      <c r="T1956">
        <v>24</v>
      </c>
      <c r="U1956">
        <v>0.157728706624638</v>
      </c>
      <c r="V1956">
        <v>443</v>
      </c>
      <c r="W1956">
        <v>24</v>
      </c>
    </row>
    <row r="1957" spans="1:23" hidden="1">
      <c r="A1957" t="s">
        <v>34313</v>
      </c>
      <c r="B1957" t="s">
        <v>5195</v>
      </c>
      <c r="C1957" t="s">
        <v>5196</v>
      </c>
      <c r="D1957">
        <v>1996</v>
      </c>
      <c r="E1957" t="s">
        <v>4626</v>
      </c>
      <c r="F1957" t="s">
        <v>5198</v>
      </c>
      <c r="G1957">
        <v>8</v>
      </c>
      <c r="H1957" t="s">
        <v>33776</v>
      </c>
      <c r="J1957">
        <v>8</v>
      </c>
      <c r="K1957" t="s">
        <v>33799</v>
      </c>
      <c r="L1957" t="s">
        <v>34009</v>
      </c>
      <c r="M1957" t="s">
        <v>34010</v>
      </c>
      <c r="N1957" t="s">
        <v>33852</v>
      </c>
      <c r="O1957" t="s">
        <v>33853</v>
      </c>
      <c r="P1957" t="s">
        <v>34019</v>
      </c>
      <c r="Q1957">
        <v>65.966667000000001</v>
      </c>
      <c r="R1957">
        <v>29.166667</v>
      </c>
      <c r="S1957">
        <v>7</v>
      </c>
      <c r="T1957">
        <v>16.745445052448801</v>
      </c>
      <c r="U1957">
        <v>100.305810397553</v>
      </c>
      <c r="V1957">
        <v>221</v>
      </c>
      <c r="W1957">
        <v>16</v>
      </c>
    </row>
    <row r="1958" spans="1:23" hidden="1">
      <c r="A1958" t="s">
        <v>34313</v>
      </c>
      <c r="B1958" t="s">
        <v>5195</v>
      </c>
      <c r="C1958" t="s">
        <v>5196</v>
      </c>
      <c r="D1958">
        <v>1996</v>
      </c>
      <c r="E1958" t="s">
        <v>4626</v>
      </c>
      <c r="F1958" t="s">
        <v>5198</v>
      </c>
      <c r="G1958">
        <v>8</v>
      </c>
      <c r="H1958" t="s">
        <v>33776</v>
      </c>
      <c r="J1958">
        <v>8</v>
      </c>
      <c r="K1958" t="s">
        <v>33799</v>
      </c>
      <c r="L1958" t="s">
        <v>34009</v>
      </c>
      <c r="M1958" t="s">
        <v>34010</v>
      </c>
      <c r="N1958" t="s">
        <v>33852</v>
      </c>
      <c r="O1958" t="s">
        <v>33853</v>
      </c>
      <c r="P1958" t="s">
        <v>34019</v>
      </c>
      <c r="Q1958">
        <v>65.966667000000001</v>
      </c>
      <c r="R1958">
        <v>29.166667</v>
      </c>
      <c r="S1958">
        <v>7</v>
      </c>
      <c r="T1958">
        <v>18.580931263858002</v>
      </c>
      <c r="U1958">
        <v>100.152905198776</v>
      </c>
      <c r="V1958">
        <v>221</v>
      </c>
      <c r="W1958">
        <v>18</v>
      </c>
    </row>
    <row r="1959" spans="1:23" hidden="1">
      <c r="A1959" t="s">
        <v>34313</v>
      </c>
      <c r="B1959" t="s">
        <v>5195</v>
      </c>
      <c r="C1959" t="s">
        <v>5196</v>
      </c>
      <c r="D1959">
        <v>1996</v>
      </c>
      <c r="E1959" t="s">
        <v>4626</v>
      </c>
      <c r="F1959" t="s">
        <v>5198</v>
      </c>
      <c r="G1959">
        <v>8</v>
      </c>
      <c r="H1959" t="s">
        <v>33776</v>
      </c>
      <c r="J1959">
        <v>8</v>
      </c>
      <c r="K1959" t="s">
        <v>33799</v>
      </c>
      <c r="L1959" t="s">
        <v>34009</v>
      </c>
      <c r="M1959" t="s">
        <v>34010</v>
      </c>
      <c r="N1959" t="s">
        <v>33852</v>
      </c>
      <c r="O1959" t="s">
        <v>33853</v>
      </c>
      <c r="P1959" t="s">
        <v>34019</v>
      </c>
      <c r="Q1959">
        <v>65.966667000000001</v>
      </c>
      <c r="R1959">
        <v>29.166667</v>
      </c>
      <c r="S1959">
        <v>7</v>
      </c>
      <c r="T1959">
        <v>19.584016490707</v>
      </c>
      <c r="U1959">
        <v>100.45871559632999</v>
      </c>
      <c r="V1959">
        <v>221</v>
      </c>
      <c r="W1959">
        <v>19.5</v>
      </c>
    </row>
    <row r="1960" spans="1:23" hidden="1">
      <c r="A1960" t="s">
        <v>34313</v>
      </c>
      <c r="B1960" t="s">
        <v>5195</v>
      </c>
      <c r="C1960" t="s">
        <v>5196</v>
      </c>
      <c r="D1960">
        <v>1996</v>
      </c>
      <c r="E1960" t="s">
        <v>4626</v>
      </c>
      <c r="F1960" t="s">
        <v>5198</v>
      </c>
      <c r="G1960">
        <v>8</v>
      </c>
      <c r="H1960" t="s">
        <v>33776</v>
      </c>
      <c r="J1960">
        <v>8</v>
      </c>
      <c r="K1960" t="s">
        <v>33799</v>
      </c>
      <c r="L1960" t="s">
        <v>34009</v>
      </c>
      <c r="M1960" t="s">
        <v>34010</v>
      </c>
      <c r="N1960" t="s">
        <v>33852</v>
      </c>
      <c r="O1960" t="s">
        <v>33853</v>
      </c>
      <c r="P1960" t="s">
        <v>34019</v>
      </c>
      <c r="Q1960">
        <v>65.966667000000001</v>
      </c>
      <c r="R1960">
        <v>29.166667</v>
      </c>
      <c r="S1960">
        <v>7</v>
      </c>
      <c r="T1960">
        <v>20.290513096957401</v>
      </c>
      <c r="U1960">
        <v>99.3883792048929</v>
      </c>
      <c r="V1960">
        <v>221</v>
      </c>
      <c r="W1960">
        <v>20</v>
      </c>
    </row>
    <row r="1961" spans="1:23" hidden="1">
      <c r="A1961" t="s">
        <v>34313</v>
      </c>
      <c r="B1961" t="s">
        <v>5195</v>
      </c>
      <c r="C1961" t="s">
        <v>5196</v>
      </c>
      <c r="D1961">
        <v>1996</v>
      </c>
      <c r="E1961" t="s">
        <v>4626</v>
      </c>
      <c r="F1961" t="s">
        <v>5198</v>
      </c>
      <c r="G1961">
        <v>8</v>
      </c>
      <c r="H1961" t="s">
        <v>33776</v>
      </c>
      <c r="J1961">
        <v>8</v>
      </c>
      <c r="K1961" t="s">
        <v>33799</v>
      </c>
      <c r="L1961" t="s">
        <v>34009</v>
      </c>
      <c r="M1961" t="s">
        <v>34010</v>
      </c>
      <c r="N1961" t="s">
        <v>33852</v>
      </c>
      <c r="O1961" t="s">
        <v>33853</v>
      </c>
      <c r="P1961" t="s">
        <v>34019</v>
      </c>
      <c r="Q1961">
        <v>65.966667000000001</v>
      </c>
      <c r="R1961">
        <v>29.166667</v>
      </c>
      <c r="S1961">
        <v>7</v>
      </c>
      <c r="T1961">
        <v>21.2669365392569</v>
      </c>
      <c r="U1961">
        <v>93.425076452599299</v>
      </c>
      <c r="V1961">
        <v>221</v>
      </c>
      <c r="W1961">
        <v>21</v>
      </c>
    </row>
    <row r="1962" spans="1:23" hidden="1">
      <c r="A1962" t="s">
        <v>34313</v>
      </c>
      <c r="B1962" t="s">
        <v>5195</v>
      </c>
      <c r="C1962" t="s">
        <v>5196</v>
      </c>
      <c r="D1962">
        <v>1996</v>
      </c>
      <c r="E1962" t="s">
        <v>4626</v>
      </c>
      <c r="F1962" t="s">
        <v>5198</v>
      </c>
      <c r="G1962">
        <v>8</v>
      </c>
      <c r="H1962" t="s">
        <v>33776</v>
      </c>
      <c r="J1962">
        <v>8</v>
      </c>
      <c r="K1962" t="s">
        <v>33799</v>
      </c>
      <c r="L1962" t="s">
        <v>34009</v>
      </c>
      <c r="M1962" t="s">
        <v>34010</v>
      </c>
      <c r="N1962" t="s">
        <v>33852</v>
      </c>
      <c r="O1962" t="s">
        <v>33853</v>
      </c>
      <c r="P1962" t="s">
        <v>34019</v>
      </c>
      <c r="Q1962">
        <v>65.966667000000001</v>
      </c>
      <c r="R1962">
        <v>29.166667</v>
      </c>
      <c r="S1962">
        <v>7</v>
      </c>
      <c r="T1962">
        <v>22.2695878001315</v>
      </c>
      <c r="U1962">
        <v>93.577981651376106</v>
      </c>
      <c r="V1962">
        <v>221</v>
      </c>
      <c r="W1962">
        <v>22</v>
      </c>
    </row>
    <row r="1963" spans="1:23" hidden="1">
      <c r="A1963" t="s">
        <v>34313</v>
      </c>
      <c r="B1963" t="s">
        <v>5195</v>
      </c>
      <c r="C1963" t="s">
        <v>5196</v>
      </c>
      <c r="D1963">
        <v>1996</v>
      </c>
      <c r="E1963" t="s">
        <v>4626</v>
      </c>
      <c r="F1963" t="s">
        <v>5198</v>
      </c>
      <c r="G1963">
        <v>8</v>
      </c>
      <c r="H1963" t="s">
        <v>33776</v>
      </c>
      <c r="J1963">
        <v>8</v>
      </c>
      <c r="K1963" t="s">
        <v>33799</v>
      </c>
      <c r="L1963" t="s">
        <v>34009</v>
      </c>
      <c r="M1963" t="s">
        <v>34010</v>
      </c>
      <c r="N1963" t="s">
        <v>33852</v>
      </c>
      <c r="O1963" t="s">
        <v>33853</v>
      </c>
      <c r="P1963" t="s">
        <v>34019</v>
      </c>
      <c r="Q1963">
        <v>65.966667000000001</v>
      </c>
      <c r="R1963">
        <v>29.166667</v>
      </c>
      <c r="S1963">
        <v>7</v>
      </c>
      <c r="T1963">
        <v>24.291136923045599</v>
      </c>
      <c r="U1963">
        <v>96.483180428134503</v>
      </c>
      <c r="V1963">
        <v>221</v>
      </c>
      <c r="W1963">
        <v>24</v>
      </c>
    </row>
    <row r="1964" spans="1:23" hidden="1">
      <c r="A1964" t="s">
        <v>34313</v>
      </c>
      <c r="B1964" t="s">
        <v>5195</v>
      </c>
      <c r="C1964" t="s">
        <v>5196</v>
      </c>
      <c r="D1964">
        <v>1996</v>
      </c>
      <c r="E1964" t="s">
        <v>4626</v>
      </c>
      <c r="F1964" t="s">
        <v>5198</v>
      </c>
      <c r="G1964">
        <v>8</v>
      </c>
      <c r="H1964" t="s">
        <v>33776</v>
      </c>
      <c r="J1964">
        <v>8</v>
      </c>
      <c r="K1964" t="s">
        <v>33799</v>
      </c>
      <c r="L1964" t="s">
        <v>34009</v>
      </c>
      <c r="M1964" t="s">
        <v>34010</v>
      </c>
      <c r="N1964" t="s">
        <v>33852</v>
      </c>
      <c r="O1964" t="s">
        <v>33853</v>
      </c>
      <c r="P1964" t="s">
        <v>34020</v>
      </c>
      <c r="Q1964">
        <v>65.966667000000001</v>
      </c>
      <c r="R1964">
        <v>29.166667</v>
      </c>
      <c r="S1964">
        <v>7</v>
      </c>
      <c r="T1964">
        <v>16.265641422052202</v>
      </c>
      <c r="U1964">
        <v>100</v>
      </c>
      <c r="V1964">
        <v>221</v>
      </c>
      <c r="W1964">
        <v>16</v>
      </c>
    </row>
    <row r="1965" spans="1:23" hidden="1">
      <c r="A1965" t="s">
        <v>34313</v>
      </c>
      <c r="B1965" t="s">
        <v>5195</v>
      </c>
      <c r="C1965" t="s">
        <v>5196</v>
      </c>
      <c r="D1965">
        <v>1996</v>
      </c>
      <c r="E1965" t="s">
        <v>4626</v>
      </c>
      <c r="F1965" t="s">
        <v>5198</v>
      </c>
      <c r="G1965">
        <v>8</v>
      </c>
      <c r="H1965" t="s">
        <v>33776</v>
      </c>
      <c r="J1965">
        <v>8</v>
      </c>
      <c r="K1965" t="s">
        <v>33799</v>
      </c>
      <c r="L1965" t="s">
        <v>34009</v>
      </c>
      <c r="M1965" t="s">
        <v>34010</v>
      </c>
      <c r="N1965" t="s">
        <v>33852</v>
      </c>
      <c r="O1965" t="s">
        <v>33853</v>
      </c>
      <c r="P1965" t="s">
        <v>34020</v>
      </c>
      <c r="Q1965">
        <v>65.966667000000001</v>
      </c>
      <c r="R1965">
        <v>29.166667</v>
      </c>
      <c r="S1965">
        <v>7</v>
      </c>
      <c r="T1965">
        <v>18.279813123402199</v>
      </c>
      <c r="U1965">
        <v>100.305810397553</v>
      </c>
      <c r="V1965">
        <v>221</v>
      </c>
      <c r="W1965">
        <v>18</v>
      </c>
    </row>
    <row r="1966" spans="1:23" hidden="1">
      <c r="A1966" t="s">
        <v>34313</v>
      </c>
      <c r="B1966" t="s">
        <v>5195</v>
      </c>
      <c r="C1966" t="s">
        <v>5196</v>
      </c>
      <c r="D1966">
        <v>1996</v>
      </c>
      <c r="E1966" t="s">
        <v>4626</v>
      </c>
      <c r="F1966" t="s">
        <v>5198</v>
      </c>
      <c r="G1966">
        <v>8</v>
      </c>
      <c r="H1966" t="s">
        <v>33776</v>
      </c>
      <c r="J1966">
        <v>8</v>
      </c>
      <c r="K1966" t="s">
        <v>33799</v>
      </c>
      <c r="L1966" t="s">
        <v>34009</v>
      </c>
      <c r="M1966" t="s">
        <v>34010</v>
      </c>
      <c r="N1966" t="s">
        <v>33852</v>
      </c>
      <c r="O1966" t="s">
        <v>33853</v>
      </c>
      <c r="P1966" t="s">
        <v>34020</v>
      </c>
      <c r="Q1966">
        <v>65.966667000000001</v>
      </c>
      <c r="R1966">
        <v>29.166667</v>
      </c>
      <c r="S1966">
        <v>7</v>
      </c>
      <c r="T1966">
        <v>19.3002027434786</v>
      </c>
      <c r="U1966">
        <v>100.45871559632999</v>
      </c>
      <c r="V1966">
        <v>221</v>
      </c>
      <c r="W1966">
        <v>19.5</v>
      </c>
    </row>
    <row r="1967" spans="1:23" hidden="1">
      <c r="A1967" t="s">
        <v>34313</v>
      </c>
      <c r="B1967" t="s">
        <v>5195</v>
      </c>
      <c r="C1967" t="s">
        <v>5196</v>
      </c>
      <c r="D1967">
        <v>1996</v>
      </c>
      <c r="E1967" t="s">
        <v>4626</v>
      </c>
      <c r="F1967" t="s">
        <v>5198</v>
      </c>
      <c r="G1967">
        <v>8</v>
      </c>
      <c r="H1967" t="s">
        <v>33776</v>
      </c>
      <c r="J1967">
        <v>8</v>
      </c>
      <c r="K1967" t="s">
        <v>33799</v>
      </c>
      <c r="L1967" t="s">
        <v>34009</v>
      </c>
      <c r="M1967" t="s">
        <v>34010</v>
      </c>
      <c r="N1967" t="s">
        <v>33852</v>
      </c>
      <c r="O1967" t="s">
        <v>33853</v>
      </c>
      <c r="P1967" t="s">
        <v>34020</v>
      </c>
      <c r="Q1967">
        <v>65.966667000000001</v>
      </c>
      <c r="R1967">
        <v>29.166667</v>
      </c>
      <c r="S1967">
        <v>7</v>
      </c>
      <c r="T1967">
        <v>20.2583996148552</v>
      </c>
      <c r="U1967">
        <v>88.073394495412799</v>
      </c>
      <c r="V1967">
        <v>221</v>
      </c>
      <c r="W1967">
        <v>20</v>
      </c>
    </row>
    <row r="1968" spans="1:23" hidden="1">
      <c r="A1968" t="s">
        <v>34313</v>
      </c>
      <c r="B1968" t="s">
        <v>5195</v>
      </c>
      <c r="C1968" t="s">
        <v>5196</v>
      </c>
      <c r="D1968">
        <v>1996</v>
      </c>
      <c r="E1968" t="s">
        <v>4626</v>
      </c>
      <c r="F1968" t="s">
        <v>5198</v>
      </c>
      <c r="G1968">
        <v>8</v>
      </c>
      <c r="H1968" t="s">
        <v>33776</v>
      </c>
      <c r="J1968">
        <v>8</v>
      </c>
      <c r="K1968" t="s">
        <v>33799</v>
      </c>
      <c r="L1968" t="s">
        <v>34009</v>
      </c>
      <c r="M1968" t="s">
        <v>34010</v>
      </c>
      <c r="N1968" t="s">
        <v>33852</v>
      </c>
      <c r="O1968" t="s">
        <v>33853</v>
      </c>
      <c r="P1968" t="s">
        <v>34020</v>
      </c>
      <c r="Q1968">
        <v>65.966667000000001</v>
      </c>
      <c r="R1968">
        <v>29.166667</v>
      </c>
      <c r="S1968">
        <v>7</v>
      </c>
      <c r="T1968">
        <v>21.1990479871437</v>
      </c>
      <c r="U1968">
        <v>72.629969418960201</v>
      </c>
      <c r="V1968">
        <v>221</v>
      </c>
      <c r="W1968">
        <v>21</v>
      </c>
    </row>
    <row r="1969" spans="1:23" hidden="1">
      <c r="A1969" t="s">
        <v>34313</v>
      </c>
      <c r="B1969" t="s">
        <v>5195</v>
      </c>
      <c r="C1969" t="s">
        <v>5196</v>
      </c>
      <c r="D1969">
        <v>1996</v>
      </c>
      <c r="E1969" t="s">
        <v>4626</v>
      </c>
      <c r="F1969" t="s">
        <v>5198</v>
      </c>
      <c r="G1969">
        <v>8</v>
      </c>
      <c r="H1969" t="s">
        <v>33776</v>
      </c>
      <c r="J1969">
        <v>8</v>
      </c>
      <c r="K1969" t="s">
        <v>33799</v>
      </c>
      <c r="L1969" t="s">
        <v>34009</v>
      </c>
      <c r="M1969" t="s">
        <v>34010</v>
      </c>
      <c r="N1969" t="s">
        <v>33852</v>
      </c>
      <c r="O1969" t="s">
        <v>33853</v>
      </c>
      <c r="P1969" t="s">
        <v>34020</v>
      </c>
      <c r="Q1969">
        <v>65.966667000000001</v>
      </c>
      <c r="R1969">
        <v>29.166667</v>
      </c>
      <c r="S1969">
        <v>7</v>
      </c>
      <c r="T1969">
        <v>22.207096699824302</v>
      </c>
      <c r="U1969">
        <v>71.559633027522906</v>
      </c>
      <c r="V1969">
        <v>221</v>
      </c>
      <c r="W1969">
        <v>22</v>
      </c>
    </row>
    <row r="1970" spans="1:23" hidden="1">
      <c r="A1970" t="s">
        <v>34313</v>
      </c>
      <c r="B1970" t="s">
        <v>5195</v>
      </c>
      <c r="C1970" t="s">
        <v>5196</v>
      </c>
      <c r="D1970">
        <v>1996</v>
      </c>
      <c r="E1970" t="s">
        <v>4626</v>
      </c>
      <c r="F1970" t="s">
        <v>5198</v>
      </c>
      <c r="G1970">
        <v>8</v>
      </c>
      <c r="H1970" t="s">
        <v>33776</v>
      </c>
      <c r="J1970">
        <v>8</v>
      </c>
      <c r="K1970" t="s">
        <v>33799</v>
      </c>
      <c r="L1970" t="s">
        <v>34009</v>
      </c>
      <c r="M1970" t="s">
        <v>34010</v>
      </c>
      <c r="N1970" t="s">
        <v>33852</v>
      </c>
      <c r="O1970" t="s">
        <v>33853</v>
      </c>
      <c r="P1970" t="s">
        <v>34020</v>
      </c>
      <c r="Q1970">
        <v>65.966667000000001</v>
      </c>
      <c r="R1970">
        <v>29.166667</v>
      </c>
      <c r="S1970">
        <v>7</v>
      </c>
      <c r="T1970">
        <v>24.2230042650718</v>
      </c>
      <c r="U1970">
        <v>72.477064220183394</v>
      </c>
      <c r="V1970">
        <v>221</v>
      </c>
      <c r="W1970">
        <v>24</v>
      </c>
    </row>
    <row r="1971" spans="1:23" hidden="1">
      <c r="A1971" t="s">
        <v>34313</v>
      </c>
      <c r="B1971" t="s">
        <v>5195</v>
      </c>
      <c r="C1971" t="s">
        <v>5196</v>
      </c>
      <c r="D1971">
        <v>1996</v>
      </c>
      <c r="E1971" t="s">
        <v>4626</v>
      </c>
      <c r="F1971" t="s">
        <v>5198</v>
      </c>
      <c r="G1971">
        <v>8</v>
      </c>
      <c r="H1971" t="s">
        <v>33776</v>
      </c>
      <c r="J1971">
        <v>8</v>
      </c>
      <c r="K1971" t="s">
        <v>33799</v>
      </c>
      <c r="L1971" t="s">
        <v>34009</v>
      </c>
      <c r="M1971" t="s">
        <v>34010</v>
      </c>
      <c r="N1971" t="s">
        <v>33852</v>
      </c>
      <c r="O1971" t="s">
        <v>33853</v>
      </c>
      <c r="P1971" t="s">
        <v>34021</v>
      </c>
      <c r="Q1971">
        <v>65.966667000000001</v>
      </c>
      <c r="R1971">
        <v>29.166667</v>
      </c>
      <c r="S1971">
        <v>7</v>
      </c>
      <c r="T1971">
        <v>16.426154586816899</v>
      </c>
      <c r="U1971">
        <v>100.305810397553</v>
      </c>
      <c r="V1971">
        <v>221</v>
      </c>
      <c r="W1971">
        <v>16</v>
      </c>
    </row>
    <row r="1972" spans="1:23" hidden="1">
      <c r="A1972" t="s">
        <v>34313</v>
      </c>
      <c r="B1972" t="s">
        <v>5195</v>
      </c>
      <c r="C1972" t="s">
        <v>5196</v>
      </c>
      <c r="D1972">
        <v>1996</v>
      </c>
      <c r="E1972" t="s">
        <v>4626</v>
      </c>
      <c r="F1972" t="s">
        <v>5198</v>
      </c>
      <c r="G1972">
        <v>8</v>
      </c>
      <c r="H1972" t="s">
        <v>33776</v>
      </c>
      <c r="J1972">
        <v>8</v>
      </c>
      <c r="K1972" t="s">
        <v>33799</v>
      </c>
      <c r="L1972" t="s">
        <v>34009</v>
      </c>
      <c r="M1972" t="s">
        <v>34010</v>
      </c>
      <c r="N1972" t="s">
        <v>33852</v>
      </c>
      <c r="O1972" t="s">
        <v>33853</v>
      </c>
      <c r="P1972" t="s">
        <v>34021</v>
      </c>
      <c r="Q1972">
        <v>65.966667000000001</v>
      </c>
      <c r="R1972">
        <v>29.166667</v>
      </c>
      <c r="S1972">
        <v>7</v>
      </c>
      <c r="T1972">
        <v>18.4394583562182</v>
      </c>
      <c r="U1972">
        <v>100.305810397553</v>
      </c>
      <c r="V1972">
        <v>221</v>
      </c>
      <c r="W1972">
        <v>18</v>
      </c>
    </row>
    <row r="1973" spans="1:23" hidden="1">
      <c r="A1973" t="s">
        <v>34313</v>
      </c>
      <c r="B1973" t="s">
        <v>5195</v>
      </c>
      <c r="C1973" t="s">
        <v>5196</v>
      </c>
      <c r="D1973">
        <v>1996</v>
      </c>
      <c r="E1973" t="s">
        <v>4626</v>
      </c>
      <c r="F1973" t="s">
        <v>5198</v>
      </c>
      <c r="G1973">
        <v>8</v>
      </c>
      <c r="H1973" t="s">
        <v>33776</v>
      </c>
      <c r="J1973">
        <v>8</v>
      </c>
      <c r="K1973" t="s">
        <v>33799</v>
      </c>
      <c r="L1973" t="s">
        <v>34009</v>
      </c>
      <c r="M1973" t="s">
        <v>34010</v>
      </c>
      <c r="N1973" t="s">
        <v>33852</v>
      </c>
      <c r="O1973" t="s">
        <v>33853</v>
      </c>
      <c r="P1973" t="s">
        <v>34021</v>
      </c>
      <c r="Q1973">
        <v>65.966667000000001</v>
      </c>
      <c r="R1973">
        <v>29.166667</v>
      </c>
      <c r="S1973">
        <v>7</v>
      </c>
      <c r="T1973">
        <v>19.4332404374919</v>
      </c>
      <c r="U1973">
        <v>100.45871559632999</v>
      </c>
      <c r="V1973">
        <v>221</v>
      </c>
      <c r="W1973">
        <v>19.5</v>
      </c>
    </row>
    <row r="1974" spans="1:23" hidden="1">
      <c r="A1974" t="s">
        <v>34313</v>
      </c>
      <c r="B1974" t="s">
        <v>5195</v>
      </c>
      <c r="C1974" t="s">
        <v>5196</v>
      </c>
      <c r="D1974">
        <v>1996</v>
      </c>
      <c r="E1974" t="s">
        <v>4626</v>
      </c>
      <c r="F1974" t="s">
        <v>5198</v>
      </c>
      <c r="G1974">
        <v>8</v>
      </c>
      <c r="H1974" t="s">
        <v>33776</v>
      </c>
      <c r="J1974">
        <v>8</v>
      </c>
      <c r="K1974" t="s">
        <v>33799</v>
      </c>
      <c r="L1974" t="s">
        <v>34009</v>
      </c>
      <c r="M1974" t="s">
        <v>34010</v>
      </c>
      <c r="N1974" t="s">
        <v>33852</v>
      </c>
      <c r="O1974" t="s">
        <v>33853</v>
      </c>
      <c r="P1974" t="s">
        <v>34021</v>
      </c>
      <c r="Q1974">
        <v>65.966667000000001</v>
      </c>
      <c r="R1974">
        <v>29.166667</v>
      </c>
      <c r="S1974">
        <v>7</v>
      </c>
      <c r="T1974">
        <v>20.2818337774703</v>
      </c>
      <c r="U1974">
        <v>96.330275229357795</v>
      </c>
      <c r="V1974">
        <v>221</v>
      </c>
      <c r="W1974">
        <v>20</v>
      </c>
    </row>
    <row r="1975" spans="1:23" hidden="1">
      <c r="A1975" t="s">
        <v>34313</v>
      </c>
      <c r="B1975" t="s">
        <v>5195</v>
      </c>
      <c r="C1975" t="s">
        <v>5196</v>
      </c>
      <c r="D1975">
        <v>1996</v>
      </c>
      <c r="E1975" t="s">
        <v>4626</v>
      </c>
      <c r="F1975" t="s">
        <v>5198</v>
      </c>
      <c r="G1975">
        <v>8</v>
      </c>
      <c r="H1975" t="s">
        <v>33776</v>
      </c>
      <c r="J1975">
        <v>8</v>
      </c>
      <c r="K1975" t="s">
        <v>33799</v>
      </c>
      <c r="L1975" t="s">
        <v>34009</v>
      </c>
      <c r="M1975" t="s">
        <v>34010</v>
      </c>
      <c r="N1975" t="s">
        <v>33852</v>
      </c>
      <c r="O1975" t="s">
        <v>33853</v>
      </c>
      <c r="P1975" t="s">
        <v>34021</v>
      </c>
      <c r="Q1975">
        <v>65.966667000000001</v>
      </c>
      <c r="R1975">
        <v>29.166667</v>
      </c>
      <c r="S1975">
        <v>7</v>
      </c>
      <c r="T1975">
        <v>21.238538890809998</v>
      </c>
      <c r="U1975">
        <v>86.544342507645197</v>
      </c>
      <c r="V1975">
        <v>221</v>
      </c>
      <c r="W1975">
        <v>21</v>
      </c>
    </row>
    <row r="1976" spans="1:23" hidden="1">
      <c r="A1976" t="s">
        <v>34313</v>
      </c>
      <c r="B1976" t="s">
        <v>5195</v>
      </c>
      <c r="C1976" t="s">
        <v>5196</v>
      </c>
      <c r="D1976">
        <v>1996</v>
      </c>
      <c r="E1976" t="s">
        <v>4626</v>
      </c>
      <c r="F1976" t="s">
        <v>5198</v>
      </c>
      <c r="G1976">
        <v>8</v>
      </c>
      <c r="H1976" t="s">
        <v>33776</v>
      </c>
      <c r="J1976">
        <v>8</v>
      </c>
      <c r="K1976" t="s">
        <v>33799</v>
      </c>
      <c r="L1976" t="s">
        <v>34009</v>
      </c>
      <c r="M1976" t="s">
        <v>34010</v>
      </c>
      <c r="N1976" t="s">
        <v>33852</v>
      </c>
      <c r="O1976" t="s">
        <v>33853</v>
      </c>
      <c r="P1976" t="s">
        <v>34021</v>
      </c>
      <c r="Q1976">
        <v>65.966667000000001</v>
      </c>
      <c r="R1976">
        <v>29.166667</v>
      </c>
      <c r="S1976">
        <v>7</v>
      </c>
      <c r="T1976">
        <v>22.245475565681399</v>
      </c>
      <c r="U1976">
        <v>81.957186544342505</v>
      </c>
      <c r="V1976">
        <v>221</v>
      </c>
      <c r="W1976">
        <v>22</v>
      </c>
    </row>
    <row r="1977" spans="1:23" hidden="1">
      <c r="A1977" t="s">
        <v>34313</v>
      </c>
      <c r="B1977" t="s">
        <v>5195</v>
      </c>
      <c r="C1977" t="s">
        <v>5196</v>
      </c>
      <c r="D1977">
        <v>1996</v>
      </c>
      <c r="E1977" t="s">
        <v>4626</v>
      </c>
      <c r="F1977" t="s">
        <v>5198</v>
      </c>
      <c r="G1977">
        <v>8</v>
      </c>
      <c r="H1977" t="s">
        <v>33776</v>
      </c>
      <c r="J1977">
        <v>8</v>
      </c>
      <c r="K1977" t="s">
        <v>33799</v>
      </c>
      <c r="L1977" t="s">
        <v>34009</v>
      </c>
      <c r="M1977" t="s">
        <v>34010</v>
      </c>
      <c r="N1977" t="s">
        <v>33852</v>
      </c>
      <c r="O1977" t="s">
        <v>33853</v>
      </c>
      <c r="P1977" t="s">
        <v>34021</v>
      </c>
      <c r="Q1977">
        <v>65.966667000000001</v>
      </c>
      <c r="R1977">
        <v>29.166667</v>
      </c>
      <c r="S1977">
        <v>7</v>
      </c>
      <c r="T1977">
        <v>24.2518901252398</v>
      </c>
      <c r="U1977">
        <v>85.779816513761403</v>
      </c>
      <c r="V1977">
        <v>221</v>
      </c>
      <c r="W1977">
        <v>24</v>
      </c>
    </row>
    <row r="1978" spans="1:23" hidden="1">
      <c r="A1978" t="s">
        <v>34313</v>
      </c>
      <c r="B1978" t="s">
        <v>5195</v>
      </c>
      <c r="C1978" t="s">
        <v>5196</v>
      </c>
      <c r="D1978">
        <v>1996</v>
      </c>
      <c r="E1978" t="s">
        <v>4626</v>
      </c>
      <c r="F1978" t="s">
        <v>5198</v>
      </c>
      <c r="G1978">
        <v>8</v>
      </c>
      <c r="H1978" t="s">
        <v>33776</v>
      </c>
      <c r="J1978">
        <v>8</v>
      </c>
      <c r="K1978" t="s">
        <v>33799</v>
      </c>
      <c r="L1978" t="s">
        <v>34009</v>
      </c>
      <c r="M1978" t="s">
        <v>34010</v>
      </c>
      <c r="N1978" t="s">
        <v>33852</v>
      </c>
      <c r="O1978" t="s">
        <v>33853</v>
      </c>
      <c r="P1978" t="s">
        <v>34022</v>
      </c>
      <c r="Q1978">
        <v>65.966667000000001</v>
      </c>
      <c r="R1978">
        <v>29.166667</v>
      </c>
      <c r="S1978">
        <v>8</v>
      </c>
      <c r="T1978">
        <v>16.1499081212663</v>
      </c>
      <c r="U1978">
        <v>99.847094801223193</v>
      </c>
      <c r="V1978">
        <v>221</v>
      </c>
      <c r="W1978">
        <v>16</v>
      </c>
    </row>
    <row r="1979" spans="1:23" hidden="1">
      <c r="A1979" t="s">
        <v>34313</v>
      </c>
      <c r="B1979" t="s">
        <v>5195</v>
      </c>
      <c r="C1979" t="s">
        <v>5196</v>
      </c>
      <c r="D1979">
        <v>1996</v>
      </c>
      <c r="E1979" t="s">
        <v>4626</v>
      </c>
      <c r="F1979" t="s">
        <v>5198</v>
      </c>
      <c r="G1979">
        <v>8</v>
      </c>
      <c r="H1979" t="s">
        <v>33776</v>
      </c>
      <c r="J1979">
        <v>8</v>
      </c>
      <c r="K1979" t="s">
        <v>33799</v>
      </c>
      <c r="L1979" t="s">
        <v>34009</v>
      </c>
      <c r="M1979" t="s">
        <v>34010</v>
      </c>
      <c r="N1979" t="s">
        <v>33852</v>
      </c>
      <c r="O1979" t="s">
        <v>33853</v>
      </c>
      <c r="P1979" t="s">
        <v>34022</v>
      </c>
      <c r="Q1979">
        <v>65.966667000000001</v>
      </c>
      <c r="R1979">
        <v>29.166667</v>
      </c>
      <c r="S1979">
        <v>8</v>
      </c>
      <c r="T1979">
        <v>18.275473463658699</v>
      </c>
      <c r="U1979">
        <v>98.776758409785899</v>
      </c>
      <c r="V1979">
        <v>221</v>
      </c>
      <c r="W1979">
        <v>18</v>
      </c>
    </row>
    <row r="1980" spans="1:23" hidden="1">
      <c r="A1980" t="s">
        <v>34313</v>
      </c>
      <c r="B1980" t="s">
        <v>5195</v>
      </c>
      <c r="C1980" t="s">
        <v>5196</v>
      </c>
      <c r="D1980">
        <v>1996</v>
      </c>
      <c r="E1980" t="s">
        <v>4626</v>
      </c>
      <c r="F1980" t="s">
        <v>5198</v>
      </c>
      <c r="G1980">
        <v>8</v>
      </c>
      <c r="H1980" t="s">
        <v>33776</v>
      </c>
      <c r="J1980">
        <v>8</v>
      </c>
      <c r="K1980" t="s">
        <v>33799</v>
      </c>
      <c r="L1980" t="s">
        <v>34009</v>
      </c>
      <c r="M1980" t="s">
        <v>34010</v>
      </c>
      <c r="N1980" t="s">
        <v>33852</v>
      </c>
      <c r="O1980" t="s">
        <v>33853</v>
      </c>
      <c r="P1980" t="s">
        <v>34022</v>
      </c>
      <c r="Q1980">
        <v>65.966667000000001</v>
      </c>
      <c r="R1980">
        <v>29.166667</v>
      </c>
      <c r="S1980">
        <v>8</v>
      </c>
      <c r="T1980">
        <v>19.253008943767501</v>
      </c>
      <c r="U1980">
        <v>96.330275229357795</v>
      </c>
      <c r="V1980">
        <v>221</v>
      </c>
      <c r="W1980">
        <v>19.5</v>
      </c>
    </row>
    <row r="1981" spans="1:23" hidden="1">
      <c r="A1981" t="s">
        <v>34313</v>
      </c>
      <c r="B1981" t="s">
        <v>5195</v>
      </c>
      <c r="C1981" t="s">
        <v>5196</v>
      </c>
      <c r="D1981">
        <v>1996</v>
      </c>
      <c r="E1981" t="s">
        <v>4626</v>
      </c>
      <c r="F1981" t="s">
        <v>5198</v>
      </c>
      <c r="G1981">
        <v>8</v>
      </c>
      <c r="H1981" t="s">
        <v>33776</v>
      </c>
      <c r="J1981">
        <v>8</v>
      </c>
      <c r="K1981" t="s">
        <v>33799</v>
      </c>
      <c r="L1981" t="s">
        <v>34009</v>
      </c>
      <c r="M1981" t="s">
        <v>34010</v>
      </c>
      <c r="N1981" t="s">
        <v>33852</v>
      </c>
      <c r="O1981" t="s">
        <v>33853</v>
      </c>
      <c r="P1981" t="s">
        <v>34022</v>
      </c>
      <c r="Q1981">
        <v>65.966667000000001</v>
      </c>
      <c r="R1981">
        <v>29.166667</v>
      </c>
      <c r="S1981">
        <v>8</v>
      </c>
      <c r="T1981">
        <v>20.197210412471001</v>
      </c>
      <c r="U1981">
        <v>66.513761467889907</v>
      </c>
      <c r="V1981">
        <v>221</v>
      </c>
      <c r="W1981">
        <v>20</v>
      </c>
    </row>
    <row r="1982" spans="1:23" hidden="1">
      <c r="A1982" t="s">
        <v>34313</v>
      </c>
      <c r="B1982" t="s">
        <v>5195</v>
      </c>
      <c r="C1982" t="s">
        <v>5196</v>
      </c>
      <c r="D1982">
        <v>1996</v>
      </c>
      <c r="E1982" t="s">
        <v>4626</v>
      </c>
      <c r="F1982" t="s">
        <v>5198</v>
      </c>
      <c r="G1982">
        <v>8</v>
      </c>
      <c r="H1982" t="s">
        <v>33776</v>
      </c>
      <c r="J1982">
        <v>8</v>
      </c>
      <c r="K1982" t="s">
        <v>33799</v>
      </c>
      <c r="L1982" t="s">
        <v>34009</v>
      </c>
      <c r="M1982" t="s">
        <v>34010</v>
      </c>
      <c r="N1982" t="s">
        <v>33852</v>
      </c>
      <c r="O1982" t="s">
        <v>33853</v>
      </c>
      <c r="P1982" t="s">
        <v>34022</v>
      </c>
      <c r="Q1982">
        <v>65.966667000000001</v>
      </c>
      <c r="R1982">
        <v>29.166667</v>
      </c>
      <c r="S1982">
        <v>8</v>
      </c>
      <c r="T1982">
        <v>21.1681821572177</v>
      </c>
      <c r="U1982">
        <v>55.5045871559633</v>
      </c>
      <c r="V1982">
        <v>221</v>
      </c>
      <c r="W1982">
        <v>21</v>
      </c>
    </row>
    <row r="1983" spans="1:23" hidden="1">
      <c r="A1983" t="s">
        <v>34313</v>
      </c>
      <c r="B1983" t="s">
        <v>5195</v>
      </c>
      <c r="C1983" t="s">
        <v>5196</v>
      </c>
      <c r="D1983">
        <v>1996</v>
      </c>
      <c r="E1983" t="s">
        <v>4626</v>
      </c>
      <c r="F1983" t="s">
        <v>5198</v>
      </c>
      <c r="G1983">
        <v>8</v>
      </c>
      <c r="H1983" t="s">
        <v>33776</v>
      </c>
      <c r="J1983">
        <v>8</v>
      </c>
      <c r="K1983" t="s">
        <v>33799</v>
      </c>
      <c r="L1983" t="s">
        <v>34009</v>
      </c>
      <c r="M1983" t="s">
        <v>34010</v>
      </c>
      <c r="N1983" t="s">
        <v>33852</v>
      </c>
      <c r="O1983" t="s">
        <v>33853</v>
      </c>
      <c r="P1983" t="s">
        <v>34022</v>
      </c>
      <c r="Q1983">
        <v>65.966667000000001</v>
      </c>
      <c r="R1983">
        <v>29.166667</v>
      </c>
      <c r="S1983">
        <v>8</v>
      </c>
      <c r="T1983">
        <v>22.149433470981901</v>
      </c>
      <c r="U1983">
        <v>57.492354740061103</v>
      </c>
      <c r="V1983">
        <v>221</v>
      </c>
      <c r="W1983">
        <v>22</v>
      </c>
    </row>
    <row r="1984" spans="1:23" hidden="1">
      <c r="A1984" t="s">
        <v>34313</v>
      </c>
      <c r="B1984" t="s">
        <v>5195</v>
      </c>
      <c r="C1984" t="s">
        <v>5196</v>
      </c>
      <c r="D1984">
        <v>1996</v>
      </c>
      <c r="E1984" t="s">
        <v>4626</v>
      </c>
      <c r="F1984" t="s">
        <v>5198</v>
      </c>
      <c r="G1984">
        <v>8</v>
      </c>
      <c r="H1984" t="s">
        <v>33776</v>
      </c>
      <c r="J1984">
        <v>8</v>
      </c>
      <c r="K1984" t="s">
        <v>33799</v>
      </c>
      <c r="L1984" t="s">
        <v>34009</v>
      </c>
      <c r="M1984" t="s">
        <v>34010</v>
      </c>
      <c r="N1984" t="s">
        <v>33852</v>
      </c>
      <c r="O1984" t="s">
        <v>33853</v>
      </c>
      <c r="P1984" t="s">
        <v>34022</v>
      </c>
      <c r="Q1984">
        <v>65.966667000000001</v>
      </c>
      <c r="R1984">
        <v>29.166667</v>
      </c>
      <c r="S1984">
        <v>8</v>
      </c>
      <c r="T1984">
        <v>24.167266760240501</v>
      </c>
      <c r="U1984">
        <v>55.963302752293501</v>
      </c>
      <c r="V1984">
        <v>221</v>
      </c>
      <c r="W1984">
        <v>24</v>
      </c>
    </row>
    <row r="1985" spans="1:23" hidden="1">
      <c r="A1985" t="s">
        <v>34313</v>
      </c>
      <c r="B1985" t="s">
        <v>5195</v>
      </c>
      <c r="C1985" t="s">
        <v>5196</v>
      </c>
      <c r="D1985">
        <v>1996</v>
      </c>
      <c r="E1985" t="s">
        <v>4626</v>
      </c>
      <c r="F1985" t="s">
        <v>5198</v>
      </c>
      <c r="G1985">
        <v>8</v>
      </c>
      <c r="H1985" t="s">
        <v>33776</v>
      </c>
      <c r="J1985">
        <v>8</v>
      </c>
      <c r="K1985" t="s">
        <v>33799</v>
      </c>
      <c r="L1985" t="s">
        <v>34009</v>
      </c>
      <c r="M1985" t="s">
        <v>34010</v>
      </c>
      <c r="N1985" t="s">
        <v>33852</v>
      </c>
      <c r="O1985" t="s">
        <v>33853</v>
      </c>
      <c r="P1985" t="s">
        <v>34023</v>
      </c>
      <c r="Q1985">
        <v>65.966667000000001</v>
      </c>
      <c r="R1985">
        <v>29.166667</v>
      </c>
      <c r="S1985">
        <v>8</v>
      </c>
      <c r="T1985">
        <v>16.567193528482399</v>
      </c>
      <c r="U1985">
        <v>100</v>
      </c>
      <c r="V1985">
        <v>221</v>
      </c>
      <c r="W1985">
        <v>16</v>
      </c>
    </row>
    <row r="1986" spans="1:23" hidden="1">
      <c r="A1986" t="s">
        <v>34313</v>
      </c>
      <c r="B1986" t="s">
        <v>5195</v>
      </c>
      <c r="C1986" t="s">
        <v>5196</v>
      </c>
      <c r="D1986">
        <v>1996</v>
      </c>
      <c r="E1986" t="s">
        <v>4626</v>
      </c>
      <c r="F1986" t="s">
        <v>5198</v>
      </c>
      <c r="G1986">
        <v>8</v>
      </c>
      <c r="H1986" t="s">
        <v>33776</v>
      </c>
      <c r="J1986">
        <v>8</v>
      </c>
      <c r="K1986" t="s">
        <v>33799</v>
      </c>
      <c r="L1986" t="s">
        <v>34009</v>
      </c>
      <c r="M1986" t="s">
        <v>34010</v>
      </c>
      <c r="N1986" t="s">
        <v>33852</v>
      </c>
      <c r="O1986" t="s">
        <v>33853</v>
      </c>
      <c r="P1986" t="s">
        <v>34023</v>
      </c>
      <c r="Q1986">
        <v>65.966667000000001</v>
      </c>
      <c r="R1986">
        <v>29.166667</v>
      </c>
      <c r="S1986" s="5">
        <v>6</v>
      </c>
      <c r="T1986">
        <v>18.280436949490401</v>
      </c>
      <c r="U1986">
        <v>97.400611620795104</v>
      </c>
      <c r="V1986">
        <v>221</v>
      </c>
      <c r="W1986">
        <v>18</v>
      </c>
    </row>
    <row r="1987" spans="1:23" hidden="1">
      <c r="A1987" t="s">
        <v>34313</v>
      </c>
      <c r="B1987" t="s">
        <v>5195</v>
      </c>
      <c r="C1987" t="s">
        <v>5196</v>
      </c>
      <c r="D1987">
        <v>1996</v>
      </c>
      <c r="E1987" t="s">
        <v>4626</v>
      </c>
      <c r="F1987" t="s">
        <v>5198</v>
      </c>
      <c r="G1987">
        <v>8</v>
      </c>
      <c r="H1987" t="s">
        <v>33776</v>
      </c>
      <c r="J1987">
        <v>8</v>
      </c>
      <c r="K1987" t="s">
        <v>33799</v>
      </c>
      <c r="L1987" t="s">
        <v>34009</v>
      </c>
      <c r="M1987" t="s">
        <v>34010</v>
      </c>
      <c r="N1987" t="s">
        <v>33852</v>
      </c>
      <c r="O1987" t="s">
        <v>33853</v>
      </c>
      <c r="P1987" t="s">
        <v>34023</v>
      </c>
      <c r="Q1987">
        <v>65.966667000000001</v>
      </c>
      <c r="R1987">
        <v>29.166667</v>
      </c>
      <c r="S1987" s="5">
        <v>6</v>
      </c>
      <c r="T1987">
        <v>19.429524603836501</v>
      </c>
      <c r="U1987">
        <v>96.024464831804195</v>
      </c>
      <c r="V1987">
        <v>221</v>
      </c>
      <c r="W1987">
        <v>19.5</v>
      </c>
    </row>
    <row r="1988" spans="1:23" hidden="1">
      <c r="A1988" t="s">
        <v>34313</v>
      </c>
      <c r="B1988" t="s">
        <v>5195</v>
      </c>
      <c r="C1988" t="s">
        <v>5196</v>
      </c>
      <c r="D1988">
        <v>1996</v>
      </c>
      <c r="E1988" t="s">
        <v>4626</v>
      </c>
      <c r="F1988" t="s">
        <v>5198</v>
      </c>
      <c r="G1988">
        <v>8</v>
      </c>
      <c r="H1988" t="s">
        <v>33776</v>
      </c>
      <c r="J1988">
        <v>8</v>
      </c>
      <c r="K1988" t="s">
        <v>33799</v>
      </c>
      <c r="L1988" t="s">
        <v>34009</v>
      </c>
      <c r="M1988" t="s">
        <v>34010</v>
      </c>
      <c r="N1988" t="s">
        <v>33852</v>
      </c>
      <c r="O1988" t="s">
        <v>33853</v>
      </c>
      <c r="P1988" t="s">
        <v>34023</v>
      </c>
      <c r="Q1988">
        <v>65.966667000000001</v>
      </c>
      <c r="R1988">
        <v>29.166667</v>
      </c>
      <c r="S1988" s="5">
        <v>6</v>
      </c>
      <c r="T1988">
        <v>20.267078934342301</v>
      </c>
      <c r="U1988">
        <v>91.131498470948003</v>
      </c>
      <c r="V1988">
        <v>221</v>
      </c>
      <c r="W1988">
        <v>20</v>
      </c>
    </row>
    <row r="1989" spans="1:23" hidden="1">
      <c r="A1989" t="s">
        <v>34313</v>
      </c>
      <c r="B1989" t="s">
        <v>5195</v>
      </c>
      <c r="C1989" t="s">
        <v>5196</v>
      </c>
      <c r="D1989">
        <v>1996</v>
      </c>
      <c r="E1989" t="s">
        <v>4626</v>
      </c>
      <c r="F1989" t="s">
        <v>5198</v>
      </c>
      <c r="G1989">
        <v>8</v>
      </c>
      <c r="H1989" t="s">
        <v>33776</v>
      </c>
      <c r="J1989">
        <v>8</v>
      </c>
      <c r="K1989" t="s">
        <v>33799</v>
      </c>
      <c r="L1989" t="s">
        <v>34009</v>
      </c>
      <c r="M1989" t="s">
        <v>34010</v>
      </c>
      <c r="N1989" t="s">
        <v>33852</v>
      </c>
      <c r="O1989" t="s">
        <v>33853</v>
      </c>
      <c r="P1989" t="s">
        <v>34023</v>
      </c>
      <c r="Q1989">
        <v>65.966667000000001</v>
      </c>
      <c r="R1989">
        <v>29.166667</v>
      </c>
      <c r="S1989">
        <v>6</v>
      </c>
      <c r="T1989">
        <v>21.260182943781</v>
      </c>
      <c r="U1989">
        <v>87.920489296636006</v>
      </c>
      <c r="V1989">
        <v>221</v>
      </c>
      <c r="W1989">
        <v>21</v>
      </c>
    </row>
    <row r="1990" spans="1:23" hidden="1">
      <c r="A1990" t="s">
        <v>34313</v>
      </c>
      <c r="B1990" t="s">
        <v>5195</v>
      </c>
      <c r="C1990" t="s">
        <v>5196</v>
      </c>
      <c r="D1990">
        <v>1996</v>
      </c>
      <c r="E1990" t="s">
        <v>4626</v>
      </c>
      <c r="F1990" t="s">
        <v>5198</v>
      </c>
      <c r="G1990">
        <v>8</v>
      </c>
      <c r="H1990" t="s">
        <v>33776</v>
      </c>
      <c r="J1990">
        <v>8</v>
      </c>
      <c r="K1990" t="s">
        <v>33799</v>
      </c>
      <c r="L1990" t="s">
        <v>34009</v>
      </c>
      <c r="M1990" t="s">
        <v>34010</v>
      </c>
      <c r="N1990" t="s">
        <v>33852</v>
      </c>
      <c r="O1990" t="s">
        <v>33853</v>
      </c>
      <c r="P1990" t="s">
        <v>34023</v>
      </c>
      <c r="Q1990">
        <v>65.966667000000001</v>
      </c>
      <c r="R1990">
        <v>29.166667</v>
      </c>
      <c r="S1990">
        <v>6</v>
      </c>
      <c r="T1990">
        <v>22.2597964428351</v>
      </c>
      <c r="U1990">
        <v>87.003058103975505</v>
      </c>
      <c r="V1990">
        <v>221</v>
      </c>
      <c r="W1990">
        <v>22</v>
      </c>
    </row>
    <row r="1991" spans="1:23" hidden="1">
      <c r="A1991" t="s">
        <v>34313</v>
      </c>
      <c r="B1991" t="s">
        <v>5195</v>
      </c>
      <c r="C1991" t="s">
        <v>5196</v>
      </c>
      <c r="D1991">
        <v>1996</v>
      </c>
      <c r="E1991" t="s">
        <v>4626</v>
      </c>
      <c r="F1991" t="s">
        <v>5198</v>
      </c>
      <c r="G1991">
        <v>8</v>
      </c>
      <c r="H1991" t="s">
        <v>33776</v>
      </c>
      <c r="J1991">
        <v>8</v>
      </c>
      <c r="K1991" t="s">
        <v>33799</v>
      </c>
      <c r="L1991" t="s">
        <v>34009</v>
      </c>
      <c r="M1991" t="s">
        <v>34010</v>
      </c>
      <c r="N1991" t="s">
        <v>33852</v>
      </c>
      <c r="O1991" t="s">
        <v>33853</v>
      </c>
      <c r="P1991" t="s">
        <v>34023</v>
      </c>
      <c r="Q1991">
        <v>65.966667000000001</v>
      </c>
      <c r="R1991">
        <v>29.166667</v>
      </c>
      <c r="S1991">
        <v>6</v>
      </c>
      <c r="T1991">
        <v>24.394230964828399</v>
      </c>
      <c r="U1991">
        <v>85.932721712538196</v>
      </c>
      <c r="V1991">
        <v>221</v>
      </c>
      <c r="W1991">
        <v>24</v>
      </c>
    </row>
    <row r="1992" spans="1:23" hidden="1">
      <c r="A1992" t="s">
        <v>34314</v>
      </c>
      <c r="B1992" t="s">
        <v>11265</v>
      </c>
      <c r="C1992" t="s">
        <v>11267</v>
      </c>
      <c r="D1992">
        <v>2018</v>
      </c>
      <c r="E1992" t="s">
        <v>2704</v>
      </c>
      <c r="F1992" t="s">
        <v>11269</v>
      </c>
      <c r="G1992">
        <v>3</v>
      </c>
      <c r="J1992">
        <v>3</v>
      </c>
      <c r="K1992" t="s">
        <v>33803</v>
      </c>
      <c r="L1992" t="s">
        <v>34045</v>
      </c>
      <c r="M1992" t="s">
        <v>34157</v>
      </c>
      <c r="N1992" t="s">
        <v>33867</v>
      </c>
      <c r="O1992" t="s">
        <v>34008</v>
      </c>
      <c r="P1992">
        <v>28</v>
      </c>
      <c r="Q1992">
        <v>28.5</v>
      </c>
      <c r="R1992">
        <f t="shared" ref="R1992:R2002" si="23">AVERAGE(-81.34,-83.04)</f>
        <v>-82.19</v>
      </c>
      <c r="S1992">
        <v>11</v>
      </c>
      <c r="T1992">
        <v>8</v>
      </c>
      <c r="U1992">
        <v>80</v>
      </c>
      <c r="V1992">
        <v>10</v>
      </c>
      <c r="W1992">
        <v>8</v>
      </c>
    </row>
    <row r="1993" spans="1:23" hidden="1">
      <c r="A1993" t="s">
        <v>34314</v>
      </c>
      <c r="B1993" t="s">
        <v>11265</v>
      </c>
      <c r="C1993" t="s">
        <v>11267</v>
      </c>
      <c r="D1993">
        <v>2018</v>
      </c>
      <c r="E1993" t="s">
        <v>2704</v>
      </c>
      <c r="F1993" t="s">
        <v>11269</v>
      </c>
      <c r="G1993">
        <v>3</v>
      </c>
      <c r="J1993">
        <v>3</v>
      </c>
      <c r="K1993" t="s">
        <v>33803</v>
      </c>
      <c r="L1993" t="s">
        <v>34045</v>
      </c>
      <c r="M1993" t="s">
        <v>34157</v>
      </c>
      <c r="N1993" t="s">
        <v>33867</v>
      </c>
      <c r="O1993" t="s">
        <v>34008</v>
      </c>
      <c r="P1993">
        <v>28</v>
      </c>
      <c r="Q1993">
        <v>28.5</v>
      </c>
      <c r="R1993">
        <f t="shared" si="23"/>
        <v>-82.19</v>
      </c>
      <c r="S1993">
        <v>11</v>
      </c>
      <c r="T1993">
        <v>9</v>
      </c>
      <c r="U1993">
        <v>70</v>
      </c>
      <c r="V1993">
        <v>10</v>
      </c>
      <c r="W1993">
        <v>9</v>
      </c>
    </row>
    <row r="1994" spans="1:23" hidden="1">
      <c r="A1994" t="s">
        <v>34314</v>
      </c>
      <c r="B1994" t="s">
        <v>11265</v>
      </c>
      <c r="C1994" t="s">
        <v>11267</v>
      </c>
      <c r="D1994">
        <v>2018</v>
      </c>
      <c r="E1994" t="s">
        <v>2704</v>
      </c>
      <c r="F1994" t="s">
        <v>11269</v>
      </c>
      <c r="G1994">
        <v>3</v>
      </c>
      <c r="J1994">
        <v>3</v>
      </c>
      <c r="K1994" t="s">
        <v>33803</v>
      </c>
      <c r="L1994" t="s">
        <v>34045</v>
      </c>
      <c r="M1994" t="s">
        <v>34157</v>
      </c>
      <c r="N1994" t="s">
        <v>33867</v>
      </c>
      <c r="O1994" t="s">
        <v>34008</v>
      </c>
      <c r="P1994">
        <v>28</v>
      </c>
      <c r="Q1994">
        <v>28.5</v>
      </c>
      <c r="R1994">
        <f t="shared" si="23"/>
        <v>-82.19</v>
      </c>
      <c r="S1994">
        <v>11</v>
      </c>
      <c r="T1994">
        <v>10</v>
      </c>
      <c r="U1994">
        <v>67</v>
      </c>
      <c r="V1994">
        <v>9</v>
      </c>
      <c r="W1994">
        <v>10</v>
      </c>
    </row>
    <row r="1995" spans="1:23" hidden="1">
      <c r="A1995" t="s">
        <v>34314</v>
      </c>
      <c r="B1995" t="s">
        <v>11265</v>
      </c>
      <c r="C1995" t="s">
        <v>11267</v>
      </c>
      <c r="D1995">
        <v>2018</v>
      </c>
      <c r="E1995" t="s">
        <v>2704</v>
      </c>
      <c r="F1995" t="s">
        <v>11269</v>
      </c>
      <c r="G1995">
        <v>3</v>
      </c>
      <c r="J1995">
        <v>3</v>
      </c>
      <c r="K1995" t="s">
        <v>33803</v>
      </c>
      <c r="L1995" t="s">
        <v>34045</v>
      </c>
      <c r="M1995" t="s">
        <v>34157</v>
      </c>
      <c r="N1995" t="s">
        <v>33867</v>
      </c>
      <c r="O1995" t="s">
        <v>34008</v>
      </c>
      <c r="P1995">
        <v>28</v>
      </c>
      <c r="Q1995">
        <v>28.5</v>
      </c>
      <c r="R1995">
        <f t="shared" si="23"/>
        <v>-82.19</v>
      </c>
      <c r="S1995">
        <v>11</v>
      </c>
      <c r="T1995">
        <v>11</v>
      </c>
      <c r="U1995">
        <v>57</v>
      </c>
      <c r="V1995">
        <v>7</v>
      </c>
      <c r="W1995">
        <v>11</v>
      </c>
    </row>
    <row r="1996" spans="1:23" hidden="1">
      <c r="A1996" t="s">
        <v>34314</v>
      </c>
      <c r="B1996" t="s">
        <v>11265</v>
      </c>
      <c r="C1996" t="s">
        <v>11267</v>
      </c>
      <c r="D1996">
        <v>2018</v>
      </c>
      <c r="E1996" t="s">
        <v>2704</v>
      </c>
      <c r="F1996" t="s">
        <v>11269</v>
      </c>
      <c r="G1996">
        <v>3</v>
      </c>
      <c r="J1996">
        <v>3</v>
      </c>
      <c r="K1996" t="s">
        <v>33803</v>
      </c>
      <c r="L1996" t="s">
        <v>34045</v>
      </c>
      <c r="M1996" t="s">
        <v>34157</v>
      </c>
      <c r="N1996" t="s">
        <v>33867</v>
      </c>
      <c r="O1996" t="s">
        <v>34008</v>
      </c>
      <c r="P1996">
        <v>28</v>
      </c>
      <c r="Q1996">
        <v>28.5</v>
      </c>
      <c r="R1996">
        <f t="shared" si="23"/>
        <v>-82.19</v>
      </c>
      <c r="S1996">
        <v>11</v>
      </c>
      <c r="T1996">
        <v>12</v>
      </c>
      <c r="U1996">
        <v>54</v>
      </c>
      <c r="V1996">
        <v>13</v>
      </c>
      <c r="W1996">
        <v>12</v>
      </c>
    </row>
    <row r="1997" spans="1:23" hidden="1">
      <c r="A1997" t="s">
        <v>34314</v>
      </c>
      <c r="B1997" t="s">
        <v>11265</v>
      </c>
      <c r="C1997" t="s">
        <v>11267</v>
      </c>
      <c r="D1997">
        <v>2018</v>
      </c>
      <c r="E1997" t="s">
        <v>2704</v>
      </c>
      <c r="F1997" t="s">
        <v>11269</v>
      </c>
      <c r="G1997">
        <v>3</v>
      </c>
      <c r="J1997">
        <v>3</v>
      </c>
      <c r="K1997" t="s">
        <v>33803</v>
      </c>
      <c r="L1997" t="s">
        <v>34045</v>
      </c>
      <c r="M1997" t="s">
        <v>34157</v>
      </c>
      <c r="N1997" t="s">
        <v>33867</v>
      </c>
      <c r="O1997" t="s">
        <v>34008</v>
      </c>
      <c r="P1997">
        <v>28</v>
      </c>
      <c r="Q1997">
        <v>28.5</v>
      </c>
      <c r="R1997">
        <f t="shared" si="23"/>
        <v>-82.19</v>
      </c>
      <c r="S1997">
        <v>11</v>
      </c>
      <c r="T1997">
        <v>13</v>
      </c>
      <c r="U1997">
        <v>8</v>
      </c>
      <c r="V1997">
        <v>13</v>
      </c>
      <c r="W1997">
        <v>13</v>
      </c>
    </row>
    <row r="1998" spans="1:23" hidden="1">
      <c r="A1998" t="s">
        <v>34314</v>
      </c>
      <c r="B1998" t="s">
        <v>11265</v>
      </c>
      <c r="C1998" t="s">
        <v>11267</v>
      </c>
      <c r="D1998">
        <v>2018</v>
      </c>
      <c r="E1998" t="s">
        <v>2704</v>
      </c>
      <c r="F1998" t="s">
        <v>11269</v>
      </c>
      <c r="G1998">
        <v>3</v>
      </c>
      <c r="J1998">
        <v>3</v>
      </c>
      <c r="K1998" t="s">
        <v>33803</v>
      </c>
      <c r="L1998" t="s">
        <v>34045</v>
      </c>
      <c r="M1998" t="s">
        <v>34157</v>
      </c>
      <c r="N1998" t="s">
        <v>33867</v>
      </c>
      <c r="O1998" t="s">
        <v>34008</v>
      </c>
      <c r="P1998">
        <v>28</v>
      </c>
      <c r="Q1998">
        <v>28.5</v>
      </c>
      <c r="R1998">
        <f t="shared" si="23"/>
        <v>-82.19</v>
      </c>
      <c r="S1998">
        <v>11</v>
      </c>
      <c r="T1998">
        <v>13.5</v>
      </c>
      <c r="U1998">
        <v>0</v>
      </c>
      <c r="V1998">
        <v>4</v>
      </c>
      <c r="W1998">
        <v>13.5</v>
      </c>
    </row>
    <row r="1999" spans="1:23" hidden="1">
      <c r="A1999" t="s">
        <v>34314</v>
      </c>
      <c r="B1999" t="s">
        <v>11265</v>
      </c>
      <c r="C1999" t="s">
        <v>11267</v>
      </c>
      <c r="D1999">
        <v>2018</v>
      </c>
      <c r="E1999" t="s">
        <v>2704</v>
      </c>
      <c r="F1999" t="s">
        <v>11269</v>
      </c>
      <c r="G1999">
        <v>3</v>
      </c>
      <c r="J1999">
        <v>3</v>
      </c>
      <c r="K1999" t="s">
        <v>33803</v>
      </c>
      <c r="L1999" t="s">
        <v>34045</v>
      </c>
      <c r="M1999" t="s">
        <v>34157</v>
      </c>
      <c r="N1999" t="s">
        <v>33867</v>
      </c>
      <c r="O1999" t="s">
        <v>34008</v>
      </c>
      <c r="P1999">
        <v>28</v>
      </c>
      <c r="Q1999">
        <v>28.5</v>
      </c>
      <c r="R1999">
        <f t="shared" si="23"/>
        <v>-82.19</v>
      </c>
      <c r="S1999">
        <v>11</v>
      </c>
      <c r="T1999">
        <v>14</v>
      </c>
      <c r="U1999">
        <v>0</v>
      </c>
      <c r="V1999">
        <v>12</v>
      </c>
      <c r="W1999">
        <v>14</v>
      </c>
    </row>
    <row r="2000" spans="1:23" hidden="1">
      <c r="A2000" t="s">
        <v>34314</v>
      </c>
      <c r="B2000" t="s">
        <v>11265</v>
      </c>
      <c r="C2000" t="s">
        <v>11267</v>
      </c>
      <c r="D2000">
        <v>2018</v>
      </c>
      <c r="E2000" t="s">
        <v>2704</v>
      </c>
      <c r="F2000" t="s">
        <v>11269</v>
      </c>
      <c r="G2000">
        <v>3</v>
      </c>
      <c r="J2000">
        <v>3</v>
      </c>
      <c r="K2000" t="s">
        <v>33803</v>
      </c>
      <c r="L2000" t="s">
        <v>34045</v>
      </c>
      <c r="M2000" t="s">
        <v>34157</v>
      </c>
      <c r="N2000" t="s">
        <v>33867</v>
      </c>
      <c r="O2000" t="s">
        <v>34008</v>
      </c>
      <c r="P2000">
        <v>28</v>
      </c>
      <c r="Q2000">
        <v>28.5</v>
      </c>
      <c r="R2000">
        <f t="shared" si="23"/>
        <v>-82.19</v>
      </c>
      <c r="S2000">
        <v>11</v>
      </c>
      <c r="T2000">
        <v>14.5</v>
      </c>
      <c r="U2000">
        <v>0</v>
      </c>
      <c r="V2000">
        <v>9</v>
      </c>
      <c r="W2000">
        <v>14.5</v>
      </c>
    </row>
    <row r="2001" spans="1:23" hidden="1">
      <c r="A2001" t="s">
        <v>34314</v>
      </c>
      <c r="B2001" t="s">
        <v>11265</v>
      </c>
      <c r="C2001" t="s">
        <v>11267</v>
      </c>
      <c r="D2001">
        <v>2018</v>
      </c>
      <c r="E2001" t="s">
        <v>2704</v>
      </c>
      <c r="F2001" t="s">
        <v>11269</v>
      </c>
      <c r="G2001">
        <v>3</v>
      </c>
      <c r="J2001">
        <v>3</v>
      </c>
      <c r="K2001" t="s">
        <v>33803</v>
      </c>
      <c r="L2001" t="s">
        <v>34045</v>
      </c>
      <c r="M2001" t="s">
        <v>34157</v>
      </c>
      <c r="N2001" t="s">
        <v>33867</v>
      </c>
      <c r="O2001" t="s">
        <v>34008</v>
      </c>
      <c r="P2001">
        <v>28</v>
      </c>
      <c r="Q2001">
        <v>28.5</v>
      </c>
      <c r="R2001">
        <f t="shared" si="23"/>
        <v>-82.19</v>
      </c>
      <c r="S2001">
        <v>11</v>
      </c>
      <c r="T2001">
        <v>15</v>
      </c>
      <c r="U2001">
        <v>20</v>
      </c>
      <c r="V2001">
        <v>5</v>
      </c>
      <c r="W2001">
        <v>15</v>
      </c>
    </row>
    <row r="2002" spans="1:23" hidden="1">
      <c r="A2002" t="s">
        <v>34314</v>
      </c>
      <c r="B2002" t="s">
        <v>11265</v>
      </c>
      <c r="C2002" t="s">
        <v>11267</v>
      </c>
      <c r="D2002">
        <v>2018</v>
      </c>
      <c r="E2002" t="s">
        <v>2704</v>
      </c>
      <c r="F2002" t="s">
        <v>11269</v>
      </c>
      <c r="G2002">
        <v>3</v>
      </c>
      <c r="J2002">
        <v>3</v>
      </c>
      <c r="K2002" t="s">
        <v>33803</v>
      </c>
      <c r="L2002" t="s">
        <v>34045</v>
      </c>
      <c r="M2002" t="s">
        <v>34157</v>
      </c>
      <c r="N2002" t="s">
        <v>33867</v>
      </c>
      <c r="O2002" t="s">
        <v>34008</v>
      </c>
      <c r="P2002">
        <v>28</v>
      </c>
      <c r="Q2002">
        <v>28.5</v>
      </c>
      <c r="R2002">
        <f t="shared" si="23"/>
        <v>-82.19</v>
      </c>
      <c r="S2002">
        <v>11</v>
      </c>
      <c r="T2002">
        <v>15.5</v>
      </c>
      <c r="U2002">
        <v>0</v>
      </c>
      <c r="V2002">
        <v>7</v>
      </c>
      <c r="W2002">
        <v>15.5</v>
      </c>
    </row>
    <row r="2003" spans="1:23" hidden="1">
      <c r="A2003" t="s">
        <v>34314</v>
      </c>
      <c r="B2003" t="s">
        <v>11265</v>
      </c>
      <c r="C2003" t="s">
        <v>11267</v>
      </c>
      <c r="D2003">
        <v>2018</v>
      </c>
      <c r="E2003" t="s">
        <v>2704</v>
      </c>
      <c r="F2003" t="s">
        <v>11269</v>
      </c>
      <c r="G2003">
        <v>3</v>
      </c>
      <c r="J2003">
        <v>3</v>
      </c>
      <c r="K2003" t="s">
        <v>33803</v>
      </c>
      <c r="L2003" t="s">
        <v>34045</v>
      </c>
      <c r="M2003" t="s">
        <v>34157</v>
      </c>
      <c r="N2003" t="s">
        <v>33867</v>
      </c>
      <c r="O2003" t="s">
        <v>34008</v>
      </c>
      <c r="P2003">
        <v>38.5</v>
      </c>
      <c r="Q2003">
        <v>38.5</v>
      </c>
      <c r="R2003">
        <f t="shared" ref="R2003:R2010" si="24">AVERAGE(-82.54, -83.48)</f>
        <v>-83.01</v>
      </c>
      <c r="S2003">
        <v>8</v>
      </c>
      <c r="T2003">
        <v>12</v>
      </c>
      <c r="U2003">
        <v>100</v>
      </c>
      <c r="V2003">
        <v>26</v>
      </c>
      <c r="W2003">
        <v>12</v>
      </c>
    </row>
    <row r="2004" spans="1:23" hidden="1">
      <c r="A2004" t="s">
        <v>34314</v>
      </c>
      <c r="B2004" t="s">
        <v>11265</v>
      </c>
      <c r="C2004" t="s">
        <v>11267</v>
      </c>
      <c r="D2004">
        <v>2018</v>
      </c>
      <c r="E2004" t="s">
        <v>2704</v>
      </c>
      <c r="F2004" t="s">
        <v>11269</v>
      </c>
      <c r="G2004">
        <v>3</v>
      </c>
      <c r="J2004">
        <v>3</v>
      </c>
      <c r="K2004" t="s">
        <v>33803</v>
      </c>
      <c r="L2004" t="s">
        <v>34045</v>
      </c>
      <c r="M2004" t="s">
        <v>34157</v>
      </c>
      <c r="N2004" t="s">
        <v>33867</v>
      </c>
      <c r="O2004" t="s">
        <v>34008</v>
      </c>
      <c r="P2004">
        <v>38.5</v>
      </c>
      <c r="Q2004">
        <v>38.5</v>
      </c>
      <c r="R2004">
        <f t="shared" si="24"/>
        <v>-83.01</v>
      </c>
      <c r="S2004">
        <v>8</v>
      </c>
      <c r="T2004">
        <v>13</v>
      </c>
      <c r="U2004">
        <v>100</v>
      </c>
      <c r="V2004">
        <v>3</v>
      </c>
      <c r="W2004">
        <v>13</v>
      </c>
    </row>
    <row r="2005" spans="1:23" hidden="1">
      <c r="A2005" t="s">
        <v>34314</v>
      </c>
      <c r="B2005" t="s">
        <v>11265</v>
      </c>
      <c r="C2005" t="s">
        <v>11267</v>
      </c>
      <c r="D2005">
        <v>2018</v>
      </c>
      <c r="E2005" t="s">
        <v>2704</v>
      </c>
      <c r="F2005" t="s">
        <v>11269</v>
      </c>
      <c r="G2005">
        <v>3</v>
      </c>
      <c r="J2005">
        <v>3</v>
      </c>
      <c r="K2005" t="s">
        <v>33803</v>
      </c>
      <c r="L2005" t="s">
        <v>34045</v>
      </c>
      <c r="M2005" t="s">
        <v>34157</v>
      </c>
      <c r="N2005" t="s">
        <v>33867</v>
      </c>
      <c r="O2005" t="s">
        <v>34008</v>
      </c>
      <c r="P2005">
        <v>38.5</v>
      </c>
      <c r="Q2005">
        <v>38.5</v>
      </c>
      <c r="R2005">
        <f t="shared" si="24"/>
        <v>-83.01</v>
      </c>
      <c r="S2005">
        <v>8</v>
      </c>
      <c r="T2005">
        <v>13.5</v>
      </c>
      <c r="U2005">
        <v>100</v>
      </c>
      <c r="V2005">
        <v>17</v>
      </c>
      <c r="W2005">
        <v>13.5</v>
      </c>
    </row>
    <row r="2006" spans="1:23" hidden="1">
      <c r="A2006" t="s">
        <v>34314</v>
      </c>
      <c r="B2006" t="s">
        <v>11265</v>
      </c>
      <c r="C2006" t="s">
        <v>11267</v>
      </c>
      <c r="D2006">
        <v>2018</v>
      </c>
      <c r="E2006" t="s">
        <v>2704</v>
      </c>
      <c r="F2006" t="s">
        <v>11269</v>
      </c>
      <c r="G2006">
        <v>3</v>
      </c>
      <c r="J2006">
        <v>3</v>
      </c>
      <c r="K2006" t="s">
        <v>33803</v>
      </c>
      <c r="L2006" t="s">
        <v>34045</v>
      </c>
      <c r="M2006" t="s">
        <v>34157</v>
      </c>
      <c r="N2006" t="s">
        <v>33867</v>
      </c>
      <c r="O2006" t="s">
        <v>34008</v>
      </c>
      <c r="P2006">
        <v>38.5</v>
      </c>
      <c r="Q2006">
        <v>38.5</v>
      </c>
      <c r="R2006">
        <f t="shared" si="24"/>
        <v>-83.01</v>
      </c>
      <c r="S2006">
        <v>8</v>
      </c>
      <c r="T2006">
        <v>14</v>
      </c>
      <c r="U2006">
        <v>79</v>
      </c>
      <c r="V2006">
        <v>19</v>
      </c>
      <c r="W2006">
        <v>14</v>
      </c>
    </row>
    <row r="2007" spans="1:23" hidden="1">
      <c r="A2007" t="s">
        <v>34314</v>
      </c>
      <c r="B2007" t="s">
        <v>11265</v>
      </c>
      <c r="C2007" t="s">
        <v>11267</v>
      </c>
      <c r="D2007">
        <v>2018</v>
      </c>
      <c r="E2007" t="s">
        <v>2704</v>
      </c>
      <c r="F2007" t="s">
        <v>11269</v>
      </c>
      <c r="G2007">
        <v>3</v>
      </c>
      <c r="J2007">
        <v>3</v>
      </c>
      <c r="K2007" t="s">
        <v>33803</v>
      </c>
      <c r="L2007" t="s">
        <v>34045</v>
      </c>
      <c r="M2007" t="s">
        <v>34157</v>
      </c>
      <c r="N2007" t="s">
        <v>33867</v>
      </c>
      <c r="O2007" t="s">
        <v>34008</v>
      </c>
      <c r="P2007">
        <v>38.5</v>
      </c>
      <c r="Q2007">
        <v>38.5</v>
      </c>
      <c r="R2007">
        <f t="shared" si="24"/>
        <v>-83.01</v>
      </c>
      <c r="S2007">
        <v>8</v>
      </c>
      <c r="T2007">
        <v>14.5</v>
      </c>
      <c r="U2007">
        <v>65</v>
      </c>
      <c r="V2007">
        <v>17</v>
      </c>
      <c r="W2007">
        <v>14.5</v>
      </c>
    </row>
    <row r="2008" spans="1:23" hidden="1">
      <c r="A2008" t="s">
        <v>34314</v>
      </c>
      <c r="B2008" t="s">
        <v>11265</v>
      </c>
      <c r="C2008" t="s">
        <v>11267</v>
      </c>
      <c r="D2008">
        <v>2018</v>
      </c>
      <c r="E2008" t="s">
        <v>2704</v>
      </c>
      <c r="F2008" t="s">
        <v>11269</v>
      </c>
      <c r="G2008">
        <v>3</v>
      </c>
      <c r="J2008">
        <v>3</v>
      </c>
      <c r="K2008" t="s">
        <v>33803</v>
      </c>
      <c r="L2008" t="s">
        <v>34045</v>
      </c>
      <c r="M2008" t="s">
        <v>34157</v>
      </c>
      <c r="N2008" t="s">
        <v>33867</v>
      </c>
      <c r="O2008" t="s">
        <v>34008</v>
      </c>
      <c r="P2008">
        <v>38.5</v>
      </c>
      <c r="Q2008">
        <v>38.5</v>
      </c>
      <c r="R2008">
        <f t="shared" si="24"/>
        <v>-83.01</v>
      </c>
      <c r="S2008">
        <v>8</v>
      </c>
      <c r="T2008">
        <v>15</v>
      </c>
      <c r="U2008">
        <v>29</v>
      </c>
      <c r="V2008">
        <v>21</v>
      </c>
      <c r="W2008">
        <v>15</v>
      </c>
    </row>
    <row r="2009" spans="1:23" hidden="1">
      <c r="A2009" t="s">
        <v>34314</v>
      </c>
      <c r="B2009" t="s">
        <v>11265</v>
      </c>
      <c r="C2009" t="s">
        <v>11267</v>
      </c>
      <c r="D2009">
        <v>2018</v>
      </c>
      <c r="E2009" t="s">
        <v>2704</v>
      </c>
      <c r="F2009" t="s">
        <v>11269</v>
      </c>
      <c r="G2009">
        <v>3</v>
      </c>
      <c r="J2009">
        <v>3</v>
      </c>
      <c r="K2009" t="s">
        <v>33803</v>
      </c>
      <c r="L2009" t="s">
        <v>34045</v>
      </c>
      <c r="M2009" t="s">
        <v>34157</v>
      </c>
      <c r="N2009" t="s">
        <v>33867</v>
      </c>
      <c r="O2009" t="s">
        <v>34008</v>
      </c>
      <c r="P2009">
        <v>38.5</v>
      </c>
      <c r="Q2009">
        <v>38.5</v>
      </c>
      <c r="R2009">
        <f t="shared" si="24"/>
        <v>-83.01</v>
      </c>
      <c r="S2009">
        <v>8</v>
      </c>
      <c r="T2009">
        <v>15.5</v>
      </c>
      <c r="U2009">
        <v>17</v>
      </c>
      <c r="V2009">
        <v>23</v>
      </c>
      <c r="W2009">
        <v>15.5</v>
      </c>
    </row>
    <row r="2010" spans="1:23" hidden="1">
      <c r="A2010" t="s">
        <v>34314</v>
      </c>
      <c r="B2010" t="s">
        <v>11265</v>
      </c>
      <c r="C2010" t="s">
        <v>11267</v>
      </c>
      <c r="D2010">
        <v>2018</v>
      </c>
      <c r="E2010" t="s">
        <v>2704</v>
      </c>
      <c r="F2010" t="s">
        <v>11269</v>
      </c>
      <c r="G2010">
        <v>3</v>
      </c>
      <c r="J2010">
        <v>3</v>
      </c>
      <c r="K2010" t="s">
        <v>33803</v>
      </c>
      <c r="L2010" t="s">
        <v>34045</v>
      </c>
      <c r="M2010" t="s">
        <v>34157</v>
      </c>
      <c r="N2010" t="s">
        <v>33867</v>
      </c>
      <c r="O2010" t="s">
        <v>34008</v>
      </c>
      <c r="P2010">
        <v>38.5</v>
      </c>
      <c r="Q2010">
        <v>38.5</v>
      </c>
      <c r="R2010">
        <f t="shared" si="24"/>
        <v>-83.01</v>
      </c>
      <c r="S2010">
        <v>8</v>
      </c>
      <c r="T2010">
        <v>16</v>
      </c>
      <c r="U2010">
        <v>23</v>
      </c>
      <c r="V2010">
        <v>13</v>
      </c>
      <c r="W2010">
        <v>16</v>
      </c>
    </row>
    <row r="2011" spans="1:23" hidden="1">
      <c r="A2011" t="s">
        <v>34314</v>
      </c>
      <c r="B2011" t="s">
        <v>11265</v>
      </c>
      <c r="C2011" t="s">
        <v>11267</v>
      </c>
      <c r="D2011">
        <v>2018</v>
      </c>
      <c r="E2011" t="s">
        <v>2704</v>
      </c>
      <c r="F2011" t="s">
        <v>11269</v>
      </c>
      <c r="G2011">
        <v>3</v>
      </c>
      <c r="J2011">
        <v>3</v>
      </c>
      <c r="K2011" t="s">
        <v>33803</v>
      </c>
      <c r="L2011" t="s">
        <v>34045</v>
      </c>
      <c r="M2011" t="s">
        <v>34157</v>
      </c>
      <c r="N2011" t="s">
        <v>33867</v>
      </c>
      <c r="O2011" t="s">
        <v>34008</v>
      </c>
      <c r="P2011">
        <v>42.5</v>
      </c>
      <c r="Q2011">
        <f t="shared" ref="Q2011:Q2018" si="25">AVERAGE(41.92,42.939)</f>
        <v>42.429500000000004</v>
      </c>
      <c r="R2011">
        <f t="shared" ref="R2011:R2018" si="26">AVERAGE(-85.53, -84.6)</f>
        <v>-85.064999999999998</v>
      </c>
      <c r="S2011">
        <v>8</v>
      </c>
      <c r="T2011">
        <v>12</v>
      </c>
      <c r="U2011">
        <v>100</v>
      </c>
      <c r="V2011">
        <v>19</v>
      </c>
      <c r="W2011">
        <v>12</v>
      </c>
    </row>
    <row r="2012" spans="1:23" hidden="1">
      <c r="A2012" t="s">
        <v>34314</v>
      </c>
      <c r="B2012" t="s">
        <v>11265</v>
      </c>
      <c r="C2012" t="s">
        <v>11267</v>
      </c>
      <c r="D2012">
        <v>2018</v>
      </c>
      <c r="E2012" t="s">
        <v>2704</v>
      </c>
      <c r="F2012" t="s">
        <v>11269</v>
      </c>
      <c r="G2012">
        <v>3</v>
      </c>
      <c r="J2012">
        <v>3</v>
      </c>
      <c r="K2012" t="s">
        <v>33803</v>
      </c>
      <c r="L2012" t="s">
        <v>34045</v>
      </c>
      <c r="M2012" t="s">
        <v>34157</v>
      </c>
      <c r="N2012" t="s">
        <v>33867</v>
      </c>
      <c r="O2012" t="s">
        <v>34008</v>
      </c>
      <c r="P2012">
        <v>42.5</v>
      </c>
      <c r="Q2012">
        <f t="shared" si="25"/>
        <v>42.429500000000004</v>
      </c>
      <c r="R2012">
        <f t="shared" si="26"/>
        <v>-85.064999999999998</v>
      </c>
      <c r="S2012">
        <v>8</v>
      </c>
      <c r="T2012">
        <v>13</v>
      </c>
      <c r="U2012">
        <v>100</v>
      </c>
      <c r="V2012">
        <v>9</v>
      </c>
      <c r="W2012">
        <v>13</v>
      </c>
    </row>
    <row r="2013" spans="1:23" hidden="1">
      <c r="A2013" t="s">
        <v>34314</v>
      </c>
      <c r="B2013" t="s">
        <v>11265</v>
      </c>
      <c r="C2013" t="s">
        <v>11267</v>
      </c>
      <c r="D2013">
        <v>2018</v>
      </c>
      <c r="E2013" t="s">
        <v>2704</v>
      </c>
      <c r="F2013" t="s">
        <v>11269</v>
      </c>
      <c r="G2013">
        <v>3</v>
      </c>
      <c r="J2013">
        <v>3</v>
      </c>
      <c r="K2013" t="s">
        <v>33803</v>
      </c>
      <c r="L2013" t="s">
        <v>34045</v>
      </c>
      <c r="M2013" t="s">
        <v>34157</v>
      </c>
      <c r="N2013" t="s">
        <v>33867</v>
      </c>
      <c r="O2013" t="s">
        <v>34008</v>
      </c>
      <c r="P2013">
        <v>42.5</v>
      </c>
      <c r="Q2013">
        <f t="shared" si="25"/>
        <v>42.429500000000004</v>
      </c>
      <c r="R2013">
        <f t="shared" si="26"/>
        <v>-85.064999999999998</v>
      </c>
      <c r="S2013">
        <v>8</v>
      </c>
      <c r="T2013">
        <v>13.5</v>
      </c>
      <c r="U2013">
        <v>100</v>
      </c>
      <c r="V2013">
        <v>7</v>
      </c>
      <c r="W2013">
        <v>13.5</v>
      </c>
    </row>
    <row r="2014" spans="1:23" hidden="1">
      <c r="A2014" t="s">
        <v>34314</v>
      </c>
      <c r="B2014" t="s">
        <v>11265</v>
      </c>
      <c r="C2014" t="s">
        <v>11267</v>
      </c>
      <c r="D2014">
        <v>2018</v>
      </c>
      <c r="E2014" t="s">
        <v>2704</v>
      </c>
      <c r="F2014" t="s">
        <v>11269</v>
      </c>
      <c r="G2014">
        <v>3</v>
      </c>
      <c r="J2014">
        <v>3</v>
      </c>
      <c r="K2014" t="s">
        <v>33803</v>
      </c>
      <c r="L2014" t="s">
        <v>34045</v>
      </c>
      <c r="M2014" t="s">
        <v>34157</v>
      </c>
      <c r="N2014" t="s">
        <v>33867</v>
      </c>
      <c r="O2014" t="s">
        <v>34008</v>
      </c>
      <c r="P2014">
        <v>42.5</v>
      </c>
      <c r="Q2014">
        <f t="shared" si="25"/>
        <v>42.429500000000004</v>
      </c>
      <c r="R2014">
        <f t="shared" si="26"/>
        <v>-85.064999999999998</v>
      </c>
      <c r="S2014">
        <v>8</v>
      </c>
      <c r="T2014">
        <v>14</v>
      </c>
      <c r="U2014">
        <v>100</v>
      </c>
      <c r="V2014">
        <v>8</v>
      </c>
      <c r="W2014">
        <v>14</v>
      </c>
    </row>
    <row r="2015" spans="1:23" hidden="1">
      <c r="A2015" t="s">
        <v>34314</v>
      </c>
      <c r="B2015" t="s">
        <v>11265</v>
      </c>
      <c r="C2015" t="s">
        <v>11267</v>
      </c>
      <c r="D2015">
        <v>2018</v>
      </c>
      <c r="E2015" t="s">
        <v>2704</v>
      </c>
      <c r="F2015" t="s">
        <v>11269</v>
      </c>
      <c r="G2015">
        <v>3</v>
      </c>
      <c r="J2015">
        <v>3</v>
      </c>
      <c r="K2015" t="s">
        <v>33803</v>
      </c>
      <c r="L2015" t="s">
        <v>34045</v>
      </c>
      <c r="M2015" t="s">
        <v>34157</v>
      </c>
      <c r="N2015" t="s">
        <v>33867</v>
      </c>
      <c r="O2015" t="s">
        <v>34008</v>
      </c>
      <c r="P2015">
        <v>42.5</v>
      </c>
      <c r="Q2015">
        <f t="shared" si="25"/>
        <v>42.429500000000004</v>
      </c>
      <c r="R2015">
        <f t="shared" si="26"/>
        <v>-85.064999999999998</v>
      </c>
      <c r="S2015">
        <v>8</v>
      </c>
      <c r="T2015">
        <v>14.5</v>
      </c>
      <c r="U2015">
        <v>100</v>
      </c>
      <c r="V2015">
        <v>8</v>
      </c>
      <c r="W2015">
        <v>14.5</v>
      </c>
    </row>
    <row r="2016" spans="1:23" hidden="1">
      <c r="A2016" t="s">
        <v>34314</v>
      </c>
      <c r="B2016" t="s">
        <v>11265</v>
      </c>
      <c r="C2016" t="s">
        <v>11267</v>
      </c>
      <c r="D2016">
        <v>2018</v>
      </c>
      <c r="E2016" t="s">
        <v>2704</v>
      </c>
      <c r="F2016" t="s">
        <v>11269</v>
      </c>
      <c r="G2016">
        <v>3</v>
      </c>
      <c r="J2016">
        <v>3</v>
      </c>
      <c r="K2016" t="s">
        <v>33803</v>
      </c>
      <c r="L2016" t="s">
        <v>34045</v>
      </c>
      <c r="M2016" t="s">
        <v>34157</v>
      </c>
      <c r="N2016" t="s">
        <v>33867</v>
      </c>
      <c r="O2016" t="s">
        <v>34008</v>
      </c>
      <c r="P2016">
        <v>42.5</v>
      </c>
      <c r="Q2016">
        <f t="shared" si="25"/>
        <v>42.429500000000004</v>
      </c>
      <c r="R2016">
        <f t="shared" si="26"/>
        <v>-85.064999999999998</v>
      </c>
      <c r="S2016">
        <v>8</v>
      </c>
      <c r="T2016">
        <v>15</v>
      </c>
      <c r="U2016">
        <v>95</v>
      </c>
      <c r="V2016">
        <v>21</v>
      </c>
      <c r="W2016">
        <v>15</v>
      </c>
    </row>
    <row r="2017" spans="1:23" hidden="1">
      <c r="A2017" t="s">
        <v>34314</v>
      </c>
      <c r="B2017" t="s">
        <v>11265</v>
      </c>
      <c r="C2017" t="s">
        <v>11267</v>
      </c>
      <c r="D2017">
        <v>2018</v>
      </c>
      <c r="E2017" t="s">
        <v>2704</v>
      </c>
      <c r="F2017" t="s">
        <v>11269</v>
      </c>
      <c r="G2017">
        <v>3</v>
      </c>
      <c r="J2017">
        <v>3</v>
      </c>
      <c r="K2017" t="s">
        <v>33803</v>
      </c>
      <c r="L2017" t="s">
        <v>34045</v>
      </c>
      <c r="M2017" t="s">
        <v>34157</v>
      </c>
      <c r="N2017" t="s">
        <v>33867</v>
      </c>
      <c r="O2017" t="s">
        <v>34008</v>
      </c>
      <c r="P2017">
        <v>42.5</v>
      </c>
      <c r="Q2017">
        <f t="shared" si="25"/>
        <v>42.429500000000004</v>
      </c>
      <c r="R2017">
        <f t="shared" si="26"/>
        <v>-85.064999999999998</v>
      </c>
      <c r="S2017">
        <v>8</v>
      </c>
      <c r="T2017">
        <v>15.5</v>
      </c>
      <c r="U2017">
        <v>60</v>
      </c>
      <c r="V2017">
        <v>10</v>
      </c>
      <c r="W2017">
        <v>15.5</v>
      </c>
    </row>
    <row r="2018" spans="1:23" hidden="1">
      <c r="A2018" t="s">
        <v>34314</v>
      </c>
      <c r="B2018" t="s">
        <v>11265</v>
      </c>
      <c r="C2018" t="s">
        <v>11267</v>
      </c>
      <c r="D2018">
        <v>2018</v>
      </c>
      <c r="E2018" t="s">
        <v>2704</v>
      </c>
      <c r="F2018" t="s">
        <v>11269</v>
      </c>
      <c r="G2018">
        <v>3</v>
      </c>
      <c r="J2018">
        <v>3</v>
      </c>
      <c r="K2018" t="s">
        <v>33803</v>
      </c>
      <c r="L2018" t="s">
        <v>34045</v>
      </c>
      <c r="M2018" t="s">
        <v>34157</v>
      </c>
      <c r="N2018" t="s">
        <v>33867</v>
      </c>
      <c r="O2018" t="s">
        <v>34008</v>
      </c>
      <c r="P2018">
        <v>42.5</v>
      </c>
      <c r="Q2018">
        <f t="shared" si="25"/>
        <v>42.429500000000004</v>
      </c>
      <c r="R2018">
        <f t="shared" si="26"/>
        <v>-85.064999999999998</v>
      </c>
      <c r="S2018">
        <v>8</v>
      </c>
      <c r="T2018">
        <v>16</v>
      </c>
      <c r="U2018">
        <v>68</v>
      </c>
      <c r="V2018">
        <v>25</v>
      </c>
      <c r="W2018">
        <v>16</v>
      </c>
    </row>
    <row r="2019" spans="1:23" hidden="1">
      <c r="A2019" t="s">
        <v>34315</v>
      </c>
      <c r="B2019" t="s">
        <v>9103</v>
      </c>
      <c r="C2019" t="s">
        <v>9105</v>
      </c>
      <c r="D2019">
        <v>2011</v>
      </c>
      <c r="E2019" t="s">
        <v>2662</v>
      </c>
      <c r="F2019" t="s">
        <v>9107</v>
      </c>
      <c r="G2019">
        <v>3</v>
      </c>
      <c r="J2019">
        <v>3</v>
      </c>
      <c r="K2019" t="s">
        <v>34002</v>
      </c>
      <c r="L2019" t="s">
        <v>34112</v>
      </c>
      <c r="M2019" t="s">
        <v>34113</v>
      </c>
      <c r="N2019" t="s">
        <v>33890</v>
      </c>
      <c r="O2019" t="s">
        <v>33853</v>
      </c>
      <c r="P2019" t="s">
        <v>34110</v>
      </c>
      <c r="Q2019">
        <v>36.21</v>
      </c>
      <c r="R2019">
        <v>139.66</v>
      </c>
      <c r="S2019">
        <v>5</v>
      </c>
      <c r="T2019">
        <v>10</v>
      </c>
      <c r="U2019">
        <v>100</v>
      </c>
      <c r="V2019">
        <v>99</v>
      </c>
      <c r="W2019">
        <v>10</v>
      </c>
    </row>
    <row r="2020" spans="1:23" hidden="1">
      <c r="A2020" t="s">
        <v>34315</v>
      </c>
      <c r="B2020" t="s">
        <v>9103</v>
      </c>
      <c r="C2020" t="s">
        <v>9105</v>
      </c>
      <c r="D2020">
        <v>2011</v>
      </c>
      <c r="E2020" t="s">
        <v>2662</v>
      </c>
      <c r="F2020" t="s">
        <v>9107</v>
      </c>
      <c r="G2020">
        <v>3</v>
      </c>
      <c r="J2020">
        <v>3</v>
      </c>
      <c r="K2020" t="s">
        <v>34002</v>
      </c>
      <c r="L2020" t="s">
        <v>34112</v>
      </c>
      <c r="M2020" t="s">
        <v>34113</v>
      </c>
      <c r="N2020" t="s">
        <v>33890</v>
      </c>
      <c r="O2020" t="s">
        <v>33853</v>
      </c>
      <c r="P2020" t="s">
        <v>34110</v>
      </c>
      <c r="Q2020">
        <v>36.21</v>
      </c>
      <c r="R2020">
        <v>139.66</v>
      </c>
      <c r="S2020">
        <v>5</v>
      </c>
      <c r="T2020">
        <v>12.9894736842105</v>
      </c>
      <c r="U2020">
        <v>99.725066089882205</v>
      </c>
      <c r="V2020">
        <v>99</v>
      </c>
      <c r="W2020">
        <v>13</v>
      </c>
    </row>
    <row r="2021" spans="1:23" hidden="1">
      <c r="A2021" t="s">
        <v>34315</v>
      </c>
      <c r="B2021" t="s">
        <v>9103</v>
      </c>
      <c r="C2021" t="s">
        <v>9105</v>
      </c>
      <c r="D2021">
        <v>2011</v>
      </c>
      <c r="E2021" t="s">
        <v>2662</v>
      </c>
      <c r="F2021" t="s">
        <v>9107</v>
      </c>
      <c r="G2021">
        <v>3</v>
      </c>
      <c r="J2021">
        <v>3</v>
      </c>
      <c r="K2021" t="s">
        <v>34002</v>
      </c>
      <c r="L2021" t="s">
        <v>34112</v>
      </c>
      <c r="M2021" t="s">
        <v>34113</v>
      </c>
      <c r="N2021" t="s">
        <v>33890</v>
      </c>
      <c r="O2021" t="s">
        <v>33853</v>
      </c>
      <c r="P2021" t="s">
        <v>34110</v>
      </c>
      <c r="Q2021">
        <v>36.21</v>
      </c>
      <c r="R2021">
        <v>139.66</v>
      </c>
      <c r="S2021">
        <v>5</v>
      </c>
      <c r="T2021">
        <v>14</v>
      </c>
      <c r="U2021">
        <v>100.09132420091299</v>
      </c>
      <c r="V2021">
        <v>99</v>
      </c>
      <c r="W2021">
        <v>14</v>
      </c>
    </row>
    <row r="2022" spans="1:23" hidden="1">
      <c r="A2022" t="s">
        <v>34315</v>
      </c>
      <c r="B2022" t="s">
        <v>9103</v>
      </c>
      <c r="C2022" t="s">
        <v>9105</v>
      </c>
      <c r="D2022">
        <v>2011</v>
      </c>
      <c r="E2022" t="s">
        <v>2662</v>
      </c>
      <c r="F2022" t="s">
        <v>9107</v>
      </c>
      <c r="G2022">
        <v>3</v>
      </c>
      <c r="J2022">
        <v>3</v>
      </c>
      <c r="K2022" t="s">
        <v>34002</v>
      </c>
      <c r="L2022" t="s">
        <v>34112</v>
      </c>
      <c r="M2022" t="s">
        <v>34113</v>
      </c>
      <c r="N2022" t="s">
        <v>33890</v>
      </c>
      <c r="O2022" t="s">
        <v>33853</v>
      </c>
      <c r="P2022" t="s">
        <v>34110</v>
      </c>
      <c r="Q2022">
        <v>36.21</v>
      </c>
      <c r="R2022">
        <v>139.66</v>
      </c>
      <c r="S2022">
        <v>5</v>
      </c>
      <c r="T2022">
        <v>14.9894736842105</v>
      </c>
      <c r="U2022">
        <v>10.0447007930785</v>
      </c>
      <c r="V2022">
        <v>99</v>
      </c>
      <c r="W2022">
        <v>15</v>
      </c>
    </row>
    <row r="2023" spans="1:23" hidden="1">
      <c r="A2023" t="s">
        <v>34315</v>
      </c>
      <c r="B2023" t="s">
        <v>9103</v>
      </c>
      <c r="C2023" t="s">
        <v>9105</v>
      </c>
      <c r="D2023">
        <v>2011</v>
      </c>
      <c r="E2023" t="s">
        <v>2662</v>
      </c>
      <c r="F2023" t="s">
        <v>9107</v>
      </c>
      <c r="G2023">
        <v>3</v>
      </c>
      <c r="J2023">
        <v>3</v>
      </c>
      <c r="K2023" t="s">
        <v>34002</v>
      </c>
      <c r="L2023" t="s">
        <v>34112</v>
      </c>
      <c r="M2023" t="s">
        <v>34113</v>
      </c>
      <c r="N2023" t="s">
        <v>33890</v>
      </c>
      <c r="O2023" t="s">
        <v>33853</v>
      </c>
      <c r="P2023" t="s">
        <v>34110</v>
      </c>
      <c r="Q2023">
        <v>36.21</v>
      </c>
      <c r="R2023">
        <v>139.66</v>
      </c>
      <c r="S2023">
        <v>5</v>
      </c>
      <c r="T2023">
        <v>15.9894736842105</v>
      </c>
      <c r="U2023">
        <v>4.1086277337178503</v>
      </c>
      <c r="V2023">
        <v>99</v>
      </c>
      <c r="W2023">
        <v>16</v>
      </c>
    </row>
    <row r="2024" spans="1:23" hidden="1">
      <c r="A2024" t="s">
        <v>34315</v>
      </c>
      <c r="B2024" t="s">
        <v>9103</v>
      </c>
      <c r="C2024" t="s">
        <v>9105</v>
      </c>
      <c r="D2024">
        <v>2011</v>
      </c>
      <c r="E2024" t="s">
        <v>2662</v>
      </c>
      <c r="F2024" t="s">
        <v>9107</v>
      </c>
      <c r="G2024">
        <v>3</v>
      </c>
      <c r="J2024">
        <v>3</v>
      </c>
      <c r="K2024" t="s">
        <v>34002</v>
      </c>
      <c r="L2024" t="s">
        <v>34112</v>
      </c>
      <c r="M2024" t="s">
        <v>34113</v>
      </c>
      <c r="N2024" t="s">
        <v>33890</v>
      </c>
      <c r="O2024" t="s">
        <v>33853</v>
      </c>
      <c r="P2024" t="s">
        <v>34109</v>
      </c>
      <c r="Q2024">
        <v>34.75</v>
      </c>
      <c r="R2024">
        <v>135.13</v>
      </c>
      <c r="S2024">
        <v>5</v>
      </c>
      <c r="T2024">
        <v>10</v>
      </c>
      <c r="U2024">
        <v>100</v>
      </c>
      <c r="V2024">
        <v>99</v>
      </c>
      <c r="W2024">
        <v>10</v>
      </c>
    </row>
    <row r="2025" spans="1:23" hidden="1">
      <c r="A2025" t="s">
        <v>34315</v>
      </c>
      <c r="B2025" t="s">
        <v>9103</v>
      </c>
      <c r="C2025" t="s">
        <v>9105</v>
      </c>
      <c r="D2025">
        <v>2011</v>
      </c>
      <c r="E2025" t="s">
        <v>2662</v>
      </c>
      <c r="F2025" t="s">
        <v>9107</v>
      </c>
      <c r="G2025">
        <v>3</v>
      </c>
      <c r="J2025">
        <v>3</v>
      </c>
      <c r="K2025" t="s">
        <v>34002</v>
      </c>
      <c r="L2025" t="s">
        <v>34112</v>
      </c>
      <c r="M2025" t="s">
        <v>34113</v>
      </c>
      <c r="N2025" t="s">
        <v>33890</v>
      </c>
      <c r="O2025" t="s">
        <v>33853</v>
      </c>
      <c r="P2025" t="s">
        <v>34109</v>
      </c>
      <c r="Q2025">
        <v>34.75</v>
      </c>
      <c r="R2025">
        <v>135.13</v>
      </c>
      <c r="S2025">
        <v>5</v>
      </c>
      <c r="T2025">
        <v>13</v>
      </c>
      <c r="U2025">
        <v>100</v>
      </c>
      <c r="V2025">
        <v>99</v>
      </c>
      <c r="W2025">
        <v>13</v>
      </c>
    </row>
    <row r="2026" spans="1:23" hidden="1">
      <c r="A2026" t="s">
        <v>34315</v>
      </c>
      <c r="B2026" t="s">
        <v>9103</v>
      </c>
      <c r="C2026" t="s">
        <v>9105</v>
      </c>
      <c r="D2026">
        <v>2011</v>
      </c>
      <c r="E2026" t="s">
        <v>2662</v>
      </c>
      <c r="F2026" t="s">
        <v>9107</v>
      </c>
      <c r="G2026">
        <v>3</v>
      </c>
      <c r="J2026">
        <v>3</v>
      </c>
      <c r="K2026" t="s">
        <v>34002</v>
      </c>
      <c r="L2026" t="s">
        <v>34112</v>
      </c>
      <c r="M2026" t="s">
        <v>34113</v>
      </c>
      <c r="N2026" t="s">
        <v>33890</v>
      </c>
      <c r="O2026" t="s">
        <v>33853</v>
      </c>
      <c r="P2026" t="s">
        <v>34109</v>
      </c>
      <c r="Q2026">
        <v>34.75</v>
      </c>
      <c r="R2026">
        <v>135.13</v>
      </c>
      <c r="S2026">
        <v>5</v>
      </c>
      <c r="T2026">
        <v>13.9894736842105</v>
      </c>
      <c r="U2026">
        <v>97.898582071617398</v>
      </c>
      <c r="V2026">
        <v>99</v>
      </c>
      <c r="W2026">
        <v>14</v>
      </c>
    </row>
    <row r="2027" spans="1:23" hidden="1">
      <c r="A2027" t="s">
        <v>34315</v>
      </c>
      <c r="B2027" t="s">
        <v>9103</v>
      </c>
      <c r="C2027" t="s">
        <v>9105</v>
      </c>
      <c r="D2027">
        <v>2011</v>
      </c>
      <c r="E2027" t="s">
        <v>2662</v>
      </c>
      <c r="F2027" t="s">
        <v>9107</v>
      </c>
      <c r="G2027">
        <v>3</v>
      </c>
      <c r="J2027">
        <v>3</v>
      </c>
      <c r="K2027" t="s">
        <v>34002</v>
      </c>
      <c r="L2027" t="s">
        <v>34112</v>
      </c>
      <c r="M2027" t="s">
        <v>34113</v>
      </c>
      <c r="N2027" t="s">
        <v>33890</v>
      </c>
      <c r="O2027" t="s">
        <v>33853</v>
      </c>
      <c r="P2027" t="s">
        <v>34109</v>
      </c>
      <c r="Q2027">
        <v>34.75</v>
      </c>
      <c r="R2027">
        <v>135.13</v>
      </c>
      <c r="S2027">
        <v>5</v>
      </c>
      <c r="T2027">
        <v>15</v>
      </c>
      <c r="U2027">
        <v>4.01826484018265</v>
      </c>
      <c r="V2027">
        <v>99</v>
      </c>
      <c r="W2027">
        <v>15</v>
      </c>
    </row>
    <row r="2028" spans="1:23" hidden="1">
      <c r="A2028" t="s">
        <v>34315</v>
      </c>
      <c r="B2028" t="s">
        <v>9103</v>
      </c>
      <c r="C2028" t="s">
        <v>9105</v>
      </c>
      <c r="D2028">
        <v>2011</v>
      </c>
      <c r="E2028" t="s">
        <v>2662</v>
      </c>
      <c r="F2028" t="s">
        <v>9107</v>
      </c>
      <c r="G2028">
        <v>3</v>
      </c>
      <c r="J2028">
        <v>3</v>
      </c>
      <c r="K2028" t="s">
        <v>34002</v>
      </c>
      <c r="L2028" t="s">
        <v>34112</v>
      </c>
      <c r="M2028" t="s">
        <v>34113</v>
      </c>
      <c r="N2028" t="s">
        <v>33890</v>
      </c>
      <c r="O2028" t="s">
        <v>33853</v>
      </c>
      <c r="P2028" t="s">
        <v>34109</v>
      </c>
      <c r="Q2028">
        <v>34.75</v>
      </c>
      <c r="R2028">
        <v>135.13</v>
      </c>
      <c r="S2028">
        <v>5</v>
      </c>
      <c r="T2028">
        <v>15.9894736842105</v>
      </c>
      <c r="U2028">
        <v>4.1086277337178503</v>
      </c>
      <c r="V2028">
        <v>99</v>
      </c>
      <c r="W2028">
        <v>16</v>
      </c>
    </row>
    <row r="2029" spans="1:23" hidden="1">
      <c r="A2029" t="s">
        <v>34315</v>
      </c>
      <c r="B2029" t="s">
        <v>9103</v>
      </c>
      <c r="C2029" t="s">
        <v>9105</v>
      </c>
      <c r="D2029">
        <v>2011</v>
      </c>
      <c r="E2029" t="s">
        <v>2662</v>
      </c>
      <c r="F2029" t="s">
        <v>9107</v>
      </c>
      <c r="G2029">
        <v>3</v>
      </c>
      <c r="J2029">
        <v>3</v>
      </c>
      <c r="K2029" t="s">
        <v>34002</v>
      </c>
      <c r="L2029" t="s">
        <v>34112</v>
      </c>
      <c r="M2029" t="s">
        <v>34113</v>
      </c>
      <c r="N2029" t="s">
        <v>33890</v>
      </c>
      <c r="O2029" t="s">
        <v>33853</v>
      </c>
      <c r="P2029" t="s">
        <v>34111</v>
      </c>
      <c r="Q2029">
        <v>40.51</v>
      </c>
      <c r="R2029">
        <v>140.61000000000001</v>
      </c>
      <c r="S2029">
        <v>5</v>
      </c>
      <c r="T2029">
        <v>10</v>
      </c>
      <c r="U2029">
        <v>100</v>
      </c>
      <c r="V2029">
        <v>99</v>
      </c>
      <c r="W2029">
        <v>10</v>
      </c>
    </row>
    <row r="2030" spans="1:23" hidden="1">
      <c r="A2030" t="s">
        <v>34315</v>
      </c>
      <c r="B2030" t="s">
        <v>9103</v>
      </c>
      <c r="C2030" t="s">
        <v>9105</v>
      </c>
      <c r="D2030">
        <v>2011</v>
      </c>
      <c r="E2030" t="s">
        <v>2662</v>
      </c>
      <c r="F2030" t="s">
        <v>9107</v>
      </c>
      <c r="G2030">
        <v>3</v>
      </c>
      <c r="J2030">
        <v>3</v>
      </c>
      <c r="K2030" t="s">
        <v>34002</v>
      </c>
      <c r="L2030" t="s">
        <v>34112</v>
      </c>
      <c r="M2030" t="s">
        <v>34113</v>
      </c>
      <c r="N2030" t="s">
        <v>33890</v>
      </c>
      <c r="O2030" t="s">
        <v>33853</v>
      </c>
      <c r="P2030" t="s">
        <v>34111</v>
      </c>
      <c r="Q2030">
        <v>40.51</v>
      </c>
      <c r="R2030">
        <v>140.61000000000001</v>
      </c>
      <c r="S2030">
        <v>5</v>
      </c>
      <c r="T2030">
        <v>13</v>
      </c>
      <c r="U2030">
        <v>99.726027397260296</v>
      </c>
      <c r="V2030">
        <v>99</v>
      </c>
      <c r="W2030">
        <v>13</v>
      </c>
    </row>
    <row r="2031" spans="1:23" hidden="1">
      <c r="A2031" t="s">
        <v>34315</v>
      </c>
      <c r="B2031" t="s">
        <v>9103</v>
      </c>
      <c r="C2031" t="s">
        <v>9105</v>
      </c>
      <c r="D2031">
        <v>2011</v>
      </c>
      <c r="E2031" t="s">
        <v>2662</v>
      </c>
      <c r="F2031" t="s">
        <v>9107</v>
      </c>
      <c r="G2031">
        <v>3</v>
      </c>
      <c r="J2031">
        <v>3</v>
      </c>
      <c r="K2031" t="s">
        <v>34002</v>
      </c>
      <c r="L2031" t="s">
        <v>34112</v>
      </c>
      <c r="M2031" t="s">
        <v>34113</v>
      </c>
      <c r="N2031" t="s">
        <v>33890</v>
      </c>
      <c r="O2031" t="s">
        <v>33853</v>
      </c>
      <c r="P2031" t="s">
        <v>34111</v>
      </c>
      <c r="Q2031">
        <v>40.51</v>
      </c>
      <c r="R2031">
        <v>140.61000000000001</v>
      </c>
      <c r="S2031">
        <v>5</v>
      </c>
      <c r="T2031">
        <v>14</v>
      </c>
      <c r="U2031">
        <v>99.817351598173502</v>
      </c>
      <c r="V2031">
        <v>99</v>
      </c>
      <c r="W2031">
        <v>14</v>
      </c>
    </row>
    <row r="2032" spans="1:23" hidden="1">
      <c r="A2032" t="s">
        <v>34315</v>
      </c>
      <c r="B2032" t="s">
        <v>9103</v>
      </c>
      <c r="C2032" t="s">
        <v>9105</v>
      </c>
      <c r="D2032">
        <v>2011</v>
      </c>
      <c r="E2032" t="s">
        <v>2662</v>
      </c>
      <c r="F2032" t="s">
        <v>9107</v>
      </c>
      <c r="G2032">
        <v>3</v>
      </c>
      <c r="J2032">
        <v>3</v>
      </c>
      <c r="K2032" t="s">
        <v>34002</v>
      </c>
      <c r="L2032" t="s">
        <v>34112</v>
      </c>
      <c r="M2032" t="s">
        <v>34113</v>
      </c>
      <c r="N2032" t="s">
        <v>33890</v>
      </c>
      <c r="O2032" t="s">
        <v>33853</v>
      </c>
      <c r="P2032" t="s">
        <v>34111</v>
      </c>
      <c r="Q2032">
        <v>40.51</v>
      </c>
      <c r="R2032">
        <v>140.61000000000001</v>
      </c>
      <c r="S2032">
        <v>5</v>
      </c>
      <c r="T2032">
        <v>15</v>
      </c>
      <c r="U2032">
        <v>21.004566210045599</v>
      </c>
      <c r="V2032">
        <v>99</v>
      </c>
      <c r="W2032">
        <v>15</v>
      </c>
    </row>
    <row r="2033" spans="1:24" hidden="1">
      <c r="A2033" t="s">
        <v>34315</v>
      </c>
      <c r="B2033" t="s">
        <v>9103</v>
      </c>
      <c r="C2033" t="s">
        <v>9105</v>
      </c>
      <c r="D2033">
        <v>2011</v>
      </c>
      <c r="E2033" t="s">
        <v>2662</v>
      </c>
      <c r="F2033" t="s">
        <v>9107</v>
      </c>
      <c r="G2033">
        <v>3</v>
      </c>
      <c r="J2033">
        <v>3</v>
      </c>
      <c r="K2033" t="s">
        <v>34002</v>
      </c>
      <c r="L2033" t="s">
        <v>34112</v>
      </c>
      <c r="M2033" t="s">
        <v>34113</v>
      </c>
      <c r="N2033" t="s">
        <v>33890</v>
      </c>
      <c r="O2033" t="s">
        <v>33853</v>
      </c>
      <c r="P2033" t="s">
        <v>34111</v>
      </c>
      <c r="Q2033">
        <v>40.51</v>
      </c>
      <c r="R2033">
        <v>140.61000000000001</v>
      </c>
      <c r="S2033">
        <v>5</v>
      </c>
      <c r="T2033">
        <v>16</v>
      </c>
      <c r="U2033">
        <v>4.1095890410958802</v>
      </c>
      <c r="V2033">
        <v>99</v>
      </c>
      <c r="W2033">
        <v>16</v>
      </c>
    </row>
    <row r="2034" spans="1:24" hidden="1">
      <c r="A2034" t="s">
        <v>34316</v>
      </c>
      <c r="B2034" t="s">
        <v>2780</v>
      </c>
      <c r="C2034" t="s">
        <v>2782</v>
      </c>
      <c r="D2034">
        <v>2017</v>
      </c>
      <c r="E2034" t="s">
        <v>2783</v>
      </c>
      <c r="F2034" t="s">
        <v>2787</v>
      </c>
      <c r="G2034">
        <v>4</v>
      </c>
      <c r="H2034" t="s">
        <v>33771</v>
      </c>
      <c r="J2034">
        <v>4</v>
      </c>
      <c r="K2034" t="s">
        <v>33799</v>
      </c>
      <c r="L2034" t="s">
        <v>33888</v>
      </c>
      <c r="M2034" t="s">
        <v>33889</v>
      </c>
      <c r="N2034" t="s">
        <v>33890</v>
      </c>
      <c r="O2034" t="s">
        <v>33853</v>
      </c>
      <c r="P2034" t="s">
        <v>33884</v>
      </c>
      <c r="Q2034">
        <f>57+10/60</f>
        <v>57.166666666666664</v>
      </c>
      <c r="R2034">
        <f>14+47/60</f>
        <v>14.783333333333333</v>
      </c>
      <c r="S2034">
        <v>5</v>
      </c>
      <c r="T2034">
        <v>16.9973474801061</v>
      </c>
      <c r="U2034">
        <v>20.0716845878136</v>
      </c>
      <c r="V2034">
        <v>100</v>
      </c>
      <c r="W2034">
        <v>17</v>
      </c>
    </row>
    <row r="2035" spans="1:24" hidden="1">
      <c r="A2035" t="s">
        <v>34316</v>
      </c>
      <c r="B2035" t="s">
        <v>2780</v>
      </c>
      <c r="C2035" t="s">
        <v>2782</v>
      </c>
      <c r="D2035">
        <v>2017</v>
      </c>
      <c r="E2035" t="s">
        <v>2783</v>
      </c>
      <c r="F2035" t="s">
        <v>2787</v>
      </c>
      <c r="G2035">
        <v>4</v>
      </c>
      <c r="H2035" t="s">
        <v>33771</v>
      </c>
      <c r="J2035">
        <v>4</v>
      </c>
      <c r="K2035" t="s">
        <v>33799</v>
      </c>
      <c r="L2035" t="s">
        <v>33888</v>
      </c>
      <c r="M2035" t="s">
        <v>33889</v>
      </c>
      <c r="N2035" t="s">
        <v>33890</v>
      </c>
      <c r="O2035" t="s">
        <v>33853</v>
      </c>
      <c r="P2035" t="s">
        <v>33884</v>
      </c>
      <c r="Q2035">
        <f>57+10/60</f>
        <v>57.166666666666664</v>
      </c>
      <c r="R2035">
        <f>14+47/60</f>
        <v>14.783333333333333</v>
      </c>
      <c r="S2035">
        <v>5</v>
      </c>
      <c r="T2035">
        <v>18.015915119363299</v>
      </c>
      <c r="U2035">
        <v>-0.35842293906807698</v>
      </c>
      <c r="V2035">
        <v>100</v>
      </c>
      <c r="W2035">
        <v>18</v>
      </c>
      <c r="X2035" t="s">
        <v>33876</v>
      </c>
    </row>
    <row r="2036" spans="1:24" hidden="1">
      <c r="A2036" t="s">
        <v>34316</v>
      </c>
      <c r="B2036" t="s">
        <v>2780</v>
      </c>
      <c r="C2036" t="s">
        <v>2782</v>
      </c>
      <c r="D2036">
        <v>2017</v>
      </c>
      <c r="E2036" t="s">
        <v>2783</v>
      </c>
      <c r="F2036" t="s">
        <v>2787</v>
      </c>
      <c r="G2036">
        <v>4</v>
      </c>
      <c r="H2036" t="s">
        <v>33771</v>
      </c>
      <c r="J2036">
        <v>4</v>
      </c>
      <c r="K2036" t="s">
        <v>33799</v>
      </c>
      <c r="L2036" t="s">
        <v>33888</v>
      </c>
      <c r="M2036" t="s">
        <v>33889</v>
      </c>
      <c r="N2036" t="s">
        <v>33890</v>
      </c>
      <c r="O2036" t="s">
        <v>33853</v>
      </c>
      <c r="P2036" t="s">
        <v>33884</v>
      </c>
      <c r="Q2036">
        <f>57+10/60</f>
        <v>57.166666666666664</v>
      </c>
      <c r="R2036">
        <f>14+47/60</f>
        <v>14.783333333333333</v>
      </c>
      <c r="S2036">
        <v>5</v>
      </c>
      <c r="T2036">
        <v>20.0106100795755</v>
      </c>
      <c r="U2036">
        <v>0.35842293906810502</v>
      </c>
      <c r="V2036">
        <v>100</v>
      </c>
      <c r="W2036">
        <v>20</v>
      </c>
      <c r="X2036" t="s">
        <v>33876</v>
      </c>
    </row>
    <row r="2037" spans="1:24" hidden="1">
      <c r="A2037" t="s">
        <v>34316</v>
      </c>
      <c r="B2037" t="s">
        <v>2780</v>
      </c>
      <c r="C2037" t="s">
        <v>2782</v>
      </c>
      <c r="D2037">
        <v>2017</v>
      </c>
      <c r="E2037" t="s">
        <v>2783</v>
      </c>
      <c r="F2037" t="s">
        <v>2787</v>
      </c>
      <c r="G2037">
        <v>4</v>
      </c>
      <c r="H2037" t="s">
        <v>33771</v>
      </c>
      <c r="J2037">
        <v>4</v>
      </c>
      <c r="K2037" t="s">
        <v>33799</v>
      </c>
      <c r="L2037" t="s">
        <v>33888</v>
      </c>
      <c r="M2037" t="s">
        <v>33889</v>
      </c>
      <c r="N2037" t="s">
        <v>33890</v>
      </c>
      <c r="O2037" t="s">
        <v>33853</v>
      </c>
      <c r="P2037" t="s">
        <v>33884</v>
      </c>
      <c r="Q2037">
        <f>57+10/60</f>
        <v>57.166666666666664</v>
      </c>
      <c r="R2037">
        <f>14+47/60</f>
        <v>14.783333333333333</v>
      </c>
      <c r="S2037">
        <v>5</v>
      </c>
      <c r="T2037">
        <v>22.026525198938899</v>
      </c>
      <c r="U2037">
        <v>3.9426523297490998</v>
      </c>
      <c r="V2037">
        <v>100</v>
      </c>
      <c r="W2037">
        <v>22</v>
      </c>
      <c r="X2037" t="s">
        <v>33876</v>
      </c>
    </row>
    <row r="2038" spans="1:24" hidden="1">
      <c r="A2038" t="s">
        <v>34316</v>
      </c>
      <c r="B2038" t="s">
        <v>2780</v>
      </c>
      <c r="C2038" t="s">
        <v>2782</v>
      </c>
      <c r="D2038">
        <v>2017</v>
      </c>
      <c r="E2038" t="s">
        <v>2783</v>
      </c>
      <c r="F2038" t="s">
        <v>2787</v>
      </c>
      <c r="G2038">
        <v>4</v>
      </c>
      <c r="H2038" t="s">
        <v>33771</v>
      </c>
      <c r="J2038">
        <v>4</v>
      </c>
      <c r="K2038" t="s">
        <v>33799</v>
      </c>
      <c r="L2038" t="s">
        <v>33888</v>
      </c>
      <c r="M2038" t="s">
        <v>33889</v>
      </c>
      <c r="N2038" t="s">
        <v>33890</v>
      </c>
      <c r="O2038" t="s">
        <v>33853</v>
      </c>
      <c r="P2038" t="s">
        <v>33884</v>
      </c>
      <c r="Q2038">
        <f>57+10/60</f>
        <v>57.166666666666664</v>
      </c>
      <c r="R2038">
        <f>14+47/60</f>
        <v>14.783333333333333</v>
      </c>
      <c r="S2038">
        <v>5</v>
      </c>
      <c r="T2038">
        <v>23.533156498673701</v>
      </c>
      <c r="U2038">
        <v>21.863799283154101</v>
      </c>
      <c r="V2038">
        <v>100</v>
      </c>
      <c r="W2038">
        <v>23.5</v>
      </c>
      <c r="X2038" t="s">
        <v>33876</v>
      </c>
    </row>
    <row r="2039" spans="1:24" hidden="1">
      <c r="A2039" t="s">
        <v>34316</v>
      </c>
      <c r="B2039" t="s">
        <v>2780</v>
      </c>
      <c r="C2039" t="s">
        <v>2782</v>
      </c>
      <c r="D2039">
        <v>2017</v>
      </c>
      <c r="E2039" t="s">
        <v>2783</v>
      </c>
      <c r="F2039" t="s">
        <v>2787</v>
      </c>
      <c r="G2039">
        <v>4</v>
      </c>
      <c r="H2039" t="s">
        <v>33771</v>
      </c>
      <c r="J2039">
        <v>4</v>
      </c>
      <c r="K2039" t="s">
        <v>33799</v>
      </c>
      <c r="L2039" t="s">
        <v>33888</v>
      </c>
      <c r="M2039" t="s">
        <v>33889</v>
      </c>
      <c r="N2039" t="s">
        <v>33890</v>
      </c>
      <c r="O2039" t="s">
        <v>33853</v>
      </c>
      <c r="P2039" t="s">
        <v>33887</v>
      </c>
      <c r="Q2039">
        <f>65+55/60</f>
        <v>65.916666666666671</v>
      </c>
      <c r="R2039">
        <f>23+15/60</f>
        <v>23.25</v>
      </c>
      <c r="S2039">
        <v>5</v>
      </c>
      <c r="T2039">
        <v>16.9973474801061</v>
      </c>
      <c r="U2039">
        <v>92.473118279569903</v>
      </c>
      <c r="V2039">
        <v>100</v>
      </c>
      <c r="W2039">
        <v>17</v>
      </c>
    </row>
    <row r="2040" spans="1:24" hidden="1">
      <c r="A2040" t="s">
        <v>34316</v>
      </c>
      <c r="B2040" t="s">
        <v>2780</v>
      </c>
      <c r="C2040" t="s">
        <v>2782</v>
      </c>
      <c r="D2040">
        <v>2017</v>
      </c>
      <c r="E2040" t="s">
        <v>2783</v>
      </c>
      <c r="F2040" t="s">
        <v>2787</v>
      </c>
      <c r="G2040">
        <v>4</v>
      </c>
      <c r="H2040" t="s">
        <v>33771</v>
      </c>
      <c r="J2040">
        <v>4</v>
      </c>
      <c r="K2040" t="s">
        <v>33799</v>
      </c>
      <c r="L2040" t="s">
        <v>33888</v>
      </c>
      <c r="M2040" t="s">
        <v>33889</v>
      </c>
      <c r="N2040" t="s">
        <v>33890</v>
      </c>
      <c r="O2040" t="s">
        <v>33853</v>
      </c>
      <c r="P2040" t="s">
        <v>33887</v>
      </c>
      <c r="Q2040">
        <f>65+55/60</f>
        <v>65.916666666666671</v>
      </c>
      <c r="R2040">
        <f>23+15/60</f>
        <v>23.25</v>
      </c>
      <c r="S2040">
        <v>5</v>
      </c>
      <c r="T2040">
        <v>17.9946949602122</v>
      </c>
      <c r="U2040">
        <v>98.207885304659499</v>
      </c>
      <c r="V2040">
        <v>100</v>
      </c>
      <c r="W2040">
        <v>18</v>
      </c>
    </row>
    <row r="2041" spans="1:24" hidden="1">
      <c r="A2041" t="s">
        <v>34316</v>
      </c>
      <c r="B2041" t="s">
        <v>2780</v>
      </c>
      <c r="C2041" t="s">
        <v>2782</v>
      </c>
      <c r="D2041">
        <v>2017</v>
      </c>
      <c r="E2041" t="s">
        <v>2783</v>
      </c>
      <c r="F2041" t="s">
        <v>2787</v>
      </c>
      <c r="G2041">
        <v>4</v>
      </c>
      <c r="H2041" t="s">
        <v>33771</v>
      </c>
      <c r="J2041">
        <v>4</v>
      </c>
      <c r="K2041" t="s">
        <v>33799</v>
      </c>
      <c r="L2041" t="s">
        <v>33888</v>
      </c>
      <c r="M2041" t="s">
        <v>33889</v>
      </c>
      <c r="N2041" t="s">
        <v>33890</v>
      </c>
      <c r="O2041" t="s">
        <v>33853</v>
      </c>
      <c r="P2041" t="s">
        <v>33887</v>
      </c>
      <c r="Q2041">
        <f>65+55/60</f>
        <v>65.916666666666671</v>
      </c>
      <c r="R2041">
        <f>23+15/60</f>
        <v>23.25</v>
      </c>
      <c r="S2041">
        <v>5</v>
      </c>
      <c r="T2041">
        <v>20.0106100795755</v>
      </c>
      <c r="U2041">
        <v>64.157706093189901</v>
      </c>
      <c r="V2041">
        <v>100</v>
      </c>
      <c r="W2041">
        <v>20</v>
      </c>
    </row>
    <row r="2042" spans="1:24" hidden="1">
      <c r="A2042" t="s">
        <v>34316</v>
      </c>
      <c r="B2042" t="s">
        <v>2780</v>
      </c>
      <c r="C2042" t="s">
        <v>2782</v>
      </c>
      <c r="D2042">
        <v>2017</v>
      </c>
      <c r="E2042" t="s">
        <v>2783</v>
      </c>
      <c r="F2042" t="s">
        <v>2787</v>
      </c>
      <c r="G2042">
        <v>4</v>
      </c>
      <c r="H2042" t="s">
        <v>33771</v>
      </c>
      <c r="J2042">
        <v>4</v>
      </c>
      <c r="K2042" t="s">
        <v>33799</v>
      </c>
      <c r="L2042" t="s">
        <v>33888</v>
      </c>
      <c r="M2042" t="s">
        <v>33889</v>
      </c>
      <c r="N2042" t="s">
        <v>33890</v>
      </c>
      <c r="O2042" t="s">
        <v>33853</v>
      </c>
      <c r="P2042" t="s">
        <v>33887</v>
      </c>
      <c r="Q2042">
        <f>65+55/60</f>
        <v>65.916666666666671</v>
      </c>
      <c r="R2042">
        <f>23+15/60</f>
        <v>23.25</v>
      </c>
      <c r="S2042">
        <v>5</v>
      </c>
      <c r="T2042">
        <v>22.026525198938899</v>
      </c>
      <c r="U2042">
        <v>56.272401433691698</v>
      </c>
      <c r="V2042">
        <v>100</v>
      </c>
      <c r="W2042">
        <v>22</v>
      </c>
    </row>
    <row r="2043" spans="1:24" hidden="1">
      <c r="A2043" t="s">
        <v>34316</v>
      </c>
      <c r="B2043" t="s">
        <v>2780</v>
      </c>
      <c r="C2043" t="s">
        <v>2782</v>
      </c>
      <c r="D2043">
        <v>2017</v>
      </c>
      <c r="E2043" t="s">
        <v>2783</v>
      </c>
      <c r="F2043" t="s">
        <v>2787</v>
      </c>
      <c r="G2043">
        <v>4</v>
      </c>
      <c r="H2043" t="s">
        <v>33771</v>
      </c>
      <c r="J2043">
        <v>4</v>
      </c>
      <c r="K2043" t="s">
        <v>33799</v>
      </c>
      <c r="L2043" t="s">
        <v>33888</v>
      </c>
      <c r="M2043" t="s">
        <v>33889</v>
      </c>
      <c r="N2043" t="s">
        <v>33890</v>
      </c>
      <c r="O2043" t="s">
        <v>33853</v>
      </c>
      <c r="P2043" t="s">
        <v>33887</v>
      </c>
      <c r="Q2043">
        <f>65+55/60</f>
        <v>65.916666666666671</v>
      </c>
      <c r="R2043">
        <f>23+15/60</f>
        <v>23.25</v>
      </c>
      <c r="S2043">
        <v>5</v>
      </c>
      <c r="T2043">
        <v>23.533156498673701</v>
      </c>
      <c r="U2043">
        <v>62.3655913978494</v>
      </c>
      <c r="V2043">
        <v>100</v>
      </c>
      <c r="W2043">
        <v>23.5</v>
      </c>
    </row>
    <row r="2044" spans="1:24" hidden="1">
      <c r="A2044" t="s">
        <v>34316</v>
      </c>
      <c r="B2044" t="s">
        <v>2780</v>
      </c>
      <c r="C2044" t="s">
        <v>2782</v>
      </c>
      <c r="D2044">
        <v>2017</v>
      </c>
      <c r="E2044" t="s">
        <v>2783</v>
      </c>
      <c r="F2044" t="s">
        <v>2787</v>
      </c>
      <c r="G2044">
        <v>4</v>
      </c>
      <c r="H2044" t="s">
        <v>33771</v>
      </c>
      <c r="J2044">
        <v>4</v>
      </c>
      <c r="K2044" t="s">
        <v>33799</v>
      </c>
      <c r="L2044" t="s">
        <v>33888</v>
      </c>
      <c r="M2044" t="s">
        <v>33889</v>
      </c>
      <c r="N2044" t="s">
        <v>33890</v>
      </c>
      <c r="O2044" t="s">
        <v>33853</v>
      </c>
      <c r="P2044" t="s">
        <v>33885</v>
      </c>
      <c r="Q2044">
        <f>60+15/60</f>
        <v>60.25</v>
      </c>
      <c r="R2044">
        <f>17+32/60</f>
        <v>17.533333333333335</v>
      </c>
      <c r="S2044">
        <v>5</v>
      </c>
      <c r="T2044">
        <v>16.9973474801061</v>
      </c>
      <c r="U2044">
        <v>40.860215053763397</v>
      </c>
      <c r="V2044">
        <v>100</v>
      </c>
      <c r="W2044">
        <v>17</v>
      </c>
      <c r="X2044" t="s">
        <v>33876</v>
      </c>
    </row>
    <row r="2045" spans="1:24" hidden="1">
      <c r="A2045" t="s">
        <v>34316</v>
      </c>
      <c r="B2045" t="s">
        <v>2780</v>
      </c>
      <c r="C2045" t="s">
        <v>2782</v>
      </c>
      <c r="D2045">
        <v>2017</v>
      </c>
      <c r="E2045" t="s">
        <v>2783</v>
      </c>
      <c r="F2045" t="s">
        <v>2787</v>
      </c>
      <c r="G2045">
        <v>4</v>
      </c>
      <c r="H2045" t="s">
        <v>33771</v>
      </c>
      <c r="J2045">
        <v>4</v>
      </c>
      <c r="K2045" t="s">
        <v>33799</v>
      </c>
      <c r="L2045" t="s">
        <v>33888</v>
      </c>
      <c r="M2045" t="s">
        <v>33889</v>
      </c>
      <c r="N2045" t="s">
        <v>33890</v>
      </c>
      <c r="O2045" t="s">
        <v>33853</v>
      </c>
      <c r="P2045" t="s">
        <v>33885</v>
      </c>
      <c r="Q2045">
        <f>60+15/60</f>
        <v>60.25</v>
      </c>
      <c r="R2045">
        <f>17+32/60</f>
        <v>17.533333333333335</v>
      </c>
      <c r="S2045">
        <v>5</v>
      </c>
      <c r="T2045">
        <v>17.9946949602122</v>
      </c>
      <c r="U2045">
        <v>29.390681003584199</v>
      </c>
      <c r="V2045">
        <v>100</v>
      </c>
      <c r="W2045">
        <v>18</v>
      </c>
      <c r="X2045" t="s">
        <v>33876</v>
      </c>
    </row>
    <row r="2046" spans="1:24" hidden="1">
      <c r="A2046" t="s">
        <v>34316</v>
      </c>
      <c r="B2046" t="s">
        <v>2780</v>
      </c>
      <c r="C2046" t="s">
        <v>2782</v>
      </c>
      <c r="D2046">
        <v>2017</v>
      </c>
      <c r="E2046" t="s">
        <v>2783</v>
      </c>
      <c r="F2046" t="s">
        <v>2787</v>
      </c>
      <c r="G2046">
        <v>4</v>
      </c>
      <c r="H2046" t="s">
        <v>33771</v>
      </c>
      <c r="J2046">
        <v>4</v>
      </c>
      <c r="K2046" t="s">
        <v>33799</v>
      </c>
      <c r="L2046" t="s">
        <v>33888</v>
      </c>
      <c r="M2046" t="s">
        <v>33889</v>
      </c>
      <c r="N2046" t="s">
        <v>33890</v>
      </c>
      <c r="O2046" t="s">
        <v>33853</v>
      </c>
      <c r="P2046" t="s">
        <v>33885</v>
      </c>
      <c r="Q2046">
        <f>60+15/60</f>
        <v>60.25</v>
      </c>
      <c r="R2046">
        <f>17+32/60</f>
        <v>17.533333333333335</v>
      </c>
      <c r="S2046">
        <v>5</v>
      </c>
      <c r="T2046">
        <v>20.0106100795755</v>
      </c>
      <c r="U2046">
        <v>-0.35842293906807698</v>
      </c>
      <c r="V2046">
        <v>100</v>
      </c>
      <c r="W2046">
        <v>20</v>
      </c>
      <c r="X2046" t="s">
        <v>33876</v>
      </c>
    </row>
    <row r="2047" spans="1:24" hidden="1">
      <c r="A2047" t="s">
        <v>34316</v>
      </c>
      <c r="B2047" t="s">
        <v>2780</v>
      </c>
      <c r="C2047" t="s">
        <v>2782</v>
      </c>
      <c r="D2047">
        <v>2017</v>
      </c>
      <c r="E2047" t="s">
        <v>2783</v>
      </c>
      <c r="F2047" t="s">
        <v>2787</v>
      </c>
      <c r="G2047">
        <v>4</v>
      </c>
      <c r="H2047" t="s">
        <v>33771</v>
      </c>
      <c r="J2047">
        <v>4</v>
      </c>
      <c r="K2047" t="s">
        <v>33799</v>
      </c>
      <c r="L2047" t="s">
        <v>33888</v>
      </c>
      <c r="M2047" t="s">
        <v>33889</v>
      </c>
      <c r="N2047" t="s">
        <v>33890</v>
      </c>
      <c r="O2047" t="s">
        <v>33853</v>
      </c>
      <c r="P2047" t="s">
        <v>33885</v>
      </c>
      <c r="Q2047">
        <f>60+15/60</f>
        <v>60.25</v>
      </c>
      <c r="R2047">
        <f>17+32/60</f>
        <v>17.533333333333335</v>
      </c>
      <c r="S2047">
        <v>5</v>
      </c>
      <c r="T2047">
        <v>22.0053050397878</v>
      </c>
      <c r="U2047">
        <v>13.2616487455197</v>
      </c>
      <c r="V2047">
        <v>100</v>
      </c>
      <c r="W2047">
        <v>22</v>
      </c>
      <c r="X2047" t="s">
        <v>33876</v>
      </c>
    </row>
    <row r="2048" spans="1:24" hidden="1">
      <c r="A2048" t="s">
        <v>34316</v>
      </c>
      <c r="B2048" t="s">
        <v>2780</v>
      </c>
      <c r="C2048" t="s">
        <v>2782</v>
      </c>
      <c r="D2048">
        <v>2017</v>
      </c>
      <c r="E2048" t="s">
        <v>2783</v>
      </c>
      <c r="F2048" t="s">
        <v>2787</v>
      </c>
      <c r="G2048">
        <v>4</v>
      </c>
      <c r="H2048" t="s">
        <v>33771</v>
      </c>
      <c r="J2048">
        <v>4</v>
      </c>
      <c r="K2048" t="s">
        <v>33799</v>
      </c>
      <c r="L2048" t="s">
        <v>33888</v>
      </c>
      <c r="M2048" t="s">
        <v>33889</v>
      </c>
      <c r="N2048" t="s">
        <v>33890</v>
      </c>
      <c r="O2048" t="s">
        <v>33853</v>
      </c>
      <c r="P2048" t="s">
        <v>33885</v>
      </c>
      <c r="Q2048">
        <f>60+15/60</f>
        <v>60.25</v>
      </c>
      <c r="R2048">
        <f>17+32/60</f>
        <v>17.533333333333335</v>
      </c>
      <c r="S2048">
        <v>5</v>
      </c>
      <c r="T2048">
        <v>23.5543766578249</v>
      </c>
      <c r="U2048">
        <v>12.9032258064516</v>
      </c>
      <c r="V2048">
        <v>100</v>
      </c>
      <c r="W2048">
        <v>23.5</v>
      </c>
      <c r="X2048" t="s">
        <v>33876</v>
      </c>
    </row>
    <row r="2049" spans="1:23" hidden="1">
      <c r="A2049" t="s">
        <v>34316</v>
      </c>
      <c r="B2049" t="s">
        <v>2780</v>
      </c>
      <c r="C2049" t="s">
        <v>2782</v>
      </c>
      <c r="D2049">
        <v>2017</v>
      </c>
      <c r="E2049" t="s">
        <v>2783</v>
      </c>
      <c r="F2049" t="s">
        <v>2787</v>
      </c>
      <c r="G2049">
        <v>4</v>
      </c>
      <c r="H2049" t="s">
        <v>33771</v>
      </c>
      <c r="J2049">
        <v>4</v>
      </c>
      <c r="K2049" t="s">
        <v>33799</v>
      </c>
      <c r="L2049" t="s">
        <v>33888</v>
      </c>
      <c r="M2049" t="s">
        <v>33889</v>
      </c>
      <c r="N2049" t="s">
        <v>33890</v>
      </c>
      <c r="O2049" t="s">
        <v>33853</v>
      </c>
      <c r="P2049" t="s">
        <v>33886</v>
      </c>
      <c r="Q2049">
        <f>64+10/60</f>
        <v>64.166666666666671</v>
      </c>
      <c r="R2049">
        <f>19+45/60</f>
        <v>19.75</v>
      </c>
      <c r="S2049">
        <v>5</v>
      </c>
      <c r="T2049">
        <v>16.976127320954902</v>
      </c>
      <c r="U2049">
        <v>84.229390681003593</v>
      </c>
      <c r="V2049">
        <v>100</v>
      </c>
      <c r="W2049">
        <v>17</v>
      </c>
    </row>
    <row r="2050" spans="1:23" hidden="1">
      <c r="A2050" t="s">
        <v>34316</v>
      </c>
      <c r="B2050" t="s">
        <v>2780</v>
      </c>
      <c r="C2050" t="s">
        <v>2782</v>
      </c>
      <c r="D2050">
        <v>2017</v>
      </c>
      <c r="E2050" t="s">
        <v>2783</v>
      </c>
      <c r="F2050" t="s">
        <v>2787</v>
      </c>
      <c r="G2050">
        <v>4</v>
      </c>
      <c r="H2050" t="s">
        <v>33771</v>
      </c>
      <c r="J2050">
        <v>4</v>
      </c>
      <c r="K2050" t="s">
        <v>33799</v>
      </c>
      <c r="L2050" t="s">
        <v>33888</v>
      </c>
      <c r="M2050" t="s">
        <v>33889</v>
      </c>
      <c r="N2050" t="s">
        <v>33890</v>
      </c>
      <c r="O2050" t="s">
        <v>33853</v>
      </c>
      <c r="P2050" t="s">
        <v>33886</v>
      </c>
      <c r="Q2050">
        <f>64+10/60</f>
        <v>64.166666666666671</v>
      </c>
      <c r="R2050">
        <f>19+45/60</f>
        <v>19.75</v>
      </c>
      <c r="S2050">
        <v>5</v>
      </c>
      <c r="T2050">
        <v>17.9946949602122</v>
      </c>
      <c r="U2050">
        <v>58.064516129032199</v>
      </c>
      <c r="V2050">
        <v>100</v>
      </c>
      <c r="W2050">
        <v>18</v>
      </c>
    </row>
    <row r="2051" spans="1:23" hidden="1">
      <c r="A2051" t="s">
        <v>34316</v>
      </c>
      <c r="B2051" t="s">
        <v>2780</v>
      </c>
      <c r="C2051" t="s">
        <v>2782</v>
      </c>
      <c r="D2051">
        <v>2017</v>
      </c>
      <c r="E2051" t="s">
        <v>2783</v>
      </c>
      <c r="F2051" t="s">
        <v>2787</v>
      </c>
      <c r="G2051">
        <v>4</v>
      </c>
      <c r="H2051" t="s">
        <v>33771</v>
      </c>
      <c r="J2051">
        <v>4</v>
      </c>
      <c r="K2051" t="s">
        <v>33799</v>
      </c>
      <c r="L2051" t="s">
        <v>33888</v>
      </c>
      <c r="M2051" t="s">
        <v>33889</v>
      </c>
      <c r="N2051" t="s">
        <v>33890</v>
      </c>
      <c r="O2051" t="s">
        <v>33853</v>
      </c>
      <c r="P2051" t="s">
        <v>33886</v>
      </c>
      <c r="Q2051">
        <f>64+10/60</f>
        <v>64.166666666666671</v>
      </c>
      <c r="R2051">
        <f>19+45/60</f>
        <v>19.75</v>
      </c>
      <c r="S2051">
        <v>5</v>
      </c>
      <c r="T2051">
        <v>20.0106100795755</v>
      </c>
      <c r="U2051">
        <v>26.164874551971302</v>
      </c>
      <c r="V2051">
        <v>100</v>
      </c>
      <c r="W2051">
        <v>20</v>
      </c>
    </row>
    <row r="2052" spans="1:23" hidden="1">
      <c r="A2052" t="s">
        <v>34316</v>
      </c>
      <c r="B2052" t="s">
        <v>2780</v>
      </c>
      <c r="C2052" t="s">
        <v>2782</v>
      </c>
      <c r="D2052">
        <v>2017</v>
      </c>
      <c r="E2052" t="s">
        <v>2783</v>
      </c>
      <c r="F2052" t="s">
        <v>2787</v>
      </c>
      <c r="G2052">
        <v>4</v>
      </c>
      <c r="H2052" t="s">
        <v>33771</v>
      </c>
      <c r="J2052">
        <v>4</v>
      </c>
      <c r="K2052" t="s">
        <v>33799</v>
      </c>
      <c r="L2052" t="s">
        <v>33888</v>
      </c>
      <c r="M2052" t="s">
        <v>33889</v>
      </c>
      <c r="N2052" t="s">
        <v>33890</v>
      </c>
      <c r="O2052" t="s">
        <v>33853</v>
      </c>
      <c r="P2052" t="s">
        <v>33886</v>
      </c>
      <c r="Q2052">
        <f>64+10/60</f>
        <v>64.166666666666671</v>
      </c>
      <c r="R2052">
        <f>19+45/60</f>
        <v>19.75</v>
      </c>
      <c r="S2052">
        <v>5</v>
      </c>
      <c r="T2052">
        <v>22.026525198938899</v>
      </c>
      <c r="U2052">
        <v>18.279569892473098</v>
      </c>
      <c r="V2052">
        <v>100</v>
      </c>
      <c r="W2052">
        <v>22</v>
      </c>
    </row>
    <row r="2053" spans="1:23" hidden="1">
      <c r="A2053" t="s">
        <v>34316</v>
      </c>
      <c r="B2053" t="s">
        <v>2780</v>
      </c>
      <c r="C2053" t="s">
        <v>2782</v>
      </c>
      <c r="D2053">
        <v>2017</v>
      </c>
      <c r="E2053" t="s">
        <v>2783</v>
      </c>
      <c r="F2053" t="s">
        <v>2787</v>
      </c>
      <c r="G2053">
        <v>4</v>
      </c>
      <c r="H2053" t="s">
        <v>33771</v>
      </c>
      <c r="J2053">
        <v>4</v>
      </c>
      <c r="K2053" t="s">
        <v>33799</v>
      </c>
      <c r="L2053" t="s">
        <v>33888</v>
      </c>
      <c r="M2053" t="s">
        <v>33889</v>
      </c>
      <c r="N2053" t="s">
        <v>33890</v>
      </c>
      <c r="O2053" t="s">
        <v>33853</v>
      </c>
      <c r="P2053" t="s">
        <v>33886</v>
      </c>
      <c r="Q2053">
        <f>64+10/60</f>
        <v>64.166666666666671</v>
      </c>
      <c r="R2053">
        <f>19+45/60</f>
        <v>19.75</v>
      </c>
      <c r="S2053">
        <v>5</v>
      </c>
      <c r="T2053">
        <v>23.533156498673701</v>
      </c>
      <c r="U2053">
        <v>24.014336917562702</v>
      </c>
      <c r="V2053">
        <v>100</v>
      </c>
      <c r="W2053">
        <v>23.5</v>
      </c>
    </row>
    <row r="2054" spans="1:23" hidden="1">
      <c r="A2054" t="s">
        <v>34317</v>
      </c>
      <c r="B2054" t="s">
        <v>24998</v>
      </c>
      <c r="C2054" t="s">
        <v>31862</v>
      </c>
      <c r="D2054">
        <v>2002</v>
      </c>
      <c r="E2054" t="s">
        <v>452</v>
      </c>
      <c r="G2054">
        <v>3</v>
      </c>
      <c r="J2054">
        <v>3</v>
      </c>
      <c r="K2054" t="s">
        <v>34002</v>
      </c>
      <c r="L2054" t="s">
        <v>33922</v>
      </c>
      <c r="M2054" t="s">
        <v>33923</v>
      </c>
      <c r="N2054" t="s">
        <v>33867</v>
      </c>
      <c r="O2054" t="s">
        <v>33853</v>
      </c>
      <c r="P2054" t="s">
        <v>34185</v>
      </c>
      <c r="Q2054">
        <f>36+36/60</f>
        <v>36.6</v>
      </c>
      <c r="R2054">
        <f>136+41/60</f>
        <v>136.68333333333334</v>
      </c>
      <c r="S2054">
        <v>5</v>
      </c>
      <c r="T2054">
        <v>10.979591836734601</v>
      </c>
      <c r="U2054">
        <v>69.230769230769198</v>
      </c>
      <c r="V2054">
        <v>100</v>
      </c>
      <c r="W2054">
        <v>11</v>
      </c>
    </row>
    <row r="2055" spans="1:23" hidden="1">
      <c r="A2055" t="s">
        <v>34317</v>
      </c>
      <c r="B2055" t="s">
        <v>24998</v>
      </c>
      <c r="C2055" t="s">
        <v>31862</v>
      </c>
      <c r="D2055">
        <v>2002</v>
      </c>
      <c r="E2055" t="s">
        <v>452</v>
      </c>
      <c r="G2055">
        <v>3</v>
      </c>
      <c r="J2055">
        <v>3</v>
      </c>
      <c r="K2055" t="s">
        <v>34002</v>
      </c>
      <c r="L2055" t="s">
        <v>33922</v>
      </c>
      <c r="M2055" t="s">
        <v>33923</v>
      </c>
      <c r="N2055" t="s">
        <v>33867</v>
      </c>
      <c r="O2055" t="s">
        <v>33853</v>
      </c>
      <c r="P2055" t="s">
        <v>34185</v>
      </c>
      <c r="Q2055">
        <f>36+36/60</f>
        <v>36.6</v>
      </c>
      <c r="R2055">
        <f>136+41/60</f>
        <v>136.68333333333334</v>
      </c>
      <c r="S2055">
        <v>5</v>
      </c>
      <c r="T2055">
        <v>11.979591836734601</v>
      </c>
      <c r="U2055">
        <v>90.934065934065899</v>
      </c>
      <c r="V2055">
        <v>100</v>
      </c>
      <c r="W2055">
        <v>12</v>
      </c>
    </row>
    <row r="2056" spans="1:23" hidden="1">
      <c r="A2056" t="s">
        <v>34317</v>
      </c>
      <c r="B2056" t="s">
        <v>24998</v>
      </c>
      <c r="C2056" t="s">
        <v>31862</v>
      </c>
      <c r="D2056">
        <v>2002</v>
      </c>
      <c r="E2056" t="s">
        <v>452</v>
      </c>
      <c r="G2056">
        <v>3</v>
      </c>
      <c r="J2056">
        <v>3</v>
      </c>
      <c r="K2056" t="s">
        <v>34002</v>
      </c>
      <c r="L2056" t="s">
        <v>33922</v>
      </c>
      <c r="M2056" t="s">
        <v>33923</v>
      </c>
      <c r="N2056" t="s">
        <v>33867</v>
      </c>
      <c r="O2056" t="s">
        <v>33853</v>
      </c>
      <c r="P2056" t="s">
        <v>34185</v>
      </c>
      <c r="Q2056">
        <f>36+36/60</f>
        <v>36.6</v>
      </c>
      <c r="R2056">
        <f>136+41/60</f>
        <v>136.68333333333334</v>
      </c>
      <c r="S2056">
        <v>5</v>
      </c>
      <c r="T2056">
        <v>12.979591836734601</v>
      </c>
      <c r="U2056">
        <v>47.802197802197703</v>
      </c>
      <c r="V2056">
        <v>100</v>
      </c>
      <c r="W2056">
        <v>13</v>
      </c>
    </row>
    <row r="2057" spans="1:23" hidden="1">
      <c r="A2057" t="s">
        <v>34317</v>
      </c>
      <c r="B2057" t="s">
        <v>24998</v>
      </c>
      <c r="C2057" t="s">
        <v>31862</v>
      </c>
      <c r="D2057">
        <v>2002</v>
      </c>
      <c r="E2057" t="s">
        <v>452</v>
      </c>
      <c r="G2057">
        <v>3</v>
      </c>
      <c r="J2057">
        <v>3</v>
      </c>
      <c r="K2057" t="s">
        <v>34002</v>
      </c>
      <c r="L2057" t="s">
        <v>33922</v>
      </c>
      <c r="M2057" t="s">
        <v>33923</v>
      </c>
      <c r="N2057" t="s">
        <v>33867</v>
      </c>
      <c r="O2057" t="s">
        <v>33853</v>
      </c>
      <c r="P2057" t="s">
        <v>34185</v>
      </c>
      <c r="Q2057">
        <f>36+36/60</f>
        <v>36.6</v>
      </c>
      <c r="R2057">
        <f>136+41/60</f>
        <v>136.68333333333334</v>
      </c>
      <c r="S2057">
        <v>5</v>
      </c>
      <c r="T2057">
        <v>14</v>
      </c>
      <c r="U2057">
        <v>-0.82978246243555898</v>
      </c>
      <c r="V2057">
        <v>100</v>
      </c>
      <c r="W2057">
        <v>14</v>
      </c>
    </row>
    <row r="2058" spans="1:23" hidden="1">
      <c r="A2058" t="s">
        <v>34317</v>
      </c>
      <c r="B2058" t="s">
        <v>24998</v>
      </c>
      <c r="C2058" t="s">
        <v>31862</v>
      </c>
      <c r="D2058">
        <v>2002</v>
      </c>
      <c r="E2058" t="s">
        <v>452</v>
      </c>
      <c r="G2058">
        <v>3</v>
      </c>
      <c r="J2058">
        <v>3</v>
      </c>
      <c r="K2058" t="s">
        <v>34002</v>
      </c>
      <c r="L2058" t="s">
        <v>33922</v>
      </c>
      <c r="M2058" t="s">
        <v>33923</v>
      </c>
      <c r="N2058" t="s">
        <v>33867</v>
      </c>
      <c r="O2058" t="s">
        <v>33853</v>
      </c>
      <c r="P2058" t="s">
        <v>34185</v>
      </c>
      <c r="Q2058">
        <f>36+36/60</f>
        <v>36.6</v>
      </c>
      <c r="R2058">
        <f>136+41/60</f>
        <v>136.68333333333334</v>
      </c>
      <c r="S2058">
        <v>5</v>
      </c>
      <c r="T2058">
        <v>14.979591836734601</v>
      </c>
      <c r="U2058">
        <v>1.0989010989010199</v>
      </c>
      <c r="V2058">
        <v>100</v>
      </c>
      <c r="W2058">
        <v>15</v>
      </c>
    </row>
    <row r="2059" spans="1:23" hidden="1">
      <c r="A2059" t="s">
        <v>34317</v>
      </c>
      <c r="B2059" t="s">
        <v>24998</v>
      </c>
      <c r="C2059" t="s">
        <v>31862</v>
      </c>
      <c r="D2059">
        <v>2002</v>
      </c>
      <c r="E2059" t="s">
        <v>452</v>
      </c>
      <c r="G2059">
        <v>3</v>
      </c>
      <c r="J2059">
        <v>3</v>
      </c>
      <c r="K2059" t="s">
        <v>34002</v>
      </c>
      <c r="L2059" t="s">
        <v>33922</v>
      </c>
      <c r="M2059" t="s">
        <v>33923</v>
      </c>
      <c r="N2059" t="s">
        <v>33867</v>
      </c>
      <c r="O2059" t="s">
        <v>33853</v>
      </c>
      <c r="P2059" t="s">
        <v>34047</v>
      </c>
      <c r="Q2059">
        <f>31+26/60</f>
        <v>31.433333333333334</v>
      </c>
      <c r="R2059">
        <f>130+55/60</f>
        <v>130.91666666666666</v>
      </c>
      <c r="S2059">
        <v>5</v>
      </c>
      <c r="T2059">
        <v>10.998127340823901</v>
      </c>
      <c r="U2059">
        <v>8.9887640449438209</v>
      </c>
      <c r="V2059">
        <v>100</v>
      </c>
      <c r="W2059">
        <v>11</v>
      </c>
    </row>
    <row r="2060" spans="1:23" hidden="1">
      <c r="A2060" t="s">
        <v>34317</v>
      </c>
      <c r="B2060" t="s">
        <v>24998</v>
      </c>
      <c r="C2060" t="s">
        <v>31862</v>
      </c>
      <c r="D2060">
        <v>2002</v>
      </c>
      <c r="E2060" t="s">
        <v>452</v>
      </c>
      <c r="G2060">
        <v>3</v>
      </c>
      <c r="J2060">
        <v>3</v>
      </c>
      <c r="K2060" t="s">
        <v>34002</v>
      </c>
      <c r="L2060" t="s">
        <v>33922</v>
      </c>
      <c r="M2060" t="s">
        <v>33923</v>
      </c>
      <c r="N2060" t="s">
        <v>33867</v>
      </c>
      <c r="O2060" t="s">
        <v>33853</v>
      </c>
      <c r="P2060" t="s">
        <v>34047</v>
      </c>
      <c r="Q2060">
        <f>31+26/60</f>
        <v>31.433333333333334</v>
      </c>
      <c r="R2060">
        <f>130+55/60</f>
        <v>130.91666666666666</v>
      </c>
      <c r="S2060">
        <v>5</v>
      </c>
      <c r="T2060">
        <v>11.9768258426966</v>
      </c>
      <c r="U2060">
        <v>11.2359550561797</v>
      </c>
      <c r="V2060">
        <v>100</v>
      </c>
      <c r="W2060">
        <v>12</v>
      </c>
    </row>
    <row r="2061" spans="1:23" hidden="1">
      <c r="A2061" t="s">
        <v>34317</v>
      </c>
      <c r="B2061" t="s">
        <v>24998</v>
      </c>
      <c r="C2061" t="s">
        <v>31862</v>
      </c>
      <c r="D2061">
        <v>2002</v>
      </c>
      <c r="E2061" t="s">
        <v>452</v>
      </c>
      <c r="G2061">
        <v>3</v>
      </c>
      <c r="J2061">
        <v>3</v>
      </c>
      <c r="K2061" t="s">
        <v>34002</v>
      </c>
      <c r="L2061" t="s">
        <v>33922</v>
      </c>
      <c r="M2061" t="s">
        <v>33923</v>
      </c>
      <c r="N2061" t="s">
        <v>33867</v>
      </c>
      <c r="O2061" t="s">
        <v>33853</v>
      </c>
      <c r="P2061" t="s">
        <v>34047</v>
      </c>
      <c r="Q2061">
        <f>31+26/60</f>
        <v>31.433333333333334</v>
      </c>
      <c r="R2061">
        <f>130+55/60</f>
        <v>130.91666666666666</v>
      </c>
      <c r="S2061">
        <v>5</v>
      </c>
      <c r="T2061">
        <v>12.9964887640449</v>
      </c>
      <c r="U2061">
        <v>16.8539325842696</v>
      </c>
      <c r="V2061">
        <v>100</v>
      </c>
      <c r="W2061">
        <v>13</v>
      </c>
    </row>
    <row r="2062" spans="1:23" hidden="1">
      <c r="A2062" t="s">
        <v>34317</v>
      </c>
      <c r="B2062" t="s">
        <v>24998</v>
      </c>
      <c r="C2062" t="s">
        <v>31862</v>
      </c>
      <c r="D2062">
        <v>2002</v>
      </c>
      <c r="E2062" t="s">
        <v>452</v>
      </c>
      <c r="G2062">
        <v>3</v>
      </c>
      <c r="J2062">
        <v>3</v>
      </c>
      <c r="K2062" t="s">
        <v>34002</v>
      </c>
      <c r="L2062" t="s">
        <v>33922</v>
      </c>
      <c r="M2062" t="s">
        <v>33923</v>
      </c>
      <c r="N2062" t="s">
        <v>33867</v>
      </c>
      <c r="O2062" t="s">
        <v>33853</v>
      </c>
      <c r="P2062" t="s">
        <v>34047</v>
      </c>
      <c r="Q2062">
        <f>31+26/60</f>
        <v>31.433333333333334</v>
      </c>
      <c r="R2062">
        <f>130+55/60</f>
        <v>130.91666666666666</v>
      </c>
      <c r="S2062">
        <v>5</v>
      </c>
      <c r="T2062">
        <v>13.9791666666666</v>
      </c>
      <c r="U2062">
        <v>0</v>
      </c>
      <c r="V2062">
        <v>100</v>
      </c>
      <c r="W2062">
        <v>14</v>
      </c>
    </row>
    <row r="2063" spans="1:23" hidden="1">
      <c r="A2063" t="s">
        <v>34317</v>
      </c>
      <c r="B2063" t="s">
        <v>24998</v>
      </c>
      <c r="C2063" t="s">
        <v>31862</v>
      </c>
      <c r="D2063">
        <v>2002</v>
      </c>
      <c r="E2063" t="s">
        <v>452</v>
      </c>
      <c r="G2063">
        <v>3</v>
      </c>
      <c r="J2063">
        <v>3</v>
      </c>
      <c r="K2063" t="s">
        <v>34002</v>
      </c>
      <c r="L2063" t="s">
        <v>33922</v>
      </c>
      <c r="M2063" t="s">
        <v>33923</v>
      </c>
      <c r="N2063" t="s">
        <v>33867</v>
      </c>
      <c r="O2063" t="s">
        <v>33853</v>
      </c>
      <c r="P2063" t="s">
        <v>34047</v>
      </c>
      <c r="Q2063">
        <f>31+26/60</f>
        <v>31.433333333333334</v>
      </c>
      <c r="R2063">
        <f>130+55/60</f>
        <v>130.91666666666666</v>
      </c>
      <c r="S2063">
        <v>5</v>
      </c>
      <c r="T2063">
        <v>14.9784644194756</v>
      </c>
      <c r="U2063">
        <v>3.3707865168539399</v>
      </c>
      <c r="V2063">
        <v>100</v>
      </c>
      <c r="W2063">
        <v>15</v>
      </c>
    </row>
    <row r="2064" spans="1:23" hidden="1">
      <c r="A2064" t="s">
        <v>34317</v>
      </c>
      <c r="B2064" t="s">
        <v>24998</v>
      </c>
      <c r="C2064" t="s">
        <v>31862</v>
      </c>
      <c r="D2064">
        <v>2002</v>
      </c>
      <c r="E2064" t="s">
        <v>452</v>
      </c>
      <c r="G2064">
        <v>3</v>
      </c>
      <c r="J2064">
        <v>3</v>
      </c>
      <c r="K2064" t="s">
        <v>34002</v>
      </c>
      <c r="L2064" t="s">
        <v>33922</v>
      </c>
      <c r="M2064" t="s">
        <v>33923</v>
      </c>
      <c r="N2064" t="s">
        <v>33867</v>
      </c>
      <c r="O2064" t="s">
        <v>33853</v>
      </c>
      <c r="P2064" t="s">
        <v>34079</v>
      </c>
      <c r="Q2064">
        <f>34+37/60</f>
        <v>34.616666666666667</v>
      </c>
      <c r="R2064">
        <f>134+8/60</f>
        <v>134.13333333333333</v>
      </c>
      <c r="S2064">
        <v>5</v>
      </c>
      <c r="T2064">
        <v>10.994565217391299</v>
      </c>
      <c r="U2064">
        <v>26.086956521739101</v>
      </c>
      <c r="V2064">
        <v>100</v>
      </c>
      <c r="W2064">
        <v>11</v>
      </c>
    </row>
    <row r="2065" spans="1:23" hidden="1">
      <c r="A2065" t="s">
        <v>34317</v>
      </c>
      <c r="B2065" t="s">
        <v>24998</v>
      </c>
      <c r="C2065" t="s">
        <v>31862</v>
      </c>
      <c r="D2065">
        <v>2002</v>
      </c>
      <c r="E2065" t="s">
        <v>452</v>
      </c>
      <c r="G2065">
        <v>3</v>
      </c>
      <c r="J2065">
        <v>3</v>
      </c>
      <c r="K2065" t="s">
        <v>34002</v>
      </c>
      <c r="L2065" t="s">
        <v>33922</v>
      </c>
      <c r="M2065" t="s">
        <v>33923</v>
      </c>
      <c r="N2065" t="s">
        <v>33867</v>
      </c>
      <c r="O2065" t="s">
        <v>33853</v>
      </c>
      <c r="P2065" t="s">
        <v>34079</v>
      </c>
      <c r="Q2065">
        <f>34+37/60</f>
        <v>34.616666666666667</v>
      </c>
      <c r="R2065">
        <f>134+8/60</f>
        <v>134.13333333333333</v>
      </c>
      <c r="S2065">
        <v>5</v>
      </c>
      <c r="T2065">
        <v>11.9692028985507</v>
      </c>
      <c r="U2065">
        <v>47.826086956521699</v>
      </c>
      <c r="V2065">
        <v>100</v>
      </c>
      <c r="W2065">
        <v>12</v>
      </c>
    </row>
    <row r="2066" spans="1:23" hidden="1">
      <c r="A2066" t="s">
        <v>34317</v>
      </c>
      <c r="B2066" t="s">
        <v>24998</v>
      </c>
      <c r="C2066" t="s">
        <v>31862</v>
      </c>
      <c r="D2066">
        <v>2002</v>
      </c>
      <c r="E2066" t="s">
        <v>452</v>
      </c>
      <c r="G2066">
        <v>3</v>
      </c>
      <c r="J2066">
        <v>3</v>
      </c>
      <c r="K2066" t="s">
        <v>34002</v>
      </c>
      <c r="L2066" t="s">
        <v>33922</v>
      </c>
      <c r="M2066" t="s">
        <v>33923</v>
      </c>
      <c r="N2066" t="s">
        <v>33867</v>
      </c>
      <c r="O2066" t="s">
        <v>33853</v>
      </c>
      <c r="P2066" t="s">
        <v>34079</v>
      </c>
      <c r="Q2066">
        <f>34+37/60</f>
        <v>34.616666666666667</v>
      </c>
      <c r="R2066">
        <f>134+8/60</f>
        <v>134.13333333333333</v>
      </c>
      <c r="S2066">
        <v>5</v>
      </c>
      <c r="T2066">
        <v>12.987545289854999</v>
      </c>
      <c r="U2066">
        <v>59.7826086956522</v>
      </c>
      <c r="V2066">
        <v>100</v>
      </c>
      <c r="W2066">
        <v>13</v>
      </c>
    </row>
    <row r="2067" spans="1:23" hidden="1">
      <c r="A2067" t="s">
        <v>34317</v>
      </c>
      <c r="B2067" t="s">
        <v>24998</v>
      </c>
      <c r="C2067" t="s">
        <v>31862</v>
      </c>
      <c r="D2067">
        <v>2002</v>
      </c>
      <c r="E2067" t="s">
        <v>452</v>
      </c>
      <c r="G2067">
        <v>3</v>
      </c>
      <c r="J2067">
        <v>3</v>
      </c>
      <c r="K2067" t="s">
        <v>34002</v>
      </c>
      <c r="L2067" t="s">
        <v>33922</v>
      </c>
      <c r="M2067" t="s">
        <v>33923</v>
      </c>
      <c r="N2067" t="s">
        <v>33867</v>
      </c>
      <c r="O2067" t="s">
        <v>33853</v>
      </c>
      <c r="P2067" t="s">
        <v>34079</v>
      </c>
      <c r="Q2067">
        <f>34+37/60</f>
        <v>34.616666666666667</v>
      </c>
      <c r="R2067">
        <f>134+8/60</f>
        <v>134.13333333333333</v>
      </c>
      <c r="S2067">
        <v>5</v>
      </c>
      <c r="T2067">
        <v>13.9791666666666</v>
      </c>
      <c r="U2067">
        <v>0</v>
      </c>
      <c r="V2067">
        <v>100</v>
      </c>
      <c r="W2067">
        <v>14</v>
      </c>
    </row>
    <row r="2068" spans="1:23" hidden="1">
      <c r="A2068" t="s">
        <v>34317</v>
      </c>
      <c r="B2068" t="s">
        <v>24998</v>
      </c>
      <c r="C2068" t="s">
        <v>31862</v>
      </c>
      <c r="D2068">
        <v>2002</v>
      </c>
      <c r="E2068" t="s">
        <v>452</v>
      </c>
      <c r="G2068">
        <v>3</v>
      </c>
      <c r="J2068">
        <v>3</v>
      </c>
      <c r="K2068" t="s">
        <v>34002</v>
      </c>
      <c r="L2068" t="s">
        <v>33922</v>
      </c>
      <c r="M2068" t="s">
        <v>33923</v>
      </c>
      <c r="N2068" t="s">
        <v>33867</v>
      </c>
      <c r="O2068" t="s">
        <v>33853</v>
      </c>
      <c r="P2068" t="s">
        <v>34079</v>
      </c>
      <c r="Q2068">
        <f>34+37/60</f>
        <v>34.616666666666667</v>
      </c>
      <c r="R2068">
        <f>134+8/60</f>
        <v>134.13333333333333</v>
      </c>
      <c r="S2068">
        <v>5</v>
      </c>
      <c r="T2068">
        <v>14.978713768115901</v>
      </c>
      <c r="U2068">
        <v>2.1739130434782501</v>
      </c>
      <c r="V2068">
        <v>100</v>
      </c>
      <c r="W2068">
        <v>15</v>
      </c>
    </row>
    <row r="2069" spans="1:23" hidden="1">
      <c r="A2069" t="s">
        <v>34318</v>
      </c>
      <c r="B2069" t="s">
        <v>24998</v>
      </c>
      <c r="C2069" t="s">
        <v>25000</v>
      </c>
      <c r="D2069">
        <v>2006</v>
      </c>
      <c r="E2069" t="s">
        <v>2662</v>
      </c>
      <c r="F2069" t="s">
        <v>25002</v>
      </c>
      <c r="G2069">
        <v>3</v>
      </c>
      <c r="H2069" t="s">
        <v>33794</v>
      </c>
      <c r="J2069">
        <v>3</v>
      </c>
      <c r="K2069" t="s">
        <v>34002</v>
      </c>
      <c r="L2069" t="s">
        <v>33922</v>
      </c>
      <c r="M2069" t="s">
        <v>33923</v>
      </c>
      <c r="N2069" t="s">
        <v>33867</v>
      </c>
      <c r="O2069" t="s">
        <v>33864</v>
      </c>
      <c r="P2069">
        <v>1</v>
      </c>
      <c r="Q2069">
        <f>37+47/60</f>
        <v>37.783333333333331</v>
      </c>
      <c r="R2069">
        <f>138+56/60</f>
        <v>138.93333333333334</v>
      </c>
      <c r="S2069">
        <v>4</v>
      </c>
      <c r="T2069">
        <v>11.974093264248699</v>
      </c>
      <c r="U2069">
        <v>100.943396226415</v>
      </c>
      <c r="V2069">
        <v>60</v>
      </c>
      <c r="W2069">
        <v>12</v>
      </c>
    </row>
    <row r="2070" spans="1:23" hidden="1">
      <c r="A2070" t="s">
        <v>34318</v>
      </c>
      <c r="B2070" t="s">
        <v>24998</v>
      </c>
      <c r="C2070" t="s">
        <v>25000</v>
      </c>
      <c r="D2070">
        <v>2006</v>
      </c>
      <c r="E2070" t="s">
        <v>2662</v>
      </c>
      <c r="F2070" t="s">
        <v>25002</v>
      </c>
      <c r="G2070">
        <v>3</v>
      </c>
      <c r="H2070" t="s">
        <v>33794</v>
      </c>
      <c r="J2070">
        <v>3</v>
      </c>
      <c r="K2070" t="s">
        <v>34002</v>
      </c>
      <c r="L2070" t="s">
        <v>33922</v>
      </c>
      <c r="M2070" t="s">
        <v>33923</v>
      </c>
      <c r="N2070" t="s">
        <v>33867</v>
      </c>
      <c r="O2070" t="s">
        <v>33864</v>
      </c>
      <c r="P2070">
        <v>1</v>
      </c>
      <c r="Q2070">
        <f>37+47/60</f>
        <v>37.783333333333331</v>
      </c>
      <c r="R2070">
        <f>138+56/60</f>
        <v>138.93333333333334</v>
      </c>
      <c r="S2070">
        <v>4</v>
      </c>
      <c r="T2070">
        <v>12.968911917098399</v>
      </c>
      <c r="U2070">
        <v>101.88679245282999</v>
      </c>
      <c r="V2070">
        <v>60</v>
      </c>
      <c r="W2070">
        <v>13</v>
      </c>
    </row>
    <row r="2071" spans="1:23" hidden="1">
      <c r="A2071" t="s">
        <v>34318</v>
      </c>
      <c r="B2071" t="s">
        <v>24998</v>
      </c>
      <c r="C2071" t="s">
        <v>25000</v>
      </c>
      <c r="D2071">
        <v>2006</v>
      </c>
      <c r="E2071" t="s">
        <v>2662</v>
      </c>
      <c r="F2071" t="s">
        <v>25002</v>
      </c>
      <c r="G2071">
        <v>3</v>
      </c>
      <c r="H2071" t="s">
        <v>33794</v>
      </c>
      <c r="J2071">
        <v>3</v>
      </c>
      <c r="K2071" t="s">
        <v>34002</v>
      </c>
      <c r="L2071" t="s">
        <v>33922</v>
      </c>
      <c r="M2071" t="s">
        <v>33923</v>
      </c>
      <c r="N2071" t="s">
        <v>33867</v>
      </c>
      <c r="O2071" t="s">
        <v>33864</v>
      </c>
      <c r="P2071">
        <v>1</v>
      </c>
      <c r="Q2071">
        <f>37+47/60</f>
        <v>37.783333333333331</v>
      </c>
      <c r="R2071">
        <f>138+56/60</f>
        <v>138.93333333333334</v>
      </c>
      <c r="S2071">
        <v>4</v>
      </c>
      <c r="T2071">
        <v>13.9844559585492</v>
      </c>
      <c r="U2071">
        <v>58.490566037735803</v>
      </c>
      <c r="V2071">
        <v>60</v>
      </c>
      <c r="W2071">
        <v>14</v>
      </c>
    </row>
    <row r="2072" spans="1:23" hidden="1">
      <c r="A2072" t="s">
        <v>34318</v>
      </c>
      <c r="B2072" t="s">
        <v>24998</v>
      </c>
      <c r="C2072" t="s">
        <v>25000</v>
      </c>
      <c r="D2072">
        <v>2006</v>
      </c>
      <c r="E2072" t="s">
        <v>2662</v>
      </c>
      <c r="F2072" t="s">
        <v>25002</v>
      </c>
      <c r="G2072">
        <v>3</v>
      </c>
      <c r="H2072" t="s">
        <v>33794</v>
      </c>
      <c r="J2072">
        <v>3</v>
      </c>
      <c r="K2072" t="s">
        <v>34002</v>
      </c>
      <c r="L2072" t="s">
        <v>33922</v>
      </c>
      <c r="M2072" t="s">
        <v>33923</v>
      </c>
      <c r="N2072" t="s">
        <v>33867</v>
      </c>
      <c r="O2072" t="s">
        <v>33864</v>
      </c>
      <c r="P2072">
        <v>1</v>
      </c>
      <c r="Q2072">
        <f>37+47/60</f>
        <v>37.783333333333331</v>
      </c>
      <c r="R2072">
        <f>138+56/60</f>
        <v>138.93333333333334</v>
      </c>
      <c r="S2072">
        <v>4</v>
      </c>
      <c r="T2072">
        <v>14.9792746113989</v>
      </c>
      <c r="U2072">
        <v>33.962264150943398</v>
      </c>
      <c r="V2072">
        <v>60</v>
      </c>
      <c r="W2072">
        <v>15</v>
      </c>
    </row>
    <row r="2073" spans="1:23" hidden="1">
      <c r="A2073" t="s">
        <v>34318</v>
      </c>
      <c r="B2073" t="s">
        <v>24998</v>
      </c>
      <c r="C2073" t="s">
        <v>25000</v>
      </c>
      <c r="D2073">
        <v>2006</v>
      </c>
      <c r="E2073" t="s">
        <v>2662</v>
      </c>
      <c r="F2073" t="s">
        <v>25002</v>
      </c>
      <c r="G2073">
        <v>3</v>
      </c>
      <c r="H2073" t="s">
        <v>33794</v>
      </c>
      <c r="J2073">
        <v>3</v>
      </c>
      <c r="K2073" t="s">
        <v>34002</v>
      </c>
      <c r="L2073" t="s">
        <v>33922</v>
      </c>
      <c r="M2073" t="s">
        <v>33923</v>
      </c>
      <c r="N2073" t="s">
        <v>33867</v>
      </c>
      <c r="O2073" t="s">
        <v>33864</v>
      </c>
      <c r="P2073">
        <v>4</v>
      </c>
      <c r="Q2073">
        <f>34+46/60</f>
        <v>34.766666666666666</v>
      </c>
      <c r="R2073">
        <f>136+26/60</f>
        <v>136.43333333333334</v>
      </c>
      <c r="S2073">
        <v>5</v>
      </c>
      <c r="T2073">
        <v>11</v>
      </c>
      <c r="U2073">
        <v>81.308411214953196</v>
      </c>
      <c r="V2073">
        <v>120</v>
      </c>
      <c r="W2073">
        <v>11</v>
      </c>
    </row>
    <row r="2074" spans="1:23" hidden="1">
      <c r="A2074" t="s">
        <v>34318</v>
      </c>
      <c r="B2074" t="s">
        <v>24998</v>
      </c>
      <c r="C2074" t="s">
        <v>25000</v>
      </c>
      <c r="D2074">
        <v>2006</v>
      </c>
      <c r="E2074" t="s">
        <v>2662</v>
      </c>
      <c r="F2074" t="s">
        <v>25002</v>
      </c>
      <c r="G2074">
        <v>3</v>
      </c>
      <c r="H2074" t="s">
        <v>33794</v>
      </c>
      <c r="J2074">
        <v>3</v>
      </c>
      <c r="K2074" t="s">
        <v>34002</v>
      </c>
      <c r="L2074" t="s">
        <v>33922</v>
      </c>
      <c r="M2074" t="s">
        <v>33923</v>
      </c>
      <c r="N2074" t="s">
        <v>33867</v>
      </c>
      <c r="O2074" t="s">
        <v>33864</v>
      </c>
      <c r="P2074">
        <v>4</v>
      </c>
      <c r="Q2074">
        <f>34+46/60</f>
        <v>34.766666666666666</v>
      </c>
      <c r="R2074">
        <f>136+26/60</f>
        <v>136.43333333333334</v>
      </c>
      <c r="S2074">
        <v>5</v>
      </c>
      <c r="T2074">
        <v>11.9791666666666</v>
      </c>
      <c r="U2074">
        <v>77.570093457943898</v>
      </c>
      <c r="V2074">
        <v>120</v>
      </c>
      <c r="W2074">
        <v>12</v>
      </c>
    </row>
    <row r="2075" spans="1:23" hidden="1">
      <c r="A2075" t="s">
        <v>34318</v>
      </c>
      <c r="B2075" t="s">
        <v>24998</v>
      </c>
      <c r="C2075" t="s">
        <v>25000</v>
      </c>
      <c r="D2075">
        <v>2006</v>
      </c>
      <c r="E2075" t="s">
        <v>2662</v>
      </c>
      <c r="F2075" t="s">
        <v>25002</v>
      </c>
      <c r="G2075">
        <v>3</v>
      </c>
      <c r="H2075" t="s">
        <v>33794</v>
      </c>
      <c r="J2075">
        <v>3</v>
      </c>
      <c r="K2075" t="s">
        <v>34002</v>
      </c>
      <c r="L2075" t="s">
        <v>33922</v>
      </c>
      <c r="M2075" t="s">
        <v>33923</v>
      </c>
      <c r="N2075" t="s">
        <v>33867</v>
      </c>
      <c r="O2075" t="s">
        <v>33864</v>
      </c>
      <c r="P2075">
        <v>4</v>
      </c>
      <c r="Q2075">
        <f>34+46/60</f>
        <v>34.766666666666666</v>
      </c>
      <c r="R2075">
        <f>136+26/60</f>
        <v>136.43333333333334</v>
      </c>
      <c r="S2075">
        <v>5</v>
      </c>
      <c r="T2075">
        <v>13</v>
      </c>
      <c r="U2075">
        <v>40.186915887850397</v>
      </c>
      <c r="V2075">
        <v>120</v>
      </c>
      <c r="W2075">
        <v>13</v>
      </c>
    </row>
    <row r="2076" spans="1:23" hidden="1">
      <c r="A2076" t="s">
        <v>34318</v>
      </c>
      <c r="B2076" t="s">
        <v>24998</v>
      </c>
      <c r="C2076" t="s">
        <v>25000</v>
      </c>
      <c r="D2076">
        <v>2006</v>
      </c>
      <c r="E2076" t="s">
        <v>2662</v>
      </c>
      <c r="F2076" t="s">
        <v>25002</v>
      </c>
      <c r="G2076">
        <v>3</v>
      </c>
      <c r="H2076" t="s">
        <v>33794</v>
      </c>
      <c r="J2076">
        <v>3</v>
      </c>
      <c r="K2076" t="s">
        <v>34002</v>
      </c>
      <c r="L2076" t="s">
        <v>33922</v>
      </c>
      <c r="M2076" t="s">
        <v>33923</v>
      </c>
      <c r="N2076" t="s">
        <v>33867</v>
      </c>
      <c r="O2076" t="s">
        <v>33864</v>
      </c>
      <c r="P2076">
        <v>4</v>
      </c>
      <c r="Q2076">
        <f>34+46/60</f>
        <v>34.766666666666666</v>
      </c>
      <c r="R2076">
        <f>136+26/60</f>
        <v>136.43333333333334</v>
      </c>
      <c r="S2076">
        <v>5</v>
      </c>
      <c r="T2076">
        <v>13.9791666666666</v>
      </c>
      <c r="U2076">
        <v>2.8037383177569901</v>
      </c>
      <c r="V2076">
        <v>120</v>
      </c>
      <c r="W2076">
        <v>14</v>
      </c>
    </row>
    <row r="2077" spans="1:23" hidden="1">
      <c r="A2077" t="s">
        <v>34318</v>
      </c>
      <c r="B2077" t="s">
        <v>24998</v>
      </c>
      <c r="C2077" t="s">
        <v>25000</v>
      </c>
      <c r="D2077">
        <v>2006</v>
      </c>
      <c r="E2077" t="s">
        <v>2662</v>
      </c>
      <c r="F2077" t="s">
        <v>25002</v>
      </c>
      <c r="G2077">
        <v>3</v>
      </c>
      <c r="H2077" t="s">
        <v>33794</v>
      </c>
      <c r="J2077">
        <v>3</v>
      </c>
      <c r="K2077" t="s">
        <v>34002</v>
      </c>
      <c r="L2077" t="s">
        <v>33922</v>
      </c>
      <c r="M2077" t="s">
        <v>33923</v>
      </c>
      <c r="N2077" t="s">
        <v>33867</v>
      </c>
      <c r="O2077" t="s">
        <v>33864</v>
      </c>
      <c r="P2077">
        <v>4</v>
      </c>
      <c r="Q2077">
        <f>34+46/60</f>
        <v>34.766666666666666</v>
      </c>
      <c r="R2077">
        <f>136+26/60</f>
        <v>136.43333333333334</v>
      </c>
      <c r="S2077">
        <v>5</v>
      </c>
      <c r="T2077">
        <v>15.0208333333333</v>
      </c>
      <c r="U2077">
        <v>9.3457943925233398</v>
      </c>
      <c r="V2077">
        <v>120</v>
      </c>
      <c r="W2077">
        <v>15</v>
      </c>
    </row>
    <row r="2078" spans="1:23" hidden="1">
      <c r="A2078" t="s">
        <v>34318</v>
      </c>
      <c r="B2078" t="s">
        <v>24998</v>
      </c>
      <c r="C2078" t="s">
        <v>25000</v>
      </c>
      <c r="D2078">
        <v>2006</v>
      </c>
      <c r="E2078" t="s">
        <v>2662</v>
      </c>
      <c r="F2078" t="s">
        <v>25002</v>
      </c>
      <c r="G2078">
        <v>3</v>
      </c>
      <c r="H2078" t="s">
        <v>33794</v>
      </c>
      <c r="J2078">
        <v>3</v>
      </c>
      <c r="K2078" t="s">
        <v>34002</v>
      </c>
      <c r="L2078" t="s">
        <v>33922</v>
      </c>
      <c r="M2078" t="s">
        <v>33923</v>
      </c>
      <c r="N2078" t="s">
        <v>33867</v>
      </c>
      <c r="O2078" t="s">
        <v>33864</v>
      </c>
      <c r="P2078">
        <v>9</v>
      </c>
      <c r="Q2078">
        <f>26+20/60</f>
        <v>26.333333333333332</v>
      </c>
      <c r="R2078">
        <f>127+52/60</f>
        <v>127.86666666666666</v>
      </c>
      <c r="S2078">
        <v>4</v>
      </c>
      <c r="T2078">
        <v>11.969870591721801</v>
      </c>
      <c r="U2078">
        <v>68.867924528301799</v>
      </c>
      <c r="V2078">
        <v>60</v>
      </c>
      <c r="W2078">
        <v>12</v>
      </c>
    </row>
    <row r="2079" spans="1:23" hidden="1">
      <c r="A2079" t="s">
        <v>34318</v>
      </c>
      <c r="B2079" t="s">
        <v>24998</v>
      </c>
      <c r="C2079" t="s">
        <v>25000</v>
      </c>
      <c r="D2079">
        <v>2006</v>
      </c>
      <c r="E2079" t="s">
        <v>2662</v>
      </c>
      <c r="F2079" t="s">
        <v>25002</v>
      </c>
      <c r="G2079">
        <v>3</v>
      </c>
      <c r="H2079" t="s">
        <v>33794</v>
      </c>
      <c r="J2079">
        <v>3</v>
      </c>
      <c r="K2079" t="s">
        <v>34002</v>
      </c>
      <c r="L2079" t="s">
        <v>33922</v>
      </c>
      <c r="M2079" t="s">
        <v>33923</v>
      </c>
      <c r="N2079" t="s">
        <v>33867</v>
      </c>
      <c r="O2079" t="s">
        <v>33864</v>
      </c>
      <c r="P2079">
        <v>9</v>
      </c>
      <c r="Q2079">
        <f>26+20/60</f>
        <v>26.333333333333332</v>
      </c>
      <c r="R2079">
        <f>127+52/60</f>
        <v>127.86666666666666</v>
      </c>
      <c r="S2079">
        <v>4</v>
      </c>
      <c r="T2079">
        <v>12.9861701076755</v>
      </c>
      <c r="U2079">
        <v>16.037735849056499</v>
      </c>
      <c r="V2079">
        <v>60</v>
      </c>
      <c r="W2079">
        <v>13</v>
      </c>
    </row>
    <row r="2080" spans="1:23" hidden="1">
      <c r="A2080" t="s">
        <v>34318</v>
      </c>
      <c r="B2080" t="s">
        <v>24998</v>
      </c>
      <c r="C2080" t="s">
        <v>25000</v>
      </c>
      <c r="D2080">
        <v>2006</v>
      </c>
      <c r="E2080" t="s">
        <v>2662</v>
      </c>
      <c r="F2080" t="s">
        <v>25002</v>
      </c>
      <c r="G2080">
        <v>3</v>
      </c>
      <c r="H2080" t="s">
        <v>33794</v>
      </c>
      <c r="J2080">
        <v>3</v>
      </c>
      <c r="K2080" t="s">
        <v>34002</v>
      </c>
      <c r="L2080" t="s">
        <v>33922</v>
      </c>
      <c r="M2080" t="s">
        <v>33923</v>
      </c>
      <c r="N2080" t="s">
        <v>33867</v>
      </c>
      <c r="O2080" t="s">
        <v>33864</v>
      </c>
      <c r="P2080">
        <v>9</v>
      </c>
      <c r="Q2080">
        <f>26+20/60</f>
        <v>26.333333333333332</v>
      </c>
      <c r="R2080">
        <f>127+52/60</f>
        <v>127.86666666666666</v>
      </c>
      <c r="S2080">
        <v>4</v>
      </c>
      <c r="T2080">
        <v>14.0334880964141</v>
      </c>
      <c r="U2080">
        <v>15.0943396226414</v>
      </c>
      <c r="V2080">
        <v>60</v>
      </c>
      <c r="W2080">
        <v>14</v>
      </c>
    </row>
    <row r="2081" spans="1:23" hidden="1">
      <c r="A2081" t="s">
        <v>34318</v>
      </c>
      <c r="B2081" t="s">
        <v>24998</v>
      </c>
      <c r="C2081" t="s">
        <v>25000</v>
      </c>
      <c r="D2081">
        <v>2006</v>
      </c>
      <c r="E2081" t="s">
        <v>2662</v>
      </c>
      <c r="F2081" t="s">
        <v>25002</v>
      </c>
      <c r="G2081">
        <v>3</v>
      </c>
      <c r="H2081" t="s">
        <v>33794</v>
      </c>
      <c r="J2081">
        <v>3</v>
      </c>
      <c r="K2081" t="s">
        <v>34002</v>
      </c>
      <c r="L2081" t="s">
        <v>33922</v>
      </c>
      <c r="M2081" t="s">
        <v>33923</v>
      </c>
      <c r="N2081" t="s">
        <v>33867</v>
      </c>
      <c r="O2081" t="s">
        <v>33864</v>
      </c>
      <c r="P2081">
        <v>9</v>
      </c>
      <c r="Q2081">
        <f>26+20/60</f>
        <v>26.333333333333332</v>
      </c>
      <c r="R2081">
        <f>127+52/60</f>
        <v>127.86666666666666</v>
      </c>
      <c r="S2081">
        <v>4</v>
      </c>
      <c r="T2081">
        <v>15.036945569495201</v>
      </c>
      <c r="U2081">
        <v>23.584905660377299</v>
      </c>
      <c r="V2081">
        <v>60</v>
      </c>
      <c r="W2081">
        <v>15</v>
      </c>
    </row>
    <row r="2082" spans="1:23" hidden="1">
      <c r="A2082" t="s">
        <v>34319</v>
      </c>
      <c r="B2082" t="s">
        <v>4956</v>
      </c>
      <c r="C2082" t="s">
        <v>4957</v>
      </c>
      <c r="D2082">
        <v>2001</v>
      </c>
      <c r="E2082" t="s">
        <v>2662</v>
      </c>
      <c r="F2082" t="s">
        <v>4959</v>
      </c>
      <c r="G2082">
        <v>5</v>
      </c>
      <c r="J2082">
        <v>5</v>
      </c>
      <c r="K2082" t="s">
        <v>33800</v>
      </c>
      <c r="L2082" t="s">
        <v>33907</v>
      </c>
      <c r="M2082" t="s">
        <v>33908</v>
      </c>
      <c r="N2082" t="s">
        <v>33909</v>
      </c>
      <c r="O2082" t="s">
        <v>33853</v>
      </c>
      <c r="P2082" t="s">
        <v>33911</v>
      </c>
      <c r="Q2082">
        <v>40.603152999999999</v>
      </c>
      <c r="R2082">
        <v>140.46378899999999</v>
      </c>
      <c r="S2082">
        <v>7</v>
      </c>
      <c r="T2082">
        <v>9.9746835443037902</v>
      </c>
      <c r="U2082">
        <v>92.957746478873204</v>
      </c>
      <c r="V2082">
        <v>75</v>
      </c>
      <c r="W2082">
        <v>10</v>
      </c>
    </row>
    <row r="2083" spans="1:23" hidden="1">
      <c r="A2083" t="s">
        <v>34319</v>
      </c>
      <c r="B2083" t="s">
        <v>4956</v>
      </c>
      <c r="C2083" t="s">
        <v>4957</v>
      </c>
      <c r="D2083">
        <v>2001</v>
      </c>
      <c r="E2083" t="s">
        <v>2662</v>
      </c>
      <c r="F2083" t="s">
        <v>4959</v>
      </c>
      <c r="G2083">
        <v>5</v>
      </c>
      <c r="J2083">
        <v>5</v>
      </c>
      <c r="K2083" t="s">
        <v>33800</v>
      </c>
      <c r="L2083" t="s">
        <v>33907</v>
      </c>
      <c r="M2083" t="s">
        <v>33908</v>
      </c>
      <c r="N2083" t="s">
        <v>33909</v>
      </c>
      <c r="O2083" t="s">
        <v>33853</v>
      </c>
      <c r="P2083" t="s">
        <v>33911</v>
      </c>
      <c r="Q2083">
        <v>40.603152999999999</v>
      </c>
      <c r="R2083">
        <v>140.46378899999999</v>
      </c>
      <c r="S2083">
        <v>7</v>
      </c>
      <c r="T2083">
        <v>10.9936708860759</v>
      </c>
      <c r="U2083">
        <v>90.1408450704225</v>
      </c>
      <c r="V2083">
        <v>75</v>
      </c>
      <c r="W2083">
        <v>11</v>
      </c>
    </row>
    <row r="2084" spans="1:23" hidden="1">
      <c r="A2084" t="s">
        <v>34319</v>
      </c>
      <c r="B2084" t="s">
        <v>4956</v>
      </c>
      <c r="C2084" t="s">
        <v>4957</v>
      </c>
      <c r="D2084">
        <v>2001</v>
      </c>
      <c r="E2084" t="s">
        <v>2662</v>
      </c>
      <c r="F2084" t="s">
        <v>4959</v>
      </c>
      <c r="G2084">
        <v>5</v>
      </c>
      <c r="J2084">
        <v>5</v>
      </c>
      <c r="K2084" t="s">
        <v>33800</v>
      </c>
      <c r="L2084" t="s">
        <v>33907</v>
      </c>
      <c r="M2084" t="s">
        <v>33908</v>
      </c>
      <c r="N2084" t="s">
        <v>33909</v>
      </c>
      <c r="O2084" t="s">
        <v>33853</v>
      </c>
      <c r="P2084" t="s">
        <v>33911</v>
      </c>
      <c r="Q2084">
        <v>40.603152999999999</v>
      </c>
      <c r="R2084">
        <v>140.46378899999999</v>
      </c>
      <c r="S2084">
        <v>7</v>
      </c>
      <c r="T2084">
        <v>12.0126582278481</v>
      </c>
      <c r="U2084">
        <v>69.7183098591549</v>
      </c>
      <c r="V2084">
        <v>75</v>
      </c>
      <c r="W2084">
        <v>12</v>
      </c>
    </row>
    <row r="2085" spans="1:23" hidden="1">
      <c r="A2085" t="s">
        <v>34319</v>
      </c>
      <c r="B2085" t="s">
        <v>4956</v>
      </c>
      <c r="C2085" t="s">
        <v>4957</v>
      </c>
      <c r="D2085">
        <v>2001</v>
      </c>
      <c r="E2085" t="s">
        <v>2662</v>
      </c>
      <c r="F2085" t="s">
        <v>4959</v>
      </c>
      <c r="G2085">
        <v>5</v>
      </c>
      <c r="J2085">
        <v>5</v>
      </c>
      <c r="K2085" t="s">
        <v>33800</v>
      </c>
      <c r="L2085" t="s">
        <v>33907</v>
      </c>
      <c r="M2085" t="s">
        <v>33908</v>
      </c>
      <c r="N2085" t="s">
        <v>33909</v>
      </c>
      <c r="O2085" t="s">
        <v>33853</v>
      </c>
      <c r="P2085" t="s">
        <v>33911</v>
      </c>
      <c r="Q2085">
        <v>40.603152999999999</v>
      </c>
      <c r="R2085">
        <v>140.46378899999999</v>
      </c>
      <c r="S2085">
        <v>7</v>
      </c>
      <c r="T2085">
        <v>12.987341772151799</v>
      </c>
      <c r="U2085">
        <v>50.704225352112601</v>
      </c>
      <c r="V2085">
        <v>75</v>
      </c>
      <c r="W2085">
        <v>13</v>
      </c>
    </row>
    <row r="2086" spans="1:23" hidden="1">
      <c r="A2086" t="s">
        <v>34319</v>
      </c>
      <c r="B2086" t="s">
        <v>4956</v>
      </c>
      <c r="C2086" t="s">
        <v>4957</v>
      </c>
      <c r="D2086">
        <v>2001</v>
      </c>
      <c r="E2086" t="s">
        <v>2662</v>
      </c>
      <c r="F2086" t="s">
        <v>4959</v>
      </c>
      <c r="G2086">
        <v>5</v>
      </c>
      <c r="J2086">
        <v>5</v>
      </c>
      <c r="K2086" t="s">
        <v>33800</v>
      </c>
      <c r="L2086" t="s">
        <v>33907</v>
      </c>
      <c r="M2086" t="s">
        <v>33908</v>
      </c>
      <c r="N2086" t="s">
        <v>33909</v>
      </c>
      <c r="O2086" t="s">
        <v>33853</v>
      </c>
      <c r="P2086" t="s">
        <v>33911</v>
      </c>
      <c r="Q2086">
        <v>40.603152999999999</v>
      </c>
      <c r="R2086">
        <v>140.46378899999999</v>
      </c>
      <c r="S2086">
        <v>7</v>
      </c>
      <c r="T2086">
        <v>14.006329113924</v>
      </c>
      <c r="U2086">
        <v>3.5211267605633898</v>
      </c>
      <c r="V2086">
        <v>75</v>
      </c>
      <c r="W2086">
        <v>14</v>
      </c>
    </row>
    <row r="2087" spans="1:23" hidden="1">
      <c r="A2087" t="s">
        <v>34319</v>
      </c>
      <c r="B2087" t="s">
        <v>4956</v>
      </c>
      <c r="C2087" t="s">
        <v>4957</v>
      </c>
      <c r="D2087">
        <v>2001</v>
      </c>
      <c r="E2087" t="s">
        <v>2662</v>
      </c>
      <c r="F2087" t="s">
        <v>4959</v>
      </c>
      <c r="G2087">
        <v>5</v>
      </c>
      <c r="J2087">
        <v>5</v>
      </c>
      <c r="K2087" t="s">
        <v>33800</v>
      </c>
      <c r="L2087" t="s">
        <v>33907</v>
      </c>
      <c r="M2087" t="s">
        <v>33908</v>
      </c>
      <c r="N2087" t="s">
        <v>33909</v>
      </c>
      <c r="O2087" t="s">
        <v>33853</v>
      </c>
      <c r="P2087" t="s">
        <v>33911</v>
      </c>
      <c r="Q2087">
        <v>40.603152999999999</v>
      </c>
      <c r="R2087">
        <v>140.46378899999999</v>
      </c>
      <c r="S2087">
        <v>7</v>
      </c>
      <c r="T2087">
        <v>14.981012658227799</v>
      </c>
      <c r="U2087">
        <v>7.7464788732394396</v>
      </c>
      <c r="V2087">
        <v>75</v>
      </c>
      <c r="W2087">
        <v>15</v>
      </c>
    </row>
    <row r="2088" spans="1:23" hidden="1">
      <c r="A2088" t="s">
        <v>34319</v>
      </c>
      <c r="B2088" t="s">
        <v>4956</v>
      </c>
      <c r="C2088" t="s">
        <v>4957</v>
      </c>
      <c r="D2088">
        <v>2001</v>
      </c>
      <c r="E2088" t="s">
        <v>2662</v>
      </c>
      <c r="F2088" t="s">
        <v>4959</v>
      </c>
      <c r="G2088">
        <v>5</v>
      </c>
      <c r="J2088">
        <v>5</v>
      </c>
      <c r="K2088" t="s">
        <v>33800</v>
      </c>
      <c r="L2088" t="s">
        <v>33907</v>
      </c>
      <c r="M2088" t="s">
        <v>33908</v>
      </c>
      <c r="N2088" t="s">
        <v>33909</v>
      </c>
      <c r="O2088" t="s">
        <v>33853</v>
      </c>
      <c r="P2088" t="s">
        <v>33911</v>
      </c>
      <c r="Q2088">
        <v>40.603152999999999</v>
      </c>
      <c r="R2088">
        <v>140.46378899999999</v>
      </c>
      <c r="S2088">
        <v>7</v>
      </c>
      <c r="T2088">
        <v>16</v>
      </c>
      <c r="U2088">
        <v>24.6478873239436</v>
      </c>
      <c r="V2088">
        <v>75</v>
      </c>
      <c r="W2088">
        <v>16</v>
      </c>
    </row>
    <row r="2089" spans="1:23" hidden="1">
      <c r="A2089" t="s">
        <v>34319</v>
      </c>
      <c r="B2089" t="s">
        <v>4956</v>
      </c>
      <c r="C2089" t="s">
        <v>4957</v>
      </c>
      <c r="D2089">
        <v>2001</v>
      </c>
      <c r="E2089" t="s">
        <v>2662</v>
      </c>
      <c r="F2089" t="s">
        <v>4959</v>
      </c>
      <c r="G2089">
        <v>5</v>
      </c>
      <c r="J2089">
        <v>5</v>
      </c>
      <c r="K2089" t="s">
        <v>33800</v>
      </c>
      <c r="L2089" t="s">
        <v>33907</v>
      </c>
      <c r="M2089" t="s">
        <v>33908</v>
      </c>
      <c r="N2089" t="s">
        <v>33909</v>
      </c>
      <c r="O2089" t="s">
        <v>33853</v>
      </c>
      <c r="P2089" t="s">
        <v>33913</v>
      </c>
      <c r="Q2089">
        <v>33.558889000000001</v>
      </c>
      <c r="R2089">
        <v>133.53111100000001</v>
      </c>
      <c r="S2089">
        <v>8</v>
      </c>
      <c r="T2089">
        <v>9</v>
      </c>
      <c r="U2089">
        <v>12.7659574468085</v>
      </c>
      <c r="V2089">
        <v>75</v>
      </c>
      <c r="W2089">
        <v>9</v>
      </c>
    </row>
    <row r="2090" spans="1:23" hidden="1">
      <c r="A2090" t="s">
        <v>34319</v>
      </c>
      <c r="B2090" t="s">
        <v>4956</v>
      </c>
      <c r="C2090" t="s">
        <v>4957</v>
      </c>
      <c r="D2090">
        <v>2001</v>
      </c>
      <c r="E2090" t="s">
        <v>2662</v>
      </c>
      <c r="F2090" t="s">
        <v>4959</v>
      </c>
      <c r="G2090">
        <v>5</v>
      </c>
      <c r="J2090">
        <v>5</v>
      </c>
      <c r="K2090" t="s">
        <v>33800</v>
      </c>
      <c r="L2090" t="s">
        <v>33907</v>
      </c>
      <c r="M2090" t="s">
        <v>33908</v>
      </c>
      <c r="N2090" t="s">
        <v>33909</v>
      </c>
      <c r="O2090" t="s">
        <v>33853</v>
      </c>
      <c r="P2090" t="s">
        <v>33913</v>
      </c>
      <c r="Q2090">
        <v>33.558889000000001</v>
      </c>
      <c r="R2090">
        <v>133.53111100000001</v>
      </c>
      <c r="S2090">
        <v>8</v>
      </c>
      <c r="T2090">
        <v>9.9746835443037902</v>
      </c>
      <c r="U2090">
        <v>7.0921985815602904</v>
      </c>
      <c r="V2090">
        <v>75</v>
      </c>
      <c r="W2090">
        <v>10</v>
      </c>
    </row>
    <row r="2091" spans="1:23" hidden="1">
      <c r="A2091" t="s">
        <v>34319</v>
      </c>
      <c r="B2091" t="s">
        <v>4956</v>
      </c>
      <c r="C2091" t="s">
        <v>4957</v>
      </c>
      <c r="D2091">
        <v>2001</v>
      </c>
      <c r="E2091" t="s">
        <v>2662</v>
      </c>
      <c r="F2091" t="s">
        <v>4959</v>
      </c>
      <c r="G2091">
        <v>5</v>
      </c>
      <c r="J2091">
        <v>5</v>
      </c>
      <c r="K2091" t="s">
        <v>33800</v>
      </c>
      <c r="L2091" t="s">
        <v>33907</v>
      </c>
      <c r="M2091" t="s">
        <v>33908</v>
      </c>
      <c r="N2091" t="s">
        <v>33909</v>
      </c>
      <c r="O2091" t="s">
        <v>33853</v>
      </c>
      <c r="P2091" t="s">
        <v>33913</v>
      </c>
      <c r="Q2091">
        <v>33.558889000000001</v>
      </c>
      <c r="R2091">
        <v>133.53111100000001</v>
      </c>
      <c r="S2091">
        <v>8</v>
      </c>
      <c r="T2091">
        <v>10.9936708860759</v>
      </c>
      <c r="U2091">
        <v>6.3829787234042703</v>
      </c>
      <c r="V2091">
        <v>75</v>
      </c>
      <c r="W2091">
        <v>11</v>
      </c>
    </row>
    <row r="2092" spans="1:23" hidden="1">
      <c r="A2092" t="s">
        <v>34319</v>
      </c>
      <c r="B2092" t="s">
        <v>4956</v>
      </c>
      <c r="C2092" t="s">
        <v>4957</v>
      </c>
      <c r="D2092">
        <v>2001</v>
      </c>
      <c r="E2092" t="s">
        <v>2662</v>
      </c>
      <c r="F2092" t="s">
        <v>4959</v>
      </c>
      <c r="G2092">
        <v>5</v>
      </c>
      <c r="J2092">
        <v>5</v>
      </c>
      <c r="K2092" t="s">
        <v>33800</v>
      </c>
      <c r="L2092" t="s">
        <v>33907</v>
      </c>
      <c r="M2092" t="s">
        <v>33908</v>
      </c>
      <c r="N2092" t="s">
        <v>33909</v>
      </c>
      <c r="O2092" t="s">
        <v>33853</v>
      </c>
      <c r="P2092" t="s">
        <v>33913</v>
      </c>
      <c r="Q2092">
        <v>33.558889000000001</v>
      </c>
      <c r="R2092">
        <v>133.53111100000001</v>
      </c>
      <c r="S2092">
        <v>8</v>
      </c>
      <c r="T2092">
        <v>11.9683544303797</v>
      </c>
      <c r="U2092">
        <v>13.4751773049645</v>
      </c>
      <c r="V2092">
        <v>75</v>
      </c>
      <c r="W2092">
        <v>12</v>
      </c>
    </row>
    <row r="2093" spans="1:23" hidden="1">
      <c r="A2093" t="s">
        <v>34319</v>
      </c>
      <c r="B2093" t="s">
        <v>4956</v>
      </c>
      <c r="C2093" t="s">
        <v>4957</v>
      </c>
      <c r="D2093">
        <v>2001</v>
      </c>
      <c r="E2093" t="s">
        <v>2662</v>
      </c>
      <c r="F2093" t="s">
        <v>4959</v>
      </c>
      <c r="G2093">
        <v>5</v>
      </c>
      <c r="J2093">
        <v>5</v>
      </c>
      <c r="K2093" t="s">
        <v>33800</v>
      </c>
      <c r="L2093" t="s">
        <v>33907</v>
      </c>
      <c r="M2093" t="s">
        <v>33908</v>
      </c>
      <c r="N2093" t="s">
        <v>33909</v>
      </c>
      <c r="O2093" t="s">
        <v>33853</v>
      </c>
      <c r="P2093" t="s">
        <v>33913</v>
      </c>
      <c r="Q2093">
        <v>33.558889000000001</v>
      </c>
      <c r="R2093">
        <v>133.53111100000001</v>
      </c>
      <c r="S2093">
        <v>8</v>
      </c>
      <c r="T2093">
        <v>12.987341772151799</v>
      </c>
      <c r="U2093">
        <v>13.4751773049645</v>
      </c>
      <c r="V2093">
        <v>75</v>
      </c>
      <c r="W2093">
        <v>13</v>
      </c>
    </row>
    <row r="2094" spans="1:23" hidden="1">
      <c r="A2094" t="s">
        <v>34319</v>
      </c>
      <c r="B2094" t="s">
        <v>4956</v>
      </c>
      <c r="C2094" t="s">
        <v>4957</v>
      </c>
      <c r="D2094">
        <v>2001</v>
      </c>
      <c r="E2094" t="s">
        <v>2662</v>
      </c>
      <c r="F2094" t="s">
        <v>4959</v>
      </c>
      <c r="G2094">
        <v>5</v>
      </c>
      <c r="J2094">
        <v>5</v>
      </c>
      <c r="K2094" t="s">
        <v>33800</v>
      </c>
      <c r="L2094" t="s">
        <v>33907</v>
      </c>
      <c r="M2094" t="s">
        <v>33908</v>
      </c>
      <c r="N2094" t="s">
        <v>33909</v>
      </c>
      <c r="O2094" t="s">
        <v>33853</v>
      </c>
      <c r="P2094" t="s">
        <v>33913</v>
      </c>
      <c r="Q2094">
        <v>33.558889000000001</v>
      </c>
      <c r="R2094">
        <v>133.53111100000001</v>
      </c>
      <c r="S2094">
        <v>8</v>
      </c>
      <c r="T2094">
        <v>14.006329113924</v>
      </c>
      <c r="U2094">
        <v>14.893617021276601</v>
      </c>
      <c r="V2094">
        <v>75</v>
      </c>
      <c r="W2094">
        <v>14</v>
      </c>
    </row>
    <row r="2095" spans="1:23" hidden="1">
      <c r="A2095" t="s">
        <v>34319</v>
      </c>
      <c r="B2095" t="s">
        <v>4956</v>
      </c>
      <c r="C2095" t="s">
        <v>4957</v>
      </c>
      <c r="D2095">
        <v>2001</v>
      </c>
      <c r="E2095" t="s">
        <v>2662</v>
      </c>
      <c r="F2095" t="s">
        <v>4959</v>
      </c>
      <c r="G2095">
        <v>5</v>
      </c>
      <c r="J2095">
        <v>5</v>
      </c>
      <c r="K2095" t="s">
        <v>33800</v>
      </c>
      <c r="L2095" t="s">
        <v>33907</v>
      </c>
      <c r="M2095" t="s">
        <v>33908</v>
      </c>
      <c r="N2095" t="s">
        <v>33909</v>
      </c>
      <c r="O2095" t="s">
        <v>33853</v>
      </c>
      <c r="P2095" t="s">
        <v>33913</v>
      </c>
      <c r="Q2095">
        <v>33.558889000000001</v>
      </c>
      <c r="R2095">
        <v>133.53111100000001</v>
      </c>
      <c r="S2095">
        <v>8</v>
      </c>
      <c r="T2095">
        <v>14.981012658227799</v>
      </c>
      <c r="U2095">
        <v>4.2553191489361604</v>
      </c>
      <c r="V2095">
        <v>75</v>
      </c>
      <c r="W2095">
        <v>15</v>
      </c>
    </row>
    <row r="2096" spans="1:23" hidden="1">
      <c r="A2096" t="s">
        <v>34319</v>
      </c>
      <c r="B2096" t="s">
        <v>4956</v>
      </c>
      <c r="C2096" t="s">
        <v>4957</v>
      </c>
      <c r="D2096">
        <v>2001</v>
      </c>
      <c r="E2096" t="s">
        <v>2662</v>
      </c>
      <c r="F2096" t="s">
        <v>4959</v>
      </c>
      <c r="G2096">
        <v>5</v>
      </c>
      <c r="J2096">
        <v>5</v>
      </c>
      <c r="K2096" t="s">
        <v>33800</v>
      </c>
      <c r="L2096" t="s">
        <v>33907</v>
      </c>
      <c r="M2096" t="s">
        <v>33908</v>
      </c>
      <c r="N2096" t="s">
        <v>33909</v>
      </c>
      <c r="O2096" t="s">
        <v>33853</v>
      </c>
      <c r="P2096" t="s">
        <v>33913</v>
      </c>
      <c r="Q2096">
        <v>33.558889000000001</v>
      </c>
      <c r="R2096">
        <v>133.53111100000001</v>
      </c>
      <c r="S2096">
        <v>8</v>
      </c>
      <c r="T2096">
        <v>16</v>
      </c>
      <c r="U2096">
        <v>4.9645390070922399</v>
      </c>
      <c r="V2096">
        <v>75</v>
      </c>
      <c r="W2096">
        <v>16</v>
      </c>
    </row>
    <row r="2097" spans="1:23" hidden="1">
      <c r="A2097" t="s">
        <v>34319</v>
      </c>
      <c r="B2097" t="s">
        <v>4956</v>
      </c>
      <c r="C2097" t="s">
        <v>4957</v>
      </c>
      <c r="D2097">
        <v>2001</v>
      </c>
      <c r="E2097" t="s">
        <v>2662</v>
      </c>
      <c r="F2097" t="s">
        <v>4959</v>
      </c>
      <c r="G2097">
        <v>5</v>
      </c>
      <c r="J2097">
        <v>5</v>
      </c>
      <c r="K2097" t="s">
        <v>33800</v>
      </c>
      <c r="L2097" t="s">
        <v>33907</v>
      </c>
      <c r="M2097" t="s">
        <v>33908</v>
      </c>
      <c r="N2097" t="s">
        <v>33909</v>
      </c>
      <c r="O2097" t="s">
        <v>33853</v>
      </c>
      <c r="P2097" t="s">
        <v>33910</v>
      </c>
      <c r="Q2097">
        <v>42.923960999999998</v>
      </c>
      <c r="R2097">
        <v>143.196156</v>
      </c>
      <c r="S2097">
        <v>7</v>
      </c>
      <c r="T2097">
        <v>10.0632911392405</v>
      </c>
      <c r="U2097">
        <v>67.605633802816897</v>
      </c>
      <c r="V2097">
        <v>75</v>
      </c>
      <c r="W2097">
        <v>10</v>
      </c>
    </row>
    <row r="2098" spans="1:23" hidden="1">
      <c r="A2098" t="s">
        <v>34319</v>
      </c>
      <c r="B2098" t="s">
        <v>4956</v>
      </c>
      <c r="C2098" t="s">
        <v>4957</v>
      </c>
      <c r="D2098">
        <v>2001</v>
      </c>
      <c r="E2098" t="s">
        <v>2662</v>
      </c>
      <c r="F2098" t="s">
        <v>4959</v>
      </c>
      <c r="G2098">
        <v>5</v>
      </c>
      <c r="J2098">
        <v>5</v>
      </c>
      <c r="K2098" t="s">
        <v>33800</v>
      </c>
      <c r="L2098" t="s">
        <v>33907</v>
      </c>
      <c r="M2098" t="s">
        <v>33908</v>
      </c>
      <c r="N2098" t="s">
        <v>33909</v>
      </c>
      <c r="O2098" t="s">
        <v>33853</v>
      </c>
      <c r="P2098" t="s">
        <v>33910</v>
      </c>
      <c r="Q2098">
        <v>42.923960999999998</v>
      </c>
      <c r="R2098">
        <v>143.196156</v>
      </c>
      <c r="S2098">
        <v>7</v>
      </c>
      <c r="T2098">
        <v>10.9936708860759</v>
      </c>
      <c r="U2098">
        <v>69.7183098591549</v>
      </c>
      <c r="V2098">
        <v>75</v>
      </c>
      <c r="W2098">
        <v>11</v>
      </c>
    </row>
    <row r="2099" spans="1:23" hidden="1">
      <c r="A2099" t="s">
        <v>34319</v>
      </c>
      <c r="B2099" t="s">
        <v>4956</v>
      </c>
      <c r="C2099" t="s">
        <v>4957</v>
      </c>
      <c r="D2099">
        <v>2001</v>
      </c>
      <c r="E2099" t="s">
        <v>2662</v>
      </c>
      <c r="F2099" t="s">
        <v>4959</v>
      </c>
      <c r="G2099">
        <v>5</v>
      </c>
      <c r="J2099">
        <v>5</v>
      </c>
      <c r="K2099" t="s">
        <v>33800</v>
      </c>
      <c r="L2099" t="s">
        <v>33907</v>
      </c>
      <c r="M2099" t="s">
        <v>33908</v>
      </c>
      <c r="N2099" t="s">
        <v>33909</v>
      </c>
      <c r="O2099" t="s">
        <v>33853</v>
      </c>
      <c r="P2099" t="s">
        <v>33910</v>
      </c>
      <c r="Q2099">
        <v>42.923960999999998</v>
      </c>
      <c r="R2099">
        <v>143.196156</v>
      </c>
      <c r="S2099">
        <v>7</v>
      </c>
      <c r="T2099">
        <v>12.0126582278481</v>
      </c>
      <c r="U2099">
        <v>66.197183098591495</v>
      </c>
      <c r="V2099">
        <v>75</v>
      </c>
      <c r="W2099">
        <v>12</v>
      </c>
    </row>
    <row r="2100" spans="1:23" hidden="1">
      <c r="A2100" t="s">
        <v>34319</v>
      </c>
      <c r="B2100" t="s">
        <v>4956</v>
      </c>
      <c r="C2100" t="s">
        <v>4957</v>
      </c>
      <c r="D2100">
        <v>2001</v>
      </c>
      <c r="E2100" t="s">
        <v>2662</v>
      </c>
      <c r="F2100" t="s">
        <v>4959</v>
      </c>
      <c r="G2100">
        <v>5</v>
      </c>
      <c r="J2100">
        <v>5</v>
      </c>
      <c r="K2100" t="s">
        <v>33800</v>
      </c>
      <c r="L2100" t="s">
        <v>33907</v>
      </c>
      <c r="M2100" t="s">
        <v>33908</v>
      </c>
      <c r="N2100" t="s">
        <v>33909</v>
      </c>
      <c r="O2100" t="s">
        <v>33853</v>
      </c>
      <c r="P2100" t="s">
        <v>33910</v>
      </c>
      <c r="Q2100">
        <v>42.923960999999998</v>
      </c>
      <c r="R2100">
        <v>143.196156</v>
      </c>
      <c r="S2100">
        <v>7</v>
      </c>
      <c r="T2100">
        <v>12.987341772151799</v>
      </c>
      <c r="U2100">
        <v>53.521126760563298</v>
      </c>
      <c r="V2100">
        <v>75</v>
      </c>
      <c r="W2100">
        <v>13</v>
      </c>
    </row>
    <row r="2101" spans="1:23" hidden="1">
      <c r="A2101" t="s">
        <v>34319</v>
      </c>
      <c r="B2101" t="s">
        <v>4956</v>
      </c>
      <c r="C2101" t="s">
        <v>4957</v>
      </c>
      <c r="D2101">
        <v>2001</v>
      </c>
      <c r="E2101" t="s">
        <v>2662</v>
      </c>
      <c r="F2101" t="s">
        <v>4959</v>
      </c>
      <c r="G2101">
        <v>5</v>
      </c>
      <c r="J2101">
        <v>5</v>
      </c>
      <c r="K2101" t="s">
        <v>33800</v>
      </c>
      <c r="L2101" t="s">
        <v>33907</v>
      </c>
      <c r="M2101" t="s">
        <v>33908</v>
      </c>
      <c r="N2101" t="s">
        <v>33909</v>
      </c>
      <c r="O2101" t="s">
        <v>33853</v>
      </c>
      <c r="P2101" t="s">
        <v>33910</v>
      </c>
      <c r="Q2101">
        <v>42.923960999999998</v>
      </c>
      <c r="R2101">
        <v>143.196156</v>
      </c>
      <c r="S2101">
        <v>7</v>
      </c>
      <c r="T2101">
        <v>14.006329113924</v>
      </c>
      <c r="U2101">
        <v>23.239436619718301</v>
      </c>
      <c r="V2101">
        <v>75</v>
      </c>
      <c r="W2101">
        <v>14</v>
      </c>
    </row>
    <row r="2102" spans="1:23" hidden="1">
      <c r="A2102" t="s">
        <v>34319</v>
      </c>
      <c r="B2102" t="s">
        <v>4956</v>
      </c>
      <c r="C2102" t="s">
        <v>4957</v>
      </c>
      <c r="D2102">
        <v>2001</v>
      </c>
      <c r="E2102" t="s">
        <v>2662</v>
      </c>
      <c r="F2102" t="s">
        <v>4959</v>
      </c>
      <c r="G2102">
        <v>5</v>
      </c>
      <c r="J2102">
        <v>5</v>
      </c>
      <c r="K2102" t="s">
        <v>33800</v>
      </c>
      <c r="L2102" t="s">
        <v>33907</v>
      </c>
      <c r="M2102" t="s">
        <v>33908</v>
      </c>
      <c r="N2102" t="s">
        <v>33909</v>
      </c>
      <c r="O2102" t="s">
        <v>33853</v>
      </c>
      <c r="P2102" t="s">
        <v>33910</v>
      </c>
      <c r="Q2102">
        <v>42.923960999999998</v>
      </c>
      <c r="R2102">
        <v>143.196156</v>
      </c>
      <c r="S2102">
        <v>7</v>
      </c>
      <c r="T2102">
        <v>14.981012658227799</v>
      </c>
      <c r="U2102">
        <v>4.2253521126760596</v>
      </c>
      <c r="V2102">
        <v>75</v>
      </c>
      <c r="W2102">
        <v>15</v>
      </c>
    </row>
    <row r="2103" spans="1:23" hidden="1">
      <c r="A2103" t="s">
        <v>34319</v>
      </c>
      <c r="B2103" t="s">
        <v>4956</v>
      </c>
      <c r="C2103" t="s">
        <v>4957</v>
      </c>
      <c r="D2103">
        <v>2001</v>
      </c>
      <c r="E2103" t="s">
        <v>2662</v>
      </c>
      <c r="F2103" t="s">
        <v>4959</v>
      </c>
      <c r="G2103">
        <v>5</v>
      </c>
      <c r="J2103">
        <v>5</v>
      </c>
      <c r="K2103" t="s">
        <v>33800</v>
      </c>
      <c r="L2103" t="s">
        <v>33907</v>
      </c>
      <c r="M2103" t="s">
        <v>33908</v>
      </c>
      <c r="N2103" t="s">
        <v>33909</v>
      </c>
      <c r="O2103" t="s">
        <v>33853</v>
      </c>
      <c r="P2103" t="s">
        <v>33910</v>
      </c>
      <c r="Q2103">
        <v>42.923960999999998</v>
      </c>
      <c r="R2103">
        <v>143.196156</v>
      </c>
      <c r="S2103">
        <v>7</v>
      </c>
      <c r="T2103">
        <v>16</v>
      </c>
      <c r="U2103">
        <v>8.4507042253521192</v>
      </c>
      <c r="V2103">
        <v>75</v>
      </c>
      <c r="W2103">
        <v>16</v>
      </c>
    </row>
    <row r="2104" spans="1:23" hidden="1">
      <c r="A2104" t="s">
        <v>34319</v>
      </c>
      <c r="B2104" t="s">
        <v>4956</v>
      </c>
      <c r="C2104" t="s">
        <v>4957</v>
      </c>
      <c r="D2104">
        <v>2001</v>
      </c>
      <c r="E2104" t="s">
        <v>2662</v>
      </c>
      <c r="F2104" t="s">
        <v>4959</v>
      </c>
      <c r="G2104">
        <v>5</v>
      </c>
      <c r="J2104">
        <v>5</v>
      </c>
      <c r="K2104" t="s">
        <v>33800</v>
      </c>
      <c r="L2104" t="s">
        <v>33907</v>
      </c>
      <c r="M2104" t="s">
        <v>33908</v>
      </c>
      <c r="N2104" t="s">
        <v>33909</v>
      </c>
      <c r="O2104" t="s">
        <v>33853</v>
      </c>
      <c r="P2104" t="s">
        <v>4262</v>
      </c>
      <c r="Q2104">
        <v>43.061943999999997</v>
      </c>
      <c r="R2104">
        <v>141.35416699999999</v>
      </c>
      <c r="S2104">
        <v>6</v>
      </c>
      <c r="T2104">
        <v>10.0189873417721</v>
      </c>
      <c r="U2104">
        <v>91.549295774647803</v>
      </c>
      <c r="V2104">
        <v>75</v>
      </c>
      <c r="W2104">
        <v>10</v>
      </c>
    </row>
    <row r="2105" spans="1:23" hidden="1">
      <c r="A2105" t="s">
        <v>34319</v>
      </c>
      <c r="B2105" t="s">
        <v>4956</v>
      </c>
      <c r="C2105" t="s">
        <v>4957</v>
      </c>
      <c r="D2105">
        <v>2001</v>
      </c>
      <c r="E2105" t="s">
        <v>2662</v>
      </c>
      <c r="F2105" t="s">
        <v>4959</v>
      </c>
      <c r="G2105">
        <v>5</v>
      </c>
      <c r="J2105">
        <v>5</v>
      </c>
      <c r="K2105" t="s">
        <v>33800</v>
      </c>
      <c r="L2105" t="s">
        <v>33907</v>
      </c>
      <c r="M2105" t="s">
        <v>33908</v>
      </c>
      <c r="N2105" t="s">
        <v>33909</v>
      </c>
      <c r="O2105" t="s">
        <v>33853</v>
      </c>
      <c r="P2105" t="s">
        <v>4262</v>
      </c>
      <c r="Q2105">
        <v>43.061943999999997</v>
      </c>
      <c r="R2105">
        <v>141.35416699999999</v>
      </c>
      <c r="S2105">
        <v>6</v>
      </c>
      <c r="T2105">
        <v>11.0379746835443</v>
      </c>
      <c r="U2105">
        <v>78.873239436619698</v>
      </c>
      <c r="V2105">
        <v>75</v>
      </c>
      <c r="W2105">
        <v>11</v>
      </c>
    </row>
    <row r="2106" spans="1:23" hidden="1">
      <c r="A2106" t="s">
        <v>34319</v>
      </c>
      <c r="B2106" t="s">
        <v>4956</v>
      </c>
      <c r="C2106" t="s">
        <v>4957</v>
      </c>
      <c r="D2106">
        <v>2001</v>
      </c>
      <c r="E2106" t="s">
        <v>2662</v>
      </c>
      <c r="F2106" t="s">
        <v>4959</v>
      </c>
      <c r="G2106">
        <v>5</v>
      </c>
      <c r="J2106">
        <v>5</v>
      </c>
      <c r="K2106" t="s">
        <v>33800</v>
      </c>
      <c r="L2106" t="s">
        <v>33907</v>
      </c>
      <c r="M2106" t="s">
        <v>33908</v>
      </c>
      <c r="N2106" t="s">
        <v>33909</v>
      </c>
      <c r="O2106" t="s">
        <v>33853</v>
      </c>
      <c r="P2106" t="s">
        <v>4262</v>
      </c>
      <c r="Q2106">
        <v>43.061943999999997</v>
      </c>
      <c r="R2106">
        <v>141.35416699999999</v>
      </c>
      <c r="S2106">
        <v>6</v>
      </c>
      <c r="T2106">
        <v>12.0126582278481</v>
      </c>
      <c r="U2106">
        <v>64.788732394366093</v>
      </c>
      <c r="V2106">
        <v>75</v>
      </c>
      <c r="W2106">
        <v>12</v>
      </c>
    </row>
    <row r="2107" spans="1:23" hidden="1">
      <c r="A2107" t="s">
        <v>34319</v>
      </c>
      <c r="B2107" t="s">
        <v>4956</v>
      </c>
      <c r="C2107" t="s">
        <v>4957</v>
      </c>
      <c r="D2107">
        <v>2001</v>
      </c>
      <c r="E2107" t="s">
        <v>2662</v>
      </c>
      <c r="F2107" t="s">
        <v>4959</v>
      </c>
      <c r="G2107">
        <v>5</v>
      </c>
      <c r="J2107">
        <v>5</v>
      </c>
      <c r="K2107" t="s">
        <v>33800</v>
      </c>
      <c r="L2107" t="s">
        <v>33907</v>
      </c>
      <c r="M2107" t="s">
        <v>33908</v>
      </c>
      <c r="N2107" t="s">
        <v>33909</v>
      </c>
      <c r="O2107" t="s">
        <v>33853</v>
      </c>
      <c r="P2107" t="s">
        <v>4262</v>
      </c>
      <c r="Q2107">
        <v>43.061943999999997</v>
      </c>
      <c r="R2107">
        <v>141.35416699999999</v>
      </c>
      <c r="S2107">
        <v>6</v>
      </c>
      <c r="T2107">
        <v>14.006329113924</v>
      </c>
      <c r="U2107">
        <v>7.0422535211267601</v>
      </c>
      <c r="V2107">
        <v>75</v>
      </c>
      <c r="W2107">
        <v>14</v>
      </c>
    </row>
    <row r="2108" spans="1:23" hidden="1">
      <c r="A2108" t="s">
        <v>34319</v>
      </c>
      <c r="B2108" t="s">
        <v>4956</v>
      </c>
      <c r="C2108" t="s">
        <v>4957</v>
      </c>
      <c r="D2108">
        <v>2001</v>
      </c>
      <c r="E2108" t="s">
        <v>2662</v>
      </c>
      <c r="F2108" t="s">
        <v>4959</v>
      </c>
      <c r="G2108">
        <v>5</v>
      </c>
      <c r="J2108">
        <v>5</v>
      </c>
      <c r="K2108" t="s">
        <v>33800</v>
      </c>
      <c r="L2108" t="s">
        <v>33907</v>
      </c>
      <c r="M2108" t="s">
        <v>33908</v>
      </c>
      <c r="N2108" t="s">
        <v>33909</v>
      </c>
      <c r="O2108" t="s">
        <v>33853</v>
      </c>
      <c r="P2108" t="s">
        <v>4262</v>
      </c>
      <c r="Q2108">
        <v>43.061943999999997</v>
      </c>
      <c r="R2108">
        <v>141.35416699999999</v>
      </c>
      <c r="S2108">
        <v>6</v>
      </c>
      <c r="T2108">
        <v>15.025316455696199</v>
      </c>
      <c r="U2108">
        <v>3.5211267605633898</v>
      </c>
      <c r="V2108">
        <v>75</v>
      </c>
      <c r="W2108">
        <v>15</v>
      </c>
    </row>
    <row r="2109" spans="1:23" hidden="1">
      <c r="A2109" t="s">
        <v>34319</v>
      </c>
      <c r="B2109" t="s">
        <v>4956</v>
      </c>
      <c r="C2109" t="s">
        <v>4957</v>
      </c>
      <c r="D2109">
        <v>2001</v>
      </c>
      <c r="E2109" t="s">
        <v>2662</v>
      </c>
      <c r="F2109" t="s">
        <v>4959</v>
      </c>
      <c r="G2109">
        <v>5</v>
      </c>
      <c r="J2109">
        <v>5</v>
      </c>
      <c r="K2109" t="s">
        <v>33800</v>
      </c>
      <c r="L2109" t="s">
        <v>33907</v>
      </c>
      <c r="M2109" t="s">
        <v>33908</v>
      </c>
      <c r="N2109" t="s">
        <v>33909</v>
      </c>
      <c r="O2109" t="s">
        <v>33853</v>
      </c>
      <c r="P2109" t="s">
        <v>4262</v>
      </c>
      <c r="Q2109">
        <v>43.061943999999997</v>
      </c>
      <c r="R2109">
        <v>141.35416699999999</v>
      </c>
      <c r="S2109">
        <v>6</v>
      </c>
      <c r="T2109">
        <v>16</v>
      </c>
      <c r="U2109">
        <v>17.605633802816801</v>
      </c>
      <c r="V2109">
        <v>75</v>
      </c>
      <c r="W2109">
        <v>16</v>
      </c>
    </row>
    <row r="2110" spans="1:23" hidden="1">
      <c r="A2110" t="s">
        <v>34319</v>
      </c>
      <c r="B2110" t="s">
        <v>4956</v>
      </c>
      <c r="C2110" t="s">
        <v>4957</v>
      </c>
      <c r="D2110">
        <v>2001</v>
      </c>
      <c r="E2110" t="s">
        <v>2662</v>
      </c>
      <c r="F2110" t="s">
        <v>4959</v>
      </c>
      <c r="G2110">
        <v>5</v>
      </c>
      <c r="J2110">
        <v>5</v>
      </c>
      <c r="K2110" t="s">
        <v>33800</v>
      </c>
      <c r="L2110" t="s">
        <v>33907</v>
      </c>
      <c r="M2110" t="s">
        <v>33908</v>
      </c>
      <c r="N2110" t="s">
        <v>33909</v>
      </c>
      <c r="O2110" t="s">
        <v>33853</v>
      </c>
      <c r="P2110" t="s">
        <v>33912</v>
      </c>
      <c r="Q2110">
        <v>36.080556000000001</v>
      </c>
      <c r="R2110">
        <v>140.114722</v>
      </c>
      <c r="S2110">
        <v>7</v>
      </c>
      <c r="T2110">
        <v>9</v>
      </c>
      <c r="U2110">
        <v>40.1408450704225</v>
      </c>
      <c r="V2110">
        <v>75</v>
      </c>
      <c r="W2110">
        <v>9</v>
      </c>
    </row>
    <row r="2111" spans="1:23" hidden="1">
      <c r="A2111" t="s">
        <v>34319</v>
      </c>
      <c r="B2111" t="s">
        <v>4956</v>
      </c>
      <c r="C2111" t="s">
        <v>4957</v>
      </c>
      <c r="D2111">
        <v>2001</v>
      </c>
      <c r="E2111" t="s">
        <v>2662</v>
      </c>
      <c r="F2111" t="s">
        <v>4959</v>
      </c>
      <c r="G2111">
        <v>5</v>
      </c>
      <c r="J2111">
        <v>5</v>
      </c>
      <c r="K2111" t="s">
        <v>33800</v>
      </c>
      <c r="L2111" t="s">
        <v>33907</v>
      </c>
      <c r="M2111" t="s">
        <v>33908</v>
      </c>
      <c r="N2111" t="s">
        <v>33909</v>
      </c>
      <c r="O2111" t="s">
        <v>33853</v>
      </c>
      <c r="P2111" t="s">
        <v>33912</v>
      </c>
      <c r="Q2111">
        <v>36.080556000000001</v>
      </c>
      <c r="R2111">
        <v>140.114722</v>
      </c>
      <c r="S2111">
        <v>7</v>
      </c>
      <c r="T2111">
        <v>9.9746835443037902</v>
      </c>
      <c r="U2111">
        <v>68.309859154929498</v>
      </c>
      <c r="V2111">
        <v>75</v>
      </c>
      <c r="W2111">
        <v>10</v>
      </c>
    </row>
    <row r="2112" spans="1:23" hidden="1">
      <c r="A2112" t="s">
        <v>34319</v>
      </c>
      <c r="B2112" t="s">
        <v>4956</v>
      </c>
      <c r="C2112" t="s">
        <v>4957</v>
      </c>
      <c r="D2112">
        <v>2001</v>
      </c>
      <c r="E2112" t="s">
        <v>2662</v>
      </c>
      <c r="F2112" t="s">
        <v>4959</v>
      </c>
      <c r="G2112">
        <v>5</v>
      </c>
      <c r="J2112">
        <v>5</v>
      </c>
      <c r="K2112" t="s">
        <v>33800</v>
      </c>
      <c r="L2112" t="s">
        <v>33907</v>
      </c>
      <c r="M2112" t="s">
        <v>33908</v>
      </c>
      <c r="N2112" t="s">
        <v>33909</v>
      </c>
      <c r="O2112" t="s">
        <v>33853</v>
      </c>
      <c r="P2112" t="s">
        <v>33912</v>
      </c>
      <c r="Q2112">
        <v>36.080556000000001</v>
      </c>
      <c r="R2112">
        <v>140.114722</v>
      </c>
      <c r="S2112">
        <v>7</v>
      </c>
      <c r="T2112">
        <v>10.9936708860759</v>
      </c>
      <c r="U2112">
        <v>39.4366197183098</v>
      </c>
      <c r="V2112">
        <v>75</v>
      </c>
      <c r="W2112">
        <v>11</v>
      </c>
    </row>
    <row r="2113" spans="1:24" hidden="1">
      <c r="A2113" t="s">
        <v>34319</v>
      </c>
      <c r="B2113" t="s">
        <v>4956</v>
      </c>
      <c r="C2113" t="s">
        <v>4957</v>
      </c>
      <c r="D2113">
        <v>2001</v>
      </c>
      <c r="E2113" t="s">
        <v>2662</v>
      </c>
      <c r="F2113" t="s">
        <v>4959</v>
      </c>
      <c r="G2113">
        <v>5</v>
      </c>
      <c r="J2113">
        <v>5</v>
      </c>
      <c r="K2113" t="s">
        <v>33800</v>
      </c>
      <c r="L2113" t="s">
        <v>33907</v>
      </c>
      <c r="M2113" t="s">
        <v>33908</v>
      </c>
      <c r="N2113" t="s">
        <v>33909</v>
      </c>
      <c r="O2113" t="s">
        <v>33853</v>
      </c>
      <c r="P2113" t="s">
        <v>33912</v>
      </c>
      <c r="Q2113">
        <v>36.080556000000001</v>
      </c>
      <c r="R2113">
        <v>140.114722</v>
      </c>
      <c r="S2113">
        <v>7</v>
      </c>
      <c r="T2113">
        <v>12.0126582278481</v>
      </c>
      <c r="U2113">
        <v>16.197183098591498</v>
      </c>
      <c r="V2113">
        <v>75</v>
      </c>
      <c r="W2113">
        <v>12</v>
      </c>
    </row>
    <row r="2114" spans="1:24" hidden="1">
      <c r="A2114" t="s">
        <v>34319</v>
      </c>
      <c r="B2114" t="s">
        <v>4956</v>
      </c>
      <c r="C2114" t="s">
        <v>4957</v>
      </c>
      <c r="D2114">
        <v>2001</v>
      </c>
      <c r="E2114" t="s">
        <v>2662</v>
      </c>
      <c r="F2114" t="s">
        <v>4959</v>
      </c>
      <c r="G2114">
        <v>5</v>
      </c>
      <c r="J2114">
        <v>5</v>
      </c>
      <c r="K2114" t="s">
        <v>33800</v>
      </c>
      <c r="L2114" t="s">
        <v>33907</v>
      </c>
      <c r="M2114" t="s">
        <v>33908</v>
      </c>
      <c r="N2114" t="s">
        <v>33909</v>
      </c>
      <c r="O2114" t="s">
        <v>33853</v>
      </c>
      <c r="P2114" t="s">
        <v>33912</v>
      </c>
      <c r="Q2114">
        <v>36.080556000000001</v>
      </c>
      <c r="R2114">
        <v>140.114722</v>
      </c>
      <c r="S2114">
        <v>7</v>
      </c>
      <c r="T2114">
        <v>12.987341772151799</v>
      </c>
      <c r="U2114">
        <v>16.197183098591498</v>
      </c>
      <c r="V2114">
        <v>75</v>
      </c>
      <c r="W2114">
        <v>13</v>
      </c>
    </row>
    <row r="2115" spans="1:24" hidden="1">
      <c r="A2115" t="s">
        <v>34319</v>
      </c>
      <c r="B2115" t="s">
        <v>4956</v>
      </c>
      <c r="C2115" t="s">
        <v>4957</v>
      </c>
      <c r="D2115">
        <v>2001</v>
      </c>
      <c r="E2115" t="s">
        <v>2662</v>
      </c>
      <c r="F2115" t="s">
        <v>4959</v>
      </c>
      <c r="G2115">
        <v>5</v>
      </c>
      <c r="J2115">
        <v>5</v>
      </c>
      <c r="K2115" t="s">
        <v>33800</v>
      </c>
      <c r="L2115" t="s">
        <v>33907</v>
      </c>
      <c r="M2115" t="s">
        <v>33908</v>
      </c>
      <c r="N2115" t="s">
        <v>33909</v>
      </c>
      <c r="O2115" t="s">
        <v>33853</v>
      </c>
      <c r="P2115" t="s">
        <v>33912</v>
      </c>
      <c r="Q2115">
        <v>36.080556000000001</v>
      </c>
      <c r="R2115">
        <v>140.114722</v>
      </c>
      <c r="S2115">
        <v>7</v>
      </c>
      <c r="T2115">
        <v>13.9620253164556</v>
      </c>
      <c r="U2115">
        <v>5.6338028169014001</v>
      </c>
      <c r="V2115">
        <v>75</v>
      </c>
      <c r="W2115">
        <v>14</v>
      </c>
    </row>
    <row r="2116" spans="1:24" hidden="1">
      <c r="A2116" t="s">
        <v>34319</v>
      </c>
      <c r="B2116" t="s">
        <v>4956</v>
      </c>
      <c r="C2116" t="s">
        <v>4957</v>
      </c>
      <c r="D2116">
        <v>2001</v>
      </c>
      <c r="E2116" t="s">
        <v>2662</v>
      </c>
      <c r="F2116" t="s">
        <v>4959</v>
      </c>
      <c r="G2116">
        <v>5</v>
      </c>
      <c r="J2116">
        <v>5</v>
      </c>
      <c r="K2116" t="s">
        <v>33800</v>
      </c>
      <c r="L2116" t="s">
        <v>33907</v>
      </c>
      <c r="M2116" t="s">
        <v>33908</v>
      </c>
      <c r="N2116" t="s">
        <v>33909</v>
      </c>
      <c r="O2116" t="s">
        <v>33853</v>
      </c>
      <c r="P2116" t="s">
        <v>33912</v>
      </c>
      <c r="Q2116">
        <v>36.080556000000001</v>
      </c>
      <c r="R2116">
        <v>140.114722</v>
      </c>
      <c r="S2116">
        <v>7</v>
      </c>
      <c r="T2116">
        <v>14.981012658227799</v>
      </c>
      <c r="U2116">
        <v>7.0422535211267503</v>
      </c>
      <c r="V2116">
        <v>75</v>
      </c>
      <c r="W2116">
        <v>15</v>
      </c>
    </row>
    <row r="2117" spans="1:24" hidden="1">
      <c r="A2117" t="s">
        <v>34320</v>
      </c>
      <c r="B2117" t="s">
        <v>2660</v>
      </c>
      <c r="C2117" t="s">
        <v>11540</v>
      </c>
      <c r="D2117">
        <v>1999</v>
      </c>
      <c r="E2117" t="s">
        <v>2128</v>
      </c>
      <c r="F2117" t="s">
        <v>11542</v>
      </c>
      <c r="G2117">
        <v>11</v>
      </c>
      <c r="H2117" t="s">
        <v>33787</v>
      </c>
      <c r="I2117" t="s">
        <v>34369</v>
      </c>
      <c r="J2117">
        <v>8</v>
      </c>
      <c r="K2117" t="s">
        <v>34002</v>
      </c>
      <c r="L2117" t="s">
        <v>33965</v>
      </c>
      <c r="M2117" t="s">
        <v>33966</v>
      </c>
      <c r="N2117" t="s">
        <v>33890</v>
      </c>
      <c r="O2117" t="s">
        <v>33853</v>
      </c>
      <c r="P2117" t="s">
        <v>34173</v>
      </c>
      <c r="Q2117">
        <v>35.610556000000003</v>
      </c>
      <c r="R2117">
        <v>138.94</v>
      </c>
      <c r="S2117">
        <v>4</v>
      </c>
      <c r="T2117">
        <v>12</v>
      </c>
      <c r="U2117">
        <v>40.277777777777601</v>
      </c>
      <c r="V2117">
        <v>25</v>
      </c>
      <c r="W2117">
        <v>12</v>
      </c>
      <c r="X2117" t="s">
        <v>296</v>
      </c>
    </row>
    <row r="2118" spans="1:24" hidden="1">
      <c r="A2118" t="s">
        <v>34320</v>
      </c>
      <c r="B2118" t="s">
        <v>2660</v>
      </c>
      <c r="C2118" t="s">
        <v>11540</v>
      </c>
      <c r="D2118">
        <v>1999</v>
      </c>
      <c r="E2118" t="s">
        <v>2128</v>
      </c>
      <c r="F2118" t="s">
        <v>11542</v>
      </c>
      <c r="G2118">
        <v>11</v>
      </c>
      <c r="H2118" t="s">
        <v>33787</v>
      </c>
      <c r="I2118" t="s">
        <v>34369</v>
      </c>
      <c r="J2118">
        <v>8</v>
      </c>
      <c r="K2118" t="s">
        <v>34002</v>
      </c>
      <c r="L2118" t="s">
        <v>33965</v>
      </c>
      <c r="M2118" t="s">
        <v>33966</v>
      </c>
      <c r="N2118" t="s">
        <v>33890</v>
      </c>
      <c r="O2118" t="s">
        <v>33853</v>
      </c>
      <c r="P2118" t="s">
        <v>34173</v>
      </c>
      <c r="Q2118">
        <v>35.610556000000003</v>
      </c>
      <c r="R2118">
        <v>138.94</v>
      </c>
      <c r="S2118">
        <v>4</v>
      </c>
      <c r="T2118">
        <v>13.0178571428571</v>
      </c>
      <c r="U2118">
        <v>15.2777777777777</v>
      </c>
      <c r="V2118">
        <v>25</v>
      </c>
      <c r="W2118">
        <v>13</v>
      </c>
      <c r="X2118" t="s">
        <v>296</v>
      </c>
    </row>
    <row r="2119" spans="1:24" hidden="1">
      <c r="A2119" t="s">
        <v>34320</v>
      </c>
      <c r="B2119" t="s">
        <v>2660</v>
      </c>
      <c r="C2119" t="s">
        <v>11540</v>
      </c>
      <c r="D2119">
        <v>1999</v>
      </c>
      <c r="E2119" t="s">
        <v>2128</v>
      </c>
      <c r="F2119" t="s">
        <v>11542</v>
      </c>
      <c r="G2119">
        <v>11</v>
      </c>
      <c r="H2119" t="s">
        <v>33787</v>
      </c>
      <c r="I2119" t="s">
        <v>34369</v>
      </c>
      <c r="J2119">
        <v>8</v>
      </c>
      <c r="K2119" t="s">
        <v>34002</v>
      </c>
      <c r="L2119" t="s">
        <v>33965</v>
      </c>
      <c r="M2119" t="s">
        <v>33966</v>
      </c>
      <c r="N2119" t="s">
        <v>33890</v>
      </c>
      <c r="O2119" t="s">
        <v>33853</v>
      </c>
      <c r="P2119" t="s">
        <v>34173</v>
      </c>
      <c r="Q2119">
        <v>35.610556000000003</v>
      </c>
      <c r="R2119">
        <v>138.94</v>
      </c>
      <c r="S2119">
        <v>4</v>
      </c>
      <c r="T2119">
        <v>14.035714285714199</v>
      </c>
      <c r="U2119">
        <v>0</v>
      </c>
      <c r="V2119">
        <v>25</v>
      </c>
      <c r="W2119">
        <v>14</v>
      </c>
      <c r="X2119" t="s">
        <v>296</v>
      </c>
    </row>
    <row r="2120" spans="1:24" hidden="1">
      <c r="A2120" t="s">
        <v>34320</v>
      </c>
      <c r="B2120" t="s">
        <v>2660</v>
      </c>
      <c r="C2120" t="s">
        <v>11540</v>
      </c>
      <c r="D2120">
        <v>1999</v>
      </c>
      <c r="E2120" t="s">
        <v>2128</v>
      </c>
      <c r="F2120" t="s">
        <v>11542</v>
      </c>
      <c r="G2120">
        <v>11</v>
      </c>
      <c r="H2120" t="s">
        <v>33787</v>
      </c>
      <c r="I2120" t="s">
        <v>34369</v>
      </c>
      <c r="J2120">
        <v>8</v>
      </c>
      <c r="K2120" t="s">
        <v>34002</v>
      </c>
      <c r="L2120" t="s">
        <v>33965</v>
      </c>
      <c r="M2120" t="s">
        <v>33966</v>
      </c>
      <c r="N2120" t="s">
        <v>33890</v>
      </c>
      <c r="O2120" t="s">
        <v>33853</v>
      </c>
      <c r="P2120" t="s">
        <v>34173</v>
      </c>
      <c r="Q2120">
        <v>35.610556000000003</v>
      </c>
      <c r="R2120">
        <v>138.94</v>
      </c>
      <c r="S2120">
        <v>4</v>
      </c>
      <c r="T2120">
        <v>15</v>
      </c>
      <c r="U2120">
        <v>1.3888888888886799</v>
      </c>
      <c r="V2120">
        <v>25</v>
      </c>
      <c r="W2120">
        <v>15</v>
      </c>
      <c r="X2120" t="s">
        <v>296</v>
      </c>
    </row>
    <row r="2121" spans="1:24" hidden="1">
      <c r="A2121" t="s">
        <v>34320</v>
      </c>
      <c r="B2121" t="s">
        <v>2660</v>
      </c>
      <c r="C2121" t="s">
        <v>11540</v>
      </c>
      <c r="D2121">
        <v>1999</v>
      </c>
      <c r="E2121" t="s">
        <v>2128</v>
      </c>
      <c r="F2121" t="s">
        <v>11542</v>
      </c>
      <c r="G2121">
        <v>11</v>
      </c>
      <c r="H2121" t="s">
        <v>33787</v>
      </c>
      <c r="I2121" t="s">
        <v>34369</v>
      </c>
      <c r="J2121">
        <v>8</v>
      </c>
      <c r="K2121" t="s">
        <v>34002</v>
      </c>
      <c r="L2121" t="s">
        <v>33965</v>
      </c>
      <c r="M2121" t="s">
        <v>33966</v>
      </c>
      <c r="N2121" t="s">
        <v>33890</v>
      </c>
      <c r="O2121" t="s">
        <v>33853</v>
      </c>
      <c r="P2121" t="s">
        <v>34174</v>
      </c>
      <c r="Q2121">
        <v>35.610556000000003</v>
      </c>
      <c r="R2121">
        <v>138.94</v>
      </c>
      <c r="S2121">
        <v>4</v>
      </c>
      <c r="T2121">
        <v>12.0855654761904</v>
      </c>
      <c r="U2121">
        <v>59.722222222222101</v>
      </c>
      <c r="V2121">
        <v>25</v>
      </c>
      <c r="W2121">
        <v>12</v>
      </c>
      <c r="X2121" t="s">
        <v>296</v>
      </c>
    </row>
    <row r="2122" spans="1:24" hidden="1">
      <c r="A2122" t="s">
        <v>34320</v>
      </c>
      <c r="B2122" t="s">
        <v>2660</v>
      </c>
      <c r="C2122" t="s">
        <v>11540</v>
      </c>
      <c r="D2122">
        <v>1999</v>
      </c>
      <c r="E2122" t="s">
        <v>2128</v>
      </c>
      <c r="F2122" t="s">
        <v>11542</v>
      </c>
      <c r="G2122">
        <v>11</v>
      </c>
      <c r="H2122" t="s">
        <v>33787</v>
      </c>
      <c r="I2122" t="s">
        <v>34369</v>
      </c>
      <c r="J2122">
        <v>8</v>
      </c>
      <c r="K2122" t="s">
        <v>34002</v>
      </c>
      <c r="L2122" t="s">
        <v>33965</v>
      </c>
      <c r="M2122" t="s">
        <v>33966</v>
      </c>
      <c r="N2122" t="s">
        <v>33890</v>
      </c>
      <c r="O2122" t="s">
        <v>33853</v>
      </c>
      <c r="P2122" t="s">
        <v>34174</v>
      </c>
      <c r="Q2122">
        <v>35.610556000000003</v>
      </c>
      <c r="R2122">
        <v>138.94</v>
      </c>
      <c r="S2122">
        <v>4</v>
      </c>
      <c r="T2122">
        <v>13.0372023809523</v>
      </c>
      <c r="U2122">
        <v>36.111111111111001</v>
      </c>
      <c r="V2122">
        <v>25</v>
      </c>
      <c r="W2122">
        <v>13</v>
      </c>
      <c r="X2122" t="s">
        <v>296</v>
      </c>
    </row>
    <row r="2123" spans="1:24" hidden="1">
      <c r="A2123" t="s">
        <v>34320</v>
      </c>
      <c r="B2123" t="s">
        <v>2660</v>
      </c>
      <c r="C2123" t="s">
        <v>11540</v>
      </c>
      <c r="D2123">
        <v>1999</v>
      </c>
      <c r="E2123" t="s">
        <v>2128</v>
      </c>
      <c r="F2123" t="s">
        <v>11542</v>
      </c>
      <c r="G2123">
        <v>11</v>
      </c>
      <c r="H2123" t="s">
        <v>33787</v>
      </c>
      <c r="I2123" t="s">
        <v>34369</v>
      </c>
      <c r="J2123">
        <v>8</v>
      </c>
      <c r="K2123" t="s">
        <v>34002</v>
      </c>
      <c r="L2123" t="s">
        <v>33965</v>
      </c>
      <c r="M2123" t="s">
        <v>33966</v>
      </c>
      <c r="N2123" t="s">
        <v>33890</v>
      </c>
      <c r="O2123" t="s">
        <v>33853</v>
      </c>
      <c r="P2123" t="s">
        <v>34174</v>
      </c>
      <c r="Q2123">
        <v>35.610556000000003</v>
      </c>
      <c r="R2123">
        <v>138.94</v>
      </c>
      <c r="S2123">
        <v>4</v>
      </c>
      <c r="T2123">
        <v>14.039434523809501</v>
      </c>
      <c r="U2123">
        <v>6.9444444444443398</v>
      </c>
      <c r="V2123">
        <v>25</v>
      </c>
      <c r="W2123">
        <v>14</v>
      </c>
      <c r="X2123" t="s">
        <v>296</v>
      </c>
    </row>
    <row r="2124" spans="1:24" hidden="1">
      <c r="A2124" t="s">
        <v>34320</v>
      </c>
      <c r="B2124" t="s">
        <v>2660</v>
      </c>
      <c r="C2124" t="s">
        <v>11540</v>
      </c>
      <c r="D2124">
        <v>1999</v>
      </c>
      <c r="E2124" t="s">
        <v>2128</v>
      </c>
      <c r="F2124" t="s">
        <v>11542</v>
      </c>
      <c r="G2124">
        <v>11</v>
      </c>
      <c r="H2124" t="s">
        <v>33787</v>
      </c>
      <c r="I2124" t="s">
        <v>34369</v>
      </c>
      <c r="J2124">
        <v>8</v>
      </c>
      <c r="K2124" t="s">
        <v>34002</v>
      </c>
      <c r="L2124" t="s">
        <v>33965</v>
      </c>
      <c r="M2124" t="s">
        <v>33966</v>
      </c>
      <c r="N2124" t="s">
        <v>33890</v>
      </c>
      <c r="O2124" t="s">
        <v>33853</v>
      </c>
      <c r="P2124" t="s">
        <v>34174</v>
      </c>
      <c r="Q2124">
        <v>35.610556000000003</v>
      </c>
      <c r="R2124">
        <v>138.94</v>
      </c>
      <c r="S2124">
        <v>4</v>
      </c>
      <c r="T2124">
        <v>15</v>
      </c>
      <c r="U2124">
        <v>0</v>
      </c>
      <c r="V2124">
        <v>25</v>
      </c>
      <c r="W2124">
        <v>15</v>
      </c>
      <c r="X2124" t="s">
        <v>296</v>
      </c>
    </row>
    <row r="2125" spans="1:24" hidden="1">
      <c r="A2125" t="s">
        <v>34320</v>
      </c>
      <c r="B2125" t="s">
        <v>2660</v>
      </c>
      <c r="C2125" t="s">
        <v>11540</v>
      </c>
      <c r="D2125">
        <v>1999</v>
      </c>
      <c r="E2125" t="s">
        <v>2128</v>
      </c>
      <c r="F2125" t="s">
        <v>11542</v>
      </c>
      <c r="G2125">
        <v>11</v>
      </c>
      <c r="H2125" t="s">
        <v>33787</v>
      </c>
      <c r="I2125" t="s">
        <v>34369</v>
      </c>
      <c r="J2125">
        <v>8</v>
      </c>
      <c r="K2125" t="s">
        <v>34002</v>
      </c>
      <c r="L2125" t="s">
        <v>33965</v>
      </c>
      <c r="M2125" t="s">
        <v>33966</v>
      </c>
      <c r="N2125" t="s">
        <v>33890</v>
      </c>
      <c r="O2125" t="s">
        <v>33853</v>
      </c>
      <c r="P2125" t="s">
        <v>34168</v>
      </c>
      <c r="Q2125">
        <v>36.323889000000001</v>
      </c>
      <c r="R2125">
        <v>138.42916700000001</v>
      </c>
      <c r="S2125">
        <v>4</v>
      </c>
      <c r="T2125">
        <v>12.051369863013599</v>
      </c>
      <c r="U2125">
        <v>95.890410958903999</v>
      </c>
      <c r="V2125">
        <v>25</v>
      </c>
      <c r="W2125">
        <v>12</v>
      </c>
    </row>
    <row r="2126" spans="1:24" hidden="1">
      <c r="A2126" t="s">
        <v>34320</v>
      </c>
      <c r="B2126" t="s">
        <v>2660</v>
      </c>
      <c r="C2126" t="s">
        <v>11540</v>
      </c>
      <c r="D2126">
        <v>1999</v>
      </c>
      <c r="E2126" t="s">
        <v>2128</v>
      </c>
      <c r="F2126" t="s">
        <v>11542</v>
      </c>
      <c r="G2126">
        <v>11</v>
      </c>
      <c r="H2126" t="s">
        <v>33787</v>
      </c>
      <c r="I2126" t="s">
        <v>34369</v>
      </c>
      <c r="J2126">
        <v>8</v>
      </c>
      <c r="K2126" t="s">
        <v>34002</v>
      </c>
      <c r="L2126" t="s">
        <v>33965</v>
      </c>
      <c r="M2126" t="s">
        <v>33966</v>
      </c>
      <c r="N2126" t="s">
        <v>33890</v>
      </c>
      <c r="O2126" t="s">
        <v>33853</v>
      </c>
      <c r="P2126" t="s">
        <v>34168</v>
      </c>
      <c r="Q2126">
        <v>36.323889000000001</v>
      </c>
      <c r="R2126">
        <v>138.42916700000001</v>
      </c>
      <c r="S2126">
        <v>4</v>
      </c>
      <c r="T2126">
        <v>13.0178571428571</v>
      </c>
      <c r="U2126">
        <v>100</v>
      </c>
      <c r="V2126">
        <v>25</v>
      </c>
      <c r="W2126">
        <v>13</v>
      </c>
    </row>
    <row r="2127" spans="1:24" hidden="1">
      <c r="A2127" t="s">
        <v>34320</v>
      </c>
      <c r="B2127" t="s">
        <v>2660</v>
      </c>
      <c r="C2127" t="s">
        <v>11540</v>
      </c>
      <c r="D2127">
        <v>1999</v>
      </c>
      <c r="E2127" t="s">
        <v>2128</v>
      </c>
      <c r="F2127" t="s">
        <v>11542</v>
      </c>
      <c r="G2127">
        <v>11</v>
      </c>
      <c r="H2127" t="s">
        <v>33787</v>
      </c>
      <c r="I2127" t="s">
        <v>34369</v>
      </c>
      <c r="J2127">
        <v>8</v>
      </c>
      <c r="K2127" t="s">
        <v>34002</v>
      </c>
      <c r="L2127" t="s">
        <v>33965</v>
      </c>
      <c r="M2127" t="s">
        <v>33966</v>
      </c>
      <c r="N2127" t="s">
        <v>33890</v>
      </c>
      <c r="O2127" t="s">
        <v>33853</v>
      </c>
      <c r="P2127" t="s">
        <v>34168</v>
      </c>
      <c r="Q2127">
        <v>36.323889000000001</v>
      </c>
      <c r="R2127">
        <v>138.42916700000001</v>
      </c>
      <c r="S2127">
        <v>4</v>
      </c>
      <c r="T2127">
        <v>13.9850782778864</v>
      </c>
      <c r="U2127">
        <v>5.47945205479453</v>
      </c>
      <c r="V2127">
        <v>25</v>
      </c>
      <c r="W2127">
        <v>14</v>
      </c>
    </row>
    <row r="2128" spans="1:24" hidden="1">
      <c r="A2128" t="s">
        <v>34320</v>
      </c>
      <c r="B2128" t="s">
        <v>2660</v>
      </c>
      <c r="C2128" t="s">
        <v>11540</v>
      </c>
      <c r="D2128">
        <v>1999</v>
      </c>
      <c r="E2128" t="s">
        <v>2128</v>
      </c>
      <c r="F2128" t="s">
        <v>11542</v>
      </c>
      <c r="G2128">
        <v>11</v>
      </c>
      <c r="H2128" t="s">
        <v>33787</v>
      </c>
      <c r="I2128" t="s">
        <v>34369</v>
      </c>
      <c r="J2128">
        <v>8</v>
      </c>
      <c r="K2128" t="s">
        <v>34002</v>
      </c>
      <c r="L2128" t="s">
        <v>33965</v>
      </c>
      <c r="M2128" t="s">
        <v>33966</v>
      </c>
      <c r="N2128" t="s">
        <v>33890</v>
      </c>
      <c r="O2128" t="s">
        <v>33853</v>
      </c>
      <c r="P2128" t="s">
        <v>34168</v>
      </c>
      <c r="Q2128">
        <v>36.323889000000001</v>
      </c>
      <c r="R2128">
        <v>138.42916700000001</v>
      </c>
      <c r="S2128">
        <v>4</v>
      </c>
      <c r="T2128">
        <v>14.947162426614399</v>
      </c>
      <c r="U2128">
        <v>1.3698630136986401</v>
      </c>
      <c r="V2128">
        <v>25</v>
      </c>
      <c r="W2128">
        <v>15</v>
      </c>
    </row>
    <row r="2129" spans="1:23" hidden="1">
      <c r="A2129" t="s">
        <v>34320</v>
      </c>
      <c r="B2129" t="s">
        <v>2660</v>
      </c>
      <c r="C2129" t="s">
        <v>11540</v>
      </c>
      <c r="D2129">
        <v>1999</v>
      </c>
      <c r="E2129" t="s">
        <v>2128</v>
      </c>
      <c r="F2129" t="s">
        <v>11542</v>
      </c>
      <c r="G2129">
        <v>11</v>
      </c>
      <c r="H2129" t="s">
        <v>33787</v>
      </c>
      <c r="I2129" t="s">
        <v>34369</v>
      </c>
      <c r="J2129">
        <v>8</v>
      </c>
      <c r="K2129" t="s">
        <v>34002</v>
      </c>
      <c r="L2129" t="s">
        <v>33965</v>
      </c>
      <c r="M2129" t="s">
        <v>33966</v>
      </c>
      <c r="N2129" t="s">
        <v>33890</v>
      </c>
      <c r="O2129" t="s">
        <v>33853</v>
      </c>
      <c r="P2129" t="s">
        <v>34080</v>
      </c>
      <c r="Q2129">
        <v>36.238047000000002</v>
      </c>
      <c r="R2129">
        <v>137.97198299999999</v>
      </c>
      <c r="S2129">
        <v>4</v>
      </c>
      <c r="T2129">
        <v>12</v>
      </c>
      <c r="U2129">
        <v>100</v>
      </c>
      <c r="V2129">
        <v>25</v>
      </c>
      <c r="W2129">
        <v>12</v>
      </c>
    </row>
    <row r="2130" spans="1:23" hidden="1">
      <c r="A2130" t="s">
        <v>34320</v>
      </c>
      <c r="B2130" t="s">
        <v>2660</v>
      </c>
      <c r="C2130" t="s">
        <v>11540</v>
      </c>
      <c r="D2130">
        <v>1999</v>
      </c>
      <c r="E2130" t="s">
        <v>2128</v>
      </c>
      <c r="F2130" t="s">
        <v>11542</v>
      </c>
      <c r="G2130">
        <v>11</v>
      </c>
      <c r="H2130" t="s">
        <v>33787</v>
      </c>
      <c r="I2130" t="s">
        <v>34369</v>
      </c>
      <c r="J2130">
        <v>8</v>
      </c>
      <c r="K2130" t="s">
        <v>34002</v>
      </c>
      <c r="L2130" t="s">
        <v>33965</v>
      </c>
      <c r="M2130" t="s">
        <v>33966</v>
      </c>
      <c r="N2130" t="s">
        <v>33890</v>
      </c>
      <c r="O2130" t="s">
        <v>33853</v>
      </c>
      <c r="P2130" t="s">
        <v>34080</v>
      </c>
      <c r="Q2130">
        <v>36.238047000000002</v>
      </c>
      <c r="R2130">
        <v>137.97198299999999</v>
      </c>
      <c r="S2130">
        <v>4</v>
      </c>
      <c r="T2130">
        <v>13.0714285714285</v>
      </c>
      <c r="U2130">
        <v>89.041095890410901</v>
      </c>
      <c r="V2130">
        <v>25</v>
      </c>
      <c r="W2130">
        <v>13</v>
      </c>
    </row>
    <row r="2131" spans="1:23" hidden="1">
      <c r="A2131" t="s">
        <v>34320</v>
      </c>
      <c r="B2131" t="s">
        <v>2660</v>
      </c>
      <c r="C2131" t="s">
        <v>11540</v>
      </c>
      <c r="D2131">
        <v>1999</v>
      </c>
      <c r="E2131" t="s">
        <v>2128</v>
      </c>
      <c r="F2131" t="s">
        <v>11542</v>
      </c>
      <c r="G2131">
        <v>11</v>
      </c>
      <c r="H2131" t="s">
        <v>33787</v>
      </c>
      <c r="I2131" t="s">
        <v>34369</v>
      </c>
      <c r="J2131">
        <v>8</v>
      </c>
      <c r="K2131" t="s">
        <v>34002</v>
      </c>
      <c r="L2131" t="s">
        <v>33965</v>
      </c>
      <c r="M2131" t="s">
        <v>33966</v>
      </c>
      <c r="N2131" t="s">
        <v>33890</v>
      </c>
      <c r="O2131" t="s">
        <v>33853</v>
      </c>
      <c r="P2131" t="s">
        <v>34080</v>
      </c>
      <c r="Q2131">
        <v>36.238047000000002</v>
      </c>
      <c r="R2131">
        <v>137.97198299999999</v>
      </c>
      <c r="S2131">
        <v>4</v>
      </c>
      <c r="T2131">
        <v>13.982142857142801</v>
      </c>
      <c r="U2131">
        <v>1.3698630136987</v>
      </c>
      <c r="V2131">
        <v>25</v>
      </c>
      <c r="W2131">
        <v>14</v>
      </c>
    </row>
    <row r="2132" spans="1:23" hidden="1">
      <c r="A2132" t="s">
        <v>34320</v>
      </c>
      <c r="B2132" t="s">
        <v>2660</v>
      </c>
      <c r="C2132" t="s">
        <v>11540</v>
      </c>
      <c r="D2132">
        <v>1999</v>
      </c>
      <c r="E2132" t="s">
        <v>2128</v>
      </c>
      <c r="F2132" t="s">
        <v>11542</v>
      </c>
      <c r="G2132">
        <v>11</v>
      </c>
      <c r="H2132" t="s">
        <v>33787</v>
      </c>
      <c r="I2132" t="s">
        <v>34369</v>
      </c>
      <c r="J2132">
        <v>8</v>
      </c>
      <c r="K2132" t="s">
        <v>34002</v>
      </c>
      <c r="L2132" t="s">
        <v>33965</v>
      </c>
      <c r="M2132" t="s">
        <v>33966</v>
      </c>
      <c r="N2132" t="s">
        <v>33890</v>
      </c>
      <c r="O2132" t="s">
        <v>33853</v>
      </c>
      <c r="P2132" t="s">
        <v>34080</v>
      </c>
      <c r="Q2132">
        <v>36.238047000000002</v>
      </c>
      <c r="R2132">
        <v>137.97198299999999</v>
      </c>
      <c r="S2132">
        <v>4</v>
      </c>
      <c r="T2132">
        <v>15</v>
      </c>
      <c r="U2132">
        <v>1.3698630136987</v>
      </c>
      <c r="V2132">
        <v>25</v>
      </c>
      <c r="W2132">
        <v>15</v>
      </c>
    </row>
    <row r="2133" spans="1:23" hidden="1">
      <c r="A2133" t="s">
        <v>34320</v>
      </c>
      <c r="B2133" t="s">
        <v>2660</v>
      </c>
      <c r="C2133" t="s">
        <v>11540</v>
      </c>
      <c r="D2133">
        <v>1999</v>
      </c>
      <c r="E2133" t="s">
        <v>2128</v>
      </c>
      <c r="F2133" t="s">
        <v>11542</v>
      </c>
      <c r="G2133">
        <v>11</v>
      </c>
      <c r="H2133" t="s">
        <v>33787</v>
      </c>
      <c r="I2133" t="s">
        <v>34369</v>
      </c>
      <c r="J2133">
        <v>8</v>
      </c>
      <c r="K2133" t="s">
        <v>34002</v>
      </c>
      <c r="L2133" t="s">
        <v>33965</v>
      </c>
      <c r="M2133" t="s">
        <v>33966</v>
      </c>
      <c r="N2133" t="s">
        <v>33890</v>
      </c>
      <c r="O2133" t="s">
        <v>33853</v>
      </c>
      <c r="P2133" t="s">
        <v>34167</v>
      </c>
      <c r="Q2133">
        <v>36.678556</v>
      </c>
      <c r="R2133">
        <v>138.99913900000001</v>
      </c>
      <c r="S2133">
        <v>4</v>
      </c>
      <c r="T2133">
        <v>11.999252615844499</v>
      </c>
      <c r="U2133">
        <v>100</v>
      </c>
      <c r="V2133">
        <v>25</v>
      </c>
      <c r="W2133">
        <v>12</v>
      </c>
    </row>
    <row r="2134" spans="1:23" hidden="1">
      <c r="A2134" t="s">
        <v>34320</v>
      </c>
      <c r="B2134" t="s">
        <v>2660</v>
      </c>
      <c r="C2134" t="s">
        <v>11540</v>
      </c>
      <c r="D2134">
        <v>1999</v>
      </c>
      <c r="E2134" t="s">
        <v>2128</v>
      </c>
      <c r="F2134" t="s">
        <v>11542</v>
      </c>
      <c r="G2134">
        <v>11</v>
      </c>
      <c r="H2134" t="s">
        <v>33787</v>
      </c>
      <c r="I2134" t="s">
        <v>34369</v>
      </c>
      <c r="J2134">
        <v>8</v>
      </c>
      <c r="K2134" t="s">
        <v>34002</v>
      </c>
      <c r="L2134" t="s">
        <v>33965</v>
      </c>
      <c r="M2134" t="s">
        <v>33966</v>
      </c>
      <c r="N2134" t="s">
        <v>33890</v>
      </c>
      <c r="O2134" t="s">
        <v>33853</v>
      </c>
      <c r="P2134" t="s">
        <v>34167</v>
      </c>
      <c r="Q2134">
        <v>36.678556</v>
      </c>
      <c r="R2134">
        <v>138.99913900000001</v>
      </c>
      <c r="S2134">
        <v>4</v>
      </c>
      <c r="T2134">
        <v>12.9790732436472</v>
      </c>
      <c r="U2134">
        <v>96.337817638266003</v>
      </c>
      <c r="V2134">
        <v>25</v>
      </c>
      <c r="W2134">
        <v>13</v>
      </c>
    </row>
    <row r="2135" spans="1:23" hidden="1">
      <c r="A2135" t="s">
        <v>34320</v>
      </c>
      <c r="B2135" t="s">
        <v>2660</v>
      </c>
      <c r="C2135" t="s">
        <v>11540</v>
      </c>
      <c r="D2135">
        <v>1999</v>
      </c>
      <c r="E2135" t="s">
        <v>2128</v>
      </c>
      <c r="F2135" t="s">
        <v>11542</v>
      </c>
      <c r="G2135">
        <v>11</v>
      </c>
      <c r="H2135" t="s">
        <v>33787</v>
      </c>
      <c r="I2135" t="s">
        <v>34369</v>
      </c>
      <c r="J2135">
        <v>8</v>
      </c>
      <c r="K2135" t="s">
        <v>34002</v>
      </c>
      <c r="L2135" t="s">
        <v>33965</v>
      </c>
      <c r="M2135" t="s">
        <v>33966</v>
      </c>
      <c r="N2135" t="s">
        <v>33890</v>
      </c>
      <c r="O2135" t="s">
        <v>33853</v>
      </c>
      <c r="P2135" t="s">
        <v>34167</v>
      </c>
      <c r="Q2135">
        <v>36.678556</v>
      </c>
      <c r="R2135">
        <v>138.99913900000001</v>
      </c>
      <c r="S2135">
        <v>4</v>
      </c>
      <c r="T2135">
        <v>13.9648729446935</v>
      </c>
      <c r="U2135">
        <v>3.6372695565520701</v>
      </c>
      <c r="V2135">
        <v>25</v>
      </c>
      <c r="W2135">
        <v>14</v>
      </c>
    </row>
    <row r="2136" spans="1:23" hidden="1">
      <c r="A2136" t="s">
        <v>34320</v>
      </c>
      <c r="B2136" t="s">
        <v>2660</v>
      </c>
      <c r="C2136" t="s">
        <v>11540</v>
      </c>
      <c r="D2136">
        <v>1999</v>
      </c>
      <c r="E2136" t="s">
        <v>2128</v>
      </c>
      <c r="F2136" t="s">
        <v>11542</v>
      </c>
      <c r="G2136">
        <v>11</v>
      </c>
      <c r="H2136" t="s">
        <v>33787</v>
      </c>
      <c r="I2136" t="s">
        <v>34369</v>
      </c>
      <c r="J2136">
        <v>8</v>
      </c>
      <c r="K2136" t="s">
        <v>34002</v>
      </c>
      <c r="L2136" t="s">
        <v>33965</v>
      </c>
      <c r="M2136" t="s">
        <v>33966</v>
      </c>
      <c r="N2136" t="s">
        <v>33890</v>
      </c>
      <c r="O2136" t="s">
        <v>33853</v>
      </c>
      <c r="P2136" t="s">
        <v>34167</v>
      </c>
      <c r="Q2136">
        <v>36.678556</v>
      </c>
      <c r="R2136">
        <v>138.99913900000001</v>
      </c>
      <c r="S2136">
        <v>4</v>
      </c>
      <c r="T2136">
        <v>15.0007473841554</v>
      </c>
      <c r="U2136">
        <v>2.740408570005</v>
      </c>
      <c r="V2136">
        <v>25</v>
      </c>
      <c r="W2136">
        <v>15</v>
      </c>
    </row>
    <row r="2137" spans="1:23" hidden="1">
      <c r="A2137" t="s">
        <v>34320</v>
      </c>
      <c r="B2137" t="s">
        <v>2660</v>
      </c>
      <c r="C2137" t="s">
        <v>11540</v>
      </c>
      <c r="D2137">
        <v>1999</v>
      </c>
      <c r="E2137" t="s">
        <v>2128</v>
      </c>
      <c r="F2137" t="s">
        <v>11542</v>
      </c>
      <c r="G2137">
        <v>11</v>
      </c>
      <c r="H2137" t="s">
        <v>33787</v>
      </c>
      <c r="I2137" t="s">
        <v>34369</v>
      </c>
      <c r="J2137">
        <v>8</v>
      </c>
      <c r="K2137" t="s">
        <v>34002</v>
      </c>
      <c r="L2137" t="s">
        <v>33965</v>
      </c>
      <c r="M2137" t="s">
        <v>33966</v>
      </c>
      <c r="N2137" t="s">
        <v>33890</v>
      </c>
      <c r="O2137" t="s">
        <v>33853</v>
      </c>
      <c r="P2137" t="s">
        <v>34370</v>
      </c>
      <c r="Q2137">
        <v>36.326388999999999</v>
      </c>
      <c r="R2137">
        <v>138.88722200000001</v>
      </c>
      <c r="S2137">
        <v>4</v>
      </c>
      <c r="T2137" s="17">
        <v>12.0545454545454</v>
      </c>
      <c r="U2137">
        <v>4.1095890410958802</v>
      </c>
      <c r="V2137">
        <v>25</v>
      </c>
      <c r="W2137">
        <v>12</v>
      </c>
    </row>
    <row r="2138" spans="1:23" hidden="1">
      <c r="A2138" t="s">
        <v>34320</v>
      </c>
      <c r="B2138" t="s">
        <v>2660</v>
      </c>
      <c r="C2138" t="s">
        <v>11540</v>
      </c>
      <c r="D2138">
        <v>1999</v>
      </c>
      <c r="E2138" t="s">
        <v>2128</v>
      </c>
      <c r="F2138" t="s">
        <v>11542</v>
      </c>
      <c r="G2138">
        <v>11</v>
      </c>
      <c r="H2138" t="s">
        <v>33787</v>
      </c>
      <c r="I2138" t="s">
        <v>34369</v>
      </c>
      <c r="J2138">
        <v>8</v>
      </c>
      <c r="K2138" t="s">
        <v>34002</v>
      </c>
      <c r="L2138" t="s">
        <v>33965</v>
      </c>
      <c r="M2138" t="s">
        <v>33966</v>
      </c>
      <c r="N2138" t="s">
        <v>33890</v>
      </c>
      <c r="O2138" t="s">
        <v>33853</v>
      </c>
      <c r="P2138" t="s">
        <v>34370</v>
      </c>
      <c r="Q2138">
        <v>36.326388999999999</v>
      </c>
      <c r="R2138">
        <v>138.88722200000001</v>
      </c>
      <c r="S2138">
        <v>4</v>
      </c>
      <c r="T2138" s="17">
        <v>13.0363636363636</v>
      </c>
      <c r="U2138">
        <v>0</v>
      </c>
      <c r="V2138">
        <v>25</v>
      </c>
      <c r="W2138">
        <v>13</v>
      </c>
    </row>
    <row r="2139" spans="1:23" hidden="1">
      <c r="A2139" t="s">
        <v>34320</v>
      </c>
      <c r="B2139" t="s">
        <v>2660</v>
      </c>
      <c r="C2139" t="s">
        <v>11540</v>
      </c>
      <c r="D2139">
        <v>1999</v>
      </c>
      <c r="E2139" t="s">
        <v>2128</v>
      </c>
      <c r="F2139" t="s">
        <v>11542</v>
      </c>
      <c r="G2139">
        <v>11</v>
      </c>
      <c r="H2139" t="s">
        <v>33787</v>
      </c>
      <c r="I2139" t="s">
        <v>34369</v>
      </c>
      <c r="J2139">
        <v>8</v>
      </c>
      <c r="K2139" t="s">
        <v>34002</v>
      </c>
      <c r="L2139" t="s">
        <v>33965</v>
      </c>
      <c r="M2139" t="s">
        <v>33966</v>
      </c>
      <c r="N2139" t="s">
        <v>33890</v>
      </c>
      <c r="O2139" t="s">
        <v>33853</v>
      </c>
      <c r="P2139" t="s">
        <v>34370</v>
      </c>
      <c r="Q2139">
        <v>36.326388999999999</v>
      </c>
      <c r="R2139">
        <v>138.88722200000001</v>
      </c>
      <c r="S2139">
        <v>4</v>
      </c>
      <c r="T2139" s="17">
        <v>14.0181818181818</v>
      </c>
      <c r="U2139">
        <v>0</v>
      </c>
      <c r="V2139">
        <v>25</v>
      </c>
      <c r="W2139">
        <v>14</v>
      </c>
    </row>
    <row r="2140" spans="1:23" hidden="1">
      <c r="A2140" t="s">
        <v>34320</v>
      </c>
      <c r="B2140" t="s">
        <v>2660</v>
      </c>
      <c r="C2140" t="s">
        <v>11540</v>
      </c>
      <c r="D2140">
        <v>1999</v>
      </c>
      <c r="E2140" t="s">
        <v>2128</v>
      </c>
      <c r="F2140" t="s">
        <v>11542</v>
      </c>
      <c r="G2140">
        <v>11</v>
      </c>
      <c r="H2140" t="s">
        <v>33787</v>
      </c>
      <c r="I2140" t="s">
        <v>34369</v>
      </c>
      <c r="J2140">
        <v>8</v>
      </c>
      <c r="K2140" t="s">
        <v>34002</v>
      </c>
      <c r="L2140" t="s">
        <v>33965</v>
      </c>
      <c r="M2140" t="s">
        <v>33966</v>
      </c>
      <c r="N2140" t="s">
        <v>33890</v>
      </c>
      <c r="O2140" t="s">
        <v>33853</v>
      </c>
      <c r="P2140" t="s">
        <v>34370</v>
      </c>
      <c r="Q2140">
        <v>36.326388999999999</v>
      </c>
      <c r="R2140">
        <v>138.88722200000001</v>
      </c>
      <c r="S2140">
        <v>4</v>
      </c>
      <c r="T2140" s="17">
        <v>15.0545454545454</v>
      </c>
      <c r="U2140">
        <v>1.3698630136986401</v>
      </c>
      <c r="V2140">
        <v>25</v>
      </c>
      <c r="W2140">
        <v>15</v>
      </c>
    </row>
    <row r="2141" spans="1:23" hidden="1">
      <c r="A2141" t="s">
        <v>34320</v>
      </c>
      <c r="B2141" t="s">
        <v>2660</v>
      </c>
      <c r="C2141" t="s">
        <v>11540</v>
      </c>
      <c r="D2141">
        <v>1999</v>
      </c>
      <c r="E2141" t="s">
        <v>2128</v>
      </c>
      <c r="F2141" t="s">
        <v>11542</v>
      </c>
      <c r="G2141">
        <v>11</v>
      </c>
      <c r="H2141" t="s">
        <v>33787</v>
      </c>
      <c r="I2141" t="s">
        <v>34369</v>
      </c>
      <c r="J2141">
        <v>8</v>
      </c>
      <c r="K2141" t="s">
        <v>34002</v>
      </c>
      <c r="L2141" t="s">
        <v>33965</v>
      </c>
      <c r="M2141" t="s">
        <v>33966</v>
      </c>
      <c r="N2141" t="s">
        <v>33890</v>
      </c>
      <c r="O2141" t="s">
        <v>33853</v>
      </c>
      <c r="P2141" t="s">
        <v>34371</v>
      </c>
      <c r="Q2141">
        <v>36.314722000000003</v>
      </c>
      <c r="R2141">
        <v>139.80027000000001</v>
      </c>
      <c r="S2141">
        <v>4</v>
      </c>
      <c r="T2141">
        <v>12</v>
      </c>
      <c r="U2141">
        <v>0</v>
      </c>
      <c r="V2141">
        <v>25</v>
      </c>
      <c r="W2141">
        <v>12</v>
      </c>
    </row>
    <row r="2142" spans="1:23" hidden="1">
      <c r="A2142" t="s">
        <v>34320</v>
      </c>
      <c r="B2142" t="s">
        <v>2660</v>
      </c>
      <c r="C2142" t="s">
        <v>11540</v>
      </c>
      <c r="D2142">
        <v>1999</v>
      </c>
      <c r="E2142" t="s">
        <v>2128</v>
      </c>
      <c r="F2142" t="s">
        <v>11542</v>
      </c>
      <c r="G2142">
        <v>11</v>
      </c>
      <c r="H2142" t="s">
        <v>33787</v>
      </c>
      <c r="I2142" t="s">
        <v>34369</v>
      </c>
      <c r="J2142">
        <v>8</v>
      </c>
      <c r="K2142" t="s">
        <v>34002</v>
      </c>
      <c r="L2142" t="s">
        <v>33965</v>
      </c>
      <c r="M2142" t="s">
        <v>33966</v>
      </c>
      <c r="N2142" t="s">
        <v>33890</v>
      </c>
      <c r="O2142" t="s">
        <v>33853</v>
      </c>
      <c r="P2142" t="s">
        <v>34371</v>
      </c>
      <c r="Q2142">
        <v>36.314722000000003</v>
      </c>
      <c r="R2142">
        <v>139.80027000000001</v>
      </c>
      <c r="S2142">
        <v>4</v>
      </c>
      <c r="T2142">
        <v>13</v>
      </c>
      <c r="U2142">
        <v>0</v>
      </c>
      <c r="V2142">
        <v>25</v>
      </c>
      <c r="W2142">
        <v>13</v>
      </c>
    </row>
    <row r="2143" spans="1:23" hidden="1">
      <c r="A2143" t="s">
        <v>34320</v>
      </c>
      <c r="B2143" t="s">
        <v>2660</v>
      </c>
      <c r="C2143" t="s">
        <v>11540</v>
      </c>
      <c r="D2143">
        <v>1999</v>
      </c>
      <c r="E2143" t="s">
        <v>2128</v>
      </c>
      <c r="F2143" t="s">
        <v>11542</v>
      </c>
      <c r="G2143">
        <v>11</v>
      </c>
      <c r="H2143" t="s">
        <v>33787</v>
      </c>
      <c r="I2143" t="s">
        <v>34369</v>
      </c>
      <c r="J2143">
        <v>8</v>
      </c>
      <c r="K2143" t="s">
        <v>34002</v>
      </c>
      <c r="L2143" t="s">
        <v>33965</v>
      </c>
      <c r="M2143" t="s">
        <v>33966</v>
      </c>
      <c r="N2143" t="s">
        <v>33890</v>
      </c>
      <c r="O2143" t="s">
        <v>33853</v>
      </c>
      <c r="P2143" t="s">
        <v>34371</v>
      </c>
      <c r="Q2143">
        <v>36.314722000000003</v>
      </c>
      <c r="R2143">
        <v>139.80027000000001</v>
      </c>
      <c r="S2143">
        <v>4</v>
      </c>
      <c r="T2143">
        <v>13.999999999999901</v>
      </c>
      <c r="U2143">
        <v>0</v>
      </c>
      <c r="V2143">
        <v>25</v>
      </c>
      <c r="W2143">
        <v>14</v>
      </c>
    </row>
    <row r="2144" spans="1:23" hidden="1">
      <c r="A2144" t="s">
        <v>34320</v>
      </c>
      <c r="B2144" t="s">
        <v>2660</v>
      </c>
      <c r="C2144" t="s">
        <v>11540</v>
      </c>
      <c r="D2144">
        <v>1999</v>
      </c>
      <c r="E2144" t="s">
        <v>2128</v>
      </c>
      <c r="F2144" t="s">
        <v>11542</v>
      </c>
      <c r="G2144">
        <v>11</v>
      </c>
      <c r="H2144" t="s">
        <v>33787</v>
      </c>
      <c r="I2144" t="s">
        <v>34369</v>
      </c>
      <c r="J2144">
        <v>8</v>
      </c>
      <c r="K2144" t="s">
        <v>34002</v>
      </c>
      <c r="L2144" t="s">
        <v>33965</v>
      </c>
      <c r="M2144" t="s">
        <v>33966</v>
      </c>
      <c r="N2144" t="s">
        <v>33890</v>
      </c>
      <c r="O2144" t="s">
        <v>33853</v>
      </c>
      <c r="P2144" t="s">
        <v>34371</v>
      </c>
      <c r="Q2144">
        <v>36.314722000000003</v>
      </c>
      <c r="R2144">
        <v>139.80027000000001</v>
      </c>
      <c r="S2144">
        <v>4</v>
      </c>
      <c r="T2144">
        <v>15.054794520547899</v>
      </c>
      <c r="U2144">
        <v>-1.3698630136986401</v>
      </c>
      <c r="V2144">
        <v>25</v>
      </c>
      <c r="W2144">
        <v>15</v>
      </c>
    </row>
    <row r="2145" spans="1:23" hidden="1">
      <c r="A2145" t="s">
        <v>34320</v>
      </c>
      <c r="B2145" t="s">
        <v>2660</v>
      </c>
      <c r="C2145" t="s">
        <v>11540</v>
      </c>
      <c r="D2145">
        <v>1999</v>
      </c>
      <c r="E2145" t="s">
        <v>2128</v>
      </c>
      <c r="F2145" t="s">
        <v>11542</v>
      </c>
      <c r="G2145">
        <v>11</v>
      </c>
      <c r="H2145" t="s">
        <v>33787</v>
      </c>
      <c r="I2145" t="s">
        <v>34369</v>
      </c>
      <c r="J2145">
        <v>8</v>
      </c>
      <c r="K2145" t="s">
        <v>34002</v>
      </c>
      <c r="L2145" t="s">
        <v>33965</v>
      </c>
      <c r="M2145" t="s">
        <v>33966</v>
      </c>
      <c r="N2145" t="s">
        <v>33890</v>
      </c>
      <c r="O2145" t="s">
        <v>33853</v>
      </c>
      <c r="P2145" t="s">
        <v>34372</v>
      </c>
      <c r="Q2145">
        <v>36.314722000000003</v>
      </c>
      <c r="R2145">
        <v>139.80027000000001</v>
      </c>
      <c r="S2145">
        <v>4</v>
      </c>
      <c r="T2145">
        <v>12.002975452516701</v>
      </c>
      <c r="U2145">
        <v>4.1656335234316604</v>
      </c>
      <c r="V2145">
        <v>25</v>
      </c>
      <c r="W2145">
        <v>12</v>
      </c>
    </row>
    <row r="2146" spans="1:23" hidden="1">
      <c r="A2146" t="s">
        <v>34320</v>
      </c>
      <c r="B2146" t="s">
        <v>2660</v>
      </c>
      <c r="C2146" t="s">
        <v>11540</v>
      </c>
      <c r="D2146">
        <v>1999</v>
      </c>
      <c r="E2146" t="s">
        <v>2128</v>
      </c>
      <c r="F2146" t="s">
        <v>11542</v>
      </c>
      <c r="G2146">
        <v>11</v>
      </c>
      <c r="H2146" t="s">
        <v>33787</v>
      </c>
      <c r="I2146" t="s">
        <v>34369</v>
      </c>
      <c r="J2146">
        <v>8</v>
      </c>
      <c r="K2146" t="s">
        <v>34002</v>
      </c>
      <c r="L2146" t="s">
        <v>33965</v>
      </c>
      <c r="M2146" t="s">
        <v>33966</v>
      </c>
      <c r="N2146" t="s">
        <v>33890</v>
      </c>
      <c r="O2146" t="s">
        <v>33853</v>
      </c>
      <c r="P2146" t="s">
        <v>34372</v>
      </c>
      <c r="Q2146">
        <v>36.314722000000003</v>
      </c>
      <c r="R2146">
        <v>139.80027000000001</v>
      </c>
      <c r="S2146">
        <v>4</v>
      </c>
      <c r="T2146">
        <v>12.965534341681099</v>
      </c>
      <c r="U2146">
        <v>0.94222663030006903</v>
      </c>
      <c r="V2146">
        <v>25</v>
      </c>
      <c r="W2146">
        <v>13</v>
      </c>
    </row>
    <row r="2147" spans="1:23" hidden="1">
      <c r="A2147" t="s">
        <v>34320</v>
      </c>
      <c r="B2147" t="s">
        <v>2660</v>
      </c>
      <c r="C2147" t="s">
        <v>11540</v>
      </c>
      <c r="D2147">
        <v>1999</v>
      </c>
      <c r="E2147" t="s">
        <v>2128</v>
      </c>
      <c r="F2147" t="s">
        <v>11542</v>
      </c>
      <c r="G2147">
        <v>11</v>
      </c>
      <c r="H2147" t="s">
        <v>33787</v>
      </c>
      <c r="I2147" t="s">
        <v>34369</v>
      </c>
      <c r="J2147">
        <v>8</v>
      </c>
      <c r="K2147" t="s">
        <v>34002</v>
      </c>
      <c r="L2147" t="s">
        <v>33965</v>
      </c>
      <c r="M2147" t="s">
        <v>33966</v>
      </c>
      <c r="N2147" t="s">
        <v>33890</v>
      </c>
      <c r="O2147" t="s">
        <v>33853</v>
      </c>
      <c r="P2147" t="s">
        <v>34372</v>
      </c>
      <c r="Q2147">
        <v>36.314722000000003</v>
      </c>
      <c r="R2147">
        <v>139.80027000000001</v>
      </c>
      <c r="S2147">
        <v>4</v>
      </c>
      <c r="T2147">
        <v>13.981651376146701</v>
      </c>
      <c r="U2147">
        <v>-2.3059757004710302</v>
      </c>
      <c r="V2147">
        <v>25</v>
      </c>
      <c r="W2147">
        <v>14</v>
      </c>
    </row>
    <row r="2148" spans="1:23" hidden="1">
      <c r="A2148" t="s">
        <v>34320</v>
      </c>
      <c r="B2148" t="s">
        <v>2660</v>
      </c>
      <c r="C2148" t="s">
        <v>11540</v>
      </c>
      <c r="D2148">
        <v>1999</v>
      </c>
      <c r="E2148" t="s">
        <v>2128</v>
      </c>
      <c r="F2148" t="s">
        <v>11542</v>
      </c>
      <c r="G2148">
        <v>11</v>
      </c>
      <c r="H2148" t="s">
        <v>33787</v>
      </c>
      <c r="I2148" t="s">
        <v>34369</v>
      </c>
      <c r="J2148">
        <v>8</v>
      </c>
      <c r="K2148" t="s">
        <v>34002</v>
      </c>
      <c r="L2148" t="s">
        <v>33965</v>
      </c>
      <c r="M2148" t="s">
        <v>33966</v>
      </c>
      <c r="N2148" t="s">
        <v>33890</v>
      </c>
      <c r="O2148" t="s">
        <v>33853</v>
      </c>
      <c r="P2148" t="s">
        <v>34372</v>
      </c>
      <c r="Q2148">
        <v>36.314722000000003</v>
      </c>
      <c r="R2148">
        <v>139.80027000000001</v>
      </c>
      <c r="S2148">
        <v>4</v>
      </c>
      <c r="T2148">
        <v>14.9992561368708</v>
      </c>
      <c r="U2148">
        <v>-2.77708901562101</v>
      </c>
      <c r="V2148">
        <v>25</v>
      </c>
      <c r="W2148">
        <v>15</v>
      </c>
    </row>
    <row r="2149" spans="1:23" hidden="1">
      <c r="A2149" t="s">
        <v>34320</v>
      </c>
      <c r="B2149" t="s">
        <v>2660</v>
      </c>
      <c r="C2149" t="s">
        <v>11540</v>
      </c>
      <c r="D2149">
        <v>1999</v>
      </c>
      <c r="E2149" t="s">
        <v>2128</v>
      </c>
      <c r="F2149" t="s">
        <v>11542</v>
      </c>
      <c r="G2149">
        <v>11</v>
      </c>
      <c r="H2149" t="s">
        <v>33787</v>
      </c>
      <c r="I2149" t="s">
        <v>34369</v>
      </c>
      <c r="J2149">
        <v>8</v>
      </c>
      <c r="K2149" t="s">
        <v>34002</v>
      </c>
      <c r="L2149" t="s">
        <v>33965</v>
      </c>
      <c r="M2149" t="s">
        <v>33966</v>
      </c>
      <c r="N2149" t="s">
        <v>33890</v>
      </c>
      <c r="O2149" t="s">
        <v>33853</v>
      </c>
      <c r="P2149" t="s">
        <v>34170</v>
      </c>
      <c r="Q2149">
        <v>35.708888999999999</v>
      </c>
      <c r="R2149">
        <v>138.446111</v>
      </c>
      <c r="S2149">
        <v>4</v>
      </c>
      <c r="T2149">
        <v>12</v>
      </c>
      <c r="U2149">
        <v>100</v>
      </c>
      <c r="V2149">
        <v>25</v>
      </c>
      <c r="W2149">
        <v>12</v>
      </c>
    </row>
    <row r="2150" spans="1:23" hidden="1">
      <c r="A2150" t="s">
        <v>34320</v>
      </c>
      <c r="B2150" t="s">
        <v>2660</v>
      </c>
      <c r="C2150" t="s">
        <v>11540</v>
      </c>
      <c r="D2150">
        <v>1999</v>
      </c>
      <c r="E2150" t="s">
        <v>2128</v>
      </c>
      <c r="F2150" t="s">
        <v>11542</v>
      </c>
      <c r="G2150">
        <v>11</v>
      </c>
      <c r="H2150" t="s">
        <v>33787</v>
      </c>
      <c r="I2150" t="s">
        <v>34369</v>
      </c>
      <c r="J2150">
        <v>8</v>
      </c>
      <c r="K2150" t="s">
        <v>34002</v>
      </c>
      <c r="L2150" t="s">
        <v>33965</v>
      </c>
      <c r="M2150" t="s">
        <v>33966</v>
      </c>
      <c r="N2150" t="s">
        <v>33890</v>
      </c>
      <c r="O2150" t="s">
        <v>33853</v>
      </c>
      <c r="P2150" t="s">
        <v>34170</v>
      </c>
      <c r="Q2150">
        <v>35.708888999999999</v>
      </c>
      <c r="R2150">
        <v>138.446111</v>
      </c>
      <c r="S2150">
        <v>4</v>
      </c>
      <c r="T2150">
        <v>12.981818181818101</v>
      </c>
      <c r="U2150">
        <v>75.342465753424605</v>
      </c>
      <c r="V2150">
        <v>25</v>
      </c>
      <c r="W2150">
        <v>13</v>
      </c>
    </row>
    <row r="2151" spans="1:23" hidden="1">
      <c r="A2151" t="s">
        <v>34320</v>
      </c>
      <c r="B2151" t="s">
        <v>2660</v>
      </c>
      <c r="C2151" t="s">
        <v>11540</v>
      </c>
      <c r="D2151">
        <v>1999</v>
      </c>
      <c r="E2151" t="s">
        <v>2128</v>
      </c>
      <c r="F2151" t="s">
        <v>11542</v>
      </c>
      <c r="G2151">
        <v>11</v>
      </c>
      <c r="H2151" t="s">
        <v>33787</v>
      </c>
      <c r="I2151" t="s">
        <v>34369</v>
      </c>
      <c r="J2151">
        <v>8</v>
      </c>
      <c r="K2151" t="s">
        <v>34002</v>
      </c>
      <c r="L2151" t="s">
        <v>33965</v>
      </c>
      <c r="M2151" t="s">
        <v>33966</v>
      </c>
      <c r="N2151" t="s">
        <v>33890</v>
      </c>
      <c r="O2151" t="s">
        <v>33853</v>
      </c>
      <c r="P2151" t="s">
        <v>34170</v>
      </c>
      <c r="Q2151">
        <v>35.708888999999999</v>
      </c>
      <c r="R2151">
        <v>138.446111</v>
      </c>
      <c r="S2151">
        <v>4</v>
      </c>
      <c r="T2151">
        <v>14.0181818181818</v>
      </c>
      <c r="U2151">
        <v>5.4794520547944696</v>
      </c>
      <c r="V2151">
        <v>25</v>
      </c>
      <c r="W2151">
        <v>14</v>
      </c>
    </row>
    <row r="2152" spans="1:23" hidden="1">
      <c r="A2152" t="s">
        <v>34320</v>
      </c>
      <c r="B2152" t="s">
        <v>2660</v>
      </c>
      <c r="C2152" t="s">
        <v>11540</v>
      </c>
      <c r="D2152">
        <v>1999</v>
      </c>
      <c r="E2152" t="s">
        <v>2128</v>
      </c>
      <c r="F2152" t="s">
        <v>11542</v>
      </c>
      <c r="G2152">
        <v>11</v>
      </c>
      <c r="H2152" t="s">
        <v>33787</v>
      </c>
      <c r="I2152" t="s">
        <v>34369</v>
      </c>
      <c r="J2152">
        <v>8</v>
      </c>
      <c r="K2152" t="s">
        <v>34002</v>
      </c>
      <c r="L2152" t="s">
        <v>33965</v>
      </c>
      <c r="M2152" t="s">
        <v>33966</v>
      </c>
      <c r="N2152" t="s">
        <v>33890</v>
      </c>
      <c r="O2152" t="s">
        <v>33853</v>
      </c>
      <c r="P2152" t="s">
        <v>34170</v>
      </c>
      <c r="Q2152">
        <v>35.708888999999999</v>
      </c>
      <c r="R2152">
        <v>138.446111</v>
      </c>
      <c r="S2152">
        <v>4</v>
      </c>
      <c r="T2152">
        <v>15</v>
      </c>
      <c r="U2152">
        <v>6.8493150684931798</v>
      </c>
      <c r="V2152">
        <v>25</v>
      </c>
      <c r="W2152">
        <v>15</v>
      </c>
    </row>
    <row r="2153" spans="1:23" hidden="1">
      <c r="A2153" t="s">
        <v>34320</v>
      </c>
      <c r="B2153" t="s">
        <v>2660</v>
      </c>
      <c r="C2153" t="s">
        <v>11540</v>
      </c>
      <c r="D2153">
        <v>1999</v>
      </c>
      <c r="E2153" t="s">
        <v>2128</v>
      </c>
      <c r="F2153" t="s">
        <v>11542</v>
      </c>
      <c r="G2153">
        <v>11</v>
      </c>
      <c r="H2153" t="s">
        <v>33787</v>
      </c>
      <c r="I2153" t="s">
        <v>34369</v>
      </c>
      <c r="J2153">
        <v>8</v>
      </c>
      <c r="K2153" t="s">
        <v>34002</v>
      </c>
      <c r="L2153" t="s">
        <v>33965</v>
      </c>
      <c r="M2153" t="s">
        <v>33966</v>
      </c>
      <c r="N2153" t="s">
        <v>33890</v>
      </c>
      <c r="O2153" t="s">
        <v>33853</v>
      </c>
      <c r="P2153" t="s">
        <v>34171</v>
      </c>
      <c r="Q2153">
        <v>35.708888999999999</v>
      </c>
      <c r="R2153">
        <v>138.446111</v>
      </c>
      <c r="S2153">
        <v>4</v>
      </c>
      <c r="T2153">
        <v>11.945454545454499</v>
      </c>
      <c r="U2153">
        <v>100</v>
      </c>
      <c r="V2153">
        <v>25</v>
      </c>
      <c r="W2153">
        <v>12</v>
      </c>
    </row>
    <row r="2154" spans="1:23" hidden="1">
      <c r="A2154" t="s">
        <v>34320</v>
      </c>
      <c r="B2154" t="s">
        <v>2660</v>
      </c>
      <c r="C2154" t="s">
        <v>11540</v>
      </c>
      <c r="D2154">
        <v>1999</v>
      </c>
      <c r="E2154" t="s">
        <v>2128</v>
      </c>
      <c r="F2154" t="s">
        <v>11542</v>
      </c>
      <c r="G2154">
        <v>11</v>
      </c>
      <c r="H2154" t="s">
        <v>33787</v>
      </c>
      <c r="I2154" t="s">
        <v>34369</v>
      </c>
      <c r="J2154">
        <v>8</v>
      </c>
      <c r="K2154" t="s">
        <v>34002</v>
      </c>
      <c r="L2154" t="s">
        <v>33965</v>
      </c>
      <c r="M2154" t="s">
        <v>33966</v>
      </c>
      <c r="N2154" t="s">
        <v>33890</v>
      </c>
      <c r="O2154" t="s">
        <v>33853</v>
      </c>
      <c r="P2154" t="s">
        <v>34171</v>
      </c>
      <c r="Q2154">
        <v>35.708888999999999</v>
      </c>
      <c r="R2154">
        <v>138.446111</v>
      </c>
      <c r="S2154">
        <v>4</v>
      </c>
      <c r="T2154">
        <v>13.0363636363636</v>
      </c>
      <c r="U2154">
        <v>90.410958904109606</v>
      </c>
      <c r="V2154">
        <v>25</v>
      </c>
      <c r="W2154">
        <v>13</v>
      </c>
    </row>
    <row r="2155" spans="1:23" hidden="1">
      <c r="A2155" t="s">
        <v>34320</v>
      </c>
      <c r="B2155" t="s">
        <v>2660</v>
      </c>
      <c r="C2155" t="s">
        <v>11540</v>
      </c>
      <c r="D2155">
        <v>1999</v>
      </c>
      <c r="E2155" t="s">
        <v>2128</v>
      </c>
      <c r="F2155" t="s">
        <v>11542</v>
      </c>
      <c r="G2155">
        <v>11</v>
      </c>
      <c r="H2155" t="s">
        <v>33787</v>
      </c>
      <c r="I2155" t="s">
        <v>34369</v>
      </c>
      <c r="J2155">
        <v>8</v>
      </c>
      <c r="K2155" t="s">
        <v>34002</v>
      </c>
      <c r="L2155" t="s">
        <v>33965</v>
      </c>
      <c r="M2155" t="s">
        <v>33966</v>
      </c>
      <c r="N2155" t="s">
        <v>33890</v>
      </c>
      <c r="O2155" t="s">
        <v>33853</v>
      </c>
      <c r="P2155" t="s">
        <v>34171</v>
      </c>
      <c r="Q2155">
        <v>35.708888999999999</v>
      </c>
      <c r="R2155">
        <v>138.446111</v>
      </c>
      <c r="S2155">
        <v>4</v>
      </c>
      <c r="T2155">
        <v>14.0181818181818</v>
      </c>
      <c r="U2155">
        <v>-1.3698630136987</v>
      </c>
      <c r="V2155">
        <v>25</v>
      </c>
      <c r="W2155">
        <v>14</v>
      </c>
    </row>
    <row r="2156" spans="1:23" hidden="1">
      <c r="A2156" t="s">
        <v>34320</v>
      </c>
      <c r="B2156" t="s">
        <v>2660</v>
      </c>
      <c r="C2156" t="s">
        <v>11540</v>
      </c>
      <c r="D2156">
        <v>1999</v>
      </c>
      <c r="E2156" t="s">
        <v>2128</v>
      </c>
      <c r="F2156" t="s">
        <v>11542</v>
      </c>
      <c r="G2156">
        <v>11</v>
      </c>
      <c r="H2156" t="s">
        <v>33787</v>
      </c>
      <c r="I2156" t="s">
        <v>34369</v>
      </c>
      <c r="J2156">
        <v>8</v>
      </c>
      <c r="K2156" t="s">
        <v>34002</v>
      </c>
      <c r="L2156" t="s">
        <v>33965</v>
      </c>
      <c r="M2156" t="s">
        <v>33966</v>
      </c>
      <c r="N2156" t="s">
        <v>33890</v>
      </c>
      <c r="O2156" t="s">
        <v>33853</v>
      </c>
      <c r="P2156" t="s">
        <v>34171</v>
      </c>
      <c r="Q2156">
        <v>35.708888999999999</v>
      </c>
      <c r="R2156">
        <v>138.446111</v>
      </c>
      <c r="S2156">
        <v>4</v>
      </c>
      <c r="T2156">
        <v>15</v>
      </c>
      <c r="U2156">
        <v>1.3698630136987</v>
      </c>
      <c r="V2156">
        <v>25</v>
      </c>
      <c r="W2156">
        <v>15</v>
      </c>
    </row>
    <row r="2157" spans="1:23" hidden="1">
      <c r="A2157" t="s">
        <v>34320</v>
      </c>
      <c r="B2157" t="s">
        <v>2660</v>
      </c>
      <c r="C2157" t="s">
        <v>11540</v>
      </c>
      <c r="D2157">
        <v>1999</v>
      </c>
      <c r="E2157" t="s">
        <v>2128</v>
      </c>
      <c r="F2157" t="s">
        <v>11542</v>
      </c>
      <c r="G2157">
        <v>11</v>
      </c>
      <c r="H2157" t="s">
        <v>33787</v>
      </c>
      <c r="I2157" t="s">
        <v>34369</v>
      </c>
      <c r="J2157">
        <v>8</v>
      </c>
      <c r="K2157" t="s">
        <v>34002</v>
      </c>
      <c r="L2157" t="s">
        <v>33965</v>
      </c>
      <c r="M2157" t="s">
        <v>33966</v>
      </c>
      <c r="N2157" t="s">
        <v>33890</v>
      </c>
      <c r="O2157" t="s">
        <v>33853</v>
      </c>
      <c r="P2157" t="s">
        <v>34172</v>
      </c>
      <c r="Q2157">
        <v>35.708888999999999</v>
      </c>
      <c r="R2157">
        <v>138.446111</v>
      </c>
      <c r="S2157">
        <v>4</v>
      </c>
      <c r="T2157">
        <v>12</v>
      </c>
      <c r="U2157">
        <v>79.452054794520606</v>
      </c>
      <c r="V2157">
        <v>25</v>
      </c>
      <c r="W2157">
        <v>12</v>
      </c>
    </row>
    <row r="2158" spans="1:23" hidden="1">
      <c r="A2158" t="s">
        <v>34320</v>
      </c>
      <c r="B2158" t="s">
        <v>2660</v>
      </c>
      <c r="C2158" t="s">
        <v>11540</v>
      </c>
      <c r="D2158">
        <v>1999</v>
      </c>
      <c r="E2158" t="s">
        <v>2128</v>
      </c>
      <c r="F2158" t="s">
        <v>11542</v>
      </c>
      <c r="G2158">
        <v>11</v>
      </c>
      <c r="H2158" t="s">
        <v>33787</v>
      </c>
      <c r="I2158" t="s">
        <v>34369</v>
      </c>
      <c r="J2158">
        <v>8</v>
      </c>
      <c r="K2158" t="s">
        <v>34002</v>
      </c>
      <c r="L2158" t="s">
        <v>33965</v>
      </c>
      <c r="M2158" t="s">
        <v>33966</v>
      </c>
      <c r="N2158" t="s">
        <v>33890</v>
      </c>
      <c r="O2158" t="s">
        <v>33853</v>
      </c>
      <c r="P2158" t="s">
        <v>34172</v>
      </c>
      <c r="Q2158">
        <v>35.708888999999999</v>
      </c>
      <c r="R2158">
        <v>138.446111</v>
      </c>
      <c r="S2158">
        <v>4</v>
      </c>
      <c r="T2158">
        <v>12.964285714285699</v>
      </c>
      <c r="U2158">
        <v>67.123287671232902</v>
      </c>
      <c r="V2158">
        <v>25</v>
      </c>
      <c r="W2158">
        <v>13</v>
      </c>
    </row>
    <row r="2159" spans="1:23" hidden="1">
      <c r="A2159" t="s">
        <v>34320</v>
      </c>
      <c r="B2159" t="s">
        <v>2660</v>
      </c>
      <c r="C2159" t="s">
        <v>11540</v>
      </c>
      <c r="D2159">
        <v>1999</v>
      </c>
      <c r="E2159" t="s">
        <v>2128</v>
      </c>
      <c r="F2159" t="s">
        <v>11542</v>
      </c>
      <c r="G2159">
        <v>11</v>
      </c>
      <c r="H2159" t="s">
        <v>33787</v>
      </c>
      <c r="I2159" t="s">
        <v>34369</v>
      </c>
      <c r="J2159">
        <v>8</v>
      </c>
      <c r="K2159" t="s">
        <v>34002</v>
      </c>
      <c r="L2159" t="s">
        <v>33965</v>
      </c>
      <c r="M2159" t="s">
        <v>33966</v>
      </c>
      <c r="N2159" t="s">
        <v>33890</v>
      </c>
      <c r="O2159" t="s">
        <v>33853</v>
      </c>
      <c r="P2159" t="s">
        <v>34172</v>
      </c>
      <c r="Q2159">
        <v>35.708888999999999</v>
      </c>
      <c r="R2159">
        <v>138.446111</v>
      </c>
      <c r="S2159">
        <v>4</v>
      </c>
      <c r="T2159">
        <v>13.982142857142801</v>
      </c>
      <c r="U2159">
        <v>5.4794520547945904</v>
      </c>
      <c r="V2159">
        <v>25</v>
      </c>
      <c r="W2159">
        <v>14</v>
      </c>
    </row>
    <row r="2160" spans="1:23" hidden="1">
      <c r="A2160" t="s">
        <v>34320</v>
      </c>
      <c r="B2160" t="s">
        <v>2660</v>
      </c>
      <c r="C2160" t="s">
        <v>11540</v>
      </c>
      <c r="D2160">
        <v>1999</v>
      </c>
      <c r="E2160" t="s">
        <v>2128</v>
      </c>
      <c r="F2160" t="s">
        <v>11542</v>
      </c>
      <c r="G2160">
        <v>11</v>
      </c>
      <c r="H2160" t="s">
        <v>33787</v>
      </c>
      <c r="I2160" t="s">
        <v>34369</v>
      </c>
      <c r="J2160">
        <v>8</v>
      </c>
      <c r="K2160" t="s">
        <v>34002</v>
      </c>
      <c r="L2160" t="s">
        <v>33965</v>
      </c>
      <c r="M2160" t="s">
        <v>33966</v>
      </c>
      <c r="N2160" t="s">
        <v>33890</v>
      </c>
      <c r="O2160" t="s">
        <v>33853</v>
      </c>
      <c r="P2160" t="s">
        <v>34172</v>
      </c>
      <c r="Q2160">
        <v>35.708888999999999</v>
      </c>
      <c r="R2160">
        <v>138.446111</v>
      </c>
      <c r="S2160">
        <v>4</v>
      </c>
      <c r="T2160">
        <v>15</v>
      </c>
      <c r="U2160">
        <v>1.3698630136987</v>
      </c>
      <c r="V2160">
        <v>25</v>
      </c>
      <c r="W2160">
        <v>15</v>
      </c>
    </row>
    <row r="2161" spans="1:24" hidden="1">
      <c r="A2161" t="s">
        <v>34320</v>
      </c>
      <c r="B2161" t="s">
        <v>2660</v>
      </c>
      <c r="C2161" t="s">
        <v>11540</v>
      </c>
      <c r="D2161">
        <v>1999</v>
      </c>
      <c r="E2161" t="s">
        <v>2128</v>
      </c>
      <c r="F2161" t="s">
        <v>11542</v>
      </c>
      <c r="G2161">
        <v>11</v>
      </c>
      <c r="H2161" t="s">
        <v>33787</v>
      </c>
      <c r="I2161" t="s">
        <v>34369</v>
      </c>
      <c r="J2161">
        <v>8</v>
      </c>
      <c r="K2161" t="s">
        <v>34002</v>
      </c>
      <c r="L2161" t="s">
        <v>33965</v>
      </c>
      <c r="M2161" t="s">
        <v>33966</v>
      </c>
      <c r="N2161" t="s">
        <v>33890</v>
      </c>
      <c r="O2161" t="s">
        <v>33853</v>
      </c>
      <c r="P2161" t="s">
        <v>34175</v>
      </c>
      <c r="Q2161">
        <v>35.571389000000003</v>
      </c>
      <c r="R2161">
        <v>139.373333</v>
      </c>
      <c r="S2161">
        <v>4</v>
      </c>
      <c r="T2161">
        <v>12.0535714285714</v>
      </c>
      <c r="U2161">
        <v>80.821917808219098</v>
      </c>
      <c r="V2161">
        <v>25</v>
      </c>
      <c r="W2161">
        <v>12</v>
      </c>
    </row>
    <row r="2162" spans="1:24" hidden="1">
      <c r="A2162" t="s">
        <v>34320</v>
      </c>
      <c r="B2162" t="s">
        <v>2660</v>
      </c>
      <c r="C2162" t="s">
        <v>11540</v>
      </c>
      <c r="D2162">
        <v>1999</v>
      </c>
      <c r="E2162" t="s">
        <v>2128</v>
      </c>
      <c r="F2162" t="s">
        <v>11542</v>
      </c>
      <c r="G2162">
        <v>11</v>
      </c>
      <c r="H2162" t="s">
        <v>33787</v>
      </c>
      <c r="I2162" t="s">
        <v>34369</v>
      </c>
      <c r="J2162">
        <v>8</v>
      </c>
      <c r="K2162" t="s">
        <v>34002</v>
      </c>
      <c r="L2162" t="s">
        <v>33965</v>
      </c>
      <c r="M2162" t="s">
        <v>33966</v>
      </c>
      <c r="N2162" t="s">
        <v>33890</v>
      </c>
      <c r="O2162" t="s">
        <v>33853</v>
      </c>
      <c r="P2162" t="s">
        <v>34175</v>
      </c>
      <c r="Q2162">
        <v>35.571389000000003</v>
      </c>
      <c r="R2162">
        <v>139.373333</v>
      </c>
      <c r="S2162">
        <v>4</v>
      </c>
      <c r="T2162">
        <v>13.0178571428571</v>
      </c>
      <c r="U2162">
        <v>63.502935420743398</v>
      </c>
      <c r="V2162">
        <v>25</v>
      </c>
      <c r="W2162">
        <v>13</v>
      </c>
    </row>
    <row r="2163" spans="1:24" hidden="1">
      <c r="A2163" t="s">
        <v>34320</v>
      </c>
      <c r="B2163" t="s">
        <v>2660</v>
      </c>
      <c r="C2163" t="s">
        <v>11540</v>
      </c>
      <c r="D2163">
        <v>1999</v>
      </c>
      <c r="E2163" t="s">
        <v>2128</v>
      </c>
      <c r="F2163" t="s">
        <v>11542</v>
      </c>
      <c r="G2163">
        <v>11</v>
      </c>
      <c r="H2163" t="s">
        <v>33787</v>
      </c>
      <c r="I2163" t="s">
        <v>34369</v>
      </c>
      <c r="J2163">
        <v>8</v>
      </c>
      <c r="K2163" t="s">
        <v>34002</v>
      </c>
      <c r="L2163" t="s">
        <v>33965</v>
      </c>
      <c r="M2163" t="s">
        <v>33966</v>
      </c>
      <c r="N2163" t="s">
        <v>33890</v>
      </c>
      <c r="O2163" t="s">
        <v>33853</v>
      </c>
      <c r="P2163" t="s">
        <v>34175</v>
      </c>
      <c r="Q2163">
        <v>35.571389000000003</v>
      </c>
      <c r="R2163">
        <v>139.373333</v>
      </c>
      <c r="S2163">
        <v>4</v>
      </c>
      <c r="T2163">
        <v>13.982142857142801</v>
      </c>
      <c r="U2163">
        <v>-3.1311154598825999</v>
      </c>
      <c r="V2163">
        <v>25</v>
      </c>
      <c r="W2163">
        <v>14</v>
      </c>
    </row>
    <row r="2164" spans="1:24" hidden="1">
      <c r="A2164" t="s">
        <v>34320</v>
      </c>
      <c r="B2164" t="s">
        <v>2660</v>
      </c>
      <c r="C2164" t="s">
        <v>11540</v>
      </c>
      <c r="D2164">
        <v>1999</v>
      </c>
      <c r="E2164" t="s">
        <v>2128</v>
      </c>
      <c r="F2164" t="s">
        <v>11542</v>
      </c>
      <c r="G2164">
        <v>11</v>
      </c>
      <c r="H2164" t="s">
        <v>33787</v>
      </c>
      <c r="I2164" t="s">
        <v>34369</v>
      </c>
      <c r="J2164">
        <v>8</v>
      </c>
      <c r="K2164" t="s">
        <v>34002</v>
      </c>
      <c r="L2164" t="s">
        <v>33965</v>
      </c>
      <c r="M2164" t="s">
        <v>33966</v>
      </c>
      <c r="N2164" t="s">
        <v>33890</v>
      </c>
      <c r="O2164" t="s">
        <v>33853</v>
      </c>
      <c r="P2164" t="s">
        <v>34175</v>
      </c>
      <c r="Q2164">
        <v>35.571389000000003</v>
      </c>
      <c r="R2164">
        <v>139.373333</v>
      </c>
      <c r="S2164">
        <v>4</v>
      </c>
      <c r="T2164">
        <v>15</v>
      </c>
      <c r="U2164">
        <v>-1.3209393346379501</v>
      </c>
      <c r="V2164">
        <v>25</v>
      </c>
      <c r="W2164">
        <v>15</v>
      </c>
    </row>
    <row r="2165" spans="1:24" hidden="1">
      <c r="A2165" t="s">
        <v>34320</v>
      </c>
      <c r="B2165" t="s">
        <v>2660</v>
      </c>
      <c r="C2165" t="s">
        <v>11540</v>
      </c>
      <c r="D2165">
        <v>1999</v>
      </c>
      <c r="E2165" t="s">
        <v>2128</v>
      </c>
      <c r="F2165" t="s">
        <v>11542</v>
      </c>
      <c r="G2165">
        <v>11</v>
      </c>
      <c r="H2165" t="s">
        <v>33787</v>
      </c>
      <c r="I2165" t="s">
        <v>34369</v>
      </c>
      <c r="J2165">
        <v>8</v>
      </c>
      <c r="K2165" t="s">
        <v>34002</v>
      </c>
      <c r="L2165" t="s">
        <v>33965</v>
      </c>
      <c r="M2165" t="s">
        <v>33966</v>
      </c>
      <c r="N2165" t="s">
        <v>33890</v>
      </c>
      <c r="O2165" t="s">
        <v>33853</v>
      </c>
      <c r="P2165" t="s">
        <v>34166</v>
      </c>
      <c r="Q2165">
        <v>37.014277999999997</v>
      </c>
      <c r="R2165">
        <v>138.65252799999999</v>
      </c>
      <c r="S2165">
        <v>4</v>
      </c>
      <c r="T2165">
        <v>12</v>
      </c>
      <c r="U2165">
        <v>99.999999999999901</v>
      </c>
      <c r="V2165">
        <v>25</v>
      </c>
      <c r="W2165">
        <v>12</v>
      </c>
    </row>
    <row r="2166" spans="1:24" hidden="1">
      <c r="A2166" t="s">
        <v>34320</v>
      </c>
      <c r="B2166" t="s">
        <v>2660</v>
      </c>
      <c r="C2166" t="s">
        <v>11540</v>
      </c>
      <c r="D2166">
        <v>1999</v>
      </c>
      <c r="E2166" t="s">
        <v>2128</v>
      </c>
      <c r="F2166" t="s">
        <v>11542</v>
      </c>
      <c r="G2166">
        <v>11</v>
      </c>
      <c r="H2166" t="s">
        <v>33787</v>
      </c>
      <c r="I2166" t="s">
        <v>34369</v>
      </c>
      <c r="J2166">
        <v>8</v>
      </c>
      <c r="K2166" t="s">
        <v>34002</v>
      </c>
      <c r="L2166" t="s">
        <v>33965</v>
      </c>
      <c r="M2166" t="s">
        <v>33966</v>
      </c>
      <c r="N2166" t="s">
        <v>33890</v>
      </c>
      <c r="O2166" t="s">
        <v>33853</v>
      </c>
      <c r="P2166" t="s">
        <v>34166</v>
      </c>
      <c r="Q2166">
        <v>37.014277999999997</v>
      </c>
      <c r="R2166">
        <v>138.65252799999999</v>
      </c>
      <c r="S2166">
        <v>4</v>
      </c>
      <c r="T2166">
        <v>12.981818181818101</v>
      </c>
      <c r="U2166">
        <v>99.999999999999901</v>
      </c>
      <c r="V2166">
        <v>25</v>
      </c>
      <c r="W2166">
        <v>13</v>
      </c>
    </row>
    <row r="2167" spans="1:24" hidden="1">
      <c r="A2167" t="s">
        <v>34320</v>
      </c>
      <c r="B2167" t="s">
        <v>2660</v>
      </c>
      <c r="C2167" t="s">
        <v>11540</v>
      </c>
      <c r="D2167">
        <v>1999</v>
      </c>
      <c r="E2167" t="s">
        <v>2128</v>
      </c>
      <c r="F2167" t="s">
        <v>11542</v>
      </c>
      <c r="G2167">
        <v>11</v>
      </c>
      <c r="H2167" t="s">
        <v>33787</v>
      </c>
      <c r="I2167" t="s">
        <v>34369</v>
      </c>
      <c r="J2167">
        <v>8</v>
      </c>
      <c r="K2167" t="s">
        <v>34002</v>
      </c>
      <c r="L2167" t="s">
        <v>33965</v>
      </c>
      <c r="M2167" t="s">
        <v>33966</v>
      </c>
      <c r="N2167" t="s">
        <v>33890</v>
      </c>
      <c r="O2167" t="s">
        <v>33853</v>
      </c>
      <c r="P2167" t="s">
        <v>34166</v>
      </c>
      <c r="Q2167">
        <v>37.014277999999997</v>
      </c>
      <c r="R2167">
        <v>138.65252799999999</v>
      </c>
      <c r="S2167">
        <v>4</v>
      </c>
      <c r="T2167">
        <v>14.0181818181818</v>
      </c>
      <c r="U2167">
        <v>1.3698630136986101</v>
      </c>
      <c r="V2167">
        <v>25</v>
      </c>
      <c r="W2167">
        <v>14</v>
      </c>
    </row>
    <row r="2168" spans="1:24" hidden="1">
      <c r="A2168" t="s">
        <v>34320</v>
      </c>
      <c r="B2168" t="s">
        <v>2660</v>
      </c>
      <c r="C2168" t="s">
        <v>11540</v>
      </c>
      <c r="D2168">
        <v>1999</v>
      </c>
      <c r="E2168" t="s">
        <v>2128</v>
      </c>
      <c r="F2168" t="s">
        <v>11542</v>
      </c>
      <c r="G2168">
        <v>11</v>
      </c>
      <c r="H2168" t="s">
        <v>33787</v>
      </c>
      <c r="I2168" t="s">
        <v>34369</v>
      </c>
      <c r="J2168">
        <v>8</v>
      </c>
      <c r="K2168" t="s">
        <v>34002</v>
      </c>
      <c r="L2168" t="s">
        <v>33965</v>
      </c>
      <c r="M2168" t="s">
        <v>33966</v>
      </c>
      <c r="N2168" t="s">
        <v>33890</v>
      </c>
      <c r="O2168" t="s">
        <v>33853</v>
      </c>
      <c r="P2168" t="s">
        <v>34166</v>
      </c>
      <c r="Q2168">
        <v>37.014277999999997</v>
      </c>
      <c r="R2168">
        <v>138.65252799999999</v>
      </c>
      <c r="S2168">
        <v>4</v>
      </c>
      <c r="T2168">
        <v>15</v>
      </c>
      <c r="U2168">
        <v>1.3698630136986101</v>
      </c>
      <c r="V2168">
        <v>25</v>
      </c>
      <c r="W2168">
        <v>15</v>
      </c>
    </row>
    <row r="2169" spans="1:24" hidden="1">
      <c r="A2169" t="s">
        <v>34320</v>
      </c>
      <c r="B2169" t="s">
        <v>2660</v>
      </c>
      <c r="C2169" t="s">
        <v>11540</v>
      </c>
      <c r="D2169">
        <v>1999</v>
      </c>
      <c r="E2169" t="s">
        <v>2128</v>
      </c>
      <c r="F2169" t="s">
        <v>11542</v>
      </c>
      <c r="G2169">
        <v>11</v>
      </c>
      <c r="H2169" t="s">
        <v>33787</v>
      </c>
      <c r="I2169" t="s">
        <v>34369</v>
      </c>
      <c r="J2169">
        <v>8</v>
      </c>
      <c r="K2169" t="s">
        <v>34002</v>
      </c>
      <c r="L2169" t="s">
        <v>33965</v>
      </c>
      <c r="M2169" t="s">
        <v>33966</v>
      </c>
      <c r="N2169" t="s">
        <v>33890</v>
      </c>
      <c r="O2169" t="s">
        <v>33853</v>
      </c>
      <c r="P2169" t="s">
        <v>34169</v>
      </c>
      <c r="Q2169">
        <v>36.323999999999998</v>
      </c>
      <c r="R2169">
        <v>138.7236</v>
      </c>
      <c r="S2169">
        <v>4</v>
      </c>
      <c r="T2169">
        <v>12.0228310502283</v>
      </c>
      <c r="U2169">
        <v>58.904109589041099</v>
      </c>
      <c r="V2169">
        <v>25</v>
      </c>
      <c r="W2169">
        <v>12</v>
      </c>
      <c r="X2169" t="s">
        <v>296</v>
      </c>
    </row>
    <row r="2170" spans="1:24" hidden="1">
      <c r="A2170" t="s">
        <v>34320</v>
      </c>
      <c r="B2170" t="s">
        <v>2660</v>
      </c>
      <c r="C2170" t="s">
        <v>11540</v>
      </c>
      <c r="D2170">
        <v>1999</v>
      </c>
      <c r="E2170" t="s">
        <v>2128</v>
      </c>
      <c r="F2170" t="s">
        <v>11542</v>
      </c>
      <c r="G2170">
        <v>11</v>
      </c>
      <c r="H2170" t="s">
        <v>33787</v>
      </c>
      <c r="I2170" t="s">
        <v>34369</v>
      </c>
      <c r="J2170">
        <v>8</v>
      </c>
      <c r="K2170" t="s">
        <v>34002</v>
      </c>
      <c r="L2170" t="s">
        <v>33965</v>
      </c>
      <c r="M2170" t="s">
        <v>33966</v>
      </c>
      <c r="N2170" t="s">
        <v>33890</v>
      </c>
      <c r="O2170" t="s">
        <v>33853</v>
      </c>
      <c r="P2170" t="s">
        <v>34169</v>
      </c>
      <c r="Q2170">
        <v>36.323999999999998</v>
      </c>
      <c r="R2170">
        <v>138.7236</v>
      </c>
      <c r="S2170">
        <v>4</v>
      </c>
      <c r="T2170">
        <v>12.990106544901</v>
      </c>
      <c r="U2170">
        <v>17.808219178082101</v>
      </c>
      <c r="V2170">
        <v>25</v>
      </c>
      <c r="W2170">
        <v>13</v>
      </c>
      <c r="X2170" t="s">
        <v>296</v>
      </c>
    </row>
    <row r="2171" spans="1:24" hidden="1">
      <c r="A2171" t="s">
        <v>34320</v>
      </c>
      <c r="B2171" t="s">
        <v>2660</v>
      </c>
      <c r="C2171" t="s">
        <v>11540</v>
      </c>
      <c r="D2171">
        <v>1999</v>
      </c>
      <c r="E2171" t="s">
        <v>2128</v>
      </c>
      <c r="F2171" t="s">
        <v>11542</v>
      </c>
      <c r="G2171">
        <v>11</v>
      </c>
      <c r="H2171" t="s">
        <v>33787</v>
      </c>
      <c r="I2171" t="s">
        <v>34369</v>
      </c>
      <c r="J2171">
        <v>8</v>
      </c>
      <c r="K2171" t="s">
        <v>34002</v>
      </c>
      <c r="L2171" t="s">
        <v>33965</v>
      </c>
      <c r="M2171" t="s">
        <v>33966</v>
      </c>
      <c r="N2171" t="s">
        <v>33890</v>
      </c>
      <c r="O2171" t="s">
        <v>33853</v>
      </c>
      <c r="P2171" t="s">
        <v>34169</v>
      </c>
      <c r="Q2171">
        <v>36.323999999999998</v>
      </c>
      <c r="R2171">
        <v>138.7236</v>
      </c>
      <c r="S2171">
        <v>4</v>
      </c>
      <c r="T2171">
        <v>14.053272450532701</v>
      </c>
      <c r="U2171">
        <v>4.1095890410958802</v>
      </c>
      <c r="V2171">
        <v>25</v>
      </c>
      <c r="W2171">
        <v>14</v>
      </c>
      <c r="X2171" t="s">
        <v>296</v>
      </c>
    </row>
    <row r="2172" spans="1:24" hidden="1">
      <c r="A2172" t="s">
        <v>34320</v>
      </c>
      <c r="B2172" t="s">
        <v>2660</v>
      </c>
      <c r="C2172" t="s">
        <v>11540</v>
      </c>
      <c r="D2172">
        <v>1999</v>
      </c>
      <c r="E2172" t="s">
        <v>2128</v>
      </c>
      <c r="F2172" t="s">
        <v>11542</v>
      </c>
      <c r="G2172">
        <v>11</v>
      </c>
      <c r="H2172" t="s">
        <v>33787</v>
      </c>
      <c r="I2172" t="s">
        <v>34369</v>
      </c>
      <c r="J2172">
        <v>8</v>
      </c>
      <c r="K2172" t="s">
        <v>34002</v>
      </c>
      <c r="L2172" t="s">
        <v>33965</v>
      </c>
      <c r="M2172" t="s">
        <v>33966</v>
      </c>
      <c r="N2172" t="s">
        <v>33890</v>
      </c>
      <c r="O2172" t="s">
        <v>33853</v>
      </c>
      <c r="P2172" t="s">
        <v>34169</v>
      </c>
      <c r="Q2172">
        <v>36.323999999999998</v>
      </c>
      <c r="R2172">
        <v>138.7236</v>
      </c>
      <c r="S2172">
        <v>4</v>
      </c>
      <c r="T2172">
        <v>15.054794520547899</v>
      </c>
      <c r="U2172">
        <v>1.3698630136986401</v>
      </c>
      <c r="V2172">
        <v>25</v>
      </c>
      <c r="W2172">
        <v>15</v>
      </c>
      <c r="X2172" t="s">
        <v>296</v>
      </c>
    </row>
    <row r="2173" spans="1:24" hidden="1">
      <c r="A2173" t="s">
        <v>34321</v>
      </c>
      <c r="B2173" t="s">
        <v>5078</v>
      </c>
      <c r="C2173" t="s">
        <v>5079</v>
      </c>
      <c r="D2173">
        <v>1996</v>
      </c>
      <c r="E2173" t="s">
        <v>452</v>
      </c>
      <c r="F2173" t="s">
        <v>5081</v>
      </c>
      <c r="G2173">
        <v>6</v>
      </c>
      <c r="J2173">
        <v>6</v>
      </c>
      <c r="K2173" t="s">
        <v>33800</v>
      </c>
      <c r="L2173" t="s">
        <v>33965</v>
      </c>
      <c r="M2173" t="s">
        <v>33966</v>
      </c>
      <c r="N2173" t="s">
        <v>33890</v>
      </c>
      <c r="O2173" t="s">
        <v>33853</v>
      </c>
      <c r="P2173" t="s">
        <v>33959</v>
      </c>
      <c r="Q2173">
        <v>39.72</v>
      </c>
      <c r="R2173">
        <v>140.10249999999999</v>
      </c>
      <c r="S2173">
        <v>5</v>
      </c>
      <c r="T2173">
        <v>10.9955786629549</v>
      </c>
      <c r="U2173">
        <v>12.748188479960699</v>
      </c>
      <c r="V2173">
        <v>25</v>
      </c>
      <c r="W2173">
        <v>11</v>
      </c>
    </row>
    <row r="2174" spans="1:24" hidden="1">
      <c r="A2174" t="s">
        <v>34321</v>
      </c>
      <c r="B2174" t="s">
        <v>5078</v>
      </c>
      <c r="C2174" t="s">
        <v>5079</v>
      </c>
      <c r="D2174">
        <v>1996</v>
      </c>
      <c r="E2174" t="s">
        <v>452</v>
      </c>
      <c r="F2174" t="s">
        <v>5081</v>
      </c>
      <c r="G2174">
        <v>6</v>
      </c>
      <c r="J2174">
        <v>6</v>
      </c>
      <c r="K2174" t="s">
        <v>33800</v>
      </c>
      <c r="L2174" t="s">
        <v>33965</v>
      </c>
      <c r="M2174" t="s">
        <v>33966</v>
      </c>
      <c r="N2174" t="s">
        <v>33890</v>
      </c>
      <c r="O2174" t="s">
        <v>33853</v>
      </c>
      <c r="P2174" t="s">
        <v>33959</v>
      </c>
      <c r="Q2174">
        <v>39.72</v>
      </c>
      <c r="R2174">
        <v>140.10249999999999</v>
      </c>
      <c r="S2174">
        <v>5</v>
      </c>
      <c r="T2174">
        <v>11.9733491628116</v>
      </c>
      <c r="U2174">
        <v>26.8432472264297</v>
      </c>
      <c r="V2174">
        <v>25</v>
      </c>
      <c r="W2174">
        <v>12</v>
      </c>
    </row>
    <row r="2175" spans="1:24" hidden="1">
      <c r="A2175" t="s">
        <v>34321</v>
      </c>
      <c r="B2175" t="s">
        <v>5078</v>
      </c>
      <c r="C2175" t="s">
        <v>5079</v>
      </c>
      <c r="D2175">
        <v>1996</v>
      </c>
      <c r="E2175" t="s">
        <v>452</v>
      </c>
      <c r="F2175" t="s">
        <v>5081</v>
      </c>
      <c r="G2175">
        <v>6</v>
      </c>
      <c r="J2175">
        <v>6</v>
      </c>
      <c r="K2175" t="s">
        <v>33800</v>
      </c>
      <c r="L2175" t="s">
        <v>33965</v>
      </c>
      <c r="M2175" t="s">
        <v>33966</v>
      </c>
      <c r="N2175" t="s">
        <v>33890</v>
      </c>
      <c r="O2175" t="s">
        <v>33853</v>
      </c>
      <c r="P2175" t="s">
        <v>33959</v>
      </c>
      <c r="Q2175">
        <v>39.72</v>
      </c>
      <c r="R2175">
        <v>140.10249999999999</v>
      </c>
      <c r="S2175">
        <v>5</v>
      </c>
      <c r="T2175">
        <v>13.011610103573901</v>
      </c>
      <c r="U2175">
        <v>-0.142465304785687</v>
      </c>
      <c r="V2175">
        <v>25</v>
      </c>
      <c r="W2175">
        <v>13</v>
      </c>
    </row>
    <row r="2176" spans="1:24" hidden="1">
      <c r="A2176" t="s">
        <v>34321</v>
      </c>
      <c r="B2176" t="s">
        <v>5078</v>
      </c>
      <c r="C2176" t="s">
        <v>5079</v>
      </c>
      <c r="D2176">
        <v>1996</v>
      </c>
      <c r="E2176" t="s">
        <v>452</v>
      </c>
      <c r="F2176" t="s">
        <v>5081</v>
      </c>
      <c r="G2176">
        <v>6</v>
      </c>
      <c r="J2176">
        <v>6</v>
      </c>
      <c r="K2176" t="s">
        <v>33800</v>
      </c>
      <c r="L2176" t="s">
        <v>33965</v>
      </c>
      <c r="M2176" t="s">
        <v>33966</v>
      </c>
      <c r="N2176" t="s">
        <v>33890</v>
      </c>
      <c r="O2176" t="s">
        <v>33853</v>
      </c>
      <c r="P2176" t="s">
        <v>33959</v>
      </c>
      <c r="Q2176">
        <v>39.72</v>
      </c>
      <c r="R2176">
        <v>140.10249999999999</v>
      </c>
      <c r="S2176">
        <v>5</v>
      </c>
      <c r="T2176">
        <v>14.0176116592295</v>
      </c>
      <c r="U2176">
        <v>-0.78028411184344204</v>
      </c>
      <c r="V2176">
        <v>25</v>
      </c>
      <c r="W2176">
        <v>14</v>
      </c>
    </row>
    <row r="2177" spans="1:23" hidden="1">
      <c r="A2177" t="s">
        <v>34321</v>
      </c>
      <c r="B2177" t="s">
        <v>5078</v>
      </c>
      <c r="C2177" t="s">
        <v>5079</v>
      </c>
      <c r="D2177">
        <v>1996</v>
      </c>
      <c r="E2177" t="s">
        <v>452</v>
      </c>
      <c r="F2177" t="s">
        <v>5081</v>
      </c>
      <c r="G2177">
        <v>6</v>
      </c>
      <c r="J2177">
        <v>6</v>
      </c>
      <c r="K2177" t="s">
        <v>33800</v>
      </c>
      <c r="L2177" t="s">
        <v>33965</v>
      </c>
      <c r="M2177" t="s">
        <v>33966</v>
      </c>
      <c r="N2177" t="s">
        <v>33890</v>
      </c>
      <c r="O2177" t="s">
        <v>33853</v>
      </c>
      <c r="P2177" t="s">
        <v>33959</v>
      </c>
      <c r="Q2177">
        <v>39.72</v>
      </c>
      <c r="R2177">
        <v>140.10249999999999</v>
      </c>
      <c r="S2177">
        <v>5</v>
      </c>
      <c r="T2177">
        <v>15.0235149629508</v>
      </c>
      <c r="U2177">
        <v>-1.13480984156873</v>
      </c>
      <c r="V2177">
        <v>25</v>
      </c>
      <c r="W2177">
        <v>15</v>
      </c>
    </row>
    <row r="2178" spans="1:23" hidden="1">
      <c r="A2178" t="s">
        <v>34321</v>
      </c>
      <c r="B2178" t="s">
        <v>5078</v>
      </c>
      <c r="C2178" t="s">
        <v>5079</v>
      </c>
      <c r="D2178">
        <v>1996</v>
      </c>
      <c r="E2178" t="s">
        <v>452</v>
      </c>
      <c r="F2178" t="s">
        <v>5081</v>
      </c>
      <c r="G2178">
        <v>6</v>
      </c>
      <c r="J2178">
        <v>6</v>
      </c>
      <c r="K2178" t="s">
        <v>33800</v>
      </c>
      <c r="L2178" t="s">
        <v>33965</v>
      </c>
      <c r="M2178" t="s">
        <v>33966</v>
      </c>
      <c r="N2178" t="s">
        <v>33890</v>
      </c>
      <c r="O2178" t="s">
        <v>33853</v>
      </c>
      <c r="P2178" t="s">
        <v>33961</v>
      </c>
      <c r="Q2178">
        <v>35.299999999999997</v>
      </c>
      <c r="R2178">
        <v>135.26666700000001</v>
      </c>
      <c r="S2178">
        <v>5</v>
      </c>
      <c r="T2178">
        <v>11.0118557334097</v>
      </c>
      <c r="U2178">
        <v>99.1493020018831</v>
      </c>
      <c r="V2178">
        <v>25</v>
      </c>
      <c r="W2178">
        <v>11</v>
      </c>
    </row>
    <row r="2179" spans="1:23" hidden="1">
      <c r="A2179" t="s">
        <v>34321</v>
      </c>
      <c r="B2179" t="s">
        <v>5078</v>
      </c>
      <c r="C2179" t="s">
        <v>5079</v>
      </c>
      <c r="D2179">
        <v>1996</v>
      </c>
      <c r="E2179" t="s">
        <v>452</v>
      </c>
      <c r="F2179" t="s">
        <v>5081</v>
      </c>
      <c r="G2179">
        <v>6</v>
      </c>
      <c r="J2179">
        <v>6</v>
      </c>
      <c r="K2179" t="s">
        <v>33800</v>
      </c>
      <c r="L2179" t="s">
        <v>33965</v>
      </c>
      <c r="M2179" t="s">
        <v>33966</v>
      </c>
      <c r="N2179" t="s">
        <v>33890</v>
      </c>
      <c r="O2179" t="s">
        <v>33853</v>
      </c>
      <c r="P2179" t="s">
        <v>33961</v>
      </c>
      <c r="Q2179">
        <v>35.299999999999997</v>
      </c>
      <c r="R2179">
        <v>135.26666700000001</v>
      </c>
      <c r="S2179">
        <v>5</v>
      </c>
      <c r="T2179">
        <v>12.0061980595242</v>
      </c>
      <c r="U2179">
        <v>98.795595038277298</v>
      </c>
      <c r="V2179">
        <v>25</v>
      </c>
      <c r="W2179">
        <v>12</v>
      </c>
    </row>
    <row r="2180" spans="1:23" hidden="1">
      <c r="A2180" t="s">
        <v>34321</v>
      </c>
      <c r="B2180" t="s">
        <v>5078</v>
      </c>
      <c r="C2180" t="s">
        <v>5079</v>
      </c>
      <c r="D2180">
        <v>1996</v>
      </c>
      <c r="E2180" t="s">
        <v>452</v>
      </c>
      <c r="F2180" t="s">
        <v>5081</v>
      </c>
      <c r="G2180">
        <v>6</v>
      </c>
      <c r="J2180">
        <v>6</v>
      </c>
      <c r="K2180" t="s">
        <v>33800</v>
      </c>
      <c r="L2180" t="s">
        <v>33965</v>
      </c>
      <c r="M2180" t="s">
        <v>33966</v>
      </c>
      <c r="N2180" t="s">
        <v>33890</v>
      </c>
      <c r="O2180" t="s">
        <v>33853</v>
      </c>
      <c r="P2180" t="s">
        <v>33961</v>
      </c>
      <c r="Q2180">
        <v>35.299999999999997</v>
      </c>
      <c r="R2180">
        <v>135.26666700000001</v>
      </c>
      <c r="S2180">
        <v>5</v>
      </c>
      <c r="T2180">
        <v>13.0043722110779</v>
      </c>
      <c r="U2180">
        <v>87.393458058705505</v>
      </c>
      <c r="V2180">
        <v>25</v>
      </c>
      <c r="W2180">
        <v>13</v>
      </c>
    </row>
    <row r="2181" spans="1:23" hidden="1">
      <c r="A2181" t="s">
        <v>34321</v>
      </c>
      <c r="B2181" t="s">
        <v>5078</v>
      </c>
      <c r="C2181" t="s">
        <v>5079</v>
      </c>
      <c r="D2181">
        <v>1996</v>
      </c>
      <c r="E2181" t="s">
        <v>452</v>
      </c>
      <c r="F2181" t="s">
        <v>5081</v>
      </c>
      <c r="G2181">
        <v>6</v>
      </c>
      <c r="J2181">
        <v>6</v>
      </c>
      <c r="K2181" t="s">
        <v>33800</v>
      </c>
      <c r="L2181" t="s">
        <v>33965</v>
      </c>
      <c r="M2181" t="s">
        <v>33966</v>
      </c>
      <c r="N2181" t="s">
        <v>33890</v>
      </c>
      <c r="O2181" t="s">
        <v>33853</v>
      </c>
      <c r="P2181" t="s">
        <v>33961</v>
      </c>
      <c r="Q2181">
        <v>35.299999999999997</v>
      </c>
      <c r="R2181">
        <v>135.26666700000001</v>
      </c>
      <c r="S2181">
        <v>5</v>
      </c>
      <c r="T2181">
        <v>14.0158431244115</v>
      </c>
      <c r="U2181">
        <v>4.3189912801408497</v>
      </c>
      <c r="V2181">
        <v>25</v>
      </c>
      <c r="W2181">
        <v>14</v>
      </c>
    </row>
    <row r="2182" spans="1:23" hidden="1">
      <c r="A2182" t="s">
        <v>34321</v>
      </c>
      <c r="B2182" t="s">
        <v>5078</v>
      </c>
      <c r="C2182" t="s">
        <v>5079</v>
      </c>
      <c r="D2182">
        <v>1996</v>
      </c>
      <c r="E2182" t="s">
        <v>452</v>
      </c>
      <c r="F2182" t="s">
        <v>5081</v>
      </c>
      <c r="G2182">
        <v>6</v>
      </c>
      <c r="J2182">
        <v>6</v>
      </c>
      <c r="K2182" t="s">
        <v>33800</v>
      </c>
      <c r="L2182" t="s">
        <v>33965</v>
      </c>
      <c r="M2182" t="s">
        <v>33966</v>
      </c>
      <c r="N2182" t="s">
        <v>33890</v>
      </c>
      <c r="O2182" t="s">
        <v>33853</v>
      </c>
      <c r="P2182" t="s">
        <v>33961</v>
      </c>
      <c r="Q2182">
        <v>35.299999999999997</v>
      </c>
      <c r="R2182">
        <v>135.26666700000001</v>
      </c>
      <c r="S2182">
        <v>5</v>
      </c>
      <c r="T2182">
        <v>15.0118557334097</v>
      </c>
      <c r="U2182">
        <v>-0.850697998116828</v>
      </c>
      <c r="V2182">
        <v>25</v>
      </c>
      <c r="W2182">
        <v>15</v>
      </c>
    </row>
    <row r="2183" spans="1:23" hidden="1">
      <c r="A2183" t="s">
        <v>34321</v>
      </c>
      <c r="B2183" t="s">
        <v>5078</v>
      </c>
      <c r="C2183" t="s">
        <v>5079</v>
      </c>
      <c r="D2183">
        <v>1996</v>
      </c>
      <c r="E2183" t="s">
        <v>452</v>
      </c>
      <c r="F2183" t="s">
        <v>5081</v>
      </c>
      <c r="G2183">
        <v>6</v>
      </c>
      <c r="J2183">
        <v>6</v>
      </c>
      <c r="K2183" t="s">
        <v>33800</v>
      </c>
      <c r="L2183" t="s">
        <v>33965</v>
      </c>
      <c r="M2183" t="s">
        <v>33966</v>
      </c>
      <c r="N2183" t="s">
        <v>33890</v>
      </c>
      <c r="O2183" t="s">
        <v>33853</v>
      </c>
      <c r="P2183" t="s">
        <v>33962</v>
      </c>
      <c r="Q2183">
        <v>33.549999999999997</v>
      </c>
      <c r="R2183">
        <v>133.433333</v>
      </c>
      <c r="S2183">
        <v>5</v>
      </c>
      <c r="T2183">
        <v>10.9885372743275</v>
      </c>
      <c r="U2183">
        <v>99.717525688787006</v>
      </c>
      <c r="V2183">
        <v>25</v>
      </c>
      <c r="W2183">
        <v>11</v>
      </c>
    </row>
    <row r="2184" spans="1:23" hidden="1">
      <c r="A2184" t="s">
        <v>34321</v>
      </c>
      <c r="B2184" t="s">
        <v>5078</v>
      </c>
      <c r="C2184" t="s">
        <v>5079</v>
      </c>
      <c r="D2184">
        <v>1996</v>
      </c>
      <c r="E2184" t="s">
        <v>452</v>
      </c>
      <c r="F2184" t="s">
        <v>5081</v>
      </c>
      <c r="G2184">
        <v>6</v>
      </c>
      <c r="J2184">
        <v>6</v>
      </c>
      <c r="K2184" t="s">
        <v>33800</v>
      </c>
      <c r="L2184" t="s">
        <v>33965</v>
      </c>
      <c r="M2184" t="s">
        <v>33966</v>
      </c>
      <c r="N2184" t="s">
        <v>33890</v>
      </c>
      <c r="O2184" t="s">
        <v>33853</v>
      </c>
      <c r="P2184" t="s">
        <v>33962</v>
      </c>
      <c r="Q2184">
        <v>33.549999999999997</v>
      </c>
      <c r="R2184">
        <v>133.433333</v>
      </c>
      <c r="S2184">
        <v>5</v>
      </c>
      <c r="T2184">
        <v>12.005903303721199</v>
      </c>
      <c r="U2184">
        <v>99.645474270274704</v>
      </c>
      <c r="V2184">
        <v>25</v>
      </c>
      <c r="W2184">
        <v>12</v>
      </c>
    </row>
    <row r="2185" spans="1:23" hidden="1">
      <c r="A2185" t="s">
        <v>34321</v>
      </c>
      <c r="B2185" t="s">
        <v>5078</v>
      </c>
      <c r="C2185" t="s">
        <v>5079</v>
      </c>
      <c r="D2185">
        <v>1996</v>
      </c>
      <c r="E2185" t="s">
        <v>452</v>
      </c>
      <c r="F2185" t="s">
        <v>5081</v>
      </c>
      <c r="G2185">
        <v>6</v>
      </c>
      <c r="J2185">
        <v>6</v>
      </c>
      <c r="K2185" t="s">
        <v>33800</v>
      </c>
      <c r="L2185" t="s">
        <v>33965</v>
      </c>
      <c r="M2185" t="s">
        <v>33966</v>
      </c>
      <c r="N2185" t="s">
        <v>33890</v>
      </c>
      <c r="O2185" t="s">
        <v>33853</v>
      </c>
      <c r="P2185" t="s">
        <v>33962</v>
      </c>
      <c r="Q2185">
        <v>33.549999999999997</v>
      </c>
      <c r="R2185">
        <v>133.433333</v>
      </c>
      <c r="S2185">
        <v>5</v>
      </c>
      <c r="T2185">
        <v>13.0017194088508</v>
      </c>
      <c r="U2185">
        <v>95.042371146681901</v>
      </c>
      <c r="V2185">
        <v>25</v>
      </c>
      <c r="W2185">
        <v>13</v>
      </c>
    </row>
    <row r="2186" spans="1:23" hidden="1">
      <c r="A2186" t="s">
        <v>34321</v>
      </c>
      <c r="B2186" t="s">
        <v>5078</v>
      </c>
      <c r="C2186" t="s">
        <v>5079</v>
      </c>
      <c r="D2186">
        <v>1996</v>
      </c>
      <c r="E2186" t="s">
        <v>452</v>
      </c>
      <c r="F2186" t="s">
        <v>5081</v>
      </c>
      <c r="G2186">
        <v>6</v>
      </c>
      <c r="J2186">
        <v>6</v>
      </c>
      <c r="K2186" t="s">
        <v>33800</v>
      </c>
      <c r="L2186" t="s">
        <v>33965</v>
      </c>
      <c r="M2186" t="s">
        <v>33966</v>
      </c>
      <c r="N2186" t="s">
        <v>33890</v>
      </c>
      <c r="O2186" t="s">
        <v>33853</v>
      </c>
      <c r="P2186" t="s">
        <v>33962</v>
      </c>
      <c r="Q2186">
        <v>33.549999999999997</v>
      </c>
      <c r="R2186">
        <v>133.433333</v>
      </c>
      <c r="S2186">
        <v>5</v>
      </c>
      <c r="T2186">
        <v>14.001727596512</v>
      </c>
      <c r="U2186">
        <v>11.685430056904201</v>
      </c>
      <c r="V2186">
        <v>25</v>
      </c>
      <c r="W2186">
        <v>14</v>
      </c>
    </row>
    <row r="2187" spans="1:23" hidden="1">
      <c r="A2187" t="s">
        <v>34321</v>
      </c>
      <c r="B2187" t="s">
        <v>5078</v>
      </c>
      <c r="C2187" t="s">
        <v>5079</v>
      </c>
      <c r="D2187">
        <v>1996</v>
      </c>
      <c r="E2187" t="s">
        <v>452</v>
      </c>
      <c r="F2187" t="s">
        <v>5081</v>
      </c>
      <c r="G2187">
        <v>6</v>
      </c>
      <c r="J2187">
        <v>6</v>
      </c>
      <c r="K2187" t="s">
        <v>33800</v>
      </c>
      <c r="L2187" t="s">
        <v>33965</v>
      </c>
      <c r="M2187" t="s">
        <v>33966</v>
      </c>
      <c r="N2187" t="s">
        <v>33890</v>
      </c>
      <c r="O2187" t="s">
        <v>33853</v>
      </c>
      <c r="P2187" t="s">
        <v>33962</v>
      </c>
      <c r="Q2187">
        <v>33.549999999999997</v>
      </c>
      <c r="R2187">
        <v>133.433333</v>
      </c>
      <c r="S2187">
        <v>5</v>
      </c>
      <c r="T2187">
        <v>15.008416915708001</v>
      </c>
      <c r="U2187">
        <v>9.0645597085192797</v>
      </c>
      <c r="V2187">
        <v>25</v>
      </c>
      <c r="W2187">
        <v>15</v>
      </c>
    </row>
    <row r="2188" spans="1:23" hidden="1">
      <c r="A2188" t="s">
        <v>34321</v>
      </c>
      <c r="B2188" t="s">
        <v>5078</v>
      </c>
      <c r="C2188" t="s">
        <v>5079</v>
      </c>
      <c r="D2188">
        <v>1996</v>
      </c>
      <c r="E2188" t="s">
        <v>452</v>
      </c>
      <c r="F2188" t="s">
        <v>5081</v>
      </c>
      <c r="G2188">
        <v>6</v>
      </c>
      <c r="J2188">
        <v>6</v>
      </c>
      <c r="K2188" t="s">
        <v>33800</v>
      </c>
      <c r="L2188" t="s">
        <v>33965</v>
      </c>
      <c r="M2188" t="s">
        <v>33966</v>
      </c>
      <c r="N2188" t="s">
        <v>33890</v>
      </c>
      <c r="O2188" t="s">
        <v>33853</v>
      </c>
      <c r="P2188" t="s">
        <v>33964</v>
      </c>
      <c r="Q2188">
        <v>24.340555999999999</v>
      </c>
      <c r="R2188">
        <v>124.155556</v>
      </c>
      <c r="S2188">
        <v>5</v>
      </c>
      <c r="T2188">
        <v>10.9885372743275</v>
      </c>
      <c r="U2188">
        <v>-0.28247431121299299</v>
      </c>
      <c r="V2188">
        <v>25</v>
      </c>
      <c r="W2188">
        <v>11</v>
      </c>
    </row>
    <row r="2189" spans="1:23" hidden="1">
      <c r="A2189" t="s">
        <v>34321</v>
      </c>
      <c r="B2189" t="s">
        <v>5078</v>
      </c>
      <c r="C2189" t="s">
        <v>5079</v>
      </c>
      <c r="D2189">
        <v>1996</v>
      </c>
      <c r="E2189" t="s">
        <v>452</v>
      </c>
      <c r="F2189" t="s">
        <v>5081</v>
      </c>
      <c r="G2189">
        <v>6</v>
      </c>
      <c r="J2189">
        <v>6</v>
      </c>
      <c r="K2189" t="s">
        <v>33800</v>
      </c>
      <c r="L2189" t="s">
        <v>33965</v>
      </c>
      <c r="M2189" t="s">
        <v>33966</v>
      </c>
      <c r="N2189" t="s">
        <v>33890</v>
      </c>
      <c r="O2189" t="s">
        <v>33853</v>
      </c>
      <c r="P2189" t="s">
        <v>33964</v>
      </c>
      <c r="Q2189">
        <v>24.340555999999999</v>
      </c>
      <c r="R2189">
        <v>124.155556</v>
      </c>
      <c r="S2189">
        <v>5</v>
      </c>
      <c r="T2189">
        <v>12.0176607851967</v>
      </c>
      <c r="U2189">
        <v>-0.92193065050966505</v>
      </c>
      <c r="V2189">
        <v>25</v>
      </c>
      <c r="W2189">
        <v>12</v>
      </c>
    </row>
    <row r="2190" spans="1:23" hidden="1">
      <c r="A2190" t="s">
        <v>34321</v>
      </c>
      <c r="B2190" t="s">
        <v>5078</v>
      </c>
      <c r="C2190" t="s">
        <v>5079</v>
      </c>
      <c r="D2190">
        <v>1996</v>
      </c>
      <c r="E2190" t="s">
        <v>452</v>
      </c>
      <c r="F2190" t="s">
        <v>5081</v>
      </c>
      <c r="G2190">
        <v>6</v>
      </c>
      <c r="J2190">
        <v>6</v>
      </c>
      <c r="K2190" t="s">
        <v>33800</v>
      </c>
      <c r="L2190" t="s">
        <v>33965</v>
      </c>
      <c r="M2190" t="s">
        <v>33966</v>
      </c>
      <c r="N2190" t="s">
        <v>33890</v>
      </c>
      <c r="O2190" t="s">
        <v>33853</v>
      </c>
      <c r="P2190" t="s">
        <v>33964</v>
      </c>
      <c r="Q2190">
        <v>24.340555999999999</v>
      </c>
      <c r="R2190">
        <v>124.155556</v>
      </c>
      <c r="S2190">
        <v>5</v>
      </c>
      <c r="T2190">
        <v>13.011708355508199</v>
      </c>
      <c r="U2190">
        <v>-0.42575838211814698</v>
      </c>
      <c r="V2190">
        <v>25</v>
      </c>
      <c r="W2190">
        <v>13</v>
      </c>
    </row>
    <row r="2191" spans="1:23" hidden="1">
      <c r="A2191" t="s">
        <v>34321</v>
      </c>
      <c r="B2191" t="s">
        <v>5078</v>
      </c>
      <c r="C2191" t="s">
        <v>5079</v>
      </c>
      <c r="D2191">
        <v>1996</v>
      </c>
      <c r="E2191" t="s">
        <v>452</v>
      </c>
      <c r="F2191" t="s">
        <v>5081</v>
      </c>
      <c r="G2191">
        <v>6</v>
      </c>
      <c r="J2191">
        <v>6</v>
      </c>
      <c r="K2191" t="s">
        <v>33800</v>
      </c>
      <c r="L2191" t="s">
        <v>33965</v>
      </c>
      <c r="M2191" t="s">
        <v>33966</v>
      </c>
      <c r="N2191" t="s">
        <v>33890</v>
      </c>
      <c r="O2191" t="s">
        <v>33853</v>
      </c>
      <c r="P2191" t="s">
        <v>33964</v>
      </c>
      <c r="Q2191">
        <v>24.340555999999999</v>
      </c>
      <c r="R2191">
        <v>124.155556</v>
      </c>
      <c r="S2191">
        <v>5</v>
      </c>
      <c r="T2191">
        <v>14.0060506816227</v>
      </c>
      <c r="U2191">
        <v>-0.77946534572399095</v>
      </c>
      <c r="V2191">
        <v>25</v>
      </c>
      <c r="W2191">
        <v>14</v>
      </c>
    </row>
    <row r="2192" spans="1:23" hidden="1">
      <c r="A2192" t="s">
        <v>34321</v>
      </c>
      <c r="B2192" t="s">
        <v>5078</v>
      </c>
      <c r="C2192" t="s">
        <v>5079</v>
      </c>
      <c r="D2192">
        <v>1996</v>
      </c>
      <c r="E2192" t="s">
        <v>452</v>
      </c>
      <c r="F2192" t="s">
        <v>5081</v>
      </c>
      <c r="G2192">
        <v>6</v>
      </c>
      <c r="J2192">
        <v>6</v>
      </c>
      <c r="K2192" t="s">
        <v>33800</v>
      </c>
      <c r="L2192" t="s">
        <v>33965</v>
      </c>
      <c r="M2192" t="s">
        <v>33966</v>
      </c>
      <c r="N2192" t="s">
        <v>33890</v>
      </c>
      <c r="O2192" t="s">
        <v>33853</v>
      </c>
      <c r="P2192" t="s">
        <v>33964</v>
      </c>
      <c r="Q2192">
        <v>24.340555999999999</v>
      </c>
      <c r="R2192">
        <v>124.155556</v>
      </c>
      <c r="S2192">
        <v>5</v>
      </c>
      <c r="T2192">
        <v>14.977369304458101</v>
      </c>
      <c r="U2192">
        <v>-1.4148278544233599</v>
      </c>
      <c r="V2192">
        <v>25</v>
      </c>
      <c r="W2192">
        <v>15</v>
      </c>
    </row>
    <row r="2193" spans="1:23" hidden="1">
      <c r="A2193" t="s">
        <v>34321</v>
      </c>
      <c r="B2193" t="s">
        <v>5078</v>
      </c>
      <c r="C2193" t="s">
        <v>5079</v>
      </c>
      <c r="D2193">
        <v>1996</v>
      </c>
      <c r="E2193" t="s">
        <v>452</v>
      </c>
      <c r="F2193" t="s">
        <v>5081</v>
      </c>
      <c r="G2193">
        <v>6</v>
      </c>
      <c r="J2193">
        <v>6</v>
      </c>
      <c r="K2193" t="s">
        <v>33800</v>
      </c>
      <c r="L2193" t="s">
        <v>33965</v>
      </c>
      <c r="M2193" t="s">
        <v>33966</v>
      </c>
      <c r="N2193" t="s">
        <v>33890</v>
      </c>
      <c r="O2193" t="s">
        <v>33853</v>
      </c>
      <c r="P2193" t="s">
        <v>33963</v>
      </c>
      <c r="Q2193">
        <v>28.377247000000001</v>
      </c>
      <c r="R2193">
        <v>129.493742</v>
      </c>
      <c r="S2193">
        <v>5</v>
      </c>
      <c r="T2193">
        <v>10.9885372743275</v>
      </c>
      <c r="U2193">
        <v>99.717525688787006</v>
      </c>
      <c r="V2193">
        <v>25</v>
      </c>
      <c r="W2193">
        <v>11</v>
      </c>
    </row>
    <row r="2194" spans="1:23" hidden="1">
      <c r="A2194" t="s">
        <v>34321</v>
      </c>
      <c r="B2194" t="s">
        <v>5078</v>
      </c>
      <c r="C2194" t="s">
        <v>5079</v>
      </c>
      <c r="D2194">
        <v>1996</v>
      </c>
      <c r="E2194" t="s">
        <v>452</v>
      </c>
      <c r="F2194" t="s">
        <v>5081</v>
      </c>
      <c r="G2194">
        <v>6</v>
      </c>
      <c r="J2194">
        <v>6</v>
      </c>
      <c r="K2194" t="s">
        <v>33800</v>
      </c>
      <c r="L2194" t="s">
        <v>33965</v>
      </c>
      <c r="M2194" t="s">
        <v>33966</v>
      </c>
      <c r="N2194" t="s">
        <v>33890</v>
      </c>
      <c r="O2194" t="s">
        <v>33853</v>
      </c>
      <c r="P2194" t="s">
        <v>33963</v>
      </c>
      <c r="Q2194">
        <v>28.377247000000001</v>
      </c>
      <c r="R2194">
        <v>129.493742</v>
      </c>
      <c r="S2194">
        <v>5</v>
      </c>
      <c r="T2194">
        <v>11.9997461825029</v>
      </c>
      <c r="U2194">
        <v>84.065173783108804</v>
      </c>
      <c r="V2194">
        <v>25</v>
      </c>
      <c r="W2194">
        <v>12</v>
      </c>
    </row>
    <row r="2195" spans="1:23" hidden="1">
      <c r="A2195" t="s">
        <v>34321</v>
      </c>
      <c r="B2195" t="s">
        <v>5078</v>
      </c>
      <c r="C2195" t="s">
        <v>5079</v>
      </c>
      <c r="D2195">
        <v>1996</v>
      </c>
      <c r="E2195" t="s">
        <v>452</v>
      </c>
      <c r="F2195" t="s">
        <v>5081</v>
      </c>
      <c r="G2195">
        <v>6</v>
      </c>
      <c r="J2195">
        <v>6</v>
      </c>
      <c r="K2195" t="s">
        <v>33800</v>
      </c>
      <c r="L2195" t="s">
        <v>33965</v>
      </c>
      <c r="M2195" t="s">
        <v>33966</v>
      </c>
      <c r="N2195" t="s">
        <v>33890</v>
      </c>
      <c r="O2195" t="s">
        <v>33853</v>
      </c>
      <c r="P2195" t="s">
        <v>33963</v>
      </c>
      <c r="Q2195">
        <v>28.377247000000001</v>
      </c>
      <c r="R2195">
        <v>129.493742</v>
      </c>
      <c r="S2195">
        <v>5</v>
      </c>
      <c r="T2195">
        <v>13.0085315429647</v>
      </c>
      <c r="U2195">
        <v>42.067384451631398</v>
      </c>
      <c r="V2195">
        <v>25</v>
      </c>
      <c r="W2195">
        <v>13</v>
      </c>
    </row>
    <row r="2196" spans="1:23" hidden="1">
      <c r="A2196" t="s">
        <v>34321</v>
      </c>
      <c r="B2196" t="s">
        <v>5078</v>
      </c>
      <c r="C2196" t="s">
        <v>5079</v>
      </c>
      <c r="D2196">
        <v>1996</v>
      </c>
      <c r="E2196" t="s">
        <v>452</v>
      </c>
      <c r="F2196" t="s">
        <v>5081</v>
      </c>
      <c r="G2196">
        <v>6</v>
      </c>
      <c r="J2196">
        <v>6</v>
      </c>
      <c r="K2196" t="s">
        <v>33800</v>
      </c>
      <c r="L2196" t="s">
        <v>33965</v>
      </c>
      <c r="M2196" t="s">
        <v>33966</v>
      </c>
      <c r="N2196" t="s">
        <v>33890</v>
      </c>
      <c r="O2196" t="s">
        <v>33853</v>
      </c>
      <c r="P2196" t="s">
        <v>33963</v>
      </c>
      <c r="Q2196">
        <v>28.377247000000001</v>
      </c>
      <c r="R2196">
        <v>129.493742</v>
      </c>
      <c r="S2196">
        <v>5</v>
      </c>
      <c r="T2196">
        <v>14.0158431244115</v>
      </c>
      <c r="U2196">
        <v>4.3189912801408497</v>
      </c>
      <c r="V2196">
        <v>25</v>
      </c>
      <c r="W2196">
        <v>14</v>
      </c>
    </row>
    <row r="2197" spans="1:23" hidden="1">
      <c r="A2197" t="s">
        <v>34321</v>
      </c>
      <c r="B2197" t="s">
        <v>5078</v>
      </c>
      <c r="C2197" t="s">
        <v>5079</v>
      </c>
      <c r="D2197">
        <v>1996</v>
      </c>
      <c r="E2197" t="s">
        <v>452</v>
      </c>
      <c r="F2197" t="s">
        <v>5081</v>
      </c>
      <c r="G2197">
        <v>6</v>
      </c>
      <c r="J2197">
        <v>6</v>
      </c>
      <c r="K2197" t="s">
        <v>33800</v>
      </c>
      <c r="L2197" t="s">
        <v>33965</v>
      </c>
      <c r="M2197" t="s">
        <v>33966</v>
      </c>
      <c r="N2197" t="s">
        <v>33890</v>
      </c>
      <c r="O2197" t="s">
        <v>33853</v>
      </c>
      <c r="P2197" t="s">
        <v>33963</v>
      </c>
      <c r="Q2197">
        <v>28.377247000000001</v>
      </c>
      <c r="R2197">
        <v>129.493742</v>
      </c>
      <c r="S2197">
        <v>5</v>
      </c>
      <c r="T2197">
        <v>15.0333074057395</v>
      </c>
      <c r="U2197">
        <v>3.9636467842960799</v>
      </c>
      <c r="V2197">
        <v>25</v>
      </c>
      <c r="W2197">
        <v>15</v>
      </c>
    </row>
    <row r="2198" spans="1:23" hidden="1">
      <c r="A2198" t="s">
        <v>34321</v>
      </c>
      <c r="B2198" t="s">
        <v>5078</v>
      </c>
      <c r="C2198" t="s">
        <v>5079</v>
      </c>
      <c r="D2198">
        <v>1996</v>
      </c>
      <c r="E2198" t="s">
        <v>452</v>
      </c>
      <c r="F2198" t="s">
        <v>5081</v>
      </c>
      <c r="G2198">
        <v>6</v>
      </c>
      <c r="J2198">
        <v>6</v>
      </c>
      <c r="K2198" t="s">
        <v>33800</v>
      </c>
      <c r="L2198" t="s">
        <v>33965</v>
      </c>
      <c r="M2198" t="s">
        <v>33966</v>
      </c>
      <c r="N2198" t="s">
        <v>33890</v>
      </c>
      <c r="O2198" t="s">
        <v>33853</v>
      </c>
      <c r="P2198" t="s">
        <v>33960</v>
      </c>
      <c r="Q2198">
        <v>36.314722000000003</v>
      </c>
      <c r="R2198">
        <v>139.80027799999999</v>
      </c>
      <c r="S2198">
        <v>5</v>
      </c>
      <c r="T2198">
        <v>10.9981332132476</v>
      </c>
      <c r="U2198">
        <v>5.3825684693167304</v>
      </c>
      <c r="V2198">
        <v>25</v>
      </c>
      <c r="W2198">
        <v>11</v>
      </c>
    </row>
    <row r="2199" spans="1:23" hidden="1">
      <c r="A2199" t="s">
        <v>34321</v>
      </c>
      <c r="B2199" t="s">
        <v>5078</v>
      </c>
      <c r="C2199" t="s">
        <v>5079</v>
      </c>
      <c r="D2199">
        <v>1996</v>
      </c>
      <c r="E2199" t="s">
        <v>452</v>
      </c>
      <c r="F2199" t="s">
        <v>5081</v>
      </c>
      <c r="G2199">
        <v>6</v>
      </c>
      <c r="J2199">
        <v>6</v>
      </c>
      <c r="K2199" t="s">
        <v>33800</v>
      </c>
      <c r="L2199" t="s">
        <v>33965</v>
      </c>
      <c r="M2199" t="s">
        <v>33966</v>
      </c>
      <c r="N2199" t="s">
        <v>33890</v>
      </c>
      <c r="O2199" t="s">
        <v>33853</v>
      </c>
      <c r="P2199" t="s">
        <v>33960</v>
      </c>
      <c r="Q2199">
        <v>36.314722000000003</v>
      </c>
      <c r="R2199">
        <v>139.80027799999999</v>
      </c>
      <c r="S2199">
        <v>5</v>
      </c>
      <c r="T2199">
        <v>12.003938265034501</v>
      </c>
      <c r="U2199">
        <v>5.3113358169238998</v>
      </c>
      <c r="V2199">
        <v>25</v>
      </c>
      <c r="W2199">
        <v>12</v>
      </c>
    </row>
    <row r="2200" spans="1:23" hidden="1">
      <c r="A2200" t="s">
        <v>34321</v>
      </c>
      <c r="B2200" t="s">
        <v>5078</v>
      </c>
      <c r="C2200" t="s">
        <v>5079</v>
      </c>
      <c r="D2200">
        <v>1996</v>
      </c>
      <c r="E2200" t="s">
        <v>452</v>
      </c>
      <c r="F2200" t="s">
        <v>5081</v>
      </c>
      <c r="G2200">
        <v>6</v>
      </c>
      <c r="J2200">
        <v>6</v>
      </c>
      <c r="K2200" t="s">
        <v>33800</v>
      </c>
      <c r="L2200" t="s">
        <v>33965</v>
      </c>
      <c r="M2200" t="s">
        <v>33966</v>
      </c>
      <c r="N2200" t="s">
        <v>33890</v>
      </c>
      <c r="O2200" t="s">
        <v>33853</v>
      </c>
      <c r="P2200" t="s">
        <v>33960</v>
      </c>
      <c r="Q2200">
        <v>36.314722000000003</v>
      </c>
      <c r="R2200">
        <v>139.80027799999999</v>
      </c>
      <c r="S2200">
        <v>5</v>
      </c>
      <c r="T2200">
        <v>13.0231710811806</v>
      </c>
      <c r="U2200">
        <v>-0.143284070905139</v>
      </c>
      <c r="V2200">
        <v>25</v>
      </c>
      <c r="W2200">
        <v>13</v>
      </c>
    </row>
    <row r="2201" spans="1:23" hidden="1">
      <c r="A2201" t="s">
        <v>34321</v>
      </c>
      <c r="B2201" t="s">
        <v>5078</v>
      </c>
      <c r="C2201" t="s">
        <v>5079</v>
      </c>
      <c r="D2201">
        <v>1996</v>
      </c>
      <c r="E2201" t="s">
        <v>452</v>
      </c>
      <c r="F2201" t="s">
        <v>5081</v>
      </c>
      <c r="G2201">
        <v>6</v>
      </c>
      <c r="J2201">
        <v>6</v>
      </c>
      <c r="K2201" t="s">
        <v>33800</v>
      </c>
      <c r="L2201" t="s">
        <v>33965</v>
      </c>
      <c r="M2201" t="s">
        <v>33966</v>
      </c>
      <c r="N2201" t="s">
        <v>33890</v>
      </c>
      <c r="O2201" t="s">
        <v>33853</v>
      </c>
      <c r="P2201" t="s">
        <v>33960</v>
      </c>
      <c r="Q2201">
        <v>36.314722000000003</v>
      </c>
      <c r="R2201">
        <v>139.80027799999999</v>
      </c>
      <c r="S2201">
        <v>5</v>
      </c>
      <c r="T2201">
        <v>14.0177099111638</v>
      </c>
      <c r="U2201">
        <v>-1.0635771891758801</v>
      </c>
      <c r="V2201">
        <v>25</v>
      </c>
      <c r="W2201">
        <v>14</v>
      </c>
    </row>
    <row r="2202" spans="1:23" hidden="1">
      <c r="A2202" t="s">
        <v>34321</v>
      </c>
      <c r="B2202" t="s">
        <v>5078</v>
      </c>
      <c r="C2202" t="s">
        <v>5079</v>
      </c>
      <c r="D2202">
        <v>1996</v>
      </c>
      <c r="E2202" t="s">
        <v>452</v>
      </c>
      <c r="F2202" t="s">
        <v>5081</v>
      </c>
      <c r="G2202">
        <v>6</v>
      </c>
      <c r="J2202">
        <v>6</v>
      </c>
      <c r="K2202" t="s">
        <v>33800</v>
      </c>
      <c r="L2202" t="s">
        <v>33965</v>
      </c>
      <c r="M2202" t="s">
        <v>33966</v>
      </c>
      <c r="N2202" t="s">
        <v>33890</v>
      </c>
      <c r="O2202" t="s">
        <v>33853</v>
      </c>
      <c r="P2202" t="s">
        <v>33960</v>
      </c>
      <c r="Q2202">
        <v>36.314722000000003</v>
      </c>
      <c r="R2202">
        <v>139.80027799999999</v>
      </c>
      <c r="S2202">
        <v>5</v>
      </c>
      <c r="T2202">
        <v>15.035174192491899</v>
      </c>
      <c r="U2202">
        <v>-1.4189216850206401</v>
      </c>
      <c r="V2202">
        <v>25</v>
      </c>
      <c r="W2202">
        <v>15</v>
      </c>
    </row>
    <row r="2203" spans="1:23" hidden="1">
      <c r="A2203" t="s">
        <v>34322</v>
      </c>
      <c r="B2203" t="s">
        <v>3840</v>
      </c>
      <c r="C2203" t="s">
        <v>3841</v>
      </c>
      <c r="D2203">
        <v>1983</v>
      </c>
      <c r="E2203" t="s">
        <v>766</v>
      </c>
      <c r="F2203" t="s">
        <v>3842</v>
      </c>
      <c r="G2203">
        <v>8</v>
      </c>
      <c r="J2203">
        <v>8</v>
      </c>
      <c r="K2203" t="s">
        <v>33803</v>
      </c>
      <c r="L2203" t="s">
        <v>33891</v>
      </c>
      <c r="M2203" t="s">
        <v>33892</v>
      </c>
      <c r="N2203" t="s">
        <v>33852</v>
      </c>
      <c r="O2203" t="s">
        <v>33853</v>
      </c>
      <c r="P2203" t="s">
        <v>33900</v>
      </c>
      <c r="Q2203">
        <v>32.791666999999997</v>
      </c>
      <c r="R2203">
        <v>-86.830832999999998</v>
      </c>
      <c r="S2203">
        <v>9</v>
      </c>
      <c r="T2203">
        <v>10.078827838827801</v>
      </c>
      <c r="U2203">
        <v>29.230769230769202</v>
      </c>
      <c r="V2203">
        <v>90</v>
      </c>
      <c r="W2203">
        <v>10</v>
      </c>
    </row>
    <row r="2204" spans="1:23" hidden="1">
      <c r="A2204" t="s">
        <v>34322</v>
      </c>
      <c r="B2204" t="s">
        <v>3840</v>
      </c>
      <c r="C2204" t="s">
        <v>3841</v>
      </c>
      <c r="D2204">
        <v>1983</v>
      </c>
      <c r="E2204" t="s">
        <v>766</v>
      </c>
      <c r="F2204" t="s">
        <v>3842</v>
      </c>
      <c r="G2204">
        <v>8</v>
      </c>
      <c r="J2204">
        <v>8</v>
      </c>
      <c r="K2204" t="s">
        <v>33803</v>
      </c>
      <c r="L2204" t="s">
        <v>33891</v>
      </c>
      <c r="M2204" t="s">
        <v>33892</v>
      </c>
      <c r="N2204" t="s">
        <v>33852</v>
      </c>
      <c r="O2204" t="s">
        <v>33853</v>
      </c>
      <c r="P2204" t="s">
        <v>33900</v>
      </c>
      <c r="Q2204">
        <v>32.791666999999997</v>
      </c>
      <c r="R2204">
        <v>-86.830832999999998</v>
      </c>
      <c r="S2204">
        <v>9</v>
      </c>
      <c r="T2204">
        <v>11.067545787545701</v>
      </c>
      <c r="U2204">
        <v>26.923076923076898</v>
      </c>
      <c r="V2204">
        <v>90</v>
      </c>
      <c r="W2204">
        <v>11</v>
      </c>
    </row>
    <row r="2205" spans="1:23" hidden="1">
      <c r="A2205" t="s">
        <v>34322</v>
      </c>
      <c r="B2205" t="s">
        <v>3840</v>
      </c>
      <c r="C2205" t="s">
        <v>3841</v>
      </c>
      <c r="D2205">
        <v>1983</v>
      </c>
      <c r="E2205" t="s">
        <v>766</v>
      </c>
      <c r="F2205" t="s">
        <v>3842</v>
      </c>
      <c r="G2205">
        <v>8</v>
      </c>
      <c r="J2205">
        <v>8</v>
      </c>
      <c r="K2205" t="s">
        <v>33803</v>
      </c>
      <c r="L2205" t="s">
        <v>33891</v>
      </c>
      <c r="M2205" t="s">
        <v>33892</v>
      </c>
      <c r="N2205" t="s">
        <v>33852</v>
      </c>
      <c r="O2205" t="s">
        <v>33853</v>
      </c>
      <c r="P2205" t="s">
        <v>33900</v>
      </c>
      <c r="Q2205">
        <v>32.791666999999997</v>
      </c>
      <c r="R2205">
        <v>-86.830832999999998</v>
      </c>
      <c r="S2205">
        <v>9</v>
      </c>
      <c r="T2205">
        <v>12.0650549450549</v>
      </c>
      <c r="U2205">
        <v>36.153846153846096</v>
      </c>
      <c r="V2205">
        <v>90</v>
      </c>
      <c r="W2205">
        <v>12</v>
      </c>
    </row>
    <row r="2206" spans="1:23" hidden="1">
      <c r="A2206" t="s">
        <v>34322</v>
      </c>
      <c r="B2206" t="s">
        <v>3840</v>
      </c>
      <c r="C2206" t="s">
        <v>3841</v>
      </c>
      <c r="D2206">
        <v>1983</v>
      </c>
      <c r="E2206" t="s">
        <v>766</v>
      </c>
      <c r="F2206" t="s">
        <v>3842</v>
      </c>
      <c r="G2206">
        <v>8</v>
      </c>
      <c r="J2206">
        <v>8</v>
      </c>
      <c r="K2206" t="s">
        <v>33803</v>
      </c>
      <c r="L2206" t="s">
        <v>33891</v>
      </c>
      <c r="M2206" t="s">
        <v>33892</v>
      </c>
      <c r="N2206" t="s">
        <v>33852</v>
      </c>
      <c r="O2206" t="s">
        <v>33853</v>
      </c>
      <c r="P2206" t="s">
        <v>33900</v>
      </c>
      <c r="Q2206">
        <v>32.791666999999997</v>
      </c>
      <c r="R2206">
        <v>-86.830832999999998</v>
      </c>
      <c r="S2206">
        <v>9</v>
      </c>
      <c r="T2206">
        <v>13.1106227106227</v>
      </c>
      <c r="U2206">
        <v>8.4615384615384492</v>
      </c>
      <c r="V2206">
        <v>90</v>
      </c>
      <c r="W2206">
        <v>13</v>
      </c>
    </row>
    <row r="2207" spans="1:23" hidden="1">
      <c r="A2207" t="s">
        <v>34322</v>
      </c>
      <c r="B2207" t="s">
        <v>3840</v>
      </c>
      <c r="C2207" t="s">
        <v>3841</v>
      </c>
      <c r="D2207">
        <v>1983</v>
      </c>
      <c r="E2207" t="s">
        <v>766</v>
      </c>
      <c r="F2207" t="s">
        <v>3842</v>
      </c>
      <c r="G2207">
        <v>8</v>
      </c>
      <c r="J2207">
        <v>8</v>
      </c>
      <c r="K2207" t="s">
        <v>33803</v>
      </c>
      <c r="L2207" t="s">
        <v>33891</v>
      </c>
      <c r="M2207" t="s">
        <v>33892</v>
      </c>
      <c r="N2207" t="s">
        <v>33852</v>
      </c>
      <c r="O2207" t="s">
        <v>33853</v>
      </c>
      <c r="P2207" t="s">
        <v>33900</v>
      </c>
      <c r="Q2207">
        <v>32.791666999999997</v>
      </c>
      <c r="R2207">
        <v>-86.830832999999998</v>
      </c>
      <c r="S2207">
        <v>9</v>
      </c>
      <c r="T2207">
        <v>14.0202197802197</v>
      </c>
      <c r="U2207">
        <v>2.30769230769226</v>
      </c>
      <c r="V2207">
        <v>90</v>
      </c>
      <c r="W2207">
        <v>14</v>
      </c>
    </row>
    <row r="2208" spans="1:23" hidden="1">
      <c r="A2208" t="s">
        <v>34322</v>
      </c>
      <c r="B2208" t="s">
        <v>3840</v>
      </c>
      <c r="C2208" t="s">
        <v>3841</v>
      </c>
      <c r="D2208">
        <v>1983</v>
      </c>
      <c r="E2208" t="s">
        <v>766</v>
      </c>
      <c r="F2208" t="s">
        <v>3842</v>
      </c>
      <c r="G2208">
        <v>8</v>
      </c>
      <c r="J2208">
        <v>8</v>
      </c>
      <c r="K2208" t="s">
        <v>33803</v>
      </c>
      <c r="L2208" t="s">
        <v>33891</v>
      </c>
      <c r="M2208" t="s">
        <v>33892</v>
      </c>
      <c r="N2208" t="s">
        <v>33852</v>
      </c>
      <c r="O2208" t="s">
        <v>33853</v>
      </c>
      <c r="P2208" t="s">
        <v>33900</v>
      </c>
      <c r="Q2208">
        <v>32.791666999999997</v>
      </c>
      <c r="R2208">
        <v>-86.830832999999998</v>
      </c>
      <c r="S2208">
        <v>9</v>
      </c>
      <c r="T2208">
        <v>15.0136263736263</v>
      </c>
      <c r="U2208">
        <v>6.1538461538461302</v>
      </c>
      <c r="V2208">
        <v>90</v>
      </c>
      <c r="W2208">
        <v>15</v>
      </c>
    </row>
    <row r="2209" spans="1:23" hidden="1">
      <c r="A2209" t="s">
        <v>34322</v>
      </c>
      <c r="B2209" t="s">
        <v>3840</v>
      </c>
      <c r="C2209" t="s">
        <v>3841</v>
      </c>
      <c r="D2209">
        <v>1983</v>
      </c>
      <c r="E2209" t="s">
        <v>766</v>
      </c>
      <c r="F2209" t="s">
        <v>3842</v>
      </c>
      <c r="G2209">
        <v>8</v>
      </c>
      <c r="J2209">
        <v>8</v>
      </c>
      <c r="K2209" t="s">
        <v>33803</v>
      </c>
      <c r="L2209" t="s">
        <v>33891</v>
      </c>
      <c r="M2209" t="s">
        <v>33892</v>
      </c>
      <c r="N2209" t="s">
        <v>33852</v>
      </c>
      <c r="O2209" t="s">
        <v>33853</v>
      </c>
      <c r="P2209" t="s">
        <v>33900</v>
      </c>
      <c r="Q2209">
        <v>32.791666999999997</v>
      </c>
      <c r="R2209">
        <v>-86.830832999999998</v>
      </c>
      <c r="S2209">
        <v>9</v>
      </c>
      <c r="T2209">
        <v>16.004688644688599</v>
      </c>
      <c r="U2209">
        <v>6.9230769230769003</v>
      </c>
      <c r="V2209">
        <v>90</v>
      </c>
      <c r="W2209">
        <v>16</v>
      </c>
    </row>
    <row r="2210" spans="1:23" hidden="1">
      <c r="A2210" t="s">
        <v>34322</v>
      </c>
      <c r="B2210" t="s">
        <v>3840</v>
      </c>
      <c r="C2210" t="s">
        <v>3841</v>
      </c>
      <c r="D2210">
        <v>1983</v>
      </c>
      <c r="E2210" t="s">
        <v>766</v>
      </c>
      <c r="F2210" t="s">
        <v>3842</v>
      </c>
      <c r="G2210">
        <v>8</v>
      </c>
      <c r="J2210">
        <v>8</v>
      </c>
      <c r="K2210" t="s">
        <v>33803</v>
      </c>
      <c r="L2210" t="s">
        <v>33891</v>
      </c>
      <c r="M2210" t="s">
        <v>33892</v>
      </c>
      <c r="N2210" t="s">
        <v>33852</v>
      </c>
      <c r="O2210" t="s">
        <v>33853</v>
      </c>
      <c r="P2210" t="s">
        <v>33900</v>
      </c>
      <c r="Q2210">
        <v>32.791666999999997</v>
      </c>
      <c r="R2210">
        <v>-86.830832999999998</v>
      </c>
      <c r="S2210">
        <v>9</v>
      </c>
      <c r="T2210">
        <v>16.992234432234401</v>
      </c>
      <c r="U2210">
        <v>3.07692307692309</v>
      </c>
      <c r="V2210">
        <v>90</v>
      </c>
      <c r="W2210">
        <v>17</v>
      </c>
    </row>
    <row r="2211" spans="1:23" hidden="1">
      <c r="A2211" t="s">
        <v>34322</v>
      </c>
      <c r="B2211" t="s">
        <v>3840</v>
      </c>
      <c r="C2211" t="s">
        <v>3841</v>
      </c>
      <c r="D2211">
        <v>1983</v>
      </c>
      <c r="E2211" t="s">
        <v>766</v>
      </c>
      <c r="F2211" t="s">
        <v>3842</v>
      </c>
      <c r="G2211">
        <v>8</v>
      </c>
      <c r="J2211">
        <v>8</v>
      </c>
      <c r="K2211" t="s">
        <v>33803</v>
      </c>
      <c r="L2211" t="s">
        <v>33891</v>
      </c>
      <c r="M2211" t="s">
        <v>33892</v>
      </c>
      <c r="N2211" t="s">
        <v>33852</v>
      </c>
      <c r="O2211" t="s">
        <v>33853</v>
      </c>
      <c r="P2211" t="s">
        <v>33900</v>
      </c>
      <c r="Q2211">
        <v>32.791666999999997</v>
      </c>
      <c r="R2211">
        <v>-86.830832999999998</v>
      </c>
      <c r="S2211">
        <v>9</v>
      </c>
      <c r="T2211">
        <v>24.0017582417582</v>
      </c>
      <c r="U2211">
        <v>3.07692307692309</v>
      </c>
      <c r="V2211">
        <v>90</v>
      </c>
      <c r="W2211">
        <v>24</v>
      </c>
    </row>
    <row r="2212" spans="1:23" hidden="1">
      <c r="A2212" t="s">
        <v>34322</v>
      </c>
      <c r="B2212" t="s">
        <v>3840</v>
      </c>
      <c r="C2212" t="s">
        <v>3841</v>
      </c>
      <c r="D2212">
        <v>1983</v>
      </c>
      <c r="E2212" t="s">
        <v>766</v>
      </c>
      <c r="F2212" t="s">
        <v>3842</v>
      </c>
      <c r="G2212">
        <v>8</v>
      </c>
      <c r="J2212">
        <v>8</v>
      </c>
      <c r="K2212" t="s">
        <v>33803</v>
      </c>
      <c r="L2212" t="s">
        <v>33891</v>
      </c>
      <c r="M2212" t="s">
        <v>33892</v>
      </c>
      <c r="N2212" t="s">
        <v>33852</v>
      </c>
      <c r="O2212" t="s">
        <v>33853</v>
      </c>
      <c r="P2212" t="s">
        <v>33896</v>
      </c>
      <c r="Q2212">
        <v>41.613332999999997</v>
      </c>
      <c r="R2212">
        <v>-86.247500000000002</v>
      </c>
      <c r="S2212">
        <v>11</v>
      </c>
      <c r="T2212">
        <v>4.9060114085124997</v>
      </c>
      <c r="U2212">
        <v>99.534883720930196</v>
      </c>
      <c r="V2212">
        <v>90</v>
      </c>
      <c r="W2212">
        <v>5</v>
      </c>
    </row>
    <row r="2213" spans="1:23" hidden="1">
      <c r="A2213" t="s">
        <v>34322</v>
      </c>
      <c r="B2213" t="s">
        <v>3840</v>
      </c>
      <c r="C2213" t="s">
        <v>3841</v>
      </c>
      <c r="D2213">
        <v>1983</v>
      </c>
      <c r="E2213" t="s">
        <v>766</v>
      </c>
      <c r="F2213" t="s">
        <v>3842</v>
      </c>
      <c r="G2213">
        <v>8</v>
      </c>
      <c r="J2213">
        <v>8</v>
      </c>
      <c r="K2213" t="s">
        <v>33803</v>
      </c>
      <c r="L2213" t="s">
        <v>33891</v>
      </c>
      <c r="M2213" t="s">
        <v>33892</v>
      </c>
      <c r="N2213" t="s">
        <v>33852</v>
      </c>
      <c r="O2213" t="s">
        <v>33853</v>
      </c>
      <c r="P2213" t="s">
        <v>33896</v>
      </c>
      <c r="Q2213">
        <v>41.613332999999997</v>
      </c>
      <c r="R2213">
        <v>-86.247500000000002</v>
      </c>
      <c r="S2213">
        <v>11</v>
      </c>
      <c r="T2213">
        <v>9.9622641509433905</v>
      </c>
      <c r="U2213">
        <v>99.999999999999901</v>
      </c>
      <c r="V2213">
        <v>90</v>
      </c>
      <c r="W2213">
        <v>10</v>
      </c>
    </row>
    <row r="2214" spans="1:23" hidden="1">
      <c r="A2214" t="s">
        <v>34322</v>
      </c>
      <c r="B2214" t="s">
        <v>3840</v>
      </c>
      <c r="C2214" t="s">
        <v>3841</v>
      </c>
      <c r="D2214">
        <v>1983</v>
      </c>
      <c r="E2214" t="s">
        <v>766</v>
      </c>
      <c r="F2214" t="s">
        <v>3842</v>
      </c>
      <c r="G2214">
        <v>8</v>
      </c>
      <c r="J2214">
        <v>8</v>
      </c>
      <c r="K2214" t="s">
        <v>33803</v>
      </c>
      <c r="L2214" t="s">
        <v>33891</v>
      </c>
      <c r="M2214" t="s">
        <v>33892</v>
      </c>
      <c r="N2214" t="s">
        <v>33852</v>
      </c>
      <c r="O2214" t="s">
        <v>33853</v>
      </c>
      <c r="P2214" t="s">
        <v>33896</v>
      </c>
      <c r="Q2214">
        <v>41.613332999999997</v>
      </c>
      <c r="R2214">
        <v>-86.247500000000002</v>
      </c>
      <c r="S2214">
        <v>11</v>
      </c>
      <c r="T2214">
        <v>10.868275559455901</v>
      </c>
      <c r="U2214">
        <v>99.534883720930196</v>
      </c>
      <c r="V2214">
        <v>90</v>
      </c>
      <c r="W2214">
        <v>11</v>
      </c>
    </row>
    <row r="2215" spans="1:23" hidden="1">
      <c r="A2215" t="s">
        <v>34322</v>
      </c>
      <c r="B2215" t="s">
        <v>3840</v>
      </c>
      <c r="C2215" t="s">
        <v>3841</v>
      </c>
      <c r="D2215">
        <v>1983</v>
      </c>
      <c r="E2215" t="s">
        <v>766</v>
      </c>
      <c r="F2215" t="s">
        <v>3842</v>
      </c>
      <c r="G2215">
        <v>8</v>
      </c>
      <c r="J2215">
        <v>8</v>
      </c>
      <c r="K2215" t="s">
        <v>33803</v>
      </c>
      <c r="L2215" t="s">
        <v>33891</v>
      </c>
      <c r="M2215" t="s">
        <v>33892</v>
      </c>
      <c r="N2215" t="s">
        <v>33852</v>
      </c>
      <c r="O2215" t="s">
        <v>33853</v>
      </c>
      <c r="P2215" t="s">
        <v>33896</v>
      </c>
      <c r="Q2215">
        <v>41.613332999999997</v>
      </c>
      <c r="R2215">
        <v>-86.247500000000002</v>
      </c>
      <c r="S2215">
        <v>11</v>
      </c>
      <c r="T2215">
        <v>11.924879333040799</v>
      </c>
      <c r="U2215">
        <v>99.534883720930196</v>
      </c>
      <c r="V2215">
        <v>90</v>
      </c>
      <c r="W2215">
        <v>12</v>
      </c>
    </row>
    <row r="2216" spans="1:23" hidden="1">
      <c r="A2216" t="s">
        <v>34322</v>
      </c>
      <c r="B2216" t="s">
        <v>3840</v>
      </c>
      <c r="C2216" t="s">
        <v>3841</v>
      </c>
      <c r="D2216">
        <v>1983</v>
      </c>
      <c r="E2216" t="s">
        <v>766</v>
      </c>
      <c r="F2216" t="s">
        <v>3842</v>
      </c>
      <c r="G2216">
        <v>8</v>
      </c>
      <c r="J2216">
        <v>8</v>
      </c>
      <c r="K2216" t="s">
        <v>33803</v>
      </c>
      <c r="L2216" t="s">
        <v>33891</v>
      </c>
      <c r="M2216" t="s">
        <v>33892</v>
      </c>
      <c r="N2216" t="s">
        <v>33852</v>
      </c>
      <c r="O2216" t="s">
        <v>33853</v>
      </c>
      <c r="P2216" t="s">
        <v>33896</v>
      </c>
      <c r="Q2216">
        <v>41.613332999999997</v>
      </c>
      <c r="R2216">
        <v>-86.247500000000002</v>
      </c>
      <c r="S2216">
        <v>11</v>
      </c>
      <c r="T2216">
        <v>12.981483106625699</v>
      </c>
      <c r="U2216">
        <v>99.534883720930196</v>
      </c>
      <c r="V2216">
        <v>90</v>
      </c>
      <c r="W2216">
        <v>13</v>
      </c>
    </row>
    <row r="2217" spans="1:23" hidden="1">
      <c r="A2217" t="s">
        <v>34322</v>
      </c>
      <c r="B2217" t="s">
        <v>3840</v>
      </c>
      <c r="C2217" t="s">
        <v>3841</v>
      </c>
      <c r="D2217">
        <v>1983</v>
      </c>
      <c r="E2217" t="s">
        <v>766</v>
      </c>
      <c r="F2217" t="s">
        <v>3842</v>
      </c>
      <c r="G2217">
        <v>8</v>
      </c>
      <c r="J2217">
        <v>8</v>
      </c>
      <c r="K2217" t="s">
        <v>33803</v>
      </c>
      <c r="L2217" t="s">
        <v>33891</v>
      </c>
      <c r="M2217" t="s">
        <v>33892</v>
      </c>
      <c r="N2217" t="s">
        <v>33852</v>
      </c>
      <c r="O2217" t="s">
        <v>33853</v>
      </c>
      <c r="P2217" t="s">
        <v>33896</v>
      </c>
      <c r="Q2217">
        <v>41.613332999999997</v>
      </c>
      <c r="R2217">
        <v>-86.247500000000002</v>
      </c>
      <c r="S2217">
        <v>11</v>
      </c>
      <c r="T2217">
        <v>13.9720930232558</v>
      </c>
      <c r="U2217">
        <v>86.976744186046403</v>
      </c>
      <c r="V2217">
        <v>90</v>
      </c>
      <c r="W2217">
        <v>14</v>
      </c>
    </row>
    <row r="2218" spans="1:23" hidden="1">
      <c r="A2218" t="s">
        <v>34322</v>
      </c>
      <c r="B2218" t="s">
        <v>3840</v>
      </c>
      <c r="C2218" t="s">
        <v>3841</v>
      </c>
      <c r="D2218">
        <v>1983</v>
      </c>
      <c r="E2218" t="s">
        <v>766</v>
      </c>
      <c r="F2218" t="s">
        <v>3842</v>
      </c>
      <c r="G2218">
        <v>8</v>
      </c>
      <c r="J2218">
        <v>8</v>
      </c>
      <c r="K2218" t="s">
        <v>33803</v>
      </c>
      <c r="L2218" t="s">
        <v>33891</v>
      </c>
      <c r="M2218" t="s">
        <v>33892</v>
      </c>
      <c r="N2218" t="s">
        <v>33852</v>
      </c>
      <c r="O2218" t="s">
        <v>33853</v>
      </c>
      <c r="P2218" t="s">
        <v>33896</v>
      </c>
      <c r="Q2218">
        <v>41.613332999999997</v>
      </c>
      <c r="R2218">
        <v>-86.247500000000002</v>
      </c>
      <c r="S2218">
        <v>11</v>
      </c>
      <c r="T2218">
        <v>15.0143045195261</v>
      </c>
      <c r="U2218">
        <v>6.0465116279069901</v>
      </c>
      <c r="V2218">
        <v>90</v>
      </c>
      <c r="W2218">
        <v>15</v>
      </c>
    </row>
    <row r="2219" spans="1:23" hidden="1">
      <c r="A2219" t="s">
        <v>34322</v>
      </c>
      <c r="B2219" t="s">
        <v>3840</v>
      </c>
      <c r="C2219" t="s">
        <v>3841</v>
      </c>
      <c r="D2219">
        <v>1983</v>
      </c>
      <c r="E2219" t="s">
        <v>766</v>
      </c>
      <c r="F2219" t="s">
        <v>3842</v>
      </c>
      <c r="G2219">
        <v>8</v>
      </c>
      <c r="J2219">
        <v>8</v>
      </c>
      <c r="K2219" t="s">
        <v>33803</v>
      </c>
      <c r="L2219" t="s">
        <v>33891</v>
      </c>
      <c r="M2219" t="s">
        <v>33892</v>
      </c>
      <c r="N2219" t="s">
        <v>33852</v>
      </c>
      <c r="O2219" t="s">
        <v>33853</v>
      </c>
      <c r="P2219" t="s">
        <v>33896</v>
      </c>
      <c r="Q2219">
        <v>41.613332999999997</v>
      </c>
      <c r="R2219">
        <v>-86.247500000000002</v>
      </c>
      <c r="S2219">
        <v>11</v>
      </c>
      <c r="T2219">
        <v>15.9992979376919</v>
      </c>
      <c r="U2219">
        <v>0.93023255813954997</v>
      </c>
      <c r="V2219">
        <v>90</v>
      </c>
      <c r="W2219">
        <v>16</v>
      </c>
    </row>
    <row r="2220" spans="1:23" hidden="1">
      <c r="A2220" t="s">
        <v>34322</v>
      </c>
      <c r="B2220" t="s">
        <v>3840</v>
      </c>
      <c r="C2220" t="s">
        <v>3841</v>
      </c>
      <c r="D2220">
        <v>1983</v>
      </c>
      <c r="E2220" t="s">
        <v>766</v>
      </c>
      <c r="F2220" t="s">
        <v>3842</v>
      </c>
      <c r="G2220">
        <v>8</v>
      </c>
      <c r="J2220">
        <v>8</v>
      </c>
      <c r="K2220" t="s">
        <v>33803</v>
      </c>
      <c r="L2220" t="s">
        <v>33891</v>
      </c>
      <c r="M2220" t="s">
        <v>33892</v>
      </c>
      <c r="N2220" t="s">
        <v>33852</v>
      </c>
      <c r="O2220" t="s">
        <v>33853</v>
      </c>
      <c r="P2220" t="s">
        <v>33896</v>
      </c>
      <c r="Q2220">
        <v>41.613332999999997</v>
      </c>
      <c r="R2220">
        <v>-86.247500000000002</v>
      </c>
      <c r="S2220">
        <v>11</v>
      </c>
      <c r="T2220">
        <v>16.980430013163598</v>
      </c>
      <c r="U2220">
        <v>0.93023255813954997</v>
      </c>
      <c r="V2220">
        <v>90</v>
      </c>
      <c r="W2220">
        <v>17</v>
      </c>
    </row>
    <row r="2221" spans="1:23" hidden="1">
      <c r="A2221" t="s">
        <v>34322</v>
      </c>
      <c r="B2221" t="s">
        <v>3840</v>
      </c>
      <c r="C2221" t="s">
        <v>3841</v>
      </c>
      <c r="D2221">
        <v>1983</v>
      </c>
      <c r="E2221" t="s">
        <v>766</v>
      </c>
      <c r="F2221" t="s">
        <v>3842</v>
      </c>
      <c r="G2221">
        <v>8</v>
      </c>
      <c r="J2221">
        <v>8</v>
      </c>
      <c r="K2221" t="s">
        <v>33803</v>
      </c>
      <c r="L2221" t="s">
        <v>33891</v>
      </c>
      <c r="M2221" t="s">
        <v>33892</v>
      </c>
      <c r="N2221" t="s">
        <v>33852</v>
      </c>
      <c r="O2221" t="s">
        <v>33853</v>
      </c>
      <c r="P2221" t="s">
        <v>33896</v>
      </c>
      <c r="Q2221">
        <v>41.613332999999997</v>
      </c>
      <c r="R2221">
        <v>-86.247500000000002</v>
      </c>
      <c r="S2221">
        <v>11</v>
      </c>
      <c r="T2221">
        <v>18.037033786748498</v>
      </c>
      <c r="U2221">
        <v>0.93023255813954997</v>
      </c>
      <c r="V2221">
        <v>90</v>
      </c>
      <c r="W2221">
        <v>18</v>
      </c>
    </row>
    <row r="2222" spans="1:23" hidden="1">
      <c r="A2222" t="s">
        <v>34322</v>
      </c>
      <c r="B2222" t="s">
        <v>3840</v>
      </c>
      <c r="C2222" t="s">
        <v>3841</v>
      </c>
      <c r="D2222">
        <v>1983</v>
      </c>
      <c r="E2222" t="s">
        <v>766</v>
      </c>
      <c r="F2222" t="s">
        <v>3842</v>
      </c>
      <c r="G2222">
        <v>8</v>
      </c>
      <c r="J2222">
        <v>8</v>
      </c>
      <c r="K2222" t="s">
        <v>33803</v>
      </c>
      <c r="L2222" t="s">
        <v>33891</v>
      </c>
      <c r="M2222" t="s">
        <v>33892</v>
      </c>
      <c r="N2222" t="s">
        <v>33852</v>
      </c>
      <c r="O2222" t="s">
        <v>33853</v>
      </c>
      <c r="P2222" t="s">
        <v>33896</v>
      </c>
      <c r="Q2222">
        <v>41.613332999999997</v>
      </c>
      <c r="R2222">
        <v>-86.247500000000002</v>
      </c>
      <c r="S2222">
        <v>11</v>
      </c>
      <c r="T2222">
        <v>23.998244844229902</v>
      </c>
      <c r="U2222">
        <v>2.32558139534884</v>
      </c>
      <c r="V2222">
        <v>90</v>
      </c>
      <c r="W2222">
        <v>24</v>
      </c>
    </row>
    <row r="2223" spans="1:23" hidden="1">
      <c r="A2223" t="s">
        <v>34322</v>
      </c>
      <c r="B2223" t="s">
        <v>3840</v>
      </c>
      <c r="C2223" t="s">
        <v>3841</v>
      </c>
      <c r="D2223">
        <v>1983</v>
      </c>
      <c r="E2223" t="s">
        <v>766</v>
      </c>
      <c r="F2223" t="s">
        <v>3842</v>
      </c>
      <c r="G2223">
        <v>8</v>
      </c>
      <c r="J2223">
        <v>8</v>
      </c>
      <c r="K2223" t="s">
        <v>33803</v>
      </c>
      <c r="L2223" t="s">
        <v>33891</v>
      </c>
      <c r="M2223" t="s">
        <v>33892</v>
      </c>
      <c r="N2223" t="s">
        <v>33852</v>
      </c>
      <c r="O2223" t="s">
        <v>33853</v>
      </c>
      <c r="P2223" t="s">
        <v>33895</v>
      </c>
      <c r="Q2223">
        <v>41.613332999999997</v>
      </c>
      <c r="R2223">
        <v>-86.247500000000002</v>
      </c>
      <c r="S2223">
        <v>10</v>
      </c>
      <c r="T2223">
        <v>9.9626786346994205</v>
      </c>
      <c r="U2223">
        <v>99.4508090232668</v>
      </c>
      <c r="V2223">
        <v>90</v>
      </c>
      <c r="W2223">
        <v>10</v>
      </c>
    </row>
    <row r="2224" spans="1:23" hidden="1">
      <c r="A2224" t="s">
        <v>34322</v>
      </c>
      <c r="B2224" t="s">
        <v>3840</v>
      </c>
      <c r="C2224" t="s">
        <v>3841</v>
      </c>
      <c r="D2224">
        <v>1983</v>
      </c>
      <c r="E2224" t="s">
        <v>766</v>
      </c>
      <c r="F2224" t="s">
        <v>3842</v>
      </c>
      <c r="G2224">
        <v>8</v>
      </c>
      <c r="J2224">
        <v>8</v>
      </c>
      <c r="K2224" t="s">
        <v>33803</v>
      </c>
      <c r="L2224" t="s">
        <v>33891</v>
      </c>
      <c r="M2224" t="s">
        <v>33892</v>
      </c>
      <c r="N2224" t="s">
        <v>33852</v>
      </c>
      <c r="O2224" t="s">
        <v>33853</v>
      </c>
      <c r="P2224" t="s">
        <v>33895</v>
      </c>
      <c r="Q2224">
        <v>41.613332999999997</v>
      </c>
      <c r="R2224">
        <v>-86.247500000000002</v>
      </c>
      <c r="S2224">
        <v>10</v>
      </c>
      <c r="T2224">
        <v>10.9437817408763</v>
      </c>
      <c r="U2224">
        <v>99.489193338844899</v>
      </c>
      <c r="V2224">
        <v>90</v>
      </c>
      <c r="W2224">
        <v>11</v>
      </c>
    </row>
    <row r="2225" spans="1:23" hidden="1">
      <c r="A2225" t="s">
        <v>34322</v>
      </c>
      <c r="B2225" t="s">
        <v>3840</v>
      </c>
      <c r="C2225" t="s">
        <v>3841</v>
      </c>
      <c r="D2225">
        <v>1983</v>
      </c>
      <c r="E2225" t="s">
        <v>766</v>
      </c>
      <c r="F2225" t="s">
        <v>3842</v>
      </c>
      <c r="G2225">
        <v>8</v>
      </c>
      <c r="J2225">
        <v>8</v>
      </c>
      <c r="K2225" t="s">
        <v>33803</v>
      </c>
      <c r="L2225" t="s">
        <v>33891</v>
      </c>
      <c r="M2225" t="s">
        <v>33892</v>
      </c>
      <c r="N2225" t="s">
        <v>33852</v>
      </c>
      <c r="O2225" t="s">
        <v>33853</v>
      </c>
      <c r="P2225" t="s">
        <v>33895</v>
      </c>
      <c r="Q2225">
        <v>41.613332999999997</v>
      </c>
      <c r="R2225">
        <v>-86.247500000000002</v>
      </c>
      <c r="S2225">
        <v>10</v>
      </c>
      <c r="T2225">
        <v>12.0003543167591</v>
      </c>
      <c r="U2225">
        <v>99.530530294082894</v>
      </c>
      <c r="V2225">
        <v>90</v>
      </c>
      <c r="W2225">
        <v>12</v>
      </c>
    </row>
    <row r="2226" spans="1:23" hidden="1">
      <c r="A2226" t="s">
        <v>34322</v>
      </c>
      <c r="B2226" t="s">
        <v>3840</v>
      </c>
      <c r="C2226" t="s">
        <v>3841</v>
      </c>
      <c r="D2226">
        <v>1983</v>
      </c>
      <c r="E2226" t="s">
        <v>766</v>
      </c>
      <c r="F2226" t="s">
        <v>3842</v>
      </c>
      <c r="G2226">
        <v>8</v>
      </c>
      <c r="J2226">
        <v>8</v>
      </c>
      <c r="K2226" t="s">
        <v>33803</v>
      </c>
      <c r="L2226" t="s">
        <v>33891</v>
      </c>
      <c r="M2226" t="s">
        <v>33892</v>
      </c>
      <c r="N2226" t="s">
        <v>33852</v>
      </c>
      <c r="O2226" t="s">
        <v>33853</v>
      </c>
      <c r="P2226" t="s">
        <v>33895</v>
      </c>
      <c r="Q2226">
        <v>41.613332999999997</v>
      </c>
      <c r="R2226">
        <v>-86.247500000000002</v>
      </c>
      <c r="S2226">
        <v>10</v>
      </c>
      <c r="T2226">
        <v>12.9828746899728</v>
      </c>
      <c r="U2226">
        <v>97.691035785992696</v>
      </c>
      <c r="V2226">
        <v>90</v>
      </c>
      <c r="W2226">
        <v>13</v>
      </c>
    </row>
    <row r="2227" spans="1:23" hidden="1">
      <c r="A2227" t="s">
        <v>34322</v>
      </c>
      <c r="B2227" t="s">
        <v>3840</v>
      </c>
      <c r="C2227" t="s">
        <v>3841</v>
      </c>
      <c r="D2227">
        <v>1983</v>
      </c>
      <c r="E2227" t="s">
        <v>766</v>
      </c>
      <c r="F2227" t="s">
        <v>3842</v>
      </c>
      <c r="G2227">
        <v>8</v>
      </c>
      <c r="J2227">
        <v>8</v>
      </c>
      <c r="K2227" t="s">
        <v>33803</v>
      </c>
      <c r="L2227" t="s">
        <v>33891</v>
      </c>
      <c r="M2227" t="s">
        <v>33892</v>
      </c>
      <c r="N2227" t="s">
        <v>33852</v>
      </c>
      <c r="O2227" t="s">
        <v>33853</v>
      </c>
      <c r="P2227" t="s">
        <v>33895</v>
      </c>
      <c r="Q2227">
        <v>41.613332999999997</v>
      </c>
      <c r="R2227">
        <v>-86.247500000000002</v>
      </c>
      <c r="S2227">
        <v>10</v>
      </c>
      <c r="T2227">
        <v>13.980985000590501</v>
      </c>
      <c r="U2227">
        <v>75.194874217550506</v>
      </c>
      <c r="V2227">
        <v>90</v>
      </c>
      <c r="W2227">
        <v>14</v>
      </c>
    </row>
    <row r="2228" spans="1:23" hidden="1">
      <c r="A2228" t="s">
        <v>34322</v>
      </c>
      <c r="B2228" t="s">
        <v>3840</v>
      </c>
      <c r="C2228" t="s">
        <v>3841</v>
      </c>
      <c r="D2228">
        <v>1983</v>
      </c>
      <c r="E2228" t="s">
        <v>766</v>
      </c>
      <c r="F2228" t="s">
        <v>3842</v>
      </c>
      <c r="G2228">
        <v>8</v>
      </c>
      <c r="J2228">
        <v>8</v>
      </c>
      <c r="K2228" t="s">
        <v>33803</v>
      </c>
      <c r="L2228" t="s">
        <v>33891</v>
      </c>
      <c r="M2228" t="s">
        <v>33892</v>
      </c>
      <c r="N2228" t="s">
        <v>33852</v>
      </c>
      <c r="O2228" t="s">
        <v>33853</v>
      </c>
      <c r="P2228" t="s">
        <v>33895</v>
      </c>
      <c r="Q2228">
        <v>41.613332999999997</v>
      </c>
      <c r="R2228">
        <v>-86.247500000000002</v>
      </c>
      <c r="S2228">
        <v>10</v>
      </c>
      <c r="T2228">
        <v>14.5393882130624</v>
      </c>
      <c r="U2228">
        <v>35.310617692216802</v>
      </c>
      <c r="V2228">
        <v>90</v>
      </c>
      <c r="W2228">
        <v>14.5</v>
      </c>
    </row>
    <row r="2229" spans="1:23" hidden="1">
      <c r="A2229" t="s">
        <v>34322</v>
      </c>
      <c r="B2229" t="s">
        <v>3840</v>
      </c>
      <c r="C2229" t="s">
        <v>3841</v>
      </c>
      <c r="D2229">
        <v>1983</v>
      </c>
      <c r="E2229" t="s">
        <v>766</v>
      </c>
      <c r="F2229" t="s">
        <v>3842</v>
      </c>
      <c r="G2229">
        <v>8</v>
      </c>
      <c r="J2229">
        <v>8</v>
      </c>
      <c r="K2229" t="s">
        <v>33803</v>
      </c>
      <c r="L2229" t="s">
        <v>33891</v>
      </c>
      <c r="M2229" t="s">
        <v>33892</v>
      </c>
      <c r="N2229" t="s">
        <v>33852</v>
      </c>
      <c r="O2229" t="s">
        <v>33853</v>
      </c>
      <c r="P2229" t="s">
        <v>33895</v>
      </c>
      <c r="Q2229">
        <v>41.613332999999997</v>
      </c>
      <c r="R2229">
        <v>-86.247500000000002</v>
      </c>
      <c r="S2229">
        <v>10</v>
      </c>
      <c r="T2229">
        <v>14.936222983347101</v>
      </c>
      <c r="U2229">
        <v>9.5045470650761796</v>
      </c>
      <c r="V2229">
        <v>90</v>
      </c>
      <c r="W2229">
        <v>15</v>
      </c>
    </row>
    <row r="2230" spans="1:23" hidden="1">
      <c r="A2230" t="s">
        <v>34322</v>
      </c>
      <c r="B2230" t="s">
        <v>3840</v>
      </c>
      <c r="C2230" t="s">
        <v>3841</v>
      </c>
      <c r="D2230">
        <v>1983</v>
      </c>
      <c r="E2230" t="s">
        <v>766</v>
      </c>
      <c r="F2230" t="s">
        <v>3842</v>
      </c>
      <c r="G2230">
        <v>8</v>
      </c>
      <c r="J2230">
        <v>8</v>
      </c>
      <c r="K2230" t="s">
        <v>33803</v>
      </c>
      <c r="L2230" t="s">
        <v>33891</v>
      </c>
      <c r="M2230" t="s">
        <v>33892</v>
      </c>
      <c r="N2230" t="s">
        <v>33852</v>
      </c>
      <c r="O2230" t="s">
        <v>33853</v>
      </c>
      <c r="P2230" t="s">
        <v>33895</v>
      </c>
      <c r="Q2230">
        <v>41.613332999999997</v>
      </c>
      <c r="R2230">
        <v>-86.247500000000002</v>
      </c>
      <c r="S2230">
        <v>10</v>
      </c>
      <c r="T2230">
        <v>15.993149875989101</v>
      </c>
      <c r="U2230">
        <v>9.0764143143970806</v>
      </c>
      <c r="V2230">
        <v>90</v>
      </c>
      <c r="W2230">
        <v>16</v>
      </c>
    </row>
    <row r="2231" spans="1:23" hidden="1">
      <c r="A2231" t="s">
        <v>34322</v>
      </c>
      <c r="B2231" t="s">
        <v>3840</v>
      </c>
      <c r="C2231" t="s">
        <v>3841</v>
      </c>
      <c r="D2231">
        <v>1983</v>
      </c>
      <c r="E2231" t="s">
        <v>766</v>
      </c>
      <c r="F2231" t="s">
        <v>3842</v>
      </c>
      <c r="G2231">
        <v>8</v>
      </c>
      <c r="J2231">
        <v>8</v>
      </c>
      <c r="K2231" t="s">
        <v>33803</v>
      </c>
      <c r="L2231" t="s">
        <v>33891</v>
      </c>
      <c r="M2231" t="s">
        <v>33892</v>
      </c>
      <c r="N2231" t="s">
        <v>33852</v>
      </c>
      <c r="O2231" t="s">
        <v>33853</v>
      </c>
      <c r="P2231" t="s">
        <v>33895</v>
      </c>
      <c r="Q2231">
        <v>41.613332999999997</v>
      </c>
      <c r="R2231">
        <v>-86.247500000000002</v>
      </c>
      <c r="S2231">
        <v>10</v>
      </c>
      <c r="T2231">
        <v>16.968938230778299</v>
      </c>
      <c r="U2231">
        <v>16.1568442187315</v>
      </c>
      <c r="V2231">
        <v>90</v>
      </c>
      <c r="W2231">
        <v>17</v>
      </c>
    </row>
    <row r="2232" spans="1:23" hidden="1">
      <c r="A2232" t="s">
        <v>34322</v>
      </c>
      <c r="B2232" t="s">
        <v>3840</v>
      </c>
      <c r="C2232" t="s">
        <v>3841</v>
      </c>
      <c r="D2232">
        <v>1983</v>
      </c>
      <c r="E2232" t="s">
        <v>766</v>
      </c>
      <c r="F2232" t="s">
        <v>3842</v>
      </c>
      <c r="G2232">
        <v>8</v>
      </c>
      <c r="J2232">
        <v>8</v>
      </c>
      <c r="K2232" t="s">
        <v>33803</v>
      </c>
      <c r="L2232" t="s">
        <v>33891</v>
      </c>
      <c r="M2232" t="s">
        <v>33892</v>
      </c>
      <c r="N2232" t="s">
        <v>33852</v>
      </c>
      <c r="O2232" t="s">
        <v>33853</v>
      </c>
      <c r="P2232" t="s">
        <v>33895</v>
      </c>
      <c r="Q2232">
        <v>41.613332999999997</v>
      </c>
      <c r="R2232">
        <v>-86.247500000000002</v>
      </c>
      <c r="S2232">
        <v>10</v>
      </c>
      <c r="T2232">
        <v>23.989724813983699</v>
      </c>
      <c r="U2232">
        <v>13.6146214715956</v>
      </c>
      <c r="V2232">
        <v>90</v>
      </c>
      <c r="W2232">
        <v>24</v>
      </c>
    </row>
    <row r="2233" spans="1:23" hidden="1">
      <c r="A2233" t="s">
        <v>34322</v>
      </c>
      <c r="B2233" t="s">
        <v>3840</v>
      </c>
      <c r="C2233" t="s">
        <v>3841</v>
      </c>
      <c r="D2233">
        <v>1983</v>
      </c>
      <c r="E2233" t="s">
        <v>766</v>
      </c>
      <c r="F2233" t="s">
        <v>3842</v>
      </c>
      <c r="G2233">
        <v>8</v>
      </c>
      <c r="J2233">
        <v>8</v>
      </c>
      <c r="K2233" t="s">
        <v>33803</v>
      </c>
      <c r="L2233" t="s">
        <v>33891</v>
      </c>
      <c r="M2233" t="s">
        <v>33892</v>
      </c>
      <c r="N2233" t="s">
        <v>33852</v>
      </c>
      <c r="O2233" t="s">
        <v>33853</v>
      </c>
      <c r="P2233" t="s">
        <v>33894</v>
      </c>
      <c r="Q2233">
        <v>44.883000000000003</v>
      </c>
      <c r="R2233">
        <v>-68.671999999999997</v>
      </c>
      <c r="S2233">
        <v>10</v>
      </c>
      <c r="T2233">
        <v>12.981457422936099</v>
      </c>
      <c r="U2233">
        <v>99.568914609660993</v>
      </c>
      <c r="V2233">
        <v>90</v>
      </c>
      <c r="W2233">
        <v>13</v>
      </c>
    </row>
    <row r="2234" spans="1:23" hidden="1">
      <c r="A2234" t="s">
        <v>34322</v>
      </c>
      <c r="B2234" t="s">
        <v>3840</v>
      </c>
      <c r="C2234" t="s">
        <v>3841</v>
      </c>
      <c r="D2234">
        <v>1983</v>
      </c>
      <c r="E2234" t="s">
        <v>766</v>
      </c>
      <c r="F2234" t="s">
        <v>3842</v>
      </c>
      <c r="G2234">
        <v>8</v>
      </c>
      <c r="J2234">
        <v>8</v>
      </c>
      <c r="K2234" t="s">
        <v>33803</v>
      </c>
      <c r="L2234" t="s">
        <v>33891</v>
      </c>
      <c r="M2234" t="s">
        <v>33892</v>
      </c>
      <c r="N2234" t="s">
        <v>33852</v>
      </c>
      <c r="O2234" t="s">
        <v>33853</v>
      </c>
      <c r="P2234" t="s">
        <v>33894</v>
      </c>
      <c r="Q2234">
        <v>44.883000000000003</v>
      </c>
      <c r="R2234">
        <v>-68.671999999999997</v>
      </c>
      <c r="S2234">
        <v>10</v>
      </c>
      <c r="T2234">
        <v>13.962560529113</v>
      </c>
      <c r="U2234">
        <v>99.607298925239107</v>
      </c>
      <c r="V2234">
        <v>90</v>
      </c>
      <c r="W2234">
        <v>14</v>
      </c>
    </row>
    <row r="2235" spans="1:23" hidden="1">
      <c r="A2235" t="s">
        <v>34322</v>
      </c>
      <c r="B2235" t="s">
        <v>3840</v>
      </c>
      <c r="C2235" t="s">
        <v>3841</v>
      </c>
      <c r="D2235">
        <v>1983</v>
      </c>
      <c r="E2235" t="s">
        <v>766</v>
      </c>
      <c r="F2235" t="s">
        <v>3842</v>
      </c>
      <c r="G2235">
        <v>8</v>
      </c>
      <c r="J2235">
        <v>8</v>
      </c>
      <c r="K2235" t="s">
        <v>33803</v>
      </c>
      <c r="L2235" t="s">
        <v>33891</v>
      </c>
      <c r="M2235" t="s">
        <v>33892</v>
      </c>
      <c r="N2235" t="s">
        <v>33852</v>
      </c>
      <c r="O2235" t="s">
        <v>33853</v>
      </c>
      <c r="P2235" t="s">
        <v>33894</v>
      </c>
      <c r="Q2235">
        <v>44.883000000000003</v>
      </c>
      <c r="R2235">
        <v>-68.671999999999997</v>
      </c>
      <c r="S2235">
        <v>10</v>
      </c>
      <c r="T2235">
        <v>14.951812920751101</v>
      </c>
      <c r="U2235">
        <v>88.847880004724203</v>
      </c>
      <c r="V2235">
        <v>90</v>
      </c>
      <c r="W2235">
        <v>15</v>
      </c>
    </row>
    <row r="2236" spans="1:23" hidden="1">
      <c r="A2236" t="s">
        <v>34322</v>
      </c>
      <c r="B2236" t="s">
        <v>3840</v>
      </c>
      <c r="C2236" t="s">
        <v>3841</v>
      </c>
      <c r="D2236">
        <v>1983</v>
      </c>
      <c r="E2236" t="s">
        <v>766</v>
      </c>
      <c r="F2236" t="s">
        <v>3842</v>
      </c>
      <c r="G2236">
        <v>8</v>
      </c>
      <c r="J2236">
        <v>8</v>
      </c>
      <c r="K2236" t="s">
        <v>33803</v>
      </c>
      <c r="L2236" t="s">
        <v>33891</v>
      </c>
      <c r="M2236" t="s">
        <v>33892</v>
      </c>
      <c r="N2236" t="s">
        <v>33852</v>
      </c>
      <c r="O2236" t="s">
        <v>33853</v>
      </c>
      <c r="P2236" t="s">
        <v>33894</v>
      </c>
      <c r="Q2236">
        <v>44.883000000000003</v>
      </c>
      <c r="R2236">
        <v>-68.671999999999997</v>
      </c>
      <c r="S2236">
        <v>10</v>
      </c>
      <c r="T2236">
        <v>15.9874808078422</v>
      </c>
      <c r="U2236">
        <v>16.5879296090705</v>
      </c>
      <c r="V2236">
        <v>90</v>
      </c>
      <c r="W2236">
        <v>16</v>
      </c>
    </row>
    <row r="2237" spans="1:23" hidden="1">
      <c r="A2237" t="s">
        <v>34322</v>
      </c>
      <c r="B2237" t="s">
        <v>3840</v>
      </c>
      <c r="C2237" t="s">
        <v>3841</v>
      </c>
      <c r="D2237">
        <v>1983</v>
      </c>
      <c r="E2237" t="s">
        <v>766</v>
      </c>
      <c r="F2237" t="s">
        <v>3842</v>
      </c>
      <c r="G2237">
        <v>8</v>
      </c>
      <c r="J2237">
        <v>8</v>
      </c>
      <c r="K2237" t="s">
        <v>33803</v>
      </c>
      <c r="L2237" t="s">
        <v>33891</v>
      </c>
      <c r="M2237" t="s">
        <v>33892</v>
      </c>
      <c r="N2237" t="s">
        <v>33852</v>
      </c>
      <c r="O2237" t="s">
        <v>33853</v>
      </c>
      <c r="P2237" t="s">
        <v>33894</v>
      </c>
      <c r="Q2237">
        <v>44.883000000000003</v>
      </c>
      <c r="R2237">
        <v>-68.671999999999997</v>
      </c>
      <c r="S2237">
        <v>10</v>
      </c>
      <c r="T2237">
        <v>17.052556985945401</v>
      </c>
      <c r="U2237">
        <v>5.36199362229834</v>
      </c>
      <c r="V2237">
        <v>90</v>
      </c>
      <c r="W2237">
        <v>17</v>
      </c>
    </row>
    <row r="2238" spans="1:23" hidden="1">
      <c r="A2238" t="s">
        <v>34322</v>
      </c>
      <c r="B2238" t="s">
        <v>3840</v>
      </c>
      <c r="C2238" t="s">
        <v>3841</v>
      </c>
      <c r="D2238">
        <v>1983</v>
      </c>
      <c r="E2238" t="s">
        <v>766</v>
      </c>
      <c r="F2238" t="s">
        <v>3842</v>
      </c>
      <c r="G2238">
        <v>8</v>
      </c>
      <c r="J2238">
        <v>8</v>
      </c>
      <c r="K2238" t="s">
        <v>33803</v>
      </c>
      <c r="L2238" t="s">
        <v>33891</v>
      </c>
      <c r="M2238" t="s">
        <v>33892</v>
      </c>
      <c r="N2238" t="s">
        <v>33852</v>
      </c>
      <c r="O2238" t="s">
        <v>33853</v>
      </c>
      <c r="P2238" t="s">
        <v>33894</v>
      </c>
      <c r="Q2238">
        <v>44.883000000000003</v>
      </c>
      <c r="R2238">
        <v>-68.671999999999997</v>
      </c>
      <c r="S2238">
        <v>10</v>
      </c>
      <c r="T2238">
        <v>18.0329514586039</v>
      </c>
      <c r="U2238">
        <v>6.3393173497106501</v>
      </c>
      <c r="V2238">
        <v>90</v>
      </c>
      <c r="W2238">
        <v>18</v>
      </c>
    </row>
    <row r="2239" spans="1:23" hidden="1">
      <c r="A2239" t="s">
        <v>34322</v>
      </c>
      <c r="B2239" t="s">
        <v>3840</v>
      </c>
      <c r="C2239" t="s">
        <v>3841</v>
      </c>
      <c r="D2239">
        <v>1983</v>
      </c>
      <c r="E2239" t="s">
        <v>766</v>
      </c>
      <c r="F2239" t="s">
        <v>3842</v>
      </c>
      <c r="G2239">
        <v>8</v>
      </c>
      <c r="J2239">
        <v>8</v>
      </c>
      <c r="K2239" t="s">
        <v>33803</v>
      </c>
      <c r="L2239" t="s">
        <v>33891</v>
      </c>
      <c r="M2239" t="s">
        <v>33892</v>
      </c>
      <c r="N2239" t="s">
        <v>33852</v>
      </c>
      <c r="O2239" t="s">
        <v>33853</v>
      </c>
      <c r="P2239" t="s">
        <v>33894</v>
      </c>
      <c r="Q2239">
        <v>44.883000000000003</v>
      </c>
      <c r="R2239">
        <v>-68.671999999999997</v>
      </c>
      <c r="S2239">
        <v>10</v>
      </c>
      <c r="T2239">
        <v>19.0147631982992</v>
      </c>
      <c r="U2239">
        <v>5.4387622534545903</v>
      </c>
      <c r="V2239">
        <v>90</v>
      </c>
      <c r="W2239">
        <v>19</v>
      </c>
    </row>
    <row r="2240" spans="1:23" hidden="1">
      <c r="A2240" t="s">
        <v>34322</v>
      </c>
      <c r="B2240" t="s">
        <v>3840</v>
      </c>
      <c r="C2240" t="s">
        <v>3841</v>
      </c>
      <c r="D2240">
        <v>1983</v>
      </c>
      <c r="E2240" t="s">
        <v>766</v>
      </c>
      <c r="F2240" t="s">
        <v>3842</v>
      </c>
      <c r="G2240">
        <v>8</v>
      </c>
      <c r="J2240">
        <v>8</v>
      </c>
      <c r="K2240" t="s">
        <v>33803</v>
      </c>
      <c r="L2240" t="s">
        <v>33891</v>
      </c>
      <c r="M2240" t="s">
        <v>33892</v>
      </c>
      <c r="N2240" t="s">
        <v>33852</v>
      </c>
      <c r="O2240" t="s">
        <v>33853</v>
      </c>
      <c r="P2240" t="s">
        <v>33894</v>
      </c>
      <c r="Q2240">
        <v>44.883000000000003</v>
      </c>
      <c r="R2240">
        <v>-68.671999999999997</v>
      </c>
      <c r="S2240">
        <v>10</v>
      </c>
      <c r="T2240">
        <v>19.985236801700701</v>
      </c>
      <c r="U2240">
        <v>19.561237746545402</v>
      </c>
      <c r="V2240">
        <v>90</v>
      </c>
      <c r="W2240">
        <v>20</v>
      </c>
    </row>
    <row r="2241" spans="1:23" hidden="1">
      <c r="A2241" t="s">
        <v>34322</v>
      </c>
      <c r="B2241" t="s">
        <v>3840</v>
      </c>
      <c r="C2241" t="s">
        <v>3841</v>
      </c>
      <c r="D2241">
        <v>1983</v>
      </c>
      <c r="E2241" t="s">
        <v>766</v>
      </c>
      <c r="F2241" t="s">
        <v>3842</v>
      </c>
      <c r="G2241">
        <v>8</v>
      </c>
      <c r="J2241">
        <v>8</v>
      </c>
      <c r="K2241" t="s">
        <v>33803</v>
      </c>
      <c r="L2241" t="s">
        <v>33891</v>
      </c>
      <c r="M2241" t="s">
        <v>33892</v>
      </c>
      <c r="N2241" t="s">
        <v>33852</v>
      </c>
      <c r="O2241" t="s">
        <v>33853</v>
      </c>
      <c r="P2241" t="s">
        <v>33894</v>
      </c>
      <c r="Q2241">
        <v>44.883000000000003</v>
      </c>
      <c r="R2241">
        <v>-68.671999999999997</v>
      </c>
      <c r="S2241">
        <v>10</v>
      </c>
      <c r="T2241">
        <v>22.0183063658911</v>
      </c>
      <c r="U2241">
        <v>25.7440651942836</v>
      </c>
      <c r="V2241">
        <v>90</v>
      </c>
      <c r="W2241">
        <v>22</v>
      </c>
    </row>
    <row r="2242" spans="1:23" hidden="1">
      <c r="A2242" t="s">
        <v>34322</v>
      </c>
      <c r="B2242" t="s">
        <v>3840</v>
      </c>
      <c r="C2242" t="s">
        <v>3841</v>
      </c>
      <c r="D2242">
        <v>1983</v>
      </c>
      <c r="E2242" t="s">
        <v>766</v>
      </c>
      <c r="F2242" t="s">
        <v>3842</v>
      </c>
      <c r="G2242">
        <v>8</v>
      </c>
      <c r="J2242">
        <v>8</v>
      </c>
      <c r="K2242" t="s">
        <v>33803</v>
      </c>
      <c r="L2242" t="s">
        <v>33891</v>
      </c>
      <c r="M2242" t="s">
        <v>33892</v>
      </c>
      <c r="N2242" t="s">
        <v>33852</v>
      </c>
      <c r="O2242" t="s">
        <v>33853</v>
      </c>
      <c r="P2242" t="s">
        <v>33894</v>
      </c>
      <c r="Q2242">
        <v>44.883000000000003</v>
      </c>
      <c r="R2242">
        <v>-68.671999999999997</v>
      </c>
      <c r="S2242">
        <v>10</v>
      </c>
      <c r="T2242">
        <v>23.987953230187699</v>
      </c>
      <c r="U2242">
        <v>15.961970001180999</v>
      </c>
      <c r="V2242">
        <v>90</v>
      </c>
      <c r="W2242">
        <v>24</v>
      </c>
    </row>
    <row r="2243" spans="1:23" hidden="1">
      <c r="A2243" t="s">
        <v>34322</v>
      </c>
      <c r="B2243" t="s">
        <v>3840</v>
      </c>
      <c r="C2243" t="s">
        <v>3841</v>
      </c>
      <c r="D2243">
        <v>1983</v>
      </c>
      <c r="E2243" t="s">
        <v>766</v>
      </c>
      <c r="F2243" t="s">
        <v>3842</v>
      </c>
      <c r="G2243">
        <v>8</v>
      </c>
      <c r="J2243">
        <v>8</v>
      </c>
      <c r="K2243" t="s">
        <v>33803</v>
      </c>
      <c r="L2243" t="s">
        <v>33891</v>
      </c>
      <c r="M2243" t="s">
        <v>33892</v>
      </c>
      <c r="N2243" t="s">
        <v>33852</v>
      </c>
      <c r="O2243" t="s">
        <v>33853</v>
      </c>
      <c r="P2243" t="s">
        <v>33897</v>
      </c>
      <c r="Q2243">
        <v>30.280277999999999</v>
      </c>
      <c r="R2243">
        <v>-93.360833</v>
      </c>
      <c r="S2243">
        <v>10</v>
      </c>
      <c r="T2243">
        <v>9.8917068889863895</v>
      </c>
      <c r="U2243">
        <v>93.488372093023202</v>
      </c>
      <c r="V2243">
        <v>90</v>
      </c>
      <c r="W2243">
        <v>10</v>
      </c>
    </row>
    <row r="2244" spans="1:23" hidden="1">
      <c r="A2244" t="s">
        <v>34322</v>
      </c>
      <c r="B2244" t="s">
        <v>3840</v>
      </c>
      <c r="C2244" t="s">
        <v>3841</v>
      </c>
      <c r="D2244">
        <v>1983</v>
      </c>
      <c r="E2244" t="s">
        <v>766</v>
      </c>
      <c r="F2244" t="s">
        <v>3842</v>
      </c>
      <c r="G2244">
        <v>8</v>
      </c>
      <c r="J2244">
        <v>8</v>
      </c>
      <c r="K2244" t="s">
        <v>33803</v>
      </c>
      <c r="L2244" t="s">
        <v>33891</v>
      </c>
      <c r="M2244" t="s">
        <v>33892</v>
      </c>
      <c r="N2244" t="s">
        <v>33852</v>
      </c>
      <c r="O2244" t="s">
        <v>33853</v>
      </c>
      <c r="P2244" t="s">
        <v>33897</v>
      </c>
      <c r="Q2244">
        <v>30.280277999999999</v>
      </c>
      <c r="R2244">
        <v>-93.360833</v>
      </c>
      <c r="S2244">
        <v>10</v>
      </c>
      <c r="T2244">
        <v>10.9476086002632</v>
      </c>
      <c r="U2244">
        <v>94.418604651162696</v>
      </c>
      <c r="V2244">
        <v>90</v>
      </c>
      <c r="W2244">
        <v>11</v>
      </c>
    </row>
    <row r="2245" spans="1:23" hidden="1">
      <c r="A2245" t="s">
        <v>34322</v>
      </c>
      <c r="B2245" t="s">
        <v>3840</v>
      </c>
      <c r="C2245" t="s">
        <v>3841</v>
      </c>
      <c r="D2245">
        <v>1983</v>
      </c>
      <c r="E2245" t="s">
        <v>766</v>
      </c>
      <c r="F2245" t="s">
        <v>3842</v>
      </c>
      <c r="G2245">
        <v>8</v>
      </c>
      <c r="J2245">
        <v>8</v>
      </c>
      <c r="K2245" t="s">
        <v>33803</v>
      </c>
      <c r="L2245" t="s">
        <v>33891</v>
      </c>
      <c r="M2245" t="s">
        <v>33892</v>
      </c>
      <c r="N2245" t="s">
        <v>33852</v>
      </c>
      <c r="O2245" t="s">
        <v>33853</v>
      </c>
      <c r="P2245" t="s">
        <v>33897</v>
      </c>
      <c r="Q2245">
        <v>30.280277999999999</v>
      </c>
      <c r="R2245">
        <v>-93.360833</v>
      </c>
      <c r="S2245">
        <v>10</v>
      </c>
      <c r="T2245">
        <v>11.887318999561201</v>
      </c>
      <c r="U2245">
        <v>49.302325581395301</v>
      </c>
      <c r="V2245">
        <v>90</v>
      </c>
      <c r="W2245">
        <v>12</v>
      </c>
    </row>
    <row r="2246" spans="1:23" hidden="1">
      <c r="A2246" t="s">
        <v>34322</v>
      </c>
      <c r="B2246" t="s">
        <v>3840</v>
      </c>
      <c r="C2246" t="s">
        <v>3841</v>
      </c>
      <c r="D2246">
        <v>1983</v>
      </c>
      <c r="E2246" t="s">
        <v>766</v>
      </c>
      <c r="F2246" t="s">
        <v>3842</v>
      </c>
      <c r="G2246">
        <v>8</v>
      </c>
      <c r="J2246">
        <v>8</v>
      </c>
      <c r="K2246" t="s">
        <v>33803</v>
      </c>
      <c r="L2246" t="s">
        <v>33891</v>
      </c>
      <c r="M2246" t="s">
        <v>33892</v>
      </c>
      <c r="N2246" t="s">
        <v>33852</v>
      </c>
      <c r="O2246" t="s">
        <v>33853</v>
      </c>
      <c r="P2246" t="s">
        <v>33897</v>
      </c>
      <c r="Q2246">
        <v>30.280277999999999</v>
      </c>
      <c r="R2246">
        <v>-93.360833</v>
      </c>
      <c r="S2246">
        <v>10</v>
      </c>
      <c r="T2246">
        <v>13.0559017112768</v>
      </c>
      <c r="U2246">
        <v>0.93023255813954997</v>
      </c>
      <c r="V2246">
        <v>90</v>
      </c>
      <c r="W2246">
        <v>13</v>
      </c>
    </row>
    <row r="2247" spans="1:23" hidden="1">
      <c r="A2247" t="s">
        <v>34322</v>
      </c>
      <c r="B2247" t="s">
        <v>3840</v>
      </c>
      <c r="C2247" t="s">
        <v>3841</v>
      </c>
      <c r="D2247">
        <v>1983</v>
      </c>
      <c r="E2247" t="s">
        <v>766</v>
      </c>
      <c r="F2247" t="s">
        <v>3842</v>
      </c>
      <c r="G2247">
        <v>8</v>
      </c>
      <c r="J2247">
        <v>8</v>
      </c>
      <c r="K2247" t="s">
        <v>33803</v>
      </c>
      <c r="L2247" t="s">
        <v>33891</v>
      </c>
      <c r="M2247" t="s">
        <v>33892</v>
      </c>
      <c r="N2247" t="s">
        <v>33852</v>
      </c>
      <c r="O2247" t="s">
        <v>33853</v>
      </c>
      <c r="P2247" t="s">
        <v>33897</v>
      </c>
      <c r="Q2247">
        <v>30.280277999999999</v>
      </c>
      <c r="R2247">
        <v>-93.360833</v>
      </c>
      <c r="S2247">
        <v>10</v>
      </c>
      <c r="T2247">
        <v>14.035980693286501</v>
      </c>
      <c r="U2247">
        <v>2.32558139534884</v>
      </c>
      <c r="V2247">
        <v>90</v>
      </c>
      <c r="W2247">
        <v>14</v>
      </c>
    </row>
    <row r="2248" spans="1:23" hidden="1">
      <c r="A2248" t="s">
        <v>34322</v>
      </c>
      <c r="B2248" t="s">
        <v>3840</v>
      </c>
      <c r="C2248" t="s">
        <v>3841</v>
      </c>
      <c r="D2248">
        <v>1983</v>
      </c>
      <c r="E2248" t="s">
        <v>766</v>
      </c>
      <c r="F2248" t="s">
        <v>3842</v>
      </c>
      <c r="G2248">
        <v>8</v>
      </c>
      <c r="J2248">
        <v>8</v>
      </c>
      <c r="K2248" t="s">
        <v>33803</v>
      </c>
      <c r="L2248" t="s">
        <v>33891</v>
      </c>
      <c r="M2248" t="s">
        <v>33892</v>
      </c>
      <c r="N2248" t="s">
        <v>33852</v>
      </c>
      <c r="O2248" t="s">
        <v>33853</v>
      </c>
      <c r="P2248" t="s">
        <v>33897</v>
      </c>
      <c r="Q2248">
        <v>30.280277999999999</v>
      </c>
      <c r="R2248">
        <v>-93.360833</v>
      </c>
      <c r="S2248">
        <v>10</v>
      </c>
      <c r="T2248">
        <v>15.0143045195261</v>
      </c>
      <c r="U2248">
        <v>6.0465116279069901</v>
      </c>
      <c r="V2248">
        <v>90</v>
      </c>
      <c r="W2248">
        <v>15</v>
      </c>
    </row>
    <row r="2249" spans="1:23" hidden="1">
      <c r="A2249" t="s">
        <v>34322</v>
      </c>
      <c r="B2249" t="s">
        <v>3840</v>
      </c>
      <c r="C2249" t="s">
        <v>3841</v>
      </c>
      <c r="D2249">
        <v>1983</v>
      </c>
      <c r="E2249" t="s">
        <v>766</v>
      </c>
      <c r="F2249" t="s">
        <v>3842</v>
      </c>
      <c r="G2249">
        <v>8</v>
      </c>
      <c r="J2249">
        <v>8</v>
      </c>
      <c r="K2249" t="s">
        <v>33803</v>
      </c>
      <c r="L2249" t="s">
        <v>33891</v>
      </c>
      <c r="M2249" t="s">
        <v>33892</v>
      </c>
      <c r="N2249" t="s">
        <v>33852</v>
      </c>
      <c r="O2249" t="s">
        <v>33853</v>
      </c>
      <c r="P2249" t="s">
        <v>33897</v>
      </c>
      <c r="Q2249">
        <v>30.280277999999999</v>
      </c>
      <c r="R2249">
        <v>-93.360833</v>
      </c>
      <c r="S2249">
        <v>10</v>
      </c>
      <c r="T2249">
        <v>15.998946906537901</v>
      </c>
      <c r="U2249">
        <v>1.3953488372093199</v>
      </c>
      <c r="V2249">
        <v>90</v>
      </c>
      <c r="W2249">
        <v>16</v>
      </c>
    </row>
    <row r="2250" spans="1:23" hidden="1">
      <c r="A2250" t="s">
        <v>34322</v>
      </c>
      <c r="B2250" t="s">
        <v>3840</v>
      </c>
      <c r="C2250" t="s">
        <v>3841</v>
      </c>
      <c r="D2250">
        <v>1983</v>
      </c>
      <c r="E2250" t="s">
        <v>766</v>
      </c>
      <c r="F2250" t="s">
        <v>3842</v>
      </c>
      <c r="G2250">
        <v>8</v>
      </c>
      <c r="J2250">
        <v>8</v>
      </c>
      <c r="K2250" t="s">
        <v>33803</v>
      </c>
      <c r="L2250" t="s">
        <v>33891</v>
      </c>
      <c r="M2250" t="s">
        <v>33892</v>
      </c>
      <c r="N2250" t="s">
        <v>33852</v>
      </c>
      <c r="O2250" t="s">
        <v>33853</v>
      </c>
      <c r="P2250" t="s">
        <v>33897</v>
      </c>
      <c r="Q2250">
        <v>30.280277999999999</v>
      </c>
      <c r="R2250">
        <v>-93.360833</v>
      </c>
      <c r="S2250">
        <v>10</v>
      </c>
      <c r="T2250">
        <v>17.0559017112768</v>
      </c>
      <c r="U2250">
        <v>0.93023255813954997</v>
      </c>
      <c r="V2250">
        <v>90</v>
      </c>
      <c r="W2250">
        <v>17</v>
      </c>
    </row>
    <row r="2251" spans="1:23" hidden="1">
      <c r="A2251" t="s">
        <v>34322</v>
      </c>
      <c r="B2251" t="s">
        <v>3840</v>
      </c>
      <c r="C2251" t="s">
        <v>3841</v>
      </c>
      <c r="D2251">
        <v>1983</v>
      </c>
      <c r="E2251" t="s">
        <v>766</v>
      </c>
      <c r="F2251" t="s">
        <v>3842</v>
      </c>
      <c r="G2251">
        <v>8</v>
      </c>
      <c r="J2251">
        <v>8</v>
      </c>
      <c r="K2251" t="s">
        <v>33803</v>
      </c>
      <c r="L2251" t="s">
        <v>33891</v>
      </c>
      <c r="M2251" t="s">
        <v>33892</v>
      </c>
      <c r="N2251" t="s">
        <v>33852</v>
      </c>
      <c r="O2251" t="s">
        <v>33853</v>
      </c>
      <c r="P2251" t="s">
        <v>33897</v>
      </c>
      <c r="Q2251">
        <v>30.280277999999999</v>
      </c>
      <c r="R2251">
        <v>-93.360833</v>
      </c>
      <c r="S2251">
        <v>10</v>
      </c>
      <c r="T2251">
        <v>18.037033786748498</v>
      </c>
      <c r="U2251">
        <v>0.93023255813954997</v>
      </c>
      <c r="V2251">
        <v>90</v>
      </c>
      <c r="W2251">
        <v>18</v>
      </c>
    </row>
    <row r="2252" spans="1:23" hidden="1">
      <c r="A2252" t="s">
        <v>34322</v>
      </c>
      <c r="B2252" t="s">
        <v>3840</v>
      </c>
      <c r="C2252" t="s">
        <v>3841</v>
      </c>
      <c r="D2252">
        <v>1983</v>
      </c>
      <c r="E2252" t="s">
        <v>766</v>
      </c>
      <c r="F2252" t="s">
        <v>3842</v>
      </c>
      <c r="G2252">
        <v>8</v>
      </c>
      <c r="J2252">
        <v>8</v>
      </c>
      <c r="K2252" t="s">
        <v>33803</v>
      </c>
      <c r="L2252" t="s">
        <v>33891</v>
      </c>
      <c r="M2252" t="s">
        <v>33892</v>
      </c>
      <c r="N2252" t="s">
        <v>33852</v>
      </c>
      <c r="O2252" t="s">
        <v>33853</v>
      </c>
      <c r="P2252" t="s">
        <v>33897</v>
      </c>
      <c r="Q2252">
        <v>30.280277999999999</v>
      </c>
      <c r="R2252">
        <v>-93.360833</v>
      </c>
      <c r="S2252">
        <v>10</v>
      </c>
      <c r="T2252">
        <v>24.073716542343099</v>
      </c>
      <c r="U2252">
        <v>2.32558139534884</v>
      </c>
      <c r="V2252">
        <v>90</v>
      </c>
      <c r="W2252">
        <v>24</v>
      </c>
    </row>
    <row r="2253" spans="1:23" hidden="1">
      <c r="A2253" t="s">
        <v>34322</v>
      </c>
      <c r="B2253" t="s">
        <v>3840</v>
      </c>
      <c r="C2253" t="s">
        <v>3841</v>
      </c>
      <c r="D2253">
        <v>1983</v>
      </c>
      <c r="E2253" t="s">
        <v>766</v>
      </c>
      <c r="F2253" t="s">
        <v>3842</v>
      </c>
      <c r="G2253">
        <v>8</v>
      </c>
      <c r="J2253">
        <v>8</v>
      </c>
      <c r="K2253" t="s">
        <v>33803</v>
      </c>
      <c r="L2253" t="s">
        <v>33891</v>
      </c>
      <c r="M2253" t="s">
        <v>33892</v>
      </c>
      <c r="N2253" t="s">
        <v>33852</v>
      </c>
      <c r="O2253" t="s">
        <v>33853</v>
      </c>
      <c r="P2253" t="s">
        <v>33893</v>
      </c>
      <c r="Q2253">
        <v>46.154722</v>
      </c>
      <c r="R2253">
        <v>-89.385278</v>
      </c>
      <c r="S2253">
        <v>9</v>
      </c>
      <c r="T2253">
        <v>12.9818117396952</v>
      </c>
      <c r="U2253">
        <v>99.099444903743901</v>
      </c>
      <c r="V2253">
        <v>90</v>
      </c>
      <c r="W2253">
        <v>13</v>
      </c>
    </row>
    <row r="2254" spans="1:23" hidden="1">
      <c r="A2254" t="s">
        <v>34322</v>
      </c>
      <c r="B2254" t="s">
        <v>3840</v>
      </c>
      <c r="C2254" t="s">
        <v>3841</v>
      </c>
      <c r="D2254">
        <v>1983</v>
      </c>
      <c r="E2254" t="s">
        <v>766</v>
      </c>
      <c r="F2254" t="s">
        <v>3842</v>
      </c>
      <c r="G2254">
        <v>8</v>
      </c>
      <c r="J2254">
        <v>8</v>
      </c>
      <c r="K2254" t="s">
        <v>33803</v>
      </c>
      <c r="L2254" t="s">
        <v>33891</v>
      </c>
      <c r="M2254" t="s">
        <v>33892</v>
      </c>
      <c r="N2254" t="s">
        <v>33852</v>
      </c>
      <c r="O2254" t="s">
        <v>33853</v>
      </c>
      <c r="P2254" t="s">
        <v>33893</v>
      </c>
      <c r="Q2254">
        <v>46.154722</v>
      </c>
      <c r="R2254">
        <v>-89.385278</v>
      </c>
      <c r="S2254">
        <v>9</v>
      </c>
      <c r="T2254">
        <v>13.962560529113</v>
      </c>
      <c r="U2254">
        <v>99.607298925239107</v>
      </c>
      <c r="V2254">
        <v>90</v>
      </c>
      <c r="W2254">
        <v>14</v>
      </c>
    </row>
    <row r="2255" spans="1:23" hidden="1">
      <c r="A2255" t="s">
        <v>34322</v>
      </c>
      <c r="B2255" t="s">
        <v>3840</v>
      </c>
      <c r="C2255" t="s">
        <v>3841</v>
      </c>
      <c r="D2255">
        <v>1983</v>
      </c>
      <c r="E2255" t="s">
        <v>766</v>
      </c>
      <c r="F2255" t="s">
        <v>3842</v>
      </c>
      <c r="G2255">
        <v>8</v>
      </c>
      <c r="J2255">
        <v>8</v>
      </c>
      <c r="K2255" t="s">
        <v>33803</v>
      </c>
      <c r="L2255" t="s">
        <v>33891</v>
      </c>
      <c r="M2255" t="s">
        <v>33892</v>
      </c>
      <c r="N2255" t="s">
        <v>33852</v>
      </c>
      <c r="O2255" t="s">
        <v>33853</v>
      </c>
      <c r="P2255" t="s">
        <v>33893</v>
      </c>
      <c r="Q2255">
        <v>46.154722</v>
      </c>
      <c r="R2255">
        <v>-89.385278</v>
      </c>
      <c r="S2255">
        <v>9</v>
      </c>
      <c r="T2255">
        <v>15.019133104995801</v>
      </c>
      <c r="U2255">
        <v>99.648635880477102</v>
      </c>
      <c r="V2255">
        <v>90</v>
      </c>
      <c r="W2255">
        <v>15</v>
      </c>
    </row>
    <row r="2256" spans="1:23" hidden="1">
      <c r="A2256" t="s">
        <v>34322</v>
      </c>
      <c r="B2256" t="s">
        <v>3840</v>
      </c>
      <c r="C2256" t="s">
        <v>3841</v>
      </c>
      <c r="D2256">
        <v>1983</v>
      </c>
      <c r="E2256" t="s">
        <v>766</v>
      </c>
      <c r="F2256" t="s">
        <v>3842</v>
      </c>
      <c r="G2256">
        <v>8</v>
      </c>
      <c r="J2256">
        <v>8</v>
      </c>
      <c r="K2256" t="s">
        <v>33803</v>
      </c>
      <c r="L2256" t="s">
        <v>33891</v>
      </c>
      <c r="M2256" t="s">
        <v>33892</v>
      </c>
      <c r="N2256" t="s">
        <v>33852</v>
      </c>
      <c r="O2256" t="s">
        <v>33853</v>
      </c>
      <c r="P2256" t="s">
        <v>33893</v>
      </c>
      <c r="Q2256">
        <v>46.154722</v>
      </c>
      <c r="R2256">
        <v>-89.385278</v>
      </c>
      <c r="S2256">
        <v>9</v>
      </c>
      <c r="T2256">
        <v>16.037439470886898</v>
      </c>
      <c r="U2256">
        <v>50.392701074760801</v>
      </c>
      <c r="V2256">
        <v>90</v>
      </c>
      <c r="W2256">
        <v>16</v>
      </c>
    </row>
    <row r="2257" spans="1:23" hidden="1">
      <c r="A2257" t="s">
        <v>34322</v>
      </c>
      <c r="B2257" t="s">
        <v>3840</v>
      </c>
      <c r="C2257" t="s">
        <v>3841</v>
      </c>
      <c r="D2257">
        <v>1983</v>
      </c>
      <c r="E2257" t="s">
        <v>766</v>
      </c>
      <c r="F2257" t="s">
        <v>3842</v>
      </c>
      <c r="G2257">
        <v>8</v>
      </c>
      <c r="J2257">
        <v>8</v>
      </c>
      <c r="K2257" t="s">
        <v>33803</v>
      </c>
      <c r="L2257" t="s">
        <v>33891</v>
      </c>
      <c r="M2257" t="s">
        <v>33892</v>
      </c>
      <c r="N2257" t="s">
        <v>33852</v>
      </c>
      <c r="O2257" t="s">
        <v>33853</v>
      </c>
      <c r="P2257" t="s">
        <v>33893</v>
      </c>
      <c r="Q2257">
        <v>46.154722</v>
      </c>
      <c r="R2257">
        <v>-89.385278</v>
      </c>
      <c r="S2257">
        <v>9</v>
      </c>
      <c r="T2257">
        <v>16.9724813983701</v>
      </c>
      <c r="U2257">
        <v>11.462147159560599</v>
      </c>
      <c r="V2257">
        <v>90</v>
      </c>
      <c r="W2257">
        <v>17</v>
      </c>
    </row>
    <row r="2258" spans="1:23" hidden="1">
      <c r="A2258" t="s">
        <v>34322</v>
      </c>
      <c r="B2258" t="s">
        <v>3840</v>
      </c>
      <c r="C2258" t="s">
        <v>3841</v>
      </c>
      <c r="D2258">
        <v>1983</v>
      </c>
      <c r="E2258" t="s">
        <v>766</v>
      </c>
      <c r="F2258" t="s">
        <v>3842</v>
      </c>
      <c r="G2258">
        <v>8</v>
      </c>
      <c r="J2258">
        <v>8</v>
      </c>
      <c r="K2258" t="s">
        <v>33803</v>
      </c>
      <c r="L2258" t="s">
        <v>33891</v>
      </c>
      <c r="M2258" t="s">
        <v>33892</v>
      </c>
      <c r="N2258" t="s">
        <v>33852</v>
      </c>
      <c r="O2258" t="s">
        <v>33853</v>
      </c>
      <c r="P2258" t="s">
        <v>33893</v>
      </c>
      <c r="Q2258">
        <v>46.154722</v>
      </c>
      <c r="R2258">
        <v>-89.385278</v>
      </c>
      <c r="S2258">
        <v>9</v>
      </c>
      <c r="T2258">
        <v>18.1062950277548</v>
      </c>
      <c r="U2258">
        <v>9.1590882248730399</v>
      </c>
      <c r="V2258">
        <v>90</v>
      </c>
      <c r="W2258">
        <v>18</v>
      </c>
    </row>
    <row r="2259" spans="1:23" hidden="1">
      <c r="A2259" t="s">
        <v>34322</v>
      </c>
      <c r="B2259" t="s">
        <v>3840</v>
      </c>
      <c r="C2259" t="s">
        <v>3841</v>
      </c>
      <c r="D2259">
        <v>1983</v>
      </c>
      <c r="E2259" t="s">
        <v>766</v>
      </c>
      <c r="F2259" t="s">
        <v>3842</v>
      </c>
      <c r="G2259">
        <v>8</v>
      </c>
      <c r="J2259">
        <v>8</v>
      </c>
      <c r="K2259" t="s">
        <v>33803</v>
      </c>
      <c r="L2259" t="s">
        <v>33891</v>
      </c>
      <c r="M2259" t="s">
        <v>33892</v>
      </c>
      <c r="N2259" t="s">
        <v>33852</v>
      </c>
      <c r="O2259" t="s">
        <v>33853</v>
      </c>
      <c r="P2259" t="s">
        <v>33893</v>
      </c>
      <c r="Q2259">
        <v>46.154722</v>
      </c>
      <c r="R2259">
        <v>-89.385278</v>
      </c>
      <c r="S2259">
        <v>9</v>
      </c>
      <c r="T2259">
        <v>19.012282980984999</v>
      </c>
      <c r="U2259">
        <v>8.7250501948742194</v>
      </c>
      <c r="V2259">
        <v>90</v>
      </c>
      <c r="W2259">
        <v>19</v>
      </c>
    </row>
    <row r="2260" spans="1:23" hidden="1">
      <c r="A2260" t="s">
        <v>34322</v>
      </c>
      <c r="B2260" t="s">
        <v>3840</v>
      </c>
      <c r="C2260" t="s">
        <v>3841</v>
      </c>
      <c r="D2260">
        <v>1983</v>
      </c>
      <c r="E2260" t="s">
        <v>766</v>
      </c>
      <c r="F2260" t="s">
        <v>3842</v>
      </c>
      <c r="G2260">
        <v>8</v>
      </c>
      <c r="J2260">
        <v>8</v>
      </c>
      <c r="K2260" t="s">
        <v>33803</v>
      </c>
      <c r="L2260" t="s">
        <v>33891</v>
      </c>
      <c r="M2260" t="s">
        <v>33892</v>
      </c>
      <c r="N2260" t="s">
        <v>33852</v>
      </c>
      <c r="O2260" t="s">
        <v>33853</v>
      </c>
      <c r="P2260" t="s">
        <v>33893</v>
      </c>
      <c r="Q2260">
        <v>46.154722</v>
      </c>
      <c r="R2260">
        <v>-89.385278</v>
      </c>
      <c r="S2260">
        <v>9</v>
      </c>
      <c r="T2260">
        <v>19.987008385496601</v>
      </c>
      <c r="U2260">
        <v>17.213889216959899</v>
      </c>
      <c r="V2260">
        <v>90</v>
      </c>
      <c r="W2260">
        <v>20</v>
      </c>
    </row>
    <row r="2261" spans="1:23" hidden="1">
      <c r="A2261" t="s">
        <v>34322</v>
      </c>
      <c r="B2261" t="s">
        <v>3840</v>
      </c>
      <c r="C2261" t="s">
        <v>3841</v>
      </c>
      <c r="D2261">
        <v>1983</v>
      </c>
      <c r="E2261" t="s">
        <v>766</v>
      </c>
      <c r="F2261" t="s">
        <v>3842</v>
      </c>
      <c r="G2261">
        <v>8</v>
      </c>
      <c r="J2261">
        <v>8</v>
      </c>
      <c r="K2261" t="s">
        <v>33803</v>
      </c>
      <c r="L2261" t="s">
        <v>33891</v>
      </c>
      <c r="M2261" t="s">
        <v>33892</v>
      </c>
      <c r="N2261" t="s">
        <v>33852</v>
      </c>
      <c r="O2261" t="s">
        <v>33853</v>
      </c>
      <c r="P2261" t="s">
        <v>33893</v>
      </c>
      <c r="Q2261">
        <v>46.154722</v>
      </c>
      <c r="R2261">
        <v>-89.385278</v>
      </c>
      <c r="S2261">
        <v>9</v>
      </c>
      <c r="T2261">
        <v>24.053856147395699</v>
      </c>
      <c r="U2261">
        <v>28.640604700602299</v>
      </c>
      <c r="V2261">
        <v>90</v>
      </c>
      <c r="W2261">
        <v>24</v>
      </c>
    </row>
    <row r="2262" spans="1:23" hidden="1">
      <c r="A2262" t="s">
        <v>34322</v>
      </c>
      <c r="B2262" t="s">
        <v>3840</v>
      </c>
      <c r="C2262" t="s">
        <v>3841</v>
      </c>
      <c r="D2262">
        <v>1983</v>
      </c>
      <c r="E2262" t="s">
        <v>766</v>
      </c>
      <c r="F2262" t="s">
        <v>3842</v>
      </c>
      <c r="G2262">
        <v>8</v>
      </c>
      <c r="J2262">
        <v>8</v>
      </c>
      <c r="K2262" t="s">
        <v>33803</v>
      </c>
      <c r="L2262" t="s">
        <v>33891</v>
      </c>
      <c r="M2262" t="s">
        <v>33892</v>
      </c>
      <c r="N2262" t="s">
        <v>33852</v>
      </c>
      <c r="O2262" t="s">
        <v>33853</v>
      </c>
      <c r="P2262" t="s">
        <v>33898</v>
      </c>
      <c r="Q2262">
        <v>27.65</v>
      </c>
      <c r="R2262">
        <v>-80.383332999999993</v>
      </c>
      <c r="S2262">
        <v>10</v>
      </c>
      <c r="T2262">
        <v>8.0330578512396702</v>
      </c>
      <c r="U2262">
        <v>6.3016528925620001</v>
      </c>
      <c r="V2262">
        <v>90</v>
      </c>
      <c r="W2262">
        <v>8</v>
      </c>
    </row>
    <row r="2263" spans="1:23" hidden="1">
      <c r="A2263" t="s">
        <v>34322</v>
      </c>
      <c r="B2263" t="s">
        <v>3840</v>
      </c>
      <c r="C2263" t="s">
        <v>3841</v>
      </c>
      <c r="D2263">
        <v>1983</v>
      </c>
      <c r="E2263" t="s">
        <v>766</v>
      </c>
      <c r="F2263" t="s">
        <v>3842</v>
      </c>
      <c r="G2263">
        <v>8</v>
      </c>
      <c r="J2263">
        <v>8</v>
      </c>
      <c r="K2263" t="s">
        <v>33803</v>
      </c>
      <c r="L2263" t="s">
        <v>33891</v>
      </c>
      <c r="M2263" t="s">
        <v>33892</v>
      </c>
      <c r="N2263" t="s">
        <v>33852</v>
      </c>
      <c r="O2263" t="s">
        <v>33853</v>
      </c>
      <c r="P2263" t="s">
        <v>33898</v>
      </c>
      <c r="Q2263">
        <v>27.65</v>
      </c>
      <c r="R2263">
        <v>-80.383332999999993</v>
      </c>
      <c r="S2263">
        <v>10</v>
      </c>
      <c r="T2263">
        <v>9.0247933884297495</v>
      </c>
      <c r="U2263">
        <v>3.2780689377141998</v>
      </c>
      <c r="V2263">
        <v>90</v>
      </c>
      <c r="W2263">
        <v>9</v>
      </c>
    </row>
    <row r="2264" spans="1:23" hidden="1">
      <c r="A2264" t="s">
        <v>34322</v>
      </c>
      <c r="B2264" t="s">
        <v>3840</v>
      </c>
      <c r="C2264" t="s">
        <v>3841</v>
      </c>
      <c r="D2264">
        <v>1983</v>
      </c>
      <c r="E2264" t="s">
        <v>766</v>
      </c>
      <c r="F2264" t="s">
        <v>3842</v>
      </c>
      <c r="G2264">
        <v>8</v>
      </c>
      <c r="J2264">
        <v>8</v>
      </c>
      <c r="K2264" t="s">
        <v>33803</v>
      </c>
      <c r="L2264" t="s">
        <v>33891</v>
      </c>
      <c r="M2264" t="s">
        <v>33892</v>
      </c>
      <c r="N2264" t="s">
        <v>33852</v>
      </c>
      <c r="O2264" t="s">
        <v>33853</v>
      </c>
      <c r="P2264" t="s">
        <v>33898</v>
      </c>
      <c r="Q2264">
        <v>27.65</v>
      </c>
      <c r="R2264">
        <v>-80.383332999999993</v>
      </c>
      <c r="S2264">
        <v>10</v>
      </c>
      <c r="T2264">
        <v>10.0165289256198</v>
      </c>
      <c r="U2264">
        <v>4.5227776657931997</v>
      </c>
      <c r="V2264">
        <v>90</v>
      </c>
      <c r="W2264">
        <v>10</v>
      </c>
    </row>
    <row r="2265" spans="1:23" hidden="1">
      <c r="A2265" t="s">
        <v>34322</v>
      </c>
      <c r="B2265" t="s">
        <v>3840</v>
      </c>
      <c r="C2265" t="s">
        <v>3841</v>
      </c>
      <c r="D2265">
        <v>1983</v>
      </c>
      <c r="E2265" t="s">
        <v>766</v>
      </c>
      <c r="F2265" t="s">
        <v>3842</v>
      </c>
      <c r="G2265">
        <v>8</v>
      </c>
      <c r="J2265">
        <v>8</v>
      </c>
      <c r="K2265" t="s">
        <v>33803</v>
      </c>
      <c r="L2265" t="s">
        <v>33891</v>
      </c>
      <c r="M2265" t="s">
        <v>33892</v>
      </c>
      <c r="N2265" t="s">
        <v>33852</v>
      </c>
      <c r="O2265" t="s">
        <v>33853</v>
      </c>
      <c r="P2265" t="s">
        <v>33898</v>
      </c>
      <c r="Q2265">
        <v>27.65</v>
      </c>
      <c r="R2265">
        <v>-80.383332999999993</v>
      </c>
      <c r="S2265">
        <v>10</v>
      </c>
      <c r="T2265">
        <v>11.008264462809899</v>
      </c>
      <c r="U2265">
        <v>5.1577302963112199</v>
      </c>
      <c r="V2265">
        <v>90</v>
      </c>
      <c r="W2265">
        <v>11</v>
      </c>
    </row>
    <row r="2266" spans="1:23" hidden="1">
      <c r="A2266" t="s">
        <v>34322</v>
      </c>
      <c r="B2266" t="s">
        <v>3840</v>
      </c>
      <c r="C2266" t="s">
        <v>3841</v>
      </c>
      <c r="D2266">
        <v>1983</v>
      </c>
      <c r="E2266" t="s">
        <v>766</v>
      </c>
      <c r="F2266" t="s">
        <v>3842</v>
      </c>
      <c r="G2266">
        <v>8</v>
      </c>
      <c r="J2266">
        <v>8</v>
      </c>
      <c r="K2266" t="s">
        <v>33803</v>
      </c>
      <c r="L2266" t="s">
        <v>33891</v>
      </c>
      <c r="M2266" t="s">
        <v>33892</v>
      </c>
      <c r="N2266" t="s">
        <v>33852</v>
      </c>
      <c r="O2266" t="s">
        <v>33853</v>
      </c>
      <c r="P2266" t="s">
        <v>33898</v>
      </c>
      <c r="Q2266">
        <v>27.65</v>
      </c>
      <c r="R2266">
        <v>-80.383332999999993</v>
      </c>
      <c r="S2266">
        <v>10</v>
      </c>
      <c r="T2266">
        <v>12</v>
      </c>
      <c r="U2266">
        <v>0.91463414634148399</v>
      </c>
      <c r="V2266">
        <v>90</v>
      </c>
      <c r="W2266">
        <v>12</v>
      </c>
    </row>
    <row r="2267" spans="1:23" hidden="1">
      <c r="A2267" t="s">
        <v>34322</v>
      </c>
      <c r="B2267" t="s">
        <v>3840</v>
      </c>
      <c r="C2267" t="s">
        <v>3841</v>
      </c>
      <c r="D2267">
        <v>1983</v>
      </c>
      <c r="E2267" t="s">
        <v>766</v>
      </c>
      <c r="F2267" t="s">
        <v>3842</v>
      </c>
      <c r="G2267">
        <v>8</v>
      </c>
      <c r="J2267">
        <v>8</v>
      </c>
      <c r="K2267" t="s">
        <v>33803</v>
      </c>
      <c r="L2267" t="s">
        <v>33891</v>
      </c>
      <c r="M2267" t="s">
        <v>33892</v>
      </c>
      <c r="N2267" t="s">
        <v>33852</v>
      </c>
      <c r="O2267" t="s">
        <v>33853</v>
      </c>
      <c r="P2267" t="s">
        <v>33898</v>
      </c>
      <c r="Q2267">
        <v>27.65</v>
      </c>
      <c r="R2267">
        <v>-80.383332999999993</v>
      </c>
      <c r="S2267">
        <v>10</v>
      </c>
      <c r="T2267">
        <v>12.991735537189999</v>
      </c>
      <c r="U2267">
        <v>3.9886111671034401</v>
      </c>
      <c r="V2267">
        <v>90</v>
      </c>
      <c r="W2267">
        <v>13</v>
      </c>
    </row>
    <row r="2268" spans="1:23" hidden="1">
      <c r="A2268" t="s">
        <v>34322</v>
      </c>
      <c r="B2268" t="s">
        <v>3840</v>
      </c>
      <c r="C2268" t="s">
        <v>3841</v>
      </c>
      <c r="D2268">
        <v>1983</v>
      </c>
      <c r="E2268" t="s">
        <v>766</v>
      </c>
      <c r="F2268" t="s">
        <v>3842</v>
      </c>
      <c r="G2268">
        <v>8</v>
      </c>
      <c r="J2268">
        <v>8</v>
      </c>
      <c r="K2268" t="s">
        <v>33803</v>
      </c>
      <c r="L2268" t="s">
        <v>33891</v>
      </c>
      <c r="M2268" t="s">
        <v>33892</v>
      </c>
      <c r="N2268" t="s">
        <v>33852</v>
      </c>
      <c r="O2268" t="s">
        <v>33853</v>
      </c>
      <c r="P2268" t="s">
        <v>33898</v>
      </c>
      <c r="Q2268">
        <v>27.65</v>
      </c>
      <c r="R2268">
        <v>-80.383332999999993</v>
      </c>
      <c r="S2268">
        <v>10</v>
      </c>
      <c r="T2268">
        <v>13.9834710743801</v>
      </c>
      <c r="U2268">
        <v>4.0138077000605099</v>
      </c>
      <c r="V2268">
        <v>90</v>
      </c>
      <c r="W2268">
        <v>14</v>
      </c>
    </row>
    <row r="2269" spans="1:23" hidden="1">
      <c r="A2269" t="s">
        <v>34322</v>
      </c>
      <c r="B2269" t="s">
        <v>3840</v>
      </c>
      <c r="C2269" t="s">
        <v>3841</v>
      </c>
      <c r="D2269">
        <v>1983</v>
      </c>
      <c r="E2269" t="s">
        <v>766</v>
      </c>
      <c r="F2269" t="s">
        <v>3842</v>
      </c>
      <c r="G2269">
        <v>8</v>
      </c>
      <c r="J2269">
        <v>8</v>
      </c>
      <c r="K2269" t="s">
        <v>33803</v>
      </c>
      <c r="L2269" t="s">
        <v>33891</v>
      </c>
      <c r="M2269" t="s">
        <v>33892</v>
      </c>
      <c r="N2269" t="s">
        <v>33852</v>
      </c>
      <c r="O2269" t="s">
        <v>33853</v>
      </c>
      <c r="P2269" t="s">
        <v>33898</v>
      </c>
      <c r="Q2269">
        <v>27.65</v>
      </c>
      <c r="R2269">
        <v>-80.383332999999993</v>
      </c>
      <c r="S2269">
        <v>10</v>
      </c>
      <c r="T2269">
        <v>14.975206611570201</v>
      </c>
      <c r="U2269">
        <v>0.99022374521268797</v>
      </c>
      <c r="V2269">
        <v>90</v>
      </c>
      <c r="W2269">
        <v>15</v>
      </c>
    </row>
    <row r="2270" spans="1:23" hidden="1">
      <c r="A2270" t="s">
        <v>34322</v>
      </c>
      <c r="B2270" t="s">
        <v>3840</v>
      </c>
      <c r="C2270" t="s">
        <v>3841</v>
      </c>
      <c r="D2270">
        <v>1983</v>
      </c>
      <c r="E2270" t="s">
        <v>766</v>
      </c>
      <c r="F2270" t="s">
        <v>3842</v>
      </c>
      <c r="G2270">
        <v>8</v>
      </c>
      <c r="J2270">
        <v>8</v>
      </c>
      <c r="K2270" t="s">
        <v>33803</v>
      </c>
      <c r="L2270" t="s">
        <v>33891</v>
      </c>
      <c r="M2270" t="s">
        <v>33892</v>
      </c>
      <c r="N2270" t="s">
        <v>33852</v>
      </c>
      <c r="O2270" t="s">
        <v>33853</v>
      </c>
      <c r="P2270" t="s">
        <v>33898</v>
      </c>
      <c r="Q2270">
        <v>27.65</v>
      </c>
      <c r="R2270">
        <v>-80.383332999999993</v>
      </c>
      <c r="S2270">
        <v>10</v>
      </c>
      <c r="T2270">
        <v>15.9669421487603</v>
      </c>
      <c r="U2270">
        <v>7.1129812537795001</v>
      </c>
      <c r="V2270">
        <v>90</v>
      </c>
      <c r="W2270">
        <v>16</v>
      </c>
    </row>
    <row r="2271" spans="1:23" hidden="1">
      <c r="A2271" t="s">
        <v>34322</v>
      </c>
      <c r="B2271" t="s">
        <v>3840</v>
      </c>
      <c r="C2271" t="s">
        <v>3841</v>
      </c>
      <c r="D2271">
        <v>1983</v>
      </c>
      <c r="E2271" t="s">
        <v>766</v>
      </c>
      <c r="F2271" t="s">
        <v>3842</v>
      </c>
      <c r="G2271">
        <v>8</v>
      </c>
      <c r="J2271">
        <v>8</v>
      </c>
      <c r="K2271" t="s">
        <v>33803</v>
      </c>
      <c r="L2271" t="s">
        <v>33891</v>
      </c>
      <c r="M2271" t="s">
        <v>33892</v>
      </c>
      <c r="N2271" t="s">
        <v>33852</v>
      </c>
      <c r="O2271" t="s">
        <v>33853</v>
      </c>
      <c r="P2271" t="s">
        <v>33898</v>
      </c>
      <c r="Q2271">
        <v>27.65</v>
      </c>
      <c r="R2271">
        <v>-80.383332999999993</v>
      </c>
      <c r="S2271">
        <v>10</v>
      </c>
      <c r="T2271">
        <v>24</v>
      </c>
      <c r="U2271">
        <v>0.60975609756098903</v>
      </c>
      <c r="V2271">
        <v>90</v>
      </c>
      <c r="W2271">
        <v>24</v>
      </c>
    </row>
    <row r="2272" spans="1:23" hidden="1">
      <c r="A2272" t="s">
        <v>34322</v>
      </c>
      <c r="B2272" t="s">
        <v>3840</v>
      </c>
      <c r="C2272" t="s">
        <v>3841</v>
      </c>
      <c r="D2272">
        <v>1983</v>
      </c>
      <c r="E2272" t="s">
        <v>766</v>
      </c>
      <c r="F2272" t="s">
        <v>3842</v>
      </c>
      <c r="G2272">
        <v>8</v>
      </c>
      <c r="J2272">
        <v>8</v>
      </c>
      <c r="K2272" t="s">
        <v>33803</v>
      </c>
      <c r="L2272" t="s">
        <v>33891</v>
      </c>
      <c r="M2272" t="s">
        <v>33892</v>
      </c>
      <c r="N2272" t="s">
        <v>33852</v>
      </c>
      <c r="O2272" t="s">
        <v>33853</v>
      </c>
      <c r="P2272" t="s">
        <v>33899</v>
      </c>
      <c r="Q2272">
        <v>41.613332999999997</v>
      </c>
      <c r="R2272">
        <v>-86.247500000000002</v>
      </c>
      <c r="S2272">
        <v>9</v>
      </c>
      <c r="T2272">
        <v>10.0395604395604</v>
      </c>
      <c r="U2272">
        <v>77.692307692307594</v>
      </c>
      <c r="V2272">
        <v>90</v>
      </c>
      <c r="W2272">
        <v>10</v>
      </c>
    </row>
    <row r="2273" spans="1:23" hidden="1">
      <c r="A2273" t="s">
        <v>34322</v>
      </c>
      <c r="B2273" t="s">
        <v>3840</v>
      </c>
      <c r="C2273" t="s">
        <v>3841</v>
      </c>
      <c r="D2273">
        <v>1983</v>
      </c>
      <c r="E2273" t="s">
        <v>766</v>
      </c>
      <c r="F2273" t="s">
        <v>3842</v>
      </c>
      <c r="G2273">
        <v>8</v>
      </c>
      <c r="J2273">
        <v>8</v>
      </c>
      <c r="K2273" t="s">
        <v>33803</v>
      </c>
      <c r="L2273" t="s">
        <v>33891</v>
      </c>
      <c r="M2273" t="s">
        <v>33892</v>
      </c>
      <c r="N2273" t="s">
        <v>33852</v>
      </c>
      <c r="O2273" t="s">
        <v>33853</v>
      </c>
      <c r="P2273" t="s">
        <v>33899</v>
      </c>
      <c r="Q2273">
        <v>41.613332999999997</v>
      </c>
      <c r="R2273">
        <v>-86.247500000000002</v>
      </c>
      <c r="S2273">
        <v>9</v>
      </c>
      <c r="T2273">
        <v>11.0294505494505</v>
      </c>
      <c r="U2273">
        <v>76.923076923076906</v>
      </c>
      <c r="V2273">
        <v>90</v>
      </c>
      <c r="W2273">
        <v>11</v>
      </c>
    </row>
    <row r="2274" spans="1:23" hidden="1">
      <c r="A2274" t="s">
        <v>34322</v>
      </c>
      <c r="B2274" t="s">
        <v>3840</v>
      </c>
      <c r="C2274" t="s">
        <v>3841</v>
      </c>
      <c r="D2274">
        <v>1983</v>
      </c>
      <c r="E2274" t="s">
        <v>766</v>
      </c>
      <c r="F2274" t="s">
        <v>3842</v>
      </c>
      <c r="G2274">
        <v>8</v>
      </c>
      <c r="J2274">
        <v>8</v>
      </c>
      <c r="K2274" t="s">
        <v>33803</v>
      </c>
      <c r="L2274" t="s">
        <v>33891</v>
      </c>
      <c r="M2274" t="s">
        <v>33892</v>
      </c>
      <c r="N2274" t="s">
        <v>33852</v>
      </c>
      <c r="O2274" t="s">
        <v>33853</v>
      </c>
      <c r="P2274" t="s">
        <v>33899</v>
      </c>
      <c r="Q2274">
        <v>41.613332999999997</v>
      </c>
      <c r="R2274">
        <v>-86.247500000000002</v>
      </c>
      <c r="S2274">
        <v>9</v>
      </c>
      <c r="T2274">
        <v>12.068571428571399</v>
      </c>
      <c r="U2274">
        <v>40.769230769230703</v>
      </c>
      <c r="V2274">
        <v>90</v>
      </c>
      <c r="W2274">
        <v>12</v>
      </c>
    </row>
    <row r="2275" spans="1:23" hidden="1">
      <c r="A2275" t="s">
        <v>34322</v>
      </c>
      <c r="B2275" t="s">
        <v>3840</v>
      </c>
      <c r="C2275" t="s">
        <v>3841</v>
      </c>
      <c r="D2275">
        <v>1983</v>
      </c>
      <c r="E2275" t="s">
        <v>766</v>
      </c>
      <c r="F2275" t="s">
        <v>3842</v>
      </c>
      <c r="G2275">
        <v>8</v>
      </c>
      <c r="J2275">
        <v>8</v>
      </c>
      <c r="K2275" t="s">
        <v>33803</v>
      </c>
      <c r="L2275" t="s">
        <v>33891</v>
      </c>
      <c r="M2275" t="s">
        <v>33892</v>
      </c>
      <c r="N2275" t="s">
        <v>33852</v>
      </c>
      <c r="O2275" t="s">
        <v>33853</v>
      </c>
      <c r="P2275" t="s">
        <v>33899</v>
      </c>
      <c r="Q2275">
        <v>41.613332999999997</v>
      </c>
      <c r="R2275">
        <v>-86.247500000000002</v>
      </c>
      <c r="S2275">
        <v>9</v>
      </c>
      <c r="T2275">
        <v>13.1082783882783</v>
      </c>
      <c r="U2275">
        <v>5.3846153846153504</v>
      </c>
      <c r="V2275">
        <v>90</v>
      </c>
      <c r="W2275">
        <v>13</v>
      </c>
    </row>
    <row r="2276" spans="1:23" hidden="1">
      <c r="A2276" t="s">
        <v>34322</v>
      </c>
      <c r="B2276" t="s">
        <v>3840</v>
      </c>
      <c r="C2276" t="s">
        <v>3841</v>
      </c>
      <c r="D2276">
        <v>1983</v>
      </c>
      <c r="E2276" t="s">
        <v>766</v>
      </c>
      <c r="F2276" t="s">
        <v>3842</v>
      </c>
      <c r="G2276">
        <v>8</v>
      </c>
      <c r="J2276">
        <v>8</v>
      </c>
      <c r="K2276" t="s">
        <v>33803</v>
      </c>
      <c r="L2276" t="s">
        <v>33891</v>
      </c>
      <c r="M2276" t="s">
        <v>33892</v>
      </c>
      <c r="N2276" t="s">
        <v>33852</v>
      </c>
      <c r="O2276" t="s">
        <v>33853</v>
      </c>
      <c r="P2276" t="s">
        <v>33899</v>
      </c>
      <c r="Q2276">
        <v>41.613332999999997</v>
      </c>
      <c r="R2276">
        <v>-86.247500000000002</v>
      </c>
      <c r="S2276">
        <v>9</v>
      </c>
      <c r="T2276">
        <v>14.100512820512799</v>
      </c>
      <c r="U2276">
        <v>7.6923076923076703</v>
      </c>
      <c r="V2276">
        <v>90</v>
      </c>
      <c r="W2276">
        <v>14</v>
      </c>
    </row>
    <row r="2277" spans="1:23" hidden="1">
      <c r="A2277" t="s">
        <v>34322</v>
      </c>
      <c r="B2277" t="s">
        <v>3840</v>
      </c>
      <c r="C2277" t="s">
        <v>3841</v>
      </c>
      <c r="D2277">
        <v>1983</v>
      </c>
      <c r="E2277" t="s">
        <v>766</v>
      </c>
      <c r="F2277" t="s">
        <v>3842</v>
      </c>
      <c r="G2277">
        <v>8</v>
      </c>
      <c r="J2277">
        <v>8</v>
      </c>
      <c r="K2277" t="s">
        <v>33803</v>
      </c>
      <c r="L2277" t="s">
        <v>33891</v>
      </c>
      <c r="M2277" t="s">
        <v>33892</v>
      </c>
      <c r="N2277" t="s">
        <v>33852</v>
      </c>
      <c r="O2277" t="s">
        <v>33853</v>
      </c>
      <c r="P2277" t="s">
        <v>33899</v>
      </c>
      <c r="Q2277">
        <v>41.613332999999997</v>
      </c>
      <c r="R2277">
        <v>-86.247500000000002</v>
      </c>
      <c r="S2277">
        <v>9</v>
      </c>
      <c r="T2277">
        <v>15.0118681318681</v>
      </c>
      <c r="U2277">
        <v>3.8461538461538098</v>
      </c>
      <c r="V2277">
        <v>90</v>
      </c>
      <c r="W2277">
        <v>15</v>
      </c>
    </row>
    <row r="2278" spans="1:23" hidden="1">
      <c r="A2278" t="s">
        <v>34322</v>
      </c>
      <c r="B2278" t="s">
        <v>3840</v>
      </c>
      <c r="C2278" t="s">
        <v>3841</v>
      </c>
      <c r="D2278">
        <v>1983</v>
      </c>
      <c r="E2278" t="s">
        <v>766</v>
      </c>
      <c r="F2278" t="s">
        <v>3842</v>
      </c>
      <c r="G2278">
        <v>8</v>
      </c>
      <c r="J2278">
        <v>8</v>
      </c>
      <c r="K2278" t="s">
        <v>33803</v>
      </c>
      <c r="L2278" t="s">
        <v>33891</v>
      </c>
      <c r="M2278" t="s">
        <v>33892</v>
      </c>
      <c r="N2278" t="s">
        <v>33852</v>
      </c>
      <c r="O2278" t="s">
        <v>33853</v>
      </c>
      <c r="P2278" t="s">
        <v>33899</v>
      </c>
      <c r="Q2278">
        <v>41.613332999999997</v>
      </c>
      <c r="R2278">
        <v>-86.247500000000002</v>
      </c>
      <c r="S2278">
        <v>9</v>
      </c>
      <c r="T2278">
        <v>16.0017582417582</v>
      </c>
      <c r="U2278">
        <v>3.07692307692309</v>
      </c>
      <c r="V2278">
        <v>90</v>
      </c>
      <c r="W2278">
        <v>16</v>
      </c>
    </row>
    <row r="2279" spans="1:23" hidden="1">
      <c r="A2279" t="s">
        <v>34322</v>
      </c>
      <c r="B2279" t="s">
        <v>3840</v>
      </c>
      <c r="C2279" t="s">
        <v>3841</v>
      </c>
      <c r="D2279">
        <v>1983</v>
      </c>
      <c r="E2279" t="s">
        <v>766</v>
      </c>
      <c r="F2279" t="s">
        <v>3842</v>
      </c>
      <c r="G2279">
        <v>8</v>
      </c>
      <c r="J2279">
        <v>8</v>
      </c>
      <c r="K2279" t="s">
        <v>33803</v>
      </c>
      <c r="L2279" t="s">
        <v>33891</v>
      </c>
      <c r="M2279" t="s">
        <v>33892</v>
      </c>
      <c r="N2279" t="s">
        <v>33852</v>
      </c>
      <c r="O2279" t="s">
        <v>33853</v>
      </c>
      <c r="P2279" t="s">
        <v>33899</v>
      </c>
      <c r="Q2279">
        <v>41.613332999999997</v>
      </c>
      <c r="R2279">
        <v>-86.247500000000002</v>
      </c>
      <c r="S2279">
        <v>9</v>
      </c>
      <c r="T2279">
        <v>16.9957509157509</v>
      </c>
      <c r="U2279">
        <v>7.6923076923076703</v>
      </c>
      <c r="V2279">
        <v>90</v>
      </c>
      <c r="W2279">
        <v>17</v>
      </c>
    </row>
    <row r="2280" spans="1:23" hidden="1">
      <c r="A2280" t="s">
        <v>34322</v>
      </c>
      <c r="B2280" t="s">
        <v>3840</v>
      </c>
      <c r="C2280" t="s">
        <v>3841</v>
      </c>
      <c r="D2280">
        <v>1983</v>
      </c>
      <c r="E2280" t="s">
        <v>766</v>
      </c>
      <c r="F2280" t="s">
        <v>3842</v>
      </c>
      <c r="G2280">
        <v>8</v>
      </c>
      <c r="J2280">
        <v>8</v>
      </c>
      <c r="K2280" t="s">
        <v>33803</v>
      </c>
      <c r="L2280" t="s">
        <v>33891</v>
      </c>
      <c r="M2280" t="s">
        <v>33892</v>
      </c>
      <c r="N2280" t="s">
        <v>33852</v>
      </c>
      <c r="O2280" t="s">
        <v>33853</v>
      </c>
      <c r="P2280" t="s">
        <v>33899</v>
      </c>
      <c r="Q2280">
        <v>41.613332999999997</v>
      </c>
      <c r="R2280">
        <v>-86.247500000000002</v>
      </c>
      <c r="S2280">
        <v>9</v>
      </c>
      <c r="T2280">
        <v>24.008205128205098</v>
      </c>
      <c r="U2280">
        <v>11.5384615384616</v>
      </c>
      <c r="V2280">
        <v>90</v>
      </c>
      <c r="W2280">
        <v>24</v>
      </c>
    </row>
    <row r="2281" spans="1:23" hidden="1">
      <c r="A2281" t="s">
        <v>34323</v>
      </c>
      <c r="B2281" t="s">
        <v>6787</v>
      </c>
      <c r="C2281" t="s">
        <v>6788</v>
      </c>
      <c r="D2281">
        <v>1992</v>
      </c>
      <c r="E2281" t="s">
        <v>3996</v>
      </c>
      <c r="F2281" t="s">
        <v>6790</v>
      </c>
      <c r="G2281">
        <v>5</v>
      </c>
      <c r="J2281">
        <v>5</v>
      </c>
      <c r="K2281" t="s">
        <v>34002</v>
      </c>
      <c r="L2281" t="s">
        <v>33914</v>
      </c>
      <c r="M2281" t="s">
        <v>33991</v>
      </c>
      <c r="N2281" t="s">
        <v>33916</v>
      </c>
      <c r="O2281" t="s">
        <v>33853</v>
      </c>
      <c r="P2281" t="s">
        <v>34069</v>
      </c>
      <c r="Q2281">
        <v>34.516666999999998</v>
      </c>
      <c r="R2281">
        <v>135.85</v>
      </c>
      <c r="S2281">
        <v>8</v>
      </c>
      <c r="T2281">
        <v>8.9940968122786291</v>
      </c>
      <c r="U2281">
        <v>80.097990015345403</v>
      </c>
      <c r="V2281">
        <v>40</v>
      </c>
      <c r="W2281">
        <v>9</v>
      </c>
    </row>
    <row r="2282" spans="1:23" hidden="1">
      <c r="A2282" t="s">
        <v>34323</v>
      </c>
      <c r="B2282" t="s">
        <v>6787</v>
      </c>
      <c r="C2282" t="s">
        <v>6788</v>
      </c>
      <c r="D2282">
        <v>1992</v>
      </c>
      <c r="E2282" t="s">
        <v>3996</v>
      </c>
      <c r="F2282" t="s">
        <v>6790</v>
      </c>
      <c r="G2282">
        <v>5</v>
      </c>
      <c r="J2282">
        <v>5</v>
      </c>
      <c r="K2282" t="s">
        <v>34002</v>
      </c>
      <c r="L2282" t="s">
        <v>33914</v>
      </c>
      <c r="M2282" t="s">
        <v>33991</v>
      </c>
      <c r="N2282" t="s">
        <v>33916</v>
      </c>
      <c r="O2282" t="s">
        <v>33853</v>
      </c>
      <c r="P2282" t="s">
        <v>34069</v>
      </c>
      <c r="Q2282">
        <v>34.516666999999998</v>
      </c>
      <c r="R2282">
        <v>135.85</v>
      </c>
      <c r="S2282">
        <v>8</v>
      </c>
      <c r="T2282">
        <v>9.9976387249114502</v>
      </c>
      <c r="U2282">
        <v>86.265153207301907</v>
      </c>
      <c r="V2282">
        <v>40</v>
      </c>
      <c r="W2282">
        <v>10</v>
      </c>
    </row>
    <row r="2283" spans="1:23" hidden="1">
      <c r="A2283" t="s">
        <v>34323</v>
      </c>
      <c r="B2283" t="s">
        <v>6787</v>
      </c>
      <c r="C2283" t="s">
        <v>6788</v>
      </c>
      <c r="D2283">
        <v>1992</v>
      </c>
      <c r="E2283" t="s">
        <v>3996</v>
      </c>
      <c r="F2283" t="s">
        <v>6790</v>
      </c>
      <c r="G2283">
        <v>5</v>
      </c>
      <c r="J2283">
        <v>5</v>
      </c>
      <c r="K2283" t="s">
        <v>34002</v>
      </c>
      <c r="L2283" t="s">
        <v>33914</v>
      </c>
      <c r="M2283" t="s">
        <v>33991</v>
      </c>
      <c r="N2283" t="s">
        <v>33916</v>
      </c>
      <c r="O2283" t="s">
        <v>33853</v>
      </c>
      <c r="P2283" t="s">
        <v>34069</v>
      </c>
      <c r="Q2283">
        <v>34.516666999999998</v>
      </c>
      <c r="R2283">
        <v>135.85</v>
      </c>
      <c r="S2283">
        <v>8</v>
      </c>
      <c r="T2283">
        <v>11.0070838252656</v>
      </c>
      <c r="U2283">
        <v>89.852608860873303</v>
      </c>
      <c r="V2283">
        <v>40</v>
      </c>
      <c r="W2283">
        <v>11</v>
      </c>
    </row>
    <row r="2284" spans="1:23" hidden="1">
      <c r="A2284" t="s">
        <v>34323</v>
      </c>
      <c r="B2284" t="s">
        <v>6787</v>
      </c>
      <c r="C2284" t="s">
        <v>6788</v>
      </c>
      <c r="D2284">
        <v>1992</v>
      </c>
      <c r="E2284" t="s">
        <v>3996</v>
      </c>
      <c r="F2284" t="s">
        <v>6790</v>
      </c>
      <c r="G2284">
        <v>5</v>
      </c>
      <c r="J2284">
        <v>5</v>
      </c>
      <c r="K2284" t="s">
        <v>34002</v>
      </c>
      <c r="L2284" t="s">
        <v>33914</v>
      </c>
      <c r="M2284" t="s">
        <v>33991</v>
      </c>
      <c r="N2284" t="s">
        <v>33916</v>
      </c>
      <c r="O2284" t="s">
        <v>33853</v>
      </c>
      <c r="P2284" t="s">
        <v>34069</v>
      </c>
      <c r="Q2284">
        <v>34.516666999999998</v>
      </c>
      <c r="R2284">
        <v>135.85</v>
      </c>
      <c r="S2284">
        <v>8</v>
      </c>
      <c r="T2284">
        <v>12.004722550177</v>
      </c>
      <c r="U2284">
        <v>92.088423080158606</v>
      </c>
      <c r="V2284">
        <v>40</v>
      </c>
      <c r="W2284">
        <v>12</v>
      </c>
    </row>
    <row r="2285" spans="1:23" hidden="1">
      <c r="A2285" t="s">
        <v>34323</v>
      </c>
      <c r="B2285" t="s">
        <v>6787</v>
      </c>
      <c r="C2285" t="s">
        <v>6788</v>
      </c>
      <c r="D2285">
        <v>1992</v>
      </c>
      <c r="E2285" t="s">
        <v>3996</v>
      </c>
      <c r="F2285" t="s">
        <v>6790</v>
      </c>
      <c r="G2285">
        <v>5</v>
      </c>
      <c r="J2285">
        <v>5</v>
      </c>
      <c r="K2285" t="s">
        <v>34002</v>
      </c>
      <c r="L2285" t="s">
        <v>33914</v>
      </c>
      <c r="M2285" t="s">
        <v>33991</v>
      </c>
      <c r="N2285" t="s">
        <v>33916</v>
      </c>
      <c r="O2285" t="s">
        <v>33853</v>
      </c>
      <c r="P2285" t="s">
        <v>34069</v>
      </c>
      <c r="Q2285">
        <v>34.516666999999998</v>
      </c>
      <c r="R2285">
        <v>135.85</v>
      </c>
      <c r="S2285">
        <v>8</v>
      </c>
      <c r="T2285">
        <v>12.488783943329301</v>
      </c>
      <c r="U2285">
        <v>70.110144490309693</v>
      </c>
      <c r="V2285">
        <v>40</v>
      </c>
      <c r="W2285">
        <v>12.5</v>
      </c>
    </row>
    <row r="2286" spans="1:23" hidden="1">
      <c r="A2286" t="s">
        <v>34323</v>
      </c>
      <c r="B2286" t="s">
        <v>6787</v>
      </c>
      <c r="C2286" t="s">
        <v>6788</v>
      </c>
      <c r="D2286">
        <v>1992</v>
      </c>
      <c r="E2286" t="s">
        <v>3996</v>
      </c>
      <c r="F2286" t="s">
        <v>6790</v>
      </c>
      <c r="G2286">
        <v>5</v>
      </c>
      <c r="J2286">
        <v>5</v>
      </c>
      <c r="K2286" t="s">
        <v>34002</v>
      </c>
      <c r="L2286" t="s">
        <v>33914</v>
      </c>
      <c r="M2286" t="s">
        <v>33991</v>
      </c>
      <c r="N2286" t="s">
        <v>33916</v>
      </c>
      <c r="O2286" t="s">
        <v>33853</v>
      </c>
      <c r="P2286" t="s">
        <v>34069</v>
      </c>
      <c r="Q2286">
        <v>34.516666999999998</v>
      </c>
      <c r="R2286">
        <v>135.85</v>
      </c>
      <c r="S2286">
        <v>8</v>
      </c>
      <c r="T2286">
        <v>12.9846517119244</v>
      </c>
      <c r="U2286">
        <v>36.4613943126339</v>
      </c>
      <c r="V2286">
        <v>40</v>
      </c>
      <c r="W2286">
        <v>13</v>
      </c>
    </row>
    <row r="2287" spans="1:23" hidden="1">
      <c r="A2287" t="s">
        <v>34323</v>
      </c>
      <c r="B2287" t="s">
        <v>6787</v>
      </c>
      <c r="C2287" t="s">
        <v>6788</v>
      </c>
      <c r="D2287">
        <v>1992</v>
      </c>
      <c r="E2287" t="s">
        <v>3996</v>
      </c>
      <c r="F2287" t="s">
        <v>6790</v>
      </c>
      <c r="G2287">
        <v>5</v>
      </c>
      <c r="J2287">
        <v>5</v>
      </c>
      <c r="K2287" t="s">
        <v>34002</v>
      </c>
      <c r="L2287" t="s">
        <v>33914</v>
      </c>
      <c r="M2287" t="s">
        <v>33991</v>
      </c>
      <c r="N2287" t="s">
        <v>33916</v>
      </c>
      <c r="O2287" t="s">
        <v>33853</v>
      </c>
      <c r="P2287" t="s">
        <v>34069</v>
      </c>
      <c r="Q2287">
        <v>34.516666999999998</v>
      </c>
      <c r="R2287">
        <v>135.85</v>
      </c>
      <c r="S2287">
        <v>8</v>
      </c>
      <c r="T2287">
        <v>13.4923258559622</v>
      </c>
      <c r="U2287">
        <v>0.110231515190193</v>
      </c>
      <c r="V2287">
        <v>40</v>
      </c>
      <c r="W2287">
        <v>13.5</v>
      </c>
    </row>
    <row r="2288" spans="1:23" hidden="1">
      <c r="A2288" t="s">
        <v>34323</v>
      </c>
      <c r="B2288" t="s">
        <v>6787</v>
      </c>
      <c r="C2288" t="s">
        <v>6788</v>
      </c>
      <c r="D2288">
        <v>1992</v>
      </c>
      <c r="E2288" t="s">
        <v>3996</v>
      </c>
      <c r="F2288" t="s">
        <v>6790</v>
      </c>
      <c r="G2288">
        <v>5</v>
      </c>
      <c r="J2288">
        <v>5</v>
      </c>
      <c r="K2288" t="s">
        <v>34002</v>
      </c>
      <c r="L2288" t="s">
        <v>33914</v>
      </c>
      <c r="M2288" t="s">
        <v>33991</v>
      </c>
      <c r="N2288" t="s">
        <v>33916</v>
      </c>
      <c r="O2288" t="s">
        <v>33853</v>
      </c>
      <c r="P2288" t="s">
        <v>34069</v>
      </c>
      <c r="Q2288">
        <v>35.011667000000003</v>
      </c>
      <c r="R2288">
        <v>135.76833300000001</v>
      </c>
      <c r="S2288">
        <v>8</v>
      </c>
      <c r="T2288">
        <v>13.9822904368358</v>
      </c>
      <c r="U2288">
        <v>0.24512007983082601</v>
      </c>
      <c r="V2288">
        <v>40</v>
      </c>
      <c r="W2288">
        <v>14</v>
      </c>
    </row>
    <row r="2289" spans="1:23" hidden="1">
      <c r="A2289" t="s">
        <v>34323</v>
      </c>
      <c r="B2289" t="s">
        <v>6787</v>
      </c>
      <c r="C2289" t="s">
        <v>6788</v>
      </c>
      <c r="D2289">
        <v>1992</v>
      </c>
      <c r="E2289" t="s">
        <v>3996</v>
      </c>
      <c r="F2289" t="s">
        <v>6790</v>
      </c>
      <c r="G2289">
        <v>5</v>
      </c>
      <c r="J2289">
        <v>5</v>
      </c>
      <c r="K2289" t="s">
        <v>34002</v>
      </c>
      <c r="L2289" t="s">
        <v>33914</v>
      </c>
      <c r="M2289" t="s">
        <v>33991</v>
      </c>
      <c r="N2289" t="s">
        <v>33916</v>
      </c>
      <c r="O2289" t="s">
        <v>33853</v>
      </c>
      <c r="P2289" t="s">
        <v>34068</v>
      </c>
      <c r="Q2289">
        <v>34.596666999999997</v>
      </c>
      <c r="R2289">
        <v>135.83750000000001</v>
      </c>
      <c r="S2289">
        <v>6</v>
      </c>
      <c r="T2289">
        <v>9.0059031877213602</v>
      </c>
      <c r="U2289">
        <v>97.665847665847593</v>
      </c>
      <c r="V2289">
        <v>40</v>
      </c>
      <c r="W2289">
        <v>9</v>
      </c>
    </row>
    <row r="2290" spans="1:23" hidden="1">
      <c r="A2290" t="s">
        <v>34323</v>
      </c>
      <c r="B2290" t="s">
        <v>6787</v>
      </c>
      <c r="C2290" t="s">
        <v>6788</v>
      </c>
      <c r="D2290">
        <v>1992</v>
      </c>
      <c r="E2290" t="s">
        <v>3996</v>
      </c>
      <c r="F2290" t="s">
        <v>6790</v>
      </c>
      <c r="G2290">
        <v>5</v>
      </c>
      <c r="J2290">
        <v>5</v>
      </c>
      <c r="K2290" t="s">
        <v>34002</v>
      </c>
      <c r="L2290" t="s">
        <v>33914</v>
      </c>
      <c r="M2290" t="s">
        <v>33991</v>
      </c>
      <c r="N2290" t="s">
        <v>33916</v>
      </c>
      <c r="O2290" t="s">
        <v>33853</v>
      </c>
      <c r="P2290" t="s">
        <v>34068</v>
      </c>
      <c r="Q2290">
        <v>34.596666999999997</v>
      </c>
      <c r="R2290">
        <v>135.83750000000001</v>
      </c>
      <c r="S2290">
        <v>6</v>
      </c>
      <c r="T2290">
        <v>10.0094451003541</v>
      </c>
      <c r="U2290">
        <v>97.076254101047496</v>
      </c>
      <c r="V2290">
        <v>40</v>
      </c>
      <c r="W2290">
        <v>10</v>
      </c>
    </row>
    <row r="2291" spans="1:23" hidden="1">
      <c r="A2291" t="s">
        <v>34323</v>
      </c>
      <c r="B2291" t="s">
        <v>6787</v>
      </c>
      <c r="C2291" t="s">
        <v>6788</v>
      </c>
      <c r="D2291">
        <v>1992</v>
      </c>
      <c r="E2291" t="s">
        <v>3996</v>
      </c>
      <c r="F2291" t="s">
        <v>6790</v>
      </c>
      <c r="G2291">
        <v>5</v>
      </c>
      <c r="J2291">
        <v>5</v>
      </c>
      <c r="K2291" t="s">
        <v>34002</v>
      </c>
      <c r="L2291" t="s">
        <v>33914</v>
      </c>
      <c r="M2291" t="s">
        <v>33991</v>
      </c>
      <c r="N2291" t="s">
        <v>33916</v>
      </c>
      <c r="O2291" t="s">
        <v>33853</v>
      </c>
      <c r="P2291" t="s">
        <v>34068</v>
      </c>
      <c r="Q2291">
        <v>34.596666999999997</v>
      </c>
      <c r="R2291">
        <v>135.83750000000001</v>
      </c>
      <c r="S2291">
        <v>6</v>
      </c>
      <c r="T2291">
        <v>10.989374262101499</v>
      </c>
      <c r="U2291">
        <v>95.748979633277102</v>
      </c>
      <c r="V2291">
        <v>40</v>
      </c>
      <c r="W2291">
        <v>11</v>
      </c>
    </row>
    <row r="2292" spans="1:23" hidden="1">
      <c r="A2292" t="s">
        <v>34323</v>
      </c>
      <c r="B2292" t="s">
        <v>6787</v>
      </c>
      <c r="C2292" t="s">
        <v>6788</v>
      </c>
      <c r="D2292">
        <v>1992</v>
      </c>
      <c r="E2292" t="s">
        <v>3996</v>
      </c>
      <c r="F2292" t="s">
        <v>6790</v>
      </c>
      <c r="G2292">
        <v>5</v>
      </c>
      <c r="J2292">
        <v>5</v>
      </c>
      <c r="K2292" t="s">
        <v>34002</v>
      </c>
      <c r="L2292" t="s">
        <v>33914</v>
      </c>
      <c r="M2292" t="s">
        <v>33991</v>
      </c>
      <c r="N2292" t="s">
        <v>33916</v>
      </c>
      <c r="O2292" t="s">
        <v>33853</v>
      </c>
      <c r="P2292" t="s">
        <v>34068</v>
      </c>
      <c r="Q2292">
        <v>34.596666999999997</v>
      </c>
      <c r="R2292">
        <v>135.83750000000001</v>
      </c>
      <c r="S2292">
        <v>6</v>
      </c>
      <c r="T2292">
        <v>11.9870129870129</v>
      </c>
      <c r="U2292">
        <v>59.041304909073503</v>
      </c>
      <c r="V2292">
        <v>40</v>
      </c>
      <c r="W2292">
        <v>12</v>
      </c>
    </row>
    <row r="2293" spans="1:23" hidden="1">
      <c r="A2293" t="s">
        <v>34323</v>
      </c>
      <c r="B2293" t="s">
        <v>6787</v>
      </c>
      <c r="C2293" t="s">
        <v>6788</v>
      </c>
      <c r="D2293">
        <v>1992</v>
      </c>
      <c r="E2293" t="s">
        <v>3996</v>
      </c>
      <c r="F2293" t="s">
        <v>6790</v>
      </c>
      <c r="G2293">
        <v>5</v>
      </c>
      <c r="J2293">
        <v>5</v>
      </c>
      <c r="K2293" t="s">
        <v>34002</v>
      </c>
      <c r="L2293" t="s">
        <v>33914</v>
      </c>
      <c r="M2293" t="s">
        <v>33991</v>
      </c>
      <c r="N2293" t="s">
        <v>33916</v>
      </c>
      <c r="O2293" t="s">
        <v>33853</v>
      </c>
      <c r="P2293" t="s">
        <v>34068</v>
      </c>
      <c r="Q2293">
        <v>34.596666999999997</v>
      </c>
      <c r="R2293">
        <v>135.83750000000001</v>
      </c>
      <c r="S2293">
        <v>6</v>
      </c>
      <c r="T2293">
        <v>12.996458087367101</v>
      </c>
      <c r="U2293">
        <v>62.6287605626448</v>
      </c>
      <c r="V2293">
        <v>40</v>
      </c>
      <c r="W2293">
        <v>13</v>
      </c>
    </row>
    <row r="2294" spans="1:23" hidden="1">
      <c r="A2294" t="s">
        <v>34323</v>
      </c>
      <c r="B2294" t="s">
        <v>6787</v>
      </c>
      <c r="C2294" t="s">
        <v>6788</v>
      </c>
      <c r="D2294">
        <v>1992</v>
      </c>
      <c r="E2294" t="s">
        <v>3996</v>
      </c>
      <c r="F2294" t="s">
        <v>6790</v>
      </c>
      <c r="G2294">
        <v>5</v>
      </c>
      <c r="J2294">
        <v>5</v>
      </c>
      <c r="K2294" t="s">
        <v>34002</v>
      </c>
      <c r="L2294" t="s">
        <v>33914</v>
      </c>
      <c r="M2294" t="s">
        <v>33991</v>
      </c>
      <c r="N2294" t="s">
        <v>33916</v>
      </c>
      <c r="O2294" t="s">
        <v>33853</v>
      </c>
      <c r="P2294" t="s">
        <v>34068</v>
      </c>
      <c r="Q2294">
        <v>34.596666999999997</v>
      </c>
      <c r="R2294">
        <v>135.83750000000001</v>
      </c>
      <c r="S2294">
        <v>6</v>
      </c>
      <c r="T2294">
        <v>13.9881936245572</v>
      </c>
      <c r="U2294">
        <v>0.24526512129817399</v>
      </c>
      <c r="V2294">
        <v>40</v>
      </c>
      <c r="W2294">
        <v>14</v>
      </c>
    </row>
    <row r="2295" spans="1:23" hidden="1">
      <c r="A2295" t="s">
        <v>34323</v>
      </c>
      <c r="B2295" t="s">
        <v>6787</v>
      </c>
      <c r="C2295" t="s">
        <v>6788</v>
      </c>
      <c r="D2295">
        <v>1992</v>
      </c>
      <c r="E2295" t="s">
        <v>3996</v>
      </c>
      <c r="F2295" t="s">
        <v>6790</v>
      </c>
      <c r="G2295">
        <v>5</v>
      </c>
      <c r="J2295">
        <v>5</v>
      </c>
      <c r="K2295" t="s">
        <v>34002</v>
      </c>
      <c r="L2295" t="s">
        <v>33914</v>
      </c>
      <c r="M2295" t="s">
        <v>33991</v>
      </c>
      <c r="N2295" t="s">
        <v>33916</v>
      </c>
      <c r="O2295" t="s">
        <v>33853</v>
      </c>
      <c r="P2295" t="s">
        <v>34067</v>
      </c>
      <c r="Q2295">
        <v>34.516666999999998</v>
      </c>
      <c r="R2295">
        <v>135.85</v>
      </c>
      <c r="S2295">
        <v>6</v>
      </c>
      <c r="T2295">
        <v>9.0059031877213602</v>
      </c>
      <c r="U2295">
        <v>99.385749385749406</v>
      </c>
      <c r="V2295">
        <v>40</v>
      </c>
      <c r="W2295">
        <v>9</v>
      </c>
    </row>
    <row r="2296" spans="1:23" hidden="1">
      <c r="A2296" t="s">
        <v>34323</v>
      </c>
      <c r="B2296" t="s">
        <v>6787</v>
      </c>
      <c r="C2296" t="s">
        <v>6788</v>
      </c>
      <c r="D2296">
        <v>1992</v>
      </c>
      <c r="E2296" t="s">
        <v>3996</v>
      </c>
      <c r="F2296" t="s">
        <v>6790</v>
      </c>
      <c r="G2296">
        <v>5</v>
      </c>
      <c r="J2296">
        <v>5</v>
      </c>
      <c r="K2296" t="s">
        <v>34002</v>
      </c>
      <c r="L2296" t="s">
        <v>33914</v>
      </c>
      <c r="M2296" t="s">
        <v>33991</v>
      </c>
      <c r="N2296" t="s">
        <v>33916</v>
      </c>
      <c r="O2296" t="s">
        <v>33853</v>
      </c>
      <c r="P2296" t="s">
        <v>34067</v>
      </c>
      <c r="Q2296">
        <v>34.516666999999998</v>
      </c>
      <c r="R2296">
        <v>135.85</v>
      </c>
      <c r="S2296">
        <v>6</v>
      </c>
      <c r="T2296">
        <v>9.9976387249114502</v>
      </c>
      <c r="U2296">
        <v>96.2160131581619</v>
      </c>
      <c r="V2296">
        <v>40</v>
      </c>
      <c r="W2296">
        <v>10</v>
      </c>
    </row>
    <row r="2297" spans="1:23" hidden="1">
      <c r="A2297" t="s">
        <v>34323</v>
      </c>
      <c r="B2297" t="s">
        <v>6787</v>
      </c>
      <c r="C2297" t="s">
        <v>6788</v>
      </c>
      <c r="D2297">
        <v>1992</v>
      </c>
      <c r="E2297" t="s">
        <v>3996</v>
      </c>
      <c r="F2297" t="s">
        <v>6790</v>
      </c>
      <c r="G2297">
        <v>5</v>
      </c>
      <c r="J2297">
        <v>5</v>
      </c>
      <c r="K2297" t="s">
        <v>34002</v>
      </c>
      <c r="L2297" t="s">
        <v>33914</v>
      </c>
      <c r="M2297" t="s">
        <v>33991</v>
      </c>
      <c r="N2297" t="s">
        <v>33916</v>
      </c>
      <c r="O2297" t="s">
        <v>33853</v>
      </c>
      <c r="P2297" t="s">
        <v>34067</v>
      </c>
      <c r="Q2297">
        <v>34.516666999999998</v>
      </c>
      <c r="R2297">
        <v>135.85</v>
      </c>
      <c r="S2297">
        <v>6</v>
      </c>
      <c r="T2297">
        <v>11.0070838252656</v>
      </c>
      <c r="U2297">
        <v>96.977915986180406</v>
      </c>
      <c r="V2297">
        <v>40</v>
      </c>
      <c r="W2297">
        <v>11</v>
      </c>
    </row>
    <row r="2298" spans="1:23" hidden="1">
      <c r="A2298" t="s">
        <v>34323</v>
      </c>
      <c r="B2298" t="s">
        <v>6787</v>
      </c>
      <c r="C2298" t="s">
        <v>6788</v>
      </c>
      <c r="D2298">
        <v>1992</v>
      </c>
      <c r="E2298" t="s">
        <v>3996</v>
      </c>
      <c r="F2298" t="s">
        <v>6790</v>
      </c>
      <c r="G2298">
        <v>5</v>
      </c>
      <c r="J2298">
        <v>5</v>
      </c>
      <c r="K2298" t="s">
        <v>34002</v>
      </c>
      <c r="L2298" t="s">
        <v>33914</v>
      </c>
      <c r="M2298" t="s">
        <v>33991</v>
      </c>
      <c r="N2298" t="s">
        <v>33916</v>
      </c>
      <c r="O2298" t="s">
        <v>33853</v>
      </c>
      <c r="P2298" t="s">
        <v>34067</v>
      </c>
      <c r="Q2298">
        <v>34.516666999999998</v>
      </c>
      <c r="R2298">
        <v>135.85</v>
      </c>
      <c r="S2298">
        <v>6</v>
      </c>
      <c r="T2298">
        <v>11.9988193624557</v>
      </c>
      <c r="U2298">
        <v>49.0907350411482</v>
      </c>
      <c r="V2298">
        <v>40</v>
      </c>
      <c r="W2298">
        <v>12</v>
      </c>
    </row>
    <row r="2299" spans="1:23" hidden="1">
      <c r="A2299" t="s">
        <v>34323</v>
      </c>
      <c r="B2299" t="s">
        <v>6787</v>
      </c>
      <c r="C2299" t="s">
        <v>6788</v>
      </c>
      <c r="D2299">
        <v>1992</v>
      </c>
      <c r="E2299" t="s">
        <v>3996</v>
      </c>
      <c r="F2299" t="s">
        <v>6790</v>
      </c>
      <c r="G2299">
        <v>5</v>
      </c>
      <c r="J2299">
        <v>5</v>
      </c>
      <c r="K2299" t="s">
        <v>34002</v>
      </c>
      <c r="L2299" t="s">
        <v>33914</v>
      </c>
      <c r="M2299" t="s">
        <v>33991</v>
      </c>
      <c r="N2299" t="s">
        <v>33916</v>
      </c>
      <c r="O2299" t="s">
        <v>33853</v>
      </c>
      <c r="P2299" t="s">
        <v>34067</v>
      </c>
      <c r="Q2299">
        <v>34.516666999999998</v>
      </c>
      <c r="R2299">
        <v>135.85</v>
      </c>
      <c r="S2299">
        <v>6</v>
      </c>
      <c r="T2299">
        <v>12.488783943329301</v>
      </c>
      <c r="U2299">
        <v>1.1912255713908699</v>
      </c>
      <c r="V2299">
        <v>40</v>
      </c>
      <c r="W2299">
        <v>12.5</v>
      </c>
    </row>
    <row r="2300" spans="1:23" hidden="1">
      <c r="A2300" t="s">
        <v>34323</v>
      </c>
      <c r="B2300" t="s">
        <v>6787</v>
      </c>
      <c r="C2300" t="s">
        <v>6788</v>
      </c>
      <c r="D2300">
        <v>1992</v>
      </c>
      <c r="E2300" t="s">
        <v>3996</v>
      </c>
      <c r="F2300" t="s">
        <v>6790</v>
      </c>
      <c r="G2300">
        <v>5</v>
      </c>
      <c r="J2300">
        <v>5</v>
      </c>
      <c r="K2300" t="s">
        <v>34002</v>
      </c>
      <c r="L2300" t="s">
        <v>33914</v>
      </c>
      <c r="M2300" t="s">
        <v>33991</v>
      </c>
      <c r="N2300" t="s">
        <v>33916</v>
      </c>
      <c r="O2300" t="s">
        <v>33853</v>
      </c>
      <c r="P2300" t="s">
        <v>34067</v>
      </c>
      <c r="Q2300">
        <v>34.516666999999998</v>
      </c>
      <c r="R2300">
        <v>135.85</v>
      </c>
      <c r="S2300">
        <v>6</v>
      </c>
      <c r="T2300">
        <v>13.008264462809899</v>
      </c>
      <c r="U2300">
        <v>-2.45120079830769E-2</v>
      </c>
      <c r="V2300">
        <v>40</v>
      </c>
      <c r="W2300">
        <v>13</v>
      </c>
    </row>
    <row r="2301" spans="1:23" hidden="1">
      <c r="A2301" t="s">
        <v>34323</v>
      </c>
      <c r="B2301" t="s">
        <v>6787</v>
      </c>
      <c r="C2301" t="s">
        <v>6788</v>
      </c>
      <c r="D2301">
        <v>1992</v>
      </c>
      <c r="E2301" t="s">
        <v>3996</v>
      </c>
      <c r="F2301" t="s">
        <v>6790</v>
      </c>
      <c r="G2301">
        <v>5</v>
      </c>
      <c r="J2301">
        <v>5</v>
      </c>
      <c r="K2301" t="s">
        <v>34002</v>
      </c>
      <c r="L2301" t="s">
        <v>33914</v>
      </c>
      <c r="M2301" t="s">
        <v>33991</v>
      </c>
      <c r="N2301" t="s">
        <v>33916</v>
      </c>
      <c r="O2301" t="s">
        <v>33853</v>
      </c>
      <c r="P2301" t="s">
        <v>34070</v>
      </c>
      <c r="Q2301">
        <v>35.011667000000003</v>
      </c>
      <c r="R2301">
        <v>135.76833300000001</v>
      </c>
      <c r="S2301">
        <v>6</v>
      </c>
      <c r="T2301">
        <v>8.98819362455726</v>
      </c>
      <c r="U2301">
        <v>97.174012050045107</v>
      </c>
      <c r="V2301">
        <v>40</v>
      </c>
      <c r="W2301">
        <v>9</v>
      </c>
    </row>
    <row r="2302" spans="1:23" hidden="1">
      <c r="A2302" t="s">
        <v>34323</v>
      </c>
      <c r="B2302" t="s">
        <v>6787</v>
      </c>
      <c r="C2302" t="s">
        <v>6788</v>
      </c>
      <c r="D2302">
        <v>1992</v>
      </c>
      <c r="E2302" t="s">
        <v>3996</v>
      </c>
      <c r="F2302" t="s">
        <v>6790</v>
      </c>
      <c r="G2302">
        <v>5</v>
      </c>
      <c r="J2302">
        <v>5</v>
      </c>
      <c r="K2302" t="s">
        <v>34002</v>
      </c>
      <c r="L2302" t="s">
        <v>33914</v>
      </c>
      <c r="M2302" t="s">
        <v>33991</v>
      </c>
      <c r="N2302" t="s">
        <v>33916</v>
      </c>
      <c r="O2302" t="s">
        <v>33853</v>
      </c>
      <c r="P2302" t="s">
        <v>34070</v>
      </c>
      <c r="Q2302">
        <v>35.011667000000003</v>
      </c>
      <c r="R2302">
        <v>135.76833300000001</v>
      </c>
      <c r="S2302">
        <v>6</v>
      </c>
      <c r="T2302">
        <v>9.9917355371900793</v>
      </c>
      <c r="U2302">
        <v>75.208497109323503</v>
      </c>
      <c r="V2302">
        <v>40</v>
      </c>
      <c r="W2302">
        <v>10</v>
      </c>
    </row>
    <row r="2303" spans="1:23" hidden="1">
      <c r="A2303" t="s">
        <v>34323</v>
      </c>
      <c r="B2303" t="s">
        <v>6787</v>
      </c>
      <c r="C2303" t="s">
        <v>6788</v>
      </c>
      <c r="D2303">
        <v>1992</v>
      </c>
      <c r="E2303" t="s">
        <v>3996</v>
      </c>
      <c r="F2303" t="s">
        <v>6790</v>
      </c>
      <c r="G2303">
        <v>5</v>
      </c>
      <c r="J2303">
        <v>5</v>
      </c>
      <c r="K2303" t="s">
        <v>34002</v>
      </c>
      <c r="L2303" t="s">
        <v>33914</v>
      </c>
      <c r="M2303" t="s">
        <v>33991</v>
      </c>
      <c r="N2303" t="s">
        <v>33916</v>
      </c>
      <c r="O2303" t="s">
        <v>33853</v>
      </c>
      <c r="P2303" t="s">
        <v>34070</v>
      </c>
      <c r="Q2303">
        <v>35.011667000000003</v>
      </c>
      <c r="R2303">
        <v>135.76833300000001</v>
      </c>
      <c r="S2303">
        <v>6</v>
      </c>
      <c r="T2303">
        <v>11.0011806375442</v>
      </c>
      <c r="U2303">
        <v>65.6509896179317</v>
      </c>
      <c r="V2303">
        <v>40</v>
      </c>
      <c r="W2303">
        <v>11</v>
      </c>
    </row>
    <row r="2304" spans="1:23" hidden="1">
      <c r="A2304" t="s">
        <v>34323</v>
      </c>
      <c r="B2304" t="s">
        <v>6787</v>
      </c>
      <c r="C2304" t="s">
        <v>6788</v>
      </c>
      <c r="D2304">
        <v>1992</v>
      </c>
      <c r="E2304" t="s">
        <v>3996</v>
      </c>
      <c r="F2304" t="s">
        <v>6790</v>
      </c>
      <c r="G2304">
        <v>5</v>
      </c>
      <c r="J2304">
        <v>5</v>
      </c>
      <c r="K2304" t="s">
        <v>34002</v>
      </c>
      <c r="L2304" t="s">
        <v>33914</v>
      </c>
      <c r="M2304" t="s">
        <v>33991</v>
      </c>
      <c r="N2304" t="s">
        <v>33916</v>
      </c>
      <c r="O2304" t="s">
        <v>33853</v>
      </c>
      <c r="P2304" t="s">
        <v>34070</v>
      </c>
      <c r="Q2304">
        <v>35.011667000000003</v>
      </c>
      <c r="R2304">
        <v>135.76833300000001</v>
      </c>
      <c r="S2304">
        <v>6</v>
      </c>
      <c r="T2304">
        <v>11.992916174734299</v>
      </c>
      <c r="U2304">
        <v>-4.9459140368227801E-2</v>
      </c>
      <c r="V2304">
        <v>40</v>
      </c>
      <c r="W2304">
        <v>12</v>
      </c>
    </row>
    <row r="2305" spans="1:24" hidden="1">
      <c r="A2305" t="s">
        <v>34323</v>
      </c>
      <c r="B2305" t="s">
        <v>6787</v>
      </c>
      <c r="C2305" t="s">
        <v>6788</v>
      </c>
      <c r="D2305">
        <v>1992</v>
      </c>
      <c r="E2305" t="s">
        <v>3996</v>
      </c>
      <c r="F2305" t="s">
        <v>6790</v>
      </c>
      <c r="G2305">
        <v>5</v>
      </c>
      <c r="J2305">
        <v>5</v>
      </c>
      <c r="K2305" t="s">
        <v>34002</v>
      </c>
      <c r="L2305" t="s">
        <v>33914</v>
      </c>
      <c r="M2305" t="s">
        <v>33991</v>
      </c>
      <c r="N2305" t="s">
        <v>33916</v>
      </c>
      <c r="O2305" t="s">
        <v>33853</v>
      </c>
      <c r="P2305" t="s">
        <v>34070</v>
      </c>
      <c r="Q2305">
        <v>35.011667000000003</v>
      </c>
      <c r="R2305">
        <v>135.76833300000001</v>
      </c>
      <c r="S2305">
        <v>6</v>
      </c>
      <c r="T2305">
        <v>12.996458087367101</v>
      </c>
      <c r="U2305">
        <v>-0.14765221376791199</v>
      </c>
      <c r="V2305">
        <v>40</v>
      </c>
      <c r="W2305">
        <v>13</v>
      </c>
    </row>
    <row r="2306" spans="1:24" hidden="1">
      <c r="A2306" t="s">
        <v>34323</v>
      </c>
      <c r="B2306" t="s">
        <v>6787</v>
      </c>
      <c r="C2306" t="s">
        <v>6788</v>
      </c>
      <c r="D2306">
        <v>1992</v>
      </c>
      <c r="E2306" t="s">
        <v>3996</v>
      </c>
      <c r="F2306" t="s">
        <v>6790</v>
      </c>
      <c r="G2306">
        <v>5</v>
      </c>
      <c r="J2306">
        <v>5</v>
      </c>
      <c r="K2306" t="s">
        <v>34002</v>
      </c>
      <c r="L2306" t="s">
        <v>33914</v>
      </c>
      <c r="M2306" t="s">
        <v>33991</v>
      </c>
      <c r="N2306" t="s">
        <v>33916</v>
      </c>
      <c r="O2306" t="s">
        <v>33853</v>
      </c>
      <c r="P2306" t="s">
        <v>34070</v>
      </c>
      <c r="Q2306">
        <v>35.011667000000003</v>
      </c>
      <c r="R2306">
        <v>135.76833300000001</v>
      </c>
      <c r="S2306">
        <v>6</v>
      </c>
      <c r="T2306">
        <v>14</v>
      </c>
      <c r="U2306">
        <v>0.36840532708300999</v>
      </c>
      <c r="V2306">
        <v>40</v>
      </c>
      <c r="W2306">
        <v>14</v>
      </c>
    </row>
    <row r="2307" spans="1:24" hidden="1">
      <c r="A2307" t="s">
        <v>34323</v>
      </c>
      <c r="B2307" t="s">
        <v>6787</v>
      </c>
      <c r="C2307" t="s">
        <v>6788</v>
      </c>
      <c r="D2307">
        <v>1992</v>
      </c>
      <c r="E2307" t="s">
        <v>3996</v>
      </c>
      <c r="F2307" t="s">
        <v>6790</v>
      </c>
      <c r="G2307">
        <v>5</v>
      </c>
      <c r="J2307">
        <v>5</v>
      </c>
      <c r="K2307" t="s">
        <v>34002</v>
      </c>
      <c r="L2307" t="s">
        <v>33914</v>
      </c>
      <c r="M2307" t="s">
        <v>33991</v>
      </c>
      <c r="N2307" t="s">
        <v>33916</v>
      </c>
      <c r="O2307" t="s">
        <v>33853</v>
      </c>
      <c r="P2307" t="s">
        <v>34071</v>
      </c>
      <c r="Q2307">
        <v>34.518714000000003</v>
      </c>
      <c r="R2307">
        <v>135.843211</v>
      </c>
      <c r="S2307">
        <v>6</v>
      </c>
      <c r="T2307">
        <v>8.98819362455726</v>
      </c>
      <c r="U2307">
        <v>36.3632012392343</v>
      </c>
      <c r="V2307">
        <v>40</v>
      </c>
      <c r="W2307">
        <v>9</v>
      </c>
    </row>
    <row r="2308" spans="1:24" hidden="1">
      <c r="A2308" t="s">
        <v>34323</v>
      </c>
      <c r="B2308" t="s">
        <v>6787</v>
      </c>
      <c r="C2308" t="s">
        <v>6788</v>
      </c>
      <c r="D2308">
        <v>1992</v>
      </c>
      <c r="E2308" t="s">
        <v>3996</v>
      </c>
      <c r="F2308" t="s">
        <v>6790</v>
      </c>
      <c r="G2308">
        <v>5</v>
      </c>
      <c r="J2308">
        <v>5</v>
      </c>
      <c r="K2308" t="s">
        <v>34002</v>
      </c>
      <c r="L2308" t="s">
        <v>33914</v>
      </c>
      <c r="M2308" t="s">
        <v>33991</v>
      </c>
      <c r="N2308" t="s">
        <v>33916</v>
      </c>
      <c r="O2308" t="s">
        <v>33853</v>
      </c>
      <c r="P2308" t="s">
        <v>34071</v>
      </c>
      <c r="Q2308">
        <v>34.518714000000003</v>
      </c>
      <c r="R2308">
        <v>135.843211</v>
      </c>
      <c r="S2308">
        <v>6</v>
      </c>
      <c r="T2308">
        <v>9.9917355371900793</v>
      </c>
      <c r="U2308">
        <v>-0.83572893490247602</v>
      </c>
      <c r="V2308">
        <v>40</v>
      </c>
      <c r="W2308">
        <v>10</v>
      </c>
    </row>
    <row r="2309" spans="1:24" hidden="1">
      <c r="A2309" t="s">
        <v>34323</v>
      </c>
      <c r="B2309" t="s">
        <v>6787</v>
      </c>
      <c r="C2309" t="s">
        <v>6788</v>
      </c>
      <c r="D2309">
        <v>1992</v>
      </c>
      <c r="E2309" t="s">
        <v>3996</v>
      </c>
      <c r="F2309" t="s">
        <v>6790</v>
      </c>
      <c r="G2309">
        <v>5</v>
      </c>
      <c r="J2309">
        <v>5</v>
      </c>
      <c r="K2309" t="s">
        <v>34002</v>
      </c>
      <c r="L2309" t="s">
        <v>33914</v>
      </c>
      <c r="M2309" t="s">
        <v>33991</v>
      </c>
      <c r="N2309" t="s">
        <v>33916</v>
      </c>
      <c r="O2309" t="s">
        <v>33853</v>
      </c>
      <c r="P2309" t="s">
        <v>34071</v>
      </c>
      <c r="Q2309">
        <v>34.518714000000003</v>
      </c>
      <c r="R2309">
        <v>135.843211</v>
      </c>
      <c r="S2309">
        <v>6</v>
      </c>
      <c r="T2309">
        <v>10.9952774498229</v>
      </c>
      <c r="U2309">
        <v>1.76878069440054</v>
      </c>
      <c r="V2309">
        <v>40</v>
      </c>
      <c r="W2309">
        <v>11</v>
      </c>
    </row>
    <row r="2310" spans="1:24" hidden="1">
      <c r="A2310" t="s">
        <v>34323</v>
      </c>
      <c r="B2310" t="s">
        <v>6787</v>
      </c>
      <c r="C2310" t="s">
        <v>6788</v>
      </c>
      <c r="D2310">
        <v>1992</v>
      </c>
      <c r="E2310" t="s">
        <v>3996</v>
      </c>
      <c r="F2310" t="s">
        <v>6790</v>
      </c>
      <c r="G2310">
        <v>5</v>
      </c>
      <c r="J2310">
        <v>5</v>
      </c>
      <c r="K2310" t="s">
        <v>34002</v>
      </c>
      <c r="L2310" t="s">
        <v>33914</v>
      </c>
      <c r="M2310" t="s">
        <v>33991</v>
      </c>
      <c r="N2310" t="s">
        <v>33916</v>
      </c>
      <c r="O2310" t="s">
        <v>33853</v>
      </c>
      <c r="P2310" t="s">
        <v>34071</v>
      </c>
      <c r="Q2310">
        <v>34.518714000000003</v>
      </c>
      <c r="R2310">
        <v>135.843211</v>
      </c>
      <c r="S2310">
        <v>6</v>
      </c>
      <c r="T2310">
        <v>11.9870129870129</v>
      </c>
      <c r="U2310">
        <v>-4.96041818355763E-2</v>
      </c>
      <c r="V2310">
        <v>40</v>
      </c>
      <c r="W2310">
        <v>12</v>
      </c>
    </row>
    <row r="2311" spans="1:24" hidden="1">
      <c r="A2311" t="s">
        <v>34323</v>
      </c>
      <c r="B2311" t="s">
        <v>6787</v>
      </c>
      <c r="C2311" t="s">
        <v>6788</v>
      </c>
      <c r="D2311">
        <v>1992</v>
      </c>
      <c r="E2311" t="s">
        <v>3996</v>
      </c>
      <c r="F2311" t="s">
        <v>6790</v>
      </c>
      <c r="G2311">
        <v>5</v>
      </c>
      <c r="J2311">
        <v>5</v>
      </c>
      <c r="K2311" t="s">
        <v>34002</v>
      </c>
      <c r="L2311" t="s">
        <v>33914</v>
      </c>
      <c r="M2311" t="s">
        <v>33991</v>
      </c>
      <c r="N2311" t="s">
        <v>33916</v>
      </c>
      <c r="O2311" t="s">
        <v>33853</v>
      </c>
      <c r="P2311" t="s">
        <v>34071</v>
      </c>
      <c r="Q2311">
        <v>34.518714000000003</v>
      </c>
      <c r="R2311">
        <v>135.843211</v>
      </c>
      <c r="S2311">
        <v>6</v>
      </c>
      <c r="T2311">
        <v>13.008264462809899</v>
      </c>
      <c r="U2311">
        <v>0.22118823771715701</v>
      </c>
      <c r="V2311">
        <v>40</v>
      </c>
      <c r="W2311">
        <v>13</v>
      </c>
    </row>
    <row r="2312" spans="1:24" hidden="1">
      <c r="A2312" t="s">
        <v>34323</v>
      </c>
      <c r="B2312" t="s">
        <v>6787</v>
      </c>
      <c r="C2312" t="s">
        <v>6788</v>
      </c>
      <c r="D2312">
        <v>1992</v>
      </c>
      <c r="E2312" t="s">
        <v>3996</v>
      </c>
      <c r="F2312" t="s">
        <v>6790</v>
      </c>
      <c r="G2312">
        <v>5</v>
      </c>
      <c r="J2312">
        <v>5</v>
      </c>
      <c r="K2312" t="s">
        <v>34002</v>
      </c>
      <c r="L2312" t="s">
        <v>33914</v>
      </c>
      <c r="M2312" t="s">
        <v>33991</v>
      </c>
      <c r="N2312" t="s">
        <v>33916</v>
      </c>
      <c r="O2312" t="s">
        <v>33853</v>
      </c>
      <c r="P2312" t="s">
        <v>34071</v>
      </c>
      <c r="Q2312">
        <v>34.518714000000003</v>
      </c>
      <c r="R2312">
        <v>135.843211</v>
      </c>
      <c r="S2312">
        <v>6</v>
      </c>
      <c r="T2312">
        <v>14</v>
      </c>
      <c r="U2312">
        <v>0.36840532708300999</v>
      </c>
      <c r="V2312">
        <v>40</v>
      </c>
      <c r="W2312">
        <v>14</v>
      </c>
    </row>
    <row r="2313" spans="1:24" hidden="1">
      <c r="A2313" t="s">
        <v>34324</v>
      </c>
      <c r="B2313" t="s">
        <v>4983</v>
      </c>
      <c r="C2313" t="s">
        <v>4984</v>
      </c>
      <c r="D2313">
        <v>2006</v>
      </c>
      <c r="E2313" t="s">
        <v>3940</v>
      </c>
      <c r="F2313" t="s">
        <v>4986</v>
      </c>
      <c r="G2313">
        <v>33</v>
      </c>
      <c r="H2313" t="s">
        <v>33917</v>
      </c>
      <c r="J2313">
        <v>33</v>
      </c>
      <c r="K2313" t="s">
        <v>33800</v>
      </c>
      <c r="L2313" t="s">
        <v>33914</v>
      </c>
      <c r="M2313" t="s">
        <v>33915</v>
      </c>
      <c r="N2313" t="s">
        <v>33916</v>
      </c>
      <c r="O2313" t="s">
        <v>33853</v>
      </c>
      <c r="P2313">
        <v>1</v>
      </c>
      <c r="Q2313">
        <v>39.966666666666697</v>
      </c>
      <c r="R2313">
        <v>140.933333333333</v>
      </c>
      <c r="S2313">
        <v>5</v>
      </c>
      <c r="T2313">
        <v>10</v>
      </c>
      <c r="U2313">
        <v>100</v>
      </c>
      <c r="V2313">
        <v>240</v>
      </c>
      <c r="W2313">
        <v>10</v>
      </c>
      <c r="X2313" t="s">
        <v>33876</v>
      </c>
    </row>
    <row r="2314" spans="1:24" hidden="1">
      <c r="A2314" t="s">
        <v>34324</v>
      </c>
      <c r="B2314" t="s">
        <v>4983</v>
      </c>
      <c r="C2314" t="s">
        <v>4984</v>
      </c>
      <c r="D2314">
        <v>2006</v>
      </c>
      <c r="E2314" t="s">
        <v>3940</v>
      </c>
      <c r="F2314" t="s">
        <v>4986</v>
      </c>
      <c r="G2314">
        <v>33</v>
      </c>
      <c r="H2314" t="s">
        <v>33917</v>
      </c>
      <c r="J2314">
        <v>33</v>
      </c>
      <c r="K2314" t="s">
        <v>33800</v>
      </c>
      <c r="L2314" t="s">
        <v>33914</v>
      </c>
      <c r="M2314" t="s">
        <v>33915</v>
      </c>
      <c r="N2314" t="s">
        <v>33916</v>
      </c>
      <c r="O2314" t="s">
        <v>33853</v>
      </c>
      <c r="P2314">
        <v>1</v>
      </c>
      <c r="Q2314">
        <v>39.966666666666697</v>
      </c>
      <c r="R2314">
        <v>140.933333333333</v>
      </c>
      <c r="S2314">
        <v>5</v>
      </c>
      <c r="T2314">
        <v>11</v>
      </c>
      <c r="U2314">
        <v>100</v>
      </c>
      <c r="V2314">
        <v>240</v>
      </c>
      <c r="W2314">
        <v>11</v>
      </c>
      <c r="X2314" t="s">
        <v>33876</v>
      </c>
    </row>
    <row r="2315" spans="1:24" hidden="1">
      <c r="A2315" t="s">
        <v>34324</v>
      </c>
      <c r="B2315" t="s">
        <v>4983</v>
      </c>
      <c r="C2315" t="s">
        <v>4984</v>
      </c>
      <c r="D2315">
        <v>2006</v>
      </c>
      <c r="E2315" t="s">
        <v>3940</v>
      </c>
      <c r="F2315" t="s">
        <v>4986</v>
      </c>
      <c r="G2315">
        <v>33</v>
      </c>
      <c r="H2315" t="s">
        <v>33917</v>
      </c>
      <c r="J2315">
        <v>33</v>
      </c>
      <c r="K2315" t="s">
        <v>33800</v>
      </c>
      <c r="L2315" t="s">
        <v>33914</v>
      </c>
      <c r="M2315" t="s">
        <v>33915</v>
      </c>
      <c r="N2315" t="s">
        <v>33916</v>
      </c>
      <c r="O2315" t="s">
        <v>33853</v>
      </c>
      <c r="P2315">
        <v>1</v>
      </c>
      <c r="Q2315">
        <v>39.966666666666697</v>
      </c>
      <c r="R2315">
        <v>140.933333333333</v>
      </c>
      <c r="S2315">
        <v>5</v>
      </c>
      <c r="T2315">
        <v>11.5</v>
      </c>
      <c r="U2315">
        <v>100</v>
      </c>
      <c r="V2315">
        <v>240</v>
      </c>
      <c r="W2315">
        <v>11.5</v>
      </c>
      <c r="X2315" t="s">
        <v>33876</v>
      </c>
    </row>
    <row r="2316" spans="1:24" hidden="1">
      <c r="A2316" t="s">
        <v>34324</v>
      </c>
      <c r="B2316" t="s">
        <v>4983</v>
      </c>
      <c r="C2316" t="s">
        <v>4984</v>
      </c>
      <c r="D2316">
        <v>2006</v>
      </c>
      <c r="E2316" t="s">
        <v>3940</v>
      </c>
      <c r="F2316" t="s">
        <v>4986</v>
      </c>
      <c r="G2316">
        <v>33</v>
      </c>
      <c r="H2316" t="s">
        <v>33917</v>
      </c>
      <c r="J2316">
        <v>33</v>
      </c>
      <c r="K2316" t="s">
        <v>33800</v>
      </c>
      <c r="L2316" t="s">
        <v>33914</v>
      </c>
      <c r="M2316" t="s">
        <v>33915</v>
      </c>
      <c r="N2316" t="s">
        <v>33916</v>
      </c>
      <c r="O2316" t="s">
        <v>33853</v>
      </c>
      <c r="P2316">
        <v>1</v>
      </c>
      <c r="Q2316">
        <v>39.966666666666697</v>
      </c>
      <c r="R2316">
        <v>140.933333333333</v>
      </c>
      <c r="S2316">
        <v>5</v>
      </c>
      <c r="T2316">
        <v>12</v>
      </c>
      <c r="U2316">
        <v>100</v>
      </c>
      <c r="V2316">
        <v>240</v>
      </c>
      <c r="W2316">
        <v>12</v>
      </c>
      <c r="X2316" t="s">
        <v>33876</v>
      </c>
    </row>
    <row r="2317" spans="1:24" hidden="1">
      <c r="A2317" t="s">
        <v>34324</v>
      </c>
      <c r="B2317" t="s">
        <v>4983</v>
      </c>
      <c r="C2317" t="s">
        <v>4984</v>
      </c>
      <c r="D2317">
        <v>2006</v>
      </c>
      <c r="E2317" t="s">
        <v>3940</v>
      </c>
      <c r="F2317" t="s">
        <v>4986</v>
      </c>
      <c r="G2317">
        <v>33</v>
      </c>
      <c r="H2317" t="s">
        <v>33917</v>
      </c>
      <c r="J2317">
        <v>33</v>
      </c>
      <c r="K2317" t="s">
        <v>33800</v>
      </c>
      <c r="L2317" t="s">
        <v>33914</v>
      </c>
      <c r="M2317" t="s">
        <v>33915</v>
      </c>
      <c r="N2317" t="s">
        <v>33916</v>
      </c>
      <c r="O2317" t="s">
        <v>33853</v>
      </c>
      <c r="P2317">
        <v>1</v>
      </c>
      <c r="Q2317">
        <v>39.966666666666697</v>
      </c>
      <c r="R2317">
        <v>140.933333333333</v>
      </c>
      <c r="S2317">
        <v>5</v>
      </c>
      <c r="T2317">
        <v>13</v>
      </c>
      <c r="U2317">
        <v>33.3333333333333</v>
      </c>
      <c r="V2317">
        <v>240</v>
      </c>
      <c r="W2317">
        <v>13</v>
      </c>
      <c r="X2317" t="s">
        <v>33876</v>
      </c>
    </row>
    <row r="2318" spans="1:24" hidden="1">
      <c r="A2318" t="s">
        <v>34324</v>
      </c>
      <c r="B2318" t="s">
        <v>4983</v>
      </c>
      <c r="C2318" t="s">
        <v>4984</v>
      </c>
      <c r="D2318">
        <v>2006</v>
      </c>
      <c r="E2318" t="s">
        <v>3940</v>
      </c>
      <c r="F2318" t="s">
        <v>4986</v>
      </c>
      <c r="G2318">
        <v>33</v>
      </c>
      <c r="H2318" t="s">
        <v>33917</v>
      </c>
      <c r="J2318">
        <v>33</v>
      </c>
      <c r="K2318" t="s">
        <v>33800</v>
      </c>
      <c r="L2318" t="s">
        <v>33914</v>
      </c>
      <c r="M2318" t="s">
        <v>33915</v>
      </c>
      <c r="N2318" t="s">
        <v>33916</v>
      </c>
      <c r="O2318" t="s">
        <v>33853</v>
      </c>
      <c r="P2318">
        <v>2</v>
      </c>
      <c r="Q2318">
        <v>38.966666666666697</v>
      </c>
      <c r="R2318">
        <v>141.183333333333</v>
      </c>
      <c r="S2318">
        <v>5</v>
      </c>
      <c r="T2318">
        <v>10</v>
      </c>
      <c r="U2318">
        <v>100</v>
      </c>
      <c r="V2318">
        <v>240</v>
      </c>
      <c r="W2318">
        <v>10</v>
      </c>
    </row>
    <row r="2319" spans="1:24" hidden="1">
      <c r="A2319" t="s">
        <v>34324</v>
      </c>
      <c r="B2319" t="s">
        <v>4983</v>
      </c>
      <c r="C2319" t="s">
        <v>4984</v>
      </c>
      <c r="D2319">
        <v>2006</v>
      </c>
      <c r="E2319" t="s">
        <v>3940</v>
      </c>
      <c r="F2319" t="s">
        <v>4986</v>
      </c>
      <c r="G2319">
        <v>33</v>
      </c>
      <c r="H2319" t="s">
        <v>33917</v>
      </c>
      <c r="J2319">
        <v>33</v>
      </c>
      <c r="K2319" t="s">
        <v>33800</v>
      </c>
      <c r="L2319" t="s">
        <v>33914</v>
      </c>
      <c r="M2319" t="s">
        <v>33915</v>
      </c>
      <c r="N2319" t="s">
        <v>33916</v>
      </c>
      <c r="O2319" t="s">
        <v>33853</v>
      </c>
      <c r="P2319">
        <v>2</v>
      </c>
      <c r="Q2319">
        <v>38.966666666666697</v>
      </c>
      <c r="R2319">
        <v>141.183333333333</v>
      </c>
      <c r="S2319">
        <v>5</v>
      </c>
      <c r="T2319">
        <v>11</v>
      </c>
      <c r="U2319">
        <v>100</v>
      </c>
      <c r="V2319">
        <v>240</v>
      </c>
      <c r="W2319">
        <v>11</v>
      </c>
    </row>
    <row r="2320" spans="1:24" hidden="1">
      <c r="A2320" t="s">
        <v>34324</v>
      </c>
      <c r="B2320" t="s">
        <v>4983</v>
      </c>
      <c r="C2320" t="s">
        <v>4984</v>
      </c>
      <c r="D2320">
        <v>2006</v>
      </c>
      <c r="E2320" t="s">
        <v>3940</v>
      </c>
      <c r="F2320" t="s">
        <v>4986</v>
      </c>
      <c r="G2320">
        <v>33</v>
      </c>
      <c r="H2320" t="s">
        <v>33917</v>
      </c>
      <c r="J2320">
        <v>33</v>
      </c>
      <c r="K2320" t="s">
        <v>33800</v>
      </c>
      <c r="L2320" t="s">
        <v>33914</v>
      </c>
      <c r="M2320" t="s">
        <v>33915</v>
      </c>
      <c r="N2320" t="s">
        <v>33916</v>
      </c>
      <c r="O2320" t="s">
        <v>33853</v>
      </c>
      <c r="P2320">
        <v>2</v>
      </c>
      <c r="Q2320">
        <v>38.966666666666697</v>
      </c>
      <c r="R2320">
        <v>141.183333333333</v>
      </c>
      <c r="S2320">
        <v>5</v>
      </c>
      <c r="T2320">
        <v>11.5</v>
      </c>
      <c r="U2320">
        <v>100</v>
      </c>
      <c r="V2320">
        <v>240</v>
      </c>
      <c r="W2320">
        <v>11.5</v>
      </c>
    </row>
    <row r="2321" spans="1:23" hidden="1">
      <c r="A2321" t="s">
        <v>34324</v>
      </c>
      <c r="B2321" t="s">
        <v>4983</v>
      </c>
      <c r="C2321" t="s">
        <v>4984</v>
      </c>
      <c r="D2321">
        <v>2006</v>
      </c>
      <c r="E2321" t="s">
        <v>3940</v>
      </c>
      <c r="F2321" t="s">
        <v>4986</v>
      </c>
      <c r="G2321">
        <v>33</v>
      </c>
      <c r="H2321" t="s">
        <v>33917</v>
      </c>
      <c r="J2321">
        <v>33</v>
      </c>
      <c r="K2321" t="s">
        <v>33800</v>
      </c>
      <c r="L2321" t="s">
        <v>33914</v>
      </c>
      <c r="M2321" t="s">
        <v>33915</v>
      </c>
      <c r="N2321" t="s">
        <v>33916</v>
      </c>
      <c r="O2321" t="s">
        <v>33853</v>
      </c>
      <c r="P2321">
        <v>2</v>
      </c>
      <c r="Q2321">
        <v>38.966666666666697</v>
      </c>
      <c r="R2321">
        <v>141.183333333333</v>
      </c>
      <c r="S2321">
        <v>5</v>
      </c>
      <c r="T2321">
        <v>12</v>
      </c>
      <c r="U2321">
        <v>96.6666666666667</v>
      </c>
      <c r="V2321">
        <v>240</v>
      </c>
      <c r="W2321">
        <v>12</v>
      </c>
    </row>
    <row r="2322" spans="1:23" hidden="1">
      <c r="A2322" t="s">
        <v>34324</v>
      </c>
      <c r="B2322" t="s">
        <v>4983</v>
      </c>
      <c r="C2322" t="s">
        <v>4984</v>
      </c>
      <c r="D2322">
        <v>2006</v>
      </c>
      <c r="E2322" t="s">
        <v>3940</v>
      </c>
      <c r="F2322" t="s">
        <v>4986</v>
      </c>
      <c r="G2322">
        <v>33</v>
      </c>
      <c r="H2322" t="s">
        <v>33917</v>
      </c>
      <c r="J2322">
        <v>33</v>
      </c>
      <c r="K2322" t="s">
        <v>33800</v>
      </c>
      <c r="L2322" t="s">
        <v>33914</v>
      </c>
      <c r="M2322" t="s">
        <v>33915</v>
      </c>
      <c r="N2322" t="s">
        <v>33916</v>
      </c>
      <c r="O2322" t="s">
        <v>33853</v>
      </c>
      <c r="P2322">
        <v>2</v>
      </c>
      <c r="Q2322">
        <v>38.966666666666697</v>
      </c>
      <c r="R2322">
        <v>141.183333333333</v>
      </c>
      <c r="S2322">
        <v>5</v>
      </c>
      <c r="T2322">
        <v>13</v>
      </c>
      <c r="U2322">
        <v>0</v>
      </c>
      <c r="V2322">
        <v>240</v>
      </c>
      <c r="W2322">
        <v>13</v>
      </c>
    </row>
    <row r="2323" spans="1:23" hidden="1">
      <c r="A2323" t="s">
        <v>34324</v>
      </c>
      <c r="B2323" t="s">
        <v>4983</v>
      </c>
      <c r="C2323" t="s">
        <v>4984</v>
      </c>
      <c r="D2323">
        <v>2006</v>
      </c>
      <c r="E2323" t="s">
        <v>3940</v>
      </c>
      <c r="F2323" t="s">
        <v>4986</v>
      </c>
      <c r="G2323">
        <v>33</v>
      </c>
      <c r="H2323" t="s">
        <v>33917</v>
      </c>
      <c r="J2323">
        <v>33</v>
      </c>
      <c r="K2323" t="s">
        <v>33800</v>
      </c>
      <c r="L2323" t="s">
        <v>33914</v>
      </c>
      <c r="M2323" t="s">
        <v>33915</v>
      </c>
      <c r="N2323" t="s">
        <v>33916</v>
      </c>
      <c r="O2323" t="s">
        <v>33853</v>
      </c>
      <c r="P2323">
        <v>3</v>
      </c>
      <c r="Q2323">
        <v>39.75</v>
      </c>
      <c r="R2323">
        <v>140.683333333333</v>
      </c>
      <c r="S2323">
        <v>5</v>
      </c>
      <c r="T2323">
        <v>10</v>
      </c>
      <c r="U2323">
        <v>100</v>
      </c>
      <c r="V2323">
        <v>240</v>
      </c>
      <c r="W2323">
        <v>10</v>
      </c>
    </row>
    <row r="2324" spans="1:23" hidden="1">
      <c r="A2324" t="s">
        <v>34324</v>
      </c>
      <c r="B2324" t="s">
        <v>4983</v>
      </c>
      <c r="C2324" t="s">
        <v>4984</v>
      </c>
      <c r="D2324">
        <v>2006</v>
      </c>
      <c r="E2324" t="s">
        <v>3940</v>
      </c>
      <c r="F2324" t="s">
        <v>4986</v>
      </c>
      <c r="G2324">
        <v>33</v>
      </c>
      <c r="H2324" t="s">
        <v>33917</v>
      </c>
      <c r="J2324">
        <v>33</v>
      </c>
      <c r="K2324" t="s">
        <v>33800</v>
      </c>
      <c r="L2324" t="s">
        <v>33914</v>
      </c>
      <c r="M2324" t="s">
        <v>33915</v>
      </c>
      <c r="N2324" t="s">
        <v>33916</v>
      </c>
      <c r="O2324" t="s">
        <v>33853</v>
      </c>
      <c r="P2324">
        <v>3</v>
      </c>
      <c r="Q2324">
        <v>39.75</v>
      </c>
      <c r="R2324">
        <v>140.683333333333</v>
      </c>
      <c r="S2324">
        <v>5</v>
      </c>
      <c r="T2324">
        <v>11</v>
      </c>
      <c r="U2324">
        <v>100</v>
      </c>
      <c r="V2324">
        <v>240</v>
      </c>
      <c r="W2324">
        <v>11</v>
      </c>
    </row>
    <row r="2325" spans="1:23" hidden="1">
      <c r="A2325" t="s">
        <v>34324</v>
      </c>
      <c r="B2325" t="s">
        <v>4983</v>
      </c>
      <c r="C2325" t="s">
        <v>4984</v>
      </c>
      <c r="D2325">
        <v>2006</v>
      </c>
      <c r="E2325" t="s">
        <v>3940</v>
      </c>
      <c r="F2325" t="s">
        <v>4986</v>
      </c>
      <c r="G2325">
        <v>33</v>
      </c>
      <c r="H2325" t="s">
        <v>33917</v>
      </c>
      <c r="J2325">
        <v>33</v>
      </c>
      <c r="K2325" t="s">
        <v>33800</v>
      </c>
      <c r="L2325" t="s">
        <v>33914</v>
      </c>
      <c r="M2325" t="s">
        <v>33915</v>
      </c>
      <c r="N2325" t="s">
        <v>33916</v>
      </c>
      <c r="O2325" t="s">
        <v>33853</v>
      </c>
      <c r="P2325">
        <v>3</v>
      </c>
      <c r="Q2325">
        <v>39.75</v>
      </c>
      <c r="R2325">
        <v>140.683333333333</v>
      </c>
      <c r="S2325">
        <v>5</v>
      </c>
      <c r="T2325">
        <v>11.5</v>
      </c>
      <c r="U2325">
        <v>100</v>
      </c>
      <c r="V2325">
        <v>240</v>
      </c>
      <c r="W2325">
        <v>11.5</v>
      </c>
    </row>
    <row r="2326" spans="1:23" hidden="1">
      <c r="A2326" t="s">
        <v>34324</v>
      </c>
      <c r="B2326" t="s">
        <v>4983</v>
      </c>
      <c r="C2326" t="s">
        <v>4984</v>
      </c>
      <c r="D2326">
        <v>2006</v>
      </c>
      <c r="E2326" t="s">
        <v>3940</v>
      </c>
      <c r="F2326" t="s">
        <v>4986</v>
      </c>
      <c r="G2326">
        <v>33</v>
      </c>
      <c r="H2326" t="s">
        <v>33917</v>
      </c>
      <c r="J2326">
        <v>33</v>
      </c>
      <c r="K2326" t="s">
        <v>33800</v>
      </c>
      <c r="L2326" t="s">
        <v>33914</v>
      </c>
      <c r="M2326" t="s">
        <v>33915</v>
      </c>
      <c r="N2326" t="s">
        <v>33916</v>
      </c>
      <c r="O2326" t="s">
        <v>33853</v>
      </c>
      <c r="P2326">
        <v>3</v>
      </c>
      <c r="Q2326">
        <v>39.75</v>
      </c>
      <c r="R2326">
        <v>140.683333333333</v>
      </c>
      <c r="S2326">
        <v>5</v>
      </c>
      <c r="T2326">
        <v>12</v>
      </c>
      <c r="U2326">
        <v>75</v>
      </c>
      <c r="V2326">
        <v>240</v>
      </c>
      <c r="W2326">
        <v>12</v>
      </c>
    </row>
    <row r="2327" spans="1:23" hidden="1">
      <c r="A2327" t="s">
        <v>34324</v>
      </c>
      <c r="B2327" t="s">
        <v>4983</v>
      </c>
      <c r="C2327" t="s">
        <v>4984</v>
      </c>
      <c r="D2327">
        <v>2006</v>
      </c>
      <c r="E2327" t="s">
        <v>3940</v>
      </c>
      <c r="F2327" t="s">
        <v>4986</v>
      </c>
      <c r="G2327">
        <v>33</v>
      </c>
      <c r="H2327" t="s">
        <v>33917</v>
      </c>
      <c r="J2327">
        <v>33</v>
      </c>
      <c r="K2327" t="s">
        <v>33800</v>
      </c>
      <c r="L2327" t="s">
        <v>33914</v>
      </c>
      <c r="M2327" t="s">
        <v>33915</v>
      </c>
      <c r="N2327" t="s">
        <v>33916</v>
      </c>
      <c r="O2327" t="s">
        <v>33853</v>
      </c>
      <c r="P2327">
        <v>3</v>
      </c>
      <c r="Q2327">
        <v>39.75</v>
      </c>
      <c r="R2327">
        <v>140.683333333333</v>
      </c>
      <c r="S2327">
        <v>5</v>
      </c>
      <c r="T2327">
        <v>13</v>
      </c>
      <c r="U2327">
        <v>0</v>
      </c>
      <c r="V2327">
        <v>240</v>
      </c>
      <c r="W2327">
        <v>13</v>
      </c>
    </row>
    <row r="2328" spans="1:23" hidden="1">
      <c r="A2328" t="s">
        <v>34324</v>
      </c>
      <c r="B2328" t="s">
        <v>4983</v>
      </c>
      <c r="C2328" t="s">
        <v>4984</v>
      </c>
      <c r="D2328">
        <v>2006</v>
      </c>
      <c r="E2328" t="s">
        <v>3940</v>
      </c>
      <c r="F2328" t="s">
        <v>4986</v>
      </c>
      <c r="G2328">
        <v>33</v>
      </c>
      <c r="H2328" t="s">
        <v>33917</v>
      </c>
      <c r="J2328">
        <v>33</v>
      </c>
      <c r="K2328" t="s">
        <v>33800</v>
      </c>
      <c r="L2328" t="s">
        <v>33914</v>
      </c>
      <c r="M2328" t="s">
        <v>33915</v>
      </c>
      <c r="N2328" t="s">
        <v>33916</v>
      </c>
      <c r="O2328" t="s">
        <v>33853</v>
      </c>
      <c r="P2328">
        <v>4</v>
      </c>
      <c r="Q2328">
        <v>38.716666666666697</v>
      </c>
      <c r="R2328">
        <v>139.816666666667</v>
      </c>
      <c r="S2328">
        <v>5</v>
      </c>
      <c r="T2328">
        <v>10</v>
      </c>
      <c r="U2328">
        <v>100</v>
      </c>
      <c r="V2328">
        <v>240</v>
      </c>
      <c r="W2328">
        <v>10</v>
      </c>
    </row>
    <row r="2329" spans="1:23" hidden="1">
      <c r="A2329" t="s">
        <v>34324</v>
      </c>
      <c r="B2329" t="s">
        <v>4983</v>
      </c>
      <c r="C2329" t="s">
        <v>4984</v>
      </c>
      <c r="D2329">
        <v>2006</v>
      </c>
      <c r="E2329" t="s">
        <v>3940</v>
      </c>
      <c r="F2329" t="s">
        <v>4986</v>
      </c>
      <c r="G2329">
        <v>33</v>
      </c>
      <c r="H2329" t="s">
        <v>33917</v>
      </c>
      <c r="J2329">
        <v>33</v>
      </c>
      <c r="K2329" t="s">
        <v>33800</v>
      </c>
      <c r="L2329" t="s">
        <v>33914</v>
      </c>
      <c r="M2329" t="s">
        <v>33915</v>
      </c>
      <c r="N2329" t="s">
        <v>33916</v>
      </c>
      <c r="O2329" t="s">
        <v>33853</v>
      </c>
      <c r="P2329">
        <v>4</v>
      </c>
      <c r="Q2329">
        <v>38.716666666666697</v>
      </c>
      <c r="R2329">
        <v>139.816666666667</v>
      </c>
      <c r="S2329">
        <v>5</v>
      </c>
      <c r="T2329">
        <v>11</v>
      </c>
      <c r="U2329">
        <v>100</v>
      </c>
      <c r="V2329">
        <v>240</v>
      </c>
      <c r="W2329">
        <v>11</v>
      </c>
    </row>
    <row r="2330" spans="1:23" hidden="1">
      <c r="A2330" t="s">
        <v>34324</v>
      </c>
      <c r="B2330" t="s">
        <v>4983</v>
      </c>
      <c r="C2330" t="s">
        <v>4984</v>
      </c>
      <c r="D2330">
        <v>2006</v>
      </c>
      <c r="E2330" t="s">
        <v>3940</v>
      </c>
      <c r="F2330" t="s">
        <v>4986</v>
      </c>
      <c r="G2330">
        <v>33</v>
      </c>
      <c r="H2330" t="s">
        <v>33917</v>
      </c>
      <c r="J2330">
        <v>33</v>
      </c>
      <c r="K2330" t="s">
        <v>33800</v>
      </c>
      <c r="L2330" t="s">
        <v>33914</v>
      </c>
      <c r="M2330" t="s">
        <v>33915</v>
      </c>
      <c r="N2330" t="s">
        <v>33916</v>
      </c>
      <c r="O2330" t="s">
        <v>33853</v>
      </c>
      <c r="P2330">
        <v>4</v>
      </c>
      <c r="Q2330">
        <v>38.716666666666697</v>
      </c>
      <c r="R2330">
        <v>139.816666666667</v>
      </c>
      <c r="S2330">
        <v>5</v>
      </c>
      <c r="T2330">
        <v>11.5</v>
      </c>
      <c r="U2330">
        <v>100</v>
      </c>
      <c r="V2330">
        <v>240</v>
      </c>
      <c r="W2330">
        <v>11.5</v>
      </c>
    </row>
    <row r="2331" spans="1:23" hidden="1">
      <c r="A2331" t="s">
        <v>34324</v>
      </c>
      <c r="B2331" t="s">
        <v>4983</v>
      </c>
      <c r="C2331" t="s">
        <v>4984</v>
      </c>
      <c r="D2331">
        <v>2006</v>
      </c>
      <c r="E2331" t="s">
        <v>3940</v>
      </c>
      <c r="F2331" t="s">
        <v>4986</v>
      </c>
      <c r="G2331">
        <v>33</v>
      </c>
      <c r="H2331" t="s">
        <v>33917</v>
      </c>
      <c r="J2331">
        <v>33</v>
      </c>
      <c r="K2331" t="s">
        <v>33800</v>
      </c>
      <c r="L2331" t="s">
        <v>33914</v>
      </c>
      <c r="M2331" t="s">
        <v>33915</v>
      </c>
      <c r="N2331" t="s">
        <v>33916</v>
      </c>
      <c r="O2331" t="s">
        <v>33853</v>
      </c>
      <c r="P2331">
        <v>4</v>
      </c>
      <c r="Q2331">
        <v>38.716666666666697</v>
      </c>
      <c r="R2331">
        <v>139.816666666667</v>
      </c>
      <c r="S2331">
        <v>5</v>
      </c>
      <c r="T2331">
        <v>12</v>
      </c>
      <c r="U2331">
        <v>100</v>
      </c>
      <c r="V2331">
        <v>240</v>
      </c>
      <c r="W2331">
        <v>12</v>
      </c>
    </row>
    <row r="2332" spans="1:23" hidden="1">
      <c r="A2332" t="s">
        <v>34324</v>
      </c>
      <c r="B2332" t="s">
        <v>4983</v>
      </c>
      <c r="C2332" t="s">
        <v>4984</v>
      </c>
      <c r="D2332">
        <v>2006</v>
      </c>
      <c r="E2332" t="s">
        <v>3940</v>
      </c>
      <c r="F2332" t="s">
        <v>4986</v>
      </c>
      <c r="G2332">
        <v>33</v>
      </c>
      <c r="H2332" t="s">
        <v>33917</v>
      </c>
      <c r="J2332">
        <v>33</v>
      </c>
      <c r="K2332" t="s">
        <v>33800</v>
      </c>
      <c r="L2332" t="s">
        <v>33914</v>
      </c>
      <c r="M2332" t="s">
        <v>33915</v>
      </c>
      <c r="N2332" t="s">
        <v>33916</v>
      </c>
      <c r="O2332" t="s">
        <v>33853</v>
      </c>
      <c r="P2332">
        <v>4</v>
      </c>
      <c r="Q2332">
        <v>38.716666666666697</v>
      </c>
      <c r="R2332">
        <v>139.816666666667</v>
      </c>
      <c r="S2332">
        <v>5</v>
      </c>
      <c r="T2332">
        <v>13</v>
      </c>
      <c r="U2332">
        <v>0</v>
      </c>
      <c r="V2332">
        <v>240</v>
      </c>
      <c r="W2332">
        <v>13</v>
      </c>
    </row>
    <row r="2333" spans="1:23" hidden="1">
      <c r="A2333" t="s">
        <v>34324</v>
      </c>
      <c r="B2333" t="s">
        <v>4983</v>
      </c>
      <c r="C2333" t="s">
        <v>4984</v>
      </c>
      <c r="D2333">
        <v>2006</v>
      </c>
      <c r="E2333" t="s">
        <v>3940</v>
      </c>
      <c r="F2333" t="s">
        <v>4986</v>
      </c>
      <c r="G2333">
        <v>33</v>
      </c>
      <c r="H2333" t="s">
        <v>33917</v>
      </c>
      <c r="J2333">
        <v>33</v>
      </c>
      <c r="K2333" t="s">
        <v>33800</v>
      </c>
      <c r="L2333" t="s">
        <v>33914</v>
      </c>
      <c r="M2333" t="s">
        <v>33915</v>
      </c>
      <c r="N2333" t="s">
        <v>33916</v>
      </c>
      <c r="O2333" t="s">
        <v>33853</v>
      </c>
      <c r="P2333">
        <v>5</v>
      </c>
      <c r="Q2333">
        <v>36.4</v>
      </c>
      <c r="R2333">
        <v>139.316666666667</v>
      </c>
      <c r="S2333">
        <v>5</v>
      </c>
      <c r="T2333">
        <v>10</v>
      </c>
      <c r="U2333">
        <v>100</v>
      </c>
      <c r="V2333">
        <v>240</v>
      </c>
      <c r="W2333">
        <v>10</v>
      </c>
    </row>
    <row r="2334" spans="1:23" hidden="1">
      <c r="A2334" t="s">
        <v>34324</v>
      </c>
      <c r="B2334" t="s">
        <v>4983</v>
      </c>
      <c r="C2334" t="s">
        <v>4984</v>
      </c>
      <c r="D2334">
        <v>2006</v>
      </c>
      <c r="E2334" t="s">
        <v>3940</v>
      </c>
      <c r="F2334" t="s">
        <v>4986</v>
      </c>
      <c r="G2334">
        <v>33</v>
      </c>
      <c r="H2334" t="s">
        <v>33917</v>
      </c>
      <c r="J2334">
        <v>33</v>
      </c>
      <c r="K2334" t="s">
        <v>33800</v>
      </c>
      <c r="L2334" t="s">
        <v>33914</v>
      </c>
      <c r="M2334" t="s">
        <v>33915</v>
      </c>
      <c r="N2334" t="s">
        <v>33916</v>
      </c>
      <c r="O2334" t="s">
        <v>33853</v>
      </c>
      <c r="P2334">
        <v>5</v>
      </c>
      <c r="Q2334">
        <v>36.4</v>
      </c>
      <c r="R2334">
        <v>139.316666666667</v>
      </c>
      <c r="S2334">
        <v>5</v>
      </c>
      <c r="T2334">
        <v>11</v>
      </c>
      <c r="U2334">
        <v>100</v>
      </c>
      <c r="V2334">
        <v>240</v>
      </c>
      <c r="W2334">
        <v>11</v>
      </c>
    </row>
    <row r="2335" spans="1:23" hidden="1">
      <c r="A2335" t="s">
        <v>34324</v>
      </c>
      <c r="B2335" t="s">
        <v>4983</v>
      </c>
      <c r="C2335" t="s">
        <v>4984</v>
      </c>
      <c r="D2335">
        <v>2006</v>
      </c>
      <c r="E2335" t="s">
        <v>3940</v>
      </c>
      <c r="F2335" t="s">
        <v>4986</v>
      </c>
      <c r="G2335">
        <v>33</v>
      </c>
      <c r="H2335" t="s">
        <v>33917</v>
      </c>
      <c r="J2335">
        <v>33</v>
      </c>
      <c r="K2335" t="s">
        <v>33800</v>
      </c>
      <c r="L2335" t="s">
        <v>33914</v>
      </c>
      <c r="M2335" t="s">
        <v>33915</v>
      </c>
      <c r="N2335" t="s">
        <v>33916</v>
      </c>
      <c r="O2335" t="s">
        <v>33853</v>
      </c>
      <c r="P2335">
        <v>5</v>
      </c>
      <c r="Q2335">
        <v>36.4</v>
      </c>
      <c r="R2335">
        <v>139.316666666667</v>
      </c>
      <c r="S2335">
        <v>5</v>
      </c>
      <c r="T2335">
        <v>11.5</v>
      </c>
      <c r="U2335">
        <v>96.6666666666667</v>
      </c>
      <c r="V2335">
        <v>240</v>
      </c>
      <c r="W2335">
        <v>11.5</v>
      </c>
    </row>
    <row r="2336" spans="1:23" hidden="1">
      <c r="A2336" t="s">
        <v>34324</v>
      </c>
      <c r="B2336" t="s">
        <v>4983</v>
      </c>
      <c r="C2336" t="s">
        <v>4984</v>
      </c>
      <c r="D2336">
        <v>2006</v>
      </c>
      <c r="E2336" t="s">
        <v>3940</v>
      </c>
      <c r="F2336" t="s">
        <v>4986</v>
      </c>
      <c r="G2336">
        <v>33</v>
      </c>
      <c r="H2336" t="s">
        <v>33917</v>
      </c>
      <c r="J2336">
        <v>33</v>
      </c>
      <c r="K2336" t="s">
        <v>33800</v>
      </c>
      <c r="L2336" t="s">
        <v>33914</v>
      </c>
      <c r="M2336" t="s">
        <v>33915</v>
      </c>
      <c r="N2336" t="s">
        <v>33916</v>
      </c>
      <c r="O2336" t="s">
        <v>33853</v>
      </c>
      <c r="P2336">
        <v>5</v>
      </c>
      <c r="Q2336">
        <v>36.4</v>
      </c>
      <c r="R2336">
        <v>139.316666666667</v>
      </c>
      <c r="S2336">
        <v>5</v>
      </c>
      <c r="T2336">
        <v>12</v>
      </c>
      <c r="U2336">
        <v>16.6666666666667</v>
      </c>
      <c r="V2336">
        <v>240</v>
      </c>
      <c r="W2336">
        <v>12</v>
      </c>
    </row>
    <row r="2337" spans="1:23" hidden="1">
      <c r="A2337" t="s">
        <v>34324</v>
      </c>
      <c r="B2337" t="s">
        <v>4983</v>
      </c>
      <c r="C2337" t="s">
        <v>4984</v>
      </c>
      <c r="D2337">
        <v>2006</v>
      </c>
      <c r="E2337" t="s">
        <v>3940</v>
      </c>
      <c r="F2337" t="s">
        <v>4986</v>
      </c>
      <c r="G2337">
        <v>33</v>
      </c>
      <c r="H2337" t="s">
        <v>33917</v>
      </c>
      <c r="J2337">
        <v>33</v>
      </c>
      <c r="K2337" t="s">
        <v>33800</v>
      </c>
      <c r="L2337" t="s">
        <v>33914</v>
      </c>
      <c r="M2337" t="s">
        <v>33915</v>
      </c>
      <c r="N2337" t="s">
        <v>33916</v>
      </c>
      <c r="O2337" t="s">
        <v>33853</v>
      </c>
      <c r="P2337">
        <v>5</v>
      </c>
      <c r="Q2337">
        <v>36.4</v>
      </c>
      <c r="R2337">
        <v>139.316666666667</v>
      </c>
      <c r="S2337">
        <v>5</v>
      </c>
      <c r="T2337">
        <v>13</v>
      </c>
      <c r="U2337">
        <v>0</v>
      </c>
      <c r="V2337">
        <v>240</v>
      </c>
      <c r="W2337">
        <v>13</v>
      </c>
    </row>
    <row r="2338" spans="1:23" hidden="1">
      <c r="A2338" t="s">
        <v>34324</v>
      </c>
      <c r="B2338" t="s">
        <v>4983</v>
      </c>
      <c r="C2338" t="s">
        <v>4984</v>
      </c>
      <c r="D2338">
        <v>2006</v>
      </c>
      <c r="E2338" t="s">
        <v>3940</v>
      </c>
      <c r="F2338" t="s">
        <v>4986</v>
      </c>
      <c r="G2338">
        <v>33</v>
      </c>
      <c r="H2338" t="s">
        <v>33917</v>
      </c>
      <c r="J2338">
        <v>33</v>
      </c>
      <c r="K2338" t="s">
        <v>33800</v>
      </c>
      <c r="L2338" t="s">
        <v>33914</v>
      </c>
      <c r="M2338" t="s">
        <v>33915</v>
      </c>
      <c r="N2338" t="s">
        <v>33916</v>
      </c>
      <c r="O2338" t="s">
        <v>33853</v>
      </c>
      <c r="P2338">
        <v>6</v>
      </c>
      <c r="Q2338">
        <v>36.25</v>
      </c>
      <c r="R2338">
        <v>139.63333333333301</v>
      </c>
      <c r="S2338">
        <v>5</v>
      </c>
      <c r="T2338">
        <v>10</v>
      </c>
      <c r="U2338">
        <v>100</v>
      </c>
      <c r="V2338">
        <v>240</v>
      </c>
      <c r="W2338">
        <v>10</v>
      </c>
    </row>
    <row r="2339" spans="1:23" hidden="1">
      <c r="A2339" t="s">
        <v>34324</v>
      </c>
      <c r="B2339" t="s">
        <v>4983</v>
      </c>
      <c r="C2339" t="s">
        <v>4984</v>
      </c>
      <c r="D2339">
        <v>2006</v>
      </c>
      <c r="E2339" t="s">
        <v>3940</v>
      </c>
      <c r="F2339" t="s">
        <v>4986</v>
      </c>
      <c r="G2339">
        <v>33</v>
      </c>
      <c r="H2339" t="s">
        <v>33917</v>
      </c>
      <c r="J2339">
        <v>33</v>
      </c>
      <c r="K2339" t="s">
        <v>33800</v>
      </c>
      <c r="L2339" t="s">
        <v>33914</v>
      </c>
      <c r="M2339" t="s">
        <v>33915</v>
      </c>
      <c r="N2339" t="s">
        <v>33916</v>
      </c>
      <c r="O2339" t="s">
        <v>33853</v>
      </c>
      <c r="P2339">
        <v>6</v>
      </c>
      <c r="Q2339">
        <v>36.25</v>
      </c>
      <c r="R2339">
        <v>139.63333333333301</v>
      </c>
      <c r="S2339">
        <v>5</v>
      </c>
      <c r="T2339">
        <v>11</v>
      </c>
      <c r="U2339">
        <v>100</v>
      </c>
      <c r="V2339">
        <v>240</v>
      </c>
      <c r="W2339">
        <v>11</v>
      </c>
    </row>
    <row r="2340" spans="1:23" hidden="1">
      <c r="A2340" t="s">
        <v>34324</v>
      </c>
      <c r="B2340" t="s">
        <v>4983</v>
      </c>
      <c r="C2340" t="s">
        <v>4984</v>
      </c>
      <c r="D2340">
        <v>2006</v>
      </c>
      <c r="E2340" t="s">
        <v>3940</v>
      </c>
      <c r="F2340" t="s">
        <v>4986</v>
      </c>
      <c r="G2340">
        <v>33</v>
      </c>
      <c r="H2340" t="s">
        <v>33917</v>
      </c>
      <c r="J2340">
        <v>33</v>
      </c>
      <c r="K2340" t="s">
        <v>33800</v>
      </c>
      <c r="L2340" t="s">
        <v>33914</v>
      </c>
      <c r="M2340" t="s">
        <v>33915</v>
      </c>
      <c r="N2340" t="s">
        <v>33916</v>
      </c>
      <c r="O2340" t="s">
        <v>33853</v>
      </c>
      <c r="P2340">
        <v>6</v>
      </c>
      <c r="Q2340">
        <v>36.25</v>
      </c>
      <c r="R2340">
        <v>139.63333333333301</v>
      </c>
      <c r="S2340">
        <v>5</v>
      </c>
      <c r="T2340">
        <v>11.5</v>
      </c>
      <c r="U2340">
        <v>100</v>
      </c>
      <c r="V2340">
        <v>240</v>
      </c>
      <c r="W2340">
        <v>11.5</v>
      </c>
    </row>
    <row r="2341" spans="1:23" hidden="1">
      <c r="A2341" t="s">
        <v>34324</v>
      </c>
      <c r="B2341" t="s">
        <v>4983</v>
      </c>
      <c r="C2341" t="s">
        <v>4984</v>
      </c>
      <c r="D2341">
        <v>2006</v>
      </c>
      <c r="E2341" t="s">
        <v>3940</v>
      </c>
      <c r="F2341" t="s">
        <v>4986</v>
      </c>
      <c r="G2341">
        <v>33</v>
      </c>
      <c r="H2341" t="s">
        <v>33917</v>
      </c>
      <c r="J2341">
        <v>33</v>
      </c>
      <c r="K2341" t="s">
        <v>33800</v>
      </c>
      <c r="L2341" t="s">
        <v>33914</v>
      </c>
      <c r="M2341" t="s">
        <v>33915</v>
      </c>
      <c r="N2341" t="s">
        <v>33916</v>
      </c>
      <c r="O2341" t="s">
        <v>33853</v>
      </c>
      <c r="P2341">
        <v>6</v>
      </c>
      <c r="Q2341">
        <v>36.25</v>
      </c>
      <c r="R2341">
        <v>139.63333333333301</v>
      </c>
      <c r="S2341">
        <v>5</v>
      </c>
      <c r="T2341">
        <v>12</v>
      </c>
      <c r="U2341">
        <v>20</v>
      </c>
      <c r="V2341">
        <v>240</v>
      </c>
      <c r="W2341">
        <v>12</v>
      </c>
    </row>
    <row r="2342" spans="1:23" hidden="1">
      <c r="A2342" t="s">
        <v>34324</v>
      </c>
      <c r="B2342" t="s">
        <v>4983</v>
      </c>
      <c r="C2342" t="s">
        <v>4984</v>
      </c>
      <c r="D2342">
        <v>2006</v>
      </c>
      <c r="E2342" t="s">
        <v>3940</v>
      </c>
      <c r="F2342" t="s">
        <v>4986</v>
      </c>
      <c r="G2342">
        <v>33</v>
      </c>
      <c r="H2342" t="s">
        <v>33917</v>
      </c>
      <c r="J2342">
        <v>33</v>
      </c>
      <c r="K2342" t="s">
        <v>33800</v>
      </c>
      <c r="L2342" t="s">
        <v>33914</v>
      </c>
      <c r="M2342" t="s">
        <v>33915</v>
      </c>
      <c r="N2342" t="s">
        <v>33916</v>
      </c>
      <c r="O2342" t="s">
        <v>33853</v>
      </c>
      <c r="P2342">
        <v>6</v>
      </c>
      <c r="Q2342">
        <v>36.25</v>
      </c>
      <c r="R2342">
        <v>139.63333333333301</v>
      </c>
      <c r="S2342">
        <v>5</v>
      </c>
      <c r="T2342">
        <v>13</v>
      </c>
      <c r="U2342">
        <v>0</v>
      </c>
      <c r="V2342">
        <v>240</v>
      </c>
      <c r="W2342">
        <v>13</v>
      </c>
    </row>
    <row r="2343" spans="1:23" hidden="1">
      <c r="A2343" t="s">
        <v>34324</v>
      </c>
      <c r="B2343" t="s">
        <v>4983</v>
      </c>
      <c r="C2343" t="s">
        <v>4984</v>
      </c>
      <c r="D2343">
        <v>2006</v>
      </c>
      <c r="E2343" t="s">
        <v>3940</v>
      </c>
      <c r="F2343" t="s">
        <v>4986</v>
      </c>
      <c r="G2343">
        <v>33</v>
      </c>
      <c r="H2343" t="s">
        <v>33917</v>
      </c>
      <c r="J2343">
        <v>33</v>
      </c>
      <c r="K2343" t="s">
        <v>33800</v>
      </c>
      <c r="L2343" t="s">
        <v>33914</v>
      </c>
      <c r="M2343" t="s">
        <v>33915</v>
      </c>
      <c r="N2343" t="s">
        <v>33916</v>
      </c>
      <c r="O2343" t="s">
        <v>33853</v>
      </c>
      <c r="P2343">
        <v>7</v>
      </c>
      <c r="Q2343">
        <v>36.533333333333303</v>
      </c>
      <c r="R2343">
        <v>140.566666666667</v>
      </c>
      <c r="S2343">
        <v>5</v>
      </c>
      <c r="T2343">
        <v>10</v>
      </c>
      <c r="U2343">
        <v>100</v>
      </c>
      <c r="V2343">
        <v>240</v>
      </c>
      <c r="W2343">
        <v>10</v>
      </c>
    </row>
    <row r="2344" spans="1:23" hidden="1">
      <c r="A2344" t="s">
        <v>34324</v>
      </c>
      <c r="B2344" t="s">
        <v>4983</v>
      </c>
      <c r="C2344" t="s">
        <v>4984</v>
      </c>
      <c r="D2344">
        <v>2006</v>
      </c>
      <c r="E2344" t="s">
        <v>3940</v>
      </c>
      <c r="F2344" t="s">
        <v>4986</v>
      </c>
      <c r="G2344">
        <v>33</v>
      </c>
      <c r="H2344" t="s">
        <v>33917</v>
      </c>
      <c r="J2344">
        <v>33</v>
      </c>
      <c r="K2344" t="s">
        <v>33800</v>
      </c>
      <c r="L2344" t="s">
        <v>33914</v>
      </c>
      <c r="M2344" t="s">
        <v>33915</v>
      </c>
      <c r="N2344" t="s">
        <v>33916</v>
      </c>
      <c r="O2344" t="s">
        <v>33853</v>
      </c>
      <c r="P2344">
        <v>7</v>
      </c>
      <c r="Q2344">
        <v>36.533333333333303</v>
      </c>
      <c r="R2344">
        <v>140.566666666667</v>
      </c>
      <c r="S2344">
        <v>5</v>
      </c>
      <c r="T2344">
        <v>11</v>
      </c>
      <c r="U2344">
        <v>100</v>
      </c>
      <c r="V2344">
        <v>240</v>
      </c>
      <c r="W2344">
        <v>11</v>
      </c>
    </row>
    <row r="2345" spans="1:23" hidden="1">
      <c r="A2345" t="s">
        <v>34324</v>
      </c>
      <c r="B2345" t="s">
        <v>4983</v>
      </c>
      <c r="C2345" t="s">
        <v>4984</v>
      </c>
      <c r="D2345">
        <v>2006</v>
      </c>
      <c r="E2345" t="s">
        <v>3940</v>
      </c>
      <c r="F2345" t="s">
        <v>4986</v>
      </c>
      <c r="G2345">
        <v>33</v>
      </c>
      <c r="H2345" t="s">
        <v>33917</v>
      </c>
      <c r="J2345">
        <v>33</v>
      </c>
      <c r="K2345" t="s">
        <v>33800</v>
      </c>
      <c r="L2345" t="s">
        <v>33914</v>
      </c>
      <c r="M2345" t="s">
        <v>33915</v>
      </c>
      <c r="N2345" t="s">
        <v>33916</v>
      </c>
      <c r="O2345" t="s">
        <v>33853</v>
      </c>
      <c r="P2345">
        <v>7</v>
      </c>
      <c r="Q2345">
        <v>36.533333333333303</v>
      </c>
      <c r="R2345">
        <v>140.566666666667</v>
      </c>
      <c r="S2345">
        <v>5</v>
      </c>
      <c r="T2345">
        <v>11.5</v>
      </c>
      <c r="U2345">
        <v>91.6666666666667</v>
      </c>
      <c r="V2345">
        <v>240</v>
      </c>
      <c r="W2345">
        <v>11.5</v>
      </c>
    </row>
    <row r="2346" spans="1:23" hidden="1">
      <c r="A2346" t="s">
        <v>34324</v>
      </c>
      <c r="B2346" t="s">
        <v>4983</v>
      </c>
      <c r="C2346" t="s">
        <v>4984</v>
      </c>
      <c r="D2346">
        <v>2006</v>
      </c>
      <c r="E2346" t="s">
        <v>3940</v>
      </c>
      <c r="F2346" t="s">
        <v>4986</v>
      </c>
      <c r="G2346">
        <v>33</v>
      </c>
      <c r="H2346" t="s">
        <v>33917</v>
      </c>
      <c r="J2346">
        <v>33</v>
      </c>
      <c r="K2346" t="s">
        <v>33800</v>
      </c>
      <c r="L2346" t="s">
        <v>33914</v>
      </c>
      <c r="M2346" t="s">
        <v>33915</v>
      </c>
      <c r="N2346" t="s">
        <v>33916</v>
      </c>
      <c r="O2346" t="s">
        <v>33853</v>
      </c>
      <c r="P2346">
        <v>7</v>
      </c>
      <c r="Q2346">
        <v>36.533333333333303</v>
      </c>
      <c r="R2346">
        <v>140.566666666667</v>
      </c>
      <c r="S2346">
        <v>5</v>
      </c>
      <c r="T2346">
        <v>12</v>
      </c>
      <c r="U2346">
        <v>11.6666666666667</v>
      </c>
      <c r="V2346">
        <v>240</v>
      </c>
      <c r="W2346">
        <v>12</v>
      </c>
    </row>
    <row r="2347" spans="1:23" hidden="1">
      <c r="A2347" t="s">
        <v>34324</v>
      </c>
      <c r="B2347" t="s">
        <v>4983</v>
      </c>
      <c r="C2347" t="s">
        <v>4984</v>
      </c>
      <c r="D2347">
        <v>2006</v>
      </c>
      <c r="E2347" t="s">
        <v>3940</v>
      </c>
      <c r="F2347" t="s">
        <v>4986</v>
      </c>
      <c r="G2347">
        <v>33</v>
      </c>
      <c r="H2347" t="s">
        <v>33917</v>
      </c>
      <c r="J2347">
        <v>33</v>
      </c>
      <c r="K2347" t="s">
        <v>33800</v>
      </c>
      <c r="L2347" t="s">
        <v>33914</v>
      </c>
      <c r="M2347" t="s">
        <v>33915</v>
      </c>
      <c r="N2347" t="s">
        <v>33916</v>
      </c>
      <c r="O2347" t="s">
        <v>33853</v>
      </c>
      <c r="P2347">
        <v>7</v>
      </c>
      <c r="Q2347">
        <v>36.533333333333303</v>
      </c>
      <c r="R2347">
        <v>140.566666666667</v>
      </c>
      <c r="S2347">
        <v>5</v>
      </c>
      <c r="T2347">
        <v>13</v>
      </c>
      <c r="U2347">
        <v>0</v>
      </c>
      <c r="V2347">
        <v>240</v>
      </c>
      <c r="W2347">
        <v>13</v>
      </c>
    </row>
    <row r="2348" spans="1:23" hidden="1">
      <c r="A2348" t="s">
        <v>34324</v>
      </c>
      <c r="B2348" t="s">
        <v>4983</v>
      </c>
      <c r="C2348" t="s">
        <v>4984</v>
      </c>
      <c r="D2348">
        <v>2006</v>
      </c>
      <c r="E2348" t="s">
        <v>3940</v>
      </c>
      <c r="F2348" t="s">
        <v>4986</v>
      </c>
      <c r="G2348">
        <v>33</v>
      </c>
      <c r="H2348" t="s">
        <v>33917</v>
      </c>
      <c r="J2348">
        <v>33</v>
      </c>
      <c r="K2348" t="s">
        <v>33800</v>
      </c>
      <c r="L2348" t="s">
        <v>33914</v>
      </c>
      <c r="M2348" t="s">
        <v>33915</v>
      </c>
      <c r="N2348" t="s">
        <v>33916</v>
      </c>
      <c r="O2348" t="s">
        <v>33853</v>
      </c>
      <c r="P2348">
        <v>8</v>
      </c>
      <c r="Q2348">
        <v>36.25</v>
      </c>
      <c r="R2348">
        <v>137.98333333333301</v>
      </c>
      <c r="S2348">
        <v>5</v>
      </c>
      <c r="T2348">
        <v>10</v>
      </c>
      <c r="U2348">
        <v>100</v>
      </c>
      <c r="V2348">
        <v>240</v>
      </c>
      <c r="W2348">
        <v>10</v>
      </c>
    </row>
    <row r="2349" spans="1:23" hidden="1">
      <c r="A2349" t="s">
        <v>34324</v>
      </c>
      <c r="B2349" t="s">
        <v>4983</v>
      </c>
      <c r="C2349" t="s">
        <v>4984</v>
      </c>
      <c r="D2349">
        <v>2006</v>
      </c>
      <c r="E2349" t="s">
        <v>3940</v>
      </c>
      <c r="F2349" t="s">
        <v>4986</v>
      </c>
      <c r="G2349">
        <v>33</v>
      </c>
      <c r="H2349" t="s">
        <v>33917</v>
      </c>
      <c r="J2349">
        <v>33</v>
      </c>
      <c r="K2349" t="s">
        <v>33800</v>
      </c>
      <c r="L2349" t="s">
        <v>33914</v>
      </c>
      <c r="M2349" t="s">
        <v>33915</v>
      </c>
      <c r="N2349" t="s">
        <v>33916</v>
      </c>
      <c r="O2349" t="s">
        <v>33853</v>
      </c>
      <c r="P2349">
        <v>8</v>
      </c>
      <c r="Q2349">
        <v>36.25</v>
      </c>
      <c r="R2349">
        <v>137.98333333333301</v>
      </c>
      <c r="S2349">
        <v>5</v>
      </c>
      <c r="T2349">
        <v>11</v>
      </c>
      <c r="U2349">
        <v>100</v>
      </c>
      <c r="V2349">
        <v>240</v>
      </c>
      <c r="W2349">
        <v>11</v>
      </c>
    </row>
    <row r="2350" spans="1:23" hidden="1">
      <c r="A2350" t="s">
        <v>34324</v>
      </c>
      <c r="B2350" t="s">
        <v>4983</v>
      </c>
      <c r="C2350" t="s">
        <v>4984</v>
      </c>
      <c r="D2350">
        <v>2006</v>
      </c>
      <c r="E2350" t="s">
        <v>3940</v>
      </c>
      <c r="F2350" t="s">
        <v>4986</v>
      </c>
      <c r="G2350">
        <v>33</v>
      </c>
      <c r="H2350" t="s">
        <v>33917</v>
      </c>
      <c r="J2350">
        <v>33</v>
      </c>
      <c r="K2350" t="s">
        <v>33800</v>
      </c>
      <c r="L2350" t="s">
        <v>33914</v>
      </c>
      <c r="M2350" t="s">
        <v>33915</v>
      </c>
      <c r="N2350" t="s">
        <v>33916</v>
      </c>
      <c r="O2350" t="s">
        <v>33853</v>
      </c>
      <c r="P2350">
        <v>8</v>
      </c>
      <c r="Q2350">
        <v>36.25</v>
      </c>
      <c r="R2350">
        <v>137.98333333333301</v>
      </c>
      <c r="S2350">
        <v>5</v>
      </c>
      <c r="T2350">
        <v>11.5</v>
      </c>
      <c r="U2350">
        <v>100</v>
      </c>
      <c r="V2350">
        <v>240</v>
      </c>
      <c r="W2350">
        <v>11.5</v>
      </c>
    </row>
    <row r="2351" spans="1:23" hidden="1">
      <c r="A2351" t="s">
        <v>34324</v>
      </c>
      <c r="B2351" t="s">
        <v>4983</v>
      </c>
      <c r="C2351" t="s">
        <v>4984</v>
      </c>
      <c r="D2351">
        <v>2006</v>
      </c>
      <c r="E2351" t="s">
        <v>3940</v>
      </c>
      <c r="F2351" t="s">
        <v>4986</v>
      </c>
      <c r="G2351">
        <v>33</v>
      </c>
      <c r="H2351" t="s">
        <v>33917</v>
      </c>
      <c r="J2351">
        <v>33</v>
      </c>
      <c r="K2351" t="s">
        <v>33800</v>
      </c>
      <c r="L2351" t="s">
        <v>33914</v>
      </c>
      <c r="M2351" t="s">
        <v>33915</v>
      </c>
      <c r="N2351" t="s">
        <v>33916</v>
      </c>
      <c r="O2351" t="s">
        <v>33853</v>
      </c>
      <c r="P2351">
        <v>8</v>
      </c>
      <c r="Q2351">
        <v>36.25</v>
      </c>
      <c r="R2351">
        <v>137.98333333333301</v>
      </c>
      <c r="S2351">
        <v>5</v>
      </c>
      <c r="T2351">
        <v>12</v>
      </c>
      <c r="U2351">
        <v>83.3333333333333</v>
      </c>
      <c r="V2351">
        <v>240</v>
      </c>
      <c r="W2351">
        <v>12</v>
      </c>
    </row>
    <row r="2352" spans="1:23" hidden="1">
      <c r="A2352" t="s">
        <v>34324</v>
      </c>
      <c r="B2352" t="s">
        <v>4983</v>
      </c>
      <c r="C2352" t="s">
        <v>4984</v>
      </c>
      <c r="D2352">
        <v>2006</v>
      </c>
      <c r="E2352" t="s">
        <v>3940</v>
      </c>
      <c r="F2352" t="s">
        <v>4986</v>
      </c>
      <c r="G2352">
        <v>33</v>
      </c>
      <c r="H2352" t="s">
        <v>33917</v>
      </c>
      <c r="J2352">
        <v>33</v>
      </c>
      <c r="K2352" t="s">
        <v>33800</v>
      </c>
      <c r="L2352" t="s">
        <v>33914</v>
      </c>
      <c r="M2352" t="s">
        <v>33915</v>
      </c>
      <c r="N2352" t="s">
        <v>33916</v>
      </c>
      <c r="O2352" t="s">
        <v>33853</v>
      </c>
      <c r="P2352">
        <v>8</v>
      </c>
      <c r="Q2352">
        <v>36.25</v>
      </c>
      <c r="R2352">
        <v>137.98333333333301</v>
      </c>
      <c r="S2352">
        <v>5</v>
      </c>
      <c r="T2352">
        <v>13</v>
      </c>
      <c r="U2352">
        <v>0</v>
      </c>
      <c r="V2352">
        <v>240</v>
      </c>
      <c r="W2352">
        <v>13</v>
      </c>
    </row>
    <row r="2353" spans="1:23" hidden="1">
      <c r="A2353" t="s">
        <v>34324</v>
      </c>
      <c r="B2353" t="s">
        <v>4983</v>
      </c>
      <c r="C2353" t="s">
        <v>4984</v>
      </c>
      <c r="D2353">
        <v>2006</v>
      </c>
      <c r="E2353" t="s">
        <v>3940</v>
      </c>
      <c r="F2353" t="s">
        <v>4986</v>
      </c>
      <c r="G2353">
        <v>33</v>
      </c>
      <c r="H2353" t="s">
        <v>33917</v>
      </c>
      <c r="J2353">
        <v>33</v>
      </c>
      <c r="K2353" t="s">
        <v>33800</v>
      </c>
      <c r="L2353" t="s">
        <v>33914</v>
      </c>
      <c r="M2353" t="s">
        <v>33915</v>
      </c>
      <c r="N2353" t="s">
        <v>33916</v>
      </c>
      <c r="O2353" t="s">
        <v>33853</v>
      </c>
      <c r="P2353">
        <v>9</v>
      </c>
      <c r="Q2353">
        <v>36.716666666666697</v>
      </c>
      <c r="R2353">
        <v>137.25</v>
      </c>
      <c r="S2353">
        <v>5</v>
      </c>
      <c r="T2353">
        <v>10</v>
      </c>
      <c r="U2353">
        <v>100</v>
      </c>
      <c r="V2353">
        <v>240</v>
      </c>
      <c r="W2353">
        <v>10</v>
      </c>
    </row>
    <row r="2354" spans="1:23" hidden="1">
      <c r="A2354" t="s">
        <v>34324</v>
      </c>
      <c r="B2354" t="s">
        <v>4983</v>
      </c>
      <c r="C2354" t="s">
        <v>4984</v>
      </c>
      <c r="D2354">
        <v>2006</v>
      </c>
      <c r="E2354" t="s">
        <v>3940</v>
      </c>
      <c r="F2354" t="s">
        <v>4986</v>
      </c>
      <c r="G2354">
        <v>33</v>
      </c>
      <c r="H2354" t="s">
        <v>33917</v>
      </c>
      <c r="J2354">
        <v>33</v>
      </c>
      <c r="K2354" t="s">
        <v>33800</v>
      </c>
      <c r="L2354" t="s">
        <v>33914</v>
      </c>
      <c r="M2354" t="s">
        <v>33915</v>
      </c>
      <c r="N2354" t="s">
        <v>33916</v>
      </c>
      <c r="O2354" t="s">
        <v>33853</v>
      </c>
      <c r="P2354">
        <v>9</v>
      </c>
      <c r="Q2354">
        <v>36.716666666666697</v>
      </c>
      <c r="R2354">
        <v>137.25</v>
      </c>
      <c r="S2354">
        <v>5</v>
      </c>
      <c r="T2354">
        <v>11</v>
      </c>
      <c r="U2354">
        <v>100</v>
      </c>
      <c r="V2354">
        <v>240</v>
      </c>
      <c r="W2354">
        <v>11</v>
      </c>
    </row>
    <row r="2355" spans="1:23" hidden="1">
      <c r="A2355" t="s">
        <v>34324</v>
      </c>
      <c r="B2355" t="s">
        <v>4983</v>
      </c>
      <c r="C2355" t="s">
        <v>4984</v>
      </c>
      <c r="D2355">
        <v>2006</v>
      </c>
      <c r="E2355" t="s">
        <v>3940</v>
      </c>
      <c r="F2355" t="s">
        <v>4986</v>
      </c>
      <c r="G2355">
        <v>33</v>
      </c>
      <c r="H2355" t="s">
        <v>33917</v>
      </c>
      <c r="J2355">
        <v>33</v>
      </c>
      <c r="K2355" t="s">
        <v>33800</v>
      </c>
      <c r="L2355" t="s">
        <v>33914</v>
      </c>
      <c r="M2355" t="s">
        <v>33915</v>
      </c>
      <c r="N2355" t="s">
        <v>33916</v>
      </c>
      <c r="O2355" t="s">
        <v>33853</v>
      </c>
      <c r="P2355">
        <v>9</v>
      </c>
      <c r="Q2355">
        <v>36.716666666666697</v>
      </c>
      <c r="R2355">
        <v>137.25</v>
      </c>
      <c r="S2355">
        <v>5</v>
      </c>
      <c r="T2355">
        <v>11.5</v>
      </c>
      <c r="U2355">
        <v>100</v>
      </c>
      <c r="V2355">
        <v>240</v>
      </c>
      <c r="W2355">
        <v>11.5</v>
      </c>
    </row>
    <row r="2356" spans="1:23" hidden="1">
      <c r="A2356" t="s">
        <v>34324</v>
      </c>
      <c r="B2356" t="s">
        <v>4983</v>
      </c>
      <c r="C2356" t="s">
        <v>4984</v>
      </c>
      <c r="D2356">
        <v>2006</v>
      </c>
      <c r="E2356" t="s">
        <v>3940</v>
      </c>
      <c r="F2356" t="s">
        <v>4986</v>
      </c>
      <c r="G2356">
        <v>33</v>
      </c>
      <c r="H2356" t="s">
        <v>33917</v>
      </c>
      <c r="J2356">
        <v>33</v>
      </c>
      <c r="K2356" t="s">
        <v>33800</v>
      </c>
      <c r="L2356" t="s">
        <v>33914</v>
      </c>
      <c r="M2356" t="s">
        <v>33915</v>
      </c>
      <c r="N2356" t="s">
        <v>33916</v>
      </c>
      <c r="O2356" t="s">
        <v>33853</v>
      </c>
      <c r="P2356">
        <v>9</v>
      </c>
      <c r="Q2356">
        <v>36.716666666666697</v>
      </c>
      <c r="R2356">
        <v>137.25</v>
      </c>
      <c r="S2356">
        <v>5</v>
      </c>
      <c r="T2356">
        <v>12</v>
      </c>
      <c r="U2356">
        <v>16.6666666666667</v>
      </c>
      <c r="V2356">
        <v>240</v>
      </c>
      <c r="W2356">
        <v>12</v>
      </c>
    </row>
    <row r="2357" spans="1:23" hidden="1">
      <c r="A2357" t="s">
        <v>34324</v>
      </c>
      <c r="B2357" t="s">
        <v>4983</v>
      </c>
      <c r="C2357" t="s">
        <v>4984</v>
      </c>
      <c r="D2357">
        <v>2006</v>
      </c>
      <c r="E2357" t="s">
        <v>3940</v>
      </c>
      <c r="F2357" t="s">
        <v>4986</v>
      </c>
      <c r="G2357">
        <v>33</v>
      </c>
      <c r="H2357" t="s">
        <v>33917</v>
      </c>
      <c r="J2357">
        <v>33</v>
      </c>
      <c r="K2357" t="s">
        <v>33800</v>
      </c>
      <c r="L2357" t="s">
        <v>33914</v>
      </c>
      <c r="M2357" t="s">
        <v>33915</v>
      </c>
      <c r="N2357" t="s">
        <v>33916</v>
      </c>
      <c r="O2357" t="s">
        <v>33853</v>
      </c>
      <c r="P2357">
        <v>9</v>
      </c>
      <c r="Q2357">
        <v>36.716666666666697</v>
      </c>
      <c r="R2357">
        <v>137.25</v>
      </c>
      <c r="S2357">
        <v>5</v>
      </c>
      <c r="T2357">
        <v>13</v>
      </c>
      <c r="U2357">
        <v>0</v>
      </c>
      <c r="V2357">
        <v>240</v>
      </c>
      <c r="W2357">
        <v>13</v>
      </c>
    </row>
    <row r="2358" spans="1:23" hidden="1">
      <c r="A2358" t="s">
        <v>34324</v>
      </c>
      <c r="B2358" t="s">
        <v>4983</v>
      </c>
      <c r="C2358" t="s">
        <v>4984</v>
      </c>
      <c r="D2358">
        <v>2006</v>
      </c>
      <c r="E2358" t="s">
        <v>3940</v>
      </c>
      <c r="F2358" t="s">
        <v>4986</v>
      </c>
      <c r="G2358">
        <v>33</v>
      </c>
      <c r="H2358" t="s">
        <v>33917</v>
      </c>
      <c r="J2358">
        <v>33</v>
      </c>
      <c r="K2358" t="s">
        <v>33800</v>
      </c>
      <c r="L2358" t="s">
        <v>33914</v>
      </c>
      <c r="M2358" t="s">
        <v>33915</v>
      </c>
      <c r="N2358" t="s">
        <v>33916</v>
      </c>
      <c r="O2358" t="s">
        <v>33853</v>
      </c>
      <c r="P2358">
        <v>10</v>
      </c>
      <c r="Q2358">
        <v>34.8333333333333</v>
      </c>
      <c r="R2358">
        <v>138.166666666667</v>
      </c>
      <c r="S2358">
        <v>5</v>
      </c>
      <c r="T2358">
        <v>10</v>
      </c>
      <c r="U2358">
        <v>100</v>
      </c>
      <c r="V2358">
        <v>240</v>
      </c>
      <c r="W2358">
        <v>10</v>
      </c>
    </row>
    <row r="2359" spans="1:23" hidden="1">
      <c r="A2359" t="s">
        <v>34324</v>
      </c>
      <c r="B2359" t="s">
        <v>4983</v>
      </c>
      <c r="C2359" t="s">
        <v>4984</v>
      </c>
      <c r="D2359">
        <v>2006</v>
      </c>
      <c r="E2359" t="s">
        <v>3940</v>
      </c>
      <c r="F2359" t="s">
        <v>4986</v>
      </c>
      <c r="G2359">
        <v>33</v>
      </c>
      <c r="H2359" t="s">
        <v>33917</v>
      </c>
      <c r="J2359">
        <v>33</v>
      </c>
      <c r="K2359" t="s">
        <v>33800</v>
      </c>
      <c r="L2359" t="s">
        <v>33914</v>
      </c>
      <c r="M2359" t="s">
        <v>33915</v>
      </c>
      <c r="N2359" t="s">
        <v>33916</v>
      </c>
      <c r="O2359" t="s">
        <v>33853</v>
      </c>
      <c r="P2359">
        <v>10</v>
      </c>
      <c r="Q2359">
        <v>34.8333333333333</v>
      </c>
      <c r="R2359">
        <v>138.166666666667</v>
      </c>
      <c r="S2359">
        <v>5</v>
      </c>
      <c r="T2359">
        <v>11</v>
      </c>
      <c r="U2359">
        <v>100</v>
      </c>
      <c r="V2359">
        <v>240</v>
      </c>
      <c r="W2359">
        <v>11</v>
      </c>
    </row>
    <row r="2360" spans="1:23" hidden="1">
      <c r="A2360" t="s">
        <v>34324</v>
      </c>
      <c r="B2360" t="s">
        <v>4983</v>
      </c>
      <c r="C2360" t="s">
        <v>4984</v>
      </c>
      <c r="D2360">
        <v>2006</v>
      </c>
      <c r="E2360" t="s">
        <v>3940</v>
      </c>
      <c r="F2360" t="s">
        <v>4986</v>
      </c>
      <c r="G2360">
        <v>33</v>
      </c>
      <c r="H2360" t="s">
        <v>33917</v>
      </c>
      <c r="J2360">
        <v>33</v>
      </c>
      <c r="K2360" t="s">
        <v>33800</v>
      </c>
      <c r="L2360" t="s">
        <v>33914</v>
      </c>
      <c r="M2360" t="s">
        <v>33915</v>
      </c>
      <c r="N2360" t="s">
        <v>33916</v>
      </c>
      <c r="O2360" t="s">
        <v>33853</v>
      </c>
      <c r="P2360">
        <v>10</v>
      </c>
      <c r="Q2360">
        <v>34.8333333333333</v>
      </c>
      <c r="R2360">
        <v>138.166666666667</v>
      </c>
      <c r="S2360">
        <v>5</v>
      </c>
      <c r="T2360">
        <v>11.5</v>
      </c>
      <c r="U2360">
        <v>75</v>
      </c>
      <c r="V2360">
        <v>240</v>
      </c>
      <c r="W2360">
        <v>11.5</v>
      </c>
    </row>
    <row r="2361" spans="1:23" hidden="1">
      <c r="A2361" t="s">
        <v>34324</v>
      </c>
      <c r="B2361" t="s">
        <v>4983</v>
      </c>
      <c r="C2361" t="s">
        <v>4984</v>
      </c>
      <c r="D2361">
        <v>2006</v>
      </c>
      <c r="E2361" t="s">
        <v>3940</v>
      </c>
      <c r="F2361" t="s">
        <v>4986</v>
      </c>
      <c r="G2361">
        <v>33</v>
      </c>
      <c r="H2361" t="s">
        <v>33917</v>
      </c>
      <c r="J2361">
        <v>33</v>
      </c>
      <c r="K2361" t="s">
        <v>33800</v>
      </c>
      <c r="L2361" t="s">
        <v>33914</v>
      </c>
      <c r="M2361" t="s">
        <v>33915</v>
      </c>
      <c r="N2361" t="s">
        <v>33916</v>
      </c>
      <c r="O2361" t="s">
        <v>33853</v>
      </c>
      <c r="P2361">
        <v>10</v>
      </c>
      <c r="Q2361">
        <v>34.8333333333333</v>
      </c>
      <c r="R2361">
        <v>138.166666666667</v>
      </c>
      <c r="S2361">
        <v>5</v>
      </c>
      <c r="T2361">
        <v>12</v>
      </c>
      <c r="U2361">
        <v>5</v>
      </c>
      <c r="V2361">
        <v>240</v>
      </c>
      <c r="W2361">
        <v>12</v>
      </c>
    </row>
    <row r="2362" spans="1:23" hidden="1">
      <c r="A2362" t="s">
        <v>34324</v>
      </c>
      <c r="B2362" t="s">
        <v>4983</v>
      </c>
      <c r="C2362" t="s">
        <v>4984</v>
      </c>
      <c r="D2362">
        <v>2006</v>
      </c>
      <c r="E2362" t="s">
        <v>3940</v>
      </c>
      <c r="F2362" t="s">
        <v>4986</v>
      </c>
      <c r="G2362">
        <v>33</v>
      </c>
      <c r="H2362" t="s">
        <v>33917</v>
      </c>
      <c r="J2362">
        <v>33</v>
      </c>
      <c r="K2362" t="s">
        <v>33800</v>
      </c>
      <c r="L2362" t="s">
        <v>33914</v>
      </c>
      <c r="M2362" t="s">
        <v>33915</v>
      </c>
      <c r="N2362" t="s">
        <v>33916</v>
      </c>
      <c r="O2362" t="s">
        <v>33853</v>
      </c>
      <c r="P2362">
        <v>10</v>
      </c>
      <c r="Q2362">
        <v>34.8333333333333</v>
      </c>
      <c r="R2362">
        <v>138.166666666667</v>
      </c>
      <c r="S2362">
        <v>5</v>
      </c>
      <c r="T2362">
        <v>13</v>
      </c>
      <c r="U2362">
        <v>0</v>
      </c>
      <c r="V2362">
        <v>240</v>
      </c>
      <c r="W2362">
        <v>13</v>
      </c>
    </row>
    <row r="2363" spans="1:23" hidden="1">
      <c r="A2363" t="s">
        <v>34324</v>
      </c>
      <c r="B2363" t="s">
        <v>4983</v>
      </c>
      <c r="C2363" t="s">
        <v>4984</v>
      </c>
      <c r="D2363">
        <v>2006</v>
      </c>
      <c r="E2363" t="s">
        <v>3940</v>
      </c>
      <c r="F2363" t="s">
        <v>4986</v>
      </c>
      <c r="G2363">
        <v>33</v>
      </c>
      <c r="H2363" t="s">
        <v>33917</v>
      </c>
      <c r="J2363">
        <v>33</v>
      </c>
      <c r="K2363" t="s">
        <v>33800</v>
      </c>
      <c r="L2363" t="s">
        <v>33914</v>
      </c>
      <c r="M2363" t="s">
        <v>33915</v>
      </c>
      <c r="N2363" t="s">
        <v>33916</v>
      </c>
      <c r="O2363" t="s">
        <v>33853</v>
      </c>
      <c r="P2363">
        <v>11</v>
      </c>
      <c r="Q2363">
        <v>34.6</v>
      </c>
      <c r="R2363">
        <v>135.73333333333301</v>
      </c>
      <c r="S2363">
        <v>5</v>
      </c>
      <c r="T2363">
        <v>10</v>
      </c>
      <c r="U2363">
        <v>100</v>
      </c>
      <c r="V2363">
        <v>240</v>
      </c>
      <c r="W2363">
        <v>10</v>
      </c>
    </row>
    <row r="2364" spans="1:23" hidden="1">
      <c r="A2364" t="s">
        <v>34324</v>
      </c>
      <c r="B2364" t="s">
        <v>4983</v>
      </c>
      <c r="C2364" t="s">
        <v>4984</v>
      </c>
      <c r="D2364">
        <v>2006</v>
      </c>
      <c r="E2364" t="s">
        <v>3940</v>
      </c>
      <c r="F2364" t="s">
        <v>4986</v>
      </c>
      <c r="G2364">
        <v>33</v>
      </c>
      <c r="H2364" t="s">
        <v>33917</v>
      </c>
      <c r="J2364">
        <v>33</v>
      </c>
      <c r="K2364" t="s">
        <v>33800</v>
      </c>
      <c r="L2364" t="s">
        <v>33914</v>
      </c>
      <c r="M2364" t="s">
        <v>33915</v>
      </c>
      <c r="N2364" t="s">
        <v>33916</v>
      </c>
      <c r="O2364" t="s">
        <v>33853</v>
      </c>
      <c r="P2364">
        <v>11</v>
      </c>
      <c r="Q2364">
        <v>34.6</v>
      </c>
      <c r="R2364">
        <v>135.73333333333301</v>
      </c>
      <c r="S2364">
        <v>5</v>
      </c>
      <c r="T2364">
        <v>11</v>
      </c>
      <c r="U2364">
        <v>8.3333333333333304</v>
      </c>
      <c r="V2364">
        <v>240</v>
      </c>
      <c r="W2364">
        <v>11</v>
      </c>
    </row>
    <row r="2365" spans="1:23" hidden="1">
      <c r="A2365" t="s">
        <v>34324</v>
      </c>
      <c r="B2365" t="s">
        <v>4983</v>
      </c>
      <c r="C2365" t="s">
        <v>4984</v>
      </c>
      <c r="D2365">
        <v>2006</v>
      </c>
      <c r="E2365" t="s">
        <v>3940</v>
      </c>
      <c r="F2365" t="s">
        <v>4986</v>
      </c>
      <c r="G2365">
        <v>33</v>
      </c>
      <c r="H2365" t="s">
        <v>33917</v>
      </c>
      <c r="J2365">
        <v>33</v>
      </c>
      <c r="K2365" t="s">
        <v>33800</v>
      </c>
      <c r="L2365" t="s">
        <v>33914</v>
      </c>
      <c r="M2365" t="s">
        <v>33915</v>
      </c>
      <c r="N2365" t="s">
        <v>33916</v>
      </c>
      <c r="O2365" t="s">
        <v>33853</v>
      </c>
      <c r="P2365">
        <v>11</v>
      </c>
      <c r="Q2365">
        <v>34.6</v>
      </c>
      <c r="R2365">
        <v>135.73333333333301</v>
      </c>
      <c r="S2365">
        <v>5</v>
      </c>
      <c r="T2365">
        <v>11.5</v>
      </c>
      <c r="U2365">
        <v>0</v>
      </c>
      <c r="V2365">
        <v>240</v>
      </c>
      <c r="W2365">
        <v>11.5</v>
      </c>
    </row>
    <row r="2366" spans="1:23" hidden="1">
      <c r="A2366" t="s">
        <v>34324</v>
      </c>
      <c r="B2366" t="s">
        <v>4983</v>
      </c>
      <c r="C2366" t="s">
        <v>4984</v>
      </c>
      <c r="D2366">
        <v>2006</v>
      </c>
      <c r="E2366" t="s">
        <v>3940</v>
      </c>
      <c r="F2366" t="s">
        <v>4986</v>
      </c>
      <c r="G2366">
        <v>33</v>
      </c>
      <c r="H2366" t="s">
        <v>33917</v>
      </c>
      <c r="J2366">
        <v>33</v>
      </c>
      <c r="K2366" t="s">
        <v>33800</v>
      </c>
      <c r="L2366" t="s">
        <v>33914</v>
      </c>
      <c r="M2366" t="s">
        <v>33915</v>
      </c>
      <c r="N2366" t="s">
        <v>33916</v>
      </c>
      <c r="O2366" t="s">
        <v>33853</v>
      </c>
      <c r="P2366">
        <v>11</v>
      </c>
      <c r="Q2366">
        <v>34.6</v>
      </c>
      <c r="R2366">
        <v>135.73333333333301</v>
      </c>
      <c r="S2366">
        <v>5</v>
      </c>
      <c r="T2366">
        <v>12</v>
      </c>
      <c r="U2366">
        <v>0</v>
      </c>
      <c r="V2366">
        <v>240</v>
      </c>
      <c r="W2366">
        <v>12</v>
      </c>
    </row>
    <row r="2367" spans="1:23" hidden="1">
      <c r="A2367" t="s">
        <v>34324</v>
      </c>
      <c r="B2367" t="s">
        <v>4983</v>
      </c>
      <c r="C2367" t="s">
        <v>4984</v>
      </c>
      <c r="D2367">
        <v>2006</v>
      </c>
      <c r="E2367" t="s">
        <v>3940</v>
      </c>
      <c r="F2367" t="s">
        <v>4986</v>
      </c>
      <c r="G2367">
        <v>33</v>
      </c>
      <c r="H2367" t="s">
        <v>33917</v>
      </c>
      <c r="J2367">
        <v>33</v>
      </c>
      <c r="K2367" t="s">
        <v>33800</v>
      </c>
      <c r="L2367" t="s">
        <v>33914</v>
      </c>
      <c r="M2367" t="s">
        <v>33915</v>
      </c>
      <c r="N2367" t="s">
        <v>33916</v>
      </c>
      <c r="O2367" t="s">
        <v>33853</v>
      </c>
      <c r="P2367">
        <v>11</v>
      </c>
      <c r="Q2367">
        <v>34.6</v>
      </c>
      <c r="R2367">
        <v>135.73333333333301</v>
      </c>
      <c r="S2367">
        <v>5</v>
      </c>
      <c r="T2367">
        <v>13</v>
      </c>
      <c r="U2367">
        <v>0</v>
      </c>
      <c r="V2367">
        <v>240</v>
      </c>
      <c r="W2367">
        <v>13</v>
      </c>
    </row>
    <row r="2368" spans="1:23" hidden="1">
      <c r="A2368" t="s">
        <v>34324</v>
      </c>
      <c r="B2368" t="s">
        <v>4983</v>
      </c>
      <c r="C2368" t="s">
        <v>4984</v>
      </c>
      <c r="D2368">
        <v>2006</v>
      </c>
      <c r="E2368" t="s">
        <v>3940</v>
      </c>
      <c r="F2368" t="s">
        <v>4986</v>
      </c>
      <c r="G2368">
        <v>33</v>
      </c>
      <c r="H2368" t="s">
        <v>33917</v>
      </c>
      <c r="J2368">
        <v>33</v>
      </c>
      <c r="K2368" t="s">
        <v>33800</v>
      </c>
      <c r="L2368" t="s">
        <v>33914</v>
      </c>
      <c r="M2368" t="s">
        <v>33915</v>
      </c>
      <c r="N2368" t="s">
        <v>33916</v>
      </c>
      <c r="O2368" t="s">
        <v>33853</v>
      </c>
      <c r="P2368">
        <v>12</v>
      </c>
      <c r="Q2368">
        <v>34.616666666666703</v>
      </c>
      <c r="R2368">
        <v>135.69999999999999</v>
      </c>
      <c r="S2368">
        <v>5</v>
      </c>
      <c r="T2368">
        <v>10</v>
      </c>
      <c r="U2368">
        <v>100</v>
      </c>
      <c r="V2368">
        <v>240</v>
      </c>
      <c r="W2368">
        <v>10</v>
      </c>
    </row>
    <row r="2369" spans="1:23" hidden="1">
      <c r="A2369" t="s">
        <v>34324</v>
      </c>
      <c r="B2369" t="s">
        <v>4983</v>
      </c>
      <c r="C2369" t="s">
        <v>4984</v>
      </c>
      <c r="D2369">
        <v>2006</v>
      </c>
      <c r="E2369" t="s">
        <v>3940</v>
      </c>
      <c r="F2369" t="s">
        <v>4986</v>
      </c>
      <c r="G2369">
        <v>33</v>
      </c>
      <c r="H2369" t="s">
        <v>33917</v>
      </c>
      <c r="J2369">
        <v>33</v>
      </c>
      <c r="K2369" t="s">
        <v>33800</v>
      </c>
      <c r="L2369" t="s">
        <v>33914</v>
      </c>
      <c r="M2369" t="s">
        <v>33915</v>
      </c>
      <c r="N2369" t="s">
        <v>33916</v>
      </c>
      <c r="O2369" t="s">
        <v>33853</v>
      </c>
      <c r="P2369">
        <v>12</v>
      </c>
      <c r="Q2369">
        <v>34.616666666666703</v>
      </c>
      <c r="R2369">
        <v>135.69999999999999</v>
      </c>
      <c r="S2369">
        <v>5</v>
      </c>
      <c r="T2369">
        <v>11</v>
      </c>
      <c r="U2369">
        <v>100</v>
      </c>
      <c r="V2369">
        <v>240</v>
      </c>
      <c r="W2369">
        <v>11</v>
      </c>
    </row>
    <row r="2370" spans="1:23" hidden="1">
      <c r="A2370" t="s">
        <v>34324</v>
      </c>
      <c r="B2370" t="s">
        <v>4983</v>
      </c>
      <c r="C2370" t="s">
        <v>4984</v>
      </c>
      <c r="D2370">
        <v>2006</v>
      </c>
      <c r="E2370" t="s">
        <v>3940</v>
      </c>
      <c r="F2370" t="s">
        <v>4986</v>
      </c>
      <c r="G2370">
        <v>33</v>
      </c>
      <c r="H2370" t="s">
        <v>33917</v>
      </c>
      <c r="J2370">
        <v>33</v>
      </c>
      <c r="K2370" t="s">
        <v>33800</v>
      </c>
      <c r="L2370" t="s">
        <v>33914</v>
      </c>
      <c r="M2370" t="s">
        <v>33915</v>
      </c>
      <c r="N2370" t="s">
        <v>33916</v>
      </c>
      <c r="O2370" t="s">
        <v>33853</v>
      </c>
      <c r="P2370">
        <v>12</v>
      </c>
      <c r="Q2370">
        <v>34.616666666666703</v>
      </c>
      <c r="R2370">
        <v>135.69999999999999</v>
      </c>
      <c r="S2370">
        <v>5</v>
      </c>
      <c r="T2370">
        <v>11.5</v>
      </c>
      <c r="U2370">
        <v>41.6666666666667</v>
      </c>
      <c r="V2370">
        <v>240</v>
      </c>
      <c r="W2370">
        <v>11.5</v>
      </c>
    </row>
    <row r="2371" spans="1:23" hidden="1">
      <c r="A2371" t="s">
        <v>34324</v>
      </c>
      <c r="B2371" t="s">
        <v>4983</v>
      </c>
      <c r="C2371" t="s">
        <v>4984</v>
      </c>
      <c r="D2371">
        <v>2006</v>
      </c>
      <c r="E2371" t="s">
        <v>3940</v>
      </c>
      <c r="F2371" t="s">
        <v>4986</v>
      </c>
      <c r="G2371">
        <v>33</v>
      </c>
      <c r="H2371" t="s">
        <v>33917</v>
      </c>
      <c r="J2371">
        <v>33</v>
      </c>
      <c r="K2371" t="s">
        <v>33800</v>
      </c>
      <c r="L2371" t="s">
        <v>33914</v>
      </c>
      <c r="M2371" t="s">
        <v>33915</v>
      </c>
      <c r="N2371" t="s">
        <v>33916</v>
      </c>
      <c r="O2371" t="s">
        <v>33853</v>
      </c>
      <c r="P2371">
        <v>12</v>
      </c>
      <c r="Q2371">
        <v>34.616666666666703</v>
      </c>
      <c r="R2371">
        <v>135.69999999999999</v>
      </c>
      <c r="S2371">
        <v>5</v>
      </c>
      <c r="T2371">
        <v>12</v>
      </c>
      <c r="U2371">
        <v>0</v>
      </c>
      <c r="V2371">
        <v>240</v>
      </c>
      <c r="W2371">
        <v>12</v>
      </c>
    </row>
    <row r="2372" spans="1:23" hidden="1">
      <c r="A2372" t="s">
        <v>34324</v>
      </c>
      <c r="B2372" t="s">
        <v>4983</v>
      </c>
      <c r="C2372" t="s">
        <v>4984</v>
      </c>
      <c r="D2372">
        <v>2006</v>
      </c>
      <c r="E2372" t="s">
        <v>3940</v>
      </c>
      <c r="F2372" t="s">
        <v>4986</v>
      </c>
      <c r="G2372">
        <v>33</v>
      </c>
      <c r="H2372" t="s">
        <v>33917</v>
      </c>
      <c r="J2372">
        <v>33</v>
      </c>
      <c r="K2372" t="s">
        <v>33800</v>
      </c>
      <c r="L2372" t="s">
        <v>33914</v>
      </c>
      <c r="M2372" t="s">
        <v>33915</v>
      </c>
      <c r="N2372" t="s">
        <v>33916</v>
      </c>
      <c r="O2372" t="s">
        <v>33853</v>
      </c>
      <c r="P2372">
        <v>12</v>
      </c>
      <c r="Q2372">
        <v>34.616666666666703</v>
      </c>
      <c r="R2372">
        <v>135.69999999999999</v>
      </c>
      <c r="S2372">
        <v>5</v>
      </c>
      <c r="T2372">
        <v>13</v>
      </c>
      <c r="U2372">
        <v>0</v>
      </c>
      <c r="V2372">
        <v>240</v>
      </c>
      <c r="W2372">
        <v>13</v>
      </c>
    </row>
    <row r="2373" spans="1:23" hidden="1">
      <c r="A2373" t="s">
        <v>34324</v>
      </c>
      <c r="B2373" t="s">
        <v>4983</v>
      </c>
      <c r="C2373" t="s">
        <v>4984</v>
      </c>
      <c r="D2373">
        <v>2006</v>
      </c>
      <c r="E2373" t="s">
        <v>3940</v>
      </c>
      <c r="F2373" t="s">
        <v>4986</v>
      </c>
      <c r="G2373">
        <v>33</v>
      </c>
      <c r="H2373" t="s">
        <v>33917</v>
      </c>
      <c r="J2373">
        <v>33</v>
      </c>
      <c r="K2373" t="s">
        <v>33800</v>
      </c>
      <c r="L2373" t="s">
        <v>33914</v>
      </c>
      <c r="M2373" t="s">
        <v>33915</v>
      </c>
      <c r="N2373" t="s">
        <v>33916</v>
      </c>
      <c r="O2373" t="s">
        <v>33853</v>
      </c>
      <c r="P2373">
        <v>13</v>
      </c>
      <c r="Q2373">
        <v>34.65</v>
      </c>
      <c r="R2373">
        <v>133.916666666667</v>
      </c>
      <c r="S2373">
        <v>5</v>
      </c>
      <c r="T2373">
        <v>10</v>
      </c>
      <c r="U2373">
        <v>100</v>
      </c>
      <c r="V2373">
        <v>240</v>
      </c>
      <c r="W2373">
        <v>10</v>
      </c>
    </row>
    <row r="2374" spans="1:23" hidden="1">
      <c r="A2374" t="s">
        <v>34324</v>
      </c>
      <c r="B2374" t="s">
        <v>4983</v>
      </c>
      <c r="C2374" t="s">
        <v>4984</v>
      </c>
      <c r="D2374">
        <v>2006</v>
      </c>
      <c r="E2374" t="s">
        <v>3940</v>
      </c>
      <c r="F2374" t="s">
        <v>4986</v>
      </c>
      <c r="G2374">
        <v>33</v>
      </c>
      <c r="H2374" t="s">
        <v>33917</v>
      </c>
      <c r="J2374">
        <v>33</v>
      </c>
      <c r="K2374" t="s">
        <v>33800</v>
      </c>
      <c r="L2374" t="s">
        <v>33914</v>
      </c>
      <c r="M2374" t="s">
        <v>33915</v>
      </c>
      <c r="N2374" t="s">
        <v>33916</v>
      </c>
      <c r="O2374" t="s">
        <v>33853</v>
      </c>
      <c r="P2374">
        <v>13</v>
      </c>
      <c r="Q2374">
        <v>34.65</v>
      </c>
      <c r="R2374">
        <v>133.916666666667</v>
      </c>
      <c r="S2374">
        <v>5</v>
      </c>
      <c r="T2374">
        <v>11</v>
      </c>
      <c r="U2374">
        <v>100</v>
      </c>
      <c r="V2374">
        <v>240</v>
      </c>
      <c r="W2374">
        <v>11</v>
      </c>
    </row>
    <row r="2375" spans="1:23" hidden="1">
      <c r="A2375" t="s">
        <v>34324</v>
      </c>
      <c r="B2375" t="s">
        <v>4983</v>
      </c>
      <c r="C2375" t="s">
        <v>4984</v>
      </c>
      <c r="D2375">
        <v>2006</v>
      </c>
      <c r="E2375" t="s">
        <v>3940</v>
      </c>
      <c r="F2375" t="s">
        <v>4986</v>
      </c>
      <c r="G2375">
        <v>33</v>
      </c>
      <c r="H2375" t="s">
        <v>33917</v>
      </c>
      <c r="J2375">
        <v>33</v>
      </c>
      <c r="K2375" t="s">
        <v>33800</v>
      </c>
      <c r="L2375" t="s">
        <v>33914</v>
      </c>
      <c r="M2375" t="s">
        <v>33915</v>
      </c>
      <c r="N2375" t="s">
        <v>33916</v>
      </c>
      <c r="O2375" t="s">
        <v>33853</v>
      </c>
      <c r="P2375">
        <v>13</v>
      </c>
      <c r="Q2375">
        <v>34.65</v>
      </c>
      <c r="R2375">
        <v>133.916666666667</v>
      </c>
      <c r="S2375">
        <v>5</v>
      </c>
      <c r="T2375">
        <v>11.5</v>
      </c>
      <c r="U2375">
        <v>20</v>
      </c>
      <c r="V2375">
        <v>240</v>
      </c>
      <c r="W2375">
        <v>11.5</v>
      </c>
    </row>
    <row r="2376" spans="1:23" hidden="1">
      <c r="A2376" t="s">
        <v>34324</v>
      </c>
      <c r="B2376" t="s">
        <v>4983</v>
      </c>
      <c r="C2376" t="s">
        <v>4984</v>
      </c>
      <c r="D2376">
        <v>2006</v>
      </c>
      <c r="E2376" t="s">
        <v>3940</v>
      </c>
      <c r="F2376" t="s">
        <v>4986</v>
      </c>
      <c r="G2376">
        <v>33</v>
      </c>
      <c r="H2376" t="s">
        <v>33917</v>
      </c>
      <c r="J2376">
        <v>33</v>
      </c>
      <c r="K2376" t="s">
        <v>33800</v>
      </c>
      <c r="L2376" t="s">
        <v>33914</v>
      </c>
      <c r="M2376" t="s">
        <v>33915</v>
      </c>
      <c r="N2376" t="s">
        <v>33916</v>
      </c>
      <c r="O2376" t="s">
        <v>33853</v>
      </c>
      <c r="P2376">
        <v>13</v>
      </c>
      <c r="Q2376">
        <v>34.65</v>
      </c>
      <c r="R2376">
        <v>133.916666666667</v>
      </c>
      <c r="S2376">
        <v>5</v>
      </c>
      <c r="T2376">
        <v>12</v>
      </c>
      <c r="U2376">
        <v>0</v>
      </c>
      <c r="V2376">
        <v>240</v>
      </c>
      <c r="W2376">
        <v>12</v>
      </c>
    </row>
    <row r="2377" spans="1:23" hidden="1">
      <c r="A2377" t="s">
        <v>34324</v>
      </c>
      <c r="B2377" t="s">
        <v>4983</v>
      </c>
      <c r="C2377" t="s">
        <v>4984</v>
      </c>
      <c r="D2377">
        <v>2006</v>
      </c>
      <c r="E2377" t="s">
        <v>3940</v>
      </c>
      <c r="F2377" t="s">
        <v>4986</v>
      </c>
      <c r="G2377">
        <v>33</v>
      </c>
      <c r="H2377" t="s">
        <v>33917</v>
      </c>
      <c r="J2377">
        <v>33</v>
      </c>
      <c r="K2377" t="s">
        <v>33800</v>
      </c>
      <c r="L2377" t="s">
        <v>33914</v>
      </c>
      <c r="M2377" t="s">
        <v>33915</v>
      </c>
      <c r="N2377" t="s">
        <v>33916</v>
      </c>
      <c r="O2377" t="s">
        <v>33853</v>
      </c>
      <c r="P2377">
        <v>13</v>
      </c>
      <c r="Q2377">
        <v>34.65</v>
      </c>
      <c r="R2377">
        <v>133.916666666667</v>
      </c>
      <c r="S2377">
        <v>5</v>
      </c>
      <c r="T2377">
        <v>13</v>
      </c>
      <c r="U2377">
        <v>0</v>
      </c>
      <c r="V2377">
        <v>240</v>
      </c>
      <c r="W2377">
        <v>13</v>
      </c>
    </row>
    <row r="2378" spans="1:23" hidden="1">
      <c r="A2378" t="s">
        <v>34324</v>
      </c>
      <c r="B2378" t="s">
        <v>4983</v>
      </c>
      <c r="C2378" t="s">
        <v>4984</v>
      </c>
      <c r="D2378">
        <v>2006</v>
      </c>
      <c r="E2378" t="s">
        <v>3940</v>
      </c>
      <c r="F2378" t="s">
        <v>4986</v>
      </c>
      <c r="G2378">
        <v>33</v>
      </c>
      <c r="H2378" t="s">
        <v>33917</v>
      </c>
      <c r="J2378">
        <v>33</v>
      </c>
      <c r="K2378" t="s">
        <v>33800</v>
      </c>
      <c r="L2378" t="s">
        <v>33914</v>
      </c>
      <c r="M2378" t="s">
        <v>33915</v>
      </c>
      <c r="N2378" t="s">
        <v>33916</v>
      </c>
      <c r="O2378" t="s">
        <v>33853</v>
      </c>
      <c r="P2378">
        <v>14</v>
      </c>
      <c r="Q2378">
        <v>34.516666666666701</v>
      </c>
      <c r="R2378">
        <v>133.51666666666699</v>
      </c>
      <c r="S2378">
        <v>5</v>
      </c>
      <c r="T2378">
        <v>10</v>
      </c>
      <c r="U2378">
        <v>100</v>
      </c>
      <c r="V2378">
        <v>240</v>
      </c>
      <c r="W2378">
        <v>10</v>
      </c>
    </row>
    <row r="2379" spans="1:23" hidden="1">
      <c r="A2379" t="s">
        <v>34324</v>
      </c>
      <c r="B2379" t="s">
        <v>4983</v>
      </c>
      <c r="C2379" t="s">
        <v>4984</v>
      </c>
      <c r="D2379">
        <v>2006</v>
      </c>
      <c r="E2379" t="s">
        <v>3940</v>
      </c>
      <c r="F2379" t="s">
        <v>4986</v>
      </c>
      <c r="G2379">
        <v>33</v>
      </c>
      <c r="H2379" t="s">
        <v>33917</v>
      </c>
      <c r="J2379">
        <v>33</v>
      </c>
      <c r="K2379" t="s">
        <v>33800</v>
      </c>
      <c r="L2379" t="s">
        <v>33914</v>
      </c>
      <c r="M2379" t="s">
        <v>33915</v>
      </c>
      <c r="N2379" t="s">
        <v>33916</v>
      </c>
      <c r="O2379" t="s">
        <v>33853</v>
      </c>
      <c r="P2379">
        <v>14</v>
      </c>
      <c r="Q2379">
        <v>34.516666666666701</v>
      </c>
      <c r="R2379">
        <v>133.51666666666699</v>
      </c>
      <c r="S2379">
        <v>5</v>
      </c>
      <c r="T2379">
        <v>11</v>
      </c>
      <c r="U2379">
        <v>100</v>
      </c>
      <c r="V2379">
        <v>240</v>
      </c>
      <c r="W2379">
        <v>11</v>
      </c>
    </row>
    <row r="2380" spans="1:23" hidden="1">
      <c r="A2380" t="s">
        <v>34324</v>
      </c>
      <c r="B2380" t="s">
        <v>4983</v>
      </c>
      <c r="C2380" t="s">
        <v>4984</v>
      </c>
      <c r="D2380">
        <v>2006</v>
      </c>
      <c r="E2380" t="s">
        <v>3940</v>
      </c>
      <c r="F2380" t="s">
        <v>4986</v>
      </c>
      <c r="G2380">
        <v>33</v>
      </c>
      <c r="H2380" t="s">
        <v>33917</v>
      </c>
      <c r="J2380">
        <v>33</v>
      </c>
      <c r="K2380" t="s">
        <v>33800</v>
      </c>
      <c r="L2380" t="s">
        <v>33914</v>
      </c>
      <c r="M2380" t="s">
        <v>33915</v>
      </c>
      <c r="N2380" t="s">
        <v>33916</v>
      </c>
      <c r="O2380" t="s">
        <v>33853</v>
      </c>
      <c r="P2380">
        <v>14</v>
      </c>
      <c r="Q2380">
        <v>34.516666666666701</v>
      </c>
      <c r="R2380">
        <v>133.51666666666699</v>
      </c>
      <c r="S2380">
        <v>5</v>
      </c>
      <c r="T2380">
        <v>11.5</v>
      </c>
      <c r="U2380">
        <v>98.3333333333333</v>
      </c>
      <c r="V2380">
        <v>240</v>
      </c>
      <c r="W2380">
        <v>11.5</v>
      </c>
    </row>
    <row r="2381" spans="1:23" hidden="1">
      <c r="A2381" t="s">
        <v>34324</v>
      </c>
      <c r="B2381" t="s">
        <v>4983</v>
      </c>
      <c r="C2381" t="s">
        <v>4984</v>
      </c>
      <c r="D2381">
        <v>2006</v>
      </c>
      <c r="E2381" t="s">
        <v>3940</v>
      </c>
      <c r="F2381" t="s">
        <v>4986</v>
      </c>
      <c r="G2381">
        <v>33</v>
      </c>
      <c r="H2381" t="s">
        <v>33917</v>
      </c>
      <c r="J2381">
        <v>33</v>
      </c>
      <c r="K2381" t="s">
        <v>33800</v>
      </c>
      <c r="L2381" t="s">
        <v>33914</v>
      </c>
      <c r="M2381" t="s">
        <v>33915</v>
      </c>
      <c r="N2381" t="s">
        <v>33916</v>
      </c>
      <c r="O2381" t="s">
        <v>33853</v>
      </c>
      <c r="P2381">
        <v>14</v>
      </c>
      <c r="Q2381">
        <v>34.516666666666701</v>
      </c>
      <c r="R2381">
        <v>133.51666666666699</v>
      </c>
      <c r="S2381">
        <v>5</v>
      </c>
      <c r="T2381">
        <v>12</v>
      </c>
      <c r="U2381">
        <v>0</v>
      </c>
      <c r="V2381">
        <v>240</v>
      </c>
      <c r="W2381">
        <v>12</v>
      </c>
    </row>
    <row r="2382" spans="1:23" hidden="1">
      <c r="A2382" t="s">
        <v>34324</v>
      </c>
      <c r="B2382" t="s">
        <v>4983</v>
      </c>
      <c r="C2382" t="s">
        <v>4984</v>
      </c>
      <c r="D2382">
        <v>2006</v>
      </c>
      <c r="E2382" t="s">
        <v>3940</v>
      </c>
      <c r="F2382" t="s">
        <v>4986</v>
      </c>
      <c r="G2382">
        <v>33</v>
      </c>
      <c r="H2382" t="s">
        <v>33917</v>
      </c>
      <c r="J2382">
        <v>33</v>
      </c>
      <c r="K2382" t="s">
        <v>33800</v>
      </c>
      <c r="L2382" t="s">
        <v>33914</v>
      </c>
      <c r="M2382" t="s">
        <v>33915</v>
      </c>
      <c r="N2382" t="s">
        <v>33916</v>
      </c>
      <c r="O2382" t="s">
        <v>33853</v>
      </c>
      <c r="P2382">
        <v>14</v>
      </c>
      <c r="Q2382">
        <v>34.516666666666701</v>
      </c>
      <c r="R2382">
        <v>133.51666666666699</v>
      </c>
      <c r="S2382">
        <v>5</v>
      </c>
      <c r="T2382">
        <v>13</v>
      </c>
      <c r="U2382">
        <v>0</v>
      </c>
      <c r="V2382">
        <v>240</v>
      </c>
      <c r="W2382">
        <v>13</v>
      </c>
    </row>
    <row r="2383" spans="1:23" hidden="1">
      <c r="A2383" t="s">
        <v>34324</v>
      </c>
      <c r="B2383" t="s">
        <v>4983</v>
      </c>
      <c r="C2383" t="s">
        <v>4984</v>
      </c>
      <c r="D2383">
        <v>2006</v>
      </c>
      <c r="E2383" t="s">
        <v>3940</v>
      </c>
      <c r="F2383" t="s">
        <v>4986</v>
      </c>
      <c r="G2383">
        <v>33</v>
      </c>
      <c r="H2383" t="s">
        <v>33917</v>
      </c>
      <c r="J2383">
        <v>33</v>
      </c>
      <c r="K2383" t="s">
        <v>33800</v>
      </c>
      <c r="L2383" t="s">
        <v>33914</v>
      </c>
      <c r="M2383" t="s">
        <v>33915</v>
      </c>
      <c r="N2383" t="s">
        <v>33916</v>
      </c>
      <c r="O2383" t="s">
        <v>33853</v>
      </c>
      <c r="P2383">
        <v>15</v>
      </c>
      <c r="Q2383">
        <v>34.4</v>
      </c>
      <c r="R2383">
        <v>133.19999999999999</v>
      </c>
      <c r="S2383">
        <v>5</v>
      </c>
      <c r="T2383">
        <v>10</v>
      </c>
      <c r="U2383">
        <v>100</v>
      </c>
      <c r="V2383">
        <v>240</v>
      </c>
      <c r="W2383">
        <v>10</v>
      </c>
    </row>
    <row r="2384" spans="1:23" hidden="1">
      <c r="A2384" t="s">
        <v>34324</v>
      </c>
      <c r="B2384" t="s">
        <v>4983</v>
      </c>
      <c r="C2384" t="s">
        <v>4984</v>
      </c>
      <c r="D2384">
        <v>2006</v>
      </c>
      <c r="E2384" t="s">
        <v>3940</v>
      </c>
      <c r="F2384" t="s">
        <v>4986</v>
      </c>
      <c r="G2384">
        <v>33</v>
      </c>
      <c r="H2384" t="s">
        <v>33917</v>
      </c>
      <c r="J2384">
        <v>33</v>
      </c>
      <c r="K2384" t="s">
        <v>33800</v>
      </c>
      <c r="L2384" t="s">
        <v>33914</v>
      </c>
      <c r="M2384" t="s">
        <v>33915</v>
      </c>
      <c r="N2384" t="s">
        <v>33916</v>
      </c>
      <c r="O2384" t="s">
        <v>33853</v>
      </c>
      <c r="P2384">
        <v>15</v>
      </c>
      <c r="Q2384">
        <v>34.4</v>
      </c>
      <c r="R2384">
        <v>133.19999999999999</v>
      </c>
      <c r="S2384">
        <v>5</v>
      </c>
      <c r="T2384">
        <v>11</v>
      </c>
      <c r="U2384">
        <v>100</v>
      </c>
      <c r="V2384">
        <v>240</v>
      </c>
      <c r="W2384">
        <v>11</v>
      </c>
    </row>
    <row r="2385" spans="1:24" hidden="1">
      <c r="A2385" t="s">
        <v>34324</v>
      </c>
      <c r="B2385" t="s">
        <v>4983</v>
      </c>
      <c r="C2385" t="s">
        <v>4984</v>
      </c>
      <c r="D2385">
        <v>2006</v>
      </c>
      <c r="E2385" t="s">
        <v>3940</v>
      </c>
      <c r="F2385" t="s">
        <v>4986</v>
      </c>
      <c r="G2385">
        <v>33</v>
      </c>
      <c r="H2385" t="s">
        <v>33917</v>
      </c>
      <c r="J2385">
        <v>33</v>
      </c>
      <c r="K2385" t="s">
        <v>33800</v>
      </c>
      <c r="L2385" t="s">
        <v>33914</v>
      </c>
      <c r="M2385" t="s">
        <v>33915</v>
      </c>
      <c r="N2385" t="s">
        <v>33916</v>
      </c>
      <c r="O2385" t="s">
        <v>33853</v>
      </c>
      <c r="P2385">
        <v>15</v>
      </c>
      <c r="Q2385">
        <v>34.4</v>
      </c>
      <c r="R2385">
        <v>133.19999999999999</v>
      </c>
      <c r="S2385">
        <v>5</v>
      </c>
      <c r="T2385">
        <v>11.5</v>
      </c>
      <c r="U2385">
        <v>98.3333333333333</v>
      </c>
      <c r="V2385">
        <v>240</v>
      </c>
      <c r="W2385">
        <v>11.5</v>
      </c>
    </row>
    <row r="2386" spans="1:24" hidden="1">
      <c r="A2386" t="s">
        <v>34324</v>
      </c>
      <c r="B2386" t="s">
        <v>4983</v>
      </c>
      <c r="C2386" t="s">
        <v>4984</v>
      </c>
      <c r="D2386">
        <v>2006</v>
      </c>
      <c r="E2386" t="s">
        <v>3940</v>
      </c>
      <c r="F2386" t="s">
        <v>4986</v>
      </c>
      <c r="G2386">
        <v>33</v>
      </c>
      <c r="H2386" t="s">
        <v>33917</v>
      </c>
      <c r="J2386">
        <v>33</v>
      </c>
      <c r="K2386" t="s">
        <v>33800</v>
      </c>
      <c r="L2386" t="s">
        <v>33914</v>
      </c>
      <c r="M2386" t="s">
        <v>33915</v>
      </c>
      <c r="N2386" t="s">
        <v>33916</v>
      </c>
      <c r="O2386" t="s">
        <v>33853</v>
      </c>
      <c r="P2386">
        <v>15</v>
      </c>
      <c r="Q2386">
        <v>34.4</v>
      </c>
      <c r="R2386">
        <v>133.19999999999999</v>
      </c>
      <c r="S2386">
        <v>5</v>
      </c>
      <c r="T2386">
        <v>12</v>
      </c>
      <c r="U2386">
        <v>20</v>
      </c>
      <c r="V2386">
        <v>240</v>
      </c>
      <c r="W2386">
        <v>12</v>
      </c>
    </row>
    <row r="2387" spans="1:24" hidden="1">
      <c r="A2387" t="s">
        <v>34324</v>
      </c>
      <c r="B2387" t="s">
        <v>4983</v>
      </c>
      <c r="C2387" t="s">
        <v>4984</v>
      </c>
      <c r="D2387">
        <v>2006</v>
      </c>
      <c r="E2387" t="s">
        <v>3940</v>
      </c>
      <c r="F2387" t="s">
        <v>4986</v>
      </c>
      <c r="G2387">
        <v>33</v>
      </c>
      <c r="H2387" t="s">
        <v>33917</v>
      </c>
      <c r="J2387">
        <v>33</v>
      </c>
      <c r="K2387" t="s">
        <v>33800</v>
      </c>
      <c r="L2387" t="s">
        <v>33914</v>
      </c>
      <c r="M2387" t="s">
        <v>33915</v>
      </c>
      <c r="N2387" t="s">
        <v>33916</v>
      </c>
      <c r="O2387" t="s">
        <v>33853</v>
      </c>
      <c r="P2387">
        <v>15</v>
      </c>
      <c r="Q2387">
        <v>34.4</v>
      </c>
      <c r="R2387">
        <v>133.19999999999999</v>
      </c>
      <c r="S2387">
        <v>5</v>
      </c>
      <c r="T2387">
        <v>13</v>
      </c>
      <c r="U2387">
        <v>0</v>
      </c>
      <c r="V2387">
        <v>240</v>
      </c>
      <c r="W2387">
        <v>13</v>
      </c>
    </row>
    <row r="2388" spans="1:24" hidden="1">
      <c r="A2388" t="s">
        <v>34324</v>
      </c>
      <c r="B2388" t="s">
        <v>4983</v>
      </c>
      <c r="C2388" t="s">
        <v>4984</v>
      </c>
      <c r="D2388">
        <v>2006</v>
      </c>
      <c r="E2388" t="s">
        <v>3940</v>
      </c>
      <c r="F2388" t="s">
        <v>4986</v>
      </c>
      <c r="G2388">
        <v>33</v>
      </c>
      <c r="H2388" t="s">
        <v>33917</v>
      </c>
      <c r="J2388">
        <v>33</v>
      </c>
      <c r="K2388" t="s">
        <v>33800</v>
      </c>
      <c r="L2388" t="s">
        <v>33914</v>
      </c>
      <c r="M2388" t="s">
        <v>33915</v>
      </c>
      <c r="N2388" t="s">
        <v>33916</v>
      </c>
      <c r="O2388" t="s">
        <v>33853</v>
      </c>
      <c r="P2388">
        <v>16</v>
      </c>
      <c r="Q2388">
        <v>34.4166666666667</v>
      </c>
      <c r="R2388">
        <v>132.73333333333301</v>
      </c>
      <c r="S2388">
        <v>5</v>
      </c>
      <c r="T2388">
        <v>10</v>
      </c>
      <c r="U2388">
        <v>100</v>
      </c>
      <c r="V2388">
        <v>240</v>
      </c>
      <c r="W2388">
        <v>10</v>
      </c>
    </row>
    <row r="2389" spans="1:24" hidden="1">
      <c r="A2389" t="s">
        <v>34324</v>
      </c>
      <c r="B2389" t="s">
        <v>4983</v>
      </c>
      <c r="C2389" t="s">
        <v>4984</v>
      </c>
      <c r="D2389">
        <v>2006</v>
      </c>
      <c r="E2389" t="s">
        <v>3940</v>
      </c>
      <c r="F2389" t="s">
        <v>4986</v>
      </c>
      <c r="G2389">
        <v>33</v>
      </c>
      <c r="H2389" t="s">
        <v>33917</v>
      </c>
      <c r="J2389">
        <v>33</v>
      </c>
      <c r="K2389" t="s">
        <v>33800</v>
      </c>
      <c r="L2389" t="s">
        <v>33914</v>
      </c>
      <c r="M2389" t="s">
        <v>33915</v>
      </c>
      <c r="N2389" t="s">
        <v>33916</v>
      </c>
      <c r="O2389" t="s">
        <v>33853</v>
      </c>
      <c r="P2389">
        <v>16</v>
      </c>
      <c r="Q2389">
        <v>34.4166666666667</v>
      </c>
      <c r="R2389">
        <v>132.73333333333301</v>
      </c>
      <c r="S2389">
        <v>5</v>
      </c>
      <c r="T2389">
        <v>11</v>
      </c>
      <c r="U2389">
        <v>88.3333333333333</v>
      </c>
      <c r="V2389">
        <v>240</v>
      </c>
      <c r="W2389">
        <v>11</v>
      </c>
    </row>
    <row r="2390" spans="1:24" hidden="1">
      <c r="A2390" t="s">
        <v>34324</v>
      </c>
      <c r="B2390" t="s">
        <v>4983</v>
      </c>
      <c r="C2390" t="s">
        <v>4984</v>
      </c>
      <c r="D2390">
        <v>2006</v>
      </c>
      <c r="E2390" t="s">
        <v>3940</v>
      </c>
      <c r="F2390" t="s">
        <v>4986</v>
      </c>
      <c r="G2390">
        <v>33</v>
      </c>
      <c r="H2390" t="s">
        <v>33917</v>
      </c>
      <c r="J2390">
        <v>33</v>
      </c>
      <c r="K2390" t="s">
        <v>33800</v>
      </c>
      <c r="L2390" t="s">
        <v>33914</v>
      </c>
      <c r="M2390" t="s">
        <v>33915</v>
      </c>
      <c r="N2390" t="s">
        <v>33916</v>
      </c>
      <c r="O2390" t="s">
        <v>33853</v>
      </c>
      <c r="P2390">
        <v>16</v>
      </c>
      <c r="Q2390">
        <v>34.4166666666667</v>
      </c>
      <c r="R2390">
        <v>132.73333333333301</v>
      </c>
      <c r="S2390">
        <v>5</v>
      </c>
      <c r="T2390">
        <v>11.5</v>
      </c>
      <c r="U2390">
        <v>5</v>
      </c>
      <c r="V2390">
        <v>240</v>
      </c>
      <c r="W2390">
        <v>11.5</v>
      </c>
    </row>
    <row r="2391" spans="1:24" hidden="1">
      <c r="A2391" t="s">
        <v>34324</v>
      </c>
      <c r="B2391" t="s">
        <v>4983</v>
      </c>
      <c r="C2391" t="s">
        <v>4984</v>
      </c>
      <c r="D2391">
        <v>2006</v>
      </c>
      <c r="E2391" t="s">
        <v>3940</v>
      </c>
      <c r="F2391" t="s">
        <v>4986</v>
      </c>
      <c r="G2391">
        <v>33</v>
      </c>
      <c r="H2391" t="s">
        <v>33917</v>
      </c>
      <c r="J2391">
        <v>33</v>
      </c>
      <c r="K2391" t="s">
        <v>33800</v>
      </c>
      <c r="L2391" t="s">
        <v>33914</v>
      </c>
      <c r="M2391" t="s">
        <v>33915</v>
      </c>
      <c r="N2391" t="s">
        <v>33916</v>
      </c>
      <c r="O2391" t="s">
        <v>33853</v>
      </c>
      <c r="P2391">
        <v>16</v>
      </c>
      <c r="Q2391">
        <v>34.4166666666667</v>
      </c>
      <c r="R2391">
        <v>132.73333333333301</v>
      </c>
      <c r="S2391">
        <v>5</v>
      </c>
      <c r="T2391">
        <v>12</v>
      </c>
      <c r="U2391">
        <v>0</v>
      </c>
      <c r="V2391">
        <v>240</v>
      </c>
      <c r="W2391">
        <v>12</v>
      </c>
    </row>
    <row r="2392" spans="1:24" hidden="1">
      <c r="A2392" t="s">
        <v>34324</v>
      </c>
      <c r="B2392" t="s">
        <v>4983</v>
      </c>
      <c r="C2392" t="s">
        <v>4984</v>
      </c>
      <c r="D2392">
        <v>2006</v>
      </c>
      <c r="E2392" t="s">
        <v>3940</v>
      </c>
      <c r="F2392" t="s">
        <v>4986</v>
      </c>
      <c r="G2392">
        <v>33</v>
      </c>
      <c r="H2392" t="s">
        <v>33917</v>
      </c>
      <c r="J2392">
        <v>33</v>
      </c>
      <c r="K2392" t="s">
        <v>33800</v>
      </c>
      <c r="L2392" t="s">
        <v>33914</v>
      </c>
      <c r="M2392" t="s">
        <v>33915</v>
      </c>
      <c r="N2392" t="s">
        <v>33916</v>
      </c>
      <c r="O2392" t="s">
        <v>33853</v>
      </c>
      <c r="P2392">
        <v>16</v>
      </c>
      <c r="Q2392">
        <v>34.4166666666667</v>
      </c>
      <c r="R2392">
        <v>132.73333333333301</v>
      </c>
      <c r="S2392">
        <v>5</v>
      </c>
      <c r="T2392">
        <v>13</v>
      </c>
      <c r="U2392">
        <v>0</v>
      </c>
      <c r="V2392">
        <v>240</v>
      </c>
      <c r="W2392">
        <v>13</v>
      </c>
    </row>
    <row r="2393" spans="1:24" hidden="1">
      <c r="A2393" t="s">
        <v>34324</v>
      </c>
      <c r="B2393" t="s">
        <v>4983</v>
      </c>
      <c r="C2393" t="s">
        <v>4984</v>
      </c>
      <c r="D2393">
        <v>2006</v>
      </c>
      <c r="E2393" t="s">
        <v>3940</v>
      </c>
      <c r="F2393" t="s">
        <v>4986</v>
      </c>
      <c r="G2393">
        <v>33</v>
      </c>
      <c r="H2393" t="s">
        <v>33917</v>
      </c>
      <c r="J2393">
        <v>33</v>
      </c>
      <c r="K2393" t="s">
        <v>33800</v>
      </c>
      <c r="L2393" t="s">
        <v>33914</v>
      </c>
      <c r="M2393" t="s">
        <v>33915</v>
      </c>
      <c r="N2393" t="s">
        <v>33916</v>
      </c>
      <c r="O2393" t="s">
        <v>33853</v>
      </c>
      <c r="P2393">
        <v>17</v>
      </c>
      <c r="Q2393">
        <v>34.366666666666703</v>
      </c>
      <c r="R2393">
        <v>132.51666666666699</v>
      </c>
      <c r="S2393">
        <v>5</v>
      </c>
      <c r="T2393">
        <v>10</v>
      </c>
      <c r="U2393">
        <v>83.3333333333333</v>
      </c>
      <c r="V2393">
        <v>240</v>
      </c>
      <c r="W2393">
        <v>10</v>
      </c>
      <c r="X2393" t="s">
        <v>33876</v>
      </c>
    </row>
    <row r="2394" spans="1:24" hidden="1">
      <c r="A2394" t="s">
        <v>34324</v>
      </c>
      <c r="B2394" t="s">
        <v>4983</v>
      </c>
      <c r="C2394" t="s">
        <v>4984</v>
      </c>
      <c r="D2394">
        <v>2006</v>
      </c>
      <c r="E2394" t="s">
        <v>3940</v>
      </c>
      <c r="F2394" t="s">
        <v>4986</v>
      </c>
      <c r="G2394">
        <v>33</v>
      </c>
      <c r="H2394" t="s">
        <v>33917</v>
      </c>
      <c r="J2394">
        <v>33</v>
      </c>
      <c r="K2394" t="s">
        <v>33800</v>
      </c>
      <c r="L2394" t="s">
        <v>33914</v>
      </c>
      <c r="M2394" t="s">
        <v>33915</v>
      </c>
      <c r="N2394" t="s">
        <v>33916</v>
      </c>
      <c r="O2394" t="s">
        <v>33853</v>
      </c>
      <c r="P2394">
        <v>17</v>
      </c>
      <c r="Q2394">
        <v>34.366666666666703</v>
      </c>
      <c r="R2394">
        <v>132.51666666666699</v>
      </c>
      <c r="S2394">
        <v>5</v>
      </c>
      <c r="T2394">
        <v>11</v>
      </c>
      <c r="U2394">
        <v>20</v>
      </c>
      <c r="V2394">
        <v>240</v>
      </c>
      <c r="W2394">
        <v>11</v>
      </c>
      <c r="X2394" t="s">
        <v>33876</v>
      </c>
    </row>
    <row r="2395" spans="1:24" hidden="1">
      <c r="A2395" t="s">
        <v>34324</v>
      </c>
      <c r="B2395" t="s">
        <v>4983</v>
      </c>
      <c r="C2395" t="s">
        <v>4984</v>
      </c>
      <c r="D2395">
        <v>2006</v>
      </c>
      <c r="E2395" t="s">
        <v>3940</v>
      </c>
      <c r="F2395" t="s">
        <v>4986</v>
      </c>
      <c r="G2395">
        <v>33</v>
      </c>
      <c r="H2395" t="s">
        <v>33917</v>
      </c>
      <c r="J2395">
        <v>33</v>
      </c>
      <c r="K2395" t="s">
        <v>33800</v>
      </c>
      <c r="L2395" t="s">
        <v>33914</v>
      </c>
      <c r="M2395" t="s">
        <v>33915</v>
      </c>
      <c r="N2395" t="s">
        <v>33916</v>
      </c>
      <c r="O2395" t="s">
        <v>33853</v>
      </c>
      <c r="P2395">
        <v>17</v>
      </c>
      <c r="Q2395">
        <v>34.366666666666703</v>
      </c>
      <c r="R2395">
        <v>132.51666666666699</v>
      </c>
      <c r="S2395">
        <v>5</v>
      </c>
      <c r="T2395">
        <v>11.5</v>
      </c>
      <c r="U2395">
        <v>0</v>
      </c>
      <c r="V2395">
        <v>240</v>
      </c>
      <c r="W2395">
        <v>11.5</v>
      </c>
      <c r="X2395" t="s">
        <v>33876</v>
      </c>
    </row>
    <row r="2396" spans="1:24" hidden="1">
      <c r="A2396" t="s">
        <v>34324</v>
      </c>
      <c r="B2396" t="s">
        <v>4983</v>
      </c>
      <c r="C2396" t="s">
        <v>4984</v>
      </c>
      <c r="D2396">
        <v>2006</v>
      </c>
      <c r="E2396" t="s">
        <v>3940</v>
      </c>
      <c r="F2396" t="s">
        <v>4986</v>
      </c>
      <c r="G2396">
        <v>33</v>
      </c>
      <c r="H2396" t="s">
        <v>33917</v>
      </c>
      <c r="J2396">
        <v>33</v>
      </c>
      <c r="K2396" t="s">
        <v>33800</v>
      </c>
      <c r="L2396" t="s">
        <v>33914</v>
      </c>
      <c r="M2396" t="s">
        <v>33915</v>
      </c>
      <c r="N2396" t="s">
        <v>33916</v>
      </c>
      <c r="O2396" t="s">
        <v>33853</v>
      </c>
      <c r="P2396">
        <v>17</v>
      </c>
      <c r="Q2396">
        <v>34.366666666666703</v>
      </c>
      <c r="R2396">
        <v>132.51666666666699</v>
      </c>
      <c r="S2396">
        <v>5</v>
      </c>
      <c r="T2396">
        <v>12</v>
      </c>
      <c r="U2396">
        <v>0</v>
      </c>
      <c r="V2396">
        <v>240</v>
      </c>
      <c r="W2396">
        <v>12</v>
      </c>
      <c r="X2396" t="s">
        <v>33876</v>
      </c>
    </row>
    <row r="2397" spans="1:24" hidden="1">
      <c r="A2397" t="s">
        <v>34324</v>
      </c>
      <c r="B2397" t="s">
        <v>4983</v>
      </c>
      <c r="C2397" t="s">
        <v>4984</v>
      </c>
      <c r="D2397">
        <v>2006</v>
      </c>
      <c r="E2397" t="s">
        <v>3940</v>
      </c>
      <c r="F2397" t="s">
        <v>4986</v>
      </c>
      <c r="G2397">
        <v>33</v>
      </c>
      <c r="H2397" t="s">
        <v>33917</v>
      </c>
      <c r="J2397">
        <v>33</v>
      </c>
      <c r="K2397" t="s">
        <v>33800</v>
      </c>
      <c r="L2397" t="s">
        <v>33914</v>
      </c>
      <c r="M2397" t="s">
        <v>33915</v>
      </c>
      <c r="N2397" t="s">
        <v>33916</v>
      </c>
      <c r="O2397" t="s">
        <v>33853</v>
      </c>
      <c r="P2397">
        <v>17</v>
      </c>
      <c r="Q2397">
        <v>34.366666666666703</v>
      </c>
      <c r="R2397">
        <v>132.51666666666699</v>
      </c>
      <c r="S2397">
        <v>5</v>
      </c>
      <c r="T2397">
        <v>13</v>
      </c>
      <c r="U2397">
        <v>0</v>
      </c>
      <c r="V2397">
        <v>240</v>
      </c>
      <c r="W2397">
        <v>13</v>
      </c>
      <c r="X2397" t="s">
        <v>33876</v>
      </c>
    </row>
    <row r="2398" spans="1:24" hidden="1">
      <c r="A2398" t="s">
        <v>34324</v>
      </c>
      <c r="B2398" t="s">
        <v>4983</v>
      </c>
      <c r="C2398" t="s">
        <v>4984</v>
      </c>
      <c r="D2398">
        <v>2006</v>
      </c>
      <c r="E2398" t="s">
        <v>3940</v>
      </c>
      <c r="F2398" t="s">
        <v>4986</v>
      </c>
      <c r="G2398">
        <v>33</v>
      </c>
      <c r="H2398" t="s">
        <v>33917</v>
      </c>
      <c r="J2398">
        <v>33</v>
      </c>
      <c r="K2398" t="s">
        <v>33800</v>
      </c>
      <c r="L2398" t="s">
        <v>33914</v>
      </c>
      <c r="M2398" t="s">
        <v>33915</v>
      </c>
      <c r="N2398" t="s">
        <v>33916</v>
      </c>
      <c r="O2398" t="s">
        <v>33853</v>
      </c>
      <c r="P2398">
        <v>18</v>
      </c>
      <c r="Q2398">
        <v>33.933333333333302</v>
      </c>
      <c r="R2398">
        <v>133.28333333333299</v>
      </c>
      <c r="S2398">
        <v>5</v>
      </c>
      <c r="T2398">
        <v>10</v>
      </c>
      <c r="U2398">
        <v>100</v>
      </c>
      <c r="V2398">
        <v>240</v>
      </c>
      <c r="W2398">
        <v>10</v>
      </c>
    </row>
    <row r="2399" spans="1:24" hidden="1">
      <c r="A2399" t="s">
        <v>34324</v>
      </c>
      <c r="B2399" t="s">
        <v>4983</v>
      </c>
      <c r="C2399" t="s">
        <v>4984</v>
      </c>
      <c r="D2399">
        <v>2006</v>
      </c>
      <c r="E2399" t="s">
        <v>3940</v>
      </c>
      <c r="F2399" t="s">
        <v>4986</v>
      </c>
      <c r="G2399">
        <v>33</v>
      </c>
      <c r="H2399" t="s">
        <v>33917</v>
      </c>
      <c r="J2399">
        <v>33</v>
      </c>
      <c r="K2399" t="s">
        <v>33800</v>
      </c>
      <c r="L2399" t="s">
        <v>33914</v>
      </c>
      <c r="M2399" t="s">
        <v>33915</v>
      </c>
      <c r="N2399" t="s">
        <v>33916</v>
      </c>
      <c r="O2399" t="s">
        <v>33853</v>
      </c>
      <c r="P2399">
        <v>18</v>
      </c>
      <c r="Q2399">
        <v>33.933333333333302</v>
      </c>
      <c r="R2399">
        <v>133.28333333333299</v>
      </c>
      <c r="S2399">
        <v>5</v>
      </c>
      <c r="T2399">
        <v>11</v>
      </c>
      <c r="U2399">
        <v>98.3333333333333</v>
      </c>
      <c r="V2399">
        <v>240</v>
      </c>
      <c r="W2399">
        <v>11</v>
      </c>
    </row>
    <row r="2400" spans="1:24" hidden="1">
      <c r="A2400" t="s">
        <v>34324</v>
      </c>
      <c r="B2400" t="s">
        <v>4983</v>
      </c>
      <c r="C2400" t="s">
        <v>4984</v>
      </c>
      <c r="D2400">
        <v>2006</v>
      </c>
      <c r="E2400" t="s">
        <v>3940</v>
      </c>
      <c r="F2400" t="s">
        <v>4986</v>
      </c>
      <c r="G2400">
        <v>33</v>
      </c>
      <c r="H2400" t="s">
        <v>33917</v>
      </c>
      <c r="J2400">
        <v>33</v>
      </c>
      <c r="K2400" t="s">
        <v>33800</v>
      </c>
      <c r="L2400" t="s">
        <v>33914</v>
      </c>
      <c r="M2400" t="s">
        <v>33915</v>
      </c>
      <c r="N2400" t="s">
        <v>33916</v>
      </c>
      <c r="O2400" t="s">
        <v>33853</v>
      </c>
      <c r="P2400">
        <v>18</v>
      </c>
      <c r="Q2400">
        <v>33.933333333333302</v>
      </c>
      <c r="R2400">
        <v>133.28333333333299</v>
      </c>
      <c r="S2400">
        <v>5</v>
      </c>
      <c r="T2400">
        <v>11.5</v>
      </c>
      <c r="U2400">
        <v>5</v>
      </c>
      <c r="V2400">
        <v>240</v>
      </c>
      <c r="W2400">
        <v>11.5</v>
      </c>
    </row>
    <row r="2401" spans="1:24" hidden="1">
      <c r="A2401" t="s">
        <v>34324</v>
      </c>
      <c r="B2401" t="s">
        <v>4983</v>
      </c>
      <c r="C2401" t="s">
        <v>4984</v>
      </c>
      <c r="D2401">
        <v>2006</v>
      </c>
      <c r="E2401" t="s">
        <v>3940</v>
      </c>
      <c r="F2401" t="s">
        <v>4986</v>
      </c>
      <c r="G2401">
        <v>33</v>
      </c>
      <c r="H2401" t="s">
        <v>33917</v>
      </c>
      <c r="J2401">
        <v>33</v>
      </c>
      <c r="K2401" t="s">
        <v>33800</v>
      </c>
      <c r="L2401" t="s">
        <v>33914</v>
      </c>
      <c r="M2401" t="s">
        <v>33915</v>
      </c>
      <c r="N2401" t="s">
        <v>33916</v>
      </c>
      <c r="O2401" t="s">
        <v>33853</v>
      </c>
      <c r="P2401">
        <v>18</v>
      </c>
      <c r="Q2401">
        <v>33.933333333333302</v>
      </c>
      <c r="R2401">
        <v>133.28333333333299</v>
      </c>
      <c r="S2401">
        <v>5</v>
      </c>
      <c r="T2401">
        <v>12</v>
      </c>
      <c r="U2401">
        <v>0</v>
      </c>
      <c r="V2401">
        <v>240</v>
      </c>
      <c r="W2401">
        <v>12</v>
      </c>
    </row>
    <row r="2402" spans="1:24" hidden="1">
      <c r="A2402" t="s">
        <v>34324</v>
      </c>
      <c r="B2402" t="s">
        <v>4983</v>
      </c>
      <c r="C2402" t="s">
        <v>4984</v>
      </c>
      <c r="D2402">
        <v>2006</v>
      </c>
      <c r="E2402" t="s">
        <v>3940</v>
      </c>
      <c r="F2402" t="s">
        <v>4986</v>
      </c>
      <c r="G2402">
        <v>33</v>
      </c>
      <c r="H2402" t="s">
        <v>33917</v>
      </c>
      <c r="J2402">
        <v>33</v>
      </c>
      <c r="K2402" t="s">
        <v>33800</v>
      </c>
      <c r="L2402" t="s">
        <v>33914</v>
      </c>
      <c r="M2402" t="s">
        <v>33915</v>
      </c>
      <c r="N2402" t="s">
        <v>33916</v>
      </c>
      <c r="O2402" t="s">
        <v>33853</v>
      </c>
      <c r="P2402">
        <v>18</v>
      </c>
      <c r="Q2402">
        <v>33.933333333333302</v>
      </c>
      <c r="R2402">
        <v>133.28333333333299</v>
      </c>
      <c r="S2402">
        <v>5</v>
      </c>
      <c r="T2402">
        <v>13</v>
      </c>
      <c r="U2402">
        <v>0</v>
      </c>
      <c r="V2402">
        <v>240</v>
      </c>
      <c r="W2402">
        <v>13</v>
      </c>
    </row>
    <row r="2403" spans="1:24" hidden="1">
      <c r="A2403" t="s">
        <v>34324</v>
      </c>
      <c r="B2403" t="s">
        <v>4983</v>
      </c>
      <c r="C2403" t="s">
        <v>4984</v>
      </c>
      <c r="D2403">
        <v>2006</v>
      </c>
      <c r="E2403" t="s">
        <v>3940</v>
      </c>
      <c r="F2403" t="s">
        <v>4986</v>
      </c>
      <c r="G2403">
        <v>33</v>
      </c>
      <c r="H2403" t="s">
        <v>33917</v>
      </c>
      <c r="J2403">
        <v>33</v>
      </c>
      <c r="K2403" t="s">
        <v>33800</v>
      </c>
      <c r="L2403" t="s">
        <v>33914</v>
      </c>
      <c r="M2403" t="s">
        <v>33915</v>
      </c>
      <c r="N2403" t="s">
        <v>33916</v>
      </c>
      <c r="O2403" t="s">
        <v>33853</v>
      </c>
      <c r="P2403">
        <v>19</v>
      </c>
      <c r="Q2403">
        <v>33.816666666666698</v>
      </c>
      <c r="R2403">
        <v>134.48333333333301</v>
      </c>
      <c r="S2403">
        <v>5</v>
      </c>
      <c r="T2403">
        <v>10</v>
      </c>
      <c r="U2403">
        <v>80</v>
      </c>
      <c r="V2403">
        <v>240</v>
      </c>
      <c r="W2403">
        <v>10</v>
      </c>
      <c r="X2403" t="s">
        <v>33876</v>
      </c>
    </row>
    <row r="2404" spans="1:24" hidden="1">
      <c r="A2404" t="s">
        <v>34324</v>
      </c>
      <c r="B2404" t="s">
        <v>4983</v>
      </c>
      <c r="C2404" t="s">
        <v>4984</v>
      </c>
      <c r="D2404">
        <v>2006</v>
      </c>
      <c r="E2404" t="s">
        <v>3940</v>
      </c>
      <c r="F2404" t="s">
        <v>4986</v>
      </c>
      <c r="G2404">
        <v>33</v>
      </c>
      <c r="H2404" t="s">
        <v>33917</v>
      </c>
      <c r="J2404">
        <v>33</v>
      </c>
      <c r="K2404" t="s">
        <v>33800</v>
      </c>
      <c r="L2404" t="s">
        <v>33914</v>
      </c>
      <c r="M2404" t="s">
        <v>33915</v>
      </c>
      <c r="N2404" t="s">
        <v>33916</v>
      </c>
      <c r="O2404" t="s">
        <v>33853</v>
      </c>
      <c r="P2404">
        <v>19</v>
      </c>
      <c r="Q2404">
        <v>33.816666666666698</v>
      </c>
      <c r="R2404">
        <v>134.48333333333301</v>
      </c>
      <c r="S2404">
        <v>5</v>
      </c>
      <c r="T2404">
        <v>11</v>
      </c>
      <c r="U2404">
        <v>0</v>
      </c>
      <c r="V2404">
        <v>240</v>
      </c>
      <c r="W2404">
        <v>11</v>
      </c>
      <c r="X2404" t="s">
        <v>33876</v>
      </c>
    </row>
    <row r="2405" spans="1:24" hidden="1">
      <c r="A2405" t="s">
        <v>34324</v>
      </c>
      <c r="B2405" t="s">
        <v>4983</v>
      </c>
      <c r="C2405" t="s">
        <v>4984</v>
      </c>
      <c r="D2405">
        <v>2006</v>
      </c>
      <c r="E2405" t="s">
        <v>3940</v>
      </c>
      <c r="F2405" t="s">
        <v>4986</v>
      </c>
      <c r="G2405">
        <v>33</v>
      </c>
      <c r="H2405" t="s">
        <v>33917</v>
      </c>
      <c r="J2405">
        <v>33</v>
      </c>
      <c r="K2405" t="s">
        <v>33800</v>
      </c>
      <c r="L2405" t="s">
        <v>33914</v>
      </c>
      <c r="M2405" t="s">
        <v>33915</v>
      </c>
      <c r="N2405" t="s">
        <v>33916</v>
      </c>
      <c r="O2405" t="s">
        <v>33853</v>
      </c>
      <c r="P2405">
        <v>19</v>
      </c>
      <c r="Q2405">
        <v>33.816666666666698</v>
      </c>
      <c r="R2405">
        <v>134.48333333333301</v>
      </c>
      <c r="S2405">
        <v>5</v>
      </c>
      <c r="T2405">
        <v>11.5</v>
      </c>
      <c r="U2405">
        <v>0</v>
      </c>
      <c r="V2405">
        <v>240</v>
      </c>
      <c r="W2405">
        <v>11.5</v>
      </c>
      <c r="X2405" t="s">
        <v>33876</v>
      </c>
    </row>
    <row r="2406" spans="1:24" hidden="1">
      <c r="A2406" t="s">
        <v>34324</v>
      </c>
      <c r="B2406" t="s">
        <v>4983</v>
      </c>
      <c r="C2406" t="s">
        <v>4984</v>
      </c>
      <c r="D2406">
        <v>2006</v>
      </c>
      <c r="E2406" t="s">
        <v>3940</v>
      </c>
      <c r="F2406" t="s">
        <v>4986</v>
      </c>
      <c r="G2406">
        <v>33</v>
      </c>
      <c r="H2406" t="s">
        <v>33917</v>
      </c>
      <c r="J2406">
        <v>33</v>
      </c>
      <c r="K2406" t="s">
        <v>33800</v>
      </c>
      <c r="L2406" t="s">
        <v>33914</v>
      </c>
      <c r="M2406" t="s">
        <v>33915</v>
      </c>
      <c r="N2406" t="s">
        <v>33916</v>
      </c>
      <c r="O2406" t="s">
        <v>33853</v>
      </c>
      <c r="P2406">
        <v>19</v>
      </c>
      <c r="Q2406">
        <v>33.816666666666698</v>
      </c>
      <c r="R2406">
        <v>134.48333333333301</v>
      </c>
      <c r="S2406">
        <v>5</v>
      </c>
      <c r="T2406">
        <v>12</v>
      </c>
      <c r="U2406">
        <v>0</v>
      </c>
      <c r="V2406">
        <v>240</v>
      </c>
      <c r="W2406">
        <v>12</v>
      </c>
      <c r="X2406" t="s">
        <v>33876</v>
      </c>
    </row>
    <row r="2407" spans="1:24" hidden="1">
      <c r="A2407" t="s">
        <v>34324</v>
      </c>
      <c r="B2407" t="s">
        <v>4983</v>
      </c>
      <c r="C2407" t="s">
        <v>4984</v>
      </c>
      <c r="D2407">
        <v>2006</v>
      </c>
      <c r="E2407" t="s">
        <v>3940</v>
      </c>
      <c r="F2407" t="s">
        <v>4986</v>
      </c>
      <c r="G2407">
        <v>33</v>
      </c>
      <c r="H2407" t="s">
        <v>33917</v>
      </c>
      <c r="J2407">
        <v>33</v>
      </c>
      <c r="K2407" t="s">
        <v>33800</v>
      </c>
      <c r="L2407" t="s">
        <v>33914</v>
      </c>
      <c r="M2407" t="s">
        <v>33915</v>
      </c>
      <c r="N2407" t="s">
        <v>33916</v>
      </c>
      <c r="O2407" t="s">
        <v>33853</v>
      </c>
      <c r="P2407">
        <v>19</v>
      </c>
      <c r="Q2407">
        <v>33.816666666666698</v>
      </c>
      <c r="R2407">
        <v>134.48333333333301</v>
      </c>
      <c r="S2407">
        <v>5</v>
      </c>
      <c r="T2407">
        <v>13</v>
      </c>
      <c r="U2407">
        <v>0</v>
      </c>
      <c r="V2407">
        <v>240</v>
      </c>
      <c r="W2407">
        <v>13</v>
      </c>
      <c r="X2407" t="s">
        <v>33876</v>
      </c>
    </row>
    <row r="2408" spans="1:24" hidden="1">
      <c r="A2408" t="s">
        <v>34324</v>
      </c>
      <c r="B2408" t="s">
        <v>4983</v>
      </c>
      <c r="C2408" t="s">
        <v>4984</v>
      </c>
      <c r="D2408">
        <v>2006</v>
      </c>
      <c r="E2408" t="s">
        <v>3940</v>
      </c>
      <c r="F2408" t="s">
        <v>4986</v>
      </c>
      <c r="G2408">
        <v>33</v>
      </c>
      <c r="H2408" t="s">
        <v>33917</v>
      </c>
      <c r="J2408">
        <v>33</v>
      </c>
      <c r="K2408" t="s">
        <v>33800</v>
      </c>
      <c r="L2408" t="s">
        <v>33914</v>
      </c>
      <c r="M2408" t="s">
        <v>33915</v>
      </c>
      <c r="N2408" t="s">
        <v>33916</v>
      </c>
      <c r="O2408" t="s">
        <v>33853</v>
      </c>
      <c r="P2408">
        <v>20</v>
      </c>
      <c r="Q2408">
        <v>33.700000000000003</v>
      </c>
      <c r="R2408">
        <v>133.88333333333301</v>
      </c>
      <c r="S2408">
        <v>5</v>
      </c>
      <c r="T2408">
        <v>10</v>
      </c>
      <c r="U2408">
        <v>100</v>
      </c>
      <c r="V2408">
        <v>240</v>
      </c>
      <c r="W2408">
        <v>10</v>
      </c>
    </row>
    <row r="2409" spans="1:24" hidden="1">
      <c r="A2409" t="s">
        <v>34324</v>
      </c>
      <c r="B2409" t="s">
        <v>4983</v>
      </c>
      <c r="C2409" t="s">
        <v>4984</v>
      </c>
      <c r="D2409">
        <v>2006</v>
      </c>
      <c r="E2409" t="s">
        <v>3940</v>
      </c>
      <c r="F2409" t="s">
        <v>4986</v>
      </c>
      <c r="G2409">
        <v>33</v>
      </c>
      <c r="H2409" t="s">
        <v>33917</v>
      </c>
      <c r="J2409">
        <v>33</v>
      </c>
      <c r="K2409" t="s">
        <v>33800</v>
      </c>
      <c r="L2409" t="s">
        <v>33914</v>
      </c>
      <c r="M2409" t="s">
        <v>33915</v>
      </c>
      <c r="N2409" t="s">
        <v>33916</v>
      </c>
      <c r="O2409" t="s">
        <v>33853</v>
      </c>
      <c r="P2409">
        <v>20</v>
      </c>
      <c r="Q2409">
        <v>33.700000000000003</v>
      </c>
      <c r="R2409">
        <v>133.88333333333301</v>
      </c>
      <c r="S2409">
        <v>5</v>
      </c>
      <c r="T2409">
        <v>11</v>
      </c>
      <c r="U2409">
        <v>100</v>
      </c>
      <c r="V2409">
        <v>240</v>
      </c>
      <c r="W2409">
        <v>11</v>
      </c>
    </row>
    <row r="2410" spans="1:24" hidden="1">
      <c r="A2410" t="s">
        <v>34324</v>
      </c>
      <c r="B2410" t="s">
        <v>4983</v>
      </c>
      <c r="C2410" t="s">
        <v>4984</v>
      </c>
      <c r="D2410">
        <v>2006</v>
      </c>
      <c r="E2410" t="s">
        <v>3940</v>
      </c>
      <c r="F2410" t="s">
        <v>4986</v>
      </c>
      <c r="G2410">
        <v>33</v>
      </c>
      <c r="H2410" t="s">
        <v>33917</v>
      </c>
      <c r="J2410">
        <v>33</v>
      </c>
      <c r="K2410" t="s">
        <v>33800</v>
      </c>
      <c r="L2410" t="s">
        <v>33914</v>
      </c>
      <c r="M2410" t="s">
        <v>33915</v>
      </c>
      <c r="N2410" t="s">
        <v>33916</v>
      </c>
      <c r="O2410" t="s">
        <v>33853</v>
      </c>
      <c r="P2410">
        <v>20</v>
      </c>
      <c r="Q2410">
        <v>33.700000000000003</v>
      </c>
      <c r="R2410">
        <v>133.88333333333301</v>
      </c>
      <c r="S2410">
        <v>5</v>
      </c>
      <c r="T2410">
        <v>11.5</v>
      </c>
      <c r="U2410">
        <v>91.6666666666667</v>
      </c>
      <c r="V2410">
        <v>240</v>
      </c>
      <c r="W2410">
        <v>11.5</v>
      </c>
    </row>
    <row r="2411" spans="1:24" hidden="1">
      <c r="A2411" t="s">
        <v>34324</v>
      </c>
      <c r="B2411" t="s">
        <v>4983</v>
      </c>
      <c r="C2411" t="s">
        <v>4984</v>
      </c>
      <c r="D2411">
        <v>2006</v>
      </c>
      <c r="E2411" t="s">
        <v>3940</v>
      </c>
      <c r="F2411" t="s">
        <v>4986</v>
      </c>
      <c r="G2411">
        <v>33</v>
      </c>
      <c r="H2411" t="s">
        <v>33917</v>
      </c>
      <c r="J2411">
        <v>33</v>
      </c>
      <c r="K2411" t="s">
        <v>33800</v>
      </c>
      <c r="L2411" t="s">
        <v>33914</v>
      </c>
      <c r="M2411" t="s">
        <v>33915</v>
      </c>
      <c r="N2411" t="s">
        <v>33916</v>
      </c>
      <c r="O2411" t="s">
        <v>33853</v>
      </c>
      <c r="P2411">
        <v>20</v>
      </c>
      <c r="Q2411">
        <v>33.700000000000003</v>
      </c>
      <c r="R2411">
        <v>133.88333333333301</v>
      </c>
      <c r="S2411">
        <v>5</v>
      </c>
      <c r="T2411">
        <v>12</v>
      </c>
      <c r="U2411">
        <v>13.3333333333333</v>
      </c>
      <c r="V2411">
        <v>240</v>
      </c>
      <c r="W2411">
        <v>12</v>
      </c>
    </row>
    <row r="2412" spans="1:24" hidden="1">
      <c r="A2412" t="s">
        <v>34324</v>
      </c>
      <c r="B2412" t="s">
        <v>4983</v>
      </c>
      <c r="C2412" t="s">
        <v>4984</v>
      </c>
      <c r="D2412">
        <v>2006</v>
      </c>
      <c r="E2412" t="s">
        <v>3940</v>
      </c>
      <c r="F2412" t="s">
        <v>4986</v>
      </c>
      <c r="G2412">
        <v>33</v>
      </c>
      <c r="H2412" t="s">
        <v>33917</v>
      </c>
      <c r="J2412">
        <v>33</v>
      </c>
      <c r="K2412" t="s">
        <v>33800</v>
      </c>
      <c r="L2412" t="s">
        <v>33914</v>
      </c>
      <c r="M2412" t="s">
        <v>33915</v>
      </c>
      <c r="N2412" t="s">
        <v>33916</v>
      </c>
      <c r="O2412" t="s">
        <v>33853</v>
      </c>
      <c r="P2412">
        <v>20</v>
      </c>
      <c r="Q2412">
        <v>33.700000000000003</v>
      </c>
      <c r="R2412">
        <v>133.88333333333301</v>
      </c>
      <c r="S2412">
        <v>5</v>
      </c>
      <c r="T2412">
        <v>13</v>
      </c>
      <c r="U2412">
        <v>0</v>
      </c>
      <c r="V2412">
        <v>240</v>
      </c>
      <c r="W2412">
        <v>13</v>
      </c>
    </row>
    <row r="2413" spans="1:24" hidden="1">
      <c r="A2413" t="s">
        <v>34324</v>
      </c>
      <c r="B2413" t="s">
        <v>4983</v>
      </c>
      <c r="C2413" t="s">
        <v>4984</v>
      </c>
      <c r="D2413">
        <v>2006</v>
      </c>
      <c r="E2413" t="s">
        <v>3940</v>
      </c>
      <c r="F2413" t="s">
        <v>4986</v>
      </c>
      <c r="G2413">
        <v>33</v>
      </c>
      <c r="H2413" t="s">
        <v>33917</v>
      </c>
      <c r="J2413">
        <v>33</v>
      </c>
      <c r="K2413" t="s">
        <v>33800</v>
      </c>
      <c r="L2413" t="s">
        <v>33914</v>
      </c>
      <c r="M2413" t="s">
        <v>33915</v>
      </c>
      <c r="N2413" t="s">
        <v>33916</v>
      </c>
      <c r="O2413" t="s">
        <v>33853</v>
      </c>
      <c r="P2413">
        <v>21</v>
      </c>
      <c r="Q2413">
        <v>33.633333333333297</v>
      </c>
      <c r="R2413">
        <v>133.78333333333299</v>
      </c>
      <c r="S2413">
        <v>5</v>
      </c>
      <c r="T2413">
        <v>10</v>
      </c>
      <c r="U2413">
        <v>100</v>
      </c>
      <c r="V2413">
        <v>240</v>
      </c>
      <c r="W2413">
        <v>10</v>
      </c>
    </row>
    <row r="2414" spans="1:24" hidden="1">
      <c r="A2414" t="s">
        <v>34324</v>
      </c>
      <c r="B2414" t="s">
        <v>4983</v>
      </c>
      <c r="C2414" t="s">
        <v>4984</v>
      </c>
      <c r="D2414">
        <v>2006</v>
      </c>
      <c r="E2414" t="s">
        <v>3940</v>
      </c>
      <c r="F2414" t="s">
        <v>4986</v>
      </c>
      <c r="G2414">
        <v>33</v>
      </c>
      <c r="H2414" t="s">
        <v>33917</v>
      </c>
      <c r="J2414">
        <v>33</v>
      </c>
      <c r="K2414" t="s">
        <v>33800</v>
      </c>
      <c r="L2414" t="s">
        <v>33914</v>
      </c>
      <c r="M2414" t="s">
        <v>33915</v>
      </c>
      <c r="N2414" t="s">
        <v>33916</v>
      </c>
      <c r="O2414" t="s">
        <v>33853</v>
      </c>
      <c r="P2414">
        <v>21</v>
      </c>
      <c r="Q2414">
        <v>33.633333333333297</v>
      </c>
      <c r="R2414">
        <v>133.78333333333299</v>
      </c>
      <c r="S2414">
        <v>5</v>
      </c>
      <c r="T2414">
        <v>11</v>
      </c>
      <c r="U2414">
        <v>88.3333333333333</v>
      </c>
      <c r="V2414">
        <v>240</v>
      </c>
      <c r="W2414">
        <v>11</v>
      </c>
    </row>
    <row r="2415" spans="1:24" hidden="1">
      <c r="A2415" t="s">
        <v>34324</v>
      </c>
      <c r="B2415" t="s">
        <v>4983</v>
      </c>
      <c r="C2415" t="s">
        <v>4984</v>
      </c>
      <c r="D2415">
        <v>2006</v>
      </c>
      <c r="E2415" t="s">
        <v>3940</v>
      </c>
      <c r="F2415" t="s">
        <v>4986</v>
      </c>
      <c r="G2415">
        <v>33</v>
      </c>
      <c r="H2415" t="s">
        <v>33917</v>
      </c>
      <c r="J2415">
        <v>33</v>
      </c>
      <c r="K2415" t="s">
        <v>33800</v>
      </c>
      <c r="L2415" t="s">
        <v>33914</v>
      </c>
      <c r="M2415" t="s">
        <v>33915</v>
      </c>
      <c r="N2415" t="s">
        <v>33916</v>
      </c>
      <c r="O2415" t="s">
        <v>33853</v>
      </c>
      <c r="P2415">
        <v>21</v>
      </c>
      <c r="Q2415">
        <v>33.633333333333297</v>
      </c>
      <c r="R2415">
        <v>133.78333333333299</v>
      </c>
      <c r="S2415">
        <v>5</v>
      </c>
      <c r="T2415">
        <v>11.5</v>
      </c>
      <c r="U2415">
        <v>5</v>
      </c>
      <c r="V2415">
        <v>240</v>
      </c>
      <c r="W2415">
        <v>11.5</v>
      </c>
    </row>
    <row r="2416" spans="1:24" hidden="1">
      <c r="A2416" t="s">
        <v>34324</v>
      </c>
      <c r="B2416" t="s">
        <v>4983</v>
      </c>
      <c r="C2416" t="s">
        <v>4984</v>
      </c>
      <c r="D2416">
        <v>2006</v>
      </c>
      <c r="E2416" t="s">
        <v>3940</v>
      </c>
      <c r="F2416" t="s">
        <v>4986</v>
      </c>
      <c r="G2416">
        <v>33</v>
      </c>
      <c r="H2416" t="s">
        <v>33917</v>
      </c>
      <c r="J2416">
        <v>33</v>
      </c>
      <c r="K2416" t="s">
        <v>33800</v>
      </c>
      <c r="L2416" t="s">
        <v>33914</v>
      </c>
      <c r="M2416" t="s">
        <v>33915</v>
      </c>
      <c r="N2416" t="s">
        <v>33916</v>
      </c>
      <c r="O2416" t="s">
        <v>33853</v>
      </c>
      <c r="P2416">
        <v>21</v>
      </c>
      <c r="Q2416">
        <v>33.633333333333297</v>
      </c>
      <c r="R2416">
        <v>133.78333333333299</v>
      </c>
      <c r="S2416">
        <v>5</v>
      </c>
      <c r="T2416">
        <v>12</v>
      </c>
      <c r="U2416">
        <v>0</v>
      </c>
      <c r="V2416">
        <v>240</v>
      </c>
      <c r="W2416">
        <v>12</v>
      </c>
    </row>
    <row r="2417" spans="1:23" hidden="1">
      <c r="A2417" t="s">
        <v>34324</v>
      </c>
      <c r="B2417" t="s">
        <v>4983</v>
      </c>
      <c r="C2417" t="s">
        <v>4984</v>
      </c>
      <c r="D2417">
        <v>2006</v>
      </c>
      <c r="E2417" t="s">
        <v>3940</v>
      </c>
      <c r="F2417" t="s">
        <v>4986</v>
      </c>
      <c r="G2417">
        <v>33</v>
      </c>
      <c r="H2417" t="s">
        <v>33917</v>
      </c>
      <c r="J2417">
        <v>33</v>
      </c>
      <c r="K2417" t="s">
        <v>33800</v>
      </c>
      <c r="L2417" t="s">
        <v>33914</v>
      </c>
      <c r="M2417" t="s">
        <v>33915</v>
      </c>
      <c r="N2417" t="s">
        <v>33916</v>
      </c>
      <c r="O2417" t="s">
        <v>33853</v>
      </c>
      <c r="P2417">
        <v>21</v>
      </c>
      <c r="Q2417">
        <v>33.633333333333297</v>
      </c>
      <c r="R2417">
        <v>133.78333333333299</v>
      </c>
      <c r="S2417">
        <v>5</v>
      </c>
      <c r="T2417">
        <v>13</v>
      </c>
      <c r="U2417">
        <v>0</v>
      </c>
      <c r="V2417">
        <v>240</v>
      </c>
      <c r="W2417">
        <v>13</v>
      </c>
    </row>
    <row r="2418" spans="1:23" hidden="1">
      <c r="A2418" t="s">
        <v>34324</v>
      </c>
      <c r="B2418" t="s">
        <v>4983</v>
      </c>
      <c r="C2418" t="s">
        <v>4984</v>
      </c>
      <c r="D2418">
        <v>2006</v>
      </c>
      <c r="E2418" t="s">
        <v>3940</v>
      </c>
      <c r="F2418" t="s">
        <v>4986</v>
      </c>
      <c r="G2418">
        <v>33</v>
      </c>
      <c r="H2418" t="s">
        <v>33917</v>
      </c>
      <c r="J2418">
        <v>33</v>
      </c>
      <c r="K2418" t="s">
        <v>33800</v>
      </c>
      <c r="L2418" t="s">
        <v>33914</v>
      </c>
      <c r="M2418" t="s">
        <v>33915</v>
      </c>
      <c r="N2418" t="s">
        <v>33916</v>
      </c>
      <c r="O2418" t="s">
        <v>33853</v>
      </c>
      <c r="P2418">
        <v>22</v>
      </c>
      <c r="Q2418">
        <v>33.200000000000003</v>
      </c>
      <c r="R2418">
        <v>133.13333333333301</v>
      </c>
      <c r="S2418">
        <v>5</v>
      </c>
      <c r="T2418">
        <v>10</v>
      </c>
      <c r="U2418">
        <v>100</v>
      </c>
      <c r="V2418">
        <v>240</v>
      </c>
      <c r="W2418">
        <v>10</v>
      </c>
    </row>
    <row r="2419" spans="1:23" hidden="1">
      <c r="A2419" t="s">
        <v>34324</v>
      </c>
      <c r="B2419" t="s">
        <v>4983</v>
      </c>
      <c r="C2419" t="s">
        <v>4984</v>
      </c>
      <c r="D2419">
        <v>2006</v>
      </c>
      <c r="E2419" t="s">
        <v>3940</v>
      </c>
      <c r="F2419" t="s">
        <v>4986</v>
      </c>
      <c r="G2419">
        <v>33</v>
      </c>
      <c r="H2419" t="s">
        <v>33917</v>
      </c>
      <c r="J2419">
        <v>33</v>
      </c>
      <c r="K2419" t="s">
        <v>33800</v>
      </c>
      <c r="L2419" t="s">
        <v>33914</v>
      </c>
      <c r="M2419" t="s">
        <v>33915</v>
      </c>
      <c r="N2419" t="s">
        <v>33916</v>
      </c>
      <c r="O2419" t="s">
        <v>33853</v>
      </c>
      <c r="P2419">
        <v>22</v>
      </c>
      <c r="Q2419">
        <v>33.200000000000003</v>
      </c>
      <c r="R2419">
        <v>133.13333333333301</v>
      </c>
      <c r="S2419">
        <v>5</v>
      </c>
      <c r="T2419">
        <v>11</v>
      </c>
      <c r="U2419">
        <v>100</v>
      </c>
      <c r="V2419">
        <v>240</v>
      </c>
      <c r="W2419">
        <v>11</v>
      </c>
    </row>
    <row r="2420" spans="1:23" hidden="1">
      <c r="A2420" t="s">
        <v>34324</v>
      </c>
      <c r="B2420" t="s">
        <v>4983</v>
      </c>
      <c r="C2420" t="s">
        <v>4984</v>
      </c>
      <c r="D2420">
        <v>2006</v>
      </c>
      <c r="E2420" t="s">
        <v>3940</v>
      </c>
      <c r="F2420" t="s">
        <v>4986</v>
      </c>
      <c r="G2420">
        <v>33</v>
      </c>
      <c r="H2420" t="s">
        <v>33917</v>
      </c>
      <c r="J2420">
        <v>33</v>
      </c>
      <c r="K2420" t="s">
        <v>33800</v>
      </c>
      <c r="L2420" t="s">
        <v>33914</v>
      </c>
      <c r="M2420" t="s">
        <v>33915</v>
      </c>
      <c r="N2420" t="s">
        <v>33916</v>
      </c>
      <c r="O2420" t="s">
        <v>33853</v>
      </c>
      <c r="P2420">
        <v>22</v>
      </c>
      <c r="Q2420">
        <v>33.200000000000003</v>
      </c>
      <c r="R2420">
        <v>133.13333333333301</v>
      </c>
      <c r="S2420">
        <v>5</v>
      </c>
      <c r="T2420">
        <v>11.5</v>
      </c>
      <c r="U2420">
        <v>33.3333333333333</v>
      </c>
      <c r="V2420">
        <v>240</v>
      </c>
      <c r="W2420">
        <v>11.5</v>
      </c>
    </row>
    <row r="2421" spans="1:23" hidden="1">
      <c r="A2421" t="s">
        <v>34324</v>
      </c>
      <c r="B2421" t="s">
        <v>4983</v>
      </c>
      <c r="C2421" t="s">
        <v>4984</v>
      </c>
      <c r="D2421">
        <v>2006</v>
      </c>
      <c r="E2421" t="s">
        <v>3940</v>
      </c>
      <c r="F2421" t="s">
        <v>4986</v>
      </c>
      <c r="G2421">
        <v>33</v>
      </c>
      <c r="H2421" t="s">
        <v>33917</v>
      </c>
      <c r="J2421">
        <v>33</v>
      </c>
      <c r="K2421" t="s">
        <v>33800</v>
      </c>
      <c r="L2421" t="s">
        <v>33914</v>
      </c>
      <c r="M2421" t="s">
        <v>33915</v>
      </c>
      <c r="N2421" t="s">
        <v>33916</v>
      </c>
      <c r="O2421" t="s">
        <v>33853</v>
      </c>
      <c r="P2421">
        <v>22</v>
      </c>
      <c r="Q2421">
        <v>33.200000000000003</v>
      </c>
      <c r="R2421">
        <v>133.13333333333301</v>
      </c>
      <c r="S2421">
        <v>5</v>
      </c>
      <c r="T2421">
        <v>12</v>
      </c>
      <c r="U2421">
        <v>5</v>
      </c>
      <c r="V2421">
        <v>240</v>
      </c>
      <c r="W2421">
        <v>12</v>
      </c>
    </row>
    <row r="2422" spans="1:23" hidden="1">
      <c r="A2422" t="s">
        <v>34324</v>
      </c>
      <c r="B2422" t="s">
        <v>4983</v>
      </c>
      <c r="C2422" t="s">
        <v>4984</v>
      </c>
      <c r="D2422">
        <v>2006</v>
      </c>
      <c r="E2422" t="s">
        <v>3940</v>
      </c>
      <c r="F2422" t="s">
        <v>4986</v>
      </c>
      <c r="G2422">
        <v>33</v>
      </c>
      <c r="H2422" t="s">
        <v>33917</v>
      </c>
      <c r="J2422">
        <v>33</v>
      </c>
      <c r="K2422" t="s">
        <v>33800</v>
      </c>
      <c r="L2422" t="s">
        <v>33914</v>
      </c>
      <c r="M2422" t="s">
        <v>33915</v>
      </c>
      <c r="N2422" t="s">
        <v>33916</v>
      </c>
      <c r="O2422" t="s">
        <v>33853</v>
      </c>
      <c r="P2422">
        <v>22</v>
      </c>
      <c r="Q2422">
        <v>33.200000000000003</v>
      </c>
      <c r="R2422">
        <v>133.13333333333301</v>
      </c>
      <c r="S2422">
        <v>5</v>
      </c>
      <c r="T2422">
        <v>13</v>
      </c>
      <c r="U2422">
        <v>0</v>
      </c>
      <c r="V2422">
        <v>240</v>
      </c>
      <c r="W2422">
        <v>13</v>
      </c>
    </row>
    <row r="2423" spans="1:23" hidden="1">
      <c r="A2423" t="s">
        <v>34324</v>
      </c>
      <c r="B2423" t="s">
        <v>4983</v>
      </c>
      <c r="C2423" t="s">
        <v>4984</v>
      </c>
      <c r="D2423">
        <v>2006</v>
      </c>
      <c r="E2423" t="s">
        <v>3940</v>
      </c>
      <c r="F2423" t="s">
        <v>4986</v>
      </c>
      <c r="G2423">
        <v>33</v>
      </c>
      <c r="H2423" t="s">
        <v>33917</v>
      </c>
      <c r="J2423">
        <v>33</v>
      </c>
      <c r="K2423" t="s">
        <v>33800</v>
      </c>
      <c r="L2423" t="s">
        <v>33914</v>
      </c>
      <c r="M2423" t="s">
        <v>33915</v>
      </c>
      <c r="N2423" t="s">
        <v>33916</v>
      </c>
      <c r="O2423" t="s">
        <v>33853</v>
      </c>
      <c r="P2423">
        <v>23</v>
      </c>
      <c r="Q2423">
        <v>33.9</v>
      </c>
      <c r="R2423">
        <v>133.05000000000001</v>
      </c>
      <c r="S2423">
        <v>5</v>
      </c>
      <c r="T2423">
        <v>10</v>
      </c>
      <c r="U2423">
        <v>100</v>
      </c>
      <c r="V2423">
        <v>240</v>
      </c>
      <c r="W2423">
        <v>10</v>
      </c>
    </row>
    <row r="2424" spans="1:23" hidden="1">
      <c r="A2424" t="s">
        <v>34324</v>
      </c>
      <c r="B2424" t="s">
        <v>4983</v>
      </c>
      <c r="C2424" t="s">
        <v>4984</v>
      </c>
      <c r="D2424">
        <v>2006</v>
      </c>
      <c r="E2424" t="s">
        <v>3940</v>
      </c>
      <c r="F2424" t="s">
        <v>4986</v>
      </c>
      <c r="G2424">
        <v>33</v>
      </c>
      <c r="H2424" t="s">
        <v>33917</v>
      </c>
      <c r="J2424">
        <v>33</v>
      </c>
      <c r="K2424" t="s">
        <v>33800</v>
      </c>
      <c r="L2424" t="s">
        <v>33914</v>
      </c>
      <c r="M2424" t="s">
        <v>33915</v>
      </c>
      <c r="N2424" t="s">
        <v>33916</v>
      </c>
      <c r="O2424" t="s">
        <v>33853</v>
      </c>
      <c r="P2424">
        <v>23</v>
      </c>
      <c r="Q2424">
        <v>33.9</v>
      </c>
      <c r="R2424">
        <v>133.05000000000001</v>
      </c>
      <c r="S2424">
        <v>5</v>
      </c>
      <c r="T2424">
        <v>11</v>
      </c>
      <c r="U2424">
        <v>58.3333333333333</v>
      </c>
      <c r="V2424">
        <v>240</v>
      </c>
      <c r="W2424">
        <v>11</v>
      </c>
    </row>
    <row r="2425" spans="1:23" hidden="1">
      <c r="A2425" t="s">
        <v>34324</v>
      </c>
      <c r="B2425" t="s">
        <v>4983</v>
      </c>
      <c r="C2425" t="s">
        <v>4984</v>
      </c>
      <c r="D2425">
        <v>2006</v>
      </c>
      <c r="E2425" t="s">
        <v>3940</v>
      </c>
      <c r="F2425" t="s">
        <v>4986</v>
      </c>
      <c r="G2425">
        <v>33</v>
      </c>
      <c r="H2425" t="s">
        <v>33917</v>
      </c>
      <c r="J2425">
        <v>33</v>
      </c>
      <c r="K2425" t="s">
        <v>33800</v>
      </c>
      <c r="L2425" t="s">
        <v>33914</v>
      </c>
      <c r="M2425" t="s">
        <v>33915</v>
      </c>
      <c r="N2425" t="s">
        <v>33916</v>
      </c>
      <c r="O2425" t="s">
        <v>33853</v>
      </c>
      <c r="P2425">
        <v>23</v>
      </c>
      <c r="Q2425">
        <v>33.9</v>
      </c>
      <c r="R2425">
        <v>133.05000000000001</v>
      </c>
      <c r="S2425">
        <v>5</v>
      </c>
      <c r="T2425">
        <v>11.5</v>
      </c>
      <c r="U2425">
        <v>1.6666666666666701</v>
      </c>
      <c r="V2425">
        <v>240</v>
      </c>
      <c r="W2425">
        <v>11.5</v>
      </c>
    </row>
    <row r="2426" spans="1:23" hidden="1">
      <c r="A2426" t="s">
        <v>34324</v>
      </c>
      <c r="B2426" t="s">
        <v>4983</v>
      </c>
      <c r="C2426" t="s">
        <v>4984</v>
      </c>
      <c r="D2426">
        <v>2006</v>
      </c>
      <c r="E2426" t="s">
        <v>3940</v>
      </c>
      <c r="F2426" t="s">
        <v>4986</v>
      </c>
      <c r="G2426">
        <v>33</v>
      </c>
      <c r="H2426" t="s">
        <v>33917</v>
      </c>
      <c r="J2426">
        <v>33</v>
      </c>
      <c r="K2426" t="s">
        <v>33800</v>
      </c>
      <c r="L2426" t="s">
        <v>33914</v>
      </c>
      <c r="M2426" t="s">
        <v>33915</v>
      </c>
      <c r="N2426" t="s">
        <v>33916</v>
      </c>
      <c r="O2426" t="s">
        <v>33853</v>
      </c>
      <c r="P2426">
        <v>23</v>
      </c>
      <c r="Q2426">
        <v>33.9</v>
      </c>
      <c r="R2426">
        <v>133.05000000000001</v>
      </c>
      <c r="S2426">
        <v>5</v>
      </c>
      <c r="T2426">
        <v>12</v>
      </c>
      <c r="U2426">
        <v>0</v>
      </c>
      <c r="V2426">
        <v>240</v>
      </c>
      <c r="W2426">
        <v>12</v>
      </c>
    </row>
    <row r="2427" spans="1:23" hidden="1">
      <c r="A2427" t="s">
        <v>34324</v>
      </c>
      <c r="B2427" t="s">
        <v>4983</v>
      </c>
      <c r="C2427" t="s">
        <v>4984</v>
      </c>
      <c r="D2427">
        <v>2006</v>
      </c>
      <c r="E2427" t="s">
        <v>3940</v>
      </c>
      <c r="F2427" t="s">
        <v>4986</v>
      </c>
      <c r="G2427">
        <v>33</v>
      </c>
      <c r="H2427" t="s">
        <v>33917</v>
      </c>
      <c r="J2427">
        <v>33</v>
      </c>
      <c r="K2427" t="s">
        <v>33800</v>
      </c>
      <c r="L2427" t="s">
        <v>33914</v>
      </c>
      <c r="M2427" t="s">
        <v>33915</v>
      </c>
      <c r="N2427" t="s">
        <v>33916</v>
      </c>
      <c r="O2427" t="s">
        <v>33853</v>
      </c>
      <c r="P2427">
        <v>23</v>
      </c>
      <c r="Q2427">
        <v>33.9</v>
      </c>
      <c r="R2427">
        <v>133.05000000000001</v>
      </c>
      <c r="S2427">
        <v>5</v>
      </c>
      <c r="T2427">
        <v>13</v>
      </c>
      <c r="U2427">
        <v>0</v>
      </c>
      <c r="V2427">
        <v>240</v>
      </c>
      <c r="W2427">
        <v>13</v>
      </c>
    </row>
    <row r="2428" spans="1:23" hidden="1">
      <c r="A2428" t="s">
        <v>34324</v>
      </c>
      <c r="B2428" t="s">
        <v>4983</v>
      </c>
      <c r="C2428" t="s">
        <v>4984</v>
      </c>
      <c r="D2428">
        <v>2006</v>
      </c>
      <c r="E2428" t="s">
        <v>3940</v>
      </c>
      <c r="F2428" t="s">
        <v>4986</v>
      </c>
      <c r="G2428">
        <v>33</v>
      </c>
      <c r="H2428" t="s">
        <v>33917</v>
      </c>
      <c r="J2428">
        <v>33</v>
      </c>
      <c r="K2428" t="s">
        <v>33800</v>
      </c>
      <c r="L2428" t="s">
        <v>33914</v>
      </c>
      <c r="M2428" t="s">
        <v>33915</v>
      </c>
      <c r="N2428" t="s">
        <v>33916</v>
      </c>
      <c r="O2428" t="s">
        <v>33853</v>
      </c>
      <c r="P2428">
        <v>24</v>
      </c>
      <c r="Q2428">
        <v>33.216666666666697</v>
      </c>
      <c r="R2428">
        <v>132.566666666667</v>
      </c>
      <c r="S2428">
        <v>5</v>
      </c>
      <c r="T2428">
        <v>10</v>
      </c>
      <c r="U2428">
        <v>100</v>
      </c>
      <c r="V2428">
        <v>240</v>
      </c>
      <c r="W2428">
        <v>10</v>
      </c>
    </row>
    <row r="2429" spans="1:23" hidden="1">
      <c r="A2429" t="s">
        <v>34324</v>
      </c>
      <c r="B2429" t="s">
        <v>4983</v>
      </c>
      <c r="C2429" t="s">
        <v>4984</v>
      </c>
      <c r="D2429">
        <v>2006</v>
      </c>
      <c r="E2429" t="s">
        <v>3940</v>
      </c>
      <c r="F2429" t="s">
        <v>4986</v>
      </c>
      <c r="G2429">
        <v>33</v>
      </c>
      <c r="H2429" t="s">
        <v>33917</v>
      </c>
      <c r="J2429">
        <v>33</v>
      </c>
      <c r="K2429" t="s">
        <v>33800</v>
      </c>
      <c r="L2429" t="s">
        <v>33914</v>
      </c>
      <c r="M2429" t="s">
        <v>33915</v>
      </c>
      <c r="N2429" t="s">
        <v>33916</v>
      </c>
      <c r="O2429" t="s">
        <v>33853</v>
      </c>
      <c r="P2429">
        <v>24</v>
      </c>
      <c r="Q2429">
        <v>33.216666666666697</v>
      </c>
      <c r="R2429">
        <v>132.566666666667</v>
      </c>
      <c r="S2429">
        <v>5</v>
      </c>
      <c r="T2429">
        <v>11</v>
      </c>
      <c r="U2429">
        <v>83.3333333333333</v>
      </c>
      <c r="V2429">
        <v>240</v>
      </c>
      <c r="W2429">
        <v>11</v>
      </c>
    </row>
    <row r="2430" spans="1:23" hidden="1">
      <c r="A2430" t="s">
        <v>34324</v>
      </c>
      <c r="B2430" t="s">
        <v>4983</v>
      </c>
      <c r="C2430" t="s">
        <v>4984</v>
      </c>
      <c r="D2430">
        <v>2006</v>
      </c>
      <c r="E2430" t="s">
        <v>3940</v>
      </c>
      <c r="F2430" t="s">
        <v>4986</v>
      </c>
      <c r="G2430">
        <v>33</v>
      </c>
      <c r="H2430" t="s">
        <v>33917</v>
      </c>
      <c r="J2430">
        <v>33</v>
      </c>
      <c r="K2430" t="s">
        <v>33800</v>
      </c>
      <c r="L2430" t="s">
        <v>33914</v>
      </c>
      <c r="M2430" t="s">
        <v>33915</v>
      </c>
      <c r="N2430" t="s">
        <v>33916</v>
      </c>
      <c r="O2430" t="s">
        <v>33853</v>
      </c>
      <c r="P2430">
        <v>24</v>
      </c>
      <c r="Q2430">
        <v>33.216666666666697</v>
      </c>
      <c r="R2430">
        <v>132.566666666667</v>
      </c>
      <c r="S2430">
        <v>5</v>
      </c>
      <c r="T2430">
        <v>11.5</v>
      </c>
      <c r="U2430">
        <v>0</v>
      </c>
      <c r="V2430">
        <v>240</v>
      </c>
      <c r="W2430">
        <v>11.5</v>
      </c>
    </row>
    <row r="2431" spans="1:23" hidden="1">
      <c r="A2431" t="s">
        <v>34324</v>
      </c>
      <c r="B2431" t="s">
        <v>4983</v>
      </c>
      <c r="C2431" t="s">
        <v>4984</v>
      </c>
      <c r="D2431">
        <v>2006</v>
      </c>
      <c r="E2431" t="s">
        <v>3940</v>
      </c>
      <c r="F2431" t="s">
        <v>4986</v>
      </c>
      <c r="G2431">
        <v>33</v>
      </c>
      <c r="H2431" t="s">
        <v>33917</v>
      </c>
      <c r="J2431">
        <v>33</v>
      </c>
      <c r="K2431" t="s">
        <v>33800</v>
      </c>
      <c r="L2431" t="s">
        <v>33914</v>
      </c>
      <c r="M2431" t="s">
        <v>33915</v>
      </c>
      <c r="N2431" t="s">
        <v>33916</v>
      </c>
      <c r="O2431" t="s">
        <v>33853</v>
      </c>
      <c r="P2431">
        <v>24</v>
      </c>
      <c r="Q2431">
        <v>33.216666666666697</v>
      </c>
      <c r="R2431">
        <v>132.566666666667</v>
      </c>
      <c r="S2431">
        <v>5</v>
      </c>
      <c r="T2431">
        <v>12</v>
      </c>
      <c r="U2431">
        <v>0</v>
      </c>
      <c r="V2431">
        <v>240</v>
      </c>
      <c r="W2431">
        <v>12</v>
      </c>
    </row>
    <row r="2432" spans="1:23" hidden="1">
      <c r="A2432" t="s">
        <v>34324</v>
      </c>
      <c r="B2432" t="s">
        <v>4983</v>
      </c>
      <c r="C2432" t="s">
        <v>4984</v>
      </c>
      <c r="D2432">
        <v>2006</v>
      </c>
      <c r="E2432" t="s">
        <v>3940</v>
      </c>
      <c r="F2432" t="s">
        <v>4986</v>
      </c>
      <c r="G2432">
        <v>33</v>
      </c>
      <c r="H2432" t="s">
        <v>33917</v>
      </c>
      <c r="J2432">
        <v>33</v>
      </c>
      <c r="K2432" t="s">
        <v>33800</v>
      </c>
      <c r="L2432" t="s">
        <v>33914</v>
      </c>
      <c r="M2432" t="s">
        <v>33915</v>
      </c>
      <c r="N2432" t="s">
        <v>33916</v>
      </c>
      <c r="O2432" t="s">
        <v>33853</v>
      </c>
      <c r="P2432">
        <v>24</v>
      </c>
      <c r="Q2432">
        <v>33.216666666666697</v>
      </c>
      <c r="R2432">
        <v>132.566666666667</v>
      </c>
      <c r="S2432">
        <v>5</v>
      </c>
      <c r="T2432">
        <v>13</v>
      </c>
      <c r="U2432">
        <v>0</v>
      </c>
      <c r="V2432">
        <v>240</v>
      </c>
      <c r="W2432">
        <v>13</v>
      </c>
    </row>
    <row r="2433" spans="1:23" hidden="1">
      <c r="A2433" t="s">
        <v>34324</v>
      </c>
      <c r="B2433" t="s">
        <v>4983</v>
      </c>
      <c r="C2433" t="s">
        <v>4984</v>
      </c>
      <c r="D2433">
        <v>2006</v>
      </c>
      <c r="E2433" t="s">
        <v>3940</v>
      </c>
      <c r="F2433" t="s">
        <v>4986</v>
      </c>
      <c r="G2433">
        <v>33</v>
      </c>
      <c r="H2433" t="s">
        <v>33917</v>
      </c>
      <c r="J2433">
        <v>33</v>
      </c>
      <c r="K2433" t="s">
        <v>33800</v>
      </c>
      <c r="L2433" t="s">
        <v>33914</v>
      </c>
      <c r="M2433" t="s">
        <v>33915</v>
      </c>
      <c r="N2433" t="s">
        <v>33916</v>
      </c>
      <c r="O2433" t="s">
        <v>33853</v>
      </c>
      <c r="P2433">
        <v>25</v>
      </c>
      <c r="Q2433">
        <v>33.299999999999997</v>
      </c>
      <c r="R2433">
        <v>130.36666666666699</v>
      </c>
      <c r="S2433">
        <v>5</v>
      </c>
      <c r="T2433">
        <v>10</v>
      </c>
      <c r="U2433">
        <v>100</v>
      </c>
      <c r="V2433">
        <v>240</v>
      </c>
      <c r="W2433">
        <v>10</v>
      </c>
    </row>
    <row r="2434" spans="1:23" hidden="1">
      <c r="A2434" t="s">
        <v>34324</v>
      </c>
      <c r="B2434" t="s">
        <v>4983</v>
      </c>
      <c r="C2434" t="s">
        <v>4984</v>
      </c>
      <c r="D2434">
        <v>2006</v>
      </c>
      <c r="E2434" t="s">
        <v>3940</v>
      </c>
      <c r="F2434" t="s">
        <v>4986</v>
      </c>
      <c r="G2434">
        <v>33</v>
      </c>
      <c r="H2434" t="s">
        <v>33917</v>
      </c>
      <c r="J2434">
        <v>33</v>
      </c>
      <c r="K2434" t="s">
        <v>33800</v>
      </c>
      <c r="L2434" t="s">
        <v>33914</v>
      </c>
      <c r="M2434" t="s">
        <v>33915</v>
      </c>
      <c r="N2434" t="s">
        <v>33916</v>
      </c>
      <c r="O2434" t="s">
        <v>33853</v>
      </c>
      <c r="P2434">
        <v>25</v>
      </c>
      <c r="Q2434">
        <v>33.299999999999997</v>
      </c>
      <c r="R2434">
        <v>130.36666666666699</v>
      </c>
      <c r="S2434">
        <v>5</v>
      </c>
      <c r="T2434">
        <v>11</v>
      </c>
      <c r="U2434">
        <v>100</v>
      </c>
      <c r="V2434">
        <v>240</v>
      </c>
      <c r="W2434">
        <v>11</v>
      </c>
    </row>
    <row r="2435" spans="1:23" hidden="1">
      <c r="A2435" t="s">
        <v>34324</v>
      </c>
      <c r="B2435" t="s">
        <v>4983</v>
      </c>
      <c r="C2435" t="s">
        <v>4984</v>
      </c>
      <c r="D2435">
        <v>2006</v>
      </c>
      <c r="E2435" t="s">
        <v>3940</v>
      </c>
      <c r="F2435" t="s">
        <v>4986</v>
      </c>
      <c r="G2435">
        <v>33</v>
      </c>
      <c r="H2435" t="s">
        <v>33917</v>
      </c>
      <c r="J2435">
        <v>33</v>
      </c>
      <c r="K2435" t="s">
        <v>33800</v>
      </c>
      <c r="L2435" t="s">
        <v>33914</v>
      </c>
      <c r="M2435" t="s">
        <v>33915</v>
      </c>
      <c r="N2435" t="s">
        <v>33916</v>
      </c>
      <c r="O2435" t="s">
        <v>33853</v>
      </c>
      <c r="P2435">
        <v>25</v>
      </c>
      <c r="Q2435">
        <v>33.299999999999997</v>
      </c>
      <c r="R2435">
        <v>130.36666666666699</v>
      </c>
      <c r="S2435">
        <v>5</v>
      </c>
      <c r="T2435">
        <v>11.5</v>
      </c>
      <c r="U2435">
        <v>8.3333333333333304</v>
      </c>
      <c r="V2435">
        <v>240</v>
      </c>
      <c r="W2435">
        <v>11.5</v>
      </c>
    </row>
    <row r="2436" spans="1:23" hidden="1">
      <c r="A2436" t="s">
        <v>34324</v>
      </c>
      <c r="B2436" t="s">
        <v>4983</v>
      </c>
      <c r="C2436" t="s">
        <v>4984</v>
      </c>
      <c r="D2436">
        <v>2006</v>
      </c>
      <c r="E2436" t="s">
        <v>3940</v>
      </c>
      <c r="F2436" t="s">
        <v>4986</v>
      </c>
      <c r="G2436">
        <v>33</v>
      </c>
      <c r="H2436" t="s">
        <v>33917</v>
      </c>
      <c r="J2436">
        <v>33</v>
      </c>
      <c r="K2436" t="s">
        <v>33800</v>
      </c>
      <c r="L2436" t="s">
        <v>33914</v>
      </c>
      <c r="M2436" t="s">
        <v>33915</v>
      </c>
      <c r="N2436" t="s">
        <v>33916</v>
      </c>
      <c r="O2436" t="s">
        <v>33853</v>
      </c>
      <c r="P2436">
        <v>25</v>
      </c>
      <c r="Q2436">
        <v>33.299999999999997</v>
      </c>
      <c r="R2436">
        <v>130.36666666666699</v>
      </c>
      <c r="S2436">
        <v>5</v>
      </c>
      <c r="T2436">
        <v>12</v>
      </c>
      <c r="U2436">
        <v>0</v>
      </c>
      <c r="V2436">
        <v>240</v>
      </c>
      <c r="W2436">
        <v>12</v>
      </c>
    </row>
    <row r="2437" spans="1:23" hidden="1">
      <c r="A2437" t="s">
        <v>34324</v>
      </c>
      <c r="B2437" t="s">
        <v>4983</v>
      </c>
      <c r="C2437" t="s">
        <v>4984</v>
      </c>
      <c r="D2437">
        <v>2006</v>
      </c>
      <c r="E2437" t="s">
        <v>3940</v>
      </c>
      <c r="F2437" t="s">
        <v>4986</v>
      </c>
      <c r="G2437">
        <v>33</v>
      </c>
      <c r="H2437" t="s">
        <v>33917</v>
      </c>
      <c r="J2437">
        <v>33</v>
      </c>
      <c r="K2437" t="s">
        <v>33800</v>
      </c>
      <c r="L2437" t="s">
        <v>33914</v>
      </c>
      <c r="M2437" t="s">
        <v>33915</v>
      </c>
      <c r="N2437" t="s">
        <v>33916</v>
      </c>
      <c r="O2437" t="s">
        <v>33853</v>
      </c>
      <c r="P2437">
        <v>25</v>
      </c>
      <c r="Q2437">
        <v>33.299999999999997</v>
      </c>
      <c r="R2437">
        <v>130.36666666666699</v>
      </c>
      <c r="S2437">
        <v>5</v>
      </c>
      <c r="T2437">
        <v>13</v>
      </c>
      <c r="U2437">
        <v>0</v>
      </c>
      <c r="V2437">
        <v>240</v>
      </c>
      <c r="W2437">
        <v>13</v>
      </c>
    </row>
    <row r="2438" spans="1:23" hidden="1">
      <c r="A2438" t="s">
        <v>34324</v>
      </c>
      <c r="B2438" t="s">
        <v>4983</v>
      </c>
      <c r="C2438" t="s">
        <v>4984</v>
      </c>
      <c r="D2438">
        <v>2006</v>
      </c>
      <c r="E2438" t="s">
        <v>3940</v>
      </c>
      <c r="F2438" t="s">
        <v>4986</v>
      </c>
      <c r="G2438">
        <v>33</v>
      </c>
      <c r="H2438" t="s">
        <v>33917</v>
      </c>
      <c r="J2438">
        <v>33</v>
      </c>
      <c r="K2438" t="s">
        <v>33800</v>
      </c>
      <c r="L2438" t="s">
        <v>33914</v>
      </c>
      <c r="M2438" t="s">
        <v>33915</v>
      </c>
      <c r="N2438" t="s">
        <v>33916</v>
      </c>
      <c r="O2438" t="s">
        <v>33853</v>
      </c>
      <c r="P2438">
        <v>26</v>
      </c>
      <c r="Q2438">
        <v>33.1666666666667</v>
      </c>
      <c r="R2438">
        <v>129.71666666666701</v>
      </c>
      <c r="S2438">
        <v>5</v>
      </c>
      <c r="T2438">
        <v>10</v>
      </c>
      <c r="U2438">
        <v>100</v>
      </c>
      <c r="V2438">
        <v>240</v>
      </c>
      <c r="W2438">
        <v>10</v>
      </c>
    </row>
    <row r="2439" spans="1:23" hidden="1">
      <c r="A2439" t="s">
        <v>34324</v>
      </c>
      <c r="B2439" t="s">
        <v>4983</v>
      </c>
      <c r="C2439" t="s">
        <v>4984</v>
      </c>
      <c r="D2439">
        <v>2006</v>
      </c>
      <c r="E2439" t="s">
        <v>3940</v>
      </c>
      <c r="F2439" t="s">
        <v>4986</v>
      </c>
      <c r="G2439">
        <v>33</v>
      </c>
      <c r="H2439" t="s">
        <v>33917</v>
      </c>
      <c r="J2439">
        <v>33</v>
      </c>
      <c r="K2439" t="s">
        <v>33800</v>
      </c>
      <c r="L2439" t="s">
        <v>33914</v>
      </c>
      <c r="M2439" t="s">
        <v>33915</v>
      </c>
      <c r="N2439" t="s">
        <v>33916</v>
      </c>
      <c r="O2439" t="s">
        <v>33853</v>
      </c>
      <c r="P2439">
        <v>26</v>
      </c>
      <c r="Q2439">
        <v>33.1666666666667</v>
      </c>
      <c r="R2439">
        <v>129.71666666666701</v>
      </c>
      <c r="S2439">
        <v>5</v>
      </c>
      <c r="T2439">
        <v>11</v>
      </c>
      <c r="U2439">
        <v>100</v>
      </c>
      <c r="V2439">
        <v>240</v>
      </c>
      <c r="W2439">
        <v>11</v>
      </c>
    </row>
    <row r="2440" spans="1:23" hidden="1">
      <c r="A2440" t="s">
        <v>34324</v>
      </c>
      <c r="B2440" t="s">
        <v>4983</v>
      </c>
      <c r="C2440" t="s">
        <v>4984</v>
      </c>
      <c r="D2440">
        <v>2006</v>
      </c>
      <c r="E2440" t="s">
        <v>3940</v>
      </c>
      <c r="F2440" t="s">
        <v>4986</v>
      </c>
      <c r="G2440">
        <v>33</v>
      </c>
      <c r="H2440" t="s">
        <v>33917</v>
      </c>
      <c r="J2440">
        <v>33</v>
      </c>
      <c r="K2440" t="s">
        <v>33800</v>
      </c>
      <c r="L2440" t="s">
        <v>33914</v>
      </c>
      <c r="M2440" t="s">
        <v>33915</v>
      </c>
      <c r="N2440" t="s">
        <v>33916</v>
      </c>
      <c r="O2440" t="s">
        <v>33853</v>
      </c>
      <c r="P2440">
        <v>26</v>
      </c>
      <c r="Q2440">
        <v>33.1666666666667</v>
      </c>
      <c r="R2440">
        <v>129.71666666666701</v>
      </c>
      <c r="S2440">
        <v>5</v>
      </c>
      <c r="T2440">
        <v>11.5</v>
      </c>
      <c r="U2440">
        <v>41.6666666666667</v>
      </c>
      <c r="V2440">
        <v>240</v>
      </c>
      <c r="W2440">
        <v>11.5</v>
      </c>
    </row>
    <row r="2441" spans="1:23" hidden="1">
      <c r="A2441" t="s">
        <v>34324</v>
      </c>
      <c r="B2441" t="s">
        <v>4983</v>
      </c>
      <c r="C2441" t="s">
        <v>4984</v>
      </c>
      <c r="D2441">
        <v>2006</v>
      </c>
      <c r="E2441" t="s">
        <v>3940</v>
      </c>
      <c r="F2441" t="s">
        <v>4986</v>
      </c>
      <c r="G2441">
        <v>33</v>
      </c>
      <c r="H2441" t="s">
        <v>33917</v>
      </c>
      <c r="J2441">
        <v>33</v>
      </c>
      <c r="K2441" t="s">
        <v>33800</v>
      </c>
      <c r="L2441" t="s">
        <v>33914</v>
      </c>
      <c r="M2441" t="s">
        <v>33915</v>
      </c>
      <c r="N2441" t="s">
        <v>33916</v>
      </c>
      <c r="O2441" t="s">
        <v>33853</v>
      </c>
      <c r="P2441">
        <v>26</v>
      </c>
      <c r="Q2441">
        <v>33.1666666666667</v>
      </c>
      <c r="R2441">
        <v>129.71666666666701</v>
      </c>
      <c r="S2441">
        <v>5</v>
      </c>
      <c r="T2441">
        <v>12</v>
      </c>
      <c r="U2441">
        <v>0</v>
      </c>
      <c r="V2441">
        <v>240</v>
      </c>
      <c r="W2441">
        <v>12</v>
      </c>
    </row>
    <row r="2442" spans="1:23" hidden="1">
      <c r="A2442" t="s">
        <v>34324</v>
      </c>
      <c r="B2442" t="s">
        <v>4983</v>
      </c>
      <c r="C2442" t="s">
        <v>4984</v>
      </c>
      <c r="D2442">
        <v>2006</v>
      </c>
      <c r="E2442" t="s">
        <v>3940</v>
      </c>
      <c r="F2442" t="s">
        <v>4986</v>
      </c>
      <c r="G2442">
        <v>33</v>
      </c>
      <c r="H2442" t="s">
        <v>33917</v>
      </c>
      <c r="J2442">
        <v>33</v>
      </c>
      <c r="K2442" t="s">
        <v>33800</v>
      </c>
      <c r="L2442" t="s">
        <v>33914</v>
      </c>
      <c r="M2442" t="s">
        <v>33915</v>
      </c>
      <c r="N2442" t="s">
        <v>33916</v>
      </c>
      <c r="O2442" t="s">
        <v>33853</v>
      </c>
      <c r="P2442">
        <v>26</v>
      </c>
      <c r="Q2442">
        <v>33.1666666666667</v>
      </c>
      <c r="R2442">
        <v>129.71666666666701</v>
      </c>
      <c r="S2442">
        <v>5</v>
      </c>
      <c r="T2442">
        <v>13</v>
      </c>
      <c r="U2442">
        <v>0</v>
      </c>
      <c r="V2442">
        <v>240</v>
      </c>
      <c r="W2442">
        <v>13</v>
      </c>
    </row>
    <row r="2443" spans="1:23" hidden="1">
      <c r="A2443" t="s">
        <v>34324</v>
      </c>
      <c r="B2443" t="s">
        <v>4983</v>
      </c>
      <c r="C2443" t="s">
        <v>4984</v>
      </c>
      <c r="D2443">
        <v>2006</v>
      </c>
      <c r="E2443" t="s">
        <v>3940</v>
      </c>
      <c r="F2443" t="s">
        <v>4986</v>
      </c>
      <c r="G2443">
        <v>33</v>
      </c>
      <c r="H2443" t="s">
        <v>33917</v>
      </c>
      <c r="J2443">
        <v>33</v>
      </c>
      <c r="K2443" t="s">
        <v>33800</v>
      </c>
      <c r="L2443" t="s">
        <v>33914</v>
      </c>
      <c r="M2443" t="s">
        <v>33915</v>
      </c>
      <c r="N2443" t="s">
        <v>33916</v>
      </c>
      <c r="O2443" t="s">
        <v>33853</v>
      </c>
      <c r="P2443">
        <v>27</v>
      </c>
      <c r="Q2443">
        <v>32.85</v>
      </c>
      <c r="R2443">
        <v>130.78333333333299</v>
      </c>
      <c r="S2443">
        <v>5</v>
      </c>
      <c r="T2443">
        <v>10</v>
      </c>
      <c r="U2443">
        <v>100</v>
      </c>
      <c r="V2443">
        <v>240</v>
      </c>
      <c r="W2443">
        <v>10</v>
      </c>
    </row>
    <row r="2444" spans="1:23" hidden="1">
      <c r="A2444" t="s">
        <v>34324</v>
      </c>
      <c r="B2444" t="s">
        <v>4983</v>
      </c>
      <c r="C2444" t="s">
        <v>4984</v>
      </c>
      <c r="D2444">
        <v>2006</v>
      </c>
      <c r="E2444" t="s">
        <v>3940</v>
      </c>
      <c r="F2444" t="s">
        <v>4986</v>
      </c>
      <c r="G2444">
        <v>33</v>
      </c>
      <c r="H2444" t="s">
        <v>33917</v>
      </c>
      <c r="J2444">
        <v>33</v>
      </c>
      <c r="K2444" t="s">
        <v>33800</v>
      </c>
      <c r="L2444" t="s">
        <v>33914</v>
      </c>
      <c r="M2444" t="s">
        <v>33915</v>
      </c>
      <c r="N2444" t="s">
        <v>33916</v>
      </c>
      <c r="O2444" t="s">
        <v>33853</v>
      </c>
      <c r="P2444">
        <v>27</v>
      </c>
      <c r="Q2444">
        <v>32.85</v>
      </c>
      <c r="R2444">
        <v>130.78333333333299</v>
      </c>
      <c r="S2444">
        <v>5</v>
      </c>
      <c r="T2444">
        <v>11</v>
      </c>
      <c r="U2444">
        <v>25</v>
      </c>
      <c r="V2444">
        <v>240</v>
      </c>
      <c r="W2444">
        <v>11</v>
      </c>
    </row>
    <row r="2445" spans="1:23" hidden="1">
      <c r="A2445" t="s">
        <v>34324</v>
      </c>
      <c r="B2445" t="s">
        <v>4983</v>
      </c>
      <c r="C2445" t="s">
        <v>4984</v>
      </c>
      <c r="D2445">
        <v>2006</v>
      </c>
      <c r="E2445" t="s">
        <v>3940</v>
      </c>
      <c r="F2445" t="s">
        <v>4986</v>
      </c>
      <c r="G2445">
        <v>33</v>
      </c>
      <c r="H2445" t="s">
        <v>33917</v>
      </c>
      <c r="J2445">
        <v>33</v>
      </c>
      <c r="K2445" t="s">
        <v>33800</v>
      </c>
      <c r="L2445" t="s">
        <v>33914</v>
      </c>
      <c r="M2445" t="s">
        <v>33915</v>
      </c>
      <c r="N2445" t="s">
        <v>33916</v>
      </c>
      <c r="O2445" t="s">
        <v>33853</v>
      </c>
      <c r="P2445">
        <v>27</v>
      </c>
      <c r="Q2445">
        <v>32.85</v>
      </c>
      <c r="R2445">
        <v>130.78333333333299</v>
      </c>
      <c r="S2445">
        <v>5</v>
      </c>
      <c r="T2445">
        <v>11.5</v>
      </c>
      <c r="U2445">
        <v>0</v>
      </c>
      <c r="V2445">
        <v>240</v>
      </c>
      <c r="W2445">
        <v>11.5</v>
      </c>
    </row>
    <row r="2446" spans="1:23" hidden="1">
      <c r="A2446" t="s">
        <v>34324</v>
      </c>
      <c r="B2446" t="s">
        <v>4983</v>
      </c>
      <c r="C2446" t="s">
        <v>4984</v>
      </c>
      <c r="D2446">
        <v>2006</v>
      </c>
      <c r="E2446" t="s">
        <v>3940</v>
      </c>
      <c r="F2446" t="s">
        <v>4986</v>
      </c>
      <c r="G2446">
        <v>33</v>
      </c>
      <c r="H2446" t="s">
        <v>33917</v>
      </c>
      <c r="J2446">
        <v>33</v>
      </c>
      <c r="K2446" t="s">
        <v>33800</v>
      </c>
      <c r="L2446" t="s">
        <v>33914</v>
      </c>
      <c r="M2446" t="s">
        <v>33915</v>
      </c>
      <c r="N2446" t="s">
        <v>33916</v>
      </c>
      <c r="O2446" t="s">
        <v>33853</v>
      </c>
      <c r="P2446">
        <v>27</v>
      </c>
      <c r="Q2446">
        <v>32.85</v>
      </c>
      <c r="R2446">
        <v>130.78333333333299</v>
      </c>
      <c r="S2446">
        <v>5</v>
      </c>
      <c r="T2446">
        <v>12</v>
      </c>
      <c r="U2446">
        <v>0</v>
      </c>
      <c r="V2446">
        <v>240</v>
      </c>
      <c r="W2446">
        <v>12</v>
      </c>
    </row>
    <row r="2447" spans="1:23" hidden="1">
      <c r="A2447" t="s">
        <v>34324</v>
      </c>
      <c r="B2447" t="s">
        <v>4983</v>
      </c>
      <c r="C2447" t="s">
        <v>4984</v>
      </c>
      <c r="D2447">
        <v>2006</v>
      </c>
      <c r="E2447" t="s">
        <v>3940</v>
      </c>
      <c r="F2447" t="s">
        <v>4986</v>
      </c>
      <c r="G2447">
        <v>33</v>
      </c>
      <c r="H2447" t="s">
        <v>33917</v>
      </c>
      <c r="J2447">
        <v>33</v>
      </c>
      <c r="K2447" t="s">
        <v>33800</v>
      </c>
      <c r="L2447" t="s">
        <v>33914</v>
      </c>
      <c r="M2447" t="s">
        <v>33915</v>
      </c>
      <c r="N2447" t="s">
        <v>33916</v>
      </c>
      <c r="O2447" t="s">
        <v>33853</v>
      </c>
      <c r="P2447">
        <v>27</v>
      </c>
      <c r="Q2447">
        <v>32.85</v>
      </c>
      <c r="R2447">
        <v>130.78333333333299</v>
      </c>
      <c r="S2447">
        <v>5</v>
      </c>
      <c r="T2447">
        <v>13</v>
      </c>
      <c r="U2447">
        <v>0</v>
      </c>
      <c r="V2447">
        <v>240</v>
      </c>
      <c r="W2447">
        <v>13</v>
      </c>
    </row>
    <row r="2448" spans="1:23" hidden="1">
      <c r="A2448" t="s">
        <v>34324</v>
      </c>
      <c r="B2448" t="s">
        <v>4983</v>
      </c>
      <c r="C2448" t="s">
        <v>4984</v>
      </c>
      <c r="D2448">
        <v>2006</v>
      </c>
      <c r="E2448" t="s">
        <v>3940</v>
      </c>
      <c r="F2448" t="s">
        <v>4986</v>
      </c>
      <c r="G2448">
        <v>33</v>
      </c>
      <c r="H2448" t="s">
        <v>33917</v>
      </c>
      <c r="J2448">
        <v>33</v>
      </c>
      <c r="K2448" t="s">
        <v>33800</v>
      </c>
      <c r="L2448" t="s">
        <v>33914</v>
      </c>
      <c r="M2448" t="s">
        <v>33915</v>
      </c>
      <c r="N2448" t="s">
        <v>33916</v>
      </c>
      <c r="O2448" t="s">
        <v>33853</v>
      </c>
      <c r="P2448">
        <v>28</v>
      </c>
      <c r="Q2448">
        <v>32.799999999999997</v>
      </c>
      <c r="R2448">
        <v>130.916666666667</v>
      </c>
      <c r="S2448">
        <v>5</v>
      </c>
      <c r="T2448">
        <v>10</v>
      </c>
      <c r="U2448">
        <v>100</v>
      </c>
      <c r="V2448">
        <v>240</v>
      </c>
      <c r="W2448">
        <v>10</v>
      </c>
    </row>
    <row r="2449" spans="1:23" hidden="1">
      <c r="A2449" t="s">
        <v>34324</v>
      </c>
      <c r="B2449" t="s">
        <v>4983</v>
      </c>
      <c r="C2449" t="s">
        <v>4984</v>
      </c>
      <c r="D2449">
        <v>2006</v>
      </c>
      <c r="E2449" t="s">
        <v>3940</v>
      </c>
      <c r="F2449" t="s">
        <v>4986</v>
      </c>
      <c r="G2449">
        <v>33</v>
      </c>
      <c r="H2449" t="s">
        <v>33917</v>
      </c>
      <c r="J2449">
        <v>33</v>
      </c>
      <c r="K2449" t="s">
        <v>33800</v>
      </c>
      <c r="L2449" t="s">
        <v>33914</v>
      </c>
      <c r="M2449" t="s">
        <v>33915</v>
      </c>
      <c r="N2449" t="s">
        <v>33916</v>
      </c>
      <c r="O2449" t="s">
        <v>33853</v>
      </c>
      <c r="P2449">
        <v>28</v>
      </c>
      <c r="Q2449">
        <v>32.799999999999997</v>
      </c>
      <c r="R2449">
        <v>130.916666666667</v>
      </c>
      <c r="S2449">
        <v>5</v>
      </c>
      <c r="T2449">
        <v>11</v>
      </c>
      <c r="U2449">
        <v>100</v>
      </c>
      <c r="V2449">
        <v>240</v>
      </c>
      <c r="W2449">
        <v>11</v>
      </c>
    </row>
    <row r="2450" spans="1:23" hidden="1">
      <c r="A2450" t="s">
        <v>34324</v>
      </c>
      <c r="B2450" t="s">
        <v>4983</v>
      </c>
      <c r="C2450" t="s">
        <v>4984</v>
      </c>
      <c r="D2450">
        <v>2006</v>
      </c>
      <c r="E2450" t="s">
        <v>3940</v>
      </c>
      <c r="F2450" t="s">
        <v>4986</v>
      </c>
      <c r="G2450">
        <v>33</v>
      </c>
      <c r="H2450" t="s">
        <v>33917</v>
      </c>
      <c r="J2450">
        <v>33</v>
      </c>
      <c r="K2450" t="s">
        <v>33800</v>
      </c>
      <c r="L2450" t="s">
        <v>33914</v>
      </c>
      <c r="M2450" t="s">
        <v>33915</v>
      </c>
      <c r="N2450" t="s">
        <v>33916</v>
      </c>
      <c r="O2450" t="s">
        <v>33853</v>
      </c>
      <c r="P2450">
        <v>28</v>
      </c>
      <c r="Q2450">
        <v>32.799999999999997</v>
      </c>
      <c r="R2450">
        <v>130.916666666667</v>
      </c>
      <c r="S2450">
        <v>5</v>
      </c>
      <c r="T2450">
        <v>11.5</v>
      </c>
      <c r="U2450">
        <v>8.3333333333333304</v>
      </c>
      <c r="V2450">
        <v>240</v>
      </c>
      <c r="W2450">
        <v>11.5</v>
      </c>
    </row>
    <row r="2451" spans="1:23" hidden="1">
      <c r="A2451" t="s">
        <v>34324</v>
      </c>
      <c r="B2451" t="s">
        <v>4983</v>
      </c>
      <c r="C2451" t="s">
        <v>4984</v>
      </c>
      <c r="D2451">
        <v>2006</v>
      </c>
      <c r="E2451" t="s">
        <v>3940</v>
      </c>
      <c r="F2451" t="s">
        <v>4986</v>
      </c>
      <c r="G2451">
        <v>33</v>
      </c>
      <c r="H2451" t="s">
        <v>33917</v>
      </c>
      <c r="J2451">
        <v>33</v>
      </c>
      <c r="K2451" t="s">
        <v>33800</v>
      </c>
      <c r="L2451" t="s">
        <v>33914</v>
      </c>
      <c r="M2451" t="s">
        <v>33915</v>
      </c>
      <c r="N2451" t="s">
        <v>33916</v>
      </c>
      <c r="O2451" t="s">
        <v>33853</v>
      </c>
      <c r="P2451">
        <v>28</v>
      </c>
      <c r="Q2451">
        <v>32.799999999999997</v>
      </c>
      <c r="R2451">
        <v>130.916666666667</v>
      </c>
      <c r="S2451">
        <v>5</v>
      </c>
      <c r="T2451">
        <v>12</v>
      </c>
      <c r="U2451">
        <v>0</v>
      </c>
      <c r="V2451">
        <v>240</v>
      </c>
      <c r="W2451">
        <v>12</v>
      </c>
    </row>
    <row r="2452" spans="1:23" hidden="1">
      <c r="A2452" t="s">
        <v>34324</v>
      </c>
      <c r="B2452" t="s">
        <v>4983</v>
      </c>
      <c r="C2452" t="s">
        <v>4984</v>
      </c>
      <c r="D2452">
        <v>2006</v>
      </c>
      <c r="E2452" t="s">
        <v>3940</v>
      </c>
      <c r="F2452" t="s">
        <v>4986</v>
      </c>
      <c r="G2452">
        <v>33</v>
      </c>
      <c r="H2452" t="s">
        <v>33917</v>
      </c>
      <c r="J2452">
        <v>33</v>
      </c>
      <c r="K2452" t="s">
        <v>33800</v>
      </c>
      <c r="L2452" t="s">
        <v>33914</v>
      </c>
      <c r="M2452" t="s">
        <v>33915</v>
      </c>
      <c r="N2452" t="s">
        <v>33916</v>
      </c>
      <c r="O2452" t="s">
        <v>33853</v>
      </c>
      <c r="P2452">
        <v>28</v>
      </c>
      <c r="Q2452">
        <v>32.799999999999997</v>
      </c>
      <c r="R2452">
        <v>130.916666666667</v>
      </c>
      <c r="S2452">
        <v>5</v>
      </c>
      <c r="T2452">
        <v>13</v>
      </c>
      <c r="U2452">
        <v>0</v>
      </c>
      <c r="V2452">
        <v>240</v>
      </c>
      <c r="W2452">
        <v>13</v>
      </c>
    </row>
    <row r="2453" spans="1:23" hidden="1">
      <c r="A2453" t="s">
        <v>34324</v>
      </c>
      <c r="B2453" t="s">
        <v>4983</v>
      </c>
      <c r="C2453" t="s">
        <v>4984</v>
      </c>
      <c r="D2453">
        <v>2006</v>
      </c>
      <c r="E2453" t="s">
        <v>3940</v>
      </c>
      <c r="F2453" t="s">
        <v>4986</v>
      </c>
      <c r="G2453">
        <v>33</v>
      </c>
      <c r="H2453" t="s">
        <v>33917</v>
      </c>
      <c r="J2453">
        <v>33</v>
      </c>
      <c r="K2453" t="s">
        <v>33800</v>
      </c>
      <c r="L2453" t="s">
        <v>33914</v>
      </c>
      <c r="M2453" t="s">
        <v>33915</v>
      </c>
      <c r="N2453" t="s">
        <v>33916</v>
      </c>
      <c r="O2453" t="s">
        <v>33853</v>
      </c>
      <c r="P2453">
        <v>29</v>
      </c>
      <c r="Q2453">
        <v>32.683333333333302</v>
      </c>
      <c r="R2453">
        <v>130.98333333333301</v>
      </c>
      <c r="S2453">
        <v>5</v>
      </c>
      <c r="T2453">
        <v>10</v>
      </c>
      <c r="U2453">
        <v>100</v>
      </c>
      <c r="V2453">
        <v>240</v>
      </c>
      <c r="W2453">
        <v>10</v>
      </c>
    </row>
    <row r="2454" spans="1:23" hidden="1">
      <c r="A2454" t="s">
        <v>34324</v>
      </c>
      <c r="B2454" t="s">
        <v>4983</v>
      </c>
      <c r="C2454" t="s">
        <v>4984</v>
      </c>
      <c r="D2454">
        <v>2006</v>
      </c>
      <c r="E2454" t="s">
        <v>3940</v>
      </c>
      <c r="F2454" t="s">
        <v>4986</v>
      </c>
      <c r="G2454">
        <v>33</v>
      </c>
      <c r="H2454" t="s">
        <v>33917</v>
      </c>
      <c r="J2454">
        <v>33</v>
      </c>
      <c r="K2454" t="s">
        <v>33800</v>
      </c>
      <c r="L2454" t="s">
        <v>33914</v>
      </c>
      <c r="M2454" t="s">
        <v>33915</v>
      </c>
      <c r="N2454" t="s">
        <v>33916</v>
      </c>
      <c r="O2454" t="s">
        <v>33853</v>
      </c>
      <c r="P2454">
        <v>29</v>
      </c>
      <c r="Q2454">
        <v>32.683333333333302</v>
      </c>
      <c r="R2454">
        <v>130.98333333333301</v>
      </c>
      <c r="S2454">
        <v>5</v>
      </c>
      <c r="T2454">
        <v>11</v>
      </c>
      <c r="U2454">
        <v>100</v>
      </c>
      <c r="V2454">
        <v>240</v>
      </c>
      <c r="W2454">
        <v>11</v>
      </c>
    </row>
    <row r="2455" spans="1:23" hidden="1">
      <c r="A2455" t="s">
        <v>34324</v>
      </c>
      <c r="B2455" t="s">
        <v>4983</v>
      </c>
      <c r="C2455" t="s">
        <v>4984</v>
      </c>
      <c r="D2455">
        <v>2006</v>
      </c>
      <c r="E2455" t="s">
        <v>3940</v>
      </c>
      <c r="F2455" t="s">
        <v>4986</v>
      </c>
      <c r="G2455">
        <v>33</v>
      </c>
      <c r="H2455" t="s">
        <v>33917</v>
      </c>
      <c r="J2455">
        <v>33</v>
      </c>
      <c r="K2455" t="s">
        <v>33800</v>
      </c>
      <c r="L2455" t="s">
        <v>33914</v>
      </c>
      <c r="M2455" t="s">
        <v>33915</v>
      </c>
      <c r="N2455" t="s">
        <v>33916</v>
      </c>
      <c r="O2455" t="s">
        <v>33853</v>
      </c>
      <c r="P2455">
        <v>29</v>
      </c>
      <c r="Q2455">
        <v>32.683333333333302</v>
      </c>
      <c r="R2455">
        <v>130.98333333333301</v>
      </c>
      <c r="S2455">
        <v>5</v>
      </c>
      <c r="T2455">
        <v>11.5</v>
      </c>
      <c r="U2455">
        <v>5</v>
      </c>
      <c r="V2455">
        <v>240</v>
      </c>
      <c r="W2455">
        <v>11.5</v>
      </c>
    </row>
    <row r="2456" spans="1:23" hidden="1">
      <c r="A2456" t="s">
        <v>34324</v>
      </c>
      <c r="B2456" t="s">
        <v>4983</v>
      </c>
      <c r="C2456" t="s">
        <v>4984</v>
      </c>
      <c r="D2456">
        <v>2006</v>
      </c>
      <c r="E2456" t="s">
        <v>3940</v>
      </c>
      <c r="F2456" t="s">
        <v>4986</v>
      </c>
      <c r="G2456">
        <v>33</v>
      </c>
      <c r="H2456" t="s">
        <v>33917</v>
      </c>
      <c r="J2456">
        <v>33</v>
      </c>
      <c r="K2456" t="s">
        <v>33800</v>
      </c>
      <c r="L2456" t="s">
        <v>33914</v>
      </c>
      <c r="M2456" t="s">
        <v>33915</v>
      </c>
      <c r="N2456" t="s">
        <v>33916</v>
      </c>
      <c r="O2456" t="s">
        <v>33853</v>
      </c>
      <c r="P2456">
        <v>29</v>
      </c>
      <c r="Q2456">
        <v>32.683333333333302</v>
      </c>
      <c r="R2456">
        <v>130.98333333333301</v>
      </c>
      <c r="S2456">
        <v>5</v>
      </c>
      <c r="T2456">
        <v>12</v>
      </c>
      <c r="U2456">
        <v>0</v>
      </c>
      <c r="V2456">
        <v>240</v>
      </c>
      <c r="W2456">
        <v>12</v>
      </c>
    </row>
    <row r="2457" spans="1:23" hidden="1">
      <c r="A2457" t="s">
        <v>34324</v>
      </c>
      <c r="B2457" t="s">
        <v>4983</v>
      </c>
      <c r="C2457" t="s">
        <v>4984</v>
      </c>
      <c r="D2457">
        <v>2006</v>
      </c>
      <c r="E2457" t="s">
        <v>3940</v>
      </c>
      <c r="F2457" t="s">
        <v>4986</v>
      </c>
      <c r="G2457">
        <v>33</v>
      </c>
      <c r="H2457" t="s">
        <v>33917</v>
      </c>
      <c r="J2457">
        <v>33</v>
      </c>
      <c r="K2457" t="s">
        <v>33800</v>
      </c>
      <c r="L2457" t="s">
        <v>33914</v>
      </c>
      <c r="M2457" t="s">
        <v>33915</v>
      </c>
      <c r="N2457" t="s">
        <v>33916</v>
      </c>
      <c r="O2457" t="s">
        <v>33853</v>
      </c>
      <c r="P2457">
        <v>29</v>
      </c>
      <c r="Q2457">
        <v>32.683333333333302</v>
      </c>
      <c r="R2457">
        <v>130.98333333333301</v>
      </c>
      <c r="S2457">
        <v>5</v>
      </c>
      <c r="T2457">
        <v>13</v>
      </c>
      <c r="U2457">
        <v>0</v>
      </c>
      <c r="V2457">
        <v>240</v>
      </c>
      <c r="W2457">
        <v>13</v>
      </c>
    </row>
    <row r="2458" spans="1:23" hidden="1">
      <c r="A2458" t="s">
        <v>34324</v>
      </c>
      <c r="B2458" t="s">
        <v>4983</v>
      </c>
      <c r="C2458" t="s">
        <v>4984</v>
      </c>
      <c r="D2458">
        <v>2006</v>
      </c>
      <c r="E2458" t="s">
        <v>3940</v>
      </c>
      <c r="F2458" t="s">
        <v>4986</v>
      </c>
      <c r="G2458">
        <v>33</v>
      </c>
      <c r="H2458" t="s">
        <v>33917</v>
      </c>
      <c r="J2458">
        <v>33</v>
      </c>
      <c r="K2458" t="s">
        <v>33800</v>
      </c>
      <c r="L2458" t="s">
        <v>33914</v>
      </c>
      <c r="M2458" t="s">
        <v>33915</v>
      </c>
      <c r="N2458" t="s">
        <v>33916</v>
      </c>
      <c r="O2458" t="s">
        <v>33853</v>
      </c>
      <c r="P2458">
        <v>30</v>
      </c>
      <c r="Q2458">
        <v>30.716666666666701</v>
      </c>
      <c r="R2458">
        <v>131</v>
      </c>
      <c r="S2458">
        <v>5</v>
      </c>
      <c r="T2458">
        <v>10</v>
      </c>
      <c r="U2458">
        <v>100</v>
      </c>
      <c r="V2458">
        <v>240</v>
      </c>
      <c r="W2458">
        <v>10</v>
      </c>
    </row>
    <row r="2459" spans="1:23" hidden="1">
      <c r="A2459" t="s">
        <v>34324</v>
      </c>
      <c r="B2459" t="s">
        <v>4983</v>
      </c>
      <c r="C2459" t="s">
        <v>4984</v>
      </c>
      <c r="D2459">
        <v>2006</v>
      </c>
      <c r="E2459" t="s">
        <v>3940</v>
      </c>
      <c r="F2459" t="s">
        <v>4986</v>
      </c>
      <c r="G2459">
        <v>33</v>
      </c>
      <c r="H2459" t="s">
        <v>33917</v>
      </c>
      <c r="J2459">
        <v>33</v>
      </c>
      <c r="K2459" t="s">
        <v>33800</v>
      </c>
      <c r="L2459" t="s">
        <v>33914</v>
      </c>
      <c r="M2459" t="s">
        <v>33915</v>
      </c>
      <c r="N2459" t="s">
        <v>33916</v>
      </c>
      <c r="O2459" t="s">
        <v>33853</v>
      </c>
      <c r="P2459">
        <v>30</v>
      </c>
      <c r="Q2459">
        <v>30.716666666666701</v>
      </c>
      <c r="R2459">
        <v>131</v>
      </c>
      <c r="S2459">
        <v>5</v>
      </c>
      <c r="T2459">
        <v>11</v>
      </c>
      <c r="U2459">
        <v>100</v>
      </c>
      <c r="V2459">
        <v>240</v>
      </c>
      <c r="W2459">
        <v>11</v>
      </c>
    </row>
    <row r="2460" spans="1:23" hidden="1">
      <c r="A2460" t="s">
        <v>34324</v>
      </c>
      <c r="B2460" t="s">
        <v>4983</v>
      </c>
      <c r="C2460" t="s">
        <v>4984</v>
      </c>
      <c r="D2460">
        <v>2006</v>
      </c>
      <c r="E2460" t="s">
        <v>3940</v>
      </c>
      <c r="F2460" t="s">
        <v>4986</v>
      </c>
      <c r="G2460">
        <v>33</v>
      </c>
      <c r="H2460" t="s">
        <v>33917</v>
      </c>
      <c r="J2460">
        <v>33</v>
      </c>
      <c r="K2460" t="s">
        <v>33800</v>
      </c>
      <c r="L2460" t="s">
        <v>33914</v>
      </c>
      <c r="M2460" t="s">
        <v>33915</v>
      </c>
      <c r="N2460" t="s">
        <v>33916</v>
      </c>
      <c r="O2460" t="s">
        <v>33853</v>
      </c>
      <c r="P2460">
        <v>30</v>
      </c>
      <c r="Q2460">
        <v>30.716666666666701</v>
      </c>
      <c r="R2460">
        <v>131</v>
      </c>
      <c r="S2460">
        <v>5</v>
      </c>
      <c r="T2460">
        <v>11.5</v>
      </c>
      <c r="U2460">
        <v>3.3333333333333299</v>
      </c>
      <c r="V2460">
        <v>240</v>
      </c>
      <c r="W2460">
        <v>11.5</v>
      </c>
    </row>
    <row r="2461" spans="1:23" hidden="1">
      <c r="A2461" t="s">
        <v>34324</v>
      </c>
      <c r="B2461" t="s">
        <v>4983</v>
      </c>
      <c r="C2461" t="s">
        <v>4984</v>
      </c>
      <c r="D2461">
        <v>2006</v>
      </c>
      <c r="E2461" t="s">
        <v>3940</v>
      </c>
      <c r="F2461" t="s">
        <v>4986</v>
      </c>
      <c r="G2461">
        <v>33</v>
      </c>
      <c r="H2461" t="s">
        <v>33917</v>
      </c>
      <c r="J2461">
        <v>33</v>
      </c>
      <c r="K2461" t="s">
        <v>33800</v>
      </c>
      <c r="L2461" t="s">
        <v>33914</v>
      </c>
      <c r="M2461" t="s">
        <v>33915</v>
      </c>
      <c r="N2461" t="s">
        <v>33916</v>
      </c>
      <c r="O2461" t="s">
        <v>33853</v>
      </c>
      <c r="P2461">
        <v>30</v>
      </c>
      <c r="Q2461">
        <v>30.716666666666701</v>
      </c>
      <c r="R2461">
        <v>131</v>
      </c>
      <c r="S2461">
        <v>5</v>
      </c>
      <c r="T2461">
        <v>12</v>
      </c>
      <c r="U2461">
        <v>0</v>
      </c>
      <c r="V2461">
        <v>240</v>
      </c>
      <c r="W2461">
        <v>12</v>
      </c>
    </row>
    <row r="2462" spans="1:23" hidden="1">
      <c r="A2462" t="s">
        <v>34324</v>
      </c>
      <c r="B2462" t="s">
        <v>4983</v>
      </c>
      <c r="C2462" t="s">
        <v>4984</v>
      </c>
      <c r="D2462">
        <v>2006</v>
      </c>
      <c r="E2462" t="s">
        <v>3940</v>
      </c>
      <c r="F2462" t="s">
        <v>4986</v>
      </c>
      <c r="G2462">
        <v>33</v>
      </c>
      <c r="H2462" t="s">
        <v>33917</v>
      </c>
      <c r="J2462">
        <v>33</v>
      </c>
      <c r="K2462" t="s">
        <v>33800</v>
      </c>
      <c r="L2462" t="s">
        <v>33914</v>
      </c>
      <c r="M2462" t="s">
        <v>33915</v>
      </c>
      <c r="N2462" t="s">
        <v>33916</v>
      </c>
      <c r="O2462" t="s">
        <v>33853</v>
      </c>
      <c r="P2462">
        <v>30</v>
      </c>
      <c r="Q2462">
        <v>30.716666666666701</v>
      </c>
      <c r="R2462">
        <v>131</v>
      </c>
      <c r="S2462">
        <v>5</v>
      </c>
      <c r="T2462">
        <v>13</v>
      </c>
      <c r="U2462">
        <v>0</v>
      </c>
      <c r="V2462">
        <v>240</v>
      </c>
      <c r="W2462">
        <v>13</v>
      </c>
    </row>
    <row r="2463" spans="1:23" hidden="1">
      <c r="A2463" t="s">
        <v>34324</v>
      </c>
      <c r="B2463" t="s">
        <v>4983</v>
      </c>
      <c r="C2463" t="s">
        <v>4984</v>
      </c>
      <c r="D2463">
        <v>2006</v>
      </c>
      <c r="E2463" t="s">
        <v>3940</v>
      </c>
      <c r="F2463" t="s">
        <v>4986</v>
      </c>
      <c r="G2463">
        <v>33</v>
      </c>
      <c r="H2463" t="s">
        <v>33917</v>
      </c>
      <c r="J2463">
        <v>33</v>
      </c>
      <c r="K2463" t="s">
        <v>33800</v>
      </c>
      <c r="L2463" t="s">
        <v>33914</v>
      </c>
      <c r="M2463" t="s">
        <v>33915</v>
      </c>
      <c r="N2463" t="s">
        <v>33916</v>
      </c>
      <c r="O2463" t="s">
        <v>33853</v>
      </c>
      <c r="P2463">
        <v>31</v>
      </c>
      <c r="Q2463">
        <v>30.4166666666667</v>
      </c>
      <c r="R2463">
        <v>130.566666666667</v>
      </c>
      <c r="S2463">
        <v>5</v>
      </c>
      <c r="T2463">
        <v>10</v>
      </c>
      <c r="U2463">
        <v>100</v>
      </c>
      <c r="V2463">
        <v>240</v>
      </c>
      <c r="W2463">
        <v>10</v>
      </c>
    </row>
    <row r="2464" spans="1:23" hidden="1">
      <c r="A2464" t="s">
        <v>34324</v>
      </c>
      <c r="B2464" t="s">
        <v>4983</v>
      </c>
      <c r="C2464" t="s">
        <v>4984</v>
      </c>
      <c r="D2464">
        <v>2006</v>
      </c>
      <c r="E2464" t="s">
        <v>3940</v>
      </c>
      <c r="F2464" t="s">
        <v>4986</v>
      </c>
      <c r="G2464">
        <v>33</v>
      </c>
      <c r="H2464" t="s">
        <v>33917</v>
      </c>
      <c r="J2464">
        <v>33</v>
      </c>
      <c r="K2464" t="s">
        <v>33800</v>
      </c>
      <c r="L2464" t="s">
        <v>33914</v>
      </c>
      <c r="M2464" t="s">
        <v>33915</v>
      </c>
      <c r="N2464" t="s">
        <v>33916</v>
      </c>
      <c r="O2464" t="s">
        <v>33853</v>
      </c>
      <c r="P2464">
        <v>31</v>
      </c>
      <c r="Q2464">
        <v>30.4166666666667</v>
      </c>
      <c r="R2464">
        <v>130.566666666667</v>
      </c>
      <c r="S2464">
        <v>5</v>
      </c>
      <c r="T2464">
        <v>11</v>
      </c>
      <c r="U2464">
        <v>96.6666666666667</v>
      </c>
      <c r="V2464">
        <v>240</v>
      </c>
      <c r="W2464">
        <v>11</v>
      </c>
    </row>
    <row r="2465" spans="1:23" hidden="1">
      <c r="A2465" t="s">
        <v>34324</v>
      </c>
      <c r="B2465" t="s">
        <v>4983</v>
      </c>
      <c r="C2465" t="s">
        <v>4984</v>
      </c>
      <c r="D2465">
        <v>2006</v>
      </c>
      <c r="E2465" t="s">
        <v>3940</v>
      </c>
      <c r="F2465" t="s">
        <v>4986</v>
      </c>
      <c r="G2465">
        <v>33</v>
      </c>
      <c r="H2465" t="s">
        <v>33917</v>
      </c>
      <c r="J2465">
        <v>33</v>
      </c>
      <c r="K2465" t="s">
        <v>33800</v>
      </c>
      <c r="L2465" t="s">
        <v>33914</v>
      </c>
      <c r="M2465" t="s">
        <v>33915</v>
      </c>
      <c r="N2465" t="s">
        <v>33916</v>
      </c>
      <c r="O2465" t="s">
        <v>33853</v>
      </c>
      <c r="P2465">
        <v>31</v>
      </c>
      <c r="Q2465">
        <v>30.4166666666667</v>
      </c>
      <c r="R2465">
        <v>130.566666666667</v>
      </c>
      <c r="S2465">
        <v>5</v>
      </c>
      <c r="T2465">
        <v>11.5</v>
      </c>
      <c r="U2465">
        <v>20</v>
      </c>
      <c r="V2465">
        <v>240</v>
      </c>
      <c r="W2465">
        <v>11.5</v>
      </c>
    </row>
    <row r="2466" spans="1:23" hidden="1">
      <c r="A2466" t="s">
        <v>34324</v>
      </c>
      <c r="B2466" t="s">
        <v>4983</v>
      </c>
      <c r="C2466" t="s">
        <v>4984</v>
      </c>
      <c r="D2466">
        <v>2006</v>
      </c>
      <c r="E2466" t="s">
        <v>3940</v>
      </c>
      <c r="F2466" t="s">
        <v>4986</v>
      </c>
      <c r="G2466">
        <v>33</v>
      </c>
      <c r="H2466" t="s">
        <v>33917</v>
      </c>
      <c r="J2466">
        <v>33</v>
      </c>
      <c r="K2466" t="s">
        <v>33800</v>
      </c>
      <c r="L2466" t="s">
        <v>33914</v>
      </c>
      <c r="M2466" t="s">
        <v>33915</v>
      </c>
      <c r="N2466" t="s">
        <v>33916</v>
      </c>
      <c r="O2466" t="s">
        <v>33853</v>
      </c>
      <c r="P2466">
        <v>31</v>
      </c>
      <c r="Q2466">
        <v>30.4166666666667</v>
      </c>
      <c r="R2466">
        <v>130.566666666667</v>
      </c>
      <c r="S2466">
        <v>5</v>
      </c>
      <c r="T2466">
        <v>12</v>
      </c>
      <c r="U2466">
        <v>0</v>
      </c>
      <c r="V2466">
        <v>240</v>
      </c>
      <c r="W2466">
        <v>12</v>
      </c>
    </row>
    <row r="2467" spans="1:23" hidden="1">
      <c r="A2467" t="s">
        <v>34324</v>
      </c>
      <c r="B2467" t="s">
        <v>4983</v>
      </c>
      <c r="C2467" t="s">
        <v>4984</v>
      </c>
      <c r="D2467">
        <v>2006</v>
      </c>
      <c r="E2467" t="s">
        <v>3940</v>
      </c>
      <c r="F2467" t="s">
        <v>4986</v>
      </c>
      <c r="G2467">
        <v>33</v>
      </c>
      <c r="H2467" t="s">
        <v>33917</v>
      </c>
      <c r="J2467">
        <v>33</v>
      </c>
      <c r="K2467" t="s">
        <v>33800</v>
      </c>
      <c r="L2467" t="s">
        <v>33914</v>
      </c>
      <c r="M2467" t="s">
        <v>33915</v>
      </c>
      <c r="N2467" t="s">
        <v>33916</v>
      </c>
      <c r="O2467" t="s">
        <v>33853</v>
      </c>
      <c r="P2467">
        <v>31</v>
      </c>
      <c r="Q2467">
        <v>30.4166666666667</v>
      </c>
      <c r="R2467">
        <v>130.566666666667</v>
      </c>
      <c r="S2467">
        <v>5</v>
      </c>
      <c r="T2467">
        <v>13</v>
      </c>
      <c r="U2467">
        <v>0</v>
      </c>
      <c r="V2467">
        <v>240</v>
      </c>
      <c r="W2467">
        <v>13</v>
      </c>
    </row>
    <row r="2468" spans="1:23" hidden="1">
      <c r="A2468" t="s">
        <v>34324</v>
      </c>
      <c r="B2468" t="s">
        <v>4983</v>
      </c>
      <c r="C2468" t="s">
        <v>4984</v>
      </c>
      <c r="D2468">
        <v>2006</v>
      </c>
      <c r="E2468" t="s">
        <v>3940</v>
      </c>
      <c r="F2468" t="s">
        <v>4986</v>
      </c>
      <c r="G2468">
        <v>33</v>
      </c>
      <c r="H2468" t="s">
        <v>33917</v>
      </c>
      <c r="J2468">
        <v>33</v>
      </c>
      <c r="K2468" t="s">
        <v>33800</v>
      </c>
      <c r="L2468" t="s">
        <v>33914</v>
      </c>
      <c r="M2468" t="s">
        <v>33915</v>
      </c>
      <c r="N2468" t="s">
        <v>33916</v>
      </c>
      <c r="O2468" t="s">
        <v>33853</v>
      </c>
      <c r="P2468">
        <v>32</v>
      </c>
      <c r="Q2468">
        <v>30.383333333333301</v>
      </c>
      <c r="R2468">
        <v>130.416666666667</v>
      </c>
      <c r="S2468">
        <v>5</v>
      </c>
      <c r="T2468">
        <v>10</v>
      </c>
      <c r="U2468">
        <v>100</v>
      </c>
      <c r="V2468">
        <v>240</v>
      </c>
      <c r="W2468">
        <v>10</v>
      </c>
    </row>
    <row r="2469" spans="1:23" hidden="1">
      <c r="A2469" t="s">
        <v>34324</v>
      </c>
      <c r="B2469" t="s">
        <v>4983</v>
      </c>
      <c r="C2469" t="s">
        <v>4984</v>
      </c>
      <c r="D2469">
        <v>2006</v>
      </c>
      <c r="E2469" t="s">
        <v>3940</v>
      </c>
      <c r="F2469" t="s">
        <v>4986</v>
      </c>
      <c r="G2469">
        <v>33</v>
      </c>
      <c r="H2469" t="s">
        <v>33917</v>
      </c>
      <c r="J2469">
        <v>33</v>
      </c>
      <c r="K2469" t="s">
        <v>33800</v>
      </c>
      <c r="L2469" t="s">
        <v>33914</v>
      </c>
      <c r="M2469" t="s">
        <v>33915</v>
      </c>
      <c r="N2469" t="s">
        <v>33916</v>
      </c>
      <c r="O2469" t="s">
        <v>33853</v>
      </c>
      <c r="P2469">
        <v>32</v>
      </c>
      <c r="Q2469">
        <v>30.383333333333301</v>
      </c>
      <c r="R2469">
        <v>130.416666666667</v>
      </c>
      <c r="S2469">
        <v>5</v>
      </c>
      <c r="T2469">
        <v>11</v>
      </c>
      <c r="U2469">
        <v>100</v>
      </c>
      <c r="V2469">
        <v>240</v>
      </c>
      <c r="W2469">
        <v>11</v>
      </c>
    </row>
    <row r="2470" spans="1:23" hidden="1">
      <c r="A2470" t="s">
        <v>34324</v>
      </c>
      <c r="B2470" t="s">
        <v>4983</v>
      </c>
      <c r="C2470" t="s">
        <v>4984</v>
      </c>
      <c r="D2470">
        <v>2006</v>
      </c>
      <c r="E2470" t="s">
        <v>3940</v>
      </c>
      <c r="F2470" t="s">
        <v>4986</v>
      </c>
      <c r="G2470">
        <v>33</v>
      </c>
      <c r="H2470" t="s">
        <v>33917</v>
      </c>
      <c r="J2470">
        <v>33</v>
      </c>
      <c r="K2470" t="s">
        <v>33800</v>
      </c>
      <c r="L2470" t="s">
        <v>33914</v>
      </c>
      <c r="M2470" t="s">
        <v>33915</v>
      </c>
      <c r="N2470" t="s">
        <v>33916</v>
      </c>
      <c r="O2470" t="s">
        <v>33853</v>
      </c>
      <c r="P2470">
        <v>32</v>
      </c>
      <c r="Q2470">
        <v>30.383333333333301</v>
      </c>
      <c r="R2470">
        <v>130.416666666667</v>
      </c>
      <c r="S2470">
        <v>5</v>
      </c>
      <c r="T2470">
        <v>11.5</v>
      </c>
      <c r="U2470">
        <v>25</v>
      </c>
      <c r="V2470">
        <v>240</v>
      </c>
      <c r="W2470">
        <v>11.5</v>
      </c>
    </row>
    <row r="2471" spans="1:23" hidden="1">
      <c r="A2471" t="s">
        <v>34324</v>
      </c>
      <c r="B2471" t="s">
        <v>4983</v>
      </c>
      <c r="C2471" t="s">
        <v>4984</v>
      </c>
      <c r="D2471">
        <v>2006</v>
      </c>
      <c r="E2471" t="s">
        <v>3940</v>
      </c>
      <c r="F2471" t="s">
        <v>4986</v>
      </c>
      <c r="G2471">
        <v>33</v>
      </c>
      <c r="H2471" t="s">
        <v>33917</v>
      </c>
      <c r="J2471">
        <v>33</v>
      </c>
      <c r="K2471" t="s">
        <v>33800</v>
      </c>
      <c r="L2471" t="s">
        <v>33914</v>
      </c>
      <c r="M2471" t="s">
        <v>33915</v>
      </c>
      <c r="N2471" t="s">
        <v>33916</v>
      </c>
      <c r="O2471" t="s">
        <v>33853</v>
      </c>
      <c r="P2471">
        <v>32</v>
      </c>
      <c r="Q2471">
        <v>30.383333333333301</v>
      </c>
      <c r="R2471">
        <v>130.416666666667</v>
      </c>
      <c r="S2471">
        <v>5</v>
      </c>
      <c r="T2471">
        <v>12</v>
      </c>
      <c r="U2471">
        <v>0</v>
      </c>
      <c r="V2471">
        <v>240</v>
      </c>
      <c r="W2471">
        <v>12</v>
      </c>
    </row>
    <row r="2472" spans="1:23" hidden="1">
      <c r="A2472" t="s">
        <v>34324</v>
      </c>
      <c r="B2472" t="s">
        <v>4983</v>
      </c>
      <c r="C2472" t="s">
        <v>4984</v>
      </c>
      <c r="D2472">
        <v>2006</v>
      </c>
      <c r="E2472" t="s">
        <v>3940</v>
      </c>
      <c r="F2472" t="s">
        <v>4986</v>
      </c>
      <c r="G2472">
        <v>33</v>
      </c>
      <c r="H2472" t="s">
        <v>33917</v>
      </c>
      <c r="J2472">
        <v>33</v>
      </c>
      <c r="K2472" t="s">
        <v>33800</v>
      </c>
      <c r="L2472" t="s">
        <v>33914</v>
      </c>
      <c r="M2472" t="s">
        <v>33915</v>
      </c>
      <c r="N2472" t="s">
        <v>33916</v>
      </c>
      <c r="O2472" t="s">
        <v>33853</v>
      </c>
      <c r="P2472">
        <v>32</v>
      </c>
      <c r="Q2472">
        <v>30.383333333333301</v>
      </c>
      <c r="R2472">
        <v>130.416666666667</v>
      </c>
      <c r="S2472">
        <v>5</v>
      </c>
      <c r="T2472">
        <v>13</v>
      </c>
      <c r="U2472">
        <v>0</v>
      </c>
      <c r="V2472">
        <v>240</v>
      </c>
      <c r="W2472">
        <v>13</v>
      </c>
    </row>
    <row r="2473" spans="1:23" hidden="1">
      <c r="A2473" t="s">
        <v>34324</v>
      </c>
      <c r="B2473" t="s">
        <v>4983</v>
      </c>
      <c r="C2473" t="s">
        <v>4984</v>
      </c>
      <c r="D2473">
        <v>2006</v>
      </c>
      <c r="E2473" t="s">
        <v>3940</v>
      </c>
      <c r="F2473" t="s">
        <v>4986</v>
      </c>
      <c r="G2473">
        <v>33</v>
      </c>
      <c r="H2473" t="s">
        <v>33917</v>
      </c>
      <c r="J2473">
        <v>33</v>
      </c>
      <c r="K2473" t="s">
        <v>33800</v>
      </c>
      <c r="L2473" t="s">
        <v>33914</v>
      </c>
      <c r="M2473" t="s">
        <v>33915</v>
      </c>
      <c r="N2473" t="s">
        <v>33916</v>
      </c>
      <c r="O2473" t="s">
        <v>33853</v>
      </c>
      <c r="P2473">
        <v>33</v>
      </c>
      <c r="Q2473">
        <f>30+14/60</f>
        <v>30.233333333333334</v>
      </c>
      <c r="R2473">
        <f>130+33/60</f>
        <v>130.55000000000001</v>
      </c>
      <c r="S2473">
        <v>5</v>
      </c>
      <c r="T2473">
        <v>10</v>
      </c>
      <c r="U2473">
        <v>0</v>
      </c>
      <c r="V2473">
        <v>240</v>
      </c>
      <c r="W2473">
        <v>10</v>
      </c>
    </row>
    <row r="2474" spans="1:23" hidden="1">
      <c r="A2474" t="s">
        <v>34324</v>
      </c>
      <c r="B2474" t="s">
        <v>4983</v>
      </c>
      <c r="C2474" t="s">
        <v>4984</v>
      </c>
      <c r="D2474">
        <v>2006</v>
      </c>
      <c r="E2474" t="s">
        <v>3940</v>
      </c>
      <c r="F2474" t="s">
        <v>4986</v>
      </c>
      <c r="G2474">
        <v>33</v>
      </c>
      <c r="H2474" t="s">
        <v>33917</v>
      </c>
      <c r="J2474">
        <v>33</v>
      </c>
      <c r="K2474" t="s">
        <v>33800</v>
      </c>
      <c r="L2474" t="s">
        <v>33914</v>
      </c>
      <c r="M2474" t="s">
        <v>33915</v>
      </c>
      <c r="N2474" t="s">
        <v>33916</v>
      </c>
      <c r="O2474" t="s">
        <v>33853</v>
      </c>
      <c r="P2474">
        <v>33</v>
      </c>
      <c r="Q2474">
        <f>30+14/60</f>
        <v>30.233333333333334</v>
      </c>
      <c r="R2474">
        <f>130+33/60</f>
        <v>130.55000000000001</v>
      </c>
      <c r="S2474">
        <v>5</v>
      </c>
      <c r="T2474">
        <v>11</v>
      </c>
      <c r="U2474">
        <v>0</v>
      </c>
      <c r="V2474">
        <v>240</v>
      </c>
      <c r="W2474">
        <v>11</v>
      </c>
    </row>
    <row r="2475" spans="1:23" hidden="1">
      <c r="A2475" t="s">
        <v>34324</v>
      </c>
      <c r="B2475" t="s">
        <v>4983</v>
      </c>
      <c r="C2475" t="s">
        <v>4984</v>
      </c>
      <c r="D2475">
        <v>2006</v>
      </c>
      <c r="E2475" t="s">
        <v>3940</v>
      </c>
      <c r="F2475" t="s">
        <v>4986</v>
      </c>
      <c r="G2475">
        <v>33</v>
      </c>
      <c r="H2475" t="s">
        <v>33917</v>
      </c>
      <c r="J2475">
        <v>33</v>
      </c>
      <c r="K2475" t="s">
        <v>33800</v>
      </c>
      <c r="L2475" t="s">
        <v>33914</v>
      </c>
      <c r="M2475" t="s">
        <v>33915</v>
      </c>
      <c r="N2475" t="s">
        <v>33916</v>
      </c>
      <c r="O2475" t="s">
        <v>33853</v>
      </c>
      <c r="P2475">
        <v>33</v>
      </c>
      <c r="Q2475">
        <f>30+14/60</f>
        <v>30.233333333333334</v>
      </c>
      <c r="R2475">
        <f>130+33/60</f>
        <v>130.55000000000001</v>
      </c>
      <c r="S2475">
        <v>5</v>
      </c>
      <c r="T2475">
        <v>11.5</v>
      </c>
      <c r="U2475">
        <v>0</v>
      </c>
      <c r="V2475">
        <v>240</v>
      </c>
      <c r="W2475">
        <v>11.5</v>
      </c>
    </row>
    <row r="2476" spans="1:23" hidden="1">
      <c r="A2476" t="s">
        <v>34324</v>
      </c>
      <c r="B2476" t="s">
        <v>4983</v>
      </c>
      <c r="C2476" t="s">
        <v>4984</v>
      </c>
      <c r="D2476">
        <v>2006</v>
      </c>
      <c r="E2476" t="s">
        <v>3940</v>
      </c>
      <c r="F2476" t="s">
        <v>4986</v>
      </c>
      <c r="G2476">
        <v>33</v>
      </c>
      <c r="H2476" t="s">
        <v>33917</v>
      </c>
      <c r="J2476">
        <v>33</v>
      </c>
      <c r="K2476" t="s">
        <v>33800</v>
      </c>
      <c r="L2476" t="s">
        <v>33914</v>
      </c>
      <c r="M2476" t="s">
        <v>33915</v>
      </c>
      <c r="N2476" t="s">
        <v>33916</v>
      </c>
      <c r="O2476" t="s">
        <v>33853</v>
      </c>
      <c r="P2476">
        <v>33</v>
      </c>
      <c r="Q2476">
        <f>30+14/60</f>
        <v>30.233333333333334</v>
      </c>
      <c r="R2476">
        <f>130+33/60</f>
        <v>130.55000000000001</v>
      </c>
      <c r="S2476">
        <v>5</v>
      </c>
      <c r="T2476">
        <v>12</v>
      </c>
      <c r="U2476">
        <v>0</v>
      </c>
      <c r="V2476">
        <v>240</v>
      </c>
      <c r="W2476">
        <v>12</v>
      </c>
    </row>
    <row r="2477" spans="1:23" hidden="1">
      <c r="A2477" t="s">
        <v>34324</v>
      </c>
      <c r="B2477" t="s">
        <v>4983</v>
      </c>
      <c r="C2477" t="s">
        <v>4984</v>
      </c>
      <c r="D2477">
        <v>2006</v>
      </c>
      <c r="E2477" t="s">
        <v>3940</v>
      </c>
      <c r="F2477" t="s">
        <v>4986</v>
      </c>
      <c r="G2477">
        <v>33</v>
      </c>
      <c r="H2477" t="s">
        <v>33917</v>
      </c>
      <c r="J2477">
        <v>33</v>
      </c>
      <c r="K2477" t="s">
        <v>33800</v>
      </c>
      <c r="L2477" t="s">
        <v>33914</v>
      </c>
      <c r="M2477" t="s">
        <v>33915</v>
      </c>
      <c r="N2477" t="s">
        <v>33916</v>
      </c>
      <c r="O2477" t="s">
        <v>33853</v>
      </c>
      <c r="P2477">
        <v>33</v>
      </c>
      <c r="Q2477">
        <f>30+14/60</f>
        <v>30.233333333333334</v>
      </c>
      <c r="R2477">
        <f>130+33/60</f>
        <v>130.55000000000001</v>
      </c>
      <c r="S2477">
        <v>5</v>
      </c>
      <c r="T2477">
        <v>13</v>
      </c>
      <c r="U2477">
        <v>0</v>
      </c>
      <c r="V2477">
        <v>240</v>
      </c>
      <c r="W2477">
        <v>13</v>
      </c>
    </row>
    <row r="2478" spans="1:23" hidden="1">
      <c r="A2478" t="s">
        <v>34325</v>
      </c>
      <c r="B2478" t="s">
        <v>32968</v>
      </c>
      <c r="C2478" t="s">
        <v>32969</v>
      </c>
      <c r="D2478">
        <v>1982</v>
      </c>
      <c r="E2478" t="s">
        <v>3996</v>
      </c>
      <c r="F2478" t="s">
        <v>32970</v>
      </c>
      <c r="G2478">
        <v>3</v>
      </c>
      <c r="H2478" t="s">
        <v>34230</v>
      </c>
      <c r="J2478">
        <v>3</v>
      </c>
      <c r="K2478" t="s">
        <v>33803</v>
      </c>
      <c r="L2478" t="s">
        <v>34242</v>
      </c>
      <c r="N2478" t="s">
        <v>33867</v>
      </c>
      <c r="O2478" t="s">
        <v>33853</v>
      </c>
      <c r="P2478" t="s">
        <v>34244</v>
      </c>
      <c r="Q2478">
        <v>37.6</v>
      </c>
      <c r="R2478">
        <v>-98.5</v>
      </c>
      <c r="S2478">
        <v>6</v>
      </c>
      <c r="T2478">
        <v>14</v>
      </c>
      <c r="U2478">
        <v>100</v>
      </c>
      <c r="V2478">
        <v>50</v>
      </c>
      <c r="W2478">
        <v>14</v>
      </c>
    </row>
    <row r="2479" spans="1:23" hidden="1">
      <c r="A2479" t="s">
        <v>34325</v>
      </c>
      <c r="B2479" t="s">
        <v>32968</v>
      </c>
      <c r="C2479" t="s">
        <v>32969</v>
      </c>
      <c r="D2479">
        <v>1982</v>
      </c>
      <c r="E2479" t="s">
        <v>3996</v>
      </c>
      <c r="F2479" t="s">
        <v>32970</v>
      </c>
      <c r="G2479">
        <v>3</v>
      </c>
      <c r="H2479" t="s">
        <v>34230</v>
      </c>
      <c r="J2479">
        <v>3</v>
      </c>
      <c r="K2479" t="s">
        <v>33803</v>
      </c>
      <c r="L2479" t="s">
        <v>34242</v>
      </c>
      <c r="N2479" t="s">
        <v>33867</v>
      </c>
      <c r="O2479" t="s">
        <v>33853</v>
      </c>
      <c r="P2479" t="s">
        <v>34244</v>
      </c>
      <c r="Q2479">
        <v>37.6</v>
      </c>
      <c r="R2479">
        <v>-98.5</v>
      </c>
      <c r="S2479">
        <v>6</v>
      </c>
      <c r="T2479">
        <v>14.5</v>
      </c>
      <c r="U2479">
        <v>100</v>
      </c>
      <c r="V2479">
        <v>50</v>
      </c>
      <c r="W2479">
        <v>14.5</v>
      </c>
    </row>
    <row r="2480" spans="1:23" hidden="1">
      <c r="A2480" t="s">
        <v>34325</v>
      </c>
      <c r="B2480" t="s">
        <v>32968</v>
      </c>
      <c r="C2480" t="s">
        <v>32969</v>
      </c>
      <c r="D2480">
        <v>1982</v>
      </c>
      <c r="E2480" t="s">
        <v>3996</v>
      </c>
      <c r="F2480" t="s">
        <v>32970</v>
      </c>
      <c r="G2480">
        <v>3</v>
      </c>
      <c r="H2480" t="s">
        <v>34230</v>
      </c>
      <c r="J2480">
        <v>3</v>
      </c>
      <c r="K2480" t="s">
        <v>33803</v>
      </c>
      <c r="L2480" t="s">
        <v>34242</v>
      </c>
      <c r="N2480" t="s">
        <v>33867</v>
      </c>
      <c r="O2480" t="s">
        <v>33853</v>
      </c>
      <c r="P2480" t="s">
        <v>34244</v>
      </c>
      <c r="Q2480">
        <v>37.6</v>
      </c>
      <c r="R2480">
        <v>-98.5</v>
      </c>
      <c r="S2480">
        <v>6</v>
      </c>
      <c r="T2480">
        <v>15</v>
      </c>
      <c r="U2480">
        <v>96</v>
      </c>
      <c r="V2480">
        <v>50</v>
      </c>
      <c r="W2480">
        <v>15</v>
      </c>
    </row>
    <row r="2481" spans="1:23" hidden="1">
      <c r="A2481" t="s">
        <v>34325</v>
      </c>
      <c r="B2481" t="s">
        <v>32968</v>
      </c>
      <c r="C2481" t="s">
        <v>32969</v>
      </c>
      <c r="D2481">
        <v>1982</v>
      </c>
      <c r="E2481" t="s">
        <v>3996</v>
      </c>
      <c r="F2481" t="s">
        <v>32970</v>
      </c>
      <c r="G2481">
        <v>3</v>
      </c>
      <c r="H2481" t="s">
        <v>34230</v>
      </c>
      <c r="J2481">
        <v>3</v>
      </c>
      <c r="K2481" t="s">
        <v>33803</v>
      </c>
      <c r="L2481" t="s">
        <v>34242</v>
      </c>
      <c r="N2481" t="s">
        <v>33867</v>
      </c>
      <c r="O2481" t="s">
        <v>33853</v>
      </c>
      <c r="P2481" t="s">
        <v>34244</v>
      </c>
      <c r="Q2481">
        <v>37.6</v>
      </c>
      <c r="R2481">
        <v>-98.5</v>
      </c>
      <c r="S2481">
        <v>6</v>
      </c>
      <c r="T2481">
        <v>15.5</v>
      </c>
      <c r="U2481">
        <v>32.1</v>
      </c>
      <c r="V2481">
        <v>50</v>
      </c>
      <c r="W2481">
        <v>15.5</v>
      </c>
    </row>
    <row r="2482" spans="1:23" hidden="1">
      <c r="A2482" t="s">
        <v>34325</v>
      </c>
      <c r="B2482" t="s">
        <v>32968</v>
      </c>
      <c r="C2482" t="s">
        <v>32969</v>
      </c>
      <c r="D2482">
        <v>1982</v>
      </c>
      <c r="E2482" t="s">
        <v>3996</v>
      </c>
      <c r="F2482" t="s">
        <v>32970</v>
      </c>
      <c r="G2482">
        <v>3</v>
      </c>
      <c r="H2482" t="s">
        <v>34230</v>
      </c>
      <c r="J2482">
        <v>3</v>
      </c>
      <c r="K2482" t="s">
        <v>33803</v>
      </c>
      <c r="L2482" t="s">
        <v>34242</v>
      </c>
      <c r="N2482" t="s">
        <v>33867</v>
      </c>
      <c r="O2482" t="s">
        <v>33853</v>
      </c>
      <c r="P2482" t="s">
        <v>34244</v>
      </c>
      <c r="Q2482">
        <v>37.6</v>
      </c>
      <c r="R2482">
        <v>-98.5</v>
      </c>
      <c r="S2482">
        <v>6</v>
      </c>
      <c r="T2482">
        <v>16</v>
      </c>
      <c r="U2482">
        <v>3.7</v>
      </c>
      <c r="V2482">
        <v>50</v>
      </c>
      <c r="W2482">
        <v>16</v>
      </c>
    </row>
    <row r="2483" spans="1:23" hidden="1">
      <c r="A2483" t="s">
        <v>34325</v>
      </c>
      <c r="B2483" t="s">
        <v>32968</v>
      </c>
      <c r="C2483" t="s">
        <v>32969</v>
      </c>
      <c r="D2483">
        <v>1982</v>
      </c>
      <c r="E2483" t="s">
        <v>3996</v>
      </c>
      <c r="F2483" t="s">
        <v>32970</v>
      </c>
      <c r="G2483">
        <v>3</v>
      </c>
      <c r="H2483" t="s">
        <v>34230</v>
      </c>
      <c r="J2483">
        <v>3</v>
      </c>
      <c r="K2483" t="s">
        <v>33803</v>
      </c>
      <c r="L2483" t="s">
        <v>34242</v>
      </c>
      <c r="N2483" t="s">
        <v>33867</v>
      </c>
      <c r="O2483" t="s">
        <v>33853</v>
      </c>
      <c r="P2483" t="s">
        <v>34244</v>
      </c>
      <c r="Q2483">
        <v>37.6</v>
      </c>
      <c r="R2483">
        <v>-98.5</v>
      </c>
      <c r="S2483">
        <v>6</v>
      </c>
      <c r="T2483">
        <v>24</v>
      </c>
      <c r="U2483">
        <v>0</v>
      </c>
      <c r="V2483">
        <v>50</v>
      </c>
      <c r="W2483">
        <v>24</v>
      </c>
    </row>
    <row r="2484" spans="1:23" hidden="1">
      <c r="A2484" t="s">
        <v>34325</v>
      </c>
      <c r="B2484" t="s">
        <v>32968</v>
      </c>
      <c r="C2484" t="s">
        <v>32969</v>
      </c>
      <c r="D2484">
        <v>1982</v>
      </c>
      <c r="E2484" t="s">
        <v>3996</v>
      </c>
      <c r="F2484" t="s">
        <v>32970</v>
      </c>
      <c r="G2484">
        <v>3</v>
      </c>
      <c r="H2484" t="s">
        <v>34230</v>
      </c>
      <c r="J2484">
        <v>3</v>
      </c>
      <c r="K2484" t="s">
        <v>33803</v>
      </c>
      <c r="L2484" t="s">
        <v>34242</v>
      </c>
      <c r="N2484" t="s">
        <v>33867</v>
      </c>
      <c r="O2484" t="s">
        <v>33853</v>
      </c>
      <c r="P2484" t="s">
        <v>34245</v>
      </c>
      <c r="Q2484">
        <v>33.299999999999997</v>
      </c>
      <c r="R2484">
        <v>-88.5</v>
      </c>
      <c r="S2484">
        <v>6</v>
      </c>
      <c r="T2484">
        <v>14</v>
      </c>
      <c r="U2484">
        <v>97.6</v>
      </c>
      <c r="V2484">
        <v>50</v>
      </c>
      <c r="W2484">
        <v>14</v>
      </c>
    </row>
    <row r="2485" spans="1:23" hidden="1">
      <c r="A2485" t="s">
        <v>34325</v>
      </c>
      <c r="B2485" t="s">
        <v>32968</v>
      </c>
      <c r="C2485" t="s">
        <v>32969</v>
      </c>
      <c r="D2485">
        <v>1982</v>
      </c>
      <c r="E2485" t="s">
        <v>3996</v>
      </c>
      <c r="F2485" t="s">
        <v>32970</v>
      </c>
      <c r="G2485">
        <v>3</v>
      </c>
      <c r="H2485" t="s">
        <v>34230</v>
      </c>
      <c r="J2485">
        <v>3</v>
      </c>
      <c r="K2485" t="s">
        <v>33803</v>
      </c>
      <c r="L2485" t="s">
        <v>34242</v>
      </c>
      <c r="N2485" t="s">
        <v>33867</v>
      </c>
      <c r="O2485" t="s">
        <v>33853</v>
      </c>
      <c r="P2485" t="s">
        <v>34245</v>
      </c>
      <c r="Q2485">
        <v>33.299999999999997</v>
      </c>
      <c r="R2485">
        <v>-88.5</v>
      </c>
      <c r="S2485">
        <v>6</v>
      </c>
      <c r="T2485">
        <v>14.5</v>
      </c>
      <c r="U2485">
        <v>96.2</v>
      </c>
      <c r="V2485">
        <v>50</v>
      </c>
      <c r="W2485">
        <v>14.5</v>
      </c>
    </row>
    <row r="2486" spans="1:23" hidden="1">
      <c r="A2486" t="s">
        <v>34325</v>
      </c>
      <c r="B2486" t="s">
        <v>32968</v>
      </c>
      <c r="C2486" t="s">
        <v>32969</v>
      </c>
      <c r="D2486">
        <v>1982</v>
      </c>
      <c r="E2486" t="s">
        <v>3996</v>
      </c>
      <c r="F2486" t="s">
        <v>32970</v>
      </c>
      <c r="G2486">
        <v>3</v>
      </c>
      <c r="H2486" t="s">
        <v>34230</v>
      </c>
      <c r="J2486">
        <v>3</v>
      </c>
      <c r="K2486" t="s">
        <v>33803</v>
      </c>
      <c r="L2486" t="s">
        <v>34242</v>
      </c>
      <c r="N2486" t="s">
        <v>33867</v>
      </c>
      <c r="O2486" t="s">
        <v>33853</v>
      </c>
      <c r="P2486" t="s">
        <v>34245</v>
      </c>
      <c r="Q2486">
        <v>33.299999999999997</v>
      </c>
      <c r="R2486">
        <v>-88.5</v>
      </c>
      <c r="S2486">
        <v>6</v>
      </c>
      <c r="T2486">
        <v>15</v>
      </c>
      <c r="U2486">
        <v>79.5</v>
      </c>
      <c r="V2486">
        <v>50</v>
      </c>
      <c r="W2486">
        <v>15</v>
      </c>
    </row>
    <row r="2487" spans="1:23" hidden="1">
      <c r="A2487" t="s">
        <v>34325</v>
      </c>
      <c r="B2487" t="s">
        <v>32968</v>
      </c>
      <c r="C2487" t="s">
        <v>32969</v>
      </c>
      <c r="D2487">
        <v>1982</v>
      </c>
      <c r="E2487" t="s">
        <v>3996</v>
      </c>
      <c r="F2487" t="s">
        <v>32970</v>
      </c>
      <c r="G2487">
        <v>3</v>
      </c>
      <c r="H2487" t="s">
        <v>34230</v>
      </c>
      <c r="J2487">
        <v>3</v>
      </c>
      <c r="K2487" t="s">
        <v>33803</v>
      </c>
      <c r="L2487" t="s">
        <v>34242</v>
      </c>
      <c r="N2487" t="s">
        <v>33867</v>
      </c>
      <c r="O2487" t="s">
        <v>33853</v>
      </c>
      <c r="P2487" t="s">
        <v>34245</v>
      </c>
      <c r="Q2487">
        <v>33.299999999999997</v>
      </c>
      <c r="R2487">
        <v>-88.5</v>
      </c>
      <c r="S2487">
        <v>6</v>
      </c>
      <c r="T2487">
        <v>15.5</v>
      </c>
      <c r="U2487">
        <v>31</v>
      </c>
      <c r="V2487">
        <v>50</v>
      </c>
      <c r="W2487">
        <v>15.5</v>
      </c>
    </row>
    <row r="2488" spans="1:23" hidden="1">
      <c r="A2488" t="s">
        <v>34325</v>
      </c>
      <c r="B2488" t="s">
        <v>32968</v>
      </c>
      <c r="C2488" t="s">
        <v>32969</v>
      </c>
      <c r="D2488">
        <v>1982</v>
      </c>
      <c r="E2488" t="s">
        <v>3996</v>
      </c>
      <c r="F2488" t="s">
        <v>32970</v>
      </c>
      <c r="G2488">
        <v>3</v>
      </c>
      <c r="H2488" t="s">
        <v>34230</v>
      </c>
      <c r="J2488">
        <v>3</v>
      </c>
      <c r="K2488" t="s">
        <v>33803</v>
      </c>
      <c r="L2488" t="s">
        <v>34242</v>
      </c>
      <c r="N2488" t="s">
        <v>33867</v>
      </c>
      <c r="O2488" t="s">
        <v>33853</v>
      </c>
      <c r="P2488" t="s">
        <v>34245</v>
      </c>
      <c r="Q2488">
        <v>33.299999999999997</v>
      </c>
      <c r="R2488">
        <v>-88.5</v>
      </c>
      <c r="S2488">
        <v>6</v>
      </c>
      <c r="T2488">
        <v>16</v>
      </c>
      <c r="U2488">
        <v>4.4000000000000004</v>
      </c>
      <c r="V2488">
        <v>50</v>
      </c>
      <c r="W2488">
        <v>16</v>
      </c>
    </row>
    <row r="2489" spans="1:23" hidden="1">
      <c r="A2489" t="s">
        <v>34325</v>
      </c>
      <c r="B2489" t="s">
        <v>32968</v>
      </c>
      <c r="C2489" t="s">
        <v>32969</v>
      </c>
      <c r="D2489">
        <v>1982</v>
      </c>
      <c r="E2489" t="s">
        <v>3996</v>
      </c>
      <c r="F2489" t="s">
        <v>32970</v>
      </c>
      <c r="G2489">
        <v>3</v>
      </c>
      <c r="H2489" t="s">
        <v>34230</v>
      </c>
      <c r="J2489">
        <v>3</v>
      </c>
      <c r="K2489" t="s">
        <v>33803</v>
      </c>
      <c r="L2489" t="s">
        <v>34242</v>
      </c>
      <c r="N2489" t="s">
        <v>33867</v>
      </c>
      <c r="O2489" t="s">
        <v>33853</v>
      </c>
      <c r="P2489" t="s">
        <v>34245</v>
      </c>
      <c r="Q2489">
        <v>33.299999999999997</v>
      </c>
      <c r="R2489">
        <v>-88.5</v>
      </c>
      <c r="S2489">
        <v>6</v>
      </c>
      <c r="T2489">
        <v>24</v>
      </c>
      <c r="U2489">
        <v>0</v>
      </c>
      <c r="V2489">
        <v>50</v>
      </c>
      <c r="W2489">
        <v>24</v>
      </c>
    </row>
    <row r="2490" spans="1:23" hidden="1">
      <c r="A2490" t="s">
        <v>34325</v>
      </c>
      <c r="B2490" t="s">
        <v>32968</v>
      </c>
      <c r="C2490" t="s">
        <v>32969</v>
      </c>
      <c r="D2490">
        <v>1982</v>
      </c>
      <c r="E2490" t="s">
        <v>3996</v>
      </c>
      <c r="F2490" t="s">
        <v>32970</v>
      </c>
      <c r="G2490">
        <v>3</v>
      </c>
      <c r="H2490" t="s">
        <v>34230</v>
      </c>
      <c r="J2490">
        <v>3</v>
      </c>
      <c r="K2490" t="s">
        <v>33803</v>
      </c>
      <c r="L2490" t="s">
        <v>34242</v>
      </c>
      <c r="N2490" t="s">
        <v>33867</v>
      </c>
      <c r="O2490" t="s">
        <v>33853</v>
      </c>
      <c r="P2490" t="s">
        <v>34243</v>
      </c>
      <c r="Q2490">
        <v>36.299999999999997</v>
      </c>
      <c r="R2490">
        <v>-89.4</v>
      </c>
      <c r="S2490">
        <v>6</v>
      </c>
      <c r="T2490">
        <v>14</v>
      </c>
      <c r="U2490">
        <v>100</v>
      </c>
      <c r="V2490">
        <v>50</v>
      </c>
      <c r="W2490">
        <v>14</v>
      </c>
    </row>
    <row r="2491" spans="1:23" hidden="1">
      <c r="A2491" t="s">
        <v>34325</v>
      </c>
      <c r="B2491" t="s">
        <v>32968</v>
      </c>
      <c r="C2491" t="s">
        <v>32969</v>
      </c>
      <c r="D2491">
        <v>1982</v>
      </c>
      <c r="E2491" t="s">
        <v>3996</v>
      </c>
      <c r="F2491" t="s">
        <v>32970</v>
      </c>
      <c r="G2491">
        <v>3</v>
      </c>
      <c r="H2491" t="s">
        <v>34230</v>
      </c>
      <c r="J2491">
        <v>3</v>
      </c>
      <c r="K2491" t="s">
        <v>33803</v>
      </c>
      <c r="L2491" t="s">
        <v>34242</v>
      </c>
      <c r="N2491" t="s">
        <v>33867</v>
      </c>
      <c r="O2491" t="s">
        <v>33853</v>
      </c>
      <c r="P2491" t="s">
        <v>34243</v>
      </c>
      <c r="Q2491">
        <v>36.299999999999997</v>
      </c>
      <c r="R2491">
        <v>-89.4</v>
      </c>
      <c r="S2491">
        <v>6</v>
      </c>
      <c r="T2491">
        <v>14.5</v>
      </c>
      <c r="U2491">
        <v>100</v>
      </c>
      <c r="V2491">
        <v>50</v>
      </c>
      <c r="W2491">
        <v>14.5</v>
      </c>
    </row>
    <row r="2492" spans="1:23" hidden="1">
      <c r="A2492" t="s">
        <v>34325</v>
      </c>
      <c r="B2492" t="s">
        <v>32968</v>
      </c>
      <c r="C2492" t="s">
        <v>32969</v>
      </c>
      <c r="D2492">
        <v>1982</v>
      </c>
      <c r="E2492" t="s">
        <v>3996</v>
      </c>
      <c r="F2492" t="s">
        <v>32970</v>
      </c>
      <c r="G2492">
        <v>3</v>
      </c>
      <c r="H2492" t="s">
        <v>34230</v>
      </c>
      <c r="J2492">
        <v>3</v>
      </c>
      <c r="K2492" t="s">
        <v>33803</v>
      </c>
      <c r="L2492" t="s">
        <v>34242</v>
      </c>
      <c r="N2492" t="s">
        <v>33867</v>
      </c>
      <c r="O2492" t="s">
        <v>33853</v>
      </c>
      <c r="P2492" t="s">
        <v>34243</v>
      </c>
      <c r="Q2492">
        <v>36.299999999999997</v>
      </c>
      <c r="R2492">
        <v>-89.4</v>
      </c>
      <c r="S2492">
        <v>6</v>
      </c>
      <c r="T2492">
        <v>15</v>
      </c>
      <c r="U2492">
        <v>68</v>
      </c>
      <c r="V2492">
        <v>50</v>
      </c>
      <c r="W2492">
        <v>15</v>
      </c>
    </row>
    <row r="2493" spans="1:23" hidden="1">
      <c r="A2493" t="s">
        <v>34325</v>
      </c>
      <c r="B2493" t="s">
        <v>32968</v>
      </c>
      <c r="C2493" t="s">
        <v>32969</v>
      </c>
      <c r="D2493">
        <v>1982</v>
      </c>
      <c r="E2493" t="s">
        <v>3996</v>
      </c>
      <c r="F2493" t="s">
        <v>32970</v>
      </c>
      <c r="G2493">
        <v>3</v>
      </c>
      <c r="H2493" t="s">
        <v>34230</v>
      </c>
      <c r="J2493">
        <v>3</v>
      </c>
      <c r="K2493" t="s">
        <v>33803</v>
      </c>
      <c r="L2493" t="s">
        <v>34242</v>
      </c>
      <c r="N2493" t="s">
        <v>33867</v>
      </c>
      <c r="O2493" t="s">
        <v>33853</v>
      </c>
      <c r="P2493" t="s">
        <v>34243</v>
      </c>
      <c r="Q2493">
        <v>36.299999999999997</v>
      </c>
      <c r="R2493">
        <v>-89.4</v>
      </c>
      <c r="S2493">
        <v>6</v>
      </c>
      <c r="T2493">
        <v>15.5</v>
      </c>
      <c r="U2493">
        <v>21.5</v>
      </c>
      <c r="V2493">
        <v>50</v>
      </c>
      <c r="W2493">
        <v>15.5</v>
      </c>
    </row>
    <row r="2494" spans="1:23" hidden="1">
      <c r="A2494" t="s">
        <v>34325</v>
      </c>
      <c r="B2494" t="s">
        <v>32968</v>
      </c>
      <c r="C2494" t="s">
        <v>32969</v>
      </c>
      <c r="D2494">
        <v>1982</v>
      </c>
      <c r="E2494" t="s">
        <v>3996</v>
      </c>
      <c r="F2494" t="s">
        <v>32970</v>
      </c>
      <c r="G2494">
        <v>3</v>
      </c>
      <c r="H2494" t="s">
        <v>34230</v>
      </c>
      <c r="J2494">
        <v>3</v>
      </c>
      <c r="K2494" t="s">
        <v>33803</v>
      </c>
      <c r="L2494" t="s">
        <v>34242</v>
      </c>
      <c r="N2494" t="s">
        <v>33867</v>
      </c>
      <c r="O2494" t="s">
        <v>33853</v>
      </c>
      <c r="P2494" t="s">
        <v>34243</v>
      </c>
      <c r="Q2494">
        <v>36.299999999999997</v>
      </c>
      <c r="R2494">
        <v>-89.4</v>
      </c>
      <c r="S2494">
        <v>6</v>
      </c>
      <c r="T2494">
        <v>16</v>
      </c>
      <c r="U2494">
        <v>0</v>
      </c>
      <c r="V2494">
        <v>50</v>
      </c>
      <c r="W2494">
        <v>16</v>
      </c>
    </row>
    <row r="2495" spans="1:23" hidden="1">
      <c r="A2495" t="s">
        <v>34325</v>
      </c>
      <c r="B2495" t="s">
        <v>32968</v>
      </c>
      <c r="C2495" t="s">
        <v>32969</v>
      </c>
      <c r="D2495">
        <v>1982</v>
      </c>
      <c r="E2495" t="s">
        <v>3996</v>
      </c>
      <c r="F2495" t="s">
        <v>32970</v>
      </c>
      <c r="G2495">
        <v>3</v>
      </c>
      <c r="H2495" t="s">
        <v>34230</v>
      </c>
      <c r="J2495">
        <v>3</v>
      </c>
      <c r="K2495" t="s">
        <v>33803</v>
      </c>
      <c r="L2495" t="s">
        <v>34242</v>
      </c>
      <c r="N2495" t="s">
        <v>33867</v>
      </c>
      <c r="O2495" t="s">
        <v>33853</v>
      </c>
      <c r="P2495" t="s">
        <v>34243</v>
      </c>
      <c r="Q2495">
        <v>36.299999999999997</v>
      </c>
      <c r="R2495">
        <v>-89.4</v>
      </c>
      <c r="S2495">
        <v>6</v>
      </c>
      <c r="T2495">
        <v>24</v>
      </c>
      <c r="U2495">
        <v>0</v>
      </c>
      <c r="V2495">
        <v>50</v>
      </c>
      <c r="W2495">
        <v>24</v>
      </c>
    </row>
    <row r="2496" spans="1:23" hidden="1">
      <c r="A2496" t="s">
        <v>34326</v>
      </c>
      <c r="B2496" t="s">
        <v>585</v>
      </c>
      <c r="C2496" t="s">
        <v>587</v>
      </c>
      <c r="D2496">
        <v>2011</v>
      </c>
      <c r="E2496" t="s">
        <v>588</v>
      </c>
      <c r="F2496" t="s">
        <v>592</v>
      </c>
      <c r="G2496">
        <v>6</v>
      </c>
      <c r="H2496" t="s">
        <v>33775</v>
      </c>
      <c r="J2496">
        <v>6</v>
      </c>
      <c r="K2496" t="s">
        <v>33799</v>
      </c>
      <c r="L2496" t="s">
        <v>33850</v>
      </c>
      <c r="M2496" t="s">
        <v>33851</v>
      </c>
      <c r="N2496" t="s">
        <v>33852</v>
      </c>
      <c r="O2496" t="s">
        <v>33853</v>
      </c>
      <c r="P2496" t="s">
        <v>33846</v>
      </c>
      <c r="Q2496">
        <v>61.233333333333299</v>
      </c>
      <c r="R2496">
        <v>25.733333333333299</v>
      </c>
      <c r="S2496">
        <v>6</v>
      </c>
      <c r="T2496">
        <v>14.0000734191288</v>
      </c>
      <c r="U2496">
        <v>100.424782102514</v>
      </c>
      <c r="V2496">
        <v>115</v>
      </c>
      <c r="W2496">
        <v>14</v>
      </c>
    </row>
    <row r="2497" spans="1:23" hidden="1">
      <c r="A2497" t="s">
        <v>34326</v>
      </c>
      <c r="B2497" t="s">
        <v>585</v>
      </c>
      <c r="C2497" t="s">
        <v>587</v>
      </c>
      <c r="D2497">
        <v>2011</v>
      </c>
      <c r="E2497" t="s">
        <v>588</v>
      </c>
      <c r="F2497" t="s">
        <v>592</v>
      </c>
      <c r="G2497">
        <v>6</v>
      </c>
      <c r="H2497" t="s">
        <v>33775</v>
      </c>
      <c r="J2497">
        <v>6</v>
      </c>
      <c r="K2497" t="s">
        <v>33799</v>
      </c>
      <c r="L2497" t="s">
        <v>33850</v>
      </c>
      <c r="M2497" t="s">
        <v>33851</v>
      </c>
      <c r="N2497" t="s">
        <v>33852</v>
      </c>
      <c r="O2497" t="s">
        <v>33853</v>
      </c>
      <c r="P2497" t="s">
        <v>33846</v>
      </c>
      <c r="Q2497">
        <v>61.233333333333299</v>
      </c>
      <c r="R2497">
        <v>25.733333333333299</v>
      </c>
      <c r="S2497">
        <v>6</v>
      </c>
      <c r="T2497">
        <v>14.9355065395466</v>
      </c>
      <c r="U2497">
        <v>99.210219942733005</v>
      </c>
      <c r="V2497">
        <v>115</v>
      </c>
      <c r="W2497">
        <v>15</v>
      </c>
    </row>
    <row r="2498" spans="1:23" hidden="1">
      <c r="A2498" t="s">
        <v>34326</v>
      </c>
      <c r="B2498" t="s">
        <v>585</v>
      </c>
      <c r="C2498" t="s">
        <v>587</v>
      </c>
      <c r="D2498">
        <v>2011</v>
      </c>
      <c r="E2498" t="s">
        <v>588</v>
      </c>
      <c r="F2498" t="s">
        <v>592</v>
      </c>
      <c r="G2498">
        <v>6</v>
      </c>
      <c r="H2498" t="s">
        <v>33775</v>
      </c>
      <c r="J2498">
        <v>6</v>
      </c>
      <c r="K2498" t="s">
        <v>33799</v>
      </c>
      <c r="L2498" t="s">
        <v>33850</v>
      </c>
      <c r="M2498" t="s">
        <v>33851</v>
      </c>
      <c r="N2498" t="s">
        <v>33852</v>
      </c>
      <c r="O2498" t="s">
        <v>33853</v>
      </c>
      <c r="P2498" t="s">
        <v>33846</v>
      </c>
      <c r="Q2498">
        <v>61.233333333333299</v>
      </c>
      <c r="R2498">
        <v>25.733333333333299</v>
      </c>
      <c r="S2498">
        <v>6</v>
      </c>
      <c r="T2498">
        <v>16.0088942030353</v>
      </c>
      <c r="U2498">
        <v>94.190449220183893</v>
      </c>
      <c r="V2498">
        <v>115</v>
      </c>
      <c r="W2498">
        <v>16</v>
      </c>
    </row>
    <row r="2499" spans="1:23" hidden="1">
      <c r="A2499" t="s">
        <v>34326</v>
      </c>
      <c r="B2499" t="s">
        <v>585</v>
      </c>
      <c r="C2499" t="s">
        <v>587</v>
      </c>
      <c r="D2499">
        <v>2011</v>
      </c>
      <c r="E2499" t="s">
        <v>588</v>
      </c>
      <c r="F2499" t="s">
        <v>592</v>
      </c>
      <c r="G2499">
        <v>6</v>
      </c>
      <c r="H2499" t="s">
        <v>33775</v>
      </c>
      <c r="J2499">
        <v>6</v>
      </c>
      <c r="K2499" t="s">
        <v>33799</v>
      </c>
      <c r="L2499" t="s">
        <v>33850</v>
      </c>
      <c r="M2499" t="s">
        <v>33851</v>
      </c>
      <c r="N2499" t="s">
        <v>33852</v>
      </c>
      <c r="O2499" t="s">
        <v>33853</v>
      </c>
      <c r="P2499" t="s">
        <v>33846</v>
      </c>
      <c r="Q2499">
        <v>61.233333333333299</v>
      </c>
      <c r="R2499">
        <v>25.733333333333299</v>
      </c>
      <c r="S2499">
        <v>6</v>
      </c>
      <c r="T2499">
        <v>17.645626842033501</v>
      </c>
      <c r="U2499">
        <v>40.475965723755202</v>
      </c>
      <c r="V2499">
        <v>115</v>
      </c>
      <c r="W2499">
        <v>17.5</v>
      </c>
    </row>
    <row r="2500" spans="1:23" hidden="1">
      <c r="A2500" t="s">
        <v>34326</v>
      </c>
      <c r="B2500" t="s">
        <v>585</v>
      </c>
      <c r="C2500" t="s">
        <v>587</v>
      </c>
      <c r="D2500">
        <v>2011</v>
      </c>
      <c r="E2500" t="s">
        <v>588</v>
      </c>
      <c r="F2500" t="s">
        <v>592</v>
      </c>
      <c r="G2500">
        <v>6</v>
      </c>
      <c r="H2500" t="s">
        <v>33775</v>
      </c>
      <c r="J2500">
        <v>6</v>
      </c>
      <c r="K2500" t="s">
        <v>33799</v>
      </c>
      <c r="L2500" t="s">
        <v>33850</v>
      </c>
      <c r="M2500" t="s">
        <v>33851</v>
      </c>
      <c r="N2500" t="s">
        <v>33852</v>
      </c>
      <c r="O2500" t="s">
        <v>33853</v>
      </c>
      <c r="P2500" t="s">
        <v>33846</v>
      </c>
      <c r="Q2500">
        <v>61.233333333333299</v>
      </c>
      <c r="R2500">
        <v>25.733333333333299</v>
      </c>
      <c r="S2500">
        <v>6</v>
      </c>
      <c r="T2500">
        <v>19.164081264487098</v>
      </c>
      <c r="U2500">
        <v>4.12720388492074</v>
      </c>
      <c r="V2500">
        <v>115</v>
      </c>
      <c r="W2500">
        <v>19</v>
      </c>
    </row>
    <row r="2501" spans="1:23" hidden="1">
      <c r="A2501" t="s">
        <v>34326</v>
      </c>
      <c r="B2501" t="s">
        <v>585</v>
      </c>
      <c r="C2501" t="s">
        <v>587</v>
      </c>
      <c r="D2501">
        <v>2011</v>
      </c>
      <c r="E2501" t="s">
        <v>588</v>
      </c>
      <c r="F2501" t="s">
        <v>592</v>
      </c>
      <c r="G2501">
        <v>6</v>
      </c>
      <c r="H2501" t="s">
        <v>33775</v>
      </c>
      <c r="J2501">
        <v>6</v>
      </c>
      <c r="K2501" t="s">
        <v>33799</v>
      </c>
      <c r="L2501" t="s">
        <v>33850</v>
      </c>
      <c r="M2501" t="s">
        <v>33851</v>
      </c>
      <c r="N2501" t="s">
        <v>33852</v>
      </c>
      <c r="O2501" t="s">
        <v>33853</v>
      </c>
      <c r="P2501" t="s">
        <v>33846</v>
      </c>
      <c r="Q2501">
        <v>61.233333333333299</v>
      </c>
      <c r="R2501">
        <v>25.733333333333299</v>
      </c>
      <c r="S2501">
        <v>6</v>
      </c>
      <c r="T2501">
        <v>20.567194235549501</v>
      </c>
      <c r="U2501">
        <v>2.0934940163409799</v>
      </c>
      <c r="V2501">
        <v>115</v>
      </c>
      <c r="W2501">
        <v>20.5</v>
      </c>
    </row>
    <row r="2502" spans="1:23" hidden="1">
      <c r="A2502" t="s">
        <v>34326</v>
      </c>
      <c r="B2502" t="s">
        <v>585</v>
      </c>
      <c r="C2502" t="s">
        <v>587</v>
      </c>
      <c r="D2502">
        <v>2011</v>
      </c>
      <c r="E2502" t="s">
        <v>588</v>
      </c>
      <c r="F2502" t="s">
        <v>592</v>
      </c>
      <c r="G2502">
        <v>6</v>
      </c>
      <c r="H2502" t="s">
        <v>33775</v>
      </c>
      <c r="J2502">
        <v>6</v>
      </c>
      <c r="K2502" t="s">
        <v>33799</v>
      </c>
      <c r="L2502" t="s">
        <v>33850</v>
      </c>
      <c r="M2502" t="s">
        <v>33851</v>
      </c>
      <c r="N2502" t="s">
        <v>33852</v>
      </c>
      <c r="O2502" t="s">
        <v>33853</v>
      </c>
      <c r="P2502" t="s">
        <v>33847</v>
      </c>
      <c r="Q2502">
        <v>61.233333333333299</v>
      </c>
      <c r="R2502">
        <v>25.733333333333299</v>
      </c>
      <c r="S2502">
        <v>5</v>
      </c>
      <c r="T2502">
        <v>13.9997797426135</v>
      </c>
      <c r="U2502">
        <v>98.729849071247997</v>
      </c>
      <c r="V2502">
        <v>115</v>
      </c>
      <c r="W2502">
        <v>14</v>
      </c>
    </row>
    <row r="2503" spans="1:23" hidden="1">
      <c r="A2503" t="s">
        <v>34326</v>
      </c>
      <c r="B2503" t="s">
        <v>585</v>
      </c>
      <c r="C2503" t="s">
        <v>587</v>
      </c>
      <c r="D2503">
        <v>2011</v>
      </c>
      <c r="E2503" t="s">
        <v>588</v>
      </c>
      <c r="F2503" t="s">
        <v>592</v>
      </c>
      <c r="G2503">
        <v>6</v>
      </c>
      <c r="H2503" t="s">
        <v>33775</v>
      </c>
      <c r="J2503">
        <v>6</v>
      </c>
      <c r="K2503" t="s">
        <v>33799</v>
      </c>
      <c r="L2503" t="s">
        <v>33850</v>
      </c>
      <c r="M2503" t="s">
        <v>33851</v>
      </c>
      <c r="N2503" t="s">
        <v>33852</v>
      </c>
      <c r="O2503" t="s">
        <v>33853</v>
      </c>
      <c r="P2503" t="s">
        <v>33847</v>
      </c>
      <c r="Q2503">
        <v>61.233333333333299</v>
      </c>
      <c r="R2503">
        <v>25.733333333333299</v>
      </c>
      <c r="S2503">
        <v>5</v>
      </c>
      <c r="T2503">
        <v>16.0073524013299</v>
      </c>
      <c r="U2503">
        <v>85.292050806037096</v>
      </c>
      <c r="V2503">
        <v>115</v>
      </c>
      <c r="W2503">
        <v>16</v>
      </c>
    </row>
    <row r="2504" spans="1:23" hidden="1">
      <c r="A2504" t="s">
        <v>34326</v>
      </c>
      <c r="B2504" t="s">
        <v>585</v>
      </c>
      <c r="C2504" t="s">
        <v>587</v>
      </c>
      <c r="D2504">
        <v>2011</v>
      </c>
      <c r="E2504" t="s">
        <v>588</v>
      </c>
      <c r="F2504" t="s">
        <v>592</v>
      </c>
      <c r="G2504">
        <v>6</v>
      </c>
      <c r="H2504" t="s">
        <v>33775</v>
      </c>
      <c r="J2504">
        <v>6</v>
      </c>
      <c r="K2504" t="s">
        <v>33799</v>
      </c>
      <c r="L2504" t="s">
        <v>33850</v>
      </c>
      <c r="M2504" t="s">
        <v>33851</v>
      </c>
      <c r="N2504" t="s">
        <v>33852</v>
      </c>
      <c r="O2504" t="s">
        <v>33853</v>
      </c>
      <c r="P2504" t="s">
        <v>33847</v>
      </c>
      <c r="Q2504">
        <v>61.233333333333299</v>
      </c>
      <c r="R2504">
        <v>25.733333333333299</v>
      </c>
      <c r="S2504">
        <v>5</v>
      </c>
      <c r="T2504">
        <v>17.661925888633601</v>
      </c>
      <c r="U2504">
        <v>34.544748959021597</v>
      </c>
      <c r="V2504">
        <v>115</v>
      </c>
      <c r="W2504">
        <v>17.5</v>
      </c>
    </row>
    <row r="2505" spans="1:23" hidden="1">
      <c r="A2505" t="s">
        <v>34326</v>
      </c>
      <c r="B2505" t="s">
        <v>585</v>
      </c>
      <c r="C2505" t="s">
        <v>587</v>
      </c>
      <c r="D2505">
        <v>2011</v>
      </c>
      <c r="E2505" t="s">
        <v>588</v>
      </c>
      <c r="F2505" t="s">
        <v>592</v>
      </c>
      <c r="G2505">
        <v>6</v>
      </c>
      <c r="H2505" t="s">
        <v>33775</v>
      </c>
      <c r="J2505">
        <v>6</v>
      </c>
      <c r="K2505" t="s">
        <v>33799</v>
      </c>
      <c r="L2505" t="s">
        <v>33850</v>
      </c>
      <c r="M2505" t="s">
        <v>33851</v>
      </c>
      <c r="N2505" t="s">
        <v>33852</v>
      </c>
      <c r="O2505" t="s">
        <v>33853</v>
      </c>
      <c r="P2505" t="s">
        <v>33847</v>
      </c>
      <c r="Q2505">
        <v>61.233333333333299</v>
      </c>
      <c r="R2505">
        <v>25.733333333333299</v>
      </c>
      <c r="S2505">
        <v>5</v>
      </c>
      <c r="T2505">
        <v>19.131483171286799</v>
      </c>
      <c r="U2505">
        <v>15.989637414388</v>
      </c>
      <c r="V2505">
        <v>115</v>
      </c>
      <c r="W2505">
        <v>19</v>
      </c>
    </row>
    <row r="2506" spans="1:23" hidden="1">
      <c r="A2506" t="s">
        <v>34326</v>
      </c>
      <c r="B2506" t="s">
        <v>585</v>
      </c>
      <c r="C2506" t="s">
        <v>587</v>
      </c>
      <c r="D2506">
        <v>2011</v>
      </c>
      <c r="E2506" t="s">
        <v>588</v>
      </c>
      <c r="F2506" t="s">
        <v>592</v>
      </c>
      <c r="G2506">
        <v>6</v>
      </c>
      <c r="H2506" t="s">
        <v>33775</v>
      </c>
      <c r="J2506">
        <v>6</v>
      </c>
      <c r="K2506" t="s">
        <v>33799</v>
      </c>
      <c r="L2506" t="s">
        <v>33850</v>
      </c>
      <c r="M2506" t="s">
        <v>33851</v>
      </c>
      <c r="N2506" t="s">
        <v>33852</v>
      </c>
      <c r="O2506" t="s">
        <v>33853</v>
      </c>
      <c r="P2506" t="s">
        <v>33847</v>
      </c>
      <c r="Q2506">
        <v>61.233333333333299</v>
      </c>
      <c r="R2506">
        <v>25.733333333333299</v>
      </c>
      <c r="S2506">
        <v>5</v>
      </c>
      <c r="T2506">
        <v>20.5505280933052</v>
      </c>
      <c r="U2506">
        <v>5.9060444919920396</v>
      </c>
      <c r="V2506">
        <v>115</v>
      </c>
      <c r="W2506">
        <v>20.5</v>
      </c>
    </row>
    <row r="2507" spans="1:23" hidden="1">
      <c r="A2507" t="s">
        <v>34326</v>
      </c>
      <c r="B2507" t="s">
        <v>585</v>
      </c>
      <c r="C2507" t="s">
        <v>587</v>
      </c>
      <c r="D2507">
        <v>2011</v>
      </c>
      <c r="E2507" t="s">
        <v>588</v>
      </c>
      <c r="F2507" t="s">
        <v>592</v>
      </c>
      <c r="G2507">
        <v>6</v>
      </c>
      <c r="H2507" t="s">
        <v>33775</v>
      </c>
      <c r="J2507">
        <v>6</v>
      </c>
      <c r="K2507" t="s">
        <v>33799</v>
      </c>
      <c r="L2507" t="s">
        <v>33850</v>
      </c>
      <c r="M2507" t="s">
        <v>33851</v>
      </c>
      <c r="N2507" t="s">
        <v>33852</v>
      </c>
      <c r="O2507" t="s">
        <v>33853</v>
      </c>
      <c r="P2507" t="s">
        <v>33848</v>
      </c>
      <c r="Q2507">
        <v>61.233333333333299</v>
      </c>
      <c r="R2507">
        <v>25.733333333333299</v>
      </c>
      <c r="S2507">
        <v>5</v>
      </c>
      <c r="T2507">
        <v>13.9987518748098</v>
      </c>
      <c r="U2507">
        <v>92.797583461816799</v>
      </c>
      <c r="V2507">
        <v>115</v>
      </c>
      <c r="W2507">
        <v>14</v>
      </c>
    </row>
    <row r="2508" spans="1:23" hidden="1">
      <c r="A2508" t="s">
        <v>34326</v>
      </c>
      <c r="B2508" t="s">
        <v>585</v>
      </c>
      <c r="C2508" t="s">
        <v>587</v>
      </c>
      <c r="D2508">
        <v>2011</v>
      </c>
      <c r="E2508" t="s">
        <v>588</v>
      </c>
      <c r="F2508" t="s">
        <v>592</v>
      </c>
      <c r="G2508">
        <v>6</v>
      </c>
      <c r="H2508" t="s">
        <v>33775</v>
      </c>
      <c r="J2508">
        <v>6</v>
      </c>
      <c r="K2508" t="s">
        <v>33799</v>
      </c>
      <c r="L2508" t="s">
        <v>33850</v>
      </c>
      <c r="M2508" t="s">
        <v>33851</v>
      </c>
      <c r="N2508" t="s">
        <v>33852</v>
      </c>
      <c r="O2508" t="s">
        <v>33853</v>
      </c>
      <c r="P2508" t="s">
        <v>33848</v>
      </c>
      <c r="Q2508">
        <v>61.233333333333299</v>
      </c>
      <c r="R2508">
        <v>25.733333333333299</v>
      </c>
      <c r="S2508">
        <v>5</v>
      </c>
      <c r="T2508">
        <v>16.005590342238001</v>
      </c>
      <c r="U2508">
        <v>75.122452618440803</v>
      </c>
      <c r="V2508">
        <v>115</v>
      </c>
      <c r="W2508">
        <v>16</v>
      </c>
    </row>
    <row r="2509" spans="1:23" hidden="1">
      <c r="A2509" t="s">
        <v>34326</v>
      </c>
      <c r="B2509" t="s">
        <v>585</v>
      </c>
      <c r="C2509" t="s">
        <v>587</v>
      </c>
      <c r="D2509">
        <v>2011</v>
      </c>
      <c r="E2509" t="s">
        <v>588</v>
      </c>
      <c r="F2509" t="s">
        <v>592</v>
      </c>
      <c r="G2509">
        <v>6</v>
      </c>
      <c r="H2509" t="s">
        <v>33775</v>
      </c>
      <c r="J2509">
        <v>6</v>
      </c>
      <c r="K2509" t="s">
        <v>33799</v>
      </c>
      <c r="L2509" t="s">
        <v>33850</v>
      </c>
      <c r="M2509" t="s">
        <v>33851</v>
      </c>
      <c r="N2509" t="s">
        <v>33852</v>
      </c>
      <c r="O2509" t="s">
        <v>33853</v>
      </c>
      <c r="P2509" t="s">
        <v>33848</v>
      </c>
      <c r="Q2509">
        <v>61.233333333333299</v>
      </c>
      <c r="R2509">
        <v>25.733333333333299</v>
      </c>
      <c r="S2509">
        <v>5</v>
      </c>
      <c r="T2509">
        <v>17.661558792989499</v>
      </c>
      <c r="U2509">
        <v>32.426082669938999</v>
      </c>
      <c r="V2509">
        <v>115</v>
      </c>
      <c r="W2509">
        <v>17.5</v>
      </c>
    </row>
    <row r="2510" spans="1:23" hidden="1">
      <c r="A2510" t="s">
        <v>34326</v>
      </c>
      <c r="B2510" t="s">
        <v>585</v>
      </c>
      <c r="C2510" t="s">
        <v>587</v>
      </c>
      <c r="D2510">
        <v>2011</v>
      </c>
      <c r="E2510" t="s">
        <v>588</v>
      </c>
      <c r="F2510" t="s">
        <v>592</v>
      </c>
      <c r="G2510">
        <v>6</v>
      </c>
      <c r="H2510" t="s">
        <v>33775</v>
      </c>
      <c r="J2510">
        <v>6</v>
      </c>
      <c r="K2510" t="s">
        <v>33799</v>
      </c>
      <c r="L2510" t="s">
        <v>33850</v>
      </c>
      <c r="M2510" t="s">
        <v>33851</v>
      </c>
      <c r="N2510" t="s">
        <v>33852</v>
      </c>
      <c r="O2510" t="s">
        <v>33853</v>
      </c>
      <c r="P2510" t="s">
        <v>33848</v>
      </c>
      <c r="Q2510">
        <v>61.233333333333299</v>
      </c>
      <c r="R2510">
        <v>25.733333333333299</v>
      </c>
      <c r="S2510">
        <v>5</v>
      </c>
      <c r="T2510">
        <v>19.150278468267199</v>
      </c>
      <c r="U2510">
        <v>24.465351415415899</v>
      </c>
      <c r="V2510">
        <v>115</v>
      </c>
      <c r="W2510">
        <v>19</v>
      </c>
    </row>
    <row r="2511" spans="1:23" hidden="1">
      <c r="A2511" t="s">
        <v>34326</v>
      </c>
      <c r="B2511" t="s">
        <v>585</v>
      </c>
      <c r="C2511" t="s">
        <v>587</v>
      </c>
      <c r="D2511">
        <v>2011</v>
      </c>
      <c r="E2511" t="s">
        <v>588</v>
      </c>
      <c r="F2511" t="s">
        <v>592</v>
      </c>
      <c r="G2511">
        <v>6</v>
      </c>
      <c r="H2511" t="s">
        <v>33775</v>
      </c>
      <c r="J2511">
        <v>6</v>
      </c>
      <c r="K2511" t="s">
        <v>33799</v>
      </c>
      <c r="L2511" t="s">
        <v>33850</v>
      </c>
      <c r="M2511" t="s">
        <v>33851</v>
      </c>
      <c r="N2511" t="s">
        <v>33852</v>
      </c>
      <c r="O2511" t="s">
        <v>33853</v>
      </c>
      <c r="P2511" t="s">
        <v>33848</v>
      </c>
      <c r="Q2511">
        <v>61.233333333333299</v>
      </c>
      <c r="R2511">
        <v>25.733333333333299</v>
      </c>
      <c r="S2511">
        <v>5</v>
      </c>
      <c r="T2511">
        <v>20.569617066800902</v>
      </c>
      <c r="U2511">
        <v>16.076691524285899</v>
      </c>
      <c r="V2511">
        <v>115</v>
      </c>
      <c r="W2511">
        <v>20.5</v>
      </c>
    </row>
    <row r="2512" spans="1:23" hidden="1">
      <c r="A2512" t="s">
        <v>34326</v>
      </c>
      <c r="B2512" t="s">
        <v>585</v>
      </c>
      <c r="C2512" t="s">
        <v>587</v>
      </c>
      <c r="D2512">
        <v>2011</v>
      </c>
      <c r="E2512" t="s">
        <v>588</v>
      </c>
      <c r="F2512" t="s">
        <v>592</v>
      </c>
      <c r="G2512">
        <v>6</v>
      </c>
      <c r="H2512" t="s">
        <v>33775</v>
      </c>
      <c r="J2512">
        <v>6</v>
      </c>
      <c r="K2512" t="s">
        <v>33799</v>
      </c>
      <c r="L2512" t="s">
        <v>33850</v>
      </c>
      <c r="M2512" t="s">
        <v>33851</v>
      </c>
      <c r="N2512" t="s">
        <v>33852</v>
      </c>
      <c r="O2512" t="s">
        <v>33853</v>
      </c>
      <c r="P2512" t="s">
        <v>33849</v>
      </c>
      <c r="Q2512">
        <v>61.233333333333299</v>
      </c>
      <c r="R2512">
        <v>25.733333333333299</v>
      </c>
      <c r="S2512">
        <v>6</v>
      </c>
      <c r="T2512">
        <v>14.015050921409999</v>
      </c>
      <c r="U2512">
        <v>86.866366697083095</v>
      </c>
      <c r="V2512">
        <v>115</v>
      </c>
      <c r="W2512">
        <v>14</v>
      </c>
    </row>
    <row r="2513" spans="1:23" hidden="1">
      <c r="A2513" t="s">
        <v>34326</v>
      </c>
      <c r="B2513" t="s">
        <v>585</v>
      </c>
      <c r="C2513" t="s">
        <v>587</v>
      </c>
      <c r="D2513">
        <v>2011</v>
      </c>
      <c r="E2513" t="s">
        <v>588</v>
      </c>
      <c r="F2513" t="s">
        <v>592</v>
      </c>
      <c r="G2513">
        <v>6</v>
      </c>
      <c r="H2513" t="s">
        <v>33775</v>
      </c>
      <c r="J2513">
        <v>6</v>
      </c>
      <c r="K2513" t="s">
        <v>33799</v>
      </c>
      <c r="L2513" t="s">
        <v>33850</v>
      </c>
      <c r="M2513" t="s">
        <v>33851</v>
      </c>
      <c r="N2513" t="s">
        <v>33852</v>
      </c>
      <c r="O2513" t="s">
        <v>33853</v>
      </c>
      <c r="P2513" t="s">
        <v>33849</v>
      </c>
      <c r="Q2513">
        <v>61.233333333333299</v>
      </c>
      <c r="R2513">
        <v>25.733333333333299</v>
      </c>
      <c r="S2513">
        <v>6</v>
      </c>
      <c r="T2513">
        <v>14.931909002234001</v>
      </c>
      <c r="U2513">
        <v>78.447290309723797</v>
      </c>
      <c r="V2513">
        <v>115</v>
      </c>
      <c r="W2513">
        <v>15</v>
      </c>
    </row>
    <row r="2514" spans="1:23" hidden="1">
      <c r="A2514" t="s">
        <v>34326</v>
      </c>
      <c r="B2514" t="s">
        <v>585</v>
      </c>
      <c r="C2514" t="s">
        <v>587</v>
      </c>
      <c r="D2514">
        <v>2011</v>
      </c>
      <c r="E2514" t="s">
        <v>588</v>
      </c>
      <c r="F2514" t="s">
        <v>592</v>
      </c>
      <c r="G2514">
        <v>6</v>
      </c>
      <c r="H2514" t="s">
        <v>33775</v>
      </c>
      <c r="J2514">
        <v>6</v>
      </c>
      <c r="K2514" t="s">
        <v>33799</v>
      </c>
      <c r="L2514" t="s">
        <v>33850</v>
      </c>
      <c r="M2514" t="s">
        <v>33851</v>
      </c>
      <c r="N2514" t="s">
        <v>33852</v>
      </c>
      <c r="O2514" t="s">
        <v>33853</v>
      </c>
      <c r="P2514" t="s">
        <v>33849</v>
      </c>
      <c r="Q2514">
        <v>61.233333333333299</v>
      </c>
      <c r="R2514">
        <v>25.733333333333299</v>
      </c>
      <c r="S2514">
        <v>6</v>
      </c>
      <c r="T2514">
        <v>16.002433319698302</v>
      </c>
      <c r="U2514">
        <v>56.901922532330602</v>
      </c>
      <c r="V2514">
        <v>115</v>
      </c>
      <c r="W2514">
        <v>16</v>
      </c>
    </row>
    <row r="2515" spans="1:23" hidden="1">
      <c r="A2515" t="s">
        <v>34326</v>
      </c>
      <c r="B2515" t="s">
        <v>585</v>
      </c>
      <c r="C2515" t="s">
        <v>587</v>
      </c>
      <c r="D2515">
        <v>2011</v>
      </c>
      <c r="E2515" t="s">
        <v>588</v>
      </c>
      <c r="F2515" t="s">
        <v>592</v>
      </c>
      <c r="G2515">
        <v>6</v>
      </c>
      <c r="H2515" t="s">
        <v>33775</v>
      </c>
      <c r="J2515">
        <v>6</v>
      </c>
      <c r="K2515" t="s">
        <v>33799</v>
      </c>
      <c r="L2515" t="s">
        <v>33850</v>
      </c>
      <c r="M2515" t="s">
        <v>33851</v>
      </c>
      <c r="N2515" t="s">
        <v>33852</v>
      </c>
      <c r="O2515" t="s">
        <v>33853</v>
      </c>
      <c r="P2515" t="s">
        <v>33849</v>
      </c>
      <c r="Q2515">
        <v>61.233333333333299</v>
      </c>
      <c r="R2515">
        <v>25.733333333333299</v>
      </c>
      <c r="S2515">
        <v>6</v>
      </c>
      <c r="T2515">
        <v>17.641441951690201</v>
      </c>
      <c r="U2515">
        <v>16.323170028213902</v>
      </c>
      <c r="V2515">
        <v>115</v>
      </c>
      <c r="W2515">
        <v>17.5</v>
      </c>
    </row>
    <row r="2516" spans="1:23" hidden="1">
      <c r="A2516" t="s">
        <v>34326</v>
      </c>
      <c r="B2516" t="s">
        <v>585</v>
      </c>
      <c r="C2516" t="s">
        <v>587</v>
      </c>
      <c r="D2516">
        <v>2011</v>
      </c>
      <c r="E2516" t="s">
        <v>588</v>
      </c>
      <c r="F2516" t="s">
        <v>592</v>
      </c>
      <c r="G2516">
        <v>6</v>
      </c>
      <c r="H2516" t="s">
        <v>33775</v>
      </c>
      <c r="J2516">
        <v>6</v>
      </c>
      <c r="K2516" t="s">
        <v>33799</v>
      </c>
      <c r="L2516" t="s">
        <v>33850</v>
      </c>
      <c r="M2516" t="s">
        <v>33851</v>
      </c>
      <c r="N2516" t="s">
        <v>33852</v>
      </c>
      <c r="O2516" t="s">
        <v>33853</v>
      </c>
      <c r="P2516" t="s">
        <v>33849</v>
      </c>
      <c r="Q2516">
        <v>61.233333333333299</v>
      </c>
      <c r="R2516">
        <v>25.733333333333299</v>
      </c>
      <c r="S2516">
        <v>6</v>
      </c>
      <c r="T2516">
        <v>19.1820689510504</v>
      </c>
      <c r="U2516">
        <v>7.9418520499669496</v>
      </c>
      <c r="V2516">
        <v>115</v>
      </c>
      <c r="W2516">
        <v>19</v>
      </c>
    </row>
    <row r="2517" spans="1:23" hidden="1">
      <c r="A2517" t="s">
        <v>34326</v>
      </c>
      <c r="B2517" t="s">
        <v>585</v>
      </c>
      <c r="C2517" t="s">
        <v>587</v>
      </c>
      <c r="D2517">
        <v>2011</v>
      </c>
      <c r="E2517" t="s">
        <v>588</v>
      </c>
      <c r="F2517" t="s">
        <v>592</v>
      </c>
      <c r="G2517">
        <v>6</v>
      </c>
      <c r="H2517" t="s">
        <v>33775</v>
      </c>
      <c r="J2517">
        <v>6</v>
      </c>
      <c r="K2517" t="s">
        <v>33799</v>
      </c>
      <c r="L2517" t="s">
        <v>33850</v>
      </c>
      <c r="M2517" t="s">
        <v>33851</v>
      </c>
      <c r="N2517" t="s">
        <v>33852</v>
      </c>
      <c r="O2517" t="s">
        <v>33853</v>
      </c>
      <c r="P2517" t="s">
        <v>33849</v>
      </c>
      <c r="Q2517">
        <v>61.233333333333299</v>
      </c>
      <c r="R2517">
        <v>25.733333333333299</v>
      </c>
      <c r="S2517">
        <v>6</v>
      </c>
      <c r="T2517">
        <v>20.568148684224301</v>
      </c>
      <c r="U2517">
        <v>7.6020263679556699</v>
      </c>
      <c r="V2517">
        <v>115</v>
      </c>
      <c r="W2517">
        <v>20.5</v>
      </c>
    </row>
    <row r="2518" spans="1:23" hidden="1">
      <c r="A2518" t="s">
        <v>34326</v>
      </c>
      <c r="B2518" t="s">
        <v>585</v>
      </c>
      <c r="C2518" t="s">
        <v>587</v>
      </c>
      <c r="D2518">
        <v>2011</v>
      </c>
      <c r="E2518" t="s">
        <v>588</v>
      </c>
      <c r="F2518" t="s">
        <v>592</v>
      </c>
      <c r="G2518">
        <v>6</v>
      </c>
      <c r="H2518" t="s">
        <v>33775</v>
      </c>
      <c r="J2518">
        <v>6</v>
      </c>
      <c r="K2518" t="s">
        <v>33799</v>
      </c>
      <c r="L2518" t="s">
        <v>33850</v>
      </c>
      <c r="M2518" t="s">
        <v>33851</v>
      </c>
      <c r="N2518" t="s">
        <v>33852</v>
      </c>
      <c r="O2518" t="s">
        <v>33853</v>
      </c>
      <c r="P2518" t="s">
        <v>33842</v>
      </c>
      <c r="Q2518">
        <v>60.983333333333299</v>
      </c>
      <c r="R2518">
        <v>25.65</v>
      </c>
      <c r="S2518">
        <v>5</v>
      </c>
      <c r="T2518">
        <v>13.964539009999999</v>
      </c>
      <c r="U2518">
        <v>99.570815449999998</v>
      </c>
      <c r="V2518">
        <v>115</v>
      </c>
      <c r="W2518">
        <v>14</v>
      </c>
    </row>
    <row r="2519" spans="1:23" hidden="1">
      <c r="A2519" t="s">
        <v>34326</v>
      </c>
      <c r="B2519" t="s">
        <v>585</v>
      </c>
      <c r="C2519" t="s">
        <v>587</v>
      </c>
      <c r="D2519">
        <v>2011</v>
      </c>
      <c r="E2519" t="s">
        <v>588</v>
      </c>
      <c r="F2519" t="s">
        <v>592</v>
      </c>
      <c r="G2519">
        <v>6</v>
      </c>
      <c r="H2519" t="s">
        <v>33775</v>
      </c>
      <c r="J2519">
        <v>6</v>
      </c>
      <c r="K2519" t="s">
        <v>33799</v>
      </c>
      <c r="L2519" t="s">
        <v>33850</v>
      </c>
      <c r="M2519" t="s">
        <v>33851</v>
      </c>
      <c r="N2519" t="s">
        <v>33852</v>
      </c>
      <c r="O2519" t="s">
        <v>33853</v>
      </c>
      <c r="P2519" t="s">
        <v>33842</v>
      </c>
      <c r="Q2519">
        <v>60.983333333333299</v>
      </c>
      <c r="R2519">
        <v>25.65</v>
      </c>
      <c r="S2519">
        <v>5</v>
      </c>
      <c r="T2519">
        <v>15.09929078</v>
      </c>
      <c r="U2519">
        <v>100</v>
      </c>
      <c r="V2519">
        <v>115</v>
      </c>
      <c r="W2519">
        <v>15</v>
      </c>
    </row>
    <row r="2520" spans="1:23" hidden="1">
      <c r="A2520" t="s">
        <v>34326</v>
      </c>
      <c r="B2520" t="s">
        <v>585</v>
      </c>
      <c r="C2520" t="s">
        <v>587</v>
      </c>
      <c r="D2520">
        <v>2011</v>
      </c>
      <c r="E2520" t="s">
        <v>588</v>
      </c>
      <c r="F2520" t="s">
        <v>592</v>
      </c>
      <c r="G2520">
        <v>6</v>
      </c>
      <c r="H2520" t="s">
        <v>33775</v>
      </c>
      <c r="J2520">
        <v>6</v>
      </c>
      <c r="K2520" t="s">
        <v>33799</v>
      </c>
      <c r="L2520" t="s">
        <v>33850</v>
      </c>
      <c r="M2520" t="s">
        <v>33851</v>
      </c>
      <c r="N2520" t="s">
        <v>33852</v>
      </c>
      <c r="O2520" t="s">
        <v>33853</v>
      </c>
      <c r="P2520" t="s">
        <v>33842</v>
      </c>
      <c r="Q2520">
        <v>60.983333333333299</v>
      </c>
      <c r="R2520">
        <v>25.65</v>
      </c>
      <c r="S2520">
        <v>5</v>
      </c>
      <c r="T2520">
        <v>16.180851059999998</v>
      </c>
      <c r="U2520">
        <v>94.420600859999993</v>
      </c>
      <c r="V2520">
        <v>115</v>
      </c>
      <c r="W2520">
        <v>16</v>
      </c>
    </row>
    <row r="2521" spans="1:23" hidden="1">
      <c r="A2521" t="s">
        <v>34326</v>
      </c>
      <c r="B2521" t="s">
        <v>585</v>
      </c>
      <c r="C2521" t="s">
        <v>587</v>
      </c>
      <c r="D2521">
        <v>2011</v>
      </c>
      <c r="E2521" t="s">
        <v>588</v>
      </c>
      <c r="F2521" t="s">
        <v>592</v>
      </c>
      <c r="G2521">
        <v>6</v>
      </c>
      <c r="H2521" t="s">
        <v>33775</v>
      </c>
      <c r="J2521">
        <v>6</v>
      </c>
      <c r="K2521" t="s">
        <v>33799</v>
      </c>
      <c r="L2521" t="s">
        <v>33850</v>
      </c>
      <c r="M2521" t="s">
        <v>33851</v>
      </c>
      <c r="N2521" t="s">
        <v>33852</v>
      </c>
      <c r="O2521" t="s">
        <v>33853</v>
      </c>
      <c r="P2521" t="s">
        <v>33842</v>
      </c>
      <c r="Q2521">
        <v>60.983333333333299</v>
      </c>
      <c r="R2521">
        <v>25.65</v>
      </c>
      <c r="S2521">
        <v>5</v>
      </c>
      <c r="T2521">
        <v>17.634751770000001</v>
      </c>
      <c r="U2521">
        <v>39.055793989999998</v>
      </c>
      <c r="V2521">
        <v>115</v>
      </c>
      <c r="W2521">
        <v>17.5</v>
      </c>
    </row>
    <row r="2522" spans="1:23" hidden="1">
      <c r="A2522" t="s">
        <v>34326</v>
      </c>
      <c r="B2522" t="s">
        <v>585</v>
      </c>
      <c r="C2522" t="s">
        <v>587</v>
      </c>
      <c r="D2522">
        <v>2011</v>
      </c>
      <c r="E2522" t="s">
        <v>588</v>
      </c>
      <c r="F2522" t="s">
        <v>592</v>
      </c>
      <c r="G2522">
        <v>6</v>
      </c>
      <c r="H2522" t="s">
        <v>33775</v>
      </c>
      <c r="J2522">
        <v>6</v>
      </c>
      <c r="K2522" t="s">
        <v>33799</v>
      </c>
      <c r="L2522" t="s">
        <v>33850</v>
      </c>
      <c r="M2522" t="s">
        <v>33851</v>
      </c>
      <c r="N2522" t="s">
        <v>33852</v>
      </c>
      <c r="O2522" t="s">
        <v>33853</v>
      </c>
      <c r="P2522" t="s">
        <v>33842</v>
      </c>
      <c r="Q2522">
        <v>60.983333333333299</v>
      </c>
      <c r="R2522">
        <v>25.65</v>
      </c>
      <c r="S2522">
        <v>5</v>
      </c>
      <c r="T2522">
        <v>19</v>
      </c>
      <c r="U2522">
        <v>3.004291845</v>
      </c>
      <c r="V2522">
        <v>115</v>
      </c>
      <c r="W2522">
        <v>19</v>
      </c>
    </row>
    <row r="2523" spans="1:23" hidden="1">
      <c r="A2523" t="s">
        <v>34326</v>
      </c>
      <c r="B2523" t="s">
        <v>585</v>
      </c>
      <c r="C2523" t="s">
        <v>587</v>
      </c>
      <c r="D2523">
        <v>2011</v>
      </c>
      <c r="E2523" t="s">
        <v>588</v>
      </c>
      <c r="F2523" t="s">
        <v>592</v>
      </c>
      <c r="G2523">
        <v>6</v>
      </c>
      <c r="H2523" t="s">
        <v>33775</v>
      </c>
      <c r="J2523">
        <v>6</v>
      </c>
      <c r="K2523" t="s">
        <v>33799</v>
      </c>
      <c r="L2523" t="s">
        <v>33850</v>
      </c>
      <c r="M2523" t="s">
        <v>33851</v>
      </c>
      <c r="N2523" t="s">
        <v>33852</v>
      </c>
      <c r="O2523" t="s">
        <v>33853</v>
      </c>
      <c r="P2523" t="s">
        <v>33843</v>
      </c>
      <c r="Q2523">
        <v>60.983333333333299</v>
      </c>
      <c r="R2523">
        <v>25.65</v>
      </c>
      <c r="S2523">
        <v>5</v>
      </c>
      <c r="T2523">
        <v>13.982269499999999</v>
      </c>
      <c r="U2523">
        <v>97.424892700000001</v>
      </c>
      <c r="V2523">
        <v>115</v>
      </c>
      <c r="W2523">
        <v>14</v>
      </c>
    </row>
    <row r="2524" spans="1:23" hidden="1">
      <c r="A2524" t="s">
        <v>34326</v>
      </c>
      <c r="B2524" t="s">
        <v>585</v>
      </c>
      <c r="C2524" t="s">
        <v>587</v>
      </c>
      <c r="D2524">
        <v>2011</v>
      </c>
      <c r="E2524" t="s">
        <v>588</v>
      </c>
      <c r="F2524" t="s">
        <v>592</v>
      </c>
      <c r="G2524">
        <v>6</v>
      </c>
      <c r="H2524" t="s">
        <v>33775</v>
      </c>
      <c r="J2524">
        <v>6</v>
      </c>
      <c r="K2524" t="s">
        <v>33799</v>
      </c>
      <c r="L2524" t="s">
        <v>33850</v>
      </c>
      <c r="M2524" t="s">
        <v>33851</v>
      </c>
      <c r="N2524" t="s">
        <v>33852</v>
      </c>
      <c r="O2524" t="s">
        <v>33853</v>
      </c>
      <c r="P2524" t="s">
        <v>33843</v>
      </c>
      <c r="Q2524">
        <v>60.983333333333299</v>
      </c>
      <c r="R2524">
        <v>25.65</v>
      </c>
      <c r="S2524">
        <v>5</v>
      </c>
      <c r="T2524">
        <v>15.117021279999999</v>
      </c>
      <c r="U2524">
        <v>91.845493559999994</v>
      </c>
      <c r="V2524">
        <v>115</v>
      </c>
      <c r="W2524">
        <v>15</v>
      </c>
    </row>
    <row r="2525" spans="1:23" hidden="1">
      <c r="A2525" t="s">
        <v>34326</v>
      </c>
      <c r="B2525" t="s">
        <v>585</v>
      </c>
      <c r="C2525" t="s">
        <v>587</v>
      </c>
      <c r="D2525">
        <v>2011</v>
      </c>
      <c r="E2525" t="s">
        <v>588</v>
      </c>
      <c r="F2525" t="s">
        <v>592</v>
      </c>
      <c r="G2525">
        <v>6</v>
      </c>
      <c r="H2525" t="s">
        <v>33775</v>
      </c>
      <c r="J2525">
        <v>6</v>
      </c>
      <c r="K2525" t="s">
        <v>33799</v>
      </c>
      <c r="L2525" t="s">
        <v>33850</v>
      </c>
      <c r="M2525" t="s">
        <v>33851</v>
      </c>
      <c r="N2525" t="s">
        <v>33852</v>
      </c>
      <c r="O2525" t="s">
        <v>33853</v>
      </c>
      <c r="P2525" t="s">
        <v>33843</v>
      </c>
      <c r="Q2525">
        <v>60.983333333333299</v>
      </c>
      <c r="R2525">
        <v>25.65</v>
      </c>
      <c r="S2525">
        <v>5</v>
      </c>
      <c r="T2525">
        <v>16.16312057</v>
      </c>
      <c r="U2525">
        <v>64.80686695</v>
      </c>
      <c r="V2525">
        <v>115</v>
      </c>
      <c r="W2525">
        <v>16</v>
      </c>
    </row>
    <row r="2526" spans="1:23" hidden="1">
      <c r="A2526" t="s">
        <v>34326</v>
      </c>
      <c r="B2526" t="s">
        <v>585</v>
      </c>
      <c r="C2526" t="s">
        <v>587</v>
      </c>
      <c r="D2526">
        <v>2011</v>
      </c>
      <c r="E2526" t="s">
        <v>588</v>
      </c>
      <c r="F2526" t="s">
        <v>592</v>
      </c>
      <c r="G2526">
        <v>6</v>
      </c>
      <c r="H2526" t="s">
        <v>33775</v>
      </c>
      <c r="J2526">
        <v>6</v>
      </c>
      <c r="K2526" t="s">
        <v>33799</v>
      </c>
      <c r="L2526" t="s">
        <v>33850</v>
      </c>
      <c r="M2526" t="s">
        <v>33851</v>
      </c>
      <c r="N2526" t="s">
        <v>33852</v>
      </c>
      <c r="O2526" t="s">
        <v>33853</v>
      </c>
      <c r="P2526" t="s">
        <v>33843</v>
      </c>
      <c r="Q2526">
        <v>60.983333333333299</v>
      </c>
      <c r="R2526">
        <v>25.65</v>
      </c>
      <c r="S2526">
        <v>5</v>
      </c>
      <c r="T2526">
        <v>17.634751770000001</v>
      </c>
      <c r="U2526">
        <v>8.5836909870000007</v>
      </c>
      <c r="V2526">
        <v>115</v>
      </c>
      <c r="W2526">
        <v>17.5</v>
      </c>
    </row>
    <row r="2527" spans="1:23" hidden="1">
      <c r="A2527" t="s">
        <v>34326</v>
      </c>
      <c r="B2527" t="s">
        <v>585</v>
      </c>
      <c r="C2527" t="s">
        <v>587</v>
      </c>
      <c r="D2527">
        <v>2011</v>
      </c>
      <c r="E2527" t="s">
        <v>588</v>
      </c>
      <c r="F2527" t="s">
        <v>592</v>
      </c>
      <c r="G2527">
        <v>6</v>
      </c>
      <c r="H2527" t="s">
        <v>33775</v>
      </c>
      <c r="J2527">
        <v>6</v>
      </c>
      <c r="K2527" t="s">
        <v>33799</v>
      </c>
      <c r="L2527" t="s">
        <v>33850</v>
      </c>
      <c r="M2527" t="s">
        <v>33851</v>
      </c>
      <c r="N2527" t="s">
        <v>33852</v>
      </c>
      <c r="O2527" t="s">
        <v>33853</v>
      </c>
      <c r="P2527" t="s">
        <v>33843</v>
      </c>
      <c r="Q2527">
        <v>60.983333333333299</v>
      </c>
      <c r="R2527">
        <v>25.65</v>
      </c>
      <c r="S2527">
        <v>5</v>
      </c>
      <c r="T2527">
        <v>19.017730499999999</v>
      </c>
      <c r="U2527">
        <v>1.716738197</v>
      </c>
      <c r="V2527">
        <v>115</v>
      </c>
      <c r="W2527">
        <v>19</v>
      </c>
    </row>
    <row r="2528" spans="1:23" hidden="1">
      <c r="A2528" t="s">
        <v>34326</v>
      </c>
      <c r="B2528" t="s">
        <v>585</v>
      </c>
      <c r="C2528" t="s">
        <v>587</v>
      </c>
      <c r="D2528">
        <v>2011</v>
      </c>
      <c r="E2528" t="s">
        <v>588</v>
      </c>
      <c r="F2528" t="s">
        <v>592</v>
      </c>
      <c r="G2528">
        <v>6</v>
      </c>
      <c r="H2528" t="s">
        <v>33775</v>
      </c>
      <c r="J2528">
        <v>6</v>
      </c>
      <c r="K2528" t="s">
        <v>33799</v>
      </c>
      <c r="L2528" t="s">
        <v>33850</v>
      </c>
      <c r="M2528" t="s">
        <v>33851</v>
      </c>
      <c r="N2528" t="s">
        <v>33852</v>
      </c>
      <c r="O2528" t="s">
        <v>33853</v>
      </c>
      <c r="P2528" t="s">
        <v>33844</v>
      </c>
      <c r="Q2528">
        <v>60.983333333333299</v>
      </c>
      <c r="R2528">
        <v>25.65</v>
      </c>
      <c r="S2528">
        <v>4</v>
      </c>
      <c r="T2528">
        <v>13.982269499999999</v>
      </c>
      <c r="U2528">
        <v>96.137339060000002</v>
      </c>
      <c r="V2528">
        <v>115</v>
      </c>
      <c r="W2528">
        <v>14</v>
      </c>
    </row>
    <row r="2529" spans="1:23" hidden="1">
      <c r="A2529" t="s">
        <v>34326</v>
      </c>
      <c r="B2529" t="s">
        <v>585</v>
      </c>
      <c r="C2529" t="s">
        <v>587</v>
      </c>
      <c r="D2529">
        <v>2011</v>
      </c>
      <c r="E2529" t="s">
        <v>588</v>
      </c>
      <c r="F2529" t="s">
        <v>592</v>
      </c>
      <c r="G2529">
        <v>6</v>
      </c>
      <c r="H2529" t="s">
        <v>33775</v>
      </c>
      <c r="J2529">
        <v>6</v>
      </c>
      <c r="K2529" t="s">
        <v>33799</v>
      </c>
      <c r="L2529" t="s">
        <v>33850</v>
      </c>
      <c r="M2529" t="s">
        <v>33851</v>
      </c>
      <c r="N2529" t="s">
        <v>33852</v>
      </c>
      <c r="O2529" t="s">
        <v>33853</v>
      </c>
      <c r="P2529" t="s">
        <v>33844</v>
      </c>
      <c r="Q2529">
        <v>60.983333333333299</v>
      </c>
      <c r="R2529">
        <v>25.65</v>
      </c>
      <c r="S2529">
        <v>4</v>
      </c>
      <c r="T2529">
        <v>16.180851059999998</v>
      </c>
      <c r="U2529">
        <v>86.695278970000004</v>
      </c>
      <c r="V2529">
        <v>115</v>
      </c>
      <c r="W2529">
        <v>16</v>
      </c>
    </row>
    <row r="2530" spans="1:23" hidden="1">
      <c r="A2530" t="s">
        <v>34326</v>
      </c>
      <c r="B2530" t="s">
        <v>585</v>
      </c>
      <c r="C2530" t="s">
        <v>587</v>
      </c>
      <c r="D2530">
        <v>2011</v>
      </c>
      <c r="E2530" t="s">
        <v>588</v>
      </c>
      <c r="F2530" t="s">
        <v>592</v>
      </c>
      <c r="G2530">
        <v>6</v>
      </c>
      <c r="H2530" t="s">
        <v>33775</v>
      </c>
      <c r="J2530">
        <v>6</v>
      </c>
      <c r="K2530" t="s">
        <v>33799</v>
      </c>
      <c r="L2530" t="s">
        <v>33850</v>
      </c>
      <c r="M2530" t="s">
        <v>33851</v>
      </c>
      <c r="N2530" t="s">
        <v>33852</v>
      </c>
      <c r="O2530" t="s">
        <v>33853</v>
      </c>
      <c r="P2530" t="s">
        <v>33844</v>
      </c>
      <c r="Q2530">
        <v>60.983333333333299</v>
      </c>
      <c r="R2530">
        <v>25.65</v>
      </c>
      <c r="S2530">
        <v>4</v>
      </c>
      <c r="T2530">
        <v>17.65248227</v>
      </c>
      <c r="U2530">
        <v>10.729613730000001</v>
      </c>
      <c r="V2530">
        <v>115</v>
      </c>
      <c r="W2530">
        <v>17.5</v>
      </c>
    </row>
    <row r="2531" spans="1:23" hidden="1">
      <c r="A2531" t="s">
        <v>34326</v>
      </c>
      <c r="B2531" t="s">
        <v>585</v>
      </c>
      <c r="C2531" t="s">
        <v>587</v>
      </c>
      <c r="D2531">
        <v>2011</v>
      </c>
      <c r="E2531" t="s">
        <v>588</v>
      </c>
      <c r="F2531" t="s">
        <v>592</v>
      </c>
      <c r="G2531">
        <v>6</v>
      </c>
      <c r="H2531" t="s">
        <v>33775</v>
      </c>
      <c r="J2531">
        <v>6</v>
      </c>
      <c r="K2531" t="s">
        <v>33799</v>
      </c>
      <c r="L2531" t="s">
        <v>33850</v>
      </c>
      <c r="M2531" t="s">
        <v>33851</v>
      </c>
      <c r="N2531" t="s">
        <v>33852</v>
      </c>
      <c r="O2531" t="s">
        <v>33853</v>
      </c>
      <c r="P2531" t="s">
        <v>33844</v>
      </c>
      <c r="Q2531">
        <v>60.983333333333299</v>
      </c>
      <c r="R2531">
        <v>25.65</v>
      </c>
      <c r="S2531">
        <v>4</v>
      </c>
      <c r="T2531">
        <v>19.017730499999999</v>
      </c>
      <c r="U2531">
        <v>0.42918454900000003</v>
      </c>
      <c r="V2531">
        <v>115</v>
      </c>
      <c r="W2531">
        <v>19</v>
      </c>
    </row>
    <row r="2532" spans="1:23" hidden="1">
      <c r="A2532" t="s">
        <v>34326</v>
      </c>
      <c r="B2532" t="s">
        <v>585</v>
      </c>
      <c r="C2532" t="s">
        <v>587</v>
      </c>
      <c r="D2532">
        <v>2011</v>
      </c>
      <c r="E2532" t="s">
        <v>588</v>
      </c>
      <c r="F2532" t="s">
        <v>592</v>
      </c>
      <c r="G2532">
        <v>6</v>
      </c>
      <c r="H2532" t="s">
        <v>33775</v>
      </c>
      <c r="J2532">
        <v>6</v>
      </c>
      <c r="K2532" t="s">
        <v>33799</v>
      </c>
      <c r="L2532" t="s">
        <v>33850</v>
      </c>
      <c r="M2532" t="s">
        <v>33851</v>
      </c>
      <c r="N2532" t="s">
        <v>33852</v>
      </c>
      <c r="O2532" t="s">
        <v>33853</v>
      </c>
      <c r="P2532" t="s">
        <v>33845</v>
      </c>
      <c r="Q2532">
        <v>60.983333333333299</v>
      </c>
      <c r="R2532">
        <v>25.65</v>
      </c>
      <c r="S2532">
        <v>5</v>
      </c>
      <c r="T2532">
        <v>13.982269499999999</v>
      </c>
      <c r="U2532">
        <v>90.557939910000002</v>
      </c>
      <c r="V2532">
        <v>115</v>
      </c>
      <c r="W2532">
        <v>14</v>
      </c>
    </row>
    <row r="2533" spans="1:23" hidden="1">
      <c r="A2533" t="s">
        <v>34326</v>
      </c>
      <c r="B2533" t="s">
        <v>585</v>
      </c>
      <c r="C2533" t="s">
        <v>587</v>
      </c>
      <c r="D2533">
        <v>2011</v>
      </c>
      <c r="E2533" t="s">
        <v>588</v>
      </c>
      <c r="F2533" t="s">
        <v>592</v>
      </c>
      <c r="G2533">
        <v>6</v>
      </c>
      <c r="H2533" t="s">
        <v>33775</v>
      </c>
      <c r="J2533">
        <v>6</v>
      </c>
      <c r="K2533" t="s">
        <v>33799</v>
      </c>
      <c r="L2533" t="s">
        <v>33850</v>
      </c>
      <c r="M2533" t="s">
        <v>33851</v>
      </c>
      <c r="N2533" t="s">
        <v>33852</v>
      </c>
      <c r="O2533" t="s">
        <v>33853</v>
      </c>
      <c r="P2533" t="s">
        <v>33845</v>
      </c>
      <c r="Q2533">
        <v>60.983333333333299</v>
      </c>
      <c r="R2533">
        <v>25.65</v>
      </c>
      <c r="S2533">
        <v>5</v>
      </c>
      <c r="T2533">
        <v>15.117021279999999</v>
      </c>
      <c r="U2533">
        <v>90.12875536</v>
      </c>
      <c r="V2533">
        <v>115</v>
      </c>
      <c r="W2533">
        <v>15</v>
      </c>
    </row>
    <row r="2534" spans="1:23" hidden="1">
      <c r="A2534" t="s">
        <v>34326</v>
      </c>
      <c r="B2534" t="s">
        <v>585</v>
      </c>
      <c r="C2534" t="s">
        <v>587</v>
      </c>
      <c r="D2534">
        <v>2011</v>
      </c>
      <c r="E2534" t="s">
        <v>588</v>
      </c>
      <c r="F2534" t="s">
        <v>592</v>
      </c>
      <c r="G2534">
        <v>6</v>
      </c>
      <c r="H2534" t="s">
        <v>33775</v>
      </c>
      <c r="J2534">
        <v>6</v>
      </c>
      <c r="K2534" t="s">
        <v>33799</v>
      </c>
      <c r="L2534" t="s">
        <v>33850</v>
      </c>
      <c r="M2534" t="s">
        <v>33851</v>
      </c>
      <c r="N2534" t="s">
        <v>33852</v>
      </c>
      <c r="O2534" t="s">
        <v>33853</v>
      </c>
      <c r="P2534" t="s">
        <v>33845</v>
      </c>
      <c r="Q2534">
        <v>60.983333333333299</v>
      </c>
      <c r="R2534">
        <v>25.65</v>
      </c>
      <c r="S2534">
        <v>5</v>
      </c>
      <c r="T2534">
        <v>16.180851059999998</v>
      </c>
      <c r="U2534">
        <v>72.103004290000001</v>
      </c>
      <c r="V2534">
        <v>115</v>
      </c>
      <c r="W2534">
        <v>16</v>
      </c>
    </row>
    <row r="2535" spans="1:23" hidden="1">
      <c r="A2535" t="s">
        <v>34326</v>
      </c>
      <c r="B2535" t="s">
        <v>585</v>
      </c>
      <c r="C2535" t="s">
        <v>587</v>
      </c>
      <c r="D2535">
        <v>2011</v>
      </c>
      <c r="E2535" t="s">
        <v>588</v>
      </c>
      <c r="F2535" t="s">
        <v>592</v>
      </c>
      <c r="G2535">
        <v>6</v>
      </c>
      <c r="H2535" t="s">
        <v>33775</v>
      </c>
      <c r="J2535">
        <v>6</v>
      </c>
      <c r="K2535" t="s">
        <v>33799</v>
      </c>
      <c r="L2535" t="s">
        <v>33850</v>
      </c>
      <c r="M2535" t="s">
        <v>33851</v>
      </c>
      <c r="N2535" t="s">
        <v>33852</v>
      </c>
      <c r="O2535" t="s">
        <v>33853</v>
      </c>
      <c r="P2535" t="s">
        <v>33845</v>
      </c>
      <c r="Q2535">
        <v>60.983333333333299</v>
      </c>
      <c r="R2535">
        <v>25.65</v>
      </c>
      <c r="S2535">
        <v>5</v>
      </c>
      <c r="T2535">
        <v>17.65248227</v>
      </c>
      <c r="U2535">
        <v>11.58798283</v>
      </c>
      <c r="V2535">
        <v>115</v>
      </c>
      <c r="W2535">
        <v>17.5</v>
      </c>
    </row>
    <row r="2536" spans="1:23" hidden="1">
      <c r="A2536" t="s">
        <v>34326</v>
      </c>
      <c r="B2536" t="s">
        <v>585</v>
      </c>
      <c r="C2536" t="s">
        <v>587</v>
      </c>
      <c r="D2536">
        <v>2011</v>
      </c>
      <c r="E2536" t="s">
        <v>588</v>
      </c>
      <c r="F2536" t="s">
        <v>592</v>
      </c>
      <c r="G2536">
        <v>6</v>
      </c>
      <c r="H2536" t="s">
        <v>33775</v>
      </c>
      <c r="J2536">
        <v>6</v>
      </c>
      <c r="K2536" t="s">
        <v>33799</v>
      </c>
      <c r="L2536" t="s">
        <v>33850</v>
      </c>
      <c r="M2536" t="s">
        <v>33851</v>
      </c>
      <c r="N2536" t="s">
        <v>33852</v>
      </c>
      <c r="O2536" t="s">
        <v>33853</v>
      </c>
      <c r="P2536" t="s">
        <v>33845</v>
      </c>
      <c r="Q2536">
        <v>60.983333333333299</v>
      </c>
      <c r="R2536">
        <v>25.65</v>
      </c>
      <c r="S2536">
        <v>5</v>
      </c>
      <c r="T2536">
        <v>19</v>
      </c>
      <c r="U2536">
        <v>5.1502145920000002</v>
      </c>
      <c r="V2536">
        <v>115</v>
      </c>
      <c r="W2536">
        <v>19</v>
      </c>
    </row>
    <row r="2537" spans="1:23" hidden="1">
      <c r="A2537" t="s">
        <v>34326</v>
      </c>
      <c r="B2537" t="s">
        <v>585</v>
      </c>
      <c r="C2537" t="s">
        <v>587</v>
      </c>
      <c r="D2537">
        <v>2011</v>
      </c>
      <c r="E2537" t="s">
        <v>588</v>
      </c>
      <c r="F2537" t="s">
        <v>592</v>
      </c>
      <c r="G2537">
        <v>6</v>
      </c>
      <c r="H2537" t="s">
        <v>33775</v>
      </c>
      <c r="J2537">
        <v>6</v>
      </c>
      <c r="K2537" t="s">
        <v>33799</v>
      </c>
      <c r="L2537" t="s">
        <v>33850</v>
      </c>
      <c r="M2537" t="s">
        <v>33851</v>
      </c>
      <c r="N2537" t="s">
        <v>33852</v>
      </c>
      <c r="O2537" t="s">
        <v>33853</v>
      </c>
      <c r="P2537" t="s">
        <v>33838</v>
      </c>
      <c r="Q2537">
        <v>66.366666666666703</v>
      </c>
      <c r="R2537">
        <v>29.3333333333333</v>
      </c>
      <c r="S2537">
        <v>4</v>
      </c>
      <c r="T2537">
        <v>15.999587139999999</v>
      </c>
      <c r="U2537">
        <v>97.580645160000003</v>
      </c>
      <c r="V2537">
        <v>115</v>
      </c>
      <c r="W2537">
        <v>16</v>
      </c>
    </row>
    <row r="2538" spans="1:23" hidden="1">
      <c r="A2538" t="s">
        <v>34326</v>
      </c>
      <c r="B2538" t="s">
        <v>585</v>
      </c>
      <c r="C2538" t="s">
        <v>587</v>
      </c>
      <c r="D2538">
        <v>2011</v>
      </c>
      <c r="E2538" t="s">
        <v>588</v>
      </c>
      <c r="F2538" t="s">
        <v>592</v>
      </c>
      <c r="G2538">
        <v>6</v>
      </c>
      <c r="H2538" t="s">
        <v>33775</v>
      </c>
      <c r="J2538">
        <v>6</v>
      </c>
      <c r="K2538" t="s">
        <v>33799</v>
      </c>
      <c r="L2538" t="s">
        <v>33850</v>
      </c>
      <c r="M2538" t="s">
        <v>33851</v>
      </c>
      <c r="N2538" t="s">
        <v>33852</v>
      </c>
      <c r="O2538" t="s">
        <v>33853</v>
      </c>
      <c r="P2538" t="s">
        <v>33838</v>
      </c>
      <c r="Q2538">
        <v>66.366666666666703</v>
      </c>
      <c r="R2538">
        <v>29.3333333333333</v>
      </c>
      <c r="S2538">
        <v>4</v>
      </c>
      <c r="T2538">
        <v>17.637399540000001</v>
      </c>
      <c r="U2538">
        <v>95.161290320000006</v>
      </c>
      <c r="V2538">
        <v>115</v>
      </c>
      <c r="W2538">
        <v>17.5</v>
      </c>
    </row>
    <row r="2539" spans="1:23" hidden="1">
      <c r="A2539" t="s">
        <v>34326</v>
      </c>
      <c r="B2539" t="s">
        <v>585</v>
      </c>
      <c r="C2539" t="s">
        <v>587</v>
      </c>
      <c r="D2539">
        <v>2011</v>
      </c>
      <c r="E2539" t="s">
        <v>588</v>
      </c>
      <c r="F2539" t="s">
        <v>592</v>
      </c>
      <c r="G2539">
        <v>6</v>
      </c>
      <c r="H2539" t="s">
        <v>33775</v>
      </c>
      <c r="J2539">
        <v>6</v>
      </c>
      <c r="K2539" t="s">
        <v>33799</v>
      </c>
      <c r="L2539" t="s">
        <v>33850</v>
      </c>
      <c r="M2539" t="s">
        <v>33851</v>
      </c>
      <c r="N2539" t="s">
        <v>33852</v>
      </c>
      <c r="O2539" t="s">
        <v>33853</v>
      </c>
      <c r="P2539" t="s">
        <v>33838</v>
      </c>
      <c r="Q2539">
        <v>66.366666666666703</v>
      </c>
      <c r="R2539">
        <v>29.3333333333333</v>
      </c>
      <c r="S2539">
        <v>4</v>
      </c>
      <c r="T2539">
        <v>19.13153694</v>
      </c>
      <c r="U2539">
        <v>50.806451610000003</v>
      </c>
      <c r="V2539">
        <v>115</v>
      </c>
      <c r="W2539">
        <v>19</v>
      </c>
    </row>
    <row r="2540" spans="1:23" hidden="1">
      <c r="A2540" t="s">
        <v>34326</v>
      </c>
      <c r="B2540" t="s">
        <v>585</v>
      </c>
      <c r="C2540" t="s">
        <v>587</v>
      </c>
      <c r="D2540">
        <v>2011</v>
      </c>
      <c r="E2540" t="s">
        <v>588</v>
      </c>
      <c r="F2540" t="s">
        <v>592</v>
      </c>
      <c r="G2540">
        <v>6</v>
      </c>
      <c r="H2540" t="s">
        <v>33775</v>
      </c>
      <c r="J2540">
        <v>6</v>
      </c>
      <c r="K2540" t="s">
        <v>33799</v>
      </c>
      <c r="L2540" t="s">
        <v>33850</v>
      </c>
      <c r="M2540" t="s">
        <v>33851</v>
      </c>
      <c r="N2540" t="s">
        <v>33852</v>
      </c>
      <c r="O2540" t="s">
        <v>33853</v>
      </c>
      <c r="P2540" t="s">
        <v>33838</v>
      </c>
      <c r="Q2540">
        <v>66.366666666666703</v>
      </c>
      <c r="R2540">
        <v>29.3333333333333</v>
      </c>
      <c r="S2540">
        <v>4</v>
      </c>
      <c r="T2540">
        <v>20.505876359999998</v>
      </c>
      <c r="U2540">
        <v>4.4354838709999997</v>
      </c>
      <c r="V2540">
        <v>115</v>
      </c>
      <c r="W2540">
        <v>20.5</v>
      </c>
    </row>
    <row r="2541" spans="1:23" hidden="1">
      <c r="A2541" t="s">
        <v>34326</v>
      </c>
      <c r="B2541" t="s">
        <v>585</v>
      </c>
      <c r="C2541" t="s">
        <v>587</v>
      </c>
      <c r="D2541">
        <v>2011</v>
      </c>
      <c r="E2541" t="s">
        <v>588</v>
      </c>
      <c r="F2541" t="s">
        <v>592</v>
      </c>
      <c r="G2541">
        <v>6</v>
      </c>
      <c r="H2541" t="s">
        <v>33775</v>
      </c>
      <c r="J2541">
        <v>6</v>
      </c>
      <c r="K2541" t="s">
        <v>33799</v>
      </c>
      <c r="L2541" t="s">
        <v>33850</v>
      </c>
      <c r="M2541" t="s">
        <v>33851</v>
      </c>
      <c r="N2541" t="s">
        <v>33852</v>
      </c>
      <c r="O2541" t="s">
        <v>33853</v>
      </c>
      <c r="P2541" t="s">
        <v>33839</v>
      </c>
      <c r="Q2541">
        <v>66.366666666666703</v>
      </c>
      <c r="R2541">
        <v>29.3333333333333</v>
      </c>
      <c r="S2541">
        <v>4</v>
      </c>
      <c r="T2541">
        <v>15.98210944</v>
      </c>
      <c r="U2541">
        <v>95.161290320000006</v>
      </c>
      <c r="V2541">
        <v>115</v>
      </c>
      <c r="W2541">
        <v>16</v>
      </c>
    </row>
    <row r="2542" spans="1:23" hidden="1">
      <c r="A2542" t="s">
        <v>34326</v>
      </c>
      <c r="B2542" t="s">
        <v>585</v>
      </c>
      <c r="C2542" t="s">
        <v>587</v>
      </c>
      <c r="D2542">
        <v>2011</v>
      </c>
      <c r="E2542" t="s">
        <v>588</v>
      </c>
      <c r="F2542" t="s">
        <v>592</v>
      </c>
      <c r="G2542">
        <v>6</v>
      </c>
      <c r="H2542" t="s">
        <v>33775</v>
      </c>
      <c r="J2542">
        <v>6</v>
      </c>
      <c r="K2542" t="s">
        <v>33799</v>
      </c>
      <c r="L2542" t="s">
        <v>33850</v>
      </c>
      <c r="M2542" t="s">
        <v>33851</v>
      </c>
      <c r="N2542" t="s">
        <v>33852</v>
      </c>
      <c r="O2542" t="s">
        <v>33853</v>
      </c>
      <c r="P2542" t="s">
        <v>33839</v>
      </c>
      <c r="Q2542">
        <v>66.366666666666703</v>
      </c>
      <c r="R2542">
        <v>29.3333333333333</v>
      </c>
      <c r="S2542">
        <v>4</v>
      </c>
      <c r="T2542">
        <v>17.63175713</v>
      </c>
      <c r="U2542">
        <v>62.096774189999998</v>
      </c>
      <c r="V2542">
        <v>115</v>
      </c>
      <c r="W2542">
        <v>17.5</v>
      </c>
    </row>
    <row r="2543" spans="1:23" hidden="1">
      <c r="A2543" t="s">
        <v>34326</v>
      </c>
      <c r="B2543" t="s">
        <v>585</v>
      </c>
      <c r="C2543" t="s">
        <v>587</v>
      </c>
      <c r="D2543">
        <v>2011</v>
      </c>
      <c r="E2543" t="s">
        <v>588</v>
      </c>
      <c r="F2543" t="s">
        <v>592</v>
      </c>
      <c r="G2543">
        <v>6</v>
      </c>
      <c r="H2543" t="s">
        <v>33775</v>
      </c>
      <c r="J2543">
        <v>6</v>
      </c>
      <c r="K2543" t="s">
        <v>33799</v>
      </c>
      <c r="L2543" t="s">
        <v>33850</v>
      </c>
      <c r="M2543" t="s">
        <v>33851</v>
      </c>
      <c r="N2543" t="s">
        <v>33852</v>
      </c>
      <c r="O2543" t="s">
        <v>33853</v>
      </c>
      <c r="P2543" t="s">
        <v>33839</v>
      </c>
      <c r="Q2543">
        <v>66.366666666666703</v>
      </c>
      <c r="R2543">
        <v>29.3333333333333</v>
      </c>
      <c r="S2543">
        <v>4</v>
      </c>
      <c r="T2543">
        <v>19.128302869999999</v>
      </c>
      <c r="U2543">
        <v>31.854838709999999</v>
      </c>
      <c r="V2543">
        <v>115</v>
      </c>
      <c r="W2543">
        <v>19</v>
      </c>
    </row>
    <row r="2544" spans="1:23" hidden="1">
      <c r="A2544" t="s">
        <v>34326</v>
      </c>
      <c r="B2544" t="s">
        <v>585</v>
      </c>
      <c r="C2544" t="s">
        <v>587</v>
      </c>
      <c r="D2544">
        <v>2011</v>
      </c>
      <c r="E2544" t="s">
        <v>588</v>
      </c>
      <c r="F2544" t="s">
        <v>592</v>
      </c>
      <c r="G2544">
        <v>6</v>
      </c>
      <c r="H2544" t="s">
        <v>33775</v>
      </c>
      <c r="J2544">
        <v>6</v>
      </c>
      <c r="K2544" t="s">
        <v>33799</v>
      </c>
      <c r="L2544" t="s">
        <v>33850</v>
      </c>
      <c r="M2544" t="s">
        <v>33851</v>
      </c>
      <c r="N2544" t="s">
        <v>33852</v>
      </c>
      <c r="O2544" t="s">
        <v>33853</v>
      </c>
      <c r="P2544" t="s">
        <v>33839</v>
      </c>
      <c r="Q2544">
        <v>66.366666666666703</v>
      </c>
      <c r="R2544">
        <v>29.3333333333333</v>
      </c>
      <c r="S2544">
        <v>4</v>
      </c>
      <c r="T2544">
        <v>20.523078829999999</v>
      </c>
      <c r="U2544">
        <v>5.2419354839999999</v>
      </c>
      <c r="V2544">
        <v>115</v>
      </c>
      <c r="W2544">
        <v>20.5</v>
      </c>
    </row>
    <row r="2545" spans="1:23" hidden="1">
      <c r="A2545" t="s">
        <v>34326</v>
      </c>
      <c r="B2545" t="s">
        <v>585</v>
      </c>
      <c r="C2545" t="s">
        <v>587</v>
      </c>
      <c r="D2545">
        <v>2011</v>
      </c>
      <c r="E2545" t="s">
        <v>588</v>
      </c>
      <c r="F2545" t="s">
        <v>592</v>
      </c>
      <c r="G2545">
        <v>6</v>
      </c>
      <c r="H2545" t="s">
        <v>33775</v>
      </c>
      <c r="J2545">
        <v>6</v>
      </c>
      <c r="K2545" t="s">
        <v>33799</v>
      </c>
      <c r="L2545" t="s">
        <v>33850</v>
      </c>
      <c r="M2545" t="s">
        <v>33851</v>
      </c>
      <c r="N2545" t="s">
        <v>33852</v>
      </c>
      <c r="O2545" t="s">
        <v>33853</v>
      </c>
      <c r="P2545" t="s">
        <v>33840</v>
      </c>
      <c r="Q2545">
        <v>66.366666666666703</v>
      </c>
      <c r="R2545">
        <v>29.3333333333333</v>
      </c>
      <c r="S2545">
        <v>4</v>
      </c>
      <c r="T2545">
        <v>15.99889904</v>
      </c>
      <c r="U2545">
        <v>93.548387099999999</v>
      </c>
      <c r="V2545">
        <v>115</v>
      </c>
      <c r="W2545">
        <v>16</v>
      </c>
    </row>
    <row r="2546" spans="1:23" hidden="1">
      <c r="A2546" t="s">
        <v>34326</v>
      </c>
      <c r="B2546" t="s">
        <v>585</v>
      </c>
      <c r="C2546" t="s">
        <v>587</v>
      </c>
      <c r="D2546">
        <v>2011</v>
      </c>
      <c r="E2546" t="s">
        <v>588</v>
      </c>
      <c r="F2546" t="s">
        <v>592</v>
      </c>
      <c r="G2546">
        <v>6</v>
      </c>
      <c r="H2546" t="s">
        <v>33775</v>
      </c>
      <c r="J2546">
        <v>6</v>
      </c>
      <c r="K2546" t="s">
        <v>33799</v>
      </c>
      <c r="L2546" t="s">
        <v>33850</v>
      </c>
      <c r="M2546" t="s">
        <v>33851</v>
      </c>
      <c r="N2546" t="s">
        <v>33852</v>
      </c>
      <c r="O2546" t="s">
        <v>33853</v>
      </c>
      <c r="P2546" t="s">
        <v>33840</v>
      </c>
      <c r="Q2546">
        <v>66.366666666666703</v>
      </c>
      <c r="R2546">
        <v>29.3333333333333</v>
      </c>
      <c r="S2546">
        <v>4</v>
      </c>
      <c r="T2546">
        <v>17.633614999999999</v>
      </c>
      <c r="U2546">
        <v>72.983870969999998</v>
      </c>
      <c r="V2546">
        <v>115</v>
      </c>
      <c r="W2546">
        <v>17.5</v>
      </c>
    </row>
    <row r="2547" spans="1:23" hidden="1">
      <c r="A2547" t="s">
        <v>34326</v>
      </c>
      <c r="B2547" t="s">
        <v>585</v>
      </c>
      <c r="C2547" t="s">
        <v>587</v>
      </c>
      <c r="D2547">
        <v>2011</v>
      </c>
      <c r="E2547" t="s">
        <v>588</v>
      </c>
      <c r="F2547" t="s">
        <v>592</v>
      </c>
      <c r="G2547">
        <v>6</v>
      </c>
      <c r="H2547" t="s">
        <v>33775</v>
      </c>
      <c r="J2547">
        <v>6</v>
      </c>
      <c r="K2547" t="s">
        <v>33799</v>
      </c>
      <c r="L2547" t="s">
        <v>33850</v>
      </c>
      <c r="M2547" t="s">
        <v>33851</v>
      </c>
      <c r="N2547" t="s">
        <v>33852</v>
      </c>
      <c r="O2547" t="s">
        <v>33853</v>
      </c>
      <c r="P2547" t="s">
        <v>33840</v>
      </c>
      <c r="Q2547">
        <v>66.366666666666703</v>
      </c>
      <c r="R2547">
        <v>29.3333333333333</v>
      </c>
      <c r="S2547">
        <v>4</v>
      </c>
      <c r="T2547">
        <v>19.129541450000001</v>
      </c>
      <c r="U2547">
        <v>39.112903230000001</v>
      </c>
      <c r="V2547">
        <v>115</v>
      </c>
      <c r="W2547">
        <v>19</v>
      </c>
    </row>
    <row r="2548" spans="1:23" hidden="1">
      <c r="A2548" t="s">
        <v>34326</v>
      </c>
      <c r="B2548" t="s">
        <v>585</v>
      </c>
      <c r="C2548" t="s">
        <v>587</v>
      </c>
      <c r="D2548">
        <v>2011</v>
      </c>
      <c r="E2548" t="s">
        <v>588</v>
      </c>
      <c r="F2548" t="s">
        <v>592</v>
      </c>
      <c r="G2548">
        <v>6</v>
      </c>
      <c r="H2548" t="s">
        <v>33775</v>
      </c>
      <c r="J2548">
        <v>6</v>
      </c>
      <c r="K2548" t="s">
        <v>33799</v>
      </c>
      <c r="L2548" t="s">
        <v>33850</v>
      </c>
      <c r="M2548" t="s">
        <v>33851</v>
      </c>
      <c r="N2548" t="s">
        <v>33852</v>
      </c>
      <c r="O2548" t="s">
        <v>33853</v>
      </c>
      <c r="P2548" t="s">
        <v>33840</v>
      </c>
      <c r="Q2548">
        <v>66.366666666666703</v>
      </c>
      <c r="R2548">
        <v>29.3333333333333</v>
      </c>
      <c r="S2548">
        <v>4</v>
      </c>
      <c r="T2548">
        <v>20.50759661</v>
      </c>
      <c r="U2548">
        <v>14.51612903</v>
      </c>
      <c r="V2548">
        <v>115</v>
      </c>
      <c r="W2548">
        <v>20.5</v>
      </c>
    </row>
    <row r="2549" spans="1:23" hidden="1">
      <c r="A2549" t="s">
        <v>34326</v>
      </c>
      <c r="B2549" t="s">
        <v>585</v>
      </c>
      <c r="C2549" t="s">
        <v>587</v>
      </c>
      <c r="D2549">
        <v>2011</v>
      </c>
      <c r="E2549" t="s">
        <v>588</v>
      </c>
      <c r="F2549" t="s">
        <v>592</v>
      </c>
      <c r="G2549">
        <v>6</v>
      </c>
      <c r="H2549" t="s">
        <v>33775</v>
      </c>
      <c r="J2549">
        <v>6</v>
      </c>
      <c r="K2549" t="s">
        <v>33799</v>
      </c>
      <c r="L2549" t="s">
        <v>33850</v>
      </c>
      <c r="M2549" t="s">
        <v>33851</v>
      </c>
      <c r="N2549" t="s">
        <v>33852</v>
      </c>
      <c r="O2549" t="s">
        <v>33853</v>
      </c>
      <c r="P2549" t="s">
        <v>33841</v>
      </c>
      <c r="Q2549">
        <v>66.366666666666703</v>
      </c>
      <c r="R2549">
        <v>29.3333333333333</v>
      </c>
      <c r="S2549">
        <v>4</v>
      </c>
      <c r="T2549">
        <v>15.998830229999999</v>
      </c>
      <c r="U2549">
        <v>93.145161290000004</v>
      </c>
      <c r="V2549">
        <v>115</v>
      </c>
      <c r="W2549">
        <v>16</v>
      </c>
    </row>
    <row r="2550" spans="1:23" hidden="1">
      <c r="A2550" t="s">
        <v>34326</v>
      </c>
      <c r="B2550" t="s">
        <v>585</v>
      </c>
      <c r="C2550" t="s">
        <v>587</v>
      </c>
      <c r="D2550">
        <v>2011</v>
      </c>
      <c r="E2550" t="s">
        <v>588</v>
      </c>
      <c r="F2550" t="s">
        <v>592</v>
      </c>
      <c r="G2550">
        <v>6</v>
      </c>
      <c r="H2550" t="s">
        <v>33775</v>
      </c>
      <c r="J2550">
        <v>6</v>
      </c>
      <c r="K2550" t="s">
        <v>33799</v>
      </c>
      <c r="L2550" t="s">
        <v>33850</v>
      </c>
      <c r="M2550" t="s">
        <v>33851</v>
      </c>
      <c r="N2550" t="s">
        <v>33852</v>
      </c>
      <c r="O2550" t="s">
        <v>33853</v>
      </c>
      <c r="P2550" t="s">
        <v>33841</v>
      </c>
      <c r="Q2550">
        <v>66.366666666666703</v>
      </c>
      <c r="R2550">
        <v>29.3333333333333</v>
      </c>
      <c r="S2550">
        <v>4</v>
      </c>
      <c r="T2550">
        <v>17.635541669999999</v>
      </c>
      <c r="U2550">
        <v>84.274193550000007</v>
      </c>
      <c r="V2550">
        <v>115</v>
      </c>
      <c r="W2550">
        <v>17.5</v>
      </c>
    </row>
    <row r="2551" spans="1:23" hidden="1">
      <c r="A2551" t="s">
        <v>34326</v>
      </c>
      <c r="B2551" t="s">
        <v>585</v>
      </c>
      <c r="C2551" t="s">
        <v>587</v>
      </c>
      <c r="D2551">
        <v>2011</v>
      </c>
      <c r="E2551" t="s">
        <v>588</v>
      </c>
      <c r="F2551" t="s">
        <v>592</v>
      </c>
      <c r="G2551">
        <v>6</v>
      </c>
      <c r="H2551" t="s">
        <v>33775</v>
      </c>
      <c r="J2551">
        <v>6</v>
      </c>
      <c r="K2551" t="s">
        <v>33799</v>
      </c>
      <c r="L2551" t="s">
        <v>33850</v>
      </c>
      <c r="M2551" t="s">
        <v>33851</v>
      </c>
      <c r="N2551" t="s">
        <v>33852</v>
      </c>
      <c r="O2551" t="s">
        <v>33853</v>
      </c>
      <c r="P2551" t="s">
        <v>33841</v>
      </c>
      <c r="Q2551">
        <v>66.366666666666703</v>
      </c>
      <c r="R2551">
        <v>29.3333333333333</v>
      </c>
      <c r="S2551">
        <v>4</v>
      </c>
      <c r="T2551">
        <v>19.13552791</v>
      </c>
      <c r="U2551">
        <v>74.193548390000004</v>
      </c>
      <c r="V2551">
        <v>115</v>
      </c>
      <c r="W2551">
        <v>19</v>
      </c>
    </row>
    <row r="2552" spans="1:23" hidden="1">
      <c r="A2552" t="s">
        <v>34326</v>
      </c>
      <c r="B2552" t="s">
        <v>585</v>
      </c>
      <c r="C2552" t="s">
        <v>587</v>
      </c>
      <c r="D2552">
        <v>2011</v>
      </c>
      <c r="E2552" t="s">
        <v>588</v>
      </c>
      <c r="F2552" t="s">
        <v>592</v>
      </c>
      <c r="G2552">
        <v>6</v>
      </c>
      <c r="H2552" t="s">
        <v>33775</v>
      </c>
      <c r="J2552">
        <v>6</v>
      </c>
      <c r="K2552" t="s">
        <v>33799</v>
      </c>
      <c r="L2552" t="s">
        <v>33850</v>
      </c>
      <c r="M2552" t="s">
        <v>33851</v>
      </c>
      <c r="N2552" t="s">
        <v>33852</v>
      </c>
      <c r="O2552" t="s">
        <v>33853</v>
      </c>
      <c r="P2552" t="s">
        <v>33841</v>
      </c>
      <c r="Q2552">
        <v>66.366666666666703</v>
      </c>
      <c r="R2552">
        <v>29.3333333333333</v>
      </c>
      <c r="S2552">
        <v>4</v>
      </c>
      <c r="T2552">
        <v>20.5270698</v>
      </c>
      <c r="U2552">
        <v>28.629032259999999</v>
      </c>
      <c r="V2552">
        <v>115</v>
      </c>
      <c r="W2552">
        <v>20.5</v>
      </c>
    </row>
    <row r="2553" spans="1:23" hidden="1">
      <c r="A2553" t="s">
        <v>34326</v>
      </c>
      <c r="B2553" t="s">
        <v>585</v>
      </c>
      <c r="C2553" t="s">
        <v>587</v>
      </c>
      <c r="D2553">
        <v>2011</v>
      </c>
      <c r="E2553" t="s">
        <v>588</v>
      </c>
      <c r="F2553" t="s">
        <v>592</v>
      </c>
      <c r="G2553">
        <v>6</v>
      </c>
      <c r="H2553" t="s">
        <v>33775</v>
      </c>
      <c r="J2553">
        <v>6</v>
      </c>
      <c r="K2553" t="s">
        <v>33799</v>
      </c>
      <c r="L2553" t="s">
        <v>33850</v>
      </c>
      <c r="M2553" t="s">
        <v>33851</v>
      </c>
      <c r="N2553" t="s">
        <v>33852</v>
      </c>
      <c r="O2553" t="s">
        <v>33853</v>
      </c>
      <c r="P2553" t="s">
        <v>33830</v>
      </c>
      <c r="Q2553">
        <v>64.400000000000006</v>
      </c>
      <c r="R2553">
        <v>27.8333333333333</v>
      </c>
      <c r="S2553">
        <v>4</v>
      </c>
      <c r="T2553">
        <v>16.031422764227599</v>
      </c>
      <c r="U2553">
        <v>98.3333333333333</v>
      </c>
      <c r="V2553">
        <v>115</v>
      </c>
      <c r="W2553">
        <v>16</v>
      </c>
    </row>
    <row r="2554" spans="1:23" hidden="1">
      <c r="A2554" t="s">
        <v>34326</v>
      </c>
      <c r="B2554" t="s">
        <v>585</v>
      </c>
      <c r="C2554" t="s">
        <v>587</v>
      </c>
      <c r="D2554">
        <v>2011</v>
      </c>
      <c r="E2554" t="s">
        <v>588</v>
      </c>
      <c r="F2554" t="s">
        <v>592</v>
      </c>
      <c r="G2554">
        <v>6</v>
      </c>
      <c r="H2554" t="s">
        <v>33775</v>
      </c>
      <c r="J2554">
        <v>6</v>
      </c>
      <c r="K2554" t="s">
        <v>33799</v>
      </c>
      <c r="L2554" t="s">
        <v>33850</v>
      </c>
      <c r="M2554" t="s">
        <v>33851</v>
      </c>
      <c r="N2554" t="s">
        <v>33852</v>
      </c>
      <c r="O2554" t="s">
        <v>33853</v>
      </c>
      <c r="P2554" t="s">
        <v>33830</v>
      </c>
      <c r="Q2554">
        <v>64.400000000000006</v>
      </c>
      <c r="R2554">
        <v>27.8333333333333</v>
      </c>
      <c r="S2554">
        <v>4</v>
      </c>
      <c r="T2554">
        <v>17.6678861788617</v>
      </c>
      <c r="U2554">
        <v>83.3333333333333</v>
      </c>
      <c r="V2554">
        <v>115</v>
      </c>
      <c r="W2554">
        <v>17.5</v>
      </c>
    </row>
    <row r="2555" spans="1:23" hidden="1">
      <c r="A2555" t="s">
        <v>34326</v>
      </c>
      <c r="B2555" t="s">
        <v>585</v>
      </c>
      <c r="C2555" t="s">
        <v>587</v>
      </c>
      <c r="D2555">
        <v>2011</v>
      </c>
      <c r="E2555" t="s">
        <v>588</v>
      </c>
      <c r="F2555" t="s">
        <v>592</v>
      </c>
      <c r="G2555">
        <v>6</v>
      </c>
      <c r="H2555" t="s">
        <v>33775</v>
      </c>
      <c r="J2555">
        <v>6</v>
      </c>
      <c r="K2555" t="s">
        <v>33799</v>
      </c>
      <c r="L2555" t="s">
        <v>33850</v>
      </c>
      <c r="M2555" t="s">
        <v>33851</v>
      </c>
      <c r="N2555" t="s">
        <v>33852</v>
      </c>
      <c r="O2555" t="s">
        <v>33853</v>
      </c>
      <c r="P2555" t="s">
        <v>33830</v>
      </c>
      <c r="Q2555">
        <v>64.400000000000006</v>
      </c>
      <c r="R2555">
        <v>27.8333333333333</v>
      </c>
      <c r="S2555">
        <v>4</v>
      </c>
      <c r="T2555">
        <v>19.1910264227642</v>
      </c>
      <c r="U2555">
        <v>4.5833333333333099</v>
      </c>
      <c r="V2555">
        <v>115</v>
      </c>
      <c r="W2555">
        <v>19</v>
      </c>
    </row>
    <row r="2556" spans="1:23" hidden="1">
      <c r="A2556" t="s">
        <v>34326</v>
      </c>
      <c r="B2556" t="s">
        <v>585</v>
      </c>
      <c r="C2556" t="s">
        <v>587</v>
      </c>
      <c r="D2556">
        <v>2011</v>
      </c>
      <c r="E2556" t="s">
        <v>588</v>
      </c>
      <c r="F2556" t="s">
        <v>592</v>
      </c>
      <c r="G2556">
        <v>6</v>
      </c>
      <c r="H2556" t="s">
        <v>33775</v>
      </c>
      <c r="J2556">
        <v>6</v>
      </c>
      <c r="K2556" t="s">
        <v>33799</v>
      </c>
      <c r="L2556" t="s">
        <v>33850</v>
      </c>
      <c r="M2556" t="s">
        <v>33851</v>
      </c>
      <c r="N2556" t="s">
        <v>33852</v>
      </c>
      <c r="O2556" t="s">
        <v>33853</v>
      </c>
      <c r="P2556" t="s">
        <v>33830</v>
      </c>
      <c r="Q2556">
        <v>64.400000000000006</v>
      </c>
      <c r="R2556">
        <v>27.8333333333333</v>
      </c>
      <c r="S2556">
        <v>4</v>
      </c>
      <c r="T2556">
        <v>20.5737398373983</v>
      </c>
      <c r="U2556">
        <v>3.3333333333333099</v>
      </c>
      <c r="V2556">
        <v>115</v>
      </c>
      <c r="W2556">
        <v>20.5</v>
      </c>
    </row>
    <row r="2557" spans="1:23" hidden="1">
      <c r="A2557" t="s">
        <v>34326</v>
      </c>
      <c r="B2557" t="s">
        <v>585</v>
      </c>
      <c r="C2557" t="s">
        <v>587</v>
      </c>
      <c r="D2557">
        <v>2011</v>
      </c>
      <c r="E2557" t="s">
        <v>588</v>
      </c>
      <c r="F2557" t="s">
        <v>592</v>
      </c>
      <c r="G2557">
        <v>6</v>
      </c>
      <c r="H2557" t="s">
        <v>33775</v>
      </c>
      <c r="J2557">
        <v>6</v>
      </c>
      <c r="K2557" t="s">
        <v>33799</v>
      </c>
      <c r="L2557" t="s">
        <v>33850</v>
      </c>
      <c r="M2557" t="s">
        <v>33851</v>
      </c>
      <c r="N2557" t="s">
        <v>33852</v>
      </c>
      <c r="O2557" t="s">
        <v>33853</v>
      </c>
      <c r="P2557" t="s">
        <v>33831</v>
      </c>
      <c r="Q2557">
        <v>64.400000000000006</v>
      </c>
      <c r="R2557">
        <v>27.8333333333333</v>
      </c>
      <c r="S2557">
        <v>4</v>
      </c>
      <c r="T2557">
        <v>15.9948577235772</v>
      </c>
      <c r="U2557">
        <v>84.1666666666666</v>
      </c>
      <c r="V2557">
        <v>115</v>
      </c>
      <c r="W2557">
        <v>16</v>
      </c>
    </row>
    <row r="2558" spans="1:23" hidden="1">
      <c r="A2558" t="s">
        <v>34326</v>
      </c>
      <c r="B2558" t="s">
        <v>585</v>
      </c>
      <c r="C2558" t="s">
        <v>587</v>
      </c>
      <c r="D2558">
        <v>2011</v>
      </c>
      <c r="E2558" t="s">
        <v>588</v>
      </c>
      <c r="F2558" t="s">
        <v>592</v>
      </c>
      <c r="G2558">
        <v>6</v>
      </c>
      <c r="H2558" t="s">
        <v>33775</v>
      </c>
      <c r="J2558">
        <v>6</v>
      </c>
      <c r="K2558" t="s">
        <v>33799</v>
      </c>
      <c r="L2558" t="s">
        <v>33850</v>
      </c>
      <c r="M2558" t="s">
        <v>33851</v>
      </c>
      <c r="N2558" t="s">
        <v>33852</v>
      </c>
      <c r="O2558" t="s">
        <v>33853</v>
      </c>
      <c r="P2558" t="s">
        <v>33831</v>
      </c>
      <c r="Q2558">
        <v>64.400000000000006</v>
      </c>
      <c r="R2558">
        <v>27.8333333333333</v>
      </c>
      <c r="S2558">
        <v>4</v>
      </c>
      <c r="T2558">
        <v>17.660772357723499</v>
      </c>
      <c r="U2558">
        <v>41.6666666666666</v>
      </c>
      <c r="V2558">
        <v>115</v>
      </c>
      <c r="W2558">
        <v>17.5</v>
      </c>
    </row>
    <row r="2559" spans="1:23" hidden="1">
      <c r="A2559" t="s">
        <v>34326</v>
      </c>
      <c r="B2559" t="s">
        <v>585</v>
      </c>
      <c r="C2559" t="s">
        <v>587</v>
      </c>
      <c r="D2559">
        <v>2011</v>
      </c>
      <c r="E2559" t="s">
        <v>588</v>
      </c>
      <c r="F2559" t="s">
        <v>592</v>
      </c>
      <c r="G2559">
        <v>6</v>
      </c>
      <c r="H2559" t="s">
        <v>33775</v>
      </c>
      <c r="J2559">
        <v>6</v>
      </c>
      <c r="K2559" t="s">
        <v>33799</v>
      </c>
      <c r="L2559" t="s">
        <v>33850</v>
      </c>
      <c r="M2559" t="s">
        <v>33851</v>
      </c>
      <c r="N2559" t="s">
        <v>33852</v>
      </c>
      <c r="O2559" t="s">
        <v>33853</v>
      </c>
      <c r="P2559" t="s">
        <v>33831</v>
      </c>
      <c r="Q2559">
        <v>64.400000000000006</v>
      </c>
      <c r="R2559">
        <v>27.8333333333333</v>
      </c>
      <c r="S2559">
        <v>4</v>
      </c>
      <c r="T2559">
        <v>19.176087398373902</v>
      </c>
      <c r="U2559">
        <v>17.0833333333333</v>
      </c>
      <c r="V2559">
        <v>115</v>
      </c>
      <c r="W2559">
        <v>19</v>
      </c>
    </row>
    <row r="2560" spans="1:23" hidden="1">
      <c r="A2560" t="s">
        <v>34326</v>
      </c>
      <c r="B2560" t="s">
        <v>585</v>
      </c>
      <c r="C2560" t="s">
        <v>587</v>
      </c>
      <c r="D2560">
        <v>2011</v>
      </c>
      <c r="E2560" t="s">
        <v>588</v>
      </c>
      <c r="F2560" t="s">
        <v>592</v>
      </c>
      <c r="G2560">
        <v>6</v>
      </c>
      <c r="H2560" t="s">
        <v>33775</v>
      </c>
      <c r="J2560">
        <v>6</v>
      </c>
      <c r="K2560" t="s">
        <v>33799</v>
      </c>
      <c r="L2560" t="s">
        <v>33850</v>
      </c>
      <c r="M2560" t="s">
        <v>33851</v>
      </c>
      <c r="N2560" t="s">
        <v>33852</v>
      </c>
      <c r="O2560" t="s">
        <v>33853</v>
      </c>
      <c r="P2560" t="s">
        <v>33831</v>
      </c>
      <c r="Q2560">
        <v>64.400000000000006</v>
      </c>
      <c r="R2560">
        <v>27.8333333333333</v>
      </c>
      <c r="S2560">
        <v>4</v>
      </c>
      <c r="T2560">
        <v>20.574593495934899</v>
      </c>
      <c r="U2560">
        <v>8.3333333333333108</v>
      </c>
      <c r="V2560">
        <v>115</v>
      </c>
      <c r="W2560">
        <v>20.5</v>
      </c>
    </row>
    <row r="2561" spans="1:23" hidden="1">
      <c r="A2561" t="s">
        <v>34326</v>
      </c>
      <c r="B2561" t="s">
        <v>585</v>
      </c>
      <c r="C2561" t="s">
        <v>587</v>
      </c>
      <c r="D2561">
        <v>2011</v>
      </c>
      <c r="E2561" t="s">
        <v>588</v>
      </c>
      <c r="F2561" t="s">
        <v>592</v>
      </c>
      <c r="G2561">
        <v>6</v>
      </c>
      <c r="H2561" t="s">
        <v>33775</v>
      </c>
      <c r="J2561">
        <v>6</v>
      </c>
      <c r="K2561" t="s">
        <v>33799</v>
      </c>
      <c r="L2561" t="s">
        <v>33850</v>
      </c>
      <c r="M2561" t="s">
        <v>33851</v>
      </c>
      <c r="N2561" t="s">
        <v>33852</v>
      </c>
      <c r="O2561" t="s">
        <v>33853</v>
      </c>
      <c r="P2561" t="s">
        <v>33832</v>
      </c>
      <c r="Q2561">
        <v>64.400000000000006</v>
      </c>
      <c r="R2561">
        <v>27.8333333333333</v>
      </c>
      <c r="S2561">
        <v>6</v>
      </c>
      <c r="T2561">
        <v>14.0162195121951</v>
      </c>
      <c r="U2561">
        <v>95</v>
      </c>
      <c r="V2561">
        <v>115</v>
      </c>
      <c r="W2561">
        <v>14</v>
      </c>
    </row>
    <row r="2562" spans="1:23" hidden="1">
      <c r="A2562" t="s">
        <v>34326</v>
      </c>
      <c r="B2562" t="s">
        <v>585</v>
      </c>
      <c r="C2562" t="s">
        <v>587</v>
      </c>
      <c r="D2562">
        <v>2011</v>
      </c>
      <c r="E2562" t="s">
        <v>588</v>
      </c>
      <c r="F2562" t="s">
        <v>592</v>
      </c>
      <c r="G2562">
        <v>6</v>
      </c>
      <c r="H2562" t="s">
        <v>33775</v>
      </c>
      <c r="J2562">
        <v>6</v>
      </c>
      <c r="K2562" t="s">
        <v>33799</v>
      </c>
      <c r="L2562" t="s">
        <v>33850</v>
      </c>
      <c r="M2562" t="s">
        <v>33851</v>
      </c>
      <c r="N2562" t="s">
        <v>33852</v>
      </c>
      <c r="O2562" t="s">
        <v>33853</v>
      </c>
      <c r="P2562" t="s">
        <v>33832</v>
      </c>
      <c r="Q2562">
        <v>64.400000000000006</v>
      </c>
      <c r="R2562">
        <v>27.8333333333333</v>
      </c>
      <c r="S2562">
        <v>6</v>
      </c>
      <c r="T2562">
        <v>14.989603658536501</v>
      </c>
      <c r="U2562">
        <v>96.25</v>
      </c>
      <c r="V2562">
        <v>115</v>
      </c>
      <c r="W2562">
        <v>15</v>
      </c>
    </row>
    <row r="2563" spans="1:23" hidden="1">
      <c r="A2563" t="s">
        <v>34326</v>
      </c>
      <c r="B2563" t="s">
        <v>585</v>
      </c>
      <c r="C2563" t="s">
        <v>587</v>
      </c>
      <c r="D2563">
        <v>2011</v>
      </c>
      <c r="E2563" t="s">
        <v>588</v>
      </c>
      <c r="F2563" t="s">
        <v>592</v>
      </c>
      <c r="G2563">
        <v>6</v>
      </c>
      <c r="H2563" t="s">
        <v>33775</v>
      </c>
      <c r="J2563">
        <v>6</v>
      </c>
      <c r="K2563" t="s">
        <v>33799</v>
      </c>
      <c r="L2563" t="s">
        <v>33850</v>
      </c>
      <c r="M2563" t="s">
        <v>33851</v>
      </c>
      <c r="N2563" t="s">
        <v>33852</v>
      </c>
      <c r="O2563" t="s">
        <v>33853</v>
      </c>
      <c r="P2563" t="s">
        <v>33832</v>
      </c>
      <c r="Q2563">
        <v>64.400000000000006</v>
      </c>
      <c r="R2563">
        <v>27.8333333333333</v>
      </c>
      <c r="S2563">
        <v>6</v>
      </c>
      <c r="T2563">
        <v>16.011077235772301</v>
      </c>
      <c r="U2563">
        <v>79.1666666666666</v>
      </c>
      <c r="V2563">
        <v>115</v>
      </c>
      <c r="W2563">
        <v>16</v>
      </c>
    </row>
    <row r="2564" spans="1:23" hidden="1">
      <c r="A2564" t="s">
        <v>34326</v>
      </c>
      <c r="B2564" t="s">
        <v>585</v>
      </c>
      <c r="C2564" t="s">
        <v>587</v>
      </c>
      <c r="D2564">
        <v>2011</v>
      </c>
      <c r="E2564" t="s">
        <v>588</v>
      </c>
      <c r="F2564" t="s">
        <v>592</v>
      </c>
      <c r="G2564">
        <v>6</v>
      </c>
      <c r="H2564" t="s">
        <v>33775</v>
      </c>
      <c r="J2564">
        <v>6</v>
      </c>
      <c r="K2564" t="s">
        <v>33799</v>
      </c>
      <c r="L2564" t="s">
        <v>33850</v>
      </c>
      <c r="M2564" t="s">
        <v>33851</v>
      </c>
      <c r="N2564" t="s">
        <v>33852</v>
      </c>
      <c r="O2564" t="s">
        <v>33853</v>
      </c>
      <c r="P2564" t="s">
        <v>33832</v>
      </c>
      <c r="Q2564">
        <v>64.400000000000006</v>
      </c>
      <c r="R2564">
        <v>27.8333333333333</v>
      </c>
      <c r="S2564">
        <v>6</v>
      </c>
      <c r="T2564">
        <v>17.661199186991801</v>
      </c>
      <c r="U2564">
        <v>44.1666666666666</v>
      </c>
      <c r="V2564">
        <v>115</v>
      </c>
      <c r="W2564">
        <v>17.5</v>
      </c>
    </row>
    <row r="2565" spans="1:23" hidden="1">
      <c r="A2565" t="s">
        <v>34326</v>
      </c>
      <c r="B2565" t="s">
        <v>585</v>
      </c>
      <c r="C2565" t="s">
        <v>587</v>
      </c>
      <c r="D2565">
        <v>2011</v>
      </c>
      <c r="E2565" t="s">
        <v>588</v>
      </c>
      <c r="F2565" t="s">
        <v>592</v>
      </c>
      <c r="G2565">
        <v>6</v>
      </c>
      <c r="H2565" t="s">
        <v>33775</v>
      </c>
      <c r="J2565">
        <v>6</v>
      </c>
      <c r="K2565" t="s">
        <v>33799</v>
      </c>
      <c r="L2565" t="s">
        <v>33850</v>
      </c>
      <c r="M2565" t="s">
        <v>33851</v>
      </c>
      <c r="N2565" t="s">
        <v>33852</v>
      </c>
      <c r="O2565" t="s">
        <v>33853</v>
      </c>
      <c r="P2565" t="s">
        <v>33832</v>
      </c>
      <c r="Q2565">
        <v>64.400000000000006</v>
      </c>
      <c r="R2565">
        <v>27.8333333333333</v>
      </c>
      <c r="S2565">
        <v>6</v>
      </c>
      <c r="T2565">
        <v>19.175731707316999</v>
      </c>
      <c r="U2565">
        <v>15</v>
      </c>
      <c r="V2565">
        <v>115</v>
      </c>
      <c r="W2565">
        <v>19</v>
      </c>
    </row>
    <row r="2566" spans="1:23" hidden="1">
      <c r="A2566" t="s">
        <v>34326</v>
      </c>
      <c r="B2566" t="s">
        <v>585</v>
      </c>
      <c r="C2566" t="s">
        <v>587</v>
      </c>
      <c r="D2566">
        <v>2011</v>
      </c>
      <c r="E2566" t="s">
        <v>588</v>
      </c>
      <c r="F2566" t="s">
        <v>592</v>
      </c>
      <c r="G2566">
        <v>6</v>
      </c>
      <c r="H2566" t="s">
        <v>33775</v>
      </c>
      <c r="J2566">
        <v>6</v>
      </c>
      <c r="K2566" t="s">
        <v>33799</v>
      </c>
      <c r="L2566" t="s">
        <v>33850</v>
      </c>
      <c r="M2566" t="s">
        <v>33851</v>
      </c>
      <c r="N2566" t="s">
        <v>33852</v>
      </c>
      <c r="O2566" t="s">
        <v>33853</v>
      </c>
      <c r="P2566" t="s">
        <v>33832</v>
      </c>
      <c r="Q2566">
        <v>64.400000000000006</v>
      </c>
      <c r="R2566">
        <v>27.8333333333333</v>
      </c>
      <c r="S2566">
        <v>6</v>
      </c>
      <c r="T2566">
        <v>20.5735264227642</v>
      </c>
      <c r="U2566">
        <v>2.0833333333333099</v>
      </c>
      <c r="V2566">
        <v>115</v>
      </c>
      <c r="W2566">
        <v>20.5</v>
      </c>
    </row>
    <row r="2567" spans="1:23" hidden="1">
      <c r="A2567" t="s">
        <v>34326</v>
      </c>
      <c r="B2567" t="s">
        <v>585</v>
      </c>
      <c r="C2567" t="s">
        <v>587</v>
      </c>
      <c r="D2567">
        <v>2011</v>
      </c>
      <c r="E2567" t="s">
        <v>588</v>
      </c>
      <c r="F2567" t="s">
        <v>592</v>
      </c>
      <c r="G2567">
        <v>6</v>
      </c>
      <c r="H2567" t="s">
        <v>33775</v>
      </c>
      <c r="J2567">
        <v>6</v>
      </c>
      <c r="K2567" t="s">
        <v>33799</v>
      </c>
      <c r="L2567" t="s">
        <v>33850</v>
      </c>
      <c r="M2567" t="s">
        <v>33851</v>
      </c>
      <c r="N2567" t="s">
        <v>33852</v>
      </c>
      <c r="O2567" t="s">
        <v>33853</v>
      </c>
      <c r="P2567" t="s">
        <v>33833</v>
      </c>
      <c r="Q2567">
        <v>64.400000000000006</v>
      </c>
      <c r="R2567">
        <v>27.8333333333333</v>
      </c>
      <c r="S2567">
        <v>6</v>
      </c>
      <c r="T2567">
        <v>14.015650406503999</v>
      </c>
      <c r="U2567">
        <v>91.6666666666666</v>
      </c>
      <c r="V2567">
        <v>115</v>
      </c>
      <c r="W2567">
        <v>14</v>
      </c>
    </row>
    <row r="2568" spans="1:23" hidden="1">
      <c r="A2568" t="s">
        <v>34326</v>
      </c>
      <c r="B2568" t="s">
        <v>585</v>
      </c>
      <c r="C2568" t="s">
        <v>587</v>
      </c>
      <c r="D2568">
        <v>2011</v>
      </c>
      <c r="E2568" t="s">
        <v>588</v>
      </c>
      <c r="F2568" t="s">
        <v>592</v>
      </c>
      <c r="G2568">
        <v>6</v>
      </c>
      <c r="H2568" t="s">
        <v>33775</v>
      </c>
      <c r="J2568">
        <v>6</v>
      </c>
      <c r="K2568" t="s">
        <v>33799</v>
      </c>
      <c r="L2568" t="s">
        <v>33850</v>
      </c>
      <c r="M2568" t="s">
        <v>33851</v>
      </c>
      <c r="N2568" t="s">
        <v>33852</v>
      </c>
      <c r="O2568" t="s">
        <v>33853</v>
      </c>
      <c r="P2568" t="s">
        <v>33833</v>
      </c>
      <c r="Q2568">
        <v>64.400000000000006</v>
      </c>
      <c r="R2568">
        <v>27.8333333333333</v>
      </c>
      <c r="S2568">
        <v>6</v>
      </c>
      <c r="T2568">
        <v>14.9876829268292</v>
      </c>
      <c r="U2568">
        <v>85</v>
      </c>
      <c r="V2568">
        <v>115</v>
      </c>
      <c r="W2568">
        <v>15</v>
      </c>
    </row>
    <row r="2569" spans="1:23" hidden="1">
      <c r="A2569" t="s">
        <v>34326</v>
      </c>
      <c r="B2569" t="s">
        <v>585</v>
      </c>
      <c r="C2569" t="s">
        <v>587</v>
      </c>
      <c r="D2569">
        <v>2011</v>
      </c>
      <c r="E2569" t="s">
        <v>588</v>
      </c>
      <c r="F2569" t="s">
        <v>592</v>
      </c>
      <c r="G2569">
        <v>6</v>
      </c>
      <c r="H2569" t="s">
        <v>33775</v>
      </c>
      <c r="J2569">
        <v>6</v>
      </c>
      <c r="K2569" t="s">
        <v>33799</v>
      </c>
      <c r="L2569" t="s">
        <v>33850</v>
      </c>
      <c r="M2569" t="s">
        <v>33851</v>
      </c>
      <c r="N2569" t="s">
        <v>33852</v>
      </c>
      <c r="O2569" t="s">
        <v>33853</v>
      </c>
      <c r="P2569" t="s">
        <v>33833</v>
      </c>
      <c r="Q2569">
        <v>64.400000000000006</v>
      </c>
      <c r="R2569">
        <v>27.8333333333333</v>
      </c>
      <c r="S2569">
        <v>6</v>
      </c>
      <c r="T2569">
        <v>16.0448678861788</v>
      </c>
      <c r="U2569">
        <v>77.0833333333333</v>
      </c>
      <c r="V2569">
        <v>115</v>
      </c>
      <c r="W2569">
        <v>16</v>
      </c>
    </row>
    <row r="2570" spans="1:23" hidden="1">
      <c r="A2570" t="s">
        <v>34326</v>
      </c>
      <c r="B2570" t="s">
        <v>585</v>
      </c>
      <c r="C2570" t="s">
        <v>587</v>
      </c>
      <c r="D2570">
        <v>2011</v>
      </c>
      <c r="E2570" t="s">
        <v>588</v>
      </c>
      <c r="F2570" t="s">
        <v>592</v>
      </c>
      <c r="G2570">
        <v>6</v>
      </c>
      <c r="H2570" t="s">
        <v>33775</v>
      </c>
      <c r="J2570">
        <v>6</v>
      </c>
      <c r="K2570" t="s">
        <v>33799</v>
      </c>
      <c r="L2570" t="s">
        <v>33850</v>
      </c>
      <c r="M2570" t="s">
        <v>33851</v>
      </c>
      <c r="N2570" t="s">
        <v>33852</v>
      </c>
      <c r="O2570" t="s">
        <v>33853</v>
      </c>
      <c r="P2570" t="s">
        <v>33833</v>
      </c>
      <c r="Q2570">
        <v>64.400000000000006</v>
      </c>
      <c r="R2570">
        <v>27.8333333333333</v>
      </c>
      <c r="S2570">
        <v>6</v>
      </c>
      <c r="T2570">
        <v>17.6565040650406</v>
      </c>
      <c r="U2570">
        <v>16.6666666666666</v>
      </c>
      <c r="V2570">
        <v>115</v>
      </c>
      <c r="W2570">
        <v>17.5</v>
      </c>
    </row>
    <row r="2571" spans="1:23" hidden="1">
      <c r="A2571" t="s">
        <v>34326</v>
      </c>
      <c r="B2571" t="s">
        <v>585</v>
      </c>
      <c r="C2571" t="s">
        <v>587</v>
      </c>
      <c r="D2571">
        <v>2011</v>
      </c>
      <c r="E2571" t="s">
        <v>588</v>
      </c>
      <c r="F2571" t="s">
        <v>592</v>
      </c>
      <c r="G2571">
        <v>6</v>
      </c>
      <c r="H2571" t="s">
        <v>33775</v>
      </c>
      <c r="J2571">
        <v>6</v>
      </c>
      <c r="K2571" t="s">
        <v>33799</v>
      </c>
      <c r="L2571" t="s">
        <v>33850</v>
      </c>
      <c r="M2571" t="s">
        <v>33851</v>
      </c>
      <c r="N2571" t="s">
        <v>33852</v>
      </c>
      <c r="O2571" t="s">
        <v>33853</v>
      </c>
      <c r="P2571" t="s">
        <v>33833</v>
      </c>
      <c r="Q2571">
        <v>64.400000000000006</v>
      </c>
      <c r="R2571">
        <v>27.8333333333333</v>
      </c>
      <c r="S2571">
        <v>6</v>
      </c>
      <c r="T2571">
        <v>19.173668699186901</v>
      </c>
      <c r="U2571">
        <v>2.9166666666666199</v>
      </c>
      <c r="V2571">
        <v>115</v>
      </c>
      <c r="W2571">
        <v>19</v>
      </c>
    </row>
    <row r="2572" spans="1:23" hidden="1">
      <c r="A2572" t="s">
        <v>34326</v>
      </c>
      <c r="B2572" t="s">
        <v>585</v>
      </c>
      <c r="C2572" t="s">
        <v>587</v>
      </c>
      <c r="D2572">
        <v>2011</v>
      </c>
      <c r="E2572" t="s">
        <v>588</v>
      </c>
      <c r="F2572" t="s">
        <v>592</v>
      </c>
      <c r="G2572">
        <v>6</v>
      </c>
      <c r="H2572" t="s">
        <v>33775</v>
      </c>
      <c r="J2572">
        <v>6</v>
      </c>
      <c r="K2572" t="s">
        <v>33799</v>
      </c>
      <c r="L2572" t="s">
        <v>33850</v>
      </c>
      <c r="M2572" t="s">
        <v>33851</v>
      </c>
      <c r="N2572" t="s">
        <v>33852</v>
      </c>
      <c r="O2572" t="s">
        <v>33853</v>
      </c>
      <c r="P2572" t="s">
        <v>33833</v>
      </c>
      <c r="Q2572">
        <v>64.400000000000006</v>
      </c>
      <c r="R2572">
        <v>27.8333333333333</v>
      </c>
      <c r="S2572">
        <v>6</v>
      </c>
      <c r="T2572">
        <v>20.539095528455199</v>
      </c>
      <c r="U2572">
        <v>0.41666666666662799</v>
      </c>
      <c r="V2572">
        <v>115</v>
      </c>
      <c r="W2572">
        <v>20.5</v>
      </c>
    </row>
    <row r="2573" spans="1:23" hidden="1">
      <c r="A2573" t="s">
        <v>34326</v>
      </c>
      <c r="B2573" t="s">
        <v>585</v>
      </c>
      <c r="C2573" t="s">
        <v>587</v>
      </c>
      <c r="D2573">
        <v>2011</v>
      </c>
      <c r="E2573" t="s">
        <v>588</v>
      </c>
      <c r="F2573" t="s">
        <v>592</v>
      </c>
      <c r="G2573">
        <v>6</v>
      </c>
      <c r="H2573" t="s">
        <v>33775</v>
      </c>
      <c r="J2573">
        <v>6</v>
      </c>
      <c r="K2573" t="s">
        <v>33799</v>
      </c>
      <c r="L2573" t="s">
        <v>33850</v>
      </c>
      <c r="M2573" t="s">
        <v>33851</v>
      </c>
      <c r="N2573" t="s">
        <v>33852</v>
      </c>
      <c r="O2573" t="s">
        <v>33853</v>
      </c>
      <c r="P2573" t="s">
        <v>33834</v>
      </c>
      <c r="Q2573">
        <v>67.099999999999994</v>
      </c>
      <c r="R2573">
        <v>27.5</v>
      </c>
      <c r="S2573">
        <v>4</v>
      </c>
      <c r="T2573">
        <v>16</v>
      </c>
      <c r="U2573">
        <v>93.927125509999996</v>
      </c>
      <c r="V2573">
        <v>115</v>
      </c>
      <c r="W2573">
        <v>16</v>
      </c>
    </row>
    <row r="2574" spans="1:23" hidden="1">
      <c r="A2574" t="s">
        <v>34326</v>
      </c>
      <c r="B2574" t="s">
        <v>585</v>
      </c>
      <c r="C2574" t="s">
        <v>587</v>
      </c>
      <c r="D2574">
        <v>2011</v>
      </c>
      <c r="E2574" t="s">
        <v>588</v>
      </c>
      <c r="F2574" t="s">
        <v>592</v>
      </c>
      <c r="G2574">
        <v>6</v>
      </c>
      <c r="H2574" t="s">
        <v>33775</v>
      </c>
      <c r="J2574">
        <v>6</v>
      </c>
      <c r="K2574" t="s">
        <v>33799</v>
      </c>
      <c r="L2574" t="s">
        <v>33850</v>
      </c>
      <c r="M2574" t="s">
        <v>33851</v>
      </c>
      <c r="N2574" t="s">
        <v>33852</v>
      </c>
      <c r="O2574" t="s">
        <v>33853</v>
      </c>
      <c r="P2574" t="s">
        <v>33834</v>
      </c>
      <c r="Q2574">
        <v>67.099999999999994</v>
      </c>
      <c r="R2574">
        <v>27.5</v>
      </c>
      <c r="S2574">
        <v>4</v>
      </c>
      <c r="T2574">
        <v>17.638225259999999</v>
      </c>
      <c r="U2574">
        <v>71.387710549999994</v>
      </c>
      <c r="V2574">
        <v>115</v>
      </c>
      <c r="W2574">
        <v>17.5</v>
      </c>
    </row>
    <row r="2575" spans="1:23" hidden="1">
      <c r="A2575" t="s">
        <v>34326</v>
      </c>
      <c r="B2575" t="s">
        <v>585</v>
      </c>
      <c r="C2575" t="s">
        <v>587</v>
      </c>
      <c r="D2575">
        <v>2011</v>
      </c>
      <c r="E2575" t="s">
        <v>588</v>
      </c>
      <c r="F2575" t="s">
        <v>592</v>
      </c>
      <c r="G2575">
        <v>6</v>
      </c>
      <c r="H2575" t="s">
        <v>33775</v>
      </c>
      <c r="J2575">
        <v>6</v>
      </c>
      <c r="K2575" t="s">
        <v>33799</v>
      </c>
      <c r="L2575" t="s">
        <v>33850</v>
      </c>
      <c r="M2575" t="s">
        <v>33851</v>
      </c>
      <c r="N2575" t="s">
        <v>33852</v>
      </c>
      <c r="O2575" t="s">
        <v>33853</v>
      </c>
      <c r="P2575" t="s">
        <v>33834</v>
      </c>
      <c r="Q2575">
        <v>67.099999999999994</v>
      </c>
      <c r="R2575">
        <v>27.5</v>
      </c>
      <c r="S2575">
        <v>4</v>
      </c>
      <c r="T2575">
        <v>19.139931740000002</v>
      </c>
      <c r="U2575">
        <v>33.452626049999999</v>
      </c>
      <c r="V2575">
        <v>115</v>
      </c>
      <c r="W2575">
        <v>19</v>
      </c>
    </row>
    <row r="2576" spans="1:23" hidden="1">
      <c r="A2576" t="s">
        <v>34326</v>
      </c>
      <c r="B2576" t="s">
        <v>585</v>
      </c>
      <c r="C2576" t="s">
        <v>587</v>
      </c>
      <c r="D2576">
        <v>2011</v>
      </c>
      <c r="E2576" t="s">
        <v>588</v>
      </c>
      <c r="F2576" t="s">
        <v>592</v>
      </c>
      <c r="G2576">
        <v>6</v>
      </c>
      <c r="H2576" t="s">
        <v>33775</v>
      </c>
      <c r="J2576">
        <v>6</v>
      </c>
      <c r="K2576" t="s">
        <v>33799</v>
      </c>
      <c r="L2576" t="s">
        <v>33850</v>
      </c>
      <c r="M2576" t="s">
        <v>33851</v>
      </c>
      <c r="N2576" t="s">
        <v>33852</v>
      </c>
      <c r="O2576" t="s">
        <v>33853</v>
      </c>
      <c r="P2576" t="s">
        <v>33834</v>
      </c>
      <c r="Q2576">
        <v>67.099999999999994</v>
      </c>
      <c r="R2576">
        <v>27.5</v>
      </c>
      <c r="S2576">
        <v>4</v>
      </c>
      <c r="T2576">
        <v>20.55631399</v>
      </c>
      <c r="U2576">
        <v>12.109823</v>
      </c>
      <c r="V2576">
        <v>115</v>
      </c>
      <c r="W2576">
        <v>20.5</v>
      </c>
    </row>
    <row r="2577" spans="1:23" hidden="1">
      <c r="A2577" t="s">
        <v>34326</v>
      </c>
      <c r="B2577" t="s">
        <v>585</v>
      </c>
      <c r="C2577" t="s">
        <v>587</v>
      </c>
      <c r="D2577">
        <v>2011</v>
      </c>
      <c r="E2577" t="s">
        <v>588</v>
      </c>
      <c r="F2577" t="s">
        <v>592</v>
      </c>
      <c r="G2577">
        <v>6</v>
      </c>
      <c r="H2577" t="s">
        <v>33775</v>
      </c>
      <c r="J2577">
        <v>6</v>
      </c>
      <c r="K2577" t="s">
        <v>33799</v>
      </c>
      <c r="L2577" t="s">
        <v>33850</v>
      </c>
      <c r="M2577" t="s">
        <v>33851</v>
      </c>
      <c r="N2577" t="s">
        <v>33852</v>
      </c>
      <c r="O2577" t="s">
        <v>33853</v>
      </c>
      <c r="P2577" t="s">
        <v>33835</v>
      </c>
      <c r="Q2577">
        <v>67.099999999999994</v>
      </c>
      <c r="R2577">
        <v>27.5</v>
      </c>
      <c r="S2577">
        <v>4</v>
      </c>
      <c r="T2577">
        <v>16</v>
      </c>
      <c r="U2577">
        <v>96.761133599999994</v>
      </c>
      <c r="V2577">
        <v>115</v>
      </c>
      <c r="W2577">
        <v>16</v>
      </c>
    </row>
    <row r="2578" spans="1:23" hidden="1">
      <c r="A2578" t="s">
        <v>34326</v>
      </c>
      <c r="B2578" t="s">
        <v>585</v>
      </c>
      <c r="C2578" t="s">
        <v>587</v>
      </c>
      <c r="D2578">
        <v>2011</v>
      </c>
      <c r="E2578" t="s">
        <v>588</v>
      </c>
      <c r="F2578" t="s">
        <v>592</v>
      </c>
      <c r="G2578">
        <v>6</v>
      </c>
      <c r="H2578" t="s">
        <v>33775</v>
      </c>
      <c r="J2578">
        <v>6</v>
      </c>
      <c r="K2578" t="s">
        <v>33799</v>
      </c>
      <c r="L2578" t="s">
        <v>33850</v>
      </c>
      <c r="M2578" t="s">
        <v>33851</v>
      </c>
      <c r="N2578" t="s">
        <v>33852</v>
      </c>
      <c r="O2578" t="s">
        <v>33853</v>
      </c>
      <c r="P2578" t="s">
        <v>33835</v>
      </c>
      <c r="Q2578">
        <v>67.099999999999994</v>
      </c>
      <c r="R2578">
        <v>27.5</v>
      </c>
      <c r="S2578">
        <v>4</v>
      </c>
      <c r="T2578">
        <v>17.638225259999999</v>
      </c>
      <c r="U2578">
        <v>93.654917019999999</v>
      </c>
      <c r="V2578">
        <v>115</v>
      </c>
      <c r="W2578">
        <v>17.5</v>
      </c>
    </row>
    <row r="2579" spans="1:23" hidden="1">
      <c r="A2579" t="s">
        <v>34326</v>
      </c>
      <c r="B2579" t="s">
        <v>585</v>
      </c>
      <c r="C2579" t="s">
        <v>587</v>
      </c>
      <c r="D2579">
        <v>2011</v>
      </c>
      <c r="E2579" t="s">
        <v>588</v>
      </c>
      <c r="F2579" t="s">
        <v>592</v>
      </c>
      <c r="G2579">
        <v>6</v>
      </c>
      <c r="H2579" t="s">
        <v>33775</v>
      </c>
      <c r="J2579">
        <v>6</v>
      </c>
      <c r="K2579" t="s">
        <v>33799</v>
      </c>
      <c r="L2579" t="s">
        <v>33850</v>
      </c>
      <c r="M2579" t="s">
        <v>33851</v>
      </c>
      <c r="N2579" t="s">
        <v>33852</v>
      </c>
      <c r="O2579" t="s">
        <v>33853</v>
      </c>
      <c r="P2579" t="s">
        <v>33835</v>
      </c>
      <c r="Q2579">
        <v>67.099999999999994</v>
      </c>
      <c r="R2579">
        <v>27.5</v>
      </c>
      <c r="S2579">
        <v>4</v>
      </c>
      <c r="T2579">
        <v>19.156996589999999</v>
      </c>
      <c r="U2579">
        <v>64.628096889999995</v>
      </c>
      <c r="V2579">
        <v>115</v>
      </c>
      <c r="W2579">
        <v>19</v>
      </c>
    </row>
    <row r="2580" spans="1:23" hidden="1">
      <c r="A2580" t="s">
        <v>34326</v>
      </c>
      <c r="B2580" t="s">
        <v>585</v>
      </c>
      <c r="C2580" t="s">
        <v>587</v>
      </c>
      <c r="D2580">
        <v>2011</v>
      </c>
      <c r="E2580" t="s">
        <v>588</v>
      </c>
      <c r="F2580" t="s">
        <v>592</v>
      </c>
      <c r="G2580">
        <v>6</v>
      </c>
      <c r="H2580" t="s">
        <v>33775</v>
      </c>
      <c r="J2580">
        <v>6</v>
      </c>
      <c r="K2580" t="s">
        <v>33799</v>
      </c>
      <c r="L2580" t="s">
        <v>33850</v>
      </c>
      <c r="M2580" t="s">
        <v>33851</v>
      </c>
      <c r="N2580" t="s">
        <v>33852</v>
      </c>
      <c r="O2580" t="s">
        <v>33853</v>
      </c>
      <c r="P2580" t="s">
        <v>33835</v>
      </c>
      <c r="Q2580">
        <v>67.099999999999994</v>
      </c>
      <c r="R2580">
        <v>27.5</v>
      </c>
      <c r="S2580">
        <v>4</v>
      </c>
      <c r="T2580">
        <v>20.55631399</v>
      </c>
      <c r="U2580">
        <v>14.13411449</v>
      </c>
      <c r="V2580">
        <v>115</v>
      </c>
      <c r="W2580">
        <v>20.5</v>
      </c>
    </row>
    <row r="2581" spans="1:23" hidden="1">
      <c r="A2581" t="s">
        <v>34326</v>
      </c>
      <c r="B2581" t="s">
        <v>585</v>
      </c>
      <c r="C2581" t="s">
        <v>587</v>
      </c>
      <c r="D2581">
        <v>2011</v>
      </c>
      <c r="E2581" t="s">
        <v>588</v>
      </c>
      <c r="F2581" t="s">
        <v>592</v>
      </c>
      <c r="G2581">
        <v>6</v>
      </c>
      <c r="H2581" t="s">
        <v>33775</v>
      </c>
      <c r="J2581">
        <v>6</v>
      </c>
      <c r="K2581" t="s">
        <v>33799</v>
      </c>
      <c r="L2581" t="s">
        <v>33850</v>
      </c>
      <c r="M2581" t="s">
        <v>33851</v>
      </c>
      <c r="N2581" t="s">
        <v>33852</v>
      </c>
      <c r="O2581" t="s">
        <v>33853</v>
      </c>
      <c r="P2581" t="s">
        <v>33836</v>
      </c>
      <c r="Q2581">
        <v>67.099999999999994</v>
      </c>
      <c r="R2581">
        <v>27.5</v>
      </c>
      <c r="S2581">
        <v>4</v>
      </c>
      <c r="T2581">
        <v>16</v>
      </c>
      <c r="U2581">
        <v>98.380566799999997</v>
      </c>
      <c r="V2581">
        <v>115</v>
      </c>
      <c r="W2581">
        <v>16</v>
      </c>
    </row>
    <row r="2582" spans="1:23" hidden="1">
      <c r="A2582" t="s">
        <v>34326</v>
      </c>
      <c r="B2582" t="s">
        <v>585</v>
      </c>
      <c r="C2582" t="s">
        <v>587</v>
      </c>
      <c r="D2582">
        <v>2011</v>
      </c>
      <c r="E2582" t="s">
        <v>588</v>
      </c>
      <c r="F2582" t="s">
        <v>592</v>
      </c>
      <c r="G2582">
        <v>6</v>
      </c>
      <c r="H2582" t="s">
        <v>33775</v>
      </c>
      <c r="J2582">
        <v>6</v>
      </c>
      <c r="K2582" t="s">
        <v>33799</v>
      </c>
      <c r="L2582" t="s">
        <v>33850</v>
      </c>
      <c r="M2582" t="s">
        <v>33851</v>
      </c>
      <c r="N2582" t="s">
        <v>33852</v>
      </c>
      <c r="O2582" t="s">
        <v>33853</v>
      </c>
      <c r="P2582" t="s">
        <v>33836</v>
      </c>
      <c r="Q2582">
        <v>67.099999999999994</v>
      </c>
      <c r="R2582">
        <v>27.5</v>
      </c>
      <c r="S2582">
        <v>4</v>
      </c>
      <c r="T2582">
        <v>17.655290099999998</v>
      </c>
      <c r="U2582">
        <v>88.797999200000007</v>
      </c>
      <c r="V2582">
        <v>115</v>
      </c>
      <c r="W2582">
        <v>17.5</v>
      </c>
    </row>
    <row r="2583" spans="1:23" hidden="1">
      <c r="A2583" t="s">
        <v>34326</v>
      </c>
      <c r="B2583" t="s">
        <v>585</v>
      </c>
      <c r="C2583" t="s">
        <v>587</v>
      </c>
      <c r="D2583">
        <v>2011</v>
      </c>
      <c r="E2583" t="s">
        <v>588</v>
      </c>
      <c r="F2583" t="s">
        <v>592</v>
      </c>
      <c r="G2583">
        <v>6</v>
      </c>
      <c r="H2583" t="s">
        <v>33775</v>
      </c>
      <c r="J2583">
        <v>6</v>
      </c>
      <c r="K2583" t="s">
        <v>33799</v>
      </c>
      <c r="L2583" t="s">
        <v>33850</v>
      </c>
      <c r="M2583" t="s">
        <v>33851</v>
      </c>
      <c r="N2583" t="s">
        <v>33852</v>
      </c>
      <c r="O2583" t="s">
        <v>33853</v>
      </c>
      <c r="P2583" t="s">
        <v>33836</v>
      </c>
      <c r="Q2583">
        <v>67.099999999999994</v>
      </c>
      <c r="R2583">
        <v>27.5</v>
      </c>
      <c r="S2583">
        <v>4</v>
      </c>
      <c r="T2583">
        <v>19.156996589999999</v>
      </c>
      <c r="U2583">
        <v>42.765748709999997</v>
      </c>
      <c r="V2583">
        <v>115</v>
      </c>
      <c r="W2583">
        <v>19</v>
      </c>
    </row>
    <row r="2584" spans="1:23" hidden="1">
      <c r="A2584" t="s">
        <v>34326</v>
      </c>
      <c r="B2584" t="s">
        <v>585</v>
      </c>
      <c r="C2584" t="s">
        <v>587</v>
      </c>
      <c r="D2584">
        <v>2011</v>
      </c>
      <c r="E2584" t="s">
        <v>588</v>
      </c>
      <c r="F2584" t="s">
        <v>592</v>
      </c>
      <c r="G2584">
        <v>6</v>
      </c>
      <c r="H2584" t="s">
        <v>33775</v>
      </c>
      <c r="J2584">
        <v>6</v>
      </c>
      <c r="K2584" t="s">
        <v>33799</v>
      </c>
      <c r="L2584" t="s">
        <v>33850</v>
      </c>
      <c r="M2584" t="s">
        <v>33851</v>
      </c>
      <c r="N2584" t="s">
        <v>33852</v>
      </c>
      <c r="O2584" t="s">
        <v>33853</v>
      </c>
      <c r="P2584" t="s">
        <v>33836</v>
      </c>
      <c r="Q2584">
        <v>67.099999999999994</v>
      </c>
      <c r="R2584">
        <v>27.5</v>
      </c>
      <c r="S2584">
        <v>4</v>
      </c>
      <c r="T2584">
        <v>20.55631399</v>
      </c>
      <c r="U2584">
        <v>6.0369485010000004</v>
      </c>
      <c r="V2584">
        <v>115</v>
      </c>
      <c r="W2584">
        <v>20.5</v>
      </c>
    </row>
    <row r="2585" spans="1:23" hidden="1">
      <c r="A2585" t="s">
        <v>34326</v>
      </c>
      <c r="B2585" t="s">
        <v>585</v>
      </c>
      <c r="C2585" t="s">
        <v>587</v>
      </c>
      <c r="D2585">
        <v>2011</v>
      </c>
      <c r="E2585" t="s">
        <v>588</v>
      </c>
      <c r="F2585" t="s">
        <v>592</v>
      </c>
      <c r="G2585">
        <v>6</v>
      </c>
      <c r="H2585" t="s">
        <v>33775</v>
      </c>
      <c r="J2585">
        <v>6</v>
      </c>
      <c r="K2585" t="s">
        <v>33799</v>
      </c>
      <c r="L2585" t="s">
        <v>33850</v>
      </c>
      <c r="M2585" t="s">
        <v>33851</v>
      </c>
      <c r="N2585" t="s">
        <v>33852</v>
      </c>
      <c r="O2585" t="s">
        <v>33853</v>
      </c>
      <c r="P2585" t="s">
        <v>33837</v>
      </c>
      <c r="Q2585">
        <v>67.099999999999994</v>
      </c>
      <c r="R2585">
        <v>27.5</v>
      </c>
      <c r="S2585">
        <v>4</v>
      </c>
      <c r="T2585">
        <v>16</v>
      </c>
      <c r="U2585">
        <v>97.570850199999995</v>
      </c>
      <c r="V2585">
        <v>115</v>
      </c>
      <c r="W2585">
        <v>16</v>
      </c>
    </row>
    <row r="2586" spans="1:23" hidden="1">
      <c r="A2586" t="s">
        <v>34326</v>
      </c>
      <c r="B2586" t="s">
        <v>585</v>
      </c>
      <c r="C2586" t="s">
        <v>587</v>
      </c>
      <c r="D2586">
        <v>2011</v>
      </c>
      <c r="E2586" t="s">
        <v>588</v>
      </c>
      <c r="F2586" t="s">
        <v>592</v>
      </c>
      <c r="G2586">
        <v>6</v>
      </c>
      <c r="H2586" t="s">
        <v>33775</v>
      </c>
      <c r="J2586">
        <v>6</v>
      </c>
      <c r="K2586" t="s">
        <v>33799</v>
      </c>
      <c r="L2586" t="s">
        <v>33850</v>
      </c>
      <c r="M2586" t="s">
        <v>33851</v>
      </c>
      <c r="N2586" t="s">
        <v>33852</v>
      </c>
      <c r="O2586" t="s">
        <v>33853</v>
      </c>
      <c r="P2586" t="s">
        <v>33837</v>
      </c>
      <c r="Q2586">
        <v>67.099999999999994</v>
      </c>
      <c r="R2586">
        <v>27.5</v>
      </c>
      <c r="S2586">
        <v>4</v>
      </c>
      <c r="T2586">
        <v>17.655290099999998</v>
      </c>
      <c r="U2586">
        <v>91.632007299999998</v>
      </c>
      <c r="V2586">
        <v>115</v>
      </c>
      <c r="W2586">
        <v>17.5</v>
      </c>
    </row>
    <row r="2587" spans="1:23" hidden="1">
      <c r="A2587" t="s">
        <v>34326</v>
      </c>
      <c r="B2587" t="s">
        <v>585</v>
      </c>
      <c r="C2587" t="s">
        <v>587</v>
      </c>
      <c r="D2587">
        <v>2011</v>
      </c>
      <c r="E2587" t="s">
        <v>588</v>
      </c>
      <c r="F2587" t="s">
        <v>592</v>
      </c>
      <c r="G2587">
        <v>6</v>
      </c>
      <c r="H2587" t="s">
        <v>33775</v>
      </c>
      <c r="J2587">
        <v>6</v>
      </c>
      <c r="K2587" t="s">
        <v>33799</v>
      </c>
      <c r="L2587" t="s">
        <v>33850</v>
      </c>
      <c r="M2587" t="s">
        <v>33851</v>
      </c>
      <c r="N2587" t="s">
        <v>33852</v>
      </c>
      <c r="O2587" t="s">
        <v>33853</v>
      </c>
      <c r="P2587" t="s">
        <v>33837</v>
      </c>
      <c r="Q2587">
        <v>67.099999999999994</v>
      </c>
      <c r="R2587">
        <v>27.5</v>
      </c>
      <c r="S2587">
        <v>4</v>
      </c>
      <c r="T2587">
        <v>19.139931740000002</v>
      </c>
      <c r="U2587">
        <v>51.266391230000004</v>
      </c>
      <c r="V2587">
        <v>115</v>
      </c>
      <c r="W2587">
        <v>19</v>
      </c>
    </row>
    <row r="2588" spans="1:23" hidden="1">
      <c r="A2588" t="s">
        <v>34326</v>
      </c>
      <c r="B2588" t="s">
        <v>585</v>
      </c>
      <c r="C2588" t="s">
        <v>587</v>
      </c>
      <c r="D2588">
        <v>2011</v>
      </c>
      <c r="E2588" t="s">
        <v>588</v>
      </c>
      <c r="F2588" t="s">
        <v>592</v>
      </c>
      <c r="G2588">
        <v>6</v>
      </c>
      <c r="H2588" t="s">
        <v>33775</v>
      </c>
      <c r="J2588">
        <v>6</v>
      </c>
      <c r="K2588" t="s">
        <v>33799</v>
      </c>
      <c r="L2588" t="s">
        <v>33850</v>
      </c>
      <c r="M2588" t="s">
        <v>33851</v>
      </c>
      <c r="N2588" t="s">
        <v>33852</v>
      </c>
      <c r="O2588" t="s">
        <v>33853</v>
      </c>
      <c r="P2588" t="s">
        <v>33837</v>
      </c>
      <c r="Q2588">
        <v>67.099999999999994</v>
      </c>
      <c r="R2588">
        <v>27.5</v>
      </c>
      <c r="S2588">
        <v>4</v>
      </c>
      <c r="T2588">
        <v>20.55631399</v>
      </c>
      <c r="U2588">
        <v>13.32439789</v>
      </c>
      <c r="V2588">
        <v>115</v>
      </c>
      <c r="W2588">
        <v>20.5</v>
      </c>
    </row>
    <row r="2589" spans="1:23" hidden="1">
      <c r="A2589" t="s">
        <v>34326</v>
      </c>
      <c r="B2589" t="s">
        <v>585</v>
      </c>
      <c r="C2589" t="s">
        <v>587</v>
      </c>
      <c r="D2589">
        <v>2011</v>
      </c>
      <c r="E2589" t="s">
        <v>588</v>
      </c>
      <c r="F2589" t="s">
        <v>592</v>
      </c>
      <c r="G2589">
        <v>6</v>
      </c>
      <c r="H2589" t="s">
        <v>33775</v>
      </c>
      <c r="J2589">
        <v>6</v>
      </c>
      <c r="K2589" t="s">
        <v>33799</v>
      </c>
      <c r="L2589" t="s">
        <v>33850</v>
      </c>
      <c r="M2589" t="s">
        <v>33851</v>
      </c>
      <c r="N2589" t="s">
        <v>33852</v>
      </c>
      <c r="O2589" t="s">
        <v>33853</v>
      </c>
      <c r="P2589" t="s">
        <v>33826</v>
      </c>
      <c r="Q2589">
        <v>65.349999999999994</v>
      </c>
      <c r="R2589">
        <v>26.983333333333299</v>
      </c>
      <c r="S2589">
        <v>5</v>
      </c>
      <c r="T2589">
        <v>14.0340632603406</v>
      </c>
      <c r="U2589">
        <v>100.847457627118</v>
      </c>
      <c r="V2589">
        <v>115</v>
      </c>
      <c r="W2589">
        <v>14</v>
      </c>
    </row>
    <row r="2590" spans="1:23" hidden="1">
      <c r="A2590" t="s">
        <v>34326</v>
      </c>
      <c r="B2590" t="s">
        <v>585</v>
      </c>
      <c r="C2590" t="s">
        <v>587</v>
      </c>
      <c r="D2590">
        <v>2011</v>
      </c>
      <c r="E2590" t="s">
        <v>588</v>
      </c>
      <c r="F2590" t="s">
        <v>592</v>
      </c>
      <c r="G2590">
        <v>6</v>
      </c>
      <c r="H2590" t="s">
        <v>33775</v>
      </c>
      <c r="J2590">
        <v>6</v>
      </c>
      <c r="K2590" t="s">
        <v>33799</v>
      </c>
      <c r="L2590" t="s">
        <v>33850</v>
      </c>
      <c r="M2590" t="s">
        <v>33851</v>
      </c>
      <c r="N2590" t="s">
        <v>33852</v>
      </c>
      <c r="O2590" t="s">
        <v>33853</v>
      </c>
      <c r="P2590" t="s">
        <v>33826</v>
      </c>
      <c r="Q2590">
        <v>65.349999999999994</v>
      </c>
      <c r="R2590">
        <v>26.983333333333299</v>
      </c>
      <c r="S2590">
        <v>5</v>
      </c>
      <c r="T2590">
        <v>15.992700729927</v>
      </c>
      <c r="U2590">
        <v>98.305084745762699</v>
      </c>
      <c r="V2590">
        <v>115</v>
      </c>
      <c r="W2590">
        <v>16</v>
      </c>
    </row>
    <row r="2591" spans="1:23" hidden="1">
      <c r="A2591" t="s">
        <v>34326</v>
      </c>
      <c r="B2591" t="s">
        <v>585</v>
      </c>
      <c r="C2591" t="s">
        <v>587</v>
      </c>
      <c r="D2591">
        <v>2011</v>
      </c>
      <c r="E2591" t="s">
        <v>588</v>
      </c>
      <c r="F2591" t="s">
        <v>592</v>
      </c>
      <c r="G2591">
        <v>6</v>
      </c>
      <c r="H2591" t="s">
        <v>33775</v>
      </c>
      <c r="J2591">
        <v>6</v>
      </c>
      <c r="K2591" t="s">
        <v>33799</v>
      </c>
      <c r="L2591" t="s">
        <v>33850</v>
      </c>
      <c r="M2591" t="s">
        <v>33851</v>
      </c>
      <c r="N2591" t="s">
        <v>33852</v>
      </c>
      <c r="O2591" t="s">
        <v>33853</v>
      </c>
      <c r="P2591" t="s">
        <v>33826</v>
      </c>
      <c r="Q2591">
        <v>65.349999999999994</v>
      </c>
      <c r="R2591">
        <v>26.983333333333299</v>
      </c>
      <c r="S2591">
        <v>5</v>
      </c>
      <c r="T2591">
        <v>17.627737226277301</v>
      </c>
      <c r="U2591">
        <v>69.067796610169495</v>
      </c>
      <c r="V2591">
        <v>115</v>
      </c>
      <c r="W2591">
        <v>17.5</v>
      </c>
    </row>
    <row r="2592" spans="1:23" hidden="1">
      <c r="A2592" t="s">
        <v>34326</v>
      </c>
      <c r="B2592" t="s">
        <v>585</v>
      </c>
      <c r="C2592" t="s">
        <v>587</v>
      </c>
      <c r="D2592">
        <v>2011</v>
      </c>
      <c r="E2592" t="s">
        <v>588</v>
      </c>
      <c r="F2592" t="s">
        <v>592</v>
      </c>
      <c r="G2592">
        <v>6</v>
      </c>
      <c r="H2592" t="s">
        <v>33775</v>
      </c>
      <c r="J2592">
        <v>6</v>
      </c>
      <c r="K2592" t="s">
        <v>33799</v>
      </c>
      <c r="L2592" t="s">
        <v>33850</v>
      </c>
      <c r="M2592" t="s">
        <v>33851</v>
      </c>
      <c r="N2592" t="s">
        <v>33852</v>
      </c>
      <c r="O2592" t="s">
        <v>33853</v>
      </c>
      <c r="P2592" t="s">
        <v>33826</v>
      </c>
      <c r="Q2592">
        <v>65.349999999999994</v>
      </c>
      <c r="R2592">
        <v>26.983333333333299</v>
      </c>
      <c r="S2592">
        <v>5</v>
      </c>
      <c r="T2592">
        <v>19.177615571776101</v>
      </c>
      <c r="U2592">
        <v>21.610169491525401</v>
      </c>
      <c r="V2592">
        <v>115</v>
      </c>
      <c r="W2592">
        <v>19</v>
      </c>
    </row>
    <row r="2593" spans="1:23" hidden="1">
      <c r="A2593" t="s">
        <v>34326</v>
      </c>
      <c r="B2593" t="s">
        <v>585</v>
      </c>
      <c r="C2593" t="s">
        <v>587</v>
      </c>
      <c r="D2593">
        <v>2011</v>
      </c>
      <c r="E2593" t="s">
        <v>588</v>
      </c>
      <c r="F2593" t="s">
        <v>592</v>
      </c>
      <c r="G2593">
        <v>6</v>
      </c>
      <c r="H2593" t="s">
        <v>33775</v>
      </c>
      <c r="J2593">
        <v>6</v>
      </c>
      <c r="K2593" t="s">
        <v>33799</v>
      </c>
      <c r="L2593" t="s">
        <v>33850</v>
      </c>
      <c r="M2593" t="s">
        <v>33851</v>
      </c>
      <c r="N2593" t="s">
        <v>33852</v>
      </c>
      <c r="O2593" t="s">
        <v>33853</v>
      </c>
      <c r="P2593" t="s">
        <v>33826</v>
      </c>
      <c r="Q2593">
        <v>65.349999999999994</v>
      </c>
      <c r="R2593">
        <v>26.983333333333299</v>
      </c>
      <c r="S2593">
        <v>5</v>
      </c>
      <c r="T2593">
        <v>20.540145985401399</v>
      </c>
      <c r="U2593">
        <v>6.7796610169491398</v>
      </c>
      <c r="V2593">
        <v>115</v>
      </c>
      <c r="W2593">
        <v>20.5</v>
      </c>
    </row>
    <row r="2594" spans="1:23" hidden="1">
      <c r="A2594" t="s">
        <v>34326</v>
      </c>
      <c r="B2594" t="s">
        <v>585</v>
      </c>
      <c r="C2594" t="s">
        <v>587</v>
      </c>
      <c r="D2594">
        <v>2011</v>
      </c>
      <c r="E2594" t="s">
        <v>588</v>
      </c>
      <c r="F2594" t="s">
        <v>592</v>
      </c>
      <c r="G2594">
        <v>6</v>
      </c>
      <c r="H2594" t="s">
        <v>33775</v>
      </c>
      <c r="J2594">
        <v>6</v>
      </c>
      <c r="K2594" t="s">
        <v>33799</v>
      </c>
      <c r="L2594" t="s">
        <v>33850</v>
      </c>
      <c r="M2594" t="s">
        <v>33851</v>
      </c>
      <c r="N2594" t="s">
        <v>33852</v>
      </c>
      <c r="O2594" t="s">
        <v>33853</v>
      </c>
      <c r="P2594" t="s">
        <v>33827</v>
      </c>
      <c r="Q2594">
        <v>65.349999999999994</v>
      </c>
      <c r="R2594">
        <v>26.983333333333299</v>
      </c>
      <c r="S2594">
        <v>4</v>
      </c>
      <c r="T2594">
        <v>16.009732360097299</v>
      </c>
      <c r="U2594">
        <v>93.644067796610102</v>
      </c>
      <c r="V2594">
        <v>115</v>
      </c>
      <c r="W2594">
        <v>16</v>
      </c>
    </row>
    <row r="2595" spans="1:23" hidden="1">
      <c r="A2595" t="s">
        <v>34326</v>
      </c>
      <c r="B2595" t="s">
        <v>585</v>
      </c>
      <c r="C2595" t="s">
        <v>587</v>
      </c>
      <c r="D2595">
        <v>2011</v>
      </c>
      <c r="E2595" t="s">
        <v>588</v>
      </c>
      <c r="F2595" t="s">
        <v>592</v>
      </c>
      <c r="G2595">
        <v>6</v>
      </c>
      <c r="H2595" t="s">
        <v>33775</v>
      </c>
      <c r="J2595">
        <v>6</v>
      </c>
      <c r="K2595" t="s">
        <v>33799</v>
      </c>
      <c r="L2595" t="s">
        <v>33850</v>
      </c>
      <c r="M2595" t="s">
        <v>33851</v>
      </c>
      <c r="N2595" t="s">
        <v>33852</v>
      </c>
      <c r="O2595" t="s">
        <v>33853</v>
      </c>
      <c r="P2595" t="s">
        <v>33827</v>
      </c>
      <c r="Q2595">
        <v>65.349999999999994</v>
      </c>
      <c r="R2595">
        <v>26.983333333333299</v>
      </c>
      <c r="S2595">
        <v>4</v>
      </c>
      <c r="T2595">
        <v>17.644768856447602</v>
      </c>
      <c r="U2595">
        <v>63.559322033898297</v>
      </c>
      <c r="V2595">
        <v>115</v>
      </c>
      <c r="W2595">
        <v>17.5</v>
      </c>
    </row>
    <row r="2596" spans="1:23" hidden="1">
      <c r="A2596" t="s">
        <v>34326</v>
      </c>
      <c r="B2596" t="s">
        <v>585</v>
      </c>
      <c r="C2596" t="s">
        <v>587</v>
      </c>
      <c r="D2596">
        <v>2011</v>
      </c>
      <c r="E2596" t="s">
        <v>588</v>
      </c>
      <c r="F2596" t="s">
        <v>592</v>
      </c>
      <c r="G2596">
        <v>6</v>
      </c>
      <c r="H2596" t="s">
        <v>33775</v>
      </c>
      <c r="J2596">
        <v>6</v>
      </c>
      <c r="K2596" t="s">
        <v>33799</v>
      </c>
      <c r="L2596" t="s">
        <v>33850</v>
      </c>
      <c r="M2596" t="s">
        <v>33851</v>
      </c>
      <c r="N2596" t="s">
        <v>33852</v>
      </c>
      <c r="O2596" t="s">
        <v>33853</v>
      </c>
      <c r="P2596" t="s">
        <v>33827</v>
      </c>
      <c r="Q2596">
        <v>65.349999999999994</v>
      </c>
      <c r="R2596">
        <v>26.983333333333299</v>
      </c>
      <c r="S2596">
        <v>4</v>
      </c>
      <c r="T2596">
        <v>19.177615571776101</v>
      </c>
      <c r="U2596">
        <v>6.7796610169491398</v>
      </c>
      <c r="V2596">
        <v>115</v>
      </c>
      <c r="W2596">
        <v>19</v>
      </c>
    </row>
    <row r="2597" spans="1:23" hidden="1">
      <c r="A2597" t="s">
        <v>34326</v>
      </c>
      <c r="B2597" t="s">
        <v>585</v>
      </c>
      <c r="C2597" t="s">
        <v>587</v>
      </c>
      <c r="D2597">
        <v>2011</v>
      </c>
      <c r="E2597" t="s">
        <v>588</v>
      </c>
      <c r="F2597" t="s">
        <v>592</v>
      </c>
      <c r="G2597">
        <v>6</v>
      </c>
      <c r="H2597" t="s">
        <v>33775</v>
      </c>
      <c r="J2597">
        <v>6</v>
      </c>
      <c r="K2597" t="s">
        <v>33799</v>
      </c>
      <c r="L2597" t="s">
        <v>33850</v>
      </c>
      <c r="M2597" t="s">
        <v>33851</v>
      </c>
      <c r="N2597" t="s">
        <v>33852</v>
      </c>
      <c r="O2597" t="s">
        <v>33853</v>
      </c>
      <c r="P2597" t="s">
        <v>33827</v>
      </c>
      <c r="Q2597">
        <v>65.349999999999994</v>
      </c>
      <c r="R2597">
        <v>26.983333333333299</v>
      </c>
      <c r="S2597">
        <v>4</v>
      </c>
      <c r="T2597">
        <v>20.5571776155717</v>
      </c>
      <c r="U2597">
        <v>2.9661016949152499</v>
      </c>
      <c r="V2597">
        <v>115</v>
      </c>
      <c r="W2597">
        <v>20.5</v>
      </c>
    </row>
    <row r="2598" spans="1:23" hidden="1">
      <c r="A2598" t="s">
        <v>34326</v>
      </c>
      <c r="B2598" t="s">
        <v>585</v>
      </c>
      <c r="C2598" t="s">
        <v>587</v>
      </c>
      <c r="D2598">
        <v>2011</v>
      </c>
      <c r="E2598" t="s">
        <v>588</v>
      </c>
      <c r="F2598" t="s">
        <v>592</v>
      </c>
      <c r="G2598">
        <v>6</v>
      </c>
      <c r="H2598" t="s">
        <v>33775</v>
      </c>
      <c r="J2598">
        <v>6</v>
      </c>
      <c r="K2598" t="s">
        <v>33799</v>
      </c>
      <c r="L2598" t="s">
        <v>33850</v>
      </c>
      <c r="M2598" t="s">
        <v>33851</v>
      </c>
      <c r="N2598" t="s">
        <v>33852</v>
      </c>
      <c r="O2598" t="s">
        <v>33853</v>
      </c>
      <c r="P2598" t="s">
        <v>33828</v>
      </c>
      <c r="Q2598">
        <v>65.349999999999994</v>
      </c>
      <c r="R2598">
        <v>26.983333333333299</v>
      </c>
      <c r="S2598">
        <v>6</v>
      </c>
      <c r="T2598">
        <v>14.017031630170299</v>
      </c>
      <c r="U2598">
        <v>95.762711864406697</v>
      </c>
      <c r="V2598">
        <v>115</v>
      </c>
      <c r="W2598">
        <v>14</v>
      </c>
    </row>
    <row r="2599" spans="1:23" hidden="1">
      <c r="A2599" t="s">
        <v>34326</v>
      </c>
      <c r="B2599" t="s">
        <v>585</v>
      </c>
      <c r="C2599" t="s">
        <v>587</v>
      </c>
      <c r="D2599">
        <v>2011</v>
      </c>
      <c r="E2599" t="s">
        <v>588</v>
      </c>
      <c r="F2599" t="s">
        <v>592</v>
      </c>
      <c r="G2599">
        <v>6</v>
      </c>
      <c r="H2599" t="s">
        <v>33775</v>
      </c>
      <c r="J2599">
        <v>6</v>
      </c>
      <c r="K2599" t="s">
        <v>33799</v>
      </c>
      <c r="L2599" t="s">
        <v>33850</v>
      </c>
      <c r="M2599" t="s">
        <v>33851</v>
      </c>
      <c r="N2599" t="s">
        <v>33852</v>
      </c>
      <c r="O2599" t="s">
        <v>33853</v>
      </c>
      <c r="P2599" t="s">
        <v>33828</v>
      </c>
      <c r="Q2599">
        <v>65.349999999999994</v>
      </c>
      <c r="R2599">
        <v>26.983333333333299</v>
      </c>
      <c r="S2599">
        <v>6</v>
      </c>
      <c r="T2599">
        <v>15.0048661800486</v>
      </c>
      <c r="U2599">
        <v>89.830508474576206</v>
      </c>
      <c r="V2599">
        <v>115</v>
      </c>
      <c r="W2599">
        <v>15</v>
      </c>
    </row>
    <row r="2600" spans="1:23" hidden="1">
      <c r="A2600" t="s">
        <v>34326</v>
      </c>
      <c r="B2600" t="s">
        <v>585</v>
      </c>
      <c r="C2600" t="s">
        <v>587</v>
      </c>
      <c r="D2600">
        <v>2011</v>
      </c>
      <c r="E2600" t="s">
        <v>588</v>
      </c>
      <c r="F2600" t="s">
        <v>592</v>
      </c>
      <c r="G2600">
        <v>6</v>
      </c>
      <c r="H2600" t="s">
        <v>33775</v>
      </c>
      <c r="J2600">
        <v>6</v>
      </c>
      <c r="K2600" t="s">
        <v>33799</v>
      </c>
      <c r="L2600" t="s">
        <v>33850</v>
      </c>
      <c r="M2600" t="s">
        <v>33851</v>
      </c>
      <c r="N2600" t="s">
        <v>33852</v>
      </c>
      <c r="O2600" t="s">
        <v>33853</v>
      </c>
      <c r="P2600" t="s">
        <v>33828</v>
      </c>
      <c r="Q2600">
        <v>65.349999999999994</v>
      </c>
      <c r="R2600">
        <v>26.983333333333299</v>
      </c>
      <c r="S2600">
        <v>6</v>
      </c>
      <c r="T2600">
        <v>15.992700729927</v>
      </c>
      <c r="U2600">
        <v>75.423728813559293</v>
      </c>
      <c r="V2600">
        <v>115</v>
      </c>
      <c r="W2600">
        <v>16</v>
      </c>
    </row>
    <row r="2601" spans="1:23" hidden="1">
      <c r="A2601" t="s">
        <v>34326</v>
      </c>
      <c r="B2601" t="s">
        <v>585</v>
      </c>
      <c r="C2601" t="s">
        <v>587</v>
      </c>
      <c r="D2601">
        <v>2011</v>
      </c>
      <c r="E2601" t="s">
        <v>588</v>
      </c>
      <c r="F2601" t="s">
        <v>592</v>
      </c>
      <c r="G2601">
        <v>6</v>
      </c>
      <c r="H2601" t="s">
        <v>33775</v>
      </c>
      <c r="J2601">
        <v>6</v>
      </c>
      <c r="K2601" t="s">
        <v>33799</v>
      </c>
      <c r="L2601" t="s">
        <v>33850</v>
      </c>
      <c r="M2601" t="s">
        <v>33851</v>
      </c>
      <c r="N2601" t="s">
        <v>33852</v>
      </c>
      <c r="O2601" t="s">
        <v>33853</v>
      </c>
      <c r="P2601" t="s">
        <v>33828</v>
      </c>
      <c r="Q2601">
        <v>65.349999999999994</v>
      </c>
      <c r="R2601">
        <v>26.983333333333299</v>
      </c>
      <c r="S2601">
        <v>6</v>
      </c>
      <c r="T2601">
        <v>17.644768856447602</v>
      </c>
      <c r="U2601">
        <v>39.830508474576199</v>
      </c>
      <c r="V2601">
        <v>115</v>
      </c>
      <c r="W2601">
        <v>17.5</v>
      </c>
    </row>
    <row r="2602" spans="1:23" hidden="1">
      <c r="A2602" t="s">
        <v>34326</v>
      </c>
      <c r="B2602" t="s">
        <v>585</v>
      </c>
      <c r="C2602" t="s">
        <v>587</v>
      </c>
      <c r="D2602">
        <v>2011</v>
      </c>
      <c r="E2602" t="s">
        <v>588</v>
      </c>
      <c r="F2602" t="s">
        <v>592</v>
      </c>
      <c r="G2602">
        <v>6</v>
      </c>
      <c r="H2602" t="s">
        <v>33775</v>
      </c>
      <c r="J2602">
        <v>6</v>
      </c>
      <c r="K2602" t="s">
        <v>33799</v>
      </c>
      <c r="L2602" t="s">
        <v>33850</v>
      </c>
      <c r="M2602" t="s">
        <v>33851</v>
      </c>
      <c r="N2602" t="s">
        <v>33852</v>
      </c>
      <c r="O2602" t="s">
        <v>33853</v>
      </c>
      <c r="P2602" t="s">
        <v>33828</v>
      </c>
      <c r="Q2602">
        <v>65.349999999999994</v>
      </c>
      <c r="R2602">
        <v>26.983333333333299</v>
      </c>
      <c r="S2602">
        <v>6</v>
      </c>
      <c r="T2602">
        <v>19.177615571776101</v>
      </c>
      <c r="U2602">
        <v>4.2372881355932099</v>
      </c>
      <c r="V2602">
        <v>115</v>
      </c>
      <c r="W2602">
        <v>19</v>
      </c>
    </row>
    <row r="2603" spans="1:23" hidden="1">
      <c r="A2603" t="s">
        <v>34326</v>
      </c>
      <c r="B2603" t="s">
        <v>585</v>
      </c>
      <c r="C2603" t="s">
        <v>587</v>
      </c>
      <c r="D2603">
        <v>2011</v>
      </c>
      <c r="E2603" t="s">
        <v>588</v>
      </c>
      <c r="F2603" t="s">
        <v>592</v>
      </c>
      <c r="G2603">
        <v>6</v>
      </c>
      <c r="H2603" t="s">
        <v>33775</v>
      </c>
      <c r="J2603">
        <v>6</v>
      </c>
      <c r="K2603" t="s">
        <v>33799</v>
      </c>
      <c r="L2603" t="s">
        <v>33850</v>
      </c>
      <c r="M2603" t="s">
        <v>33851</v>
      </c>
      <c r="N2603" t="s">
        <v>33852</v>
      </c>
      <c r="O2603" t="s">
        <v>33853</v>
      </c>
      <c r="P2603" t="s">
        <v>33828</v>
      </c>
      <c r="Q2603">
        <v>65.349999999999994</v>
      </c>
      <c r="R2603">
        <v>26.983333333333299</v>
      </c>
      <c r="S2603">
        <v>6</v>
      </c>
      <c r="T2603">
        <v>20.540145985401399</v>
      </c>
      <c r="U2603">
        <v>11.864406779661</v>
      </c>
      <c r="V2603">
        <v>115</v>
      </c>
      <c r="W2603">
        <v>20.5</v>
      </c>
    </row>
    <row r="2604" spans="1:23" hidden="1">
      <c r="A2604" t="s">
        <v>34326</v>
      </c>
      <c r="B2604" t="s">
        <v>585</v>
      </c>
      <c r="C2604" t="s">
        <v>587</v>
      </c>
      <c r="D2604">
        <v>2011</v>
      </c>
      <c r="E2604" t="s">
        <v>588</v>
      </c>
      <c r="F2604" t="s">
        <v>592</v>
      </c>
      <c r="G2604">
        <v>6</v>
      </c>
      <c r="H2604" t="s">
        <v>33775</v>
      </c>
      <c r="J2604">
        <v>6</v>
      </c>
      <c r="K2604" t="s">
        <v>33799</v>
      </c>
      <c r="L2604" t="s">
        <v>33850</v>
      </c>
      <c r="M2604" t="s">
        <v>33851</v>
      </c>
      <c r="N2604" t="s">
        <v>33852</v>
      </c>
      <c r="O2604" t="s">
        <v>33853</v>
      </c>
      <c r="P2604" t="s">
        <v>33829</v>
      </c>
      <c r="Q2604">
        <v>65.349999999999994</v>
      </c>
      <c r="R2604">
        <v>26.983333333333299</v>
      </c>
      <c r="S2604">
        <v>6</v>
      </c>
      <c r="T2604">
        <v>14.017031630170299</v>
      </c>
      <c r="U2604">
        <v>98.305084745762699</v>
      </c>
      <c r="V2604">
        <v>115</v>
      </c>
      <c r="W2604">
        <v>14</v>
      </c>
    </row>
    <row r="2605" spans="1:23" hidden="1">
      <c r="A2605" t="s">
        <v>34326</v>
      </c>
      <c r="B2605" t="s">
        <v>585</v>
      </c>
      <c r="C2605" t="s">
        <v>587</v>
      </c>
      <c r="D2605">
        <v>2011</v>
      </c>
      <c r="E2605" t="s">
        <v>588</v>
      </c>
      <c r="F2605" t="s">
        <v>592</v>
      </c>
      <c r="G2605">
        <v>6</v>
      </c>
      <c r="H2605" t="s">
        <v>33775</v>
      </c>
      <c r="J2605">
        <v>6</v>
      </c>
      <c r="K2605" t="s">
        <v>33799</v>
      </c>
      <c r="L2605" t="s">
        <v>33850</v>
      </c>
      <c r="M2605" t="s">
        <v>33851</v>
      </c>
      <c r="N2605" t="s">
        <v>33852</v>
      </c>
      <c r="O2605" t="s">
        <v>33853</v>
      </c>
      <c r="P2605" t="s">
        <v>33829</v>
      </c>
      <c r="Q2605">
        <v>65.349999999999994</v>
      </c>
      <c r="R2605">
        <v>26.983333333333299</v>
      </c>
      <c r="S2605">
        <v>6</v>
      </c>
      <c r="T2605">
        <v>14.987834549878301</v>
      </c>
      <c r="U2605">
        <v>99.1525423728813</v>
      </c>
      <c r="V2605">
        <v>115</v>
      </c>
      <c r="W2605">
        <v>15</v>
      </c>
    </row>
    <row r="2606" spans="1:23" hidden="1">
      <c r="A2606" t="s">
        <v>34326</v>
      </c>
      <c r="B2606" t="s">
        <v>585</v>
      </c>
      <c r="C2606" t="s">
        <v>587</v>
      </c>
      <c r="D2606">
        <v>2011</v>
      </c>
      <c r="E2606" t="s">
        <v>588</v>
      </c>
      <c r="F2606" t="s">
        <v>592</v>
      </c>
      <c r="G2606">
        <v>6</v>
      </c>
      <c r="H2606" t="s">
        <v>33775</v>
      </c>
      <c r="J2606">
        <v>6</v>
      </c>
      <c r="K2606" t="s">
        <v>33799</v>
      </c>
      <c r="L2606" t="s">
        <v>33850</v>
      </c>
      <c r="M2606" t="s">
        <v>33851</v>
      </c>
      <c r="N2606" t="s">
        <v>33852</v>
      </c>
      <c r="O2606" t="s">
        <v>33853</v>
      </c>
      <c r="P2606" t="s">
        <v>33829</v>
      </c>
      <c r="Q2606">
        <v>65.349999999999994</v>
      </c>
      <c r="R2606">
        <v>26.983333333333299</v>
      </c>
      <c r="S2606">
        <v>6</v>
      </c>
      <c r="T2606">
        <v>15.992700729927</v>
      </c>
      <c r="U2606">
        <v>68.220338983050794</v>
      </c>
      <c r="V2606">
        <v>115</v>
      </c>
      <c r="W2606">
        <v>16</v>
      </c>
    </row>
    <row r="2607" spans="1:23" hidden="1">
      <c r="A2607" t="s">
        <v>34326</v>
      </c>
      <c r="B2607" t="s">
        <v>585</v>
      </c>
      <c r="C2607" t="s">
        <v>587</v>
      </c>
      <c r="D2607">
        <v>2011</v>
      </c>
      <c r="E2607" t="s">
        <v>588</v>
      </c>
      <c r="F2607" t="s">
        <v>592</v>
      </c>
      <c r="G2607">
        <v>6</v>
      </c>
      <c r="H2607" t="s">
        <v>33775</v>
      </c>
      <c r="J2607">
        <v>6</v>
      </c>
      <c r="K2607" t="s">
        <v>33799</v>
      </c>
      <c r="L2607" t="s">
        <v>33850</v>
      </c>
      <c r="M2607" t="s">
        <v>33851</v>
      </c>
      <c r="N2607" t="s">
        <v>33852</v>
      </c>
      <c r="O2607" t="s">
        <v>33853</v>
      </c>
      <c r="P2607" t="s">
        <v>33829</v>
      </c>
      <c r="Q2607">
        <v>65.349999999999994</v>
      </c>
      <c r="R2607">
        <v>26.983333333333299</v>
      </c>
      <c r="S2607">
        <v>6</v>
      </c>
      <c r="T2607">
        <v>17.644768856447602</v>
      </c>
      <c r="U2607">
        <v>33.0508474576271</v>
      </c>
      <c r="V2607">
        <v>115</v>
      </c>
      <c r="W2607">
        <v>17.5</v>
      </c>
    </row>
    <row r="2608" spans="1:23" hidden="1">
      <c r="A2608" t="s">
        <v>34326</v>
      </c>
      <c r="B2608" t="s">
        <v>585</v>
      </c>
      <c r="C2608" t="s">
        <v>587</v>
      </c>
      <c r="D2608">
        <v>2011</v>
      </c>
      <c r="E2608" t="s">
        <v>588</v>
      </c>
      <c r="F2608" t="s">
        <v>592</v>
      </c>
      <c r="G2608">
        <v>6</v>
      </c>
      <c r="H2608" t="s">
        <v>33775</v>
      </c>
      <c r="J2608">
        <v>6</v>
      </c>
      <c r="K2608" t="s">
        <v>33799</v>
      </c>
      <c r="L2608" t="s">
        <v>33850</v>
      </c>
      <c r="M2608" t="s">
        <v>33851</v>
      </c>
      <c r="N2608" t="s">
        <v>33852</v>
      </c>
      <c r="O2608" t="s">
        <v>33853</v>
      </c>
      <c r="P2608" t="s">
        <v>33829</v>
      </c>
      <c r="Q2608">
        <v>65.349999999999994</v>
      </c>
      <c r="R2608">
        <v>26.983333333333299</v>
      </c>
      <c r="S2608">
        <v>6</v>
      </c>
      <c r="T2608">
        <v>19.143552311435499</v>
      </c>
      <c r="U2608">
        <v>2.5423728813559299</v>
      </c>
      <c r="V2608">
        <v>115</v>
      </c>
      <c r="W2608">
        <v>19</v>
      </c>
    </row>
    <row r="2609" spans="1:23" hidden="1">
      <c r="A2609" t="s">
        <v>34326</v>
      </c>
      <c r="B2609" t="s">
        <v>585</v>
      </c>
      <c r="C2609" t="s">
        <v>587</v>
      </c>
      <c r="D2609">
        <v>2011</v>
      </c>
      <c r="E2609" t="s">
        <v>588</v>
      </c>
      <c r="F2609" t="s">
        <v>592</v>
      </c>
      <c r="G2609">
        <v>6</v>
      </c>
      <c r="H2609" t="s">
        <v>33775</v>
      </c>
      <c r="J2609">
        <v>6</v>
      </c>
      <c r="K2609" t="s">
        <v>33799</v>
      </c>
      <c r="L2609" t="s">
        <v>33850</v>
      </c>
      <c r="M2609" t="s">
        <v>33851</v>
      </c>
      <c r="N2609" t="s">
        <v>33852</v>
      </c>
      <c r="O2609" t="s">
        <v>33853</v>
      </c>
      <c r="P2609" t="s">
        <v>33829</v>
      </c>
      <c r="Q2609">
        <v>65.349999999999994</v>
      </c>
      <c r="R2609">
        <v>26.983333333333299</v>
      </c>
      <c r="S2609">
        <v>6</v>
      </c>
      <c r="T2609">
        <v>20.540145985401399</v>
      </c>
      <c r="U2609">
        <v>5.0847457627118597</v>
      </c>
      <c r="V2609">
        <v>115</v>
      </c>
      <c r="W2609">
        <v>20.5</v>
      </c>
    </row>
    <row r="2610" spans="1:23" hidden="1">
      <c r="A2610" t="s">
        <v>34327</v>
      </c>
      <c r="B2610" t="s">
        <v>10537</v>
      </c>
      <c r="C2610" t="s">
        <v>10538</v>
      </c>
      <c r="D2610">
        <v>1985</v>
      </c>
      <c r="E2610" t="s">
        <v>2621</v>
      </c>
      <c r="G2610">
        <v>5</v>
      </c>
      <c r="J2610">
        <v>5</v>
      </c>
      <c r="K2610" t="s">
        <v>34002</v>
      </c>
      <c r="L2610" t="s">
        <v>34118</v>
      </c>
      <c r="M2610" t="s">
        <v>34119</v>
      </c>
      <c r="N2610" t="s">
        <v>33867</v>
      </c>
      <c r="O2610" t="s">
        <v>34044</v>
      </c>
      <c r="P2610" t="s">
        <v>34124</v>
      </c>
      <c r="Q2610">
        <v>33.423411000000002</v>
      </c>
      <c r="R2610">
        <v>130.665569</v>
      </c>
      <c r="S2610">
        <v>4</v>
      </c>
      <c r="T2610">
        <v>11.0395214609766</v>
      </c>
      <c r="U2610">
        <v>96.914855952508404</v>
      </c>
      <c r="V2610" t="s">
        <v>34044</v>
      </c>
      <c r="W2610">
        <v>11</v>
      </c>
    </row>
    <row r="2611" spans="1:23" hidden="1">
      <c r="A2611" t="s">
        <v>34327</v>
      </c>
      <c r="B2611" t="s">
        <v>10537</v>
      </c>
      <c r="C2611" t="s">
        <v>10538</v>
      </c>
      <c r="D2611">
        <v>1985</v>
      </c>
      <c r="E2611" t="s">
        <v>2621</v>
      </c>
      <c r="G2611">
        <v>5</v>
      </c>
      <c r="J2611">
        <v>5</v>
      </c>
      <c r="K2611" t="s">
        <v>34002</v>
      </c>
      <c r="L2611" t="s">
        <v>34118</v>
      </c>
      <c r="M2611" t="s">
        <v>34119</v>
      </c>
      <c r="N2611" t="s">
        <v>33867</v>
      </c>
      <c r="O2611" t="s">
        <v>34044</v>
      </c>
      <c r="P2611" t="s">
        <v>34124</v>
      </c>
      <c r="Q2611">
        <v>33.423411000000002</v>
      </c>
      <c r="R2611">
        <v>130.665569</v>
      </c>
      <c r="S2611">
        <v>4</v>
      </c>
      <c r="T2611">
        <v>11.964126040525899</v>
      </c>
      <c r="U2611">
        <v>85.237910961441898</v>
      </c>
      <c r="V2611" t="s">
        <v>34044</v>
      </c>
      <c r="W2611">
        <v>12</v>
      </c>
    </row>
    <row r="2612" spans="1:23" hidden="1">
      <c r="A2612" t="s">
        <v>34327</v>
      </c>
      <c r="B2612" t="s">
        <v>10537</v>
      </c>
      <c r="C2612" t="s">
        <v>10538</v>
      </c>
      <c r="D2612">
        <v>1985</v>
      </c>
      <c r="E2612" t="s">
        <v>2621</v>
      </c>
      <c r="G2612">
        <v>5</v>
      </c>
      <c r="J2612">
        <v>5</v>
      </c>
      <c r="K2612" t="s">
        <v>34002</v>
      </c>
      <c r="L2612" t="s">
        <v>34118</v>
      </c>
      <c r="M2612" t="s">
        <v>34119</v>
      </c>
      <c r="N2612" t="s">
        <v>33867</v>
      </c>
      <c r="O2612" t="s">
        <v>34044</v>
      </c>
      <c r="P2612" t="s">
        <v>34124</v>
      </c>
      <c r="Q2612">
        <v>33.423411000000002</v>
      </c>
      <c r="R2612">
        <v>130.665569</v>
      </c>
      <c r="S2612">
        <v>4</v>
      </c>
      <c r="T2612">
        <v>13.0003128782327</v>
      </c>
      <c r="U2612">
        <v>15.850575942957301</v>
      </c>
      <c r="V2612" t="s">
        <v>34044</v>
      </c>
      <c r="W2612">
        <v>13</v>
      </c>
    </row>
    <row r="2613" spans="1:23" hidden="1">
      <c r="A2613" t="s">
        <v>34327</v>
      </c>
      <c r="B2613" t="s">
        <v>10537</v>
      </c>
      <c r="C2613" t="s">
        <v>10538</v>
      </c>
      <c r="D2613">
        <v>1985</v>
      </c>
      <c r="E2613" t="s">
        <v>2621</v>
      </c>
      <c r="G2613">
        <v>5</v>
      </c>
      <c r="J2613">
        <v>5</v>
      </c>
      <c r="K2613" t="s">
        <v>34002</v>
      </c>
      <c r="L2613" t="s">
        <v>34118</v>
      </c>
      <c r="M2613" t="s">
        <v>34119</v>
      </c>
      <c r="N2613" t="s">
        <v>33867</v>
      </c>
      <c r="O2613" t="s">
        <v>34044</v>
      </c>
      <c r="P2613" t="s">
        <v>34124</v>
      </c>
      <c r="Q2613">
        <v>33.423411000000002</v>
      </c>
      <c r="R2613">
        <v>130.665569</v>
      </c>
      <c r="S2613">
        <v>4</v>
      </c>
      <c r="T2613">
        <v>13.9904901484524</v>
      </c>
      <c r="U2613">
        <v>-0.195137213572323</v>
      </c>
      <c r="V2613" t="s">
        <v>34044</v>
      </c>
      <c r="W2613">
        <v>14</v>
      </c>
    </row>
    <row r="2614" spans="1:23" hidden="1">
      <c r="A2614" t="s">
        <v>34327</v>
      </c>
      <c r="B2614" t="s">
        <v>10537</v>
      </c>
      <c r="C2614" t="s">
        <v>10538</v>
      </c>
      <c r="D2614">
        <v>1985</v>
      </c>
      <c r="E2614" t="s">
        <v>2621</v>
      </c>
      <c r="G2614">
        <v>5</v>
      </c>
      <c r="J2614">
        <v>5</v>
      </c>
      <c r="K2614" t="s">
        <v>34002</v>
      </c>
      <c r="L2614" t="s">
        <v>34118</v>
      </c>
      <c r="M2614" t="s">
        <v>34119</v>
      </c>
      <c r="N2614" t="s">
        <v>33867</v>
      </c>
      <c r="O2614" t="s">
        <v>34044</v>
      </c>
      <c r="P2614" t="s">
        <v>34120</v>
      </c>
      <c r="Q2614">
        <v>43.770819000000003</v>
      </c>
      <c r="R2614">
        <v>142.364969</v>
      </c>
      <c r="S2614">
        <v>4</v>
      </c>
      <c r="T2614">
        <v>11.9967312458317</v>
      </c>
      <c r="U2614">
        <v>100.192667122261</v>
      </c>
      <c r="V2614" t="s">
        <v>34044</v>
      </c>
      <c r="W2614">
        <v>12</v>
      </c>
    </row>
    <row r="2615" spans="1:23" hidden="1">
      <c r="A2615" t="s">
        <v>34327</v>
      </c>
      <c r="B2615" t="s">
        <v>10537</v>
      </c>
      <c r="C2615" t="s">
        <v>10538</v>
      </c>
      <c r="D2615">
        <v>1985</v>
      </c>
      <c r="E2615" t="s">
        <v>2621</v>
      </c>
      <c r="G2615">
        <v>5</v>
      </c>
      <c r="J2615">
        <v>5</v>
      </c>
      <c r="K2615" t="s">
        <v>34002</v>
      </c>
      <c r="L2615" t="s">
        <v>34118</v>
      </c>
      <c r="M2615" t="s">
        <v>34119</v>
      </c>
      <c r="N2615" t="s">
        <v>33867</v>
      </c>
      <c r="O2615" t="s">
        <v>34044</v>
      </c>
      <c r="P2615" t="s">
        <v>34120</v>
      </c>
      <c r="Q2615">
        <v>43.770819000000003</v>
      </c>
      <c r="R2615">
        <v>142.364969</v>
      </c>
      <c r="S2615">
        <v>4</v>
      </c>
      <c r="T2615">
        <v>13.0061422937267</v>
      </c>
      <c r="U2615">
        <v>100.645517195952</v>
      </c>
      <c r="V2615" t="s">
        <v>34044</v>
      </c>
      <c r="W2615">
        <v>13</v>
      </c>
    </row>
    <row r="2616" spans="1:23" hidden="1">
      <c r="A2616" t="s">
        <v>34327</v>
      </c>
      <c r="B2616" t="s">
        <v>10537</v>
      </c>
      <c r="C2616" t="s">
        <v>10538</v>
      </c>
      <c r="D2616">
        <v>1985</v>
      </c>
      <c r="E2616" t="s">
        <v>2621</v>
      </c>
      <c r="G2616">
        <v>5</v>
      </c>
      <c r="J2616">
        <v>5</v>
      </c>
      <c r="K2616" t="s">
        <v>34002</v>
      </c>
      <c r="L2616" t="s">
        <v>34118</v>
      </c>
      <c r="M2616" t="s">
        <v>34119</v>
      </c>
      <c r="N2616" t="s">
        <v>33867</v>
      </c>
      <c r="O2616" t="s">
        <v>34044</v>
      </c>
      <c r="P2616" t="s">
        <v>34120</v>
      </c>
      <c r="Q2616">
        <v>43.770819000000003</v>
      </c>
      <c r="R2616">
        <v>142.364969</v>
      </c>
      <c r="S2616">
        <v>4</v>
      </c>
      <c r="T2616">
        <v>13.9939153417371</v>
      </c>
      <c r="U2616">
        <v>57.537483635645003</v>
      </c>
      <c r="V2616" t="s">
        <v>34044</v>
      </c>
      <c r="W2616">
        <v>14</v>
      </c>
    </row>
    <row r="2617" spans="1:23" hidden="1">
      <c r="A2617" t="s">
        <v>34327</v>
      </c>
      <c r="B2617" t="s">
        <v>10537</v>
      </c>
      <c r="C2617" t="s">
        <v>10538</v>
      </c>
      <c r="D2617">
        <v>1985</v>
      </c>
      <c r="E2617" t="s">
        <v>2621</v>
      </c>
      <c r="G2617">
        <v>5</v>
      </c>
      <c r="J2617">
        <v>5</v>
      </c>
      <c r="K2617" t="s">
        <v>34002</v>
      </c>
      <c r="L2617" t="s">
        <v>34118</v>
      </c>
      <c r="M2617" t="s">
        <v>34119</v>
      </c>
      <c r="N2617" t="s">
        <v>33867</v>
      </c>
      <c r="O2617" t="s">
        <v>34044</v>
      </c>
      <c r="P2617" t="s">
        <v>34120</v>
      </c>
      <c r="Q2617">
        <v>43.770819000000003</v>
      </c>
      <c r="R2617">
        <v>142.364969</v>
      </c>
      <c r="S2617">
        <v>4</v>
      </c>
      <c r="T2617">
        <v>14.9872213942842</v>
      </c>
      <c r="U2617">
        <v>-2.4700913110393598E-3</v>
      </c>
      <c r="V2617" t="s">
        <v>34044</v>
      </c>
      <c r="W2617">
        <v>15</v>
      </c>
    </row>
    <row r="2618" spans="1:23" hidden="1">
      <c r="A2618" t="s">
        <v>34327</v>
      </c>
      <c r="B2618" t="s">
        <v>10537</v>
      </c>
      <c r="C2618" t="s">
        <v>10538</v>
      </c>
      <c r="D2618">
        <v>1985</v>
      </c>
      <c r="E2618" t="s">
        <v>2621</v>
      </c>
      <c r="G2618">
        <v>5</v>
      </c>
      <c r="J2618">
        <v>5</v>
      </c>
      <c r="K2618" t="s">
        <v>34002</v>
      </c>
      <c r="L2618" t="s">
        <v>34118</v>
      </c>
      <c r="M2618" t="s">
        <v>34119</v>
      </c>
      <c r="N2618" t="s">
        <v>33867</v>
      </c>
      <c r="O2618" t="s">
        <v>34044</v>
      </c>
      <c r="P2618" t="s">
        <v>34122</v>
      </c>
      <c r="Q2618">
        <v>34.710892000000001</v>
      </c>
      <c r="R2618">
        <v>137.72608600000001</v>
      </c>
      <c r="S2618">
        <v>4</v>
      </c>
      <c r="T2618">
        <v>11.077560867166699</v>
      </c>
      <c r="U2618">
        <v>97.695404806797697</v>
      </c>
      <c r="V2618" t="s">
        <v>34044</v>
      </c>
      <c r="W2618">
        <v>11</v>
      </c>
    </row>
    <row r="2619" spans="1:23" hidden="1">
      <c r="A2619" t="s">
        <v>34327</v>
      </c>
      <c r="B2619" t="s">
        <v>10537</v>
      </c>
      <c r="C2619" t="s">
        <v>10538</v>
      </c>
      <c r="D2619">
        <v>1985</v>
      </c>
      <c r="E2619" t="s">
        <v>2621</v>
      </c>
      <c r="G2619">
        <v>5</v>
      </c>
      <c r="J2619">
        <v>5</v>
      </c>
      <c r="K2619" t="s">
        <v>34002</v>
      </c>
      <c r="L2619" t="s">
        <v>34118</v>
      </c>
      <c r="M2619" t="s">
        <v>34119</v>
      </c>
      <c r="N2619" t="s">
        <v>33867</v>
      </c>
      <c r="O2619" t="s">
        <v>34044</v>
      </c>
      <c r="P2619" t="s">
        <v>34122</v>
      </c>
      <c r="Q2619">
        <v>34.710892000000001</v>
      </c>
      <c r="R2619">
        <v>137.72608600000001</v>
      </c>
      <c r="S2619">
        <v>4</v>
      </c>
      <c r="T2619">
        <v>12.0152404633891</v>
      </c>
      <c r="U2619">
        <v>85.247791326685999</v>
      </c>
      <c r="V2619" t="s">
        <v>34044</v>
      </c>
      <c r="W2619">
        <v>12</v>
      </c>
    </row>
    <row r="2620" spans="1:23" hidden="1">
      <c r="A2620" t="s">
        <v>34327</v>
      </c>
      <c r="B2620" t="s">
        <v>10537</v>
      </c>
      <c r="C2620" t="s">
        <v>10538</v>
      </c>
      <c r="D2620">
        <v>1985</v>
      </c>
      <c r="E2620" t="s">
        <v>2621</v>
      </c>
      <c r="G2620">
        <v>5</v>
      </c>
      <c r="J2620">
        <v>5</v>
      </c>
      <c r="K2620" t="s">
        <v>34002</v>
      </c>
      <c r="L2620" t="s">
        <v>34118</v>
      </c>
      <c r="M2620" t="s">
        <v>34119</v>
      </c>
      <c r="N2620" t="s">
        <v>33867</v>
      </c>
      <c r="O2620" t="s">
        <v>34044</v>
      </c>
      <c r="P2620" t="s">
        <v>34122</v>
      </c>
      <c r="Q2620">
        <v>34.710892000000001</v>
      </c>
      <c r="R2620">
        <v>137.72608600000001</v>
      </c>
      <c r="S2620">
        <v>4</v>
      </c>
      <c r="T2620">
        <v>12.9857558067729</v>
      </c>
      <c r="U2620">
        <v>20.486937333783398</v>
      </c>
      <c r="V2620" t="s">
        <v>34044</v>
      </c>
      <c r="W2620">
        <v>13</v>
      </c>
    </row>
    <row r="2621" spans="1:23" hidden="1">
      <c r="A2621" t="s">
        <v>34327</v>
      </c>
      <c r="B2621" t="s">
        <v>10537</v>
      </c>
      <c r="C2621" t="s">
        <v>10538</v>
      </c>
      <c r="D2621">
        <v>1985</v>
      </c>
      <c r="E2621" t="s">
        <v>2621</v>
      </c>
      <c r="G2621">
        <v>5</v>
      </c>
      <c r="J2621">
        <v>5</v>
      </c>
      <c r="K2621" t="s">
        <v>34002</v>
      </c>
      <c r="L2621" t="s">
        <v>34118</v>
      </c>
      <c r="M2621" t="s">
        <v>34119</v>
      </c>
      <c r="N2621" t="s">
        <v>33867</v>
      </c>
      <c r="O2621" t="s">
        <v>34044</v>
      </c>
      <c r="P2621" t="s">
        <v>34122</v>
      </c>
      <c r="Q2621">
        <v>34.710892000000001</v>
      </c>
      <c r="R2621">
        <v>137.72608600000001</v>
      </c>
      <c r="S2621">
        <v>4</v>
      </c>
      <c r="T2621">
        <v>13.9650317406733</v>
      </c>
      <c r="U2621">
        <v>-0.45779025631314502</v>
      </c>
      <c r="V2621" t="s">
        <v>34044</v>
      </c>
      <c r="W2621">
        <v>14</v>
      </c>
    </row>
    <row r="2622" spans="1:23" hidden="1">
      <c r="A2622" t="s">
        <v>34327</v>
      </c>
      <c r="B2622" t="s">
        <v>10537</v>
      </c>
      <c r="C2622" t="s">
        <v>10538</v>
      </c>
      <c r="D2622">
        <v>1985</v>
      </c>
      <c r="E2622" t="s">
        <v>2621</v>
      </c>
      <c r="G2622">
        <v>5</v>
      </c>
      <c r="J2622">
        <v>5</v>
      </c>
      <c r="K2622" t="s">
        <v>34002</v>
      </c>
      <c r="L2622" t="s">
        <v>34118</v>
      </c>
      <c r="M2622" t="s">
        <v>34119</v>
      </c>
      <c r="N2622" t="s">
        <v>33867</v>
      </c>
      <c r="O2622" t="s">
        <v>34044</v>
      </c>
      <c r="P2622" t="s">
        <v>34123</v>
      </c>
      <c r="Q2622">
        <v>34.973880000000001</v>
      </c>
      <c r="R2622">
        <v>133.47305</v>
      </c>
      <c r="S2622">
        <v>4</v>
      </c>
      <c r="T2622">
        <v>11.0136678385877</v>
      </c>
      <c r="U2622">
        <v>97.6830543502425</v>
      </c>
      <c r="V2622" t="s">
        <v>34044</v>
      </c>
      <c r="W2622">
        <v>11</v>
      </c>
    </row>
    <row r="2623" spans="1:23" hidden="1">
      <c r="A2623" t="s">
        <v>34327</v>
      </c>
      <c r="B2623" t="s">
        <v>10537</v>
      </c>
      <c r="C2623" t="s">
        <v>10538</v>
      </c>
      <c r="D2623">
        <v>1985</v>
      </c>
      <c r="E2623" t="s">
        <v>2621</v>
      </c>
      <c r="G2623">
        <v>5</v>
      </c>
      <c r="J2623">
        <v>5</v>
      </c>
      <c r="K2623" t="s">
        <v>34002</v>
      </c>
      <c r="L2623" t="s">
        <v>34118</v>
      </c>
      <c r="M2623" t="s">
        <v>34119</v>
      </c>
      <c r="N2623" t="s">
        <v>33867</v>
      </c>
      <c r="O2623" t="s">
        <v>34044</v>
      </c>
      <c r="P2623" t="s">
        <v>34123</v>
      </c>
      <c r="Q2623">
        <v>34.973880000000001</v>
      </c>
      <c r="R2623">
        <v>133.47305</v>
      </c>
      <c r="S2623">
        <v>4</v>
      </c>
      <c r="T2623">
        <v>11.9848418729879</v>
      </c>
      <c r="U2623">
        <v>97.870781289881705</v>
      </c>
      <c r="V2623" t="s">
        <v>34044</v>
      </c>
      <c r="W2623">
        <v>12</v>
      </c>
    </row>
    <row r="2624" spans="1:23" hidden="1">
      <c r="A2624" t="s">
        <v>34327</v>
      </c>
      <c r="B2624" t="s">
        <v>10537</v>
      </c>
      <c r="C2624" t="s">
        <v>10538</v>
      </c>
      <c r="D2624">
        <v>1985</v>
      </c>
      <c r="E2624" t="s">
        <v>2621</v>
      </c>
      <c r="G2624">
        <v>5</v>
      </c>
      <c r="J2624">
        <v>5</v>
      </c>
      <c r="K2624" t="s">
        <v>34002</v>
      </c>
      <c r="L2624" t="s">
        <v>34118</v>
      </c>
      <c r="M2624" t="s">
        <v>34119</v>
      </c>
      <c r="N2624" t="s">
        <v>33867</v>
      </c>
      <c r="O2624" t="s">
        <v>34044</v>
      </c>
      <c r="P2624" t="s">
        <v>34123</v>
      </c>
      <c r="Q2624">
        <v>34.973880000000001</v>
      </c>
      <c r="R2624">
        <v>133.47305</v>
      </c>
      <c r="S2624">
        <v>4</v>
      </c>
      <c r="T2624">
        <v>13.035717520357601</v>
      </c>
      <c r="U2624">
        <v>56.836801067079399</v>
      </c>
      <c r="V2624" t="s">
        <v>34044</v>
      </c>
      <c r="W2624">
        <v>13</v>
      </c>
    </row>
    <row r="2625" spans="1:23" hidden="1">
      <c r="A2625" t="s">
        <v>34327</v>
      </c>
      <c r="B2625" t="s">
        <v>10537</v>
      </c>
      <c r="C2625" t="s">
        <v>10538</v>
      </c>
      <c r="D2625">
        <v>1985</v>
      </c>
      <c r="E2625" t="s">
        <v>2621</v>
      </c>
      <c r="G2625">
        <v>5</v>
      </c>
      <c r="J2625">
        <v>5</v>
      </c>
      <c r="K2625" t="s">
        <v>34002</v>
      </c>
      <c r="L2625" t="s">
        <v>34118</v>
      </c>
      <c r="M2625" t="s">
        <v>34119</v>
      </c>
      <c r="N2625" t="s">
        <v>33867</v>
      </c>
      <c r="O2625" t="s">
        <v>34044</v>
      </c>
      <c r="P2625" t="s">
        <v>34123</v>
      </c>
      <c r="Q2625">
        <v>34.973880000000001</v>
      </c>
      <c r="R2625">
        <v>133.47305</v>
      </c>
      <c r="S2625">
        <v>4</v>
      </c>
      <c r="T2625">
        <v>14.054383177031401</v>
      </c>
      <c r="U2625">
        <v>-0.182786757017112</v>
      </c>
      <c r="V2625" t="s">
        <v>34044</v>
      </c>
      <c r="W2625">
        <v>14</v>
      </c>
    </row>
    <row r="2626" spans="1:23" hidden="1">
      <c r="A2626" t="s">
        <v>34327</v>
      </c>
      <c r="B2626" t="s">
        <v>10537</v>
      </c>
      <c r="C2626" t="s">
        <v>10538</v>
      </c>
      <c r="D2626">
        <v>1985</v>
      </c>
      <c r="E2626" t="s">
        <v>2621</v>
      </c>
      <c r="G2626">
        <v>5</v>
      </c>
      <c r="J2626">
        <v>5</v>
      </c>
      <c r="K2626" t="s">
        <v>34002</v>
      </c>
      <c r="L2626" t="s">
        <v>34118</v>
      </c>
      <c r="M2626" t="s">
        <v>34119</v>
      </c>
      <c r="N2626" t="s">
        <v>33867</v>
      </c>
      <c r="O2626" t="s">
        <v>34044</v>
      </c>
      <c r="P2626" t="s">
        <v>34121</v>
      </c>
      <c r="Q2626">
        <v>36.647778000000002</v>
      </c>
      <c r="R2626">
        <v>138.30972199999999</v>
      </c>
      <c r="S2626">
        <v>4</v>
      </c>
      <c r="T2626">
        <v>11.001482054786599</v>
      </c>
      <c r="U2626">
        <v>96.134307098218997</v>
      </c>
      <c r="V2626" t="s">
        <v>34044</v>
      </c>
      <c r="W2626">
        <v>11</v>
      </c>
    </row>
    <row r="2627" spans="1:23" hidden="1">
      <c r="A2627" t="s">
        <v>34327</v>
      </c>
      <c r="B2627" t="s">
        <v>10537</v>
      </c>
      <c r="C2627" t="s">
        <v>10538</v>
      </c>
      <c r="D2627">
        <v>1985</v>
      </c>
      <c r="E2627" t="s">
        <v>2621</v>
      </c>
      <c r="G2627">
        <v>5</v>
      </c>
      <c r="J2627">
        <v>5</v>
      </c>
      <c r="K2627" t="s">
        <v>34002</v>
      </c>
      <c r="L2627" t="s">
        <v>34118</v>
      </c>
      <c r="M2627" t="s">
        <v>34119</v>
      </c>
      <c r="N2627" t="s">
        <v>33867</v>
      </c>
      <c r="O2627" t="s">
        <v>34044</v>
      </c>
      <c r="P2627" t="s">
        <v>34121</v>
      </c>
      <c r="Q2627">
        <v>36.647778000000002</v>
      </c>
      <c r="R2627">
        <v>138.30972199999999</v>
      </c>
      <c r="S2627">
        <v>4</v>
      </c>
      <c r="T2627">
        <v>11.970548277934601</v>
      </c>
      <c r="U2627">
        <v>68.486575053724494</v>
      </c>
      <c r="V2627" t="s">
        <v>34044</v>
      </c>
      <c r="W2627">
        <v>12</v>
      </c>
    </row>
    <row r="2628" spans="1:23" hidden="1">
      <c r="A2628" t="s">
        <v>34327</v>
      </c>
      <c r="B2628" t="s">
        <v>10537</v>
      </c>
      <c r="C2628" t="s">
        <v>10538</v>
      </c>
      <c r="D2628">
        <v>1985</v>
      </c>
      <c r="E2628" t="s">
        <v>2621</v>
      </c>
      <c r="G2628">
        <v>5</v>
      </c>
      <c r="J2628">
        <v>5</v>
      </c>
      <c r="K2628" t="s">
        <v>34002</v>
      </c>
      <c r="L2628" t="s">
        <v>34118</v>
      </c>
      <c r="M2628" t="s">
        <v>34119</v>
      </c>
      <c r="N2628" t="s">
        <v>33867</v>
      </c>
      <c r="O2628" t="s">
        <v>34044</v>
      </c>
      <c r="P2628" t="s">
        <v>34121</v>
      </c>
      <c r="Q2628">
        <v>36.647778000000002</v>
      </c>
      <c r="R2628">
        <v>138.30972199999999</v>
      </c>
      <c r="S2628">
        <v>4</v>
      </c>
      <c r="T2628">
        <v>12.9208088725679</v>
      </c>
      <c r="U2628">
        <v>56.556857385161301</v>
      </c>
      <c r="V2628" t="s">
        <v>34044</v>
      </c>
      <c r="W2628">
        <v>13</v>
      </c>
    </row>
    <row r="2629" spans="1:23" hidden="1">
      <c r="A2629" t="s">
        <v>34327</v>
      </c>
      <c r="B2629" t="s">
        <v>10537</v>
      </c>
      <c r="C2629" t="s">
        <v>10538</v>
      </c>
      <c r="D2629">
        <v>1985</v>
      </c>
      <c r="E2629" t="s">
        <v>2621</v>
      </c>
      <c r="G2629">
        <v>5</v>
      </c>
      <c r="J2629">
        <v>5</v>
      </c>
      <c r="K2629" t="s">
        <v>34002</v>
      </c>
      <c r="L2629" t="s">
        <v>34118</v>
      </c>
      <c r="M2629" t="s">
        <v>34119</v>
      </c>
      <c r="N2629" t="s">
        <v>33867</v>
      </c>
      <c r="O2629" t="s">
        <v>34044</v>
      </c>
      <c r="P2629" t="s">
        <v>34121</v>
      </c>
      <c r="Q2629">
        <v>36.647778000000002</v>
      </c>
      <c r="R2629">
        <v>138.30972199999999</v>
      </c>
      <c r="S2629">
        <v>4</v>
      </c>
      <c r="T2629">
        <v>14.0032687541682</v>
      </c>
      <c r="U2629">
        <v>-0.19266712226128299</v>
      </c>
      <c r="V2629" t="s">
        <v>34044</v>
      </c>
      <c r="W2629">
        <v>14</v>
      </c>
    </row>
    <row r="2630" spans="1:23" hidden="1">
      <c r="A2630" t="s">
        <v>34328</v>
      </c>
      <c r="B2630" t="s">
        <v>9067</v>
      </c>
      <c r="C2630" t="s">
        <v>9069</v>
      </c>
      <c r="D2630">
        <v>2012</v>
      </c>
      <c r="E2630" t="s">
        <v>1697</v>
      </c>
      <c r="F2630" t="s">
        <v>9071</v>
      </c>
      <c r="G2630">
        <v>21</v>
      </c>
      <c r="J2630">
        <v>21</v>
      </c>
      <c r="K2630" t="s">
        <v>34002</v>
      </c>
      <c r="L2630" t="s">
        <v>33891</v>
      </c>
      <c r="M2630" t="s">
        <v>34087</v>
      </c>
      <c r="N2630" t="s">
        <v>33852</v>
      </c>
      <c r="O2630" t="s">
        <v>33853</v>
      </c>
      <c r="P2630" t="s">
        <v>34099</v>
      </c>
      <c r="Q2630">
        <v>37.466666666666697</v>
      </c>
      <c r="R2630">
        <v>139.933333333333</v>
      </c>
      <c r="S2630">
        <v>12</v>
      </c>
      <c r="T2630">
        <v>8</v>
      </c>
      <c r="U2630">
        <v>95.802919708029094</v>
      </c>
      <c r="V2630">
        <v>381</v>
      </c>
      <c r="W2630">
        <v>8</v>
      </c>
    </row>
    <row r="2631" spans="1:23" hidden="1">
      <c r="A2631" t="s">
        <v>34328</v>
      </c>
      <c r="B2631" t="s">
        <v>9067</v>
      </c>
      <c r="C2631" t="s">
        <v>9069</v>
      </c>
      <c r="D2631">
        <v>2012</v>
      </c>
      <c r="E2631" t="s">
        <v>1697</v>
      </c>
      <c r="F2631" t="s">
        <v>9071</v>
      </c>
      <c r="G2631">
        <v>21</v>
      </c>
      <c r="J2631">
        <v>21</v>
      </c>
      <c r="K2631" t="s">
        <v>34002</v>
      </c>
      <c r="L2631" t="s">
        <v>33891</v>
      </c>
      <c r="M2631" t="s">
        <v>34087</v>
      </c>
      <c r="N2631" t="s">
        <v>33852</v>
      </c>
      <c r="O2631" t="s">
        <v>33853</v>
      </c>
      <c r="P2631" t="s">
        <v>34099</v>
      </c>
      <c r="Q2631">
        <v>37.466666666666697</v>
      </c>
      <c r="R2631">
        <v>139.933333333333</v>
      </c>
      <c r="S2631">
        <v>12</v>
      </c>
      <c r="T2631">
        <v>11.9853479853479</v>
      </c>
      <c r="U2631">
        <v>95.164567792304993</v>
      </c>
      <c r="V2631">
        <v>381</v>
      </c>
      <c r="W2631">
        <v>12</v>
      </c>
    </row>
    <row r="2632" spans="1:23" hidden="1">
      <c r="A2632" t="s">
        <v>34328</v>
      </c>
      <c r="B2632" t="s">
        <v>9067</v>
      </c>
      <c r="C2632" t="s">
        <v>9069</v>
      </c>
      <c r="D2632">
        <v>2012</v>
      </c>
      <c r="E2632" t="s">
        <v>1697</v>
      </c>
      <c r="F2632" t="s">
        <v>9071</v>
      </c>
      <c r="G2632">
        <v>21</v>
      </c>
      <c r="J2632">
        <v>21</v>
      </c>
      <c r="K2632" t="s">
        <v>34002</v>
      </c>
      <c r="L2632" t="s">
        <v>33891</v>
      </c>
      <c r="M2632" t="s">
        <v>34087</v>
      </c>
      <c r="N2632" t="s">
        <v>33852</v>
      </c>
      <c r="O2632" t="s">
        <v>33853</v>
      </c>
      <c r="P2632" t="s">
        <v>34099</v>
      </c>
      <c r="Q2632">
        <v>37.466666666666697</v>
      </c>
      <c r="R2632">
        <v>139.933333333333</v>
      </c>
      <c r="S2632">
        <v>12</v>
      </c>
      <c r="T2632">
        <v>12.4835164835164</v>
      </c>
      <c r="U2632">
        <v>93.510868693350403</v>
      </c>
      <c r="V2632">
        <v>381</v>
      </c>
      <c r="W2632">
        <v>12.5</v>
      </c>
    </row>
    <row r="2633" spans="1:23" hidden="1">
      <c r="A2633" t="s">
        <v>34328</v>
      </c>
      <c r="B2633" t="s">
        <v>9067</v>
      </c>
      <c r="C2633" t="s">
        <v>9069</v>
      </c>
      <c r="D2633">
        <v>2012</v>
      </c>
      <c r="E2633" t="s">
        <v>1697</v>
      </c>
      <c r="F2633" t="s">
        <v>9071</v>
      </c>
      <c r="G2633">
        <v>21</v>
      </c>
      <c r="J2633">
        <v>21</v>
      </c>
      <c r="K2633" t="s">
        <v>34002</v>
      </c>
      <c r="L2633" t="s">
        <v>33891</v>
      </c>
      <c r="M2633" t="s">
        <v>34087</v>
      </c>
      <c r="N2633" t="s">
        <v>33852</v>
      </c>
      <c r="O2633" t="s">
        <v>33853</v>
      </c>
      <c r="P2633" t="s">
        <v>34099</v>
      </c>
      <c r="Q2633">
        <v>37.466666666666697</v>
      </c>
      <c r="R2633">
        <v>139.933333333333</v>
      </c>
      <c r="S2633">
        <v>12</v>
      </c>
      <c r="T2633">
        <v>12.7326007326007</v>
      </c>
      <c r="U2633">
        <v>95.694968048982602</v>
      </c>
      <c r="V2633">
        <v>381</v>
      </c>
      <c r="W2633">
        <v>12.75</v>
      </c>
    </row>
    <row r="2634" spans="1:23" hidden="1">
      <c r="A2634" t="s">
        <v>34328</v>
      </c>
      <c r="B2634" t="s">
        <v>9067</v>
      </c>
      <c r="C2634" t="s">
        <v>9069</v>
      </c>
      <c r="D2634">
        <v>2012</v>
      </c>
      <c r="E2634" t="s">
        <v>1697</v>
      </c>
      <c r="F2634" t="s">
        <v>9071</v>
      </c>
      <c r="G2634">
        <v>21</v>
      </c>
      <c r="J2634">
        <v>21</v>
      </c>
      <c r="K2634" t="s">
        <v>34002</v>
      </c>
      <c r="L2634" t="s">
        <v>33891</v>
      </c>
      <c r="M2634" t="s">
        <v>34087</v>
      </c>
      <c r="N2634" t="s">
        <v>33852</v>
      </c>
      <c r="O2634" t="s">
        <v>33853</v>
      </c>
      <c r="P2634" t="s">
        <v>34099</v>
      </c>
      <c r="Q2634">
        <v>37.466666666666697</v>
      </c>
      <c r="R2634">
        <v>139.933333333333</v>
      </c>
      <c r="S2634">
        <v>12</v>
      </c>
      <c r="T2634">
        <v>12.9963369963369</v>
      </c>
      <c r="U2634">
        <v>76.710849977273298</v>
      </c>
      <c r="V2634">
        <v>381</v>
      </c>
      <c r="W2634">
        <v>13</v>
      </c>
    </row>
    <row r="2635" spans="1:23" hidden="1">
      <c r="A2635" t="s">
        <v>34328</v>
      </c>
      <c r="B2635" t="s">
        <v>9067</v>
      </c>
      <c r="C2635" t="s">
        <v>9069</v>
      </c>
      <c r="D2635">
        <v>2012</v>
      </c>
      <c r="E2635" t="s">
        <v>1697</v>
      </c>
      <c r="F2635" t="s">
        <v>9071</v>
      </c>
      <c r="G2635">
        <v>21</v>
      </c>
      <c r="J2635">
        <v>21</v>
      </c>
      <c r="K2635" t="s">
        <v>34002</v>
      </c>
      <c r="L2635" t="s">
        <v>33891</v>
      </c>
      <c r="M2635" t="s">
        <v>34087</v>
      </c>
      <c r="N2635" t="s">
        <v>33852</v>
      </c>
      <c r="O2635" t="s">
        <v>33853</v>
      </c>
      <c r="P2635" t="s">
        <v>34099</v>
      </c>
      <c r="Q2635">
        <v>37.466666666666697</v>
      </c>
      <c r="R2635">
        <v>139.933333333333</v>
      </c>
      <c r="S2635">
        <v>12</v>
      </c>
      <c r="T2635">
        <v>13.2307692307692</v>
      </c>
      <c r="U2635">
        <v>66.121560920831001</v>
      </c>
      <c r="V2635">
        <v>381</v>
      </c>
      <c r="W2635">
        <v>13.25</v>
      </c>
    </row>
    <row r="2636" spans="1:23" hidden="1">
      <c r="A2636" t="s">
        <v>34328</v>
      </c>
      <c r="B2636" t="s">
        <v>9067</v>
      </c>
      <c r="C2636" t="s">
        <v>9069</v>
      </c>
      <c r="D2636">
        <v>2012</v>
      </c>
      <c r="E2636" t="s">
        <v>1697</v>
      </c>
      <c r="F2636" t="s">
        <v>9071</v>
      </c>
      <c r="G2636">
        <v>21</v>
      </c>
      <c r="J2636">
        <v>21</v>
      </c>
      <c r="K2636" t="s">
        <v>34002</v>
      </c>
      <c r="L2636" t="s">
        <v>33891</v>
      </c>
      <c r="M2636" t="s">
        <v>34087</v>
      </c>
      <c r="N2636" t="s">
        <v>33852</v>
      </c>
      <c r="O2636" t="s">
        <v>33853</v>
      </c>
      <c r="P2636" t="s">
        <v>34099</v>
      </c>
      <c r="Q2636">
        <v>37.466666666666697</v>
      </c>
      <c r="R2636">
        <v>139.933333333333</v>
      </c>
      <c r="S2636">
        <v>12</v>
      </c>
      <c r="T2636">
        <v>13.450549450549399</v>
      </c>
      <c r="U2636">
        <v>60.277131627496502</v>
      </c>
      <c r="V2636">
        <v>381</v>
      </c>
      <c r="W2636">
        <v>13.5</v>
      </c>
    </row>
    <row r="2637" spans="1:23" hidden="1">
      <c r="A2637" t="s">
        <v>34328</v>
      </c>
      <c r="B2637" t="s">
        <v>9067</v>
      </c>
      <c r="C2637" t="s">
        <v>9069</v>
      </c>
      <c r="D2637">
        <v>2012</v>
      </c>
      <c r="E2637" t="s">
        <v>1697</v>
      </c>
      <c r="F2637" t="s">
        <v>9071</v>
      </c>
      <c r="G2637">
        <v>21</v>
      </c>
      <c r="J2637">
        <v>21</v>
      </c>
      <c r="K2637" t="s">
        <v>34002</v>
      </c>
      <c r="L2637" t="s">
        <v>33891</v>
      </c>
      <c r="M2637" t="s">
        <v>34087</v>
      </c>
      <c r="N2637" t="s">
        <v>33852</v>
      </c>
      <c r="O2637" t="s">
        <v>33853</v>
      </c>
      <c r="P2637" t="s">
        <v>34099</v>
      </c>
      <c r="Q2637">
        <v>37.466666666666697</v>
      </c>
      <c r="R2637">
        <v>139.933333333333</v>
      </c>
      <c r="S2637">
        <v>12</v>
      </c>
      <c r="T2637">
        <v>13.772893772893701</v>
      </c>
      <c r="U2637">
        <v>73.408465014304397</v>
      </c>
      <c r="V2637">
        <v>381</v>
      </c>
      <c r="W2637">
        <v>13.75</v>
      </c>
    </row>
    <row r="2638" spans="1:23" hidden="1">
      <c r="A2638" t="s">
        <v>34328</v>
      </c>
      <c r="B2638" t="s">
        <v>9067</v>
      </c>
      <c r="C2638" t="s">
        <v>9069</v>
      </c>
      <c r="D2638">
        <v>2012</v>
      </c>
      <c r="E2638" t="s">
        <v>1697</v>
      </c>
      <c r="F2638" t="s">
        <v>9071</v>
      </c>
      <c r="G2638">
        <v>21</v>
      </c>
      <c r="J2638">
        <v>21</v>
      </c>
      <c r="K2638" t="s">
        <v>34002</v>
      </c>
      <c r="L2638" t="s">
        <v>33891</v>
      </c>
      <c r="M2638" t="s">
        <v>34087</v>
      </c>
      <c r="N2638" t="s">
        <v>33852</v>
      </c>
      <c r="O2638" t="s">
        <v>33853</v>
      </c>
      <c r="P2638" t="s">
        <v>34099</v>
      </c>
      <c r="Q2638">
        <v>37.466666666666697</v>
      </c>
      <c r="R2638">
        <v>139.933333333333</v>
      </c>
      <c r="S2638">
        <v>12</v>
      </c>
      <c r="T2638">
        <v>13.9780219780219</v>
      </c>
      <c r="U2638">
        <v>26.323494024223901</v>
      </c>
      <c r="V2638">
        <v>381</v>
      </c>
      <c r="W2638">
        <v>14</v>
      </c>
    </row>
    <row r="2639" spans="1:23" hidden="1">
      <c r="A2639" t="s">
        <v>34328</v>
      </c>
      <c r="B2639" t="s">
        <v>9067</v>
      </c>
      <c r="C2639" t="s">
        <v>9069</v>
      </c>
      <c r="D2639">
        <v>2012</v>
      </c>
      <c r="E2639" t="s">
        <v>1697</v>
      </c>
      <c r="F2639" t="s">
        <v>9071</v>
      </c>
      <c r="G2639">
        <v>21</v>
      </c>
      <c r="J2639">
        <v>21</v>
      </c>
      <c r="K2639" t="s">
        <v>34002</v>
      </c>
      <c r="L2639" t="s">
        <v>33891</v>
      </c>
      <c r="M2639" t="s">
        <v>34087</v>
      </c>
      <c r="N2639" t="s">
        <v>33852</v>
      </c>
      <c r="O2639" t="s">
        <v>33853</v>
      </c>
      <c r="P2639" t="s">
        <v>34099</v>
      </c>
      <c r="Q2639">
        <v>37.466666666666697</v>
      </c>
      <c r="R2639">
        <v>139.933333333333</v>
      </c>
      <c r="S2639">
        <v>12</v>
      </c>
      <c r="T2639">
        <v>14.2417582417582</v>
      </c>
      <c r="U2639">
        <v>14.638646025507301</v>
      </c>
      <c r="V2639">
        <v>381</v>
      </c>
      <c r="W2639">
        <v>14.25</v>
      </c>
    </row>
    <row r="2640" spans="1:23" hidden="1">
      <c r="A2640" t="s">
        <v>34328</v>
      </c>
      <c r="B2640" t="s">
        <v>9067</v>
      </c>
      <c r="C2640" t="s">
        <v>9069</v>
      </c>
      <c r="D2640">
        <v>2012</v>
      </c>
      <c r="E2640" t="s">
        <v>1697</v>
      </c>
      <c r="F2640" t="s">
        <v>9071</v>
      </c>
      <c r="G2640">
        <v>21</v>
      </c>
      <c r="J2640">
        <v>21</v>
      </c>
      <c r="K2640" t="s">
        <v>34002</v>
      </c>
      <c r="L2640" t="s">
        <v>33891</v>
      </c>
      <c r="M2640" t="s">
        <v>34087</v>
      </c>
      <c r="N2640" t="s">
        <v>33852</v>
      </c>
      <c r="O2640" t="s">
        <v>33853</v>
      </c>
      <c r="P2640" t="s">
        <v>34099</v>
      </c>
      <c r="Q2640">
        <v>37.466666666666697</v>
      </c>
      <c r="R2640">
        <v>139.933333333333</v>
      </c>
      <c r="S2640">
        <v>12</v>
      </c>
      <c r="T2640">
        <v>14.4761904761904</v>
      </c>
      <c r="U2640">
        <v>3.3194299617657301</v>
      </c>
      <c r="V2640">
        <v>381</v>
      </c>
      <c r="W2640">
        <v>14.5</v>
      </c>
    </row>
    <row r="2641" spans="1:23" hidden="1">
      <c r="A2641" t="s">
        <v>34328</v>
      </c>
      <c r="B2641" t="s">
        <v>9067</v>
      </c>
      <c r="C2641" t="s">
        <v>9069</v>
      </c>
      <c r="D2641">
        <v>2012</v>
      </c>
      <c r="E2641" t="s">
        <v>1697</v>
      </c>
      <c r="F2641" t="s">
        <v>9071</v>
      </c>
      <c r="G2641">
        <v>21</v>
      </c>
      <c r="J2641">
        <v>21</v>
      </c>
      <c r="K2641" t="s">
        <v>34002</v>
      </c>
      <c r="L2641" t="s">
        <v>33891</v>
      </c>
      <c r="M2641" t="s">
        <v>34087</v>
      </c>
      <c r="N2641" t="s">
        <v>33852</v>
      </c>
      <c r="O2641" t="s">
        <v>33853</v>
      </c>
      <c r="P2641" t="s">
        <v>34099</v>
      </c>
      <c r="Q2641">
        <v>37.466666666666697</v>
      </c>
      <c r="R2641">
        <v>139.933333333333</v>
      </c>
      <c r="S2641">
        <v>12</v>
      </c>
      <c r="T2641">
        <v>15.9706959706959</v>
      </c>
      <c r="U2641">
        <v>2.19044945322316</v>
      </c>
      <c r="V2641">
        <v>381</v>
      </c>
      <c r="W2641">
        <v>16</v>
      </c>
    </row>
    <row r="2642" spans="1:23" hidden="1">
      <c r="A2642" t="s">
        <v>34328</v>
      </c>
      <c r="B2642" t="s">
        <v>9067</v>
      </c>
      <c r="C2642" t="s">
        <v>9069</v>
      </c>
      <c r="D2642">
        <v>2012</v>
      </c>
      <c r="E2642" t="s">
        <v>1697</v>
      </c>
      <c r="F2642" t="s">
        <v>9071</v>
      </c>
      <c r="G2642">
        <v>21</v>
      </c>
      <c r="J2642">
        <v>21</v>
      </c>
      <c r="K2642" t="s">
        <v>33803</v>
      </c>
      <c r="L2642" t="s">
        <v>33891</v>
      </c>
      <c r="M2642" t="s">
        <v>34087</v>
      </c>
      <c r="N2642" t="s">
        <v>33852</v>
      </c>
      <c r="O2642" t="s">
        <v>33853</v>
      </c>
      <c r="P2642" t="s">
        <v>34100</v>
      </c>
      <c r="Q2642">
        <v>39.766666666666701</v>
      </c>
      <c r="R2642">
        <v>-74.983333333333306</v>
      </c>
      <c r="S2642">
        <v>12</v>
      </c>
      <c r="T2642">
        <v>7.9850467289719598</v>
      </c>
      <c r="U2642">
        <v>97.522123893805301</v>
      </c>
      <c r="V2642">
        <v>381</v>
      </c>
      <c r="W2642">
        <v>8</v>
      </c>
    </row>
    <row r="2643" spans="1:23" hidden="1">
      <c r="A2643" t="s">
        <v>34328</v>
      </c>
      <c r="B2643" t="s">
        <v>9067</v>
      </c>
      <c r="C2643" t="s">
        <v>9069</v>
      </c>
      <c r="D2643">
        <v>2012</v>
      </c>
      <c r="E2643" t="s">
        <v>1697</v>
      </c>
      <c r="F2643" t="s">
        <v>9071</v>
      </c>
      <c r="G2643">
        <v>21</v>
      </c>
      <c r="J2643">
        <v>21</v>
      </c>
      <c r="K2643" t="s">
        <v>33803</v>
      </c>
      <c r="L2643" t="s">
        <v>33891</v>
      </c>
      <c r="M2643" t="s">
        <v>34087</v>
      </c>
      <c r="N2643" t="s">
        <v>33852</v>
      </c>
      <c r="O2643" t="s">
        <v>33853</v>
      </c>
      <c r="P2643" t="s">
        <v>34100</v>
      </c>
      <c r="Q2643">
        <v>39.766666666666701</v>
      </c>
      <c r="R2643">
        <v>-74.983333333333306</v>
      </c>
      <c r="S2643">
        <v>12</v>
      </c>
      <c r="T2643">
        <v>11.977570093457899</v>
      </c>
      <c r="U2643">
        <v>92.655032668927305</v>
      </c>
      <c r="V2643">
        <v>381</v>
      </c>
      <c r="W2643">
        <v>12</v>
      </c>
    </row>
    <row r="2644" spans="1:23" hidden="1">
      <c r="A2644" t="s">
        <v>34328</v>
      </c>
      <c r="B2644" t="s">
        <v>9067</v>
      </c>
      <c r="C2644" t="s">
        <v>9069</v>
      </c>
      <c r="D2644">
        <v>2012</v>
      </c>
      <c r="E2644" t="s">
        <v>1697</v>
      </c>
      <c r="F2644" t="s">
        <v>9071</v>
      </c>
      <c r="G2644">
        <v>21</v>
      </c>
      <c r="J2644">
        <v>21</v>
      </c>
      <c r="K2644" t="s">
        <v>33803</v>
      </c>
      <c r="L2644" t="s">
        <v>33891</v>
      </c>
      <c r="M2644" t="s">
        <v>34087</v>
      </c>
      <c r="N2644" t="s">
        <v>33852</v>
      </c>
      <c r="O2644" t="s">
        <v>33853</v>
      </c>
      <c r="P2644" t="s">
        <v>34100</v>
      </c>
      <c r="Q2644">
        <v>39.766666666666701</v>
      </c>
      <c r="R2644">
        <v>-74.983333333333306</v>
      </c>
      <c r="S2644">
        <v>12</v>
      </c>
      <c r="T2644">
        <v>12.4710280373831</v>
      </c>
      <c r="U2644">
        <v>91.936150856008595</v>
      </c>
      <c r="V2644">
        <v>381</v>
      </c>
      <c r="W2644">
        <v>12.5</v>
      </c>
    </row>
    <row r="2645" spans="1:23" hidden="1">
      <c r="A2645" t="s">
        <v>34328</v>
      </c>
      <c r="B2645" t="s">
        <v>9067</v>
      </c>
      <c r="C2645" t="s">
        <v>9069</v>
      </c>
      <c r="D2645">
        <v>2012</v>
      </c>
      <c r="E2645" t="s">
        <v>1697</v>
      </c>
      <c r="F2645" t="s">
        <v>9071</v>
      </c>
      <c r="G2645">
        <v>21</v>
      </c>
      <c r="J2645">
        <v>21</v>
      </c>
      <c r="K2645" t="s">
        <v>33803</v>
      </c>
      <c r="L2645" t="s">
        <v>33891</v>
      </c>
      <c r="M2645" t="s">
        <v>34087</v>
      </c>
      <c r="N2645" t="s">
        <v>33852</v>
      </c>
      <c r="O2645" t="s">
        <v>33853</v>
      </c>
      <c r="P2645" t="s">
        <v>34100</v>
      </c>
      <c r="Q2645">
        <v>39.766666666666701</v>
      </c>
      <c r="R2645">
        <v>-74.983333333333306</v>
      </c>
      <c r="S2645">
        <v>12</v>
      </c>
      <c r="T2645">
        <v>12.770093457943901</v>
      </c>
      <c r="U2645">
        <v>92.991481267058106</v>
      </c>
      <c r="V2645">
        <v>381</v>
      </c>
      <c r="W2645">
        <v>12.75</v>
      </c>
    </row>
    <row r="2646" spans="1:23" hidden="1">
      <c r="A2646" t="s">
        <v>34328</v>
      </c>
      <c r="B2646" t="s">
        <v>9067</v>
      </c>
      <c r="C2646" t="s">
        <v>9069</v>
      </c>
      <c r="D2646">
        <v>2012</v>
      </c>
      <c r="E2646" t="s">
        <v>1697</v>
      </c>
      <c r="F2646" t="s">
        <v>9071</v>
      </c>
      <c r="G2646">
        <v>21</v>
      </c>
      <c r="J2646">
        <v>21</v>
      </c>
      <c r="K2646" t="s">
        <v>33803</v>
      </c>
      <c r="L2646" t="s">
        <v>33891</v>
      </c>
      <c r="M2646" t="s">
        <v>34087</v>
      </c>
      <c r="N2646" t="s">
        <v>33852</v>
      </c>
      <c r="O2646" t="s">
        <v>33853</v>
      </c>
      <c r="P2646" t="s">
        <v>34100</v>
      </c>
      <c r="Q2646">
        <v>39.766666666666701</v>
      </c>
      <c r="R2646">
        <v>-74.983333333333306</v>
      </c>
      <c r="S2646">
        <v>12</v>
      </c>
      <c r="T2646">
        <v>12.9943925233644</v>
      </c>
      <c r="U2646">
        <v>61.128111818708099</v>
      </c>
      <c r="V2646">
        <v>381</v>
      </c>
      <c r="W2646">
        <v>13</v>
      </c>
    </row>
    <row r="2647" spans="1:23" hidden="1">
      <c r="A2647" t="s">
        <v>34328</v>
      </c>
      <c r="B2647" t="s">
        <v>9067</v>
      </c>
      <c r="C2647" t="s">
        <v>9069</v>
      </c>
      <c r="D2647">
        <v>2012</v>
      </c>
      <c r="E2647" t="s">
        <v>1697</v>
      </c>
      <c r="F2647" t="s">
        <v>9071</v>
      </c>
      <c r="G2647">
        <v>21</v>
      </c>
      <c r="J2647">
        <v>21</v>
      </c>
      <c r="K2647" t="s">
        <v>33803</v>
      </c>
      <c r="L2647" t="s">
        <v>33891</v>
      </c>
      <c r="M2647" t="s">
        <v>34087</v>
      </c>
      <c r="N2647" t="s">
        <v>33852</v>
      </c>
      <c r="O2647" t="s">
        <v>33853</v>
      </c>
      <c r="P2647" t="s">
        <v>34100</v>
      </c>
      <c r="Q2647">
        <v>39.766666666666701</v>
      </c>
      <c r="R2647">
        <v>-74.983333333333306</v>
      </c>
      <c r="S2647">
        <v>12</v>
      </c>
      <c r="T2647">
        <v>13.218691588784999</v>
      </c>
      <c r="U2647">
        <v>47.494830865933302</v>
      </c>
      <c r="V2647">
        <v>381</v>
      </c>
      <c r="W2647">
        <v>13.25</v>
      </c>
    </row>
    <row r="2648" spans="1:23" hidden="1">
      <c r="A2648" t="s">
        <v>34328</v>
      </c>
      <c r="B2648" t="s">
        <v>9067</v>
      </c>
      <c r="C2648" t="s">
        <v>9069</v>
      </c>
      <c r="D2648">
        <v>2012</v>
      </c>
      <c r="E2648" t="s">
        <v>1697</v>
      </c>
      <c r="F2648" t="s">
        <v>9071</v>
      </c>
      <c r="G2648">
        <v>21</v>
      </c>
      <c r="J2648">
        <v>21</v>
      </c>
      <c r="K2648" t="s">
        <v>33803</v>
      </c>
      <c r="L2648" t="s">
        <v>33891</v>
      </c>
      <c r="M2648" t="s">
        <v>34087</v>
      </c>
      <c r="N2648" t="s">
        <v>33852</v>
      </c>
      <c r="O2648" t="s">
        <v>33853</v>
      </c>
      <c r="P2648" t="s">
        <v>34100</v>
      </c>
      <c r="Q2648">
        <v>39.766666666666701</v>
      </c>
      <c r="R2648">
        <v>-74.983333333333306</v>
      </c>
      <c r="S2648">
        <v>12</v>
      </c>
      <c r="T2648">
        <v>13.4878504672897</v>
      </c>
      <c r="U2648">
        <v>51.205690182780501</v>
      </c>
      <c r="V2648">
        <v>381</v>
      </c>
      <c r="W2648">
        <v>13.5</v>
      </c>
    </row>
    <row r="2649" spans="1:23" hidden="1">
      <c r="A2649" t="s">
        <v>34328</v>
      </c>
      <c r="B2649" t="s">
        <v>9067</v>
      </c>
      <c r="C2649" t="s">
        <v>9069</v>
      </c>
      <c r="D2649">
        <v>2012</v>
      </c>
      <c r="E2649" t="s">
        <v>1697</v>
      </c>
      <c r="F2649" t="s">
        <v>9071</v>
      </c>
      <c r="G2649">
        <v>21</v>
      </c>
      <c r="J2649">
        <v>21</v>
      </c>
      <c r="K2649" t="s">
        <v>33803</v>
      </c>
      <c r="L2649" t="s">
        <v>33891</v>
      </c>
      <c r="M2649" t="s">
        <v>34087</v>
      </c>
      <c r="N2649" t="s">
        <v>33852</v>
      </c>
      <c r="O2649" t="s">
        <v>33853</v>
      </c>
      <c r="P2649" t="s">
        <v>34100</v>
      </c>
      <c r="Q2649">
        <v>39.766666666666701</v>
      </c>
      <c r="R2649">
        <v>-74.983333333333306</v>
      </c>
      <c r="S2649">
        <v>12</v>
      </c>
      <c r="T2649">
        <v>13.7570093457943</v>
      </c>
      <c r="U2649">
        <v>35.270531800512799</v>
      </c>
      <c r="V2649">
        <v>381</v>
      </c>
      <c r="W2649">
        <v>13.75</v>
      </c>
    </row>
    <row r="2650" spans="1:23" hidden="1">
      <c r="A2650" t="s">
        <v>34328</v>
      </c>
      <c r="B2650" t="s">
        <v>9067</v>
      </c>
      <c r="C2650" t="s">
        <v>9069</v>
      </c>
      <c r="D2650">
        <v>2012</v>
      </c>
      <c r="E2650" t="s">
        <v>1697</v>
      </c>
      <c r="F2650" t="s">
        <v>9071</v>
      </c>
      <c r="G2650">
        <v>21</v>
      </c>
      <c r="J2650">
        <v>21</v>
      </c>
      <c r="K2650" t="s">
        <v>33803</v>
      </c>
      <c r="L2650" t="s">
        <v>33891</v>
      </c>
      <c r="M2650" t="s">
        <v>34087</v>
      </c>
      <c r="N2650" t="s">
        <v>33852</v>
      </c>
      <c r="O2650" t="s">
        <v>33853</v>
      </c>
      <c r="P2650" t="s">
        <v>34100</v>
      </c>
      <c r="Q2650">
        <v>39.766666666666701</v>
      </c>
      <c r="R2650">
        <v>-74.983333333333306</v>
      </c>
      <c r="S2650">
        <v>12</v>
      </c>
      <c r="T2650">
        <v>13.996261682242899</v>
      </c>
      <c r="U2650">
        <v>10.132495244396599</v>
      </c>
      <c r="V2650">
        <v>381</v>
      </c>
      <c r="W2650">
        <v>14</v>
      </c>
    </row>
    <row r="2651" spans="1:23" hidden="1">
      <c r="A2651" t="s">
        <v>34328</v>
      </c>
      <c r="B2651" t="s">
        <v>9067</v>
      </c>
      <c r="C2651" t="s">
        <v>9069</v>
      </c>
      <c r="D2651">
        <v>2012</v>
      </c>
      <c r="E2651" t="s">
        <v>1697</v>
      </c>
      <c r="F2651" t="s">
        <v>9071</v>
      </c>
      <c r="G2651">
        <v>21</v>
      </c>
      <c r="J2651">
        <v>21</v>
      </c>
      <c r="K2651" t="s">
        <v>33803</v>
      </c>
      <c r="L2651" t="s">
        <v>33891</v>
      </c>
      <c r="M2651" t="s">
        <v>34087</v>
      </c>
      <c r="N2651" t="s">
        <v>33852</v>
      </c>
      <c r="O2651" t="s">
        <v>33853</v>
      </c>
      <c r="P2651" t="s">
        <v>34100</v>
      </c>
      <c r="Q2651">
        <v>39.766666666666701</v>
      </c>
      <c r="R2651">
        <v>-74.983333333333306</v>
      </c>
      <c r="S2651">
        <v>12</v>
      </c>
      <c r="T2651">
        <v>14.2056074766355</v>
      </c>
      <c r="U2651">
        <v>13.3137044082375</v>
      </c>
      <c r="V2651">
        <v>381</v>
      </c>
      <c r="W2651">
        <v>14.25</v>
      </c>
    </row>
    <row r="2652" spans="1:23" hidden="1">
      <c r="A2652" t="s">
        <v>34328</v>
      </c>
      <c r="B2652" t="s">
        <v>9067</v>
      </c>
      <c r="C2652" t="s">
        <v>9069</v>
      </c>
      <c r="D2652">
        <v>2012</v>
      </c>
      <c r="E2652" t="s">
        <v>1697</v>
      </c>
      <c r="F2652" t="s">
        <v>9071</v>
      </c>
      <c r="G2652">
        <v>21</v>
      </c>
      <c r="J2652">
        <v>21</v>
      </c>
      <c r="K2652" t="s">
        <v>33803</v>
      </c>
      <c r="L2652" t="s">
        <v>33891</v>
      </c>
      <c r="M2652" t="s">
        <v>34087</v>
      </c>
      <c r="N2652" t="s">
        <v>33852</v>
      </c>
      <c r="O2652" t="s">
        <v>33853</v>
      </c>
      <c r="P2652" t="s">
        <v>34100</v>
      </c>
      <c r="Q2652">
        <v>39.766666666666701</v>
      </c>
      <c r="R2652">
        <v>-74.983333333333306</v>
      </c>
      <c r="S2652">
        <v>12</v>
      </c>
      <c r="T2652">
        <v>14.504672897196199</v>
      </c>
      <c r="U2652">
        <v>2.1566454387561</v>
      </c>
      <c r="V2652">
        <v>381</v>
      </c>
      <c r="W2652">
        <v>14.5</v>
      </c>
    </row>
    <row r="2653" spans="1:23" hidden="1">
      <c r="A2653" t="s">
        <v>34328</v>
      </c>
      <c r="B2653" t="s">
        <v>9067</v>
      </c>
      <c r="C2653" t="s">
        <v>9069</v>
      </c>
      <c r="D2653">
        <v>2012</v>
      </c>
      <c r="E2653" t="s">
        <v>1697</v>
      </c>
      <c r="F2653" t="s">
        <v>9071</v>
      </c>
      <c r="G2653">
        <v>21</v>
      </c>
      <c r="J2653">
        <v>21</v>
      </c>
      <c r="K2653" t="s">
        <v>33803</v>
      </c>
      <c r="L2653" t="s">
        <v>33891</v>
      </c>
      <c r="M2653" t="s">
        <v>34087</v>
      </c>
      <c r="N2653" t="s">
        <v>33852</v>
      </c>
      <c r="O2653" t="s">
        <v>33853</v>
      </c>
      <c r="P2653" t="s">
        <v>34100</v>
      </c>
      <c r="Q2653">
        <v>39.766666666666701</v>
      </c>
      <c r="R2653">
        <v>-74.983333333333306</v>
      </c>
      <c r="S2653">
        <v>12</v>
      </c>
      <c r="T2653">
        <v>15.9551401869158</v>
      </c>
      <c r="U2653">
        <v>2.6555289057976998</v>
      </c>
      <c r="V2653">
        <v>381</v>
      </c>
      <c r="W2653">
        <v>16</v>
      </c>
    </row>
    <row r="2654" spans="1:23" hidden="1">
      <c r="A2654" t="s">
        <v>34328</v>
      </c>
      <c r="B2654" t="s">
        <v>9067</v>
      </c>
      <c r="C2654" t="s">
        <v>9069</v>
      </c>
      <c r="D2654">
        <v>2012</v>
      </c>
      <c r="E2654" t="s">
        <v>1697</v>
      </c>
      <c r="F2654" t="s">
        <v>9071</v>
      </c>
      <c r="G2654">
        <v>21</v>
      </c>
      <c r="J2654">
        <v>21</v>
      </c>
      <c r="K2654" t="s">
        <v>33803</v>
      </c>
      <c r="L2654" t="s">
        <v>33891</v>
      </c>
      <c r="M2654" t="s">
        <v>34087</v>
      </c>
      <c r="N2654" t="s">
        <v>33852</v>
      </c>
      <c r="O2654" t="s">
        <v>33853</v>
      </c>
      <c r="P2654" t="s">
        <v>34088</v>
      </c>
      <c r="Q2654">
        <v>31.116666666666699</v>
      </c>
      <c r="R2654">
        <v>-81.466666666666697</v>
      </c>
      <c r="S2654">
        <v>12</v>
      </c>
      <c r="T2654">
        <v>7.9458836999651199</v>
      </c>
      <c r="U2654">
        <v>81.451151221630695</v>
      </c>
      <c r="V2654">
        <v>381</v>
      </c>
      <c r="W2654">
        <v>8</v>
      </c>
    </row>
    <row r="2655" spans="1:23" hidden="1">
      <c r="A2655" t="s">
        <v>34328</v>
      </c>
      <c r="B2655" t="s">
        <v>9067</v>
      </c>
      <c r="C2655" t="s">
        <v>9069</v>
      </c>
      <c r="D2655">
        <v>2012</v>
      </c>
      <c r="E2655" t="s">
        <v>1697</v>
      </c>
      <c r="F2655" t="s">
        <v>9071</v>
      </c>
      <c r="G2655">
        <v>21</v>
      </c>
      <c r="J2655">
        <v>21</v>
      </c>
      <c r="K2655" t="s">
        <v>33803</v>
      </c>
      <c r="L2655" t="s">
        <v>33891</v>
      </c>
      <c r="M2655" t="s">
        <v>34087</v>
      </c>
      <c r="N2655" t="s">
        <v>33852</v>
      </c>
      <c r="O2655" t="s">
        <v>33853</v>
      </c>
      <c r="P2655" t="s">
        <v>34088</v>
      </c>
      <c r="Q2655">
        <v>31.116666666666699</v>
      </c>
      <c r="R2655">
        <v>-81.466666666666697</v>
      </c>
      <c r="S2655">
        <v>12</v>
      </c>
      <c r="T2655">
        <v>11.949910837078599</v>
      </c>
      <c r="U2655">
        <v>92.935072284479006</v>
      </c>
      <c r="V2655">
        <v>381</v>
      </c>
      <c r="W2655">
        <v>12</v>
      </c>
    </row>
    <row r="2656" spans="1:23" hidden="1">
      <c r="A2656" t="s">
        <v>34328</v>
      </c>
      <c r="B2656" t="s">
        <v>9067</v>
      </c>
      <c r="C2656" t="s">
        <v>9069</v>
      </c>
      <c r="D2656">
        <v>2012</v>
      </c>
      <c r="E2656" t="s">
        <v>1697</v>
      </c>
      <c r="F2656" t="s">
        <v>9071</v>
      </c>
      <c r="G2656">
        <v>21</v>
      </c>
      <c r="J2656">
        <v>21</v>
      </c>
      <c r="K2656" t="s">
        <v>33803</v>
      </c>
      <c r="L2656" t="s">
        <v>33891</v>
      </c>
      <c r="M2656" t="s">
        <v>34087</v>
      </c>
      <c r="N2656" t="s">
        <v>33852</v>
      </c>
      <c r="O2656" t="s">
        <v>33853</v>
      </c>
      <c r="P2656" t="s">
        <v>34088</v>
      </c>
      <c r="Q2656">
        <v>31.116666666666699</v>
      </c>
      <c r="R2656">
        <v>-81.466666666666697</v>
      </c>
      <c r="S2656">
        <v>12</v>
      </c>
      <c r="T2656">
        <v>12.470964473017499</v>
      </c>
      <c r="U2656">
        <v>94.148806664516997</v>
      </c>
      <c r="V2656">
        <v>381</v>
      </c>
      <c r="W2656">
        <v>12.5</v>
      </c>
    </row>
    <row r="2657" spans="1:23" hidden="1">
      <c r="A2657" t="s">
        <v>34328</v>
      </c>
      <c r="B2657" t="s">
        <v>9067</v>
      </c>
      <c r="C2657" t="s">
        <v>9069</v>
      </c>
      <c r="D2657">
        <v>2012</v>
      </c>
      <c r="E2657" t="s">
        <v>1697</v>
      </c>
      <c r="F2657" t="s">
        <v>9071</v>
      </c>
      <c r="G2657">
        <v>21</v>
      </c>
      <c r="J2657">
        <v>21</v>
      </c>
      <c r="K2657" t="s">
        <v>33803</v>
      </c>
      <c r="L2657" t="s">
        <v>33891</v>
      </c>
      <c r="M2657" t="s">
        <v>34087</v>
      </c>
      <c r="N2657" t="s">
        <v>33852</v>
      </c>
      <c r="O2657" t="s">
        <v>33853</v>
      </c>
      <c r="P2657" t="s">
        <v>34088</v>
      </c>
      <c r="Q2657">
        <v>31.116666666666699</v>
      </c>
      <c r="R2657">
        <v>-81.466666666666697</v>
      </c>
      <c r="S2657">
        <v>12</v>
      </c>
      <c r="T2657">
        <v>12.729490883008999</v>
      </c>
      <c r="U2657">
        <v>26.4695431305068</v>
      </c>
      <c r="V2657">
        <v>381</v>
      </c>
      <c r="W2657">
        <v>12.75</v>
      </c>
    </row>
    <row r="2658" spans="1:23" hidden="1">
      <c r="A2658" t="s">
        <v>34328</v>
      </c>
      <c r="B2658" t="s">
        <v>9067</v>
      </c>
      <c r="C2658" t="s">
        <v>9069</v>
      </c>
      <c r="D2658">
        <v>2012</v>
      </c>
      <c r="E2658" t="s">
        <v>1697</v>
      </c>
      <c r="F2658" t="s">
        <v>9071</v>
      </c>
      <c r="G2658">
        <v>21</v>
      </c>
      <c r="J2658">
        <v>21</v>
      </c>
      <c r="K2658" t="s">
        <v>33803</v>
      </c>
      <c r="L2658" t="s">
        <v>33891</v>
      </c>
      <c r="M2658" t="s">
        <v>34087</v>
      </c>
      <c r="N2658" t="s">
        <v>33852</v>
      </c>
      <c r="O2658" t="s">
        <v>33853</v>
      </c>
      <c r="P2658" t="s">
        <v>34088</v>
      </c>
      <c r="Q2658">
        <v>31.116666666666699</v>
      </c>
      <c r="R2658">
        <v>-81.466666666666697</v>
      </c>
      <c r="S2658">
        <v>12</v>
      </c>
      <c r="T2658">
        <v>12.9682764247971</v>
      </c>
      <c r="U2658">
        <v>25.0455685041027</v>
      </c>
      <c r="V2658">
        <v>381</v>
      </c>
      <c r="W2658">
        <v>13</v>
      </c>
    </row>
    <row r="2659" spans="1:23" hidden="1">
      <c r="A2659" t="s">
        <v>34328</v>
      </c>
      <c r="B2659" t="s">
        <v>9067</v>
      </c>
      <c r="C2659" t="s">
        <v>9069</v>
      </c>
      <c r="D2659">
        <v>2012</v>
      </c>
      <c r="E2659" t="s">
        <v>1697</v>
      </c>
      <c r="F2659" t="s">
        <v>9071</v>
      </c>
      <c r="G2659">
        <v>21</v>
      </c>
      <c r="J2659">
        <v>21</v>
      </c>
      <c r="K2659" t="s">
        <v>33803</v>
      </c>
      <c r="L2659" t="s">
        <v>33891</v>
      </c>
      <c r="M2659" t="s">
        <v>34087</v>
      </c>
      <c r="N2659" t="s">
        <v>33852</v>
      </c>
      <c r="O2659" t="s">
        <v>33853</v>
      </c>
      <c r="P2659" t="s">
        <v>34088</v>
      </c>
      <c r="Q2659">
        <v>31.116666666666699</v>
      </c>
      <c r="R2659">
        <v>-81.466666666666697</v>
      </c>
      <c r="S2659">
        <v>12</v>
      </c>
      <c r="T2659">
        <v>13.224749784495501</v>
      </c>
      <c r="U2659">
        <v>14.2568550164836</v>
      </c>
      <c r="V2659">
        <v>381</v>
      </c>
      <c r="W2659">
        <v>13.25</v>
      </c>
    </row>
    <row r="2660" spans="1:23" hidden="1">
      <c r="A2660" t="s">
        <v>34328</v>
      </c>
      <c r="B2660" t="s">
        <v>9067</v>
      </c>
      <c r="C2660" t="s">
        <v>9069</v>
      </c>
      <c r="D2660">
        <v>2012</v>
      </c>
      <c r="E2660" t="s">
        <v>1697</v>
      </c>
      <c r="F2660" t="s">
        <v>9071</v>
      </c>
      <c r="G2660">
        <v>21</v>
      </c>
      <c r="J2660">
        <v>21</v>
      </c>
      <c r="K2660" t="s">
        <v>33803</v>
      </c>
      <c r="L2660" t="s">
        <v>33891</v>
      </c>
      <c r="M2660" t="s">
        <v>34087</v>
      </c>
      <c r="N2660" t="s">
        <v>33852</v>
      </c>
      <c r="O2660" t="s">
        <v>33853</v>
      </c>
      <c r="P2660" t="s">
        <v>34088</v>
      </c>
      <c r="Q2660">
        <v>31.116666666666699</v>
      </c>
      <c r="R2660">
        <v>-81.466666666666697</v>
      </c>
      <c r="S2660">
        <v>12</v>
      </c>
      <c r="T2660">
        <v>13.4508485283182</v>
      </c>
      <c r="U2660">
        <v>5.4129460613677596</v>
      </c>
      <c r="V2660">
        <v>381</v>
      </c>
      <c r="W2660">
        <v>13.5</v>
      </c>
    </row>
    <row r="2661" spans="1:23" hidden="1">
      <c r="A2661" t="s">
        <v>34328</v>
      </c>
      <c r="B2661" t="s">
        <v>9067</v>
      </c>
      <c r="C2661" t="s">
        <v>9069</v>
      </c>
      <c r="D2661">
        <v>2012</v>
      </c>
      <c r="E2661" t="s">
        <v>1697</v>
      </c>
      <c r="F2661" t="s">
        <v>9071</v>
      </c>
      <c r="G2661">
        <v>21</v>
      </c>
      <c r="J2661">
        <v>21</v>
      </c>
      <c r="K2661" t="s">
        <v>33803</v>
      </c>
      <c r="L2661" t="s">
        <v>33891</v>
      </c>
      <c r="M2661" t="s">
        <v>34087</v>
      </c>
      <c r="N2661" t="s">
        <v>33852</v>
      </c>
      <c r="O2661" t="s">
        <v>33853</v>
      </c>
      <c r="P2661" t="s">
        <v>34088</v>
      </c>
      <c r="Q2661">
        <v>31.116666666666699</v>
      </c>
      <c r="R2661">
        <v>-81.466666666666697</v>
      </c>
      <c r="S2661">
        <v>12</v>
      </c>
      <c r="T2661">
        <v>13.6893708585303</v>
      </c>
      <c r="U2661">
        <v>4.8723752870651102</v>
      </c>
      <c r="V2661">
        <v>381</v>
      </c>
      <c r="W2661">
        <v>13.75</v>
      </c>
    </row>
    <row r="2662" spans="1:23" hidden="1">
      <c r="A2662" t="s">
        <v>34328</v>
      </c>
      <c r="B2662" t="s">
        <v>9067</v>
      </c>
      <c r="C2662" t="s">
        <v>9069</v>
      </c>
      <c r="D2662">
        <v>2012</v>
      </c>
      <c r="E2662" t="s">
        <v>1697</v>
      </c>
      <c r="F2662" t="s">
        <v>9071</v>
      </c>
      <c r="G2662">
        <v>21</v>
      </c>
      <c r="J2662">
        <v>21</v>
      </c>
      <c r="K2662" t="s">
        <v>33803</v>
      </c>
      <c r="L2662" t="s">
        <v>33891</v>
      </c>
      <c r="M2662" t="s">
        <v>34087</v>
      </c>
      <c r="N2662" t="s">
        <v>33852</v>
      </c>
      <c r="O2662" t="s">
        <v>33853</v>
      </c>
      <c r="P2662" t="s">
        <v>34088</v>
      </c>
      <c r="Q2662">
        <v>31.116666666666699</v>
      </c>
      <c r="R2662">
        <v>-81.466666666666697</v>
      </c>
      <c r="S2662">
        <v>12</v>
      </c>
      <c r="T2662">
        <v>13.988852989754401</v>
      </c>
      <c r="U2662">
        <v>-0.264527633925354</v>
      </c>
      <c r="V2662">
        <v>381</v>
      </c>
      <c r="W2662">
        <v>14</v>
      </c>
    </row>
    <row r="2663" spans="1:23" hidden="1">
      <c r="A2663" t="s">
        <v>34328</v>
      </c>
      <c r="B2663" t="s">
        <v>9067</v>
      </c>
      <c r="C2663" t="s">
        <v>9069</v>
      </c>
      <c r="D2663">
        <v>2012</v>
      </c>
      <c r="E2663" t="s">
        <v>1697</v>
      </c>
      <c r="F2663" t="s">
        <v>9071</v>
      </c>
      <c r="G2663">
        <v>21</v>
      </c>
      <c r="J2663">
        <v>21</v>
      </c>
      <c r="K2663" t="s">
        <v>33803</v>
      </c>
      <c r="L2663" t="s">
        <v>33891</v>
      </c>
      <c r="M2663" t="s">
        <v>34087</v>
      </c>
      <c r="N2663" t="s">
        <v>33852</v>
      </c>
      <c r="O2663" t="s">
        <v>33853</v>
      </c>
      <c r="P2663" t="s">
        <v>34088</v>
      </c>
      <c r="Q2663">
        <v>31.116666666666699</v>
      </c>
      <c r="R2663">
        <v>-81.466666666666697</v>
      </c>
      <c r="S2663">
        <v>12</v>
      </c>
      <c r="T2663">
        <v>14.2262171890319</v>
      </c>
      <c r="U2663">
        <v>3.0818785410181899</v>
      </c>
      <c r="V2663">
        <v>381</v>
      </c>
      <c r="W2663">
        <v>14.25</v>
      </c>
    </row>
    <row r="2664" spans="1:23" hidden="1">
      <c r="A2664" t="s">
        <v>34328</v>
      </c>
      <c r="B2664" t="s">
        <v>9067</v>
      </c>
      <c r="C2664" t="s">
        <v>9069</v>
      </c>
      <c r="D2664">
        <v>2012</v>
      </c>
      <c r="E2664" t="s">
        <v>1697</v>
      </c>
      <c r="F2664" t="s">
        <v>9071</v>
      </c>
      <c r="G2664">
        <v>21</v>
      </c>
      <c r="J2664">
        <v>21</v>
      </c>
      <c r="K2664" t="s">
        <v>33803</v>
      </c>
      <c r="L2664" t="s">
        <v>33891</v>
      </c>
      <c r="M2664" t="s">
        <v>34087</v>
      </c>
      <c r="N2664" t="s">
        <v>33852</v>
      </c>
      <c r="O2664" t="s">
        <v>33853</v>
      </c>
      <c r="P2664" t="s">
        <v>34088</v>
      </c>
      <c r="Q2664">
        <v>31.116666666666699</v>
      </c>
      <c r="R2664">
        <v>-81.466666666666697</v>
      </c>
      <c r="S2664">
        <v>12</v>
      </c>
      <c r="T2664">
        <v>14.465634438602599</v>
      </c>
      <c r="U2664">
        <v>-0.462265330429247</v>
      </c>
      <c r="V2664">
        <v>381</v>
      </c>
      <c r="W2664">
        <v>14.5</v>
      </c>
    </row>
    <row r="2665" spans="1:23" hidden="1">
      <c r="A2665" t="s">
        <v>34328</v>
      </c>
      <c r="B2665" t="s">
        <v>9067</v>
      </c>
      <c r="C2665" t="s">
        <v>9069</v>
      </c>
      <c r="D2665">
        <v>2012</v>
      </c>
      <c r="E2665" t="s">
        <v>1697</v>
      </c>
      <c r="F2665" t="s">
        <v>9071</v>
      </c>
      <c r="G2665">
        <v>21</v>
      </c>
      <c r="J2665">
        <v>21</v>
      </c>
      <c r="K2665" t="s">
        <v>33803</v>
      </c>
      <c r="L2665" t="s">
        <v>33891</v>
      </c>
      <c r="M2665" t="s">
        <v>34087</v>
      </c>
      <c r="N2665" t="s">
        <v>33852</v>
      </c>
      <c r="O2665" t="s">
        <v>33853</v>
      </c>
      <c r="P2665" t="s">
        <v>34088</v>
      </c>
      <c r="Q2665">
        <v>31.116666666666699</v>
      </c>
      <c r="R2665">
        <v>-81.466666666666697</v>
      </c>
      <c r="S2665">
        <v>12</v>
      </c>
      <c r="T2665">
        <v>15.999420934532701</v>
      </c>
      <c r="U2665">
        <v>1.7668077042028001</v>
      </c>
      <c r="V2665">
        <v>381</v>
      </c>
      <c r="W2665">
        <v>16</v>
      </c>
    </row>
    <row r="2666" spans="1:23" hidden="1">
      <c r="A2666" t="s">
        <v>34328</v>
      </c>
      <c r="B2666" t="s">
        <v>9067</v>
      </c>
      <c r="C2666" t="s">
        <v>9069</v>
      </c>
      <c r="D2666">
        <v>2012</v>
      </c>
      <c r="E2666" t="s">
        <v>1697</v>
      </c>
      <c r="F2666" t="s">
        <v>9071</v>
      </c>
      <c r="G2666">
        <v>21</v>
      </c>
      <c r="J2666">
        <v>21</v>
      </c>
      <c r="K2666" t="s">
        <v>33803</v>
      </c>
      <c r="L2666" t="s">
        <v>33891</v>
      </c>
      <c r="M2666" t="s">
        <v>34087</v>
      </c>
      <c r="N2666" t="s">
        <v>33852</v>
      </c>
      <c r="O2666" t="s">
        <v>33853</v>
      </c>
      <c r="P2666" t="s">
        <v>34101</v>
      </c>
      <c r="Q2666">
        <v>35.016666666666701</v>
      </c>
      <c r="R2666">
        <v>-78.0833333333333</v>
      </c>
      <c r="S2666">
        <v>12</v>
      </c>
      <c r="T2666">
        <v>8</v>
      </c>
      <c r="U2666">
        <v>94.965595165549402</v>
      </c>
      <c r="V2666">
        <v>381</v>
      </c>
      <c r="W2666">
        <v>8</v>
      </c>
    </row>
    <row r="2667" spans="1:23" hidden="1">
      <c r="A2667" t="s">
        <v>34328</v>
      </c>
      <c r="B2667" t="s">
        <v>9067</v>
      </c>
      <c r="C2667" t="s">
        <v>9069</v>
      </c>
      <c r="D2667">
        <v>2012</v>
      </c>
      <c r="E2667" t="s">
        <v>1697</v>
      </c>
      <c r="F2667" t="s">
        <v>9071</v>
      </c>
      <c r="G2667">
        <v>21</v>
      </c>
      <c r="J2667">
        <v>21</v>
      </c>
      <c r="K2667" t="s">
        <v>33803</v>
      </c>
      <c r="L2667" t="s">
        <v>33891</v>
      </c>
      <c r="M2667" t="s">
        <v>34087</v>
      </c>
      <c r="N2667" t="s">
        <v>33852</v>
      </c>
      <c r="O2667" t="s">
        <v>33853</v>
      </c>
      <c r="P2667" t="s">
        <v>34101</v>
      </c>
      <c r="Q2667">
        <v>35.016666666666701</v>
      </c>
      <c r="R2667">
        <v>-78.0833333333333</v>
      </c>
      <c r="S2667">
        <v>12</v>
      </c>
      <c r="T2667">
        <v>11.9926873857404</v>
      </c>
      <c r="U2667">
        <v>83.941448303879696</v>
      </c>
      <c r="V2667">
        <v>381</v>
      </c>
      <c r="W2667">
        <v>12</v>
      </c>
    </row>
    <row r="2668" spans="1:23" hidden="1">
      <c r="A2668" t="s">
        <v>34328</v>
      </c>
      <c r="B2668" t="s">
        <v>9067</v>
      </c>
      <c r="C2668" t="s">
        <v>9069</v>
      </c>
      <c r="D2668">
        <v>2012</v>
      </c>
      <c r="E2668" t="s">
        <v>1697</v>
      </c>
      <c r="F2668" t="s">
        <v>9071</v>
      </c>
      <c r="G2668">
        <v>21</v>
      </c>
      <c r="J2668">
        <v>21</v>
      </c>
      <c r="K2668" t="s">
        <v>33803</v>
      </c>
      <c r="L2668" t="s">
        <v>33891</v>
      </c>
      <c r="M2668" t="s">
        <v>34087</v>
      </c>
      <c r="N2668" t="s">
        <v>33852</v>
      </c>
      <c r="O2668" t="s">
        <v>33853</v>
      </c>
      <c r="P2668" t="s">
        <v>34101</v>
      </c>
      <c r="Q2668">
        <v>35.016666666666701</v>
      </c>
      <c r="R2668">
        <v>-78.0833333333333</v>
      </c>
      <c r="S2668">
        <v>12</v>
      </c>
      <c r="T2668">
        <v>12.489945155393</v>
      </c>
      <c r="U2668">
        <v>79.763990452975804</v>
      </c>
      <c r="V2668">
        <v>381</v>
      </c>
      <c r="W2668">
        <v>12.5</v>
      </c>
    </row>
    <row r="2669" spans="1:23" hidden="1">
      <c r="A2669" t="s">
        <v>34328</v>
      </c>
      <c r="B2669" t="s">
        <v>9067</v>
      </c>
      <c r="C2669" t="s">
        <v>9069</v>
      </c>
      <c r="D2669">
        <v>2012</v>
      </c>
      <c r="E2669" t="s">
        <v>1697</v>
      </c>
      <c r="F2669" t="s">
        <v>9071</v>
      </c>
      <c r="G2669">
        <v>21</v>
      </c>
      <c r="J2669">
        <v>21</v>
      </c>
      <c r="K2669" t="s">
        <v>33803</v>
      </c>
      <c r="L2669" t="s">
        <v>33891</v>
      </c>
      <c r="M2669" t="s">
        <v>34087</v>
      </c>
      <c r="N2669" t="s">
        <v>33852</v>
      </c>
      <c r="O2669" t="s">
        <v>33853</v>
      </c>
      <c r="P2669" t="s">
        <v>34101</v>
      </c>
      <c r="Q2669">
        <v>35.016666666666701</v>
      </c>
      <c r="R2669">
        <v>-78.0833333333333</v>
      </c>
      <c r="S2669">
        <v>12</v>
      </c>
      <c r="T2669">
        <v>12.7385740402193</v>
      </c>
      <c r="U2669">
        <v>89.133594860857102</v>
      </c>
      <c r="V2669">
        <v>381</v>
      </c>
      <c r="W2669">
        <v>12.75</v>
      </c>
    </row>
    <row r="2670" spans="1:23" hidden="1">
      <c r="A2670" t="s">
        <v>34328</v>
      </c>
      <c r="B2670" t="s">
        <v>9067</v>
      </c>
      <c r="C2670" t="s">
        <v>9069</v>
      </c>
      <c r="D2670">
        <v>2012</v>
      </c>
      <c r="E2670" t="s">
        <v>1697</v>
      </c>
      <c r="F2670" t="s">
        <v>9071</v>
      </c>
      <c r="G2670">
        <v>21</v>
      </c>
      <c r="J2670">
        <v>21</v>
      </c>
      <c r="K2670" t="s">
        <v>33803</v>
      </c>
      <c r="L2670" t="s">
        <v>33891</v>
      </c>
      <c r="M2670" t="s">
        <v>34087</v>
      </c>
      <c r="N2670" t="s">
        <v>33852</v>
      </c>
      <c r="O2670" t="s">
        <v>33853</v>
      </c>
      <c r="P2670" t="s">
        <v>34101</v>
      </c>
      <c r="Q2670">
        <v>35.016666666666701</v>
      </c>
      <c r="R2670">
        <v>-78.0833333333333</v>
      </c>
      <c r="S2670">
        <v>12</v>
      </c>
      <c r="T2670">
        <v>13.016453382084</v>
      </c>
      <c r="U2670">
        <v>56.488675604306302</v>
      </c>
      <c r="V2670">
        <v>381</v>
      </c>
      <c r="W2670">
        <v>13</v>
      </c>
    </row>
    <row r="2671" spans="1:23" hidden="1">
      <c r="A2671" t="s">
        <v>34328</v>
      </c>
      <c r="B2671" t="s">
        <v>9067</v>
      </c>
      <c r="C2671" t="s">
        <v>9069</v>
      </c>
      <c r="D2671">
        <v>2012</v>
      </c>
      <c r="E2671" t="s">
        <v>1697</v>
      </c>
      <c r="F2671" t="s">
        <v>9071</v>
      </c>
      <c r="G2671">
        <v>21</v>
      </c>
      <c r="J2671">
        <v>21</v>
      </c>
      <c r="K2671" t="s">
        <v>33803</v>
      </c>
      <c r="L2671" t="s">
        <v>33891</v>
      </c>
      <c r="M2671" t="s">
        <v>34087</v>
      </c>
      <c r="N2671" t="s">
        <v>33852</v>
      </c>
      <c r="O2671" t="s">
        <v>33853</v>
      </c>
      <c r="P2671" t="s">
        <v>34101</v>
      </c>
      <c r="Q2671">
        <v>35.016666666666701</v>
      </c>
      <c r="R2671">
        <v>-78.0833333333333</v>
      </c>
      <c r="S2671">
        <v>12</v>
      </c>
      <c r="T2671">
        <v>13.235831809872</v>
      </c>
      <c r="U2671">
        <v>28.879748121064299</v>
      </c>
      <c r="V2671">
        <v>381</v>
      </c>
      <c r="W2671">
        <v>13.25</v>
      </c>
    </row>
    <row r="2672" spans="1:23" hidden="1">
      <c r="A2672" t="s">
        <v>34328</v>
      </c>
      <c r="B2672" t="s">
        <v>9067</v>
      </c>
      <c r="C2672" t="s">
        <v>9069</v>
      </c>
      <c r="D2672">
        <v>2012</v>
      </c>
      <c r="E2672" t="s">
        <v>1697</v>
      </c>
      <c r="F2672" t="s">
        <v>9071</v>
      </c>
      <c r="G2672">
        <v>21</v>
      </c>
      <c r="J2672">
        <v>21</v>
      </c>
      <c r="K2672" t="s">
        <v>33803</v>
      </c>
      <c r="L2672" t="s">
        <v>33891</v>
      </c>
      <c r="M2672" t="s">
        <v>34087</v>
      </c>
      <c r="N2672" t="s">
        <v>33852</v>
      </c>
      <c r="O2672" t="s">
        <v>33853</v>
      </c>
      <c r="P2672" t="s">
        <v>34101</v>
      </c>
      <c r="Q2672">
        <v>35.016666666666701</v>
      </c>
      <c r="R2672">
        <v>-78.0833333333333</v>
      </c>
      <c r="S2672">
        <v>12</v>
      </c>
      <c r="T2672">
        <v>13.4698354661791</v>
      </c>
      <c r="U2672">
        <v>10.1246699167174</v>
      </c>
      <c r="V2672">
        <v>381</v>
      </c>
      <c r="W2672">
        <v>13.5</v>
      </c>
    </row>
    <row r="2673" spans="1:23" hidden="1">
      <c r="A2673" t="s">
        <v>34328</v>
      </c>
      <c r="B2673" t="s">
        <v>9067</v>
      </c>
      <c r="C2673" t="s">
        <v>9069</v>
      </c>
      <c r="D2673">
        <v>2012</v>
      </c>
      <c r="E2673" t="s">
        <v>1697</v>
      </c>
      <c r="F2673" t="s">
        <v>9071</v>
      </c>
      <c r="G2673">
        <v>21</v>
      </c>
      <c r="J2673">
        <v>21</v>
      </c>
      <c r="K2673" t="s">
        <v>33803</v>
      </c>
      <c r="L2673" t="s">
        <v>33891</v>
      </c>
      <c r="M2673" t="s">
        <v>34087</v>
      </c>
      <c r="N2673" t="s">
        <v>33852</v>
      </c>
      <c r="O2673" t="s">
        <v>33853</v>
      </c>
      <c r="P2673" t="s">
        <v>34101</v>
      </c>
      <c r="Q2673">
        <v>35.016666666666701</v>
      </c>
      <c r="R2673">
        <v>-78.0833333333333</v>
      </c>
      <c r="S2673">
        <v>12</v>
      </c>
      <c r="T2673">
        <v>13.7330895795246</v>
      </c>
      <c r="U2673">
        <v>12.3759013812716</v>
      </c>
      <c r="V2673">
        <v>381</v>
      </c>
      <c r="W2673">
        <v>13.75</v>
      </c>
    </row>
    <row r="2674" spans="1:23" hidden="1">
      <c r="A2674" t="s">
        <v>34328</v>
      </c>
      <c r="B2674" t="s">
        <v>9067</v>
      </c>
      <c r="C2674" t="s">
        <v>9069</v>
      </c>
      <c r="D2674">
        <v>2012</v>
      </c>
      <c r="E2674" t="s">
        <v>1697</v>
      </c>
      <c r="F2674" t="s">
        <v>9071</v>
      </c>
      <c r="G2674">
        <v>21</v>
      </c>
      <c r="J2674">
        <v>21</v>
      </c>
      <c r="K2674" t="s">
        <v>33803</v>
      </c>
      <c r="L2674" t="s">
        <v>33891</v>
      </c>
      <c r="M2674" t="s">
        <v>34087</v>
      </c>
      <c r="N2674" t="s">
        <v>33852</v>
      </c>
      <c r="O2674" t="s">
        <v>33853</v>
      </c>
      <c r="P2674" t="s">
        <v>34101</v>
      </c>
      <c r="Q2674">
        <v>35.016666666666701</v>
      </c>
      <c r="R2674">
        <v>-78.0833333333333</v>
      </c>
      <c r="S2674">
        <v>12</v>
      </c>
      <c r="T2674">
        <v>14.010968921389299</v>
      </c>
      <c r="U2674">
        <v>2.4740376802762598</v>
      </c>
      <c r="V2674">
        <v>381</v>
      </c>
      <c r="W2674">
        <v>14</v>
      </c>
    </row>
    <row r="2675" spans="1:23" hidden="1">
      <c r="A2675" t="s">
        <v>34328</v>
      </c>
      <c r="B2675" t="s">
        <v>9067</v>
      </c>
      <c r="C2675" t="s">
        <v>9069</v>
      </c>
      <c r="D2675">
        <v>2012</v>
      </c>
      <c r="E2675" t="s">
        <v>1697</v>
      </c>
      <c r="F2675" t="s">
        <v>9071</v>
      </c>
      <c r="G2675">
        <v>21</v>
      </c>
      <c r="J2675">
        <v>21</v>
      </c>
      <c r="K2675" t="s">
        <v>33803</v>
      </c>
      <c r="L2675" t="s">
        <v>33891</v>
      </c>
      <c r="M2675" t="s">
        <v>34087</v>
      </c>
      <c r="N2675" t="s">
        <v>33852</v>
      </c>
      <c r="O2675" t="s">
        <v>33853</v>
      </c>
      <c r="P2675" t="s">
        <v>34101</v>
      </c>
      <c r="Q2675">
        <v>35.016666666666701</v>
      </c>
      <c r="R2675">
        <v>-78.0833333333333</v>
      </c>
      <c r="S2675">
        <v>12</v>
      </c>
      <c r="T2675">
        <v>14.244972577696499</v>
      </c>
      <c r="U2675">
        <v>-0.13520719073734699</v>
      </c>
      <c r="V2675">
        <v>381</v>
      </c>
      <c r="W2675">
        <v>14.25</v>
      </c>
    </row>
    <row r="2676" spans="1:23" hidden="1">
      <c r="A2676" t="s">
        <v>34328</v>
      </c>
      <c r="B2676" t="s">
        <v>9067</v>
      </c>
      <c r="C2676" t="s">
        <v>9069</v>
      </c>
      <c r="D2676">
        <v>2012</v>
      </c>
      <c r="E2676" t="s">
        <v>1697</v>
      </c>
      <c r="F2676" t="s">
        <v>9071</v>
      </c>
      <c r="G2676">
        <v>21</v>
      </c>
      <c r="J2676">
        <v>21</v>
      </c>
      <c r="K2676" t="s">
        <v>33803</v>
      </c>
      <c r="L2676" t="s">
        <v>33891</v>
      </c>
      <c r="M2676" t="s">
        <v>34087</v>
      </c>
      <c r="N2676" t="s">
        <v>33852</v>
      </c>
      <c r="O2676" t="s">
        <v>33853</v>
      </c>
      <c r="P2676" t="s">
        <v>34101</v>
      </c>
      <c r="Q2676">
        <v>35.016666666666701</v>
      </c>
      <c r="R2676">
        <v>-78.0833333333333</v>
      </c>
      <c r="S2676">
        <v>12</v>
      </c>
      <c r="T2676">
        <v>14.4789762340036</v>
      </c>
      <c r="U2676">
        <v>2.9847146049157001</v>
      </c>
      <c r="V2676">
        <v>381</v>
      </c>
      <c r="W2676">
        <v>14.5</v>
      </c>
    </row>
    <row r="2677" spans="1:23" hidden="1">
      <c r="A2677" t="s">
        <v>34328</v>
      </c>
      <c r="B2677" t="s">
        <v>9067</v>
      </c>
      <c r="C2677" t="s">
        <v>9069</v>
      </c>
      <c r="D2677">
        <v>2012</v>
      </c>
      <c r="E2677" t="s">
        <v>1697</v>
      </c>
      <c r="F2677" t="s">
        <v>9071</v>
      </c>
      <c r="G2677">
        <v>21</v>
      </c>
      <c r="J2677">
        <v>21</v>
      </c>
      <c r="K2677" t="s">
        <v>33803</v>
      </c>
      <c r="L2677" t="s">
        <v>33891</v>
      </c>
      <c r="M2677" t="s">
        <v>34087</v>
      </c>
      <c r="N2677" t="s">
        <v>33852</v>
      </c>
      <c r="O2677" t="s">
        <v>33853</v>
      </c>
      <c r="P2677" t="s">
        <v>34101</v>
      </c>
      <c r="Q2677">
        <v>35.016666666666701</v>
      </c>
      <c r="R2677">
        <v>-78.0833333333333</v>
      </c>
      <c r="S2677">
        <v>12</v>
      </c>
      <c r="T2677">
        <v>15.985374771480799</v>
      </c>
      <c r="U2677">
        <v>0.52146810887670303</v>
      </c>
      <c r="V2677">
        <v>381</v>
      </c>
      <c r="W2677">
        <v>16</v>
      </c>
    </row>
    <row r="2678" spans="1:23" hidden="1">
      <c r="A2678" t="s">
        <v>34328</v>
      </c>
      <c r="B2678" t="s">
        <v>9067</v>
      </c>
      <c r="C2678" t="s">
        <v>9069</v>
      </c>
      <c r="D2678">
        <v>2012</v>
      </c>
      <c r="E2678" t="s">
        <v>1697</v>
      </c>
      <c r="F2678" t="s">
        <v>9071</v>
      </c>
      <c r="G2678">
        <v>21</v>
      </c>
      <c r="J2678">
        <v>21</v>
      </c>
      <c r="K2678" t="s">
        <v>34002</v>
      </c>
      <c r="L2678" t="s">
        <v>33891</v>
      </c>
      <c r="M2678" t="s">
        <v>34087</v>
      </c>
      <c r="N2678" t="s">
        <v>33852</v>
      </c>
      <c r="O2678" t="s">
        <v>33853</v>
      </c>
      <c r="P2678" t="s">
        <v>34089</v>
      </c>
      <c r="Q2678">
        <v>34.383333333333297</v>
      </c>
      <c r="R2678">
        <v>132.46666666666701</v>
      </c>
      <c r="S2678">
        <v>12</v>
      </c>
      <c r="T2678">
        <v>8.0146314048942404</v>
      </c>
      <c r="U2678">
        <v>99.472437798662199</v>
      </c>
      <c r="V2678">
        <v>381</v>
      </c>
      <c r="W2678">
        <v>8</v>
      </c>
    </row>
    <row r="2679" spans="1:23" hidden="1">
      <c r="A2679" t="s">
        <v>34328</v>
      </c>
      <c r="B2679" t="s">
        <v>9067</v>
      </c>
      <c r="C2679" t="s">
        <v>9069</v>
      </c>
      <c r="D2679">
        <v>2012</v>
      </c>
      <c r="E2679" t="s">
        <v>1697</v>
      </c>
      <c r="F2679" t="s">
        <v>9071</v>
      </c>
      <c r="G2679">
        <v>21</v>
      </c>
      <c r="J2679">
        <v>21</v>
      </c>
      <c r="K2679" t="s">
        <v>34002</v>
      </c>
      <c r="L2679" t="s">
        <v>33891</v>
      </c>
      <c r="M2679" t="s">
        <v>34087</v>
      </c>
      <c r="N2679" t="s">
        <v>33852</v>
      </c>
      <c r="O2679" t="s">
        <v>33853</v>
      </c>
      <c r="P2679" t="s">
        <v>34089</v>
      </c>
      <c r="Q2679">
        <v>34.383333333333297</v>
      </c>
      <c r="R2679">
        <v>132.46666666666701</v>
      </c>
      <c r="S2679">
        <v>12</v>
      </c>
      <c r="T2679">
        <v>12.051781659416999</v>
      </c>
      <c r="U2679">
        <v>100.08673590379099</v>
      </c>
      <c r="V2679">
        <v>381</v>
      </c>
      <c r="W2679">
        <v>12</v>
      </c>
    </row>
    <row r="2680" spans="1:23" hidden="1">
      <c r="A2680" t="s">
        <v>34328</v>
      </c>
      <c r="B2680" t="s">
        <v>9067</v>
      </c>
      <c r="C2680" t="s">
        <v>9069</v>
      </c>
      <c r="D2680">
        <v>2012</v>
      </c>
      <c r="E2680" t="s">
        <v>1697</v>
      </c>
      <c r="F2680" t="s">
        <v>9071</v>
      </c>
      <c r="G2680">
        <v>21</v>
      </c>
      <c r="J2680">
        <v>21</v>
      </c>
      <c r="K2680" t="s">
        <v>34002</v>
      </c>
      <c r="L2680" t="s">
        <v>33891</v>
      </c>
      <c r="M2680" t="s">
        <v>34087</v>
      </c>
      <c r="N2680" t="s">
        <v>33852</v>
      </c>
      <c r="O2680" t="s">
        <v>33853</v>
      </c>
      <c r="P2680" t="s">
        <v>34089</v>
      </c>
      <c r="Q2680">
        <v>34.383333333333297</v>
      </c>
      <c r="R2680">
        <v>132.46666666666701</v>
      </c>
      <c r="S2680">
        <v>12</v>
      </c>
      <c r="T2680">
        <v>12.499949647696299</v>
      </c>
      <c r="U2680">
        <v>65.454746273117294</v>
      </c>
      <c r="V2680">
        <v>381</v>
      </c>
      <c r="W2680">
        <v>12.5</v>
      </c>
    </row>
    <row r="2681" spans="1:23" hidden="1">
      <c r="A2681" t="s">
        <v>34328</v>
      </c>
      <c r="B2681" t="s">
        <v>9067</v>
      </c>
      <c r="C2681" t="s">
        <v>9069</v>
      </c>
      <c r="D2681">
        <v>2012</v>
      </c>
      <c r="E2681" t="s">
        <v>1697</v>
      </c>
      <c r="F2681" t="s">
        <v>9071</v>
      </c>
      <c r="G2681">
        <v>21</v>
      </c>
      <c r="J2681">
        <v>21</v>
      </c>
      <c r="K2681" t="s">
        <v>34002</v>
      </c>
      <c r="L2681" t="s">
        <v>33891</v>
      </c>
      <c r="M2681" t="s">
        <v>34087</v>
      </c>
      <c r="N2681" t="s">
        <v>33852</v>
      </c>
      <c r="O2681" t="s">
        <v>33853</v>
      </c>
      <c r="P2681" t="s">
        <v>34089</v>
      </c>
      <c r="Q2681">
        <v>34.383333333333297</v>
      </c>
      <c r="R2681">
        <v>132.46666666666701</v>
      </c>
      <c r="S2681">
        <v>12</v>
      </c>
      <c r="T2681">
        <v>12.7533614223388</v>
      </c>
      <c r="U2681">
        <v>72.303309283340496</v>
      </c>
      <c r="V2681">
        <v>381</v>
      </c>
      <c r="W2681">
        <v>12.75</v>
      </c>
    </row>
    <row r="2682" spans="1:23" hidden="1">
      <c r="A2682" t="s">
        <v>34328</v>
      </c>
      <c r="B2682" t="s">
        <v>9067</v>
      </c>
      <c r="C2682" t="s">
        <v>9069</v>
      </c>
      <c r="D2682">
        <v>2012</v>
      </c>
      <c r="E2682" t="s">
        <v>1697</v>
      </c>
      <c r="F2682" t="s">
        <v>9071</v>
      </c>
      <c r="G2682">
        <v>21</v>
      </c>
      <c r="J2682">
        <v>21</v>
      </c>
      <c r="K2682" t="s">
        <v>34002</v>
      </c>
      <c r="L2682" t="s">
        <v>33891</v>
      </c>
      <c r="M2682" t="s">
        <v>34087</v>
      </c>
      <c r="N2682" t="s">
        <v>33852</v>
      </c>
      <c r="O2682" t="s">
        <v>33853</v>
      </c>
      <c r="P2682" t="s">
        <v>34089</v>
      </c>
      <c r="Q2682">
        <v>34.383333333333297</v>
      </c>
      <c r="R2682">
        <v>132.46666666666701</v>
      </c>
      <c r="S2682">
        <v>12</v>
      </c>
      <c r="T2682">
        <v>12.9869441349311</v>
      </c>
      <c r="U2682">
        <v>62.104856236051504</v>
      </c>
      <c r="V2682">
        <v>381</v>
      </c>
      <c r="W2682">
        <v>13</v>
      </c>
    </row>
    <row r="2683" spans="1:23" hidden="1">
      <c r="A2683" t="s">
        <v>34328</v>
      </c>
      <c r="B2683" t="s">
        <v>9067</v>
      </c>
      <c r="C2683" t="s">
        <v>9069</v>
      </c>
      <c r="D2683">
        <v>2012</v>
      </c>
      <c r="E2683" t="s">
        <v>1697</v>
      </c>
      <c r="F2683" t="s">
        <v>9071</v>
      </c>
      <c r="G2683">
        <v>21</v>
      </c>
      <c r="J2683">
        <v>21</v>
      </c>
      <c r="K2683" t="s">
        <v>34002</v>
      </c>
      <c r="L2683" t="s">
        <v>33891</v>
      </c>
      <c r="M2683" t="s">
        <v>34087</v>
      </c>
      <c r="N2683" t="s">
        <v>33852</v>
      </c>
      <c r="O2683" t="s">
        <v>33853</v>
      </c>
      <c r="P2683" t="s">
        <v>34089</v>
      </c>
      <c r="Q2683">
        <v>34.383333333333297</v>
      </c>
      <c r="R2683">
        <v>132.46666666666701</v>
      </c>
      <c r="S2683">
        <v>12</v>
      </c>
      <c r="T2683">
        <v>13.246619086446699</v>
      </c>
      <c r="U2683">
        <v>40.130786048188703</v>
      </c>
      <c r="V2683">
        <v>381</v>
      </c>
      <c r="W2683">
        <v>13.25</v>
      </c>
    </row>
    <row r="2684" spans="1:23" hidden="1">
      <c r="A2684" t="s">
        <v>34328</v>
      </c>
      <c r="B2684" t="s">
        <v>9067</v>
      </c>
      <c r="C2684" t="s">
        <v>9069</v>
      </c>
      <c r="D2684">
        <v>2012</v>
      </c>
      <c r="E2684" t="s">
        <v>1697</v>
      </c>
      <c r="F2684" t="s">
        <v>9071</v>
      </c>
      <c r="G2684">
        <v>21</v>
      </c>
      <c r="J2684">
        <v>21</v>
      </c>
      <c r="K2684" t="s">
        <v>34002</v>
      </c>
      <c r="L2684" t="s">
        <v>33891</v>
      </c>
      <c r="M2684" t="s">
        <v>34087</v>
      </c>
      <c r="N2684" t="s">
        <v>33852</v>
      </c>
      <c r="O2684" t="s">
        <v>33853</v>
      </c>
      <c r="P2684" t="s">
        <v>34089</v>
      </c>
      <c r="Q2684">
        <v>34.383333333333297</v>
      </c>
      <c r="R2684">
        <v>132.46666666666701</v>
      </c>
      <c r="S2684">
        <v>12</v>
      </c>
      <c r="T2684">
        <v>13.4940015787883</v>
      </c>
      <c r="U2684">
        <v>26.5928382781461</v>
      </c>
      <c r="V2684">
        <v>381</v>
      </c>
      <c r="W2684">
        <v>13.5</v>
      </c>
    </row>
    <row r="2685" spans="1:23" hidden="1">
      <c r="A2685" t="s">
        <v>34328</v>
      </c>
      <c r="B2685" t="s">
        <v>9067</v>
      </c>
      <c r="C2685" t="s">
        <v>9069</v>
      </c>
      <c r="D2685">
        <v>2012</v>
      </c>
      <c r="E2685" t="s">
        <v>1697</v>
      </c>
      <c r="F2685" t="s">
        <v>9071</v>
      </c>
      <c r="G2685">
        <v>21</v>
      </c>
      <c r="J2685">
        <v>21</v>
      </c>
      <c r="K2685" t="s">
        <v>34002</v>
      </c>
      <c r="L2685" t="s">
        <v>33891</v>
      </c>
      <c r="M2685" t="s">
        <v>34087</v>
      </c>
      <c r="N2685" t="s">
        <v>33852</v>
      </c>
      <c r="O2685" t="s">
        <v>33853</v>
      </c>
      <c r="P2685" t="s">
        <v>34089</v>
      </c>
      <c r="Q2685">
        <v>34.383333333333297</v>
      </c>
      <c r="R2685">
        <v>132.46666666666701</v>
      </c>
      <c r="S2685">
        <v>12</v>
      </c>
      <c r="T2685">
        <v>13.7380055939785</v>
      </c>
      <c r="U2685">
        <v>1.63141463985107</v>
      </c>
      <c r="V2685">
        <v>381</v>
      </c>
      <c r="W2685">
        <v>13.75</v>
      </c>
    </row>
    <row r="2686" spans="1:23" hidden="1">
      <c r="A2686" t="s">
        <v>34328</v>
      </c>
      <c r="B2686" t="s">
        <v>9067</v>
      </c>
      <c r="C2686" t="s">
        <v>9069</v>
      </c>
      <c r="D2686">
        <v>2012</v>
      </c>
      <c r="E2686" t="s">
        <v>1697</v>
      </c>
      <c r="F2686" t="s">
        <v>9071</v>
      </c>
      <c r="G2686">
        <v>21</v>
      </c>
      <c r="J2686">
        <v>21</v>
      </c>
      <c r="K2686" t="s">
        <v>34002</v>
      </c>
      <c r="L2686" t="s">
        <v>33891</v>
      </c>
      <c r="M2686" t="s">
        <v>34087</v>
      </c>
      <c r="N2686" t="s">
        <v>33852</v>
      </c>
      <c r="O2686" t="s">
        <v>33853</v>
      </c>
      <c r="P2686" t="s">
        <v>34089</v>
      </c>
      <c r="Q2686">
        <v>34.383333333333297</v>
      </c>
      <c r="R2686">
        <v>132.46666666666701</v>
      </c>
      <c r="S2686">
        <v>12</v>
      </c>
      <c r="T2686">
        <v>14.004645406083201</v>
      </c>
      <c r="U2686">
        <v>3.2072793188470001</v>
      </c>
      <c r="V2686">
        <v>381</v>
      </c>
      <c r="W2686">
        <v>14</v>
      </c>
    </row>
    <row r="2687" spans="1:23" hidden="1">
      <c r="A2687" t="s">
        <v>34328</v>
      </c>
      <c r="B2687" t="s">
        <v>9067</v>
      </c>
      <c r="C2687" t="s">
        <v>9069</v>
      </c>
      <c r="D2687">
        <v>2012</v>
      </c>
      <c r="E2687" t="s">
        <v>1697</v>
      </c>
      <c r="F2687" t="s">
        <v>9071</v>
      </c>
      <c r="G2687">
        <v>21</v>
      </c>
      <c r="J2687">
        <v>21</v>
      </c>
      <c r="K2687" t="s">
        <v>34002</v>
      </c>
      <c r="L2687" t="s">
        <v>33891</v>
      </c>
      <c r="M2687" t="s">
        <v>34087</v>
      </c>
      <c r="N2687" t="s">
        <v>33852</v>
      </c>
      <c r="O2687" t="s">
        <v>33853</v>
      </c>
      <c r="P2687" t="s">
        <v>34089</v>
      </c>
      <c r="Q2687">
        <v>34.383333333333297</v>
      </c>
      <c r="R2687">
        <v>132.46666666666701</v>
      </c>
      <c r="S2687">
        <v>12</v>
      </c>
      <c r="T2687">
        <v>14.2409828769682</v>
      </c>
      <c r="U2687">
        <v>2.3233527487484902</v>
      </c>
      <c r="V2687">
        <v>381</v>
      </c>
      <c r="W2687">
        <v>14.25</v>
      </c>
    </row>
    <row r="2688" spans="1:23" hidden="1">
      <c r="A2688" t="s">
        <v>34328</v>
      </c>
      <c r="B2688" t="s">
        <v>9067</v>
      </c>
      <c r="C2688" t="s">
        <v>9069</v>
      </c>
      <c r="D2688">
        <v>2012</v>
      </c>
      <c r="E2688" t="s">
        <v>1697</v>
      </c>
      <c r="F2688" t="s">
        <v>9071</v>
      </c>
      <c r="G2688">
        <v>21</v>
      </c>
      <c r="J2688">
        <v>21</v>
      </c>
      <c r="K2688" t="s">
        <v>34002</v>
      </c>
      <c r="L2688" t="s">
        <v>33891</v>
      </c>
      <c r="M2688" t="s">
        <v>34087</v>
      </c>
      <c r="N2688" t="s">
        <v>33852</v>
      </c>
      <c r="O2688" t="s">
        <v>33853</v>
      </c>
      <c r="P2688" t="s">
        <v>34089</v>
      </c>
      <c r="Q2688">
        <v>34.383333333333297</v>
      </c>
      <c r="R2688">
        <v>132.46666666666701</v>
      </c>
      <c r="S2688">
        <v>12</v>
      </c>
      <c r="T2688">
        <v>14.462117200671701</v>
      </c>
      <c r="U2688">
        <v>3.37847715142345E-2</v>
      </c>
      <c r="V2688">
        <v>381</v>
      </c>
      <c r="W2688">
        <v>14.5</v>
      </c>
    </row>
    <row r="2689" spans="1:23" hidden="1">
      <c r="A2689" t="s">
        <v>34328</v>
      </c>
      <c r="B2689" t="s">
        <v>9067</v>
      </c>
      <c r="C2689" t="s">
        <v>9069</v>
      </c>
      <c r="D2689">
        <v>2012</v>
      </c>
      <c r="E2689" t="s">
        <v>1697</v>
      </c>
      <c r="F2689" t="s">
        <v>9071</v>
      </c>
      <c r="G2689">
        <v>21</v>
      </c>
      <c r="J2689">
        <v>21</v>
      </c>
      <c r="K2689" t="s">
        <v>34002</v>
      </c>
      <c r="L2689" t="s">
        <v>33891</v>
      </c>
      <c r="M2689" t="s">
        <v>34087</v>
      </c>
      <c r="N2689" t="s">
        <v>33852</v>
      </c>
      <c r="O2689" t="s">
        <v>33853</v>
      </c>
      <c r="P2689" t="s">
        <v>34089</v>
      </c>
      <c r="Q2689">
        <v>34.383333333333297</v>
      </c>
      <c r="R2689">
        <v>132.46666666666701</v>
      </c>
      <c r="S2689">
        <v>12</v>
      </c>
      <c r="T2689">
        <v>15.985212665391</v>
      </c>
      <c r="U2689">
        <v>3.24853572237771E-4</v>
      </c>
      <c r="V2689">
        <v>381</v>
      </c>
      <c r="W2689">
        <v>16</v>
      </c>
    </row>
    <row r="2690" spans="1:23" hidden="1">
      <c r="A2690" t="s">
        <v>34328</v>
      </c>
      <c r="B2690" t="s">
        <v>9067</v>
      </c>
      <c r="C2690" t="s">
        <v>9069</v>
      </c>
      <c r="D2690">
        <v>2012</v>
      </c>
      <c r="E2690" t="s">
        <v>1697</v>
      </c>
      <c r="F2690" t="s">
        <v>9071</v>
      </c>
      <c r="G2690">
        <v>21</v>
      </c>
      <c r="J2690">
        <v>21</v>
      </c>
      <c r="K2690" t="s">
        <v>33803</v>
      </c>
      <c r="L2690" t="s">
        <v>33891</v>
      </c>
      <c r="M2690" t="s">
        <v>34087</v>
      </c>
      <c r="N2690" t="s">
        <v>33852</v>
      </c>
      <c r="O2690" t="s">
        <v>33853</v>
      </c>
      <c r="P2690" t="s">
        <v>34090</v>
      </c>
      <c r="Q2690">
        <v>30.316666666666698</v>
      </c>
      <c r="R2690">
        <v>-81.783333333333303</v>
      </c>
      <c r="S2690">
        <v>12</v>
      </c>
      <c r="T2690">
        <v>8</v>
      </c>
      <c r="U2690">
        <v>62.686567164179003</v>
      </c>
      <c r="V2690">
        <v>381</v>
      </c>
      <c r="W2690">
        <v>8</v>
      </c>
    </row>
    <row r="2691" spans="1:23" hidden="1">
      <c r="A2691" t="s">
        <v>34328</v>
      </c>
      <c r="B2691" t="s">
        <v>9067</v>
      </c>
      <c r="C2691" t="s">
        <v>9069</v>
      </c>
      <c r="D2691">
        <v>2012</v>
      </c>
      <c r="E2691" t="s">
        <v>1697</v>
      </c>
      <c r="F2691" t="s">
        <v>9071</v>
      </c>
      <c r="G2691">
        <v>21</v>
      </c>
      <c r="J2691">
        <v>21</v>
      </c>
      <c r="K2691" t="s">
        <v>33803</v>
      </c>
      <c r="L2691" t="s">
        <v>33891</v>
      </c>
      <c r="M2691" t="s">
        <v>34087</v>
      </c>
      <c r="N2691" t="s">
        <v>33852</v>
      </c>
      <c r="O2691" t="s">
        <v>33853</v>
      </c>
      <c r="P2691" t="s">
        <v>34090</v>
      </c>
      <c r="Q2691">
        <v>30.316666666666698</v>
      </c>
      <c r="R2691">
        <v>-81.783333333333303</v>
      </c>
      <c r="S2691">
        <v>12</v>
      </c>
      <c r="T2691">
        <v>11.968602825745601</v>
      </c>
      <c r="U2691">
        <v>54.176761404906301</v>
      </c>
      <c r="V2691">
        <v>381</v>
      </c>
      <c r="W2691">
        <v>12</v>
      </c>
    </row>
    <row r="2692" spans="1:23" hidden="1">
      <c r="A2692" t="s">
        <v>34328</v>
      </c>
      <c r="B2692" t="s">
        <v>9067</v>
      </c>
      <c r="C2692" t="s">
        <v>9069</v>
      </c>
      <c r="D2692">
        <v>2012</v>
      </c>
      <c r="E2692" t="s">
        <v>1697</v>
      </c>
      <c r="F2692" t="s">
        <v>9071</v>
      </c>
      <c r="G2692">
        <v>21</v>
      </c>
      <c r="J2692">
        <v>21</v>
      </c>
      <c r="K2692" t="s">
        <v>33803</v>
      </c>
      <c r="L2692" t="s">
        <v>33891</v>
      </c>
      <c r="M2692" t="s">
        <v>34087</v>
      </c>
      <c r="N2692" t="s">
        <v>33852</v>
      </c>
      <c r="O2692" t="s">
        <v>33853</v>
      </c>
      <c r="P2692" t="s">
        <v>34090</v>
      </c>
      <c r="Q2692">
        <v>30.316666666666698</v>
      </c>
      <c r="R2692">
        <v>-81.783333333333303</v>
      </c>
      <c r="S2692">
        <v>12</v>
      </c>
      <c r="T2692">
        <v>12.5086342229199</v>
      </c>
      <c r="U2692">
        <v>46.605121956934298</v>
      </c>
      <c r="V2692">
        <v>381</v>
      </c>
      <c r="W2692">
        <v>12.5</v>
      </c>
    </row>
    <row r="2693" spans="1:23" hidden="1">
      <c r="A2693" t="s">
        <v>34328</v>
      </c>
      <c r="B2693" t="s">
        <v>9067</v>
      </c>
      <c r="C2693" t="s">
        <v>9069</v>
      </c>
      <c r="D2693">
        <v>2012</v>
      </c>
      <c r="E2693" t="s">
        <v>1697</v>
      </c>
      <c r="F2693" t="s">
        <v>9071</v>
      </c>
      <c r="G2693">
        <v>21</v>
      </c>
      <c r="J2693">
        <v>21</v>
      </c>
      <c r="K2693" t="s">
        <v>33803</v>
      </c>
      <c r="L2693" t="s">
        <v>33891</v>
      </c>
      <c r="M2693" t="s">
        <v>34087</v>
      </c>
      <c r="N2693" t="s">
        <v>33852</v>
      </c>
      <c r="O2693" t="s">
        <v>33853</v>
      </c>
      <c r="P2693" t="s">
        <v>34090</v>
      </c>
      <c r="Q2693">
        <v>30.316666666666698</v>
      </c>
      <c r="R2693">
        <v>-81.783333333333303</v>
      </c>
      <c r="S2693">
        <v>12</v>
      </c>
      <c r="T2693">
        <v>12.7472527472527</v>
      </c>
      <c r="U2693">
        <v>25.7274069214367</v>
      </c>
      <c r="V2693">
        <v>381</v>
      </c>
      <c r="W2693">
        <v>12.75</v>
      </c>
    </row>
    <row r="2694" spans="1:23" hidden="1">
      <c r="A2694" t="s">
        <v>34328</v>
      </c>
      <c r="B2694" t="s">
        <v>9067</v>
      </c>
      <c r="C2694" t="s">
        <v>9069</v>
      </c>
      <c r="D2694">
        <v>2012</v>
      </c>
      <c r="E2694" t="s">
        <v>1697</v>
      </c>
      <c r="F2694" t="s">
        <v>9071</v>
      </c>
      <c r="G2694">
        <v>21</v>
      </c>
      <c r="J2694">
        <v>21</v>
      </c>
      <c r="K2694" t="s">
        <v>33803</v>
      </c>
      <c r="L2694" t="s">
        <v>33891</v>
      </c>
      <c r="M2694" t="s">
        <v>34087</v>
      </c>
      <c r="N2694" t="s">
        <v>33852</v>
      </c>
      <c r="O2694" t="s">
        <v>33853</v>
      </c>
      <c r="P2694" t="s">
        <v>34090</v>
      </c>
      <c r="Q2694">
        <v>30.316666666666698</v>
      </c>
      <c r="R2694">
        <v>-81.783333333333303</v>
      </c>
      <c r="S2694">
        <v>12</v>
      </c>
      <c r="T2694">
        <v>12.9858712715855</v>
      </c>
      <c r="U2694">
        <v>6.0437217366854803</v>
      </c>
      <c r="V2694">
        <v>381</v>
      </c>
      <c r="W2694">
        <v>13</v>
      </c>
    </row>
    <row r="2695" spans="1:23" hidden="1">
      <c r="A2695" t="s">
        <v>34328</v>
      </c>
      <c r="B2695" t="s">
        <v>9067</v>
      </c>
      <c r="C2695" t="s">
        <v>9069</v>
      </c>
      <c r="D2695">
        <v>2012</v>
      </c>
      <c r="E2695" t="s">
        <v>1697</v>
      </c>
      <c r="F2695" t="s">
        <v>9071</v>
      </c>
      <c r="G2695">
        <v>21</v>
      </c>
      <c r="J2695">
        <v>21</v>
      </c>
      <c r="K2695" t="s">
        <v>33803</v>
      </c>
      <c r="L2695" t="s">
        <v>33891</v>
      </c>
      <c r="M2695" t="s">
        <v>34087</v>
      </c>
      <c r="N2695" t="s">
        <v>33852</v>
      </c>
      <c r="O2695" t="s">
        <v>33853</v>
      </c>
      <c r="P2695" t="s">
        <v>34090</v>
      </c>
      <c r="Q2695">
        <v>30.316666666666698</v>
      </c>
      <c r="R2695">
        <v>-81.783333333333303</v>
      </c>
      <c r="S2695">
        <v>12</v>
      </c>
      <c r="T2695">
        <v>13.23704866562</v>
      </c>
      <c r="U2695">
        <v>9.0475409451955002</v>
      </c>
      <c r="V2695">
        <v>381</v>
      </c>
      <c r="W2695">
        <v>13.25</v>
      </c>
    </row>
    <row r="2696" spans="1:23" hidden="1">
      <c r="A2696" t="s">
        <v>34328</v>
      </c>
      <c r="B2696" t="s">
        <v>9067</v>
      </c>
      <c r="C2696" t="s">
        <v>9069</v>
      </c>
      <c r="D2696">
        <v>2012</v>
      </c>
      <c r="E2696" t="s">
        <v>1697</v>
      </c>
      <c r="F2696" t="s">
        <v>9071</v>
      </c>
      <c r="G2696">
        <v>21</v>
      </c>
      <c r="J2696">
        <v>21</v>
      </c>
      <c r="K2696" t="s">
        <v>33803</v>
      </c>
      <c r="L2696" t="s">
        <v>33891</v>
      </c>
      <c r="M2696" t="s">
        <v>34087</v>
      </c>
      <c r="N2696" t="s">
        <v>33852</v>
      </c>
      <c r="O2696" t="s">
        <v>33853</v>
      </c>
      <c r="P2696" t="s">
        <v>34090</v>
      </c>
      <c r="Q2696">
        <v>30.316666666666698</v>
      </c>
      <c r="R2696">
        <v>-81.783333333333303</v>
      </c>
      <c r="S2696">
        <v>12</v>
      </c>
      <c r="T2696">
        <v>13.475667189952899</v>
      </c>
      <c r="U2696">
        <v>1.9011691932800601</v>
      </c>
      <c r="V2696">
        <v>381</v>
      </c>
      <c r="W2696">
        <v>13.5</v>
      </c>
    </row>
    <row r="2697" spans="1:23" hidden="1">
      <c r="A2697" t="s">
        <v>34328</v>
      </c>
      <c r="B2697" t="s">
        <v>9067</v>
      </c>
      <c r="C2697" t="s">
        <v>9069</v>
      </c>
      <c r="D2697">
        <v>2012</v>
      </c>
      <c r="E2697" t="s">
        <v>1697</v>
      </c>
      <c r="F2697" t="s">
        <v>9071</v>
      </c>
      <c r="G2697">
        <v>21</v>
      </c>
      <c r="J2697">
        <v>21</v>
      </c>
      <c r="K2697" t="s">
        <v>33803</v>
      </c>
      <c r="L2697" t="s">
        <v>33891</v>
      </c>
      <c r="M2697" t="s">
        <v>34087</v>
      </c>
      <c r="N2697" t="s">
        <v>33852</v>
      </c>
      <c r="O2697" t="s">
        <v>33853</v>
      </c>
      <c r="P2697" t="s">
        <v>34090</v>
      </c>
      <c r="Q2697">
        <v>30.316666666666698</v>
      </c>
      <c r="R2697">
        <v>-81.783333333333303</v>
      </c>
      <c r="S2697">
        <v>12</v>
      </c>
      <c r="T2697">
        <v>13.7268445839874</v>
      </c>
      <c r="U2697">
        <v>1.9199137749244299</v>
      </c>
      <c r="V2697">
        <v>381</v>
      </c>
      <c r="W2697">
        <v>13.75</v>
      </c>
    </row>
    <row r="2698" spans="1:23" hidden="1">
      <c r="A2698" t="s">
        <v>34328</v>
      </c>
      <c r="B2698" t="s">
        <v>9067</v>
      </c>
      <c r="C2698" t="s">
        <v>9069</v>
      </c>
      <c r="D2698">
        <v>2012</v>
      </c>
      <c r="E2698" t="s">
        <v>1697</v>
      </c>
      <c r="F2698" t="s">
        <v>9071</v>
      </c>
      <c r="G2698">
        <v>21</v>
      </c>
      <c r="J2698">
        <v>21</v>
      </c>
      <c r="K2698" t="s">
        <v>33803</v>
      </c>
      <c r="L2698" t="s">
        <v>33891</v>
      </c>
      <c r="M2698" t="s">
        <v>34087</v>
      </c>
      <c r="N2698" t="s">
        <v>33852</v>
      </c>
      <c r="O2698" t="s">
        <v>33853</v>
      </c>
      <c r="P2698" t="s">
        <v>34090</v>
      </c>
      <c r="Q2698">
        <v>30.316666666666698</v>
      </c>
      <c r="R2698">
        <v>-81.783333333333303</v>
      </c>
      <c r="S2698">
        <v>12</v>
      </c>
      <c r="T2698">
        <v>13.9780219780219</v>
      </c>
      <c r="U2698">
        <v>3.1326882073150499</v>
      </c>
      <c r="V2698">
        <v>381</v>
      </c>
      <c r="W2698">
        <v>14</v>
      </c>
    </row>
    <row r="2699" spans="1:23" hidden="1">
      <c r="A2699" t="s">
        <v>34328</v>
      </c>
      <c r="B2699" t="s">
        <v>9067</v>
      </c>
      <c r="C2699" t="s">
        <v>9069</v>
      </c>
      <c r="D2699">
        <v>2012</v>
      </c>
      <c r="E2699" t="s">
        <v>1697</v>
      </c>
      <c r="F2699" t="s">
        <v>9071</v>
      </c>
      <c r="G2699">
        <v>21</v>
      </c>
      <c r="J2699">
        <v>21</v>
      </c>
      <c r="K2699" t="s">
        <v>33803</v>
      </c>
      <c r="L2699" t="s">
        <v>33891</v>
      </c>
      <c r="M2699" t="s">
        <v>34087</v>
      </c>
      <c r="N2699" t="s">
        <v>33852</v>
      </c>
      <c r="O2699" t="s">
        <v>33853</v>
      </c>
      <c r="P2699" t="s">
        <v>34090</v>
      </c>
      <c r="Q2699">
        <v>30.316666666666698</v>
      </c>
      <c r="R2699">
        <v>-81.783333333333303</v>
      </c>
      <c r="S2699">
        <v>12</v>
      </c>
      <c r="T2699">
        <v>14.204081632653001</v>
      </c>
      <c r="U2699">
        <v>0.313737435272614</v>
      </c>
      <c r="V2699">
        <v>381</v>
      </c>
      <c r="W2699">
        <v>14.25</v>
      </c>
    </row>
    <row r="2700" spans="1:23" hidden="1">
      <c r="A2700" t="s">
        <v>34328</v>
      </c>
      <c r="B2700" t="s">
        <v>9067</v>
      </c>
      <c r="C2700" t="s">
        <v>9069</v>
      </c>
      <c r="D2700">
        <v>2012</v>
      </c>
      <c r="E2700" t="s">
        <v>1697</v>
      </c>
      <c r="F2700" t="s">
        <v>9071</v>
      </c>
      <c r="G2700">
        <v>21</v>
      </c>
      <c r="J2700">
        <v>21</v>
      </c>
      <c r="K2700" t="s">
        <v>33803</v>
      </c>
      <c r="L2700" t="s">
        <v>33891</v>
      </c>
      <c r="M2700" t="s">
        <v>34087</v>
      </c>
      <c r="N2700" t="s">
        <v>33852</v>
      </c>
      <c r="O2700" t="s">
        <v>33853</v>
      </c>
      <c r="P2700" t="s">
        <v>34090</v>
      </c>
      <c r="Q2700">
        <v>30.316666666666698</v>
      </c>
      <c r="R2700">
        <v>-81.783333333333303</v>
      </c>
      <c r="S2700">
        <v>12</v>
      </c>
      <c r="T2700">
        <v>14.467817896389301</v>
      </c>
      <c r="U2700">
        <v>3.9155087982380001</v>
      </c>
      <c r="V2700">
        <v>381</v>
      </c>
      <c r="W2700">
        <v>14.5</v>
      </c>
    </row>
    <row r="2701" spans="1:23" hidden="1">
      <c r="A2701" t="s">
        <v>34328</v>
      </c>
      <c r="B2701" t="s">
        <v>9067</v>
      </c>
      <c r="C2701" t="s">
        <v>9069</v>
      </c>
      <c r="D2701">
        <v>2012</v>
      </c>
      <c r="E2701" t="s">
        <v>1697</v>
      </c>
      <c r="F2701" t="s">
        <v>9071</v>
      </c>
      <c r="G2701">
        <v>21</v>
      </c>
      <c r="J2701">
        <v>21</v>
      </c>
      <c r="K2701" t="s">
        <v>33803</v>
      </c>
      <c r="L2701" t="s">
        <v>33891</v>
      </c>
      <c r="M2701" t="s">
        <v>34087</v>
      </c>
      <c r="N2701" t="s">
        <v>33852</v>
      </c>
      <c r="O2701" t="s">
        <v>33853</v>
      </c>
      <c r="P2701" t="s">
        <v>34090</v>
      </c>
      <c r="Q2701">
        <v>30.316666666666698</v>
      </c>
      <c r="R2701">
        <v>-81.783333333333303</v>
      </c>
      <c r="S2701">
        <v>12</v>
      </c>
      <c r="T2701">
        <v>15.9748822605965</v>
      </c>
      <c r="U2701">
        <v>10.1473792731788</v>
      </c>
      <c r="V2701">
        <v>381</v>
      </c>
      <c r="W2701">
        <v>16</v>
      </c>
    </row>
    <row r="2702" spans="1:23" hidden="1">
      <c r="A2702" t="s">
        <v>34328</v>
      </c>
      <c r="B2702" t="s">
        <v>9067</v>
      </c>
      <c r="C2702" t="s">
        <v>9069</v>
      </c>
      <c r="D2702">
        <v>2012</v>
      </c>
      <c r="E2702" t="s">
        <v>1697</v>
      </c>
      <c r="F2702" t="s">
        <v>9071</v>
      </c>
      <c r="G2702">
        <v>21</v>
      </c>
      <c r="J2702">
        <v>21</v>
      </c>
      <c r="K2702" t="s">
        <v>34002</v>
      </c>
      <c r="L2702" t="s">
        <v>33891</v>
      </c>
      <c r="M2702" t="s">
        <v>34087</v>
      </c>
      <c r="N2702" t="s">
        <v>33852</v>
      </c>
      <c r="O2702" t="s">
        <v>33853</v>
      </c>
      <c r="P2702" t="s">
        <v>34102</v>
      </c>
      <c r="Q2702">
        <v>31.55</v>
      </c>
      <c r="R2702">
        <v>130.55000000000001</v>
      </c>
      <c r="S2702">
        <v>12</v>
      </c>
      <c r="T2702">
        <v>7.9717160853322904</v>
      </c>
      <c r="U2702">
        <v>96.709363325877106</v>
      </c>
      <c r="V2702">
        <v>381</v>
      </c>
      <c r="W2702">
        <v>8</v>
      </c>
    </row>
    <row r="2703" spans="1:23" hidden="1">
      <c r="A2703" t="s">
        <v>34328</v>
      </c>
      <c r="B2703" t="s">
        <v>9067</v>
      </c>
      <c r="C2703" t="s">
        <v>9069</v>
      </c>
      <c r="D2703">
        <v>2012</v>
      </c>
      <c r="E2703" t="s">
        <v>1697</v>
      </c>
      <c r="F2703" t="s">
        <v>9071</v>
      </c>
      <c r="G2703">
        <v>21</v>
      </c>
      <c r="J2703">
        <v>21</v>
      </c>
      <c r="K2703" t="s">
        <v>34002</v>
      </c>
      <c r="L2703" t="s">
        <v>33891</v>
      </c>
      <c r="M2703" t="s">
        <v>34087</v>
      </c>
      <c r="N2703" t="s">
        <v>33852</v>
      </c>
      <c r="O2703" t="s">
        <v>33853</v>
      </c>
      <c r="P2703" t="s">
        <v>34102</v>
      </c>
      <c r="Q2703">
        <v>31.55</v>
      </c>
      <c r="R2703">
        <v>130.55000000000001</v>
      </c>
      <c r="S2703">
        <v>12</v>
      </c>
      <c r="T2703">
        <v>11.977482708711101</v>
      </c>
      <c r="U2703">
        <v>88.156968861377905</v>
      </c>
      <c r="V2703">
        <v>381</v>
      </c>
      <c r="W2703">
        <v>12</v>
      </c>
    </row>
    <row r="2704" spans="1:23" hidden="1">
      <c r="A2704" t="s">
        <v>34328</v>
      </c>
      <c r="B2704" t="s">
        <v>9067</v>
      </c>
      <c r="C2704" t="s">
        <v>9069</v>
      </c>
      <c r="D2704">
        <v>2012</v>
      </c>
      <c r="E2704" t="s">
        <v>1697</v>
      </c>
      <c r="F2704" t="s">
        <v>9071</v>
      </c>
      <c r="G2704">
        <v>21</v>
      </c>
      <c r="J2704">
        <v>21</v>
      </c>
      <c r="K2704" t="s">
        <v>34002</v>
      </c>
      <c r="L2704" t="s">
        <v>33891</v>
      </c>
      <c r="M2704" t="s">
        <v>34087</v>
      </c>
      <c r="N2704" t="s">
        <v>33852</v>
      </c>
      <c r="O2704" t="s">
        <v>33853</v>
      </c>
      <c r="P2704" t="s">
        <v>34102</v>
      </c>
      <c r="Q2704">
        <v>31.55</v>
      </c>
      <c r="R2704">
        <v>130.55000000000001</v>
      </c>
      <c r="S2704">
        <v>12</v>
      </c>
      <c r="T2704">
        <v>12.521398863837801</v>
      </c>
      <c r="U2704">
        <v>97.554333834861694</v>
      </c>
      <c r="V2704">
        <v>381</v>
      </c>
      <c r="W2704">
        <v>12.5</v>
      </c>
    </row>
    <row r="2705" spans="1:23" hidden="1">
      <c r="A2705" t="s">
        <v>34328</v>
      </c>
      <c r="B2705" t="s">
        <v>9067</v>
      </c>
      <c r="C2705" t="s">
        <v>9069</v>
      </c>
      <c r="D2705">
        <v>2012</v>
      </c>
      <c r="E2705" t="s">
        <v>1697</v>
      </c>
      <c r="F2705" t="s">
        <v>9071</v>
      </c>
      <c r="G2705">
        <v>21</v>
      </c>
      <c r="J2705">
        <v>21</v>
      </c>
      <c r="K2705" t="s">
        <v>34002</v>
      </c>
      <c r="L2705" t="s">
        <v>33891</v>
      </c>
      <c r="M2705" t="s">
        <v>34087</v>
      </c>
      <c r="N2705" t="s">
        <v>33852</v>
      </c>
      <c r="O2705" t="s">
        <v>33853</v>
      </c>
      <c r="P2705" t="s">
        <v>34102</v>
      </c>
      <c r="Q2705">
        <v>31.55</v>
      </c>
      <c r="R2705">
        <v>130.55000000000001</v>
      </c>
      <c r="S2705">
        <v>12</v>
      </c>
      <c r="T2705">
        <v>12.7533910377061</v>
      </c>
      <c r="U2705">
        <v>64.998083513063506</v>
      </c>
      <c r="V2705">
        <v>381</v>
      </c>
      <c r="W2705">
        <v>12.75</v>
      </c>
    </row>
    <row r="2706" spans="1:23" hidden="1">
      <c r="A2706" t="s">
        <v>34328</v>
      </c>
      <c r="B2706" t="s">
        <v>9067</v>
      </c>
      <c r="C2706" t="s">
        <v>9069</v>
      </c>
      <c r="D2706">
        <v>2012</v>
      </c>
      <c r="E2706" t="s">
        <v>1697</v>
      </c>
      <c r="F2706" t="s">
        <v>9071</v>
      </c>
      <c r="G2706">
        <v>21</v>
      </c>
      <c r="J2706">
        <v>21</v>
      </c>
      <c r="K2706" t="s">
        <v>34002</v>
      </c>
      <c r="L2706" t="s">
        <v>33891</v>
      </c>
      <c r="M2706" t="s">
        <v>34087</v>
      </c>
      <c r="N2706" t="s">
        <v>33852</v>
      </c>
      <c r="O2706" t="s">
        <v>33853</v>
      </c>
      <c r="P2706" t="s">
        <v>34102</v>
      </c>
      <c r="Q2706">
        <v>31.55</v>
      </c>
      <c r="R2706">
        <v>130.55000000000001</v>
      </c>
      <c r="S2706">
        <v>12</v>
      </c>
      <c r="T2706">
        <v>12.990737933283301</v>
      </c>
      <c r="U2706">
        <v>70.928895474230401</v>
      </c>
      <c r="V2706">
        <v>381</v>
      </c>
      <c r="W2706">
        <v>13</v>
      </c>
    </row>
    <row r="2707" spans="1:23" hidden="1">
      <c r="A2707" t="s">
        <v>34328</v>
      </c>
      <c r="B2707" t="s">
        <v>9067</v>
      </c>
      <c r="C2707" t="s">
        <v>9069</v>
      </c>
      <c r="D2707">
        <v>2012</v>
      </c>
      <c r="E2707" t="s">
        <v>1697</v>
      </c>
      <c r="F2707" t="s">
        <v>9071</v>
      </c>
      <c r="G2707">
        <v>21</v>
      </c>
      <c r="J2707">
        <v>21</v>
      </c>
      <c r="K2707" t="s">
        <v>34002</v>
      </c>
      <c r="L2707" t="s">
        <v>33891</v>
      </c>
      <c r="M2707" t="s">
        <v>34087</v>
      </c>
      <c r="N2707" t="s">
        <v>33852</v>
      </c>
      <c r="O2707" t="s">
        <v>33853</v>
      </c>
      <c r="P2707" t="s">
        <v>34102</v>
      </c>
      <c r="Q2707">
        <v>31.55</v>
      </c>
      <c r="R2707">
        <v>130.55000000000001</v>
      </c>
      <c r="S2707">
        <v>12</v>
      </c>
      <c r="T2707">
        <v>13.2402359281231</v>
      </c>
      <c r="U2707">
        <v>64.195733385202402</v>
      </c>
      <c r="V2707">
        <v>381</v>
      </c>
      <c r="W2707">
        <v>13.25</v>
      </c>
    </row>
    <row r="2708" spans="1:23" hidden="1">
      <c r="A2708" t="s">
        <v>34328</v>
      </c>
      <c r="B2708" t="s">
        <v>9067</v>
      </c>
      <c r="C2708" t="s">
        <v>9069</v>
      </c>
      <c r="D2708">
        <v>2012</v>
      </c>
      <c r="E2708" t="s">
        <v>1697</v>
      </c>
      <c r="F2708" t="s">
        <v>9071</v>
      </c>
      <c r="G2708">
        <v>21</v>
      </c>
      <c r="J2708">
        <v>21</v>
      </c>
      <c r="K2708" t="s">
        <v>34002</v>
      </c>
      <c r="L2708" t="s">
        <v>33891</v>
      </c>
      <c r="M2708" t="s">
        <v>34087</v>
      </c>
      <c r="N2708" t="s">
        <v>33852</v>
      </c>
      <c r="O2708" t="s">
        <v>33853</v>
      </c>
      <c r="P2708" t="s">
        <v>34102</v>
      </c>
      <c r="Q2708">
        <v>31.55</v>
      </c>
      <c r="R2708">
        <v>130.55000000000001</v>
      </c>
      <c r="S2708">
        <v>12</v>
      </c>
      <c r="T2708">
        <v>13.469688041693599</v>
      </c>
      <c r="U2708">
        <v>13.382799672767</v>
      </c>
      <c r="V2708">
        <v>381</v>
      </c>
      <c r="W2708">
        <v>13.5</v>
      </c>
    </row>
    <row r="2709" spans="1:23" hidden="1">
      <c r="A2709" t="s">
        <v>34328</v>
      </c>
      <c r="B2709" t="s">
        <v>9067</v>
      </c>
      <c r="C2709" t="s">
        <v>9069</v>
      </c>
      <c r="D2709">
        <v>2012</v>
      </c>
      <c r="E2709" t="s">
        <v>1697</v>
      </c>
      <c r="F2709" t="s">
        <v>9071</v>
      </c>
      <c r="G2709">
        <v>21</v>
      </c>
      <c r="J2709">
        <v>21</v>
      </c>
      <c r="K2709" t="s">
        <v>34002</v>
      </c>
      <c r="L2709" t="s">
        <v>33891</v>
      </c>
      <c r="M2709" t="s">
        <v>34087</v>
      </c>
      <c r="N2709" t="s">
        <v>33852</v>
      </c>
      <c r="O2709" t="s">
        <v>33853</v>
      </c>
      <c r="P2709" t="s">
        <v>34102</v>
      </c>
      <c r="Q2709">
        <v>31.55</v>
      </c>
      <c r="R2709">
        <v>130.55000000000001</v>
      </c>
      <c r="S2709">
        <v>12</v>
      </c>
      <c r="T2709">
        <v>13.7610398228822</v>
      </c>
      <c r="U2709">
        <v>7.4737269664014097</v>
      </c>
      <c r="V2709">
        <v>381</v>
      </c>
      <c r="W2709">
        <v>13.75</v>
      </c>
    </row>
    <row r="2710" spans="1:23" hidden="1">
      <c r="A2710" t="s">
        <v>34328</v>
      </c>
      <c r="B2710" t="s">
        <v>9067</v>
      </c>
      <c r="C2710" t="s">
        <v>9069</v>
      </c>
      <c r="D2710">
        <v>2012</v>
      </c>
      <c r="E2710" t="s">
        <v>1697</v>
      </c>
      <c r="F2710" t="s">
        <v>9071</v>
      </c>
      <c r="G2710">
        <v>21</v>
      </c>
      <c r="J2710">
        <v>21</v>
      </c>
      <c r="K2710" t="s">
        <v>34002</v>
      </c>
      <c r="L2710" t="s">
        <v>33891</v>
      </c>
      <c r="M2710" t="s">
        <v>34087</v>
      </c>
      <c r="N2710" t="s">
        <v>33852</v>
      </c>
      <c r="O2710" t="s">
        <v>33853</v>
      </c>
      <c r="P2710" t="s">
        <v>34102</v>
      </c>
      <c r="Q2710">
        <v>31.55</v>
      </c>
      <c r="R2710">
        <v>130.55000000000001</v>
      </c>
      <c r="S2710">
        <v>12</v>
      </c>
      <c r="T2710">
        <v>13.9968306454842</v>
      </c>
      <c r="U2710">
        <v>2.2202644179886701</v>
      </c>
      <c r="V2710">
        <v>381</v>
      </c>
      <c r="W2710">
        <v>14</v>
      </c>
    </row>
    <row r="2711" spans="1:23" hidden="1">
      <c r="A2711" t="s">
        <v>34328</v>
      </c>
      <c r="B2711" t="s">
        <v>9067</v>
      </c>
      <c r="C2711" t="s">
        <v>9069</v>
      </c>
      <c r="D2711">
        <v>2012</v>
      </c>
      <c r="E2711" t="s">
        <v>1697</v>
      </c>
      <c r="F2711" t="s">
        <v>9071</v>
      </c>
      <c r="G2711">
        <v>21</v>
      </c>
      <c r="J2711">
        <v>21</v>
      </c>
      <c r="K2711" t="s">
        <v>34002</v>
      </c>
      <c r="L2711" t="s">
        <v>33891</v>
      </c>
      <c r="M2711" t="s">
        <v>34087</v>
      </c>
      <c r="N2711" t="s">
        <v>33852</v>
      </c>
      <c r="O2711" t="s">
        <v>33853</v>
      </c>
      <c r="P2711" t="s">
        <v>34102</v>
      </c>
      <c r="Q2711">
        <v>31.55</v>
      </c>
      <c r="R2711">
        <v>130.55000000000001</v>
      </c>
      <c r="S2711">
        <v>12</v>
      </c>
      <c r="T2711">
        <v>14.219692332335899</v>
      </c>
      <c r="U2711">
        <v>4.0386386649809198</v>
      </c>
      <c r="V2711">
        <v>381</v>
      </c>
      <c r="W2711">
        <v>14.25</v>
      </c>
    </row>
    <row r="2712" spans="1:23" hidden="1">
      <c r="A2712" t="s">
        <v>34328</v>
      </c>
      <c r="B2712" t="s">
        <v>9067</v>
      </c>
      <c r="C2712" t="s">
        <v>9069</v>
      </c>
      <c r="D2712">
        <v>2012</v>
      </c>
      <c r="E2712" t="s">
        <v>1697</v>
      </c>
      <c r="F2712" t="s">
        <v>9071</v>
      </c>
      <c r="G2712">
        <v>21</v>
      </c>
      <c r="J2712">
        <v>21</v>
      </c>
      <c r="K2712" t="s">
        <v>34002</v>
      </c>
      <c r="L2712" t="s">
        <v>33891</v>
      </c>
      <c r="M2712" t="s">
        <v>34087</v>
      </c>
      <c r="N2712" t="s">
        <v>33852</v>
      </c>
      <c r="O2712" t="s">
        <v>33853</v>
      </c>
      <c r="P2712" t="s">
        <v>34102</v>
      </c>
      <c r="Q2712">
        <v>31.55</v>
      </c>
      <c r="R2712">
        <v>130.55000000000001</v>
      </c>
      <c r="S2712">
        <v>12</v>
      </c>
      <c r="T2712">
        <v>14.4990531982448</v>
      </c>
      <c r="U2712">
        <v>11.944862384796201</v>
      </c>
      <c r="V2712">
        <v>381</v>
      </c>
      <c r="W2712">
        <v>14.5</v>
      </c>
    </row>
    <row r="2713" spans="1:23" hidden="1">
      <c r="A2713" t="s">
        <v>34328</v>
      </c>
      <c r="B2713" t="s">
        <v>9067</v>
      </c>
      <c r="C2713" t="s">
        <v>9069</v>
      </c>
      <c r="D2713">
        <v>2012</v>
      </c>
      <c r="E2713" t="s">
        <v>1697</v>
      </c>
      <c r="F2713" t="s">
        <v>9071</v>
      </c>
      <c r="G2713">
        <v>21</v>
      </c>
      <c r="J2713">
        <v>21</v>
      </c>
      <c r="K2713" t="s">
        <v>34002</v>
      </c>
      <c r="L2713" t="s">
        <v>33891</v>
      </c>
      <c r="M2713" t="s">
        <v>34087</v>
      </c>
      <c r="N2713" t="s">
        <v>33852</v>
      </c>
      <c r="O2713" t="s">
        <v>33853</v>
      </c>
      <c r="P2713" t="s">
        <v>34102</v>
      </c>
      <c r="Q2713">
        <v>31.55</v>
      </c>
      <c r="R2713">
        <v>130.55000000000001</v>
      </c>
      <c r="S2713">
        <v>12</v>
      </c>
      <c r="T2713">
        <v>15.9724254715415</v>
      </c>
      <c r="U2713">
        <v>1.8080767052443001</v>
      </c>
      <c r="V2713">
        <v>381</v>
      </c>
      <c r="W2713">
        <v>16</v>
      </c>
    </row>
    <row r="2714" spans="1:23" hidden="1">
      <c r="A2714" t="s">
        <v>34328</v>
      </c>
      <c r="B2714" t="s">
        <v>9067</v>
      </c>
      <c r="C2714" t="s">
        <v>9069</v>
      </c>
      <c r="D2714">
        <v>2012</v>
      </c>
      <c r="E2714" t="s">
        <v>1697</v>
      </c>
      <c r="F2714" t="s">
        <v>9071</v>
      </c>
      <c r="G2714">
        <v>21</v>
      </c>
      <c r="J2714">
        <v>21</v>
      </c>
      <c r="K2714" t="s">
        <v>34002</v>
      </c>
      <c r="L2714" t="s">
        <v>33891</v>
      </c>
      <c r="M2714" t="s">
        <v>34087</v>
      </c>
      <c r="N2714" t="s">
        <v>33852</v>
      </c>
      <c r="O2714" t="s">
        <v>33853</v>
      </c>
      <c r="P2714" t="s">
        <v>34091</v>
      </c>
      <c r="Q2714">
        <v>37.366666666666703</v>
      </c>
      <c r="R2714">
        <v>140.36666666666699</v>
      </c>
      <c r="S2714">
        <v>12</v>
      </c>
      <c r="T2714">
        <v>8</v>
      </c>
      <c r="U2714">
        <v>84.257602862254004</v>
      </c>
      <c r="V2714">
        <v>381</v>
      </c>
      <c r="W2714">
        <v>8</v>
      </c>
    </row>
    <row r="2715" spans="1:23" hidden="1">
      <c r="A2715" t="s">
        <v>34328</v>
      </c>
      <c r="B2715" t="s">
        <v>9067</v>
      </c>
      <c r="C2715" t="s">
        <v>9069</v>
      </c>
      <c r="D2715">
        <v>2012</v>
      </c>
      <c r="E2715" t="s">
        <v>1697</v>
      </c>
      <c r="F2715" t="s">
        <v>9071</v>
      </c>
      <c r="G2715">
        <v>21</v>
      </c>
      <c r="J2715">
        <v>21</v>
      </c>
      <c r="K2715" t="s">
        <v>34002</v>
      </c>
      <c r="L2715" t="s">
        <v>33891</v>
      </c>
      <c r="M2715" t="s">
        <v>34087</v>
      </c>
      <c r="N2715" t="s">
        <v>33852</v>
      </c>
      <c r="O2715" t="s">
        <v>33853</v>
      </c>
      <c r="P2715" t="s">
        <v>34091</v>
      </c>
      <c r="Q2715">
        <v>37.366666666666703</v>
      </c>
      <c r="R2715">
        <v>140.36666666666699</v>
      </c>
      <c r="S2715">
        <v>12</v>
      </c>
      <c r="T2715">
        <v>11.9783783783783</v>
      </c>
      <c r="U2715">
        <v>78.711985688729797</v>
      </c>
      <c r="V2715">
        <v>381</v>
      </c>
      <c r="W2715">
        <v>12</v>
      </c>
    </row>
    <row r="2716" spans="1:23" hidden="1">
      <c r="A2716" t="s">
        <v>34328</v>
      </c>
      <c r="B2716" t="s">
        <v>9067</v>
      </c>
      <c r="C2716" t="s">
        <v>9069</v>
      </c>
      <c r="D2716">
        <v>2012</v>
      </c>
      <c r="E2716" t="s">
        <v>1697</v>
      </c>
      <c r="F2716" t="s">
        <v>9071</v>
      </c>
      <c r="G2716">
        <v>21</v>
      </c>
      <c r="J2716">
        <v>21</v>
      </c>
      <c r="K2716" t="s">
        <v>34002</v>
      </c>
      <c r="L2716" t="s">
        <v>33891</v>
      </c>
      <c r="M2716" t="s">
        <v>34087</v>
      </c>
      <c r="N2716" t="s">
        <v>33852</v>
      </c>
      <c r="O2716" t="s">
        <v>33853</v>
      </c>
      <c r="P2716" t="s">
        <v>34091</v>
      </c>
      <c r="Q2716">
        <v>37.366666666666703</v>
      </c>
      <c r="R2716">
        <v>140.36666666666699</v>
      </c>
      <c r="S2716">
        <v>12</v>
      </c>
      <c r="T2716">
        <v>12.511711711711699</v>
      </c>
      <c r="U2716">
        <v>81.574239713774503</v>
      </c>
      <c r="V2716">
        <v>381</v>
      </c>
      <c r="W2716">
        <v>12.5</v>
      </c>
    </row>
    <row r="2717" spans="1:23" hidden="1">
      <c r="A2717" t="s">
        <v>34328</v>
      </c>
      <c r="B2717" t="s">
        <v>9067</v>
      </c>
      <c r="C2717" t="s">
        <v>9069</v>
      </c>
      <c r="D2717">
        <v>2012</v>
      </c>
      <c r="E2717" t="s">
        <v>1697</v>
      </c>
      <c r="F2717" t="s">
        <v>9071</v>
      </c>
      <c r="G2717">
        <v>21</v>
      </c>
      <c r="J2717">
        <v>21</v>
      </c>
      <c r="K2717" t="s">
        <v>34002</v>
      </c>
      <c r="L2717" t="s">
        <v>33891</v>
      </c>
      <c r="M2717" t="s">
        <v>34087</v>
      </c>
      <c r="N2717" t="s">
        <v>33852</v>
      </c>
      <c r="O2717" t="s">
        <v>33853</v>
      </c>
      <c r="P2717" t="s">
        <v>34091</v>
      </c>
      <c r="Q2717">
        <v>37.366666666666703</v>
      </c>
      <c r="R2717">
        <v>140.36666666666699</v>
      </c>
      <c r="S2717">
        <v>12</v>
      </c>
      <c r="T2717">
        <v>12.756756756756699</v>
      </c>
      <c r="U2717">
        <v>69.051878354203893</v>
      </c>
      <c r="V2717">
        <v>381</v>
      </c>
      <c r="W2717">
        <v>12.75</v>
      </c>
    </row>
    <row r="2718" spans="1:23" hidden="1">
      <c r="A2718" t="s">
        <v>34328</v>
      </c>
      <c r="B2718" t="s">
        <v>9067</v>
      </c>
      <c r="C2718" t="s">
        <v>9069</v>
      </c>
      <c r="D2718">
        <v>2012</v>
      </c>
      <c r="E2718" t="s">
        <v>1697</v>
      </c>
      <c r="F2718" t="s">
        <v>9071</v>
      </c>
      <c r="G2718">
        <v>21</v>
      </c>
      <c r="J2718">
        <v>21</v>
      </c>
      <c r="K2718" t="s">
        <v>34002</v>
      </c>
      <c r="L2718" t="s">
        <v>33891</v>
      </c>
      <c r="M2718" t="s">
        <v>34087</v>
      </c>
      <c r="N2718" t="s">
        <v>33852</v>
      </c>
      <c r="O2718" t="s">
        <v>33853</v>
      </c>
      <c r="P2718" t="s">
        <v>34091</v>
      </c>
      <c r="Q2718">
        <v>37.366666666666703</v>
      </c>
      <c r="R2718">
        <v>140.36666666666699</v>
      </c>
      <c r="S2718">
        <v>12</v>
      </c>
      <c r="T2718">
        <v>12.987387387387299</v>
      </c>
      <c r="U2718">
        <v>78.533094812164506</v>
      </c>
      <c r="V2718">
        <v>381</v>
      </c>
      <c r="W2718">
        <v>13</v>
      </c>
    </row>
    <row r="2719" spans="1:23" hidden="1">
      <c r="A2719" t="s">
        <v>34328</v>
      </c>
      <c r="B2719" t="s">
        <v>9067</v>
      </c>
      <c r="C2719" t="s">
        <v>9069</v>
      </c>
      <c r="D2719">
        <v>2012</v>
      </c>
      <c r="E2719" t="s">
        <v>1697</v>
      </c>
      <c r="F2719" t="s">
        <v>9071</v>
      </c>
      <c r="G2719">
        <v>21</v>
      </c>
      <c r="J2719">
        <v>21</v>
      </c>
      <c r="K2719" t="s">
        <v>34002</v>
      </c>
      <c r="L2719" t="s">
        <v>33891</v>
      </c>
      <c r="M2719" t="s">
        <v>34087</v>
      </c>
      <c r="N2719" t="s">
        <v>33852</v>
      </c>
      <c r="O2719" t="s">
        <v>33853</v>
      </c>
      <c r="P2719" t="s">
        <v>34091</v>
      </c>
      <c r="Q2719">
        <v>37.366666666666703</v>
      </c>
      <c r="R2719">
        <v>140.36666666666699</v>
      </c>
      <c r="S2719">
        <v>12</v>
      </c>
      <c r="T2719">
        <v>13.2324324324324</v>
      </c>
      <c r="U2719">
        <v>68.872987477638603</v>
      </c>
      <c r="V2719">
        <v>381</v>
      </c>
      <c r="W2719">
        <v>13.25</v>
      </c>
    </row>
    <row r="2720" spans="1:23" hidden="1">
      <c r="A2720" t="s">
        <v>34328</v>
      </c>
      <c r="B2720" t="s">
        <v>9067</v>
      </c>
      <c r="C2720" t="s">
        <v>9069</v>
      </c>
      <c r="D2720">
        <v>2012</v>
      </c>
      <c r="E2720" t="s">
        <v>1697</v>
      </c>
      <c r="F2720" t="s">
        <v>9071</v>
      </c>
      <c r="G2720">
        <v>21</v>
      </c>
      <c r="J2720">
        <v>21</v>
      </c>
      <c r="K2720" t="s">
        <v>34002</v>
      </c>
      <c r="L2720" t="s">
        <v>33891</v>
      </c>
      <c r="M2720" t="s">
        <v>34087</v>
      </c>
      <c r="N2720" t="s">
        <v>33852</v>
      </c>
      <c r="O2720" t="s">
        <v>33853</v>
      </c>
      <c r="P2720" t="s">
        <v>34091</v>
      </c>
      <c r="Q2720">
        <v>37.366666666666703</v>
      </c>
      <c r="R2720">
        <v>140.36666666666699</v>
      </c>
      <c r="S2720">
        <v>12</v>
      </c>
      <c r="T2720">
        <v>13.4918918918918</v>
      </c>
      <c r="U2720">
        <v>27.3703041144901</v>
      </c>
      <c r="V2720">
        <v>381</v>
      </c>
      <c r="W2720">
        <v>13.5</v>
      </c>
    </row>
    <row r="2721" spans="1:23" hidden="1">
      <c r="A2721" t="s">
        <v>34328</v>
      </c>
      <c r="B2721" t="s">
        <v>9067</v>
      </c>
      <c r="C2721" t="s">
        <v>9069</v>
      </c>
      <c r="D2721">
        <v>2012</v>
      </c>
      <c r="E2721" t="s">
        <v>1697</v>
      </c>
      <c r="F2721" t="s">
        <v>9071</v>
      </c>
      <c r="G2721">
        <v>21</v>
      </c>
      <c r="J2721">
        <v>21</v>
      </c>
      <c r="K2721" t="s">
        <v>34002</v>
      </c>
      <c r="L2721" t="s">
        <v>33891</v>
      </c>
      <c r="M2721" t="s">
        <v>34087</v>
      </c>
      <c r="N2721" t="s">
        <v>33852</v>
      </c>
      <c r="O2721" t="s">
        <v>33853</v>
      </c>
      <c r="P2721" t="s">
        <v>34091</v>
      </c>
      <c r="Q2721">
        <v>37.366666666666703</v>
      </c>
      <c r="R2721">
        <v>140.36666666666699</v>
      </c>
      <c r="S2721">
        <v>12</v>
      </c>
      <c r="T2721">
        <v>13.7657657657657</v>
      </c>
      <c r="U2721">
        <v>17.889087656529501</v>
      </c>
      <c r="V2721">
        <v>381</v>
      </c>
      <c r="W2721">
        <v>13.75</v>
      </c>
    </row>
    <row r="2722" spans="1:23" hidden="1">
      <c r="A2722" t="s">
        <v>34328</v>
      </c>
      <c r="B2722" t="s">
        <v>9067</v>
      </c>
      <c r="C2722" t="s">
        <v>9069</v>
      </c>
      <c r="D2722">
        <v>2012</v>
      </c>
      <c r="E2722" t="s">
        <v>1697</v>
      </c>
      <c r="F2722" t="s">
        <v>9071</v>
      </c>
      <c r="G2722">
        <v>21</v>
      </c>
      <c r="J2722">
        <v>21</v>
      </c>
      <c r="K2722" t="s">
        <v>34002</v>
      </c>
      <c r="L2722" t="s">
        <v>33891</v>
      </c>
      <c r="M2722" t="s">
        <v>34087</v>
      </c>
      <c r="N2722" t="s">
        <v>33852</v>
      </c>
      <c r="O2722" t="s">
        <v>33853</v>
      </c>
      <c r="P2722" t="s">
        <v>34091</v>
      </c>
      <c r="Q2722">
        <v>37.366666666666703</v>
      </c>
      <c r="R2722">
        <v>140.36666666666699</v>
      </c>
      <c r="S2722">
        <v>12</v>
      </c>
      <c r="T2722">
        <v>13.9819819819819</v>
      </c>
      <c r="U2722">
        <v>8.0500894454382799</v>
      </c>
      <c r="V2722">
        <v>381</v>
      </c>
      <c r="W2722">
        <v>14</v>
      </c>
    </row>
    <row r="2723" spans="1:23" hidden="1">
      <c r="A2723" t="s">
        <v>34328</v>
      </c>
      <c r="B2723" t="s">
        <v>9067</v>
      </c>
      <c r="C2723" t="s">
        <v>9069</v>
      </c>
      <c r="D2723">
        <v>2012</v>
      </c>
      <c r="E2723" t="s">
        <v>1697</v>
      </c>
      <c r="F2723" t="s">
        <v>9071</v>
      </c>
      <c r="G2723">
        <v>21</v>
      </c>
      <c r="J2723">
        <v>21</v>
      </c>
      <c r="K2723" t="s">
        <v>34002</v>
      </c>
      <c r="L2723" t="s">
        <v>33891</v>
      </c>
      <c r="M2723" t="s">
        <v>34087</v>
      </c>
      <c r="N2723" t="s">
        <v>33852</v>
      </c>
      <c r="O2723" t="s">
        <v>33853</v>
      </c>
      <c r="P2723" t="s">
        <v>34091</v>
      </c>
      <c r="Q2723">
        <v>37.366666666666703</v>
      </c>
      <c r="R2723">
        <v>140.36666666666699</v>
      </c>
      <c r="S2723">
        <v>12</v>
      </c>
      <c r="T2723">
        <v>14.227027027027001</v>
      </c>
      <c r="U2723">
        <v>5.7245080500894501</v>
      </c>
      <c r="V2723">
        <v>381</v>
      </c>
      <c r="W2723">
        <v>14.25</v>
      </c>
    </row>
    <row r="2724" spans="1:23" hidden="1">
      <c r="A2724" t="s">
        <v>34328</v>
      </c>
      <c r="B2724" t="s">
        <v>9067</v>
      </c>
      <c r="C2724" t="s">
        <v>9069</v>
      </c>
      <c r="D2724">
        <v>2012</v>
      </c>
      <c r="E2724" t="s">
        <v>1697</v>
      </c>
      <c r="F2724" t="s">
        <v>9071</v>
      </c>
      <c r="G2724">
        <v>21</v>
      </c>
      <c r="J2724">
        <v>21</v>
      </c>
      <c r="K2724" t="s">
        <v>34002</v>
      </c>
      <c r="L2724" t="s">
        <v>33891</v>
      </c>
      <c r="M2724" t="s">
        <v>34087</v>
      </c>
      <c r="N2724" t="s">
        <v>33852</v>
      </c>
      <c r="O2724" t="s">
        <v>33853</v>
      </c>
      <c r="P2724" t="s">
        <v>34091</v>
      </c>
      <c r="Q2724">
        <v>37.366666666666703</v>
      </c>
      <c r="R2724">
        <v>140.36666666666699</v>
      </c>
      <c r="S2724">
        <v>12</v>
      </c>
      <c r="T2724">
        <v>14.472072072072001</v>
      </c>
      <c r="U2724">
        <v>7.5134168157424002</v>
      </c>
      <c r="V2724">
        <v>381</v>
      </c>
      <c r="W2724">
        <v>14.5</v>
      </c>
    </row>
    <row r="2725" spans="1:23" hidden="1">
      <c r="A2725" t="s">
        <v>34328</v>
      </c>
      <c r="B2725" t="s">
        <v>9067</v>
      </c>
      <c r="C2725" t="s">
        <v>9069</v>
      </c>
      <c r="D2725">
        <v>2012</v>
      </c>
      <c r="E2725" t="s">
        <v>1697</v>
      </c>
      <c r="F2725" t="s">
        <v>9071</v>
      </c>
      <c r="G2725">
        <v>21</v>
      </c>
      <c r="J2725">
        <v>21</v>
      </c>
      <c r="K2725" t="s">
        <v>34002</v>
      </c>
      <c r="L2725" t="s">
        <v>33891</v>
      </c>
      <c r="M2725" t="s">
        <v>34087</v>
      </c>
      <c r="N2725" t="s">
        <v>33852</v>
      </c>
      <c r="O2725" t="s">
        <v>33853</v>
      </c>
      <c r="P2725" t="s">
        <v>34091</v>
      </c>
      <c r="Q2725">
        <v>37.366666666666703</v>
      </c>
      <c r="R2725">
        <v>140.36666666666699</v>
      </c>
      <c r="S2725">
        <v>12</v>
      </c>
      <c r="T2725">
        <v>15.9855855855855</v>
      </c>
      <c r="U2725">
        <v>6.0822898032200303</v>
      </c>
      <c r="V2725">
        <v>381</v>
      </c>
      <c r="W2725">
        <v>16</v>
      </c>
    </row>
    <row r="2726" spans="1:23" hidden="1">
      <c r="A2726" t="s">
        <v>34328</v>
      </c>
      <c r="B2726" t="s">
        <v>9067</v>
      </c>
      <c r="C2726" t="s">
        <v>9069</v>
      </c>
      <c r="D2726">
        <v>2012</v>
      </c>
      <c r="E2726" t="s">
        <v>1697</v>
      </c>
      <c r="F2726" t="s">
        <v>9071</v>
      </c>
      <c r="G2726">
        <v>21</v>
      </c>
      <c r="J2726">
        <v>21</v>
      </c>
      <c r="K2726" t="s">
        <v>33803</v>
      </c>
      <c r="L2726" t="s">
        <v>33891</v>
      </c>
      <c r="M2726" t="s">
        <v>34087</v>
      </c>
      <c r="N2726" t="s">
        <v>33852</v>
      </c>
      <c r="O2726" t="s">
        <v>33853</v>
      </c>
      <c r="P2726" t="s">
        <v>34092</v>
      </c>
      <c r="Q2726">
        <v>38.616666666666703</v>
      </c>
      <c r="R2726">
        <v>-77.4166666666667</v>
      </c>
      <c r="S2726">
        <v>12</v>
      </c>
      <c r="T2726">
        <v>7.98637137989778</v>
      </c>
      <c r="U2726">
        <v>100.16207455429399</v>
      </c>
      <c r="V2726">
        <v>381</v>
      </c>
      <c r="W2726">
        <v>8</v>
      </c>
    </row>
    <row r="2727" spans="1:23" hidden="1">
      <c r="A2727" t="s">
        <v>34328</v>
      </c>
      <c r="B2727" t="s">
        <v>9067</v>
      </c>
      <c r="C2727" t="s">
        <v>9069</v>
      </c>
      <c r="D2727">
        <v>2012</v>
      </c>
      <c r="E2727" t="s">
        <v>1697</v>
      </c>
      <c r="F2727" t="s">
        <v>9071</v>
      </c>
      <c r="G2727">
        <v>21</v>
      </c>
      <c r="J2727">
        <v>21</v>
      </c>
      <c r="K2727" t="s">
        <v>33803</v>
      </c>
      <c r="L2727" t="s">
        <v>33891</v>
      </c>
      <c r="M2727" t="s">
        <v>34087</v>
      </c>
      <c r="N2727" t="s">
        <v>33852</v>
      </c>
      <c r="O2727" t="s">
        <v>33853</v>
      </c>
      <c r="P2727" t="s">
        <v>34092</v>
      </c>
      <c r="Q2727">
        <v>38.616666666666703</v>
      </c>
      <c r="R2727">
        <v>-77.4166666666667</v>
      </c>
      <c r="S2727">
        <v>12</v>
      </c>
      <c r="T2727">
        <v>11.9659284497444</v>
      </c>
      <c r="U2727">
        <v>99.837925445704997</v>
      </c>
      <c r="V2727">
        <v>381</v>
      </c>
      <c r="W2727">
        <v>12</v>
      </c>
    </row>
    <row r="2728" spans="1:23" hidden="1">
      <c r="A2728" t="s">
        <v>34328</v>
      </c>
      <c r="B2728" t="s">
        <v>9067</v>
      </c>
      <c r="C2728" t="s">
        <v>9069</v>
      </c>
      <c r="D2728">
        <v>2012</v>
      </c>
      <c r="E2728" t="s">
        <v>1697</v>
      </c>
      <c r="F2728" t="s">
        <v>9071</v>
      </c>
      <c r="G2728">
        <v>21</v>
      </c>
      <c r="J2728">
        <v>21</v>
      </c>
      <c r="K2728" t="s">
        <v>33803</v>
      </c>
      <c r="L2728" t="s">
        <v>33891</v>
      </c>
      <c r="M2728" t="s">
        <v>34087</v>
      </c>
      <c r="N2728" t="s">
        <v>33852</v>
      </c>
      <c r="O2728" t="s">
        <v>33853</v>
      </c>
      <c r="P2728" t="s">
        <v>34092</v>
      </c>
      <c r="Q2728">
        <v>38.616666666666703</v>
      </c>
      <c r="R2728">
        <v>-77.4166666666667</v>
      </c>
      <c r="S2728">
        <v>12</v>
      </c>
      <c r="T2728">
        <v>12.497444633730799</v>
      </c>
      <c r="U2728">
        <v>98.379254457050195</v>
      </c>
      <c r="V2728">
        <v>381</v>
      </c>
      <c r="W2728">
        <v>12.5</v>
      </c>
    </row>
    <row r="2729" spans="1:23" hidden="1">
      <c r="A2729" t="s">
        <v>34328</v>
      </c>
      <c r="B2729" t="s">
        <v>9067</v>
      </c>
      <c r="C2729" t="s">
        <v>9069</v>
      </c>
      <c r="D2729">
        <v>2012</v>
      </c>
      <c r="E2729" t="s">
        <v>1697</v>
      </c>
      <c r="F2729" t="s">
        <v>9071</v>
      </c>
      <c r="G2729">
        <v>21</v>
      </c>
      <c r="J2729">
        <v>21</v>
      </c>
      <c r="K2729" t="s">
        <v>33803</v>
      </c>
      <c r="L2729" t="s">
        <v>33891</v>
      </c>
      <c r="M2729" t="s">
        <v>34087</v>
      </c>
      <c r="N2729" t="s">
        <v>33852</v>
      </c>
      <c r="O2729" t="s">
        <v>33853</v>
      </c>
      <c r="P2729" t="s">
        <v>34092</v>
      </c>
      <c r="Q2729">
        <v>38.616666666666703</v>
      </c>
      <c r="R2729">
        <v>-77.4166666666667</v>
      </c>
      <c r="S2729">
        <v>12</v>
      </c>
      <c r="T2729">
        <v>12.7291311754684</v>
      </c>
      <c r="U2729">
        <v>94.813614262560705</v>
      </c>
      <c r="V2729">
        <v>381</v>
      </c>
      <c r="W2729">
        <v>12.75</v>
      </c>
    </row>
    <row r="2730" spans="1:23" hidden="1">
      <c r="A2730" t="s">
        <v>34328</v>
      </c>
      <c r="B2730" t="s">
        <v>9067</v>
      </c>
      <c r="C2730" t="s">
        <v>9069</v>
      </c>
      <c r="D2730">
        <v>2012</v>
      </c>
      <c r="E2730" t="s">
        <v>1697</v>
      </c>
      <c r="F2730" t="s">
        <v>9071</v>
      </c>
      <c r="G2730">
        <v>21</v>
      </c>
      <c r="J2730">
        <v>21</v>
      </c>
      <c r="K2730" t="s">
        <v>33803</v>
      </c>
      <c r="L2730" t="s">
        <v>33891</v>
      </c>
      <c r="M2730" t="s">
        <v>34087</v>
      </c>
      <c r="N2730" t="s">
        <v>33852</v>
      </c>
      <c r="O2730" t="s">
        <v>33853</v>
      </c>
      <c r="P2730" t="s">
        <v>34092</v>
      </c>
      <c r="Q2730">
        <v>38.616666666666703</v>
      </c>
      <c r="R2730">
        <v>-77.4166666666667</v>
      </c>
      <c r="S2730">
        <v>12</v>
      </c>
      <c r="T2730">
        <v>13.0017035775127</v>
      </c>
      <c r="U2730">
        <v>82.009724473257705</v>
      </c>
      <c r="V2730">
        <v>381</v>
      </c>
      <c r="W2730">
        <v>13</v>
      </c>
    </row>
    <row r="2731" spans="1:23" hidden="1">
      <c r="A2731" t="s">
        <v>34328</v>
      </c>
      <c r="B2731" t="s">
        <v>9067</v>
      </c>
      <c r="C2731" t="s">
        <v>9069</v>
      </c>
      <c r="D2731">
        <v>2012</v>
      </c>
      <c r="E2731" t="s">
        <v>1697</v>
      </c>
      <c r="F2731" t="s">
        <v>9071</v>
      </c>
      <c r="G2731">
        <v>21</v>
      </c>
      <c r="J2731">
        <v>21</v>
      </c>
      <c r="K2731" t="s">
        <v>33803</v>
      </c>
      <c r="L2731" t="s">
        <v>33891</v>
      </c>
      <c r="M2731" t="s">
        <v>34087</v>
      </c>
      <c r="N2731" t="s">
        <v>33852</v>
      </c>
      <c r="O2731" t="s">
        <v>33853</v>
      </c>
      <c r="P2731" t="s">
        <v>34092</v>
      </c>
      <c r="Q2731">
        <v>38.616666666666703</v>
      </c>
      <c r="R2731">
        <v>-77.4166666666667</v>
      </c>
      <c r="S2731">
        <v>12</v>
      </c>
      <c r="T2731">
        <v>13.2333901192504</v>
      </c>
      <c r="U2731">
        <v>59.643435980550997</v>
      </c>
      <c r="V2731">
        <v>381</v>
      </c>
      <c r="W2731">
        <v>13.25</v>
      </c>
    </row>
    <row r="2732" spans="1:23" hidden="1">
      <c r="A2732" t="s">
        <v>34328</v>
      </c>
      <c r="B2732" t="s">
        <v>9067</v>
      </c>
      <c r="C2732" t="s">
        <v>9069</v>
      </c>
      <c r="D2732">
        <v>2012</v>
      </c>
      <c r="E2732" t="s">
        <v>1697</v>
      </c>
      <c r="F2732" t="s">
        <v>9071</v>
      </c>
      <c r="G2732">
        <v>21</v>
      </c>
      <c r="J2732">
        <v>21</v>
      </c>
      <c r="K2732" t="s">
        <v>33803</v>
      </c>
      <c r="L2732" t="s">
        <v>33891</v>
      </c>
      <c r="M2732" t="s">
        <v>34087</v>
      </c>
      <c r="N2732" t="s">
        <v>33852</v>
      </c>
      <c r="O2732" t="s">
        <v>33853</v>
      </c>
      <c r="P2732" t="s">
        <v>34092</v>
      </c>
      <c r="Q2732">
        <v>38.616666666666703</v>
      </c>
      <c r="R2732">
        <v>-77.4166666666667</v>
      </c>
      <c r="S2732">
        <v>12</v>
      </c>
      <c r="T2732">
        <v>13.5059625212947</v>
      </c>
      <c r="U2732">
        <v>52.836304700162003</v>
      </c>
      <c r="V2732">
        <v>381</v>
      </c>
      <c r="W2732">
        <v>13.5</v>
      </c>
    </row>
    <row r="2733" spans="1:23" hidden="1">
      <c r="A2733" t="s">
        <v>34328</v>
      </c>
      <c r="B2733" t="s">
        <v>9067</v>
      </c>
      <c r="C2733" t="s">
        <v>9069</v>
      </c>
      <c r="D2733">
        <v>2012</v>
      </c>
      <c r="E2733" t="s">
        <v>1697</v>
      </c>
      <c r="F2733" t="s">
        <v>9071</v>
      </c>
      <c r="G2733">
        <v>21</v>
      </c>
      <c r="J2733">
        <v>21</v>
      </c>
      <c r="K2733" t="s">
        <v>33803</v>
      </c>
      <c r="L2733" t="s">
        <v>33891</v>
      </c>
      <c r="M2733" t="s">
        <v>34087</v>
      </c>
      <c r="N2733" t="s">
        <v>33852</v>
      </c>
      <c r="O2733" t="s">
        <v>33853</v>
      </c>
      <c r="P2733" t="s">
        <v>34092</v>
      </c>
      <c r="Q2733">
        <v>38.616666666666703</v>
      </c>
      <c r="R2733">
        <v>-77.4166666666667</v>
      </c>
      <c r="S2733">
        <v>12</v>
      </c>
      <c r="T2733">
        <v>13.7649063032367</v>
      </c>
      <c r="U2733">
        <v>14.2625607779578</v>
      </c>
      <c r="V2733">
        <v>381</v>
      </c>
      <c r="W2733">
        <v>13.75</v>
      </c>
    </row>
    <row r="2734" spans="1:23" hidden="1">
      <c r="A2734" t="s">
        <v>34328</v>
      </c>
      <c r="B2734" t="s">
        <v>9067</v>
      </c>
      <c r="C2734" t="s">
        <v>9069</v>
      </c>
      <c r="D2734">
        <v>2012</v>
      </c>
      <c r="E2734" t="s">
        <v>1697</v>
      </c>
      <c r="F2734" t="s">
        <v>9071</v>
      </c>
      <c r="G2734">
        <v>21</v>
      </c>
      <c r="J2734">
        <v>21</v>
      </c>
      <c r="K2734" t="s">
        <v>33803</v>
      </c>
      <c r="L2734" t="s">
        <v>33891</v>
      </c>
      <c r="M2734" t="s">
        <v>34087</v>
      </c>
      <c r="N2734" t="s">
        <v>33852</v>
      </c>
      <c r="O2734" t="s">
        <v>33853</v>
      </c>
      <c r="P2734" t="s">
        <v>34092</v>
      </c>
      <c r="Q2734">
        <v>38.616666666666703</v>
      </c>
      <c r="R2734">
        <v>-77.4166666666667</v>
      </c>
      <c r="S2734">
        <v>12</v>
      </c>
      <c r="T2734">
        <v>14.010221465076601</v>
      </c>
      <c r="U2734">
        <v>42.139384116693599</v>
      </c>
      <c r="V2734">
        <v>381</v>
      </c>
      <c r="W2734">
        <v>14</v>
      </c>
    </row>
    <row r="2735" spans="1:23" hidden="1">
      <c r="A2735" t="s">
        <v>34328</v>
      </c>
      <c r="B2735" t="s">
        <v>9067</v>
      </c>
      <c r="C2735" t="s">
        <v>9069</v>
      </c>
      <c r="D2735">
        <v>2012</v>
      </c>
      <c r="E2735" t="s">
        <v>1697</v>
      </c>
      <c r="F2735" t="s">
        <v>9071</v>
      </c>
      <c r="G2735">
        <v>21</v>
      </c>
      <c r="J2735">
        <v>21</v>
      </c>
      <c r="K2735" t="s">
        <v>33803</v>
      </c>
      <c r="L2735" t="s">
        <v>33891</v>
      </c>
      <c r="M2735" t="s">
        <v>34087</v>
      </c>
      <c r="N2735" t="s">
        <v>33852</v>
      </c>
      <c r="O2735" t="s">
        <v>33853</v>
      </c>
      <c r="P2735" t="s">
        <v>34092</v>
      </c>
      <c r="Q2735">
        <v>38.616666666666703</v>
      </c>
      <c r="R2735">
        <v>-77.4166666666667</v>
      </c>
      <c r="S2735">
        <v>12</v>
      </c>
      <c r="T2735">
        <v>14.201022146507601</v>
      </c>
      <c r="U2735">
        <v>11.183144246353301</v>
      </c>
      <c r="V2735">
        <v>381</v>
      </c>
      <c r="W2735">
        <v>14.25</v>
      </c>
    </row>
    <row r="2736" spans="1:23" hidden="1">
      <c r="A2736" t="s">
        <v>34328</v>
      </c>
      <c r="B2736" t="s">
        <v>9067</v>
      </c>
      <c r="C2736" t="s">
        <v>9069</v>
      </c>
      <c r="D2736">
        <v>2012</v>
      </c>
      <c r="E2736" t="s">
        <v>1697</v>
      </c>
      <c r="F2736" t="s">
        <v>9071</v>
      </c>
      <c r="G2736">
        <v>21</v>
      </c>
      <c r="J2736">
        <v>21</v>
      </c>
      <c r="K2736" t="s">
        <v>33803</v>
      </c>
      <c r="L2736" t="s">
        <v>33891</v>
      </c>
      <c r="M2736" t="s">
        <v>34087</v>
      </c>
      <c r="N2736" t="s">
        <v>33852</v>
      </c>
      <c r="O2736" t="s">
        <v>33853</v>
      </c>
      <c r="P2736" t="s">
        <v>34092</v>
      </c>
      <c r="Q2736">
        <v>38.616666666666703</v>
      </c>
      <c r="R2736">
        <v>-77.4166666666667</v>
      </c>
      <c r="S2736">
        <v>12</v>
      </c>
      <c r="T2736">
        <v>14.528109028960801</v>
      </c>
      <c r="U2736">
        <v>11.669367909238201</v>
      </c>
      <c r="V2736">
        <v>381</v>
      </c>
      <c r="W2736">
        <v>14.5</v>
      </c>
    </row>
    <row r="2737" spans="1:23" hidden="1">
      <c r="A2737" t="s">
        <v>34328</v>
      </c>
      <c r="B2737" t="s">
        <v>9067</v>
      </c>
      <c r="C2737" t="s">
        <v>9069</v>
      </c>
      <c r="D2737">
        <v>2012</v>
      </c>
      <c r="E2737" t="s">
        <v>1697</v>
      </c>
      <c r="F2737" t="s">
        <v>9071</v>
      </c>
      <c r="G2737">
        <v>21</v>
      </c>
      <c r="J2737">
        <v>21</v>
      </c>
      <c r="K2737" t="s">
        <v>33803</v>
      </c>
      <c r="L2737" t="s">
        <v>33891</v>
      </c>
      <c r="M2737" t="s">
        <v>34087</v>
      </c>
      <c r="N2737" t="s">
        <v>33852</v>
      </c>
      <c r="O2737" t="s">
        <v>33853</v>
      </c>
      <c r="P2737" t="s">
        <v>34092</v>
      </c>
      <c r="Q2737">
        <v>38.616666666666703</v>
      </c>
      <c r="R2737">
        <v>-77.4166666666667</v>
      </c>
      <c r="S2737">
        <v>12</v>
      </c>
      <c r="T2737">
        <v>16</v>
      </c>
      <c r="U2737">
        <v>5.9967585089141098</v>
      </c>
      <c r="V2737">
        <v>381</v>
      </c>
      <c r="W2737">
        <v>16</v>
      </c>
    </row>
    <row r="2738" spans="1:23" hidden="1">
      <c r="A2738" t="s">
        <v>34328</v>
      </c>
      <c r="B2738" t="s">
        <v>9067</v>
      </c>
      <c r="C2738" t="s">
        <v>9069</v>
      </c>
      <c r="D2738">
        <v>2012</v>
      </c>
      <c r="E2738" t="s">
        <v>1697</v>
      </c>
      <c r="F2738" t="s">
        <v>9071</v>
      </c>
      <c r="G2738">
        <v>21</v>
      </c>
      <c r="J2738">
        <v>21</v>
      </c>
      <c r="K2738" t="s">
        <v>33803</v>
      </c>
      <c r="L2738" t="s">
        <v>33891</v>
      </c>
      <c r="M2738" t="s">
        <v>34087</v>
      </c>
      <c r="N2738" t="s">
        <v>33852</v>
      </c>
      <c r="O2738" t="s">
        <v>33853</v>
      </c>
      <c r="P2738" t="s">
        <v>34093</v>
      </c>
      <c r="Q2738">
        <v>27.566666666666698</v>
      </c>
      <c r="R2738">
        <v>-80.366666666666703</v>
      </c>
      <c r="S2738">
        <v>12</v>
      </c>
      <c r="T2738">
        <v>8</v>
      </c>
      <c r="U2738">
        <v>12.383900928792499</v>
      </c>
      <c r="V2738">
        <v>381</v>
      </c>
      <c r="W2738">
        <v>8</v>
      </c>
    </row>
    <row r="2739" spans="1:23" hidden="1">
      <c r="A2739" t="s">
        <v>34328</v>
      </c>
      <c r="B2739" t="s">
        <v>9067</v>
      </c>
      <c r="C2739" t="s">
        <v>9069</v>
      </c>
      <c r="D2739">
        <v>2012</v>
      </c>
      <c r="E2739" t="s">
        <v>1697</v>
      </c>
      <c r="F2739" t="s">
        <v>9071</v>
      </c>
      <c r="G2739">
        <v>21</v>
      </c>
      <c r="J2739">
        <v>21</v>
      </c>
      <c r="K2739" t="s">
        <v>33803</v>
      </c>
      <c r="L2739" t="s">
        <v>33891</v>
      </c>
      <c r="M2739" t="s">
        <v>34087</v>
      </c>
      <c r="N2739" t="s">
        <v>33852</v>
      </c>
      <c r="O2739" t="s">
        <v>33853</v>
      </c>
      <c r="P2739" t="s">
        <v>34093</v>
      </c>
      <c r="Q2739">
        <v>27.566666666666698</v>
      </c>
      <c r="R2739">
        <v>-80.366666666666703</v>
      </c>
      <c r="S2739">
        <v>12</v>
      </c>
      <c r="T2739">
        <v>11.980424143556199</v>
      </c>
      <c r="U2739">
        <v>13.467492260061899</v>
      </c>
      <c r="V2739">
        <v>381</v>
      </c>
      <c r="W2739">
        <v>12</v>
      </c>
    </row>
    <row r="2740" spans="1:23" hidden="1">
      <c r="A2740" t="s">
        <v>34328</v>
      </c>
      <c r="B2740" t="s">
        <v>9067</v>
      </c>
      <c r="C2740" t="s">
        <v>9069</v>
      </c>
      <c r="D2740">
        <v>2012</v>
      </c>
      <c r="E2740" t="s">
        <v>1697</v>
      </c>
      <c r="F2740" t="s">
        <v>9071</v>
      </c>
      <c r="G2740">
        <v>21</v>
      </c>
      <c r="J2740">
        <v>21</v>
      </c>
      <c r="K2740" t="s">
        <v>33803</v>
      </c>
      <c r="L2740" t="s">
        <v>33891</v>
      </c>
      <c r="M2740" t="s">
        <v>34087</v>
      </c>
      <c r="N2740" t="s">
        <v>33852</v>
      </c>
      <c r="O2740" t="s">
        <v>33853</v>
      </c>
      <c r="P2740" t="s">
        <v>34093</v>
      </c>
      <c r="Q2740">
        <v>27.566666666666698</v>
      </c>
      <c r="R2740">
        <v>-80.366666666666703</v>
      </c>
      <c r="S2740">
        <v>12</v>
      </c>
      <c r="T2740">
        <v>12.489396411092899</v>
      </c>
      <c r="U2740">
        <v>5.5727554179566496</v>
      </c>
      <c r="V2740">
        <v>381</v>
      </c>
      <c r="W2740">
        <v>12.5</v>
      </c>
    </row>
    <row r="2741" spans="1:23" hidden="1">
      <c r="A2741" t="s">
        <v>34328</v>
      </c>
      <c r="B2741" t="s">
        <v>9067</v>
      </c>
      <c r="C2741" t="s">
        <v>9069</v>
      </c>
      <c r="D2741">
        <v>2012</v>
      </c>
      <c r="E2741" t="s">
        <v>1697</v>
      </c>
      <c r="F2741" t="s">
        <v>9071</v>
      </c>
      <c r="G2741">
        <v>21</v>
      </c>
      <c r="J2741">
        <v>21</v>
      </c>
      <c r="K2741" t="s">
        <v>33803</v>
      </c>
      <c r="L2741" t="s">
        <v>33891</v>
      </c>
      <c r="M2741" t="s">
        <v>34087</v>
      </c>
      <c r="N2741" t="s">
        <v>33852</v>
      </c>
      <c r="O2741" t="s">
        <v>33853</v>
      </c>
      <c r="P2741" t="s">
        <v>34093</v>
      </c>
      <c r="Q2741">
        <v>27.566666666666698</v>
      </c>
      <c r="R2741">
        <v>-80.366666666666703</v>
      </c>
      <c r="S2741">
        <v>12</v>
      </c>
      <c r="T2741">
        <v>12.7504078303425</v>
      </c>
      <c r="U2741">
        <v>2.4767801857585101</v>
      </c>
      <c r="V2741">
        <v>381</v>
      </c>
      <c r="W2741">
        <v>12.75</v>
      </c>
    </row>
    <row r="2742" spans="1:23" hidden="1">
      <c r="A2742" t="s">
        <v>34328</v>
      </c>
      <c r="B2742" t="s">
        <v>9067</v>
      </c>
      <c r="C2742" t="s">
        <v>9069</v>
      </c>
      <c r="D2742">
        <v>2012</v>
      </c>
      <c r="E2742" t="s">
        <v>1697</v>
      </c>
      <c r="F2742" t="s">
        <v>9071</v>
      </c>
      <c r="G2742">
        <v>21</v>
      </c>
      <c r="J2742">
        <v>21</v>
      </c>
      <c r="K2742" t="s">
        <v>33803</v>
      </c>
      <c r="L2742" t="s">
        <v>33891</v>
      </c>
      <c r="M2742" t="s">
        <v>34087</v>
      </c>
      <c r="N2742" t="s">
        <v>33852</v>
      </c>
      <c r="O2742" t="s">
        <v>33853</v>
      </c>
      <c r="P2742" t="s">
        <v>34093</v>
      </c>
      <c r="Q2742">
        <v>27.566666666666698</v>
      </c>
      <c r="R2742">
        <v>-80.366666666666703</v>
      </c>
      <c r="S2742">
        <v>12</v>
      </c>
      <c r="T2742">
        <v>12.959216965742201</v>
      </c>
      <c r="U2742">
        <v>5.10835913312693</v>
      </c>
      <c r="V2742">
        <v>381</v>
      </c>
      <c r="W2742">
        <v>13</v>
      </c>
    </row>
    <row r="2743" spans="1:23" hidden="1">
      <c r="A2743" t="s">
        <v>34328</v>
      </c>
      <c r="B2743" t="s">
        <v>9067</v>
      </c>
      <c r="C2743" t="s">
        <v>9069</v>
      </c>
      <c r="D2743">
        <v>2012</v>
      </c>
      <c r="E2743" t="s">
        <v>1697</v>
      </c>
      <c r="F2743" t="s">
        <v>9071</v>
      </c>
      <c r="G2743">
        <v>21</v>
      </c>
      <c r="J2743">
        <v>21</v>
      </c>
      <c r="K2743" t="s">
        <v>33803</v>
      </c>
      <c r="L2743" t="s">
        <v>33891</v>
      </c>
      <c r="M2743" t="s">
        <v>34087</v>
      </c>
      <c r="N2743" t="s">
        <v>33852</v>
      </c>
      <c r="O2743" t="s">
        <v>33853</v>
      </c>
      <c r="P2743" t="s">
        <v>34093</v>
      </c>
      <c r="Q2743">
        <v>27.566666666666698</v>
      </c>
      <c r="R2743">
        <v>-80.366666666666703</v>
      </c>
      <c r="S2743">
        <v>12</v>
      </c>
      <c r="T2743">
        <v>13.220228384991801</v>
      </c>
      <c r="U2743">
        <v>3.7151702786377498</v>
      </c>
      <c r="V2743">
        <v>381</v>
      </c>
      <c r="W2743">
        <v>13.25</v>
      </c>
    </row>
    <row r="2744" spans="1:23" hidden="1">
      <c r="A2744" t="s">
        <v>34328</v>
      </c>
      <c r="B2744" t="s">
        <v>9067</v>
      </c>
      <c r="C2744" t="s">
        <v>9069</v>
      </c>
      <c r="D2744">
        <v>2012</v>
      </c>
      <c r="E2744" t="s">
        <v>1697</v>
      </c>
      <c r="F2744" t="s">
        <v>9071</v>
      </c>
      <c r="G2744">
        <v>21</v>
      </c>
      <c r="J2744">
        <v>21</v>
      </c>
      <c r="K2744" t="s">
        <v>33803</v>
      </c>
      <c r="L2744" t="s">
        <v>33891</v>
      </c>
      <c r="M2744" t="s">
        <v>34087</v>
      </c>
      <c r="N2744" t="s">
        <v>33852</v>
      </c>
      <c r="O2744" t="s">
        <v>33853</v>
      </c>
      <c r="P2744" t="s">
        <v>34093</v>
      </c>
      <c r="Q2744">
        <v>27.566666666666698</v>
      </c>
      <c r="R2744">
        <v>-80.366666666666703</v>
      </c>
      <c r="S2744">
        <v>12</v>
      </c>
      <c r="T2744">
        <v>13.494290375203899</v>
      </c>
      <c r="U2744">
        <v>0.30959752321980699</v>
      </c>
      <c r="V2744">
        <v>381</v>
      </c>
      <c r="W2744">
        <v>13.5</v>
      </c>
    </row>
    <row r="2745" spans="1:23" hidden="1">
      <c r="A2745" t="s">
        <v>34328</v>
      </c>
      <c r="B2745" t="s">
        <v>9067</v>
      </c>
      <c r="C2745" t="s">
        <v>9069</v>
      </c>
      <c r="D2745">
        <v>2012</v>
      </c>
      <c r="E2745" t="s">
        <v>1697</v>
      </c>
      <c r="F2745" t="s">
        <v>9071</v>
      </c>
      <c r="G2745">
        <v>21</v>
      </c>
      <c r="J2745">
        <v>21</v>
      </c>
      <c r="K2745" t="s">
        <v>33803</v>
      </c>
      <c r="L2745" t="s">
        <v>33891</v>
      </c>
      <c r="M2745" t="s">
        <v>34087</v>
      </c>
      <c r="N2745" t="s">
        <v>33852</v>
      </c>
      <c r="O2745" t="s">
        <v>33853</v>
      </c>
      <c r="P2745" t="s">
        <v>34093</v>
      </c>
      <c r="Q2745">
        <v>27.566666666666698</v>
      </c>
      <c r="R2745">
        <v>-80.366666666666703</v>
      </c>
      <c r="S2745">
        <v>12</v>
      </c>
      <c r="T2745">
        <v>13.729200652528499</v>
      </c>
      <c r="U2745">
        <v>0.15479876160990999</v>
      </c>
      <c r="V2745">
        <v>381</v>
      </c>
      <c r="W2745">
        <v>13.75</v>
      </c>
    </row>
    <row r="2746" spans="1:23" hidden="1">
      <c r="A2746" t="s">
        <v>34328</v>
      </c>
      <c r="B2746" t="s">
        <v>9067</v>
      </c>
      <c r="C2746" t="s">
        <v>9069</v>
      </c>
      <c r="D2746">
        <v>2012</v>
      </c>
      <c r="E2746" t="s">
        <v>1697</v>
      </c>
      <c r="F2746" t="s">
        <v>9071</v>
      </c>
      <c r="G2746">
        <v>21</v>
      </c>
      <c r="J2746">
        <v>21</v>
      </c>
      <c r="K2746" t="s">
        <v>33803</v>
      </c>
      <c r="L2746" t="s">
        <v>33891</v>
      </c>
      <c r="M2746" t="s">
        <v>34087</v>
      </c>
      <c r="N2746" t="s">
        <v>33852</v>
      </c>
      <c r="O2746" t="s">
        <v>33853</v>
      </c>
      <c r="P2746" t="s">
        <v>34093</v>
      </c>
      <c r="Q2746">
        <v>27.566666666666698</v>
      </c>
      <c r="R2746">
        <v>-80.366666666666703</v>
      </c>
      <c r="S2746">
        <v>12</v>
      </c>
      <c r="T2746">
        <v>13.9902120717781</v>
      </c>
      <c r="U2746">
        <v>1.70278637770896</v>
      </c>
      <c r="V2746">
        <v>381</v>
      </c>
      <c r="W2746">
        <v>14</v>
      </c>
    </row>
    <row r="2747" spans="1:23" hidden="1">
      <c r="A2747" t="s">
        <v>34328</v>
      </c>
      <c r="B2747" t="s">
        <v>9067</v>
      </c>
      <c r="C2747" t="s">
        <v>9069</v>
      </c>
      <c r="D2747">
        <v>2012</v>
      </c>
      <c r="E2747" t="s">
        <v>1697</v>
      </c>
      <c r="F2747" t="s">
        <v>9071</v>
      </c>
      <c r="G2747">
        <v>21</v>
      </c>
      <c r="J2747">
        <v>21</v>
      </c>
      <c r="K2747" t="s">
        <v>33803</v>
      </c>
      <c r="L2747" t="s">
        <v>33891</v>
      </c>
      <c r="M2747" t="s">
        <v>34087</v>
      </c>
      <c r="N2747" t="s">
        <v>33852</v>
      </c>
      <c r="O2747" t="s">
        <v>33853</v>
      </c>
      <c r="P2747" t="s">
        <v>34093</v>
      </c>
      <c r="Q2747">
        <v>27.566666666666698</v>
      </c>
      <c r="R2747">
        <v>-80.366666666666703</v>
      </c>
      <c r="S2747">
        <v>12</v>
      </c>
      <c r="T2747">
        <v>14.212071778140199</v>
      </c>
      <c r="U2747">
        <v>1.70278637770896</v>
      </c>
      <c r="V2747">
        <v>381</v>
      </c>
      <c r="W2747">
        <v>14.25</v>
      </c>
    </row>
    <row r="2748" spans="1:23" hidden="1">
      <c r="A2748" t="s">
        <v>34328</v>
      </c>
      <c r="B2748" t="s">
        <v>9067</v>
      </c>
      <c r="C2748" t="s">
        <v>9069</v>
      </c>
      <c r="D2748">
        <v>2012</v>
      </c>
      <c r="E2748" t="s">
        <v>1697</v>
      </c>
      <c r="F2748" t="s">
        <v>9071</v>
      </c>
      <c r="G2748">
        <v>21</v>
      </c>
      <c r="J2748">
        <v>21</v>
      </c>
      <c r="K2748" t="s">
        <v>33803</v>
      </c>
      <c r="L2748" t="s">
        <v>33891</v>
      </c>
      <c r="M2748" t="s">
        <v>34087</v>
      </c>
      <c r="N2748" t="s">
        <v>33852</v>
      </c>
      <c r="O2748" t="s">
        <v>33853</v>
      </c>
      <c r="P2748" t="s">
        <v>34093</v>
      </c>
      <c r="Q2748">
        <v>27.566666666666698</v>
      </c>
      <c r="R2748">
        <v>-80.366666666666703</v>
      </c>
      <c r="S2748">
        <v>12</v>
      </c>
      <c r="T2748">
        <v>14.4991843393148</v>
      </c>
      <c r="U2748">
        <v>0.773993808049525</v>
      </c>
      <c r="V2748">
        <v>381</v>
      </c>
      <c r="W2748">
        <v>14.5</v>
      </c>
    </row>
    <row r="2749" spans="1:23" hidden="1">
      <c r="A2749" t="s">
        <v>34328</v>
      </c>
      <c r="B2749" t="s">
        <v>9067</v>
      </c>
      <c r="C2749" t="s">
        <v>9069</v>
      </c>
      <c r="D2749">
        <v>2012</v>
      </c>
      <c r="E2749" t="s">
        <v>1697</v>
      </c>
      <c r="F2749" t="s">
        <v>9071</v>
      </c>
      <c r="G2749">
        <v>21</v>
      </c>
      <c r="J2749">
        <v>21</v>
      </c>
      <c r="K2749" t="s">
        <v>33803</v>
      </c>
      <c r="L2749" t="s">
        <v>33891</v>
      </c>
      <c r="M2749" t="s">
        <v>34087</v>
      </c>
      <c r="N2749" t="s">
        <v>33852</v>
      </c>
      <c r="O2749" t="s">
        <v>33853</v>
      </c>
      <c r="P2749" t="s">
        <v>34093</v>
      </c>
      <c r="Q2749">
        <v>27.566666666666698</v>
      </c>
      <c r="R2749">
        <v>-80.366666666666703</v>
      </c>
      <c r="S2749">
        <v>12</v>
      </c>
      <c r="T2749">
        <v>15.9869494290375</v>
      </c>
      <c r="U2749">
        <v>1.0835913312693399</v>
      </c>
      <c r="V2749">
        <v>381</v>
      </c>
      <c r="W2749">
        <v>16</v>
      </c>
    </row>
    <row r="2750" spans="1:23" hidden="1">
      <c r="A2750" t="s">
        <v>34328</v>
      </c>
      <c r="B2750" t="s">
        <v>9067</v>
      </c>
      <c r="C2750" t="s">
        <v>9069</v>
      </c>
      <c r="D2750">
        <v>2012</v>
      </c>
      <c r="E2750" t="s">
        <v>1697</v>
      </c>
      <c r="F2750" t="s">
        <v>9071</v>
      </c>
      <c r="G2750">
        <v>21</v>
      </c>
      <c r="J2750">
        <v>21</v>
      </c>
      <c r="K2750" t="s">
        <v>33803</v>
      </c>
      <c r="L2750" t="s">
        <v>33891</v>
      </c>
      <c r="M2750" t="s">
        <v>34087</v>
      </c>
      <c r="N2750" t="s">
        <v>33852</v>
      </c>
      <c r="O2750" t="s">
        <v>33853</v>
      </c>
      <c r="P2750" t="s">
        <v>34094</v>
      </c>
      <c r="Q2750">
        <v>40.716666666666697</v>
      </c>
      <c r="R2750">
        <v>-74.066666666666706</v>
      </c>
      <c r="S2750">
        <v>12</v>
      </c>
      <c r="T2750">
        <v>7.9849122877043097</v>
      </c>
      <c r="U2750">
        <v>99.289520426287694</v>
      </c>
      <c r="V2750">
        <v>381</v>
      </c>
      <c r="W2750">
        <v>8</v>
      </c>
    </row>
    <row r="2751" spans="1:23" hidden="1">
      <c r="A2751" t="s">
        <v>34328</v>
      </c>
      <c r="B2751" t="s">
        <v>9067</v>
      </c>
      <c r="C2751" t="s">
        <v>9069</v>
      </c>
      <c r="D2751">
        <v>2012</v>
      </c>
      <c r="E2751" t="s">
        <v>1697</v>
      </c>
      <c r="F2751" t="s">
        <v>9071</v>
      </c>
      <c r="G2751">
        <v>21</v>
      </c>
      <c r="J2751">
        <v>21</v>
      </c>
      <c r="K2751" t="s">
        <v>33803</v>
      </c>
      <c r="L2751" t="s">
        <v>33891</v>
      </c>
      <c r="M2751" t="s">
        <v>34087</v>
      </c>
      <c r="N2751" t="s">
        <v>33852</v>
      </c>
      <c r="O2751" t="s">
        <v>33853</v>
      </c>
      <c r="P2751" t="s">
        <v>34094</v>
      </c>
      <c r="Q2751">
        <v>40.716666666666697</v>
      </c>
      <c r="R2751">
        <v>-74.066666666666706</v>
      </c>
      <c r="S2751">
        <v>12</v>
      </c>
      <c r="T2751">
        <v>12.029669839876</v>
      </c>
      <c r="U2751">
        <v>98.046181172291298</v>
      </c>
      <c r="V2751">
        <v>381</v>
      </c>
      <c r="W2751">
        <v>12</v>
      </c>
    </row>
    <row r="2752" spans="1:23" hidden="1">
      <c r="A2752" t="s">
        <v>34328</v>
      </c>
      <c r="B2752" t="s">
        <v>9067</v>
      </c>
      <c r="C2752" t="s">
        <v>9069</v>
      </c>
      <c r="D2752">
        <v>2012</v>
      </c>
      <c r="E2752" t="s">
        <v>1697</v>
      </c>
      <c r="F2752" t="s">
        <v>9071</v>
      </c>
      <c r="G2752">
        <v>21</v>
      </c>
      <c r="J2752">
        <v>21</v>
      </c>
      <c r="K2752" t="s">
        <v>33803</v>
      </c>
      <c r="L2752" t="s">
        <v>33891</v>
      </c>
      <c r="M2752" t="s">
        <v>34087</v>
      </c>
      <c r="N2752" t="s">
        <v>33852</v>
      </c>
      <c r="O2752" t="s">
        <v>33853</v>
      </c>
      <c r="P2752" t="s">
        <v>34094</v>
      </c>
      <c r="Q2752">
        <v>40.716666666666697</v>
      </c>
      <c r="R2752">
        <v>-74.066666666666706</v>
      </c>
      <c r="S2752">
        <v>12</v>
      </c>
      <c r="T2752">
        <v>12.5092036375489</v>
      </c>
      <c r="U2752">
        <v>98.934280639431606</v>
      </c>
      <c r="V2752">
        <v>381</v>
      </c>
      <c r="W2752">
        <v>12.5</v>
      </c>
    </row>
    <row r="2753" spans="1:23" hidden="1">
      <c r="A2753" t="s">
        <v>34328</v>
      </c>
      <c r="B2753" t="s">
        <v>9067</v>
      </c>
      <c r="C2753" t="s">
        <v>9069</v>
      </c>
      <c r="D2753">
        <v>2012</v>
      </c>
      <c r="E2753" t="s">
        <v>1697</v>
      </c>
      <c r="F2753" t="s">
        <v>9071</v>
      </c>
      <c r="G2753">
        <v>21</v>
      </c>
      <c r="J2753">
        <v>21</v>
      </c>
      <c r="K2753" t="s">
        <v>33803</v>
      </c>
      <c r="L2753" t="s">
        <v>33891</v>
      </c>
      <c r="M2753" t="s">
        <v>34087</v>
      </c>
      <c r="N2753" t="s">
        <v>33852</v>
      </c>
      <c r="O2753" t="s">
        <v>33853</v>
      </c>
      <c r="P2753" t="s">
        <v>34094</v>
      </c>
      <c r="Q2753">
        <v>40.716666666666697</v>
      </c>
      <c r="R2753">
        <v>-74.066666666666706</v>
      </c>
      <c r="S2753">
        <v>12</v>
      </c>
      <c r="T2753">
        <v>12.8688340285123</v>
      </c>
      <c r="U2753">
        <v>99.467140319715796</v>
      </c>
      <c r="V2753">
        <v>381</v>
      </c>
      <c r="W2753">
        <v>12.75</v>
      </c>
    </row>
    <row r="2754" spans="1:23" hidden="1">
      <c r="A2754" t="s">
        <v>34328</v>
      </c>
      <c r="B2754" t="s">
        <v>9067</v>
      </c>
      <c r="C2754" t="s">
        <v>9069</v>
      </c>
      <c r="D2754">
        <v>2012</v>
      </c>
      <c r="E2754" t="s">
        <v>1697</v>
      </c>
      <c r="F2754" t="s">
        <v>9071</v>
      </c>
      <c r="G2754">
        <v>21</v>
      </c>
      <c r="J2754">
        <v>21</v>
      </c>
      <c r="K2754" t="s">
        <v>33803</v>
      </c>
      <c r="L2754" t="s">
        <v>33891</v>
      </c>
      <c r="M2754" t="s">
        <v>34087</v>
      </c>
      <c r="N2754" t="s">
        <v>33852</v>
      </c>
      <c r="O2754" t="s">
        <v>33853</v>
      </c>
      <c r="P2754" t="s">
        <v>34094</v>
      </c>
      <c r="Q2754">
        <v>40.716666666666697</v>
      </c>
      <c r="R2754">
        <v>-74.066666666666706</v>
      </c>
      <c r="S2754">
        <v>12</v>
      </c>
      <c r="T2754">
        <v>13.0182742264886</v>
      </c>
      <c r="U2754">
        <v>96.980461811722904</v>
      </c>
      <c r="V2754">
        <v>381</v>
      </c>
      <c r="W2754">
        <v>13</v>
      </c>
    </row>
    <row r="2755" spans="1:23" hidden="1">
      <c r="A2755" t="s">
        <v>34328</v>
      </c>
      <c r="B2755" t="s">
        <v>9067</v>
      </c>
      <c r="C2755" t="s">
        <v>9069</v>
      </c>
      <c r="D2755">
        <v>2012</v>
      </c>
      <c r="E2755" t="s">
        <v>1697</v>
      </c>
      <c r="F2755" t="s">
        <v>9071</v>
      </c>
      <c r="G2755">
        <v>21</v>
      </c>
      <c r="J2755">
        <v>21</v>
      </c>
      <c r="K2755" t="s">
        <v>33803</v>
      </c>
      <c r="L2755" t="s">
        <v>33891</v>
      </c>
      <c r="M2755" t="s">
        <v>34087</v>
      </c>
      <c r="N2755" t="s">
        <v>33852</v>
      </c>
      <c r="O2755" t="s">
        <v>33853</v>
      </c>
      <c r="P2755" t="s">
        <v>34094</v>
      </c>
      <c r="Q2755">
        <v>40.716666666666697</v>
      </c>
      <c r="R2755">
        <v>-74.066666666666706</v>
      </c>
      <c r="S2755">
        <v>12</v>
      </c>
      <c r="T2755">
        <v>13.273088923037999</v>
      </c>
      <c r="U2755">
        <v>97.868561278863197</v>
      </c>
      <c r="V2755">
        <v>381</v>
      </c>
      <c r="W2755">
        <v>13.25</v>
      </c>
    </row>
    <row r="2756" spans="1:23" hidden="1">
      <c r="A2756" t="s">
        <v>34328</v>
      </c>
      <c r="B2756" t="s">
        <v>9067</v>
      </c>
      <c r="C2756" t="s">
        <v>9069</v>
      </c>
      <c r="D2756">
        <v>2012</v>
      </c>
      <c r="E2756" t="s">
        <v>1697</v>
      </c>
      <c r="F2756" t="s">
        <v>9071</v>
      </c>
      <c r="G2756">
        <v>21</v>
      </c>
      <c r="J2756">
        <v>21</v>
      </c>
      <c r="K2756" t="s">
        <v>33803</v>
      </c>
      <c r="L2756" t="s">
        <v>33891</v>
      </c>
      <c r="M2756" t="s">
        <v>34087</v>
      </c>
      <c r="N2756" t="s">
        <v>33852</v>
      </c>
      <c r="O2756" t="s">
        <v>33853</v>
      </c>
      <c r="P2756" t="s">
        <v>34094</v>
      </c>
      <c r="Q2756">
        <v>40.716666666666697</v>
      </c>
      <c r="R2756">
        <v>-74.066666666666706</v>
      </c>
      <c r="S2756">
        <v>12</v>
      </c>
      <c r="T2756">
        <v>13.495093832531699</v>
      </c>
      <c r="U2756">
        <v>79.751332149200707</v>
      </c>
      <c r="V2756">
        <v>381</v>
      </c>
      <c r="W2756">
        <v>13.5</v>
      </c>
    </row>
    <row r="2757" spans="1:23" hidden="1">
      <c r="A2757" t="s">
        <v>34328</v>
      </c>
      <c r="B2757" t="s">
        <v>9067</v>
      </c>
      <c r="C2757" t="s">
        <v>9069</v>
      </c>
      <c r="D2757">
        <v>2012</v>
      </c>
      <c r="E2757" t="s">
        <v>1697</v>
      </c>
      <c r="F2757" t="s">
        <v>9071</v>
      </c>
      <c r="G2757">
        <v>21</v>
      </c>
      <c r="J2757">
        <v>21</v>
      </c>
      <c r="K2757" t="s">
        <v>33803</v>
      </c>
      <c r="L2757" t="s">
        <v>33891</v>
      </c>
      <c r="M2757" t="s">
        <v>34087</v>
      </c>
      <c r="N2757" t="s">
        <v>33852</v>
      </c>
      <c r="O2757" t="s">
        <v>33853</v>
      </c>
      <c r="P2757" t="s">
        <v>34094</v>
      </c>
      <c r="Q2757">
        <v>40.716666666666697</v>
      </c>
      <c r="R2757">
        <v>-74.066666666666706</v>
      </c>
      <c r="S2757">
        <v>12</v>
      </c>
      <c r="T2757">
        <v>13.7573060317587</v>
      </c>
      <c r="U2757">
        <v>30.017761989342802</v>
      </c>
      <c r="V2757">
        <v>381</v>
      </c>
      <c r="W2757">
        <v>13.75</v>
      </c>
    </row>
    <row r="2758" spans="1:23" hidden="1">
      <c r="A2758" t="s">
        <v>34328</v>
      </c>
      <c r="B2758" t="s">
        <v>9067</v>
      </c>
      <c r="C2758" t="s">
        <v>9069</v>
      </c>
      <c r="D2758">
        <v>2012</v>
      </c>
      <c r="E2758" t="s">
        <v>1697</v>
      </c>
      <c r="F2758" t="s">
        <v>9071</v>
      </c>
      <c r="G2758">
        <v>21</v>
      </c>
      <c r="J2758">
        <v>21</v>
      </c>
      <c r="K2758" t="s">
        <v>33803</v>
      </c>
      <c r="L2758" t="s">
        <v>33891</v>
      </c>
      <c r="M2758" t="s">
        <v>34087</v>
      </c>
      <c r="N2758" t="s">
        <v>33852</v>
      </c>
      <c r="O2758" t="s">
        <v>33853</v>
      </c>
      <c r="P2758" t="s">
        <v>34094</v>
      </c>
      <c r="Q2758">
        <v>40.716666666666697</v>
      </c>
      <c r="R2758">
        <v>-74.066666666666706</v>
      </c>
      <c r="S2758">
        <v>12</v>
      </c>
      <c r="T2758">
        <v>14.0141962866133</v>
      </c>
      <c r="U2758">
        <v>44.7602131438721</v>
      </c>
      <c r="V2758">
        <v>381</v>
      </c>
      <c r="W2758">
        <v>14</v>
      </c>
    </row>
    <row r="2759" spans="1:23" hidden="1">
      <c r="A2759" t="s">
        <v>34328</v>
      </c>
      <c r="B2759" t="s">
        <v>9067</v>
      </c>
      <c r="C2759" t="s">
        <v>9069</v>
      </c>
      <c r="D2759">
        <v>2012</v>
      </c>
      <c r="E2759" t="s">
        <v>1697</v>
      </c>
      <c r="F2759" t="s">
        <v>9071</v>
      </c>
      <c r="G2759">
        <v>21</v>
      </c>
      <c r="J2759">
        <v>21</v>
      </c>
      <c r="K2759" t="s">
        <v>33803</v>
      </c>
      <c r="L2759" t="s">
        <v>33891</v>
      </c>
      <c r="M2759" t="s">
        <v>34087</v>
      </c>
      <c r="N2759" t="s">
        <v>33852</v>
      </c>
      <c r="O2759" t="s">
        <v>33853</v>
      </c>
      <c r="P2759" t="s">
        <v>34094</v>
      </c>
      <c r="Q2759">
        <v>40.716666666666697</v>
      </c>
      <c r="R2759">
        <v>-74.066666666666706</v>
      </c>
      <c r="S2759">
        <v>12</v>
      </c>
      <c r="T2759">
        <v>14.2845244510081</v>
      </c>
      <c r="U2759">
        <v>49.200710479573701</v>
      </c>
      <c r="V2759">
        <v>381</v>
      </c>
      <c r="W2759">
        <v>14.25</v>
      </c>
    </row>
    <row r="2760" spans="1:23" hidden="1">
      <c r="A2760" t="s">
        <v>34328</v>
      </c>
      <c r="B2760" t="s">
        <v>9067</v>
      </c>
      <c r="C2760" t="s">
        <v>9069</v>
      </c>
      <c r="D2760">
        <v>2012</v>
      </c>
      <c r="E2760" t="s">
        <v>1697</v>
      </c>
      <c r="F2760" t="s">
        <v>9071</v>
      </c>
      <c r="G2760">
        <v>21</v>
      </c>
      <c r="J2760">
        <v>21</v>
      </c>
      <c r="K2760" t="s">
        <v>33803</v>
      </c>
      <c r="L2760" t="s">
        <v>33891</v>
      </c>
      <c r="M2760" t="s">
        <v>34087</v>
      </c>
      <c r="N2760" t="s">
        <v>33852</v>
      </c>
      <c r="O2760" t="s">
        <v>33853</v>
      </c>
      <c r="P2760" t="s">
        <v>34094</v>
      </c>
      <c r="Q2760">
        <v>40.716666666666697</v>
      </c>
      <c r="R2760">
        <v>-74.066666666666706</v>
      </c>
      <c r="S2760">
        <v>12</v>
      </c>
      <c r="T2760">
        <v>14.503149925825401</v>
      </c>
      <c r="U2760">
        <v>8.5257548845470694</v>
      </c>
      <c r="V2760">
        <v>381</v>
      </c>
      <c r="W2760">
        <v>14.5</v>
      </c>
    </row>
    <row r="2761" spans="1:23" hidden="1">
      <c r="A2761" t="s">
        <v>34328</v>
      </c>
      <c r="B2761" t="s">
        <v>9067</v>
      </c>
      <c r="C2761" t="s">
        <v>9069</v>
      </c>
      <c r="D2761">
        <v>2012</v>
      </c>
      <c r="E2761" t="s">
        <v>1697</v>
      </c>
      <c r="F2761" t="s">
        <v>9071</v>
      </c>
      <c r="G2761">
        <v>21</v>
      </c>
      <c r="J2761">
        <v>21</v>
      </c>
      <c r="K2761" t="s">
        <v>33803</v>
      </c>
      <c r="L2761" t="s">
        <v>33891</v>
      </c>
      <c r="M2761" t="s">
        <v>34087</v>
      </c>
      <c r="N2761" t="s">
        <v>33852</v>
      </c>
      <c r="O2761" t="s">
        <v>33853</v>
      </c>
      <c r="P2761" t="s">
        <v>34094</v>
      </c>
      <c r="Q2761">
        <v>40.716666666666697</v>
      </c>
      <c r="R2761">
        <v>-74.066666666666706</v>
      </c>
      <c r="S2761">
        <v>12</v>
      </c>
      <c r="T2761">
        <v>16.0149812734082</v>
      </c>
      <c r="U2761">
        <v>0</v>
      </c>
      <c r="V2761">
        <v>381</v>
      </c>
      <c r="W2761">
        <v>16</v>
      </c>
    </row>
    <row r="2762" spans="1:23" hidden="1">
      <c r="A2762" t="s">
        <v>34328</v>
      </c>
      <c r="B2762" t="s">
        <v>9067</v>
      </c>
      <c r="C2762" t="s">
        <v>9069</v>
      </c>
      <c r="D2762">
        <v>2012</v>
      </c>
      <c r="E2762" t="s">
        <v>1697</v>
      </c>
      <c r="F2762" t="s">
        <v>9071</v>
      </c>
      <c r="G2762">
        <v>21</v>
      </c>
      <c r="J2762">
        <v>21</v>
      </c>
      <c r="K2762" t="s">
        <v>33803</v>
      </c>
      <c r="L2762" t="s">
        <v>33891</v>
      </c>
      <c r="M2762" t="s">
        <v>34087</v>
      </c>
      <c r="N2762" t="s">
        <v>33852</v>
      </c>
      <c r="O2762" t="s">
        <v>33853</v>
      </c>
      <c r="P2762" t="s">
        <v>34095</v>
      </c>
      <c r="Q2762">
        <v>36.35</v>
      </c>
      <c r="R2762">
        <v>-78.366666666666703</v>
      </c>
      <c r="S2762">
        <v>12</v>
      </c>
      <c r="T2762">
        <v>7.9457800147324997</v>
      </c>
      <c r="U2762">
        <v>99.1943676936516</v>
      </c>
      <c r="V2762">
        <v>381</v>
      </c>
      <c r="W2762">
        <v>8</v>
      </c>
    </row>
    <row r="2763" spans="1:23" hidden="1">
      <c r="A2763" t="s">
        <v>34328</v>
      </c>
      <c r="B2763" t="s">
        <v>9067</v>
      </c>
      <c r="C2763" t="s">
        <v>9069</v>
      </c>
      <c r="D2763">
        <v>2012</v>
      </c>
      <c r="E2763" t="s">
        <v>1697</v>
      </c>
      <c r="F2763" t="s">
        <v>9071</v>
      </c>
      <c r="G2763">
        <v>21</v>
      </c>
      <c r="J2763">
        <v>21</v>
      </c>
      <c r="K2763" t="s">
        <v>33803</v>
      </c>
      <c r="L2763" t="s">
        <v>33891</v>
      </c>
      <c r="M2763" t="s">
        <v>34087</v>
      </c>
      <c r="N2763" t="s">
        <v>33852</v>
      </c>
      <c r="O2763" t="s">
        <v>33853</v>
      </c>
      <c r="P2763" t="s">
        <v>34095</v>
      </c>
      <c r="Q2763">
        <v>36.35</v>
      </c>
      <c r="R2763">
        <v>-78.366666666666703</v>
      </c>
      <c r="S2763">
        <v>12</v>
      </c>
      <c r="T2763">
        <v>11.966580772716901</v>
      </c>
      <c r="U2763">
        <v>96.048787033208299</v>
      </c>
      <c r="V2763">
        <v>381</v>
      </c>
      <c r="W2763">
        <v>12</v>
      </c>
    </row>
    <row r="2764" spans="1:23" hidden="1">
      <c r="A2764" t="s">
        <v>34328</v>
      </c>
      <c r="B2764" t="s">
        <v>9067</v>
      </c>
      <c r="C2764" t="s">
        <v>9069</v>
      </c>
      <c r="D2764">
        <v>2012</v>
      </c>
      <c r="E2764" t="s">
        <v>1697</v>
      </c>
      <c r="F2764" t="s">
        <v>9071</v>
      </c>
      <c r="G2764">
        <v>21</v>
      </c>
      <c r="J2764">
        <v>21</v>
      </c>
      <c r="K2764" t="s">
        <v>33803</v>
      </c>
      <c r="L2764" t="s">
        <v>33891</v>
      </c>
      <c r="M2764" t="s">
        <v>34087</v>
      </c>
      <c r="N2764" t="s">
        <v>33852</v>
      </c>
      <c r="O2764" t="s">
        <v>33853</v>
      </c>
      <c r="P2764" t="s">
        <v>34095</v>
      </c>
      <c r="Q2764">
        <v>36.35</v>
      </c>
      <c r="R2764">
        <v>-78.366666666666703</v>
      </c>
      <c r="S2764">
        <v>12</v>
      </c>
      <c r="T2764">
        <v>12.4965564832588</v>
      </c>
      <c r="U2764">
        <v>94.102618168076404</v>
      </c>
      <c r="V2764">
        <v>381</v>
      </c>
      <c r="W2764">
        <v>12.5</v>
      </c>
    </row>
    <row r="2765" spans="1:23" hidden="1">
      <c r="A2765" t="s">
        <v>34328</v>
      </c>
      <c r="B2765" t="s">
        <v>9067</v>
      </c>
      <c r="C2765" t="s">
        <v>9069</v>
      </c>
      <c r="D2765">
        <v>2012</v>
      </c>
      <c r="E2765" t="s">
        <v>1697</v>
      </c>
      <c r="F2765" t="s">
        <v>9071</v>
      </c>
      <c r="G2765">
        <v>21</v>
      </c>
      <c r="J2765">
        <v>21</v>
      </c>
      <c r="K2765" t="s">
        <v>33803</v>
      </c>
      <c r="L2765" t="s">
        <v>33891</v>
      </c>
      <c r="M2765" t="s">
        <v>34087</v>
      </c>
      <c r="N2765" t="s">
        <v>33852</v>
      </c>
      <c r="O2765" t="s">
        <v>33853</v>
      </c>
      <c r="P2765" t="s">
        <v>34095</v>
      </c>
      <c r="Q2765">
        <v>36.35</v>
      </c>
      <c r="R2765">
        <v>-78.366666666666703</v>
      </c>
      <c r="S2765">
        <v>12</v>
      </c>
      <c r="T2765">
        <v>12.756724784283801</v>
      </c>
      <c r="U2765">
        <v>78.613501871684804</v>
      </c>
      <c r="V2765">
        <v>381</v>
      </c>
      <c r="W2765">
        <v>12.75</v>
      </c>
    </row>
    <row r="2766" spans="1:23" hidden="1">
      <c r="A2766" t="s">
        <v>34328</v>
      </c>
      <c r="B2766" t="s">
        <v>9067</v>
      </c>
      <c r="C2766" t="s">
        <v>9069</v>
      </c>
      <c r="D2766">
        <v>2012</v>
      </c>
      <c r="E2766" t="s">
        <v>1697</v>
      </c>
      <c r="F2766" t="s">
        <v>9071</v>
      </c>
      <c r="G2766">
        <v>21</v>
      </c>
      <c r="J2766">
        <v>21</v>
      </c>
      <c r="K2766" t="s">
        <v>33803</v>
      </c>
      <c r="L2766" t="s">
        <v>33891</v>
      </c>
      <c r="M2766" t="s">
        <v>34087</v>
      </c>
      <c r="N2766" t="s">
        <v>33852</v>
      </c>
      <c r="O2766" t="s">
        <v>33853</v>
      </c>
      <c r="P2766" t="s">
        <v>34095</v>
      </c>
      <c r="Q2766">
        <v>36.35</v>
      </c>
      <c r="R2766">
        <v>-78.366666666666703</v>
      </c>
      <c r="S2766">
        <v>12</v>
      </c>
      <c r="T2766">
        <v>12.9892025554591</v>
      </c>
      <c r="U2766">
        <v>66.995911594040095</v>
      </c>
      <c r="V2766">
        <v>381</v>
      </c>
      <c r="W2766">
        <v>13</v>
      </c>
    </row>
    <row r="2767" spans="1:23" hidden="1">
      <c r="A2767" t="s">
        <v>34328</v>
      </c>
      <c r="B2767" t="s">
        <v>9067</v>
      </c>
      <c r="C2767" t="s">
        <v>9069</v>
      </c>
      <c r="D2767">
        <v>2012</v>
      </c>
      <c r="E2767" t="s">
        <v>1697</v>
      </c>
      <c r="F2767" t="s">
        <v>9071</v>
      </c>
      <c r="G2767">
        <v>21</v>
      </c>
      <c r="J2767">
        <v>21</v>
      </c>
      <c r="K2767" t="s">
        <v>33803</v>
      </c>
      <c r="L2767" t="s">
        <v>33891</v>
      </c>
      <c r="M2767" t="s">
        <v>34087</v>
      </c>
      <c r="N2767" t="s">
        <v>33852</v>
      </c>
      <c r="O2767" t="s">
        <v>33853</v>
      </c>
      <c r="P2767" t="s">
        <v>34095</v>
      </c>
      <c r="Q2767">
        <v>36.35</v>
      </c>
      <c r="R2767">
        <v>-78.366666666666703</v>
      </c>
      <c r="S2767">
        <v>12</v>
      </c>
      <c r="T2767">
        <v>13.224112010821999</v>
      </c>
      <c r="U2767">
        <v>37.475046484053003</v>
      </c>
      <c r="V2767">
        <v>381</v>
      </c>
      <c r="W2767">
        <v>13.25</v>
      </c>
    </row>
    <row r="2768" spans="1:23" hidden="1">
      <c r="A2768" t="s">
        <v>34328</v>
      </c>
      <c r="B2768" t="s">
        <v>9067</v>
      </c>
      <c r="C2768" t="s">
        <v>9069</v>
      </c>
      <c r="D2768">
        <v>2012</v>
      </c>
      <c r="E2768" t="s">
        <v>1697</v>
      </c>
      <c r="F2768" t="s">
        <v>9071</v>
      </c>
      <c r="G2768">
        <v>21</v>
      </c>
      <c r="J2768">
        <v>21</v>
      </c>
      <c r="K2768" t="s">
        <v>33803</v>
      </c>
      <c r="L2768" t="s">
        <v>33891</v>
      </c>
      <c r="M2768" t="s">
        <v>34087</v>
      </c>
      <c r="N2768" t="s">
        <v>33852</v>
      </c>
      <c r="O2768" t="s">
        <v>33853</v>
      </c>
      <c r="P2768" t="s">
        <v>34095</v>
      </c>
      <c r="Q2768">
        <v>36.35</v>
      </c>
      <c r="R2768">
        <v>-78.366666666666703</v>
      </c>
      <c r="S2768">
        <v>12</v>
      </c>
      <c r="T2768">
        <v>13.4834259363216</v>
      </c>
      <c r="U2768">
        <v>28.276269993619501</v>
      </c>
      <c r="V2768">
        <v>381</v>
      </c>
      <c r="W2768">
        <v>13.5</v>
      </c>
    </row>
    <row r="2769" spans="1:23" hidden="1">
      <c r="A2769" t="s">
        <v>34328</v>
      </c>
      <c r="B2769" t="s">
        <v>9067</v>
      </c>
      <c r="C2769" t="s">
        <v>9069</v>
      </c>
      <c r="D2769">
        <v>2012</v>
      </c>
      <c r="E2769" t="s">
        <v>1697</v>
      </c>
      <c r="F2769" t="s">
        <v>9071</v>
      </c>
      <c r="G2769">
        <v>21</v>
      </c>
      <c r="J2769">
        <v>21</v>
      </c>
      <c r="K2769" t="s">
        <v>33803</v>
      </c>
      <c r="L2769" t="s">
        <v>33891</v>
      </c>
      <c r="M2769" t="s">
        <v>34087</v>
      </c>
      <c r="N2769" t="s">
        <v>33852</v>
      </c>
      <c r="O2769" t="s">
        <v>33853</v>
      </c>
      <c r="P2769" t="s">
        <v>34095</v>
      </c>
      <c r="Q2769">
        <v>36.35</v>
      </c>
      <c r="R2769">
        <v>-78.366666666666703</v>
      </c>
      <c r="S2769">
        <v>12</v>
      </c>
      <c r="T2769">
        <v>13.729267016997101</v>
      </c>
      <c r="U2769">
        <v>18.271313520218801</v>
      </c>
      <c r="V2769">
        <v>381</v>
      </c>
      <c r="W2769">
        <v>13.75</v>
      </c>
    </row>
    <row r="2770" spans="1:23" hidden="1">
      <c r="A2770" t="s">
        <v>34328</v>
      </c>
      <c r="B2770" t="s">
        <v>9067</v>
      </c>
      <c r="C2770" t="s">
        <v>9069</v>
      </c>
      <c r="D2770">
        <v>2012</v>
      </c>
      <c r="E2770" t="s">
        <v>1697</v>
      </c>
      <c r="F2770" t="s">
        <v>9071</v>
      </c>
      <c r="G2770">
        <v>21</v>
      </c>
      <c r="J2770">
        <v>21</v>
      </c>
      <c r="K2770" t="s">
        <v>33803</v>
      </c>
      <c r="L2770" t="s">
        <v>33891</v>
      </c>
      <c r="M2770" t="s">
        <v>34087</v>
      </c>
      <c r="N2770" t="s">
        <v>33852</v>
      </c>
      <c r="O2770" t="s">
        <v>33853</v>
      </c>
      <c r="P2770" t="s">
        <v>34095</v>
      </c>
      <c r="Q2770">
        <v>36.35</v>
      </c>
      <c r="R2770">
        <v>-78.366666666666703</v>
      </c>
      <c r="S2770">
        <v>12</v>
      </c>
      <c r="T2770">
        <v>13.9876827528417</v>
      </c>
      <c r="U2770">
        <v>15.685458364254201</v>
      </c>
      <c r="V2770">
        <v>381</v>
      </c>
      <c r="W2770">
        <v>14</v>
      </c>
    </row>
    <row r="2771" spans="1:23" hidden="1">
      <c r="A2771" t="s">
        <v>34328</v>
      </c>
      <c r="B2771" t="s">
        <v>9067</v>
      </c>
      <c r="C2771" t="s">
        <v>9069</v>
      </c>
      <c r="D2771">
        <v>2012</v>
      </c>
      <c r="E2771" t="s">
        <v>1697</v>
      </c>
      <c r="F2771" t="s">
        <v>9071</v>
      </c>
      <c r="G2771">
        <v>21</v>
      </c>
      <c r="J2771">
        <v>21</v>
      </c>
      <c r="K2771" t="s">
        <v>33803</v>
      </c>
      <c r="L2771" t="s">
        <v>33891</v>
      </c>
      <c r="M2771" t="s">
        <v>34087</v>
      </c>
      <c r="N2771" t="s">
        <v>33852</v>
      </c>
      <c r="O2771" t="s">
        <v>33853</v>
      </c>
      <c r="P2771" t="s">
        <v>34095</v>
      </c>
      <c r="Q2771">
        <v>36.35</v>
      </c>
      <c r="R2771">
        <v>-78.366666666666703</v>
      </c>
      <c r="S2771">
        <v>12</v>
      </c>
      <c r="T2771">
        <v>14.2474348196363</v>
      </c>
      <c r="U2771">
        <v>3.2608665887140198</v>
      </c>
      <c r="V2771">
        <v>381</v>
      </c>
      <c r="W2771">
        <v>14.25</v>
      </c>
    </row>
    <row r="2772" spans="1:23" hidden="1">
      <c r="A2772" t="s">
        <v>34328</v>
      </c>
      <c r="B2772" t="s">
        <v>9067</v>
      </c>
      <c r="C2772" t="s">
        <v>9069</v>
      </c>
      <c r="D2772">
        <v>2012</v>
      </c>
      <c r="E2772" t="s">
        <v>1697</v>
      </c>
      <c r="F2772" t="s">
        <v>9071</v>
      </c>
      <c r="G2772">
        <v>21</v>
      </c>
      <c r="J2772">
        <v>21</v>
      </c>
      <c r="K2772" t="s">
        <v>33803</v>
      </c>
      <c r="L2772" t="s">
        <v>33891</v>
      </c>
      <c r="M2772" t="s">
        <v>34087</v>
      </c>
      <c r="N2772" t="s">
        <v>33852</v>
      </c>
      <c r="O2772" t="s">
        <v>33853</v>
      </c>
      <c r="P2772" t="s">
        <v>34095</v>
      </c>
      <c r="Q2772">
        <v>36.35</v>
      </c>
      <c r="R2772">
        <v>-78.366666666666703</v>
      </c>
      <c r="S2772">
        <v>12</v>
      </c>
      <c r="T2772">
        <v>14.476516995774601</v>
      </c>
      <c r="U2772">
        <v>16.643344770646699</v>
      </c>
      <c r="V2772">
        <v>381</v>
      </c>
      <c r="W2772">
        <v>14.5</v>
      </c>
    </row>
    <row r="2773" spans="1:23" hidden="1">
      <c r="A2773" t="s">
        <v>34328</v>
      </c>
      <c r="B2773" t="s">
        <v>9067</v>
      </c>
      <c r="C2773" t="s">
        <v>9069</v>
      </c>
      <c r="D2773">
        <v>2012</v>
      </c>
      <c r="E2773" t="s">
        <v>1697</v>
      </c>
      <c r="F2773" t="s">
        <v>9071</v>
      </c>
      <c r="G2773">
        <v>21</v>
      </c>
      <c r="J2773">
        <v>21</v>
      </c>
      <c r="K2773" t="s">
        <v>33803</v>
      </c>
      <c r="L2773" t="s">
        <v>33891</v>
      </c>
      <c r="M2773" t="s">
        <v>34087</v>
      </c>
      <c r="N2773" t="s">
        <v>33852</v>
      </c>
      <c r="O2773" t="s">
        <v>33853</v>
      </c>
      <c r="P2773" t="s">
        <v>34095</v>
      </c>
      <c r="Q2773">
        <v>36.35</v>
      </c>
      <c r="R2773">
        <v>-78.366666666666703</v>
      </c>
      <c r="S2773">
        <v>12</v>
      </c>
      <c r="T2773">
        <v>15.9987512973089</v>
      </c>
      <c r="U2773">
        <v>9.1932997242448202</v>
      </c>
      <c r="V2773">
        <v>381</v>
      </c>
      <c r="W2773">
        <v>16</v>
      </c>
    </row>
    <row r="2774" spans="1:23" hidden="1">
      <c r="A2774" t="s">
        <v>34328</v>
      </c>
      <c r="B2774" t="s">
        <v>9067</v>
      </c>
      <c r="C2774" t="s">
        <v>9069</v>
      </c>
      <c r="D2774">
        <v>2012</v>
      </c>
      <c r="E2774" t="s">
        <v>1697</v>
      </c>
      <c r="F2774" t="s">
        <v>9071</v>
      </c>
      <c r="G2774">
        <v>21</v>
      </c>
      <c r="J2774">
        <v>21</v>
      </c>
      <c r="K2774" t="s">
        <v>33803</v>
      </c>
      <c r="L2774" t="s">
        <v>33891</v>
      </c>
      <c r="M2774" t="s">
        <v>34087</v>
      </c>
      <c r="N2774" t="s">
        <v>33852</v>
      </c>
      <c r="O2774" t="s">
        <v>33853</v>
      </c>
      <c r="P2774" t="s">
        <v>34103</v>
      </c>
      <c r="Q2774">
        <v>28.85</v>
      </c>
      <c r="R2774">
        <v>-80.849999999999994</v>
      </c>
      <c r="S2774">
        <v>12</v>
      </c>
      <c r="T2774">
        <v>7.9746031746031703</v>
      </c>
      <c r="U2774">
        <v>52.772661288403398</v>
      </c>
      <c r="V2774">
        <v>381</v>
      </c>
      <c r="W2774">
        <v>8</v>
      </c>
    </row>
    <row r="2775" spans="1:23" hidden="1">
      <c r="A2775" t="s">
        <v>34328</v>
      </c>
      <c r="B2775" t="s">
        <v>9067</v>
      </c>
      <c r="C2775" t="s">
        <v>9069</v>
      </c>
      <c r="D2775">
        <v>2012</v>
      </c>
      <c r="E2775" t="s">
        <v>1697</v>
      </c>
      <c r="F2775" t="s">
        <v>9071</v>
      </c>
      <c r="G2775">
        <v>21</v>
      </c>
      <c r="J2775">
        <v>21</v>
      </c>
      <c r="K2775" t="s">
        <v>33803</v>
      </c>
      <c r="L2775" t="s">
        <v>33891</v>
      </c>
      <c r="M2775" t="s">
        <v>34087</v>
      </c>
      <c r="N2775" t="s">
        <v>33852</v>
      </c>
      <c r="O2775" t="s">
        <v>33853</v>
      </c>
      <c r="P2775" t="s">
        <v>34103</v>
      </c>
      <c r="Q2775">
        <v>28.85</v>
      </c>
      <c r="R2775">
        <v>-80.849999999999994</v>
      </c>
      <c r="S2775">
        <v>12</v>
      </c>
      <c r="T2775">
        <v>11.9873015873015</v>
      </c>
      <c r="U2775">
        <v>50.824111753646903</v>
      </c>
      <c r="V2775">
        <v>381</v>
      </c>
      <c r="W2775">
        <v>12</v>
      </c>
    </row>
    <row r="2776" spans="1:23" hidden="1">
      <c r="A2776" t="s">
        <v>34328</v>
      </c>
      <c r="B2776" t="s">
        <v>9067</v>
      </c>
      <c r="C2776" t="s">
        <v>9069</v>
      </c>
      <c r="D2776">
        <v>2012</v>
      </c>
      <c r="E2776" t="s">
        <v>1697</v>
      </c>
      <c r="F2776" t="s">
        <v>9071</v>
      </c>
      <c r="G2776">
        <v>21</v>
      </c>
      <c r="J2776">
        <v>21</v>
      </c>
      <c r="K2776" t="s">
        <v>33803</v>
      </c>
      <c r="L2776" t="s">
        <v>33891</v>
      </c>
      <c r="M2776" t="s">
        <v>34087</v>
      </c>
      <c r="N2776" t="s">
        <v>33852</v>
      </c>
      <c r="O2776" t="s">
        <v>33853</v>
      </c>
      <c r="P2776" t="s">
        <v>34103</v>
      </c>
      <c r="Q2776">
        <v>28.85</v>
      </c>
      <c r="R2776">
        <v>-80.849999999999994</v>
      </c>
      <c r="S2776">
        <v>12</v>
      </c>
      <c r="T2776">
        <v>12.495238095237999</v>
      </c>
      <c r="U2776">
        <v>19.059041907617601</v>
      </c>
      <c r="V2776">
        <v>381</v>
      </c>
      <c r="W2776">
        <v>12.5</v>
      </c>
    </row>
    <row r="2777" spans="1:23" hidden="1">
      <c r="A2777" t="s">
        <v>34328</v>
      </c>
      <c r="B2777" t="s">
        <v>9067</v>
      </c>
      <c r="C2777" t="s">
        <v>9069</v>
      </c>
      <c r="D2777">
        <v>2012</v>
      </c>
      <c r="E2777" t="s">
        <v>1697</v>
      </c>
      <c r="F2777" t="s">
        <v>9071</v>
      </c>
      <c r="G2777">
        <v>21</v>
      </c>
      <c r="J2777">
        <v>21</v>
      </c>
      <c r="K2777" t="s">
        <v>33803</v>
      </c>
      <c r="L2777" t="s">
        <v>33891</v>
      </c>
      <c r="M2777" t="s">
        <v>34087</v>
      </c>
      <c r="N2777" t="s">
        <v>33852</v>
      </c>
      <c r="O2777" t="s">
        <v>33853</v>
      </c>
      <c r="P2777" t="s">
        <v>34103</v>
      </c>
      <c r="Q2777">
        <v>28.85</v>
      </c>
      <c r="R2777">
        <v>-80.849999999999994</v>
      </c>
      <c r="S2777">
        <v>12</v>
      </c>
      <c r="T2777">
        <v>12.7492063492063</v>
      </c>
      <c r="U2777">
        <v>5.4253825468218304</v>
      </c>
      <c r="V2777">
        <v>381</v>
      </c>
      <c r="W2777">
        <v>12.75</v>
      </c>
    </row>
    <row r="2778" spans="1:23" hidden="1">
      <c r="A2778" t="s">
        <v>34328</v>
      </c>
      <c r="B2778" t="s">
        <v>9067</v>
      </c>
      <c r="C2778" t="s">
        <v>9069</v>
      </c>
      <c r="D2778">
        <v>2012</v>
      </c>
      <c r="E2778" t="s">
        <v>1697</v>
      </c>
      <c r="F2778" t="s">
        <v>9071</v>
      </c>
      <c r="G2778">
        <v>21</v>
      </c>
      <c r="J2778">
        <v>21</v>
      </c>
      <c r="K2778" t="s">
        <v>33803</v>
      </c>
      <c r="L2778" t="s">
        <v>33891</v>
      </c>
      <c r="M2778" t="s">
        <v>34087</v>
      </c>
      <c r="N2778" t="s">
        <v>33852</v>
      </c>
      <c r="O2778" t="s">
        <v>33853</v>
      </c>
      <c r="P2778" t="s">
        <v>34103</v>
      </c>
      <c r="Q2778">
        <v>28.85</v>
      </c>
      <c r="R2778">
        <v>-80.849999999999994</v>
      </c>
      <c r="S2778">
        <v>12</v>
      </c>
      <c r="T2778">
        <v>13.0031746031746</v>
      </c>
      <c r="U2778">
        <v>12.631303395921</v>
      </c>
      <c r="V2778">
        <v>381</v>
      </c>
      <c r="W2778">
        <v>13</v>
      </c>
    </row>
    <row r="2779" spans="1:23" hidden="1">
      <c r="A2779" t="s">
        <v>34328</v>
      </c>
      <c r="B2779" t="s">
        <v>9067</v>
      </c>
      <c r="C2779" t="s">
        <v>9069</v>
      </c>
      <c r="D2779">
        <v>2012</v>
      </c>
      <c r="E2779" t="s">
        <v>1697</v>
      </c>
      <c r="F2779" t="s">
        <v>9071</v>
      </c>
      <c r="G2779">
        <v>21</v>
      </c>
      <c r="J2779">
        <v>21</v>
      </c>
      <c r="K2779" t="s">
        <v>33803</v>
      </c>
      <c r="L2779" t="s">
        <v>33891</v>
      </c>
      <c r="M2779" t="s">
        <v>34087</v>
      </c>
      <c r="N2779" t="s">
        <v>33852</v>
      </c>
      <c r="O2779" t="s">
        <v>33853</v>
      </c>
      <c r="P2779" t="s">
        <v>34103</v>
      </c>
      <c r="Q2779">
        <v>28.85</v>
      </c>
      <c r="R2779">
        <v>-80.849999999999994</v>
      </c>
      <c r="S2779">
        <v>12</v>
      </c>
      <c r="T2779">
        <v>13.219047619047601</v>
      </c>
      <c r="U2779">
        <v>4.3935175269508102</v>
      </c>
      <c r="V2779">
        <v>381</v>
      </c>
      <c r="W2779">
        <v>13.25</v>
      </c>
    </row>
    <row r="2780" spans="1:23" hidden="1">
      <c r="A2780" t="s">
        <v>34328</v>
      </c>
      <c r="B2780" t="s">
        <v>9067</v>
      </c>
      <c r="C2780" t="s">
        <v>9069</v>
      </c>
      <c r="D2780">
        <v>2012</v>
      </c>
      <c r="E2780" t="s">
        <v>1697</v>
      </c>
      <c r="F2780" t="s">
        <v>9071</v>
      </c>
      <c r="G2780">
        <v>21</v>
      </c>
      <c r="J2780">
        <v>21</v>
      </c>
      <c r="K2780" t="s">
        <v>33803</v>
      </c>
      <c r="L2780" t="s">
        <v>33891</v>
      </c>
      <c r="M2780" t="s">
        <v>34087</v>
      </c>
      <c r="N2780" t="s">
        <v>33852</v>
      </c>
      <c r="O2780" t="s">
        <v>33853</v>
      </c>
      <c r="P2780" t="s">
        <v>34103</v>
      </c>
      <c r="Q2780">
        <v>28.85</v>
      </c>
      <c r="R2780">
        <v>-80.849999999999994</v>
      </c>
      <c r="S2780">
        <v>12</v>
      </c>
      <c r="T2780">
        <v>13.4857142857142</v>
      </c>
      <c r="U2780">
        <v>5.3030627543371303</v>
      </c>
      <c r="V2780">
        <v>381</v>
      </c>
      <c r="W2780">
        <v>13.5</v>
      </c>
    </row>
    <row r="2781" spans="1:23" hidden="1">
      <c r="A2781" t="s">
        <v>34328</v>
      </c>
      <c r="B2781" t="s">
        <v>9067</v>
      </c>
      <c r="C2781" t="s">
        <v>9069</v>
      </c>
      <c r="D2781">
        <v>2012</v>
      </c>
      <c r="E2781" t="s">
        <v>1697</v>
      </c>
      <c r="F2781" t="s">
        <v>9071</v>
      </c>
      <c r="G2781">
        <v>21</v>
      </c>
      <c r="J2781">
        <v>21</v>
      </c>
      <c r="K2781" t="s">
        <v>33803</v>
      </c>
      <c r="L2781" t="s">
        <v>33891</v>
      </c>
      <c r="M2781" t="s">
        <v>34087</v>
      </c>
      <c r="N2781" t="s">
        <v>33852</v>
      </c>
      <c r="O2781" t="s">
        <v>33853</v>
      </c>
      <c r="P2781" t="s">
        <v>34103</v>
      </c>
      <c r="Q2781">
        <v>28.85</v>
      </c>
      <c r="R2781">
        <v>-80.849999999999994</v>
      </c>
      <c r="S2781">
        <v>12</v>
      </c>
      <c r="T2781">
        <v>13.7396825396825</v>
      </c>
      <c r="U2781">
        <v>4.8628066918921604</v>
      </c>
      <c r="V2781">
        <v>381</v>
      </c>
      <c r="W2781">
        <v>13.75</v>
      </c>
    </row>
    <row r="2782" spans="1:23" hidden="1">
      <c r="A2782" t="s">
        <v>34328</v>
      </c>
      <c r="B2782" t="s">
        <v>9067</v>
      </c>
      <c r="C2782" t="s">
        <v>9069</v>
      </c>
      <c r="D2782">
        <v>2012</v>
      </c>
      <c r="E2782" t="s">
        <v>1697</v>
      </c>
      <c r="F2782" t="s">
        <v>9071</v>
      </c>
      <c r="G2782">
        <v>21</v>
      </c>
      <c r="J2782">
        <v>21</v>
      </c>
      <c r="K2782" t="s">
        <v>33803</v>
      </c>
      <c r="L2782" t="s">
        <v>33891</v>
      </c>
      <c r="M2782" t="s">
        <v>34087</v>
      </c>
      <c r="N2782" t="s">
        <v>33852</v>
      </c>
      <c r="O2782" t="s">
        <v>33853</v>
      </c>
      <c r="P2782" t="s">
        <v>34103</v>
      </c>
      <c r="Q2782">
        <v>28.85</v>
      </c>
      <c r="R2782">
        <v>-80.849999999999994</v>
      </c>
      <c r="S2782">
        <v>12</v>
      </c>
      <c r="T2782">
        <v>13.980952380952299</v>
      </c>
      <c r="U2782">
        <v>2.3231241522096102</v>
      </c>
      <c r="V2782">
        <v>381</v>
      </c>
      <c r="W2782">
        <v>14</v>
      </c>
    </row>
    <row r="2783" spans="1:23" hidden="1">
      <c r="A2783" t="s">
        <v>34328</v>
      </c>
      <c r="B2783" t="s">
        <v>9067</v>
      </c>
      <c r="C2783" t="s">
        <v>9069</v>
      </c>
      <c r="D2783">
        <v>2012</v>
      </c>
      <c r="E2783" t="s">
        <v>1697</v>
      </c>
      <c r="F2783" t="s">
        <v>9071</v>
      </c>
      <c r="G2783">
        <v>21</v>
      </c>
      <c r="J2783">
        <v>21</v>
      </c>
      <c r="K2783" t="s">
        <v>33803</v>
      </c>
      <c r="L2783" t="s">
        <v>33891</v>
      </c>
      <c r="M2783" t="s">
        <v>34087</v>
      </c>
      <c r="N2783" t="s">
        <v>33852</v>
      </c>
      <c r="O2783" t="s">
        <v>33853</v>
      </c>
      <c r="P2783" t="s">
        <v>34103</v>
      </c>
      <c r="Q2783">
        <v>28.85</v>
      </c>
      <c r="R2783">
        <v>-80.849999999999994</v>
      </c>
      <c r="S2783">
        <v>12</v>
      </c>
      <c r="T2783">
        <v>14.2349206349206</v>
      </c>
      <c r="U2783">
        <v>4.5815187644273099</v>
      </c>
      <c r="V2783">
        <v>381</v>
      </c>
      <c r="W2783">
        <v>14.25</v>
      </c>
    </row>
    <row r="2784" spans="1:23" hidden="1">
      <c r="A2784" t="s">
        <v>34328</v>
      </c>
      <c r="B2784" t="s">
        <v>9067</v>
      </c>
      <c r="C2784" t="s">
        <v>9069</v>
      </c>
      <c r="D2784">
        <v>2012</v>
      </c>
      <c r="E2784" t="s">
        <v>1697</v>
      </c>
      <c r="F2784" t="s">
        <v>9071</v>
      </c>
      <c r="G2784">
        <v>21</v>
      </c>
      <c r="J2784">
        <v>21</v>
      </c>
      <c r="K2784" t="s">
        <v>33803</v>
      </c>
      <c r="L2784" t="s">
        <v>33891</v>
      </c>
      <c r="M2784" t="s">
        <v>34087</v>
      </c>
      <c r="N2784" t="s">
        <v>33852</v>
      </c>
      <c r="O2784" t="s">
        <v>33853</v>
      </c>
      <c r="P2784" t="s">
        <v>34103</v>
      </c>
      <c r="Q2784">
        <v>28.85</v>
      </c>
      <c r="R2784">
        <v>-80.849999999999994</v>
      </c>
      <c r="S2784">
        <v>12</v>
      </c>
      <c r="T2784">
        <v>14.4761904761904</v>
      </c>
      <c r="U2784">
        <v>2.0418362247447801</v>
      </c>
      <c r="V2784">
        <v>381</v>
      </c>
      <c r="W2784">
        <v>14.5</v>
      </c>
    </row>
    <row r="2785" spans="1:23" hidden="1">
      <c r="A2785" t="s">
        <v>34328</v>
      </c>
      <c r="B2785" t="s">
        <v>9067</v>
      </c>
      <c r="C2785" t="s">
        <v>9069</v>
      </c>
      <c r="D2785">
        <v>2012</v>
      </c>
      <c r="E2785" t="s">
        <v>1697</v>
      </c>
      <c r="F2785" t="s">
        <v>9071</v>
      </c>
      <c r="G2785">
        <v>21</v>
      </c>
      <c r="J2785">
        <v>21</v>
      </c>
      <c r="K2785" t="s">
        <v>33803</v>
      </c>
      <c r="L2785" t="s">
        <v>33891</v>
      </c>
      <c r="M2785" t="s">
        <v>34087</v>
      </c>
      <c r="N2785" t="s">
        <v>33852</v>
      </c>
      <c r="O2785" t="s">
        <v>33853</v>
      </c>
      <c r="P2785" t="s">
        <v>34103</v>
      </c>
      <c r="Q2785">
        <v>28.85</v>
      </c>
      <c r="R2785">
        <v>-80.849999999999994</v>
      </c>
      <c r="S2785">
        <v>12</v>
      </c>
      <c r="T2785">
        <v>16.012698412698398</v>
      </c>
      <c r="U2785">
        <v>0.90002617738750201</v>
      </c>
      <c r="V2785">
        <v>381</v>
      </c>
      <c r="W2785">
        <v>16</v>
      </c>
    </row>
    <row r="2786" spans="1:23" hidden="1">
      <c r="A2786" t="s">
        <v>34328</v>
      </c>
      <c r="B2786" t="s">
        <v>9067</v>
      </c>
      <c r="C2786" t="s">
        <v>9069</v>
      </c>
      <c r="D2786">
        <v>2012</v>
      </c>
      <c r="E2786" t="s">
        <v>1697</v>
      </c>
      <c r="F2786" t="s">
        <v>9071</v>
      </c>
      <c r="G2786">
        <v>21</v>
      </c>
      <c r="J2786">
        <v>21</v>
      </c>
      <c r="K2786" t="s">
        <v>34002</v>
      </c>
      <c r="L2786" t="s">
        <v>33891</v>
      </c>
      <c r="M2786" t="s">
        <v>34087</v>
      </c>
      <c r="N2786" t="s">
        <v>33852</v>
      </c>
      <c r="O2786" t="s">
        <v>33853</v>
      </c>
      <c r="P2786" t="s">
        <v>34096</v>
      </c>
      <c r="Q2786">
        <v>26.216666666666701</v>
      </c>
      <c r="R2786">
        <v>127.916666666667</v>
      </c>
      <c r="S2786">
        <v>12</v>
      </c>
      <c r="T2786">
        <v>7.98545454545454</v>
      </c>
      <c r="U2786">
        <v>25.649913344887299</v>
      </c>
      <c r="V2786">
        <v>381</v>
      </c>
      <c r="W2786">
        <v>8</v>
      </c>
    </row>
    <row r="2787" spans="1:23" hidden="1">
      <c r="A2787" t="s">
        <v>34328</v>
      </c>
      <c r="B2787" t="s">
        <v>9067</v>
      </c>
      <c r="C2787" t="s">
        <v>9069</v>
      </c>
      <c r="D2787">
        <v>2012</v>
      </c>
      <c r="E2787" t="s">
        <v>1697</v>
      </c>
      <c r="F2787" t="s">
        <v>9071</v>
      </c>
      <c r="G2787">
        <v>21</v>
      </c>
      <c r="J2787">
        <v>21</v>
      </c>
      <c r="K2787" t="s">
        <v>34002</v>
      </c>
      <c r="L2787" t="s">
        <v>33891</v>
      </c>
      <c r="M2787" t="s">
        <v>34087</v>
      </c>
      <c r="N2787" t="s">
        <v>33852</v>
      </c>
      <c r="O2787" t="s">
        <v>33853</v>
      </c>
      <c r="P2787" t="s">
        <v>34096</v>
      </c>
      <c r="Q2787">
        <v>26.216666666666701</v>
      </c>
      <c r="R2787">
        <v>127.916666666667</v>
      </c>
      <c r="S2787">
        <v>12</v>
      </c>
      <c r="T2787">
        <v>11.9854545454545</v>
      </c>
      <c r="U2787">
        <v>24.783362218370801</v>
      </c>
      <c r="V2787">
        <v>381</v>
      </c>
      <c r="W2787">
        <v>12</v>
      </c>
    </row>
    <row r="2788" spans="1:23" hidden="1">
      <c r="A2788" t="s">
        <v>34328</v>
      </c>
      <c r="B2788" t="s">
        <v>9067</v>
      </c>
      <c r="C2788" t="s">
        <v>9069</v>
      </c>
      <c r="D2788">
        <v>2012</v>
      </c>
      <c r="E2788" t="s">
        <v>1697</v>
      </c>
      <c r="F2788" t="s">
        <v>9071</v>
      </c>
      <c r="G2788">
        <v>21</v>
      </c>
      <c r="J2788">
        <v>21</v>
      </c>
      <c r="K2788" t="s">
        <v>34002</v>
      </c>
      <c r="L2788" t="s">
        <v>33891</v>
      </c>
      <c r="M2788" t="s">
        <v>34087</v>
      </c>
      <c r="N2788" t="s">
        <v>33852</v>
      </c>
      <c r="O2788" t="s">
        <v>33853</v>
      </c>
      <c r="P2788" t="s">
        <v>34096</v>
      </c>
      <c r="Q2788">
        <v>26.216666666666701</v>
      </c>
      <c r="R2788">
        <v>127.916666666667</v>
      </c>
      <c r="S2788">
        <v>12</v>
      </c>
      <c r="T2788">
        <v>12.494545454545401</v>
      </c>
      <c r="U2788">
        <v>20.277296360485199</v>
      </c>
      <c r="V2788">
        <v>381</v>
      </c>
      <c r="W2788">
        <v>12.5</v>
      </c>
    </row>
    <row r="2789" spans="1:23" hidden="1">
      <c r="A2789" t="s">
        <v>34328</v>
      </c>
      <c r="B2789" t="s">
        <v>9067</v>
      </c>
      <c r="C2789" t="s">
        <v>9069</v>
      </c>
      <c r="D2789">
        <v>2012</v>
      </c>
      <c r="E2789" t="s">
        <v>1697</v>
      </c>
      <c r="F2789" t="s">
        <v>9071</v>
      </c>
      <c r="G2789">
        <v>21</v>
      </c>
      <c r="J2789">
        <v>21</v>
      </c>
      <c r="K2789" t="s">
        <v>34002</v>
      </c>
      <c r="L2789" t="s">
        <v>33891</v>
      </c>
      <c r="M2789" t="s">
        <v>34087</v>
      </c>
      <c r="N2789" t="s">
        <v>33852</v>
      </c>
      <c r="O2789" t="s">
        <v>33853</v>
      </c>
      <c r="P2789" t="s">
        <v>34096</v>
      </c>
      <c r="Q2789">
        <v>26.216666666666701</v>
      </c>
      <c r="R2789">
        <v>127.916666666667</v>
      </c>
      <c r="S2789">
        <v>12</v>
      </c>
      <c r="T2789">
        <v>12.7563636363636</v>
      </c>
      <c r="U2789">
        <v>26.3431542461005</v>
      </c>
      <c r="V2789">
        <v>381</v>
      </c>
      <c r="W2789">
        <v>12.75</v>
      </c>
    </row>
    <row r="2790" spans="1:23" hidden="1">
      <c r="A2790" t="s">
        <v>34328</v>
      </c>
      <c r="B2790" t="s">
        <v>9067</v>
      </c>
      <c r="C2790" t="s">
        <v>9069</v>
      </c>
      <c r="D2790">
        <v>2012</v>
      </c>
      <c r="E2790" t="s">
        <v>1697</v>
      </c>
      <c r="F2790" t="s">
        <v>9071</v>
      </c>
      <c r="G2790">
        <v>21</v>
      </c>
      <c r="J2790">
        <v>21</v>
      </c>
      <c r="K2790" t="s">
        <v>34002</v>
      </c>
      <c r="L2790" t="s">
        <v>33891</v>
      </c>
      <c r="M2790" t="s">
        <v>34087</v>
      </c>
      <c r="N2790" t="s">
        <v>33852</v>
      </c>
      <c r="O2790" t="s">
        <v>33853</v>
      </c>
      <c r="P2790" t="s">
        <v>34096</v>
      </c>
      <c r="Q2790">
        <v>26.216666666666701</v>
      </c>
      <c r="R2790">
        <v>127.916666666667</v>
      </c>
      <c r="S2790">
        <v>12</v>
      </c>
      <c r="T2790">
        <v>12.9599999999999</v>
      </c>
      <c r="U2790">
        <v>6.4124783362218301</v>
      </c>
      <c r="V2790">
        <v>381</v>
      </c>
      <c r="W2790">
        <v>13</v>
      </c>
    </row>
    <row r="2791" spans="1:23" hidden="1">
      <c r="A2791" t="s">
        <v>34328</v>
      </c>
      <c r="B2791" t="s">
        <v>9067</v>
      </c>
      <c r="C2791" t="s">
        <v>9069</v>
      </c>
      <c r="D2791">
        <v>2012</v>
      </c>
      <c r="E2791" t="s">
        <v>1697</v>
      </c>
      <c r="F2791" t="s">
        <v>9071</v>
      </c>
      <c r="G2791">
        <v>21</v>
      </c>
      <c r="J2791">
        <v>21</v>
      </c>
      <c r="K2791" t="s">
        <v>34002</v>
      </c>
      <c r="L2791" t="s">
        <v>33891</v>
      </c>
      <c r="M2791" t="s">
        <v>34087</v>
      </c>
      <c r="N2791" t="s">
        <v>33852</v>
      </c>
      <c r="O2791" t="s">
        <v>33853</v>
      </c>
      <c r="P2791" t="s">
        <v>34096</v>
      </c>
      <c r="Q2791">
        <v>26.216666666666701</v>
      </c>
      <c r="R2791">
        <v>127.916666666667</v>
      </c>
      <c r="S2791">
        <v>12</v>
      </c>
      <c r="T2791">
        <v>13.1927272727272</v>
      </c>
      <c r="U2791">
        <v>3.9861351819757398</v>
      </c>
      <c r="V2791">
        <v>381</v>
      </c>
      <c r="W2791">
        <v>13.25</v>
      </c>
    </row>
    <row r="2792" spans="1:23" hidden="1">
      <c r="A2792" t="s">
        <v>34328</v>
      </c>
      <c r="B2792" t="s">
        <v>9067</v>
      </c>
      <c r="C2792" t="s">
        <v>9069</v>
      </c>
      <c r="D2792">
        <v>2012</v>
      </c>
      <c r="E2792" t="s">
        <v>1697</v>
      </c>
      <c r="F2792" t="s">
        <v>9071</v>
      </c>
      <c r="G2792">
        <v>21</v>
      </c>
      <c r="J2792">
        <v>21</v>
      </c>
      <c r="K2792" t="s">
        <v>34002</v>
      </c>
      <c r="L2792" t="s">
        <v>33891</v>
      </c>
      <c r="M2792" t="s">
        <v>34087</v>
      </c>
      <c r="N2792" t="s">
        <v>33852</v>
      </c>
      <c r="O2792" t="s">
        <v>33853</v>
      </c>
      <c r="P2792" t="s">
        <v>34096</v>
      </c>
      <c r="Q2792">
        <v>26.216666666666701</v>
      </c>
      <c r="R2792">
        <v>127.916666666667</v>
      </c>
      <c r="S2792">
        <v>12</v>
      </c>
      <c r="T2792">
        <v>13.44</v>
      </c>
      <c r="U2792">
        <v>1.7331022530329301</v>
      </c>
      <c r="V2792">
        <v>381</v>
      </c>
      <c r="W2792">
        <v>13.5</v>
      </c>
    </row>
    <row r="2793" spans="1:23" hidden="1">
      <c r="A2793" t="s">
        <v>34328</v>
      </c>
      <c r="B2793" t="s">
        <v>9067</v>
      </c>
      <c r="C2793" t="s">
        <v>9069</v>
      </c>
      <c r="D2793">
        <v>2012</v>
      </c>
      <c r="E2793" t="s">
        <v>1697</v>
      </c>
      <c r="F2793" t="s">
        <v>9071</v>
      </c>
      <c r="G2793">
        <v>21</v>
      </c>
      <c r="J2793">
        <v>21</v>
      </c>
      <c r="K2793" t="s">
        <v>34002</v>
      </c>
      <c r="L2793" t="s">
        <v>33891</v>
      </c>
      <c r="M2793" t="s">
        <v>34087</v>
      </c>
      <c r="N2793" t="s">
        <v>33852</v>
      </c>
      <c r="O2793" t="s">
        <v>33853</v>
      </c>
      <c r="P2793" t="s">
        <v>34096</v>
      </c>
      <c r="Q2793">
        <v>26.216666666666701</v>
      </c>
      <c r="R2793">
        <v>127.916666666667</v>
      </c>
      <c r="S2793">
        <v>12</v>
      </c>
      <c r="T2793">
        <v>13.730909090909</v>
      </c>
      <c r="U2793">
        <v>11.0918544194107</v>
      </c>
      <c r="V2793">
        <v>381</v>
      </c>
      <c r="W2793">
        <v>13.75</v>
      </c>
    </row>
    <row r="2794" spans="1:23" hidden="1">
      <c r="A2794" t="s">
        <v>34328</v>
      </c>
      <c r="B2794" t="s">
        <v>9067</v>
      </c>
      <c r="C2794" t="s">
        <v>9069</v>
      </c>
      <c r="D2794">
        <v>2012</v>
      </c>
      <c r="E2794" t="s">
        <v>1697</v>
      </c>
      <c r="F2794" t="s">
        <v>9071</v>
      </c>
      <c r="G2794">
        <v>21</v>
      </c>
      <c r="J2794">
        <v>21</v>
      </c>
      <c r="K2794" t="s">
        <v>34002</v>
      </c>
      <c r="L2794" t="s">
        <v>33891</v>
      </c>
      <c r="M2794" t="s">
        <v>34087</v>
      </c>
      <c r="N2794" t="s">
        <v>33852</v>
      </c>
      <c r="O2794" t="s">
        <v>33853</v>
      </c>
      <c r="P2794" t="s">
        <v>34096</v>
      </c>
      <c r="Q2794">
        <v>26.216666666666701</v>
      </c>
      <c r="R2794">
        <v>127.916666666667</v>
      </c>
      <c r="S2794">
        <v>12</v>
      </c>
      <c r="T2794">
        <v>13.978181818181801</v>
      </c>
      <c r="U2794">
        <v>0</v>
      </c>
      <c r="V2794">
        <v>381</v>
      </c>
      <c r="W2794">
        <v>14</v>
      </c>
    </row>
    <row r="2795" spans="1:23" hidden="1">
      <c r="A2795" t="s">
        <v>34328</v>
      </c>
      <c r="B2795" t="s">
        <v>9067</v>
      </c>
      <c r="C2795" t="s">
        <v>9069</v>
      </c>
      <c r="D2795">
        <v>2012</v>
      </c>
      <c r="E2795" t="s">
        <v>1697</v>
      </c>
      <c r="F2795" t="s">
        <v>9071</v>
      </c>
      <c r="G2795">
        <v>21</v>
      </c>
      <c r="J2795">
        <v>21</v>
      </c>
      <c r="K2795" t="s">
        <v>34002</v>
      </c>
      <c r="L2795" t="s">
        <v>33891</v>
      </c>
      <c r="M2795" t="s">
        <v>34087</v>
      </c>
      <c r="N2795" t="s">
        <v>33852</v>
      </c>
      <c r="O2795" t="s">
        <v>33853</v>
      </c>
      <c r="P2795" t="s">
        <v>34096</v>
      </c>
      <c r="Q2795">
        <v>26.216666666666701</v>
      </c>
      <c r="R2795">
        <v>127.916666666667</v>
      </c>
      <c r="S2795">
        <v>12</v>
      </c>
      <c r="T2795">
        <v>14.167272727272699</v>
      </c>
      <c r="U2795">
        <v>0</v>
      </c>
      <c r="V2795">
        <v>381</v>
      </c>
      <c r="W2795">
        <v>14.25</v>
      </c>
    </row>
    <row r="2796" spans="1:23" hidden="1">
      <c r="A2796" t="s">
        <v>34328</v>
      </c>
      <c r="B2796" t="s">
        <v>9067</v>
      </c>
      <c r="C2796" t="s">
        <v>9069</v>
      </c>
      <c r="D2796">
        <v>2012</v>
      </c>
      <c r="E2796" t="s">
        <v>1697</v>
      </c>
      <c r="F2796" t="s">
        <v>9071</v>
      </c>
      <c r="G2796">
        <v>21</v>
      </c>
      <c r="J2796">
        <v>21</v>
      </c>
      <c r="K2796" t="s">
        <v>34002</v>
      </c>
      <c r="L2796" t="s">
        <v>33891</v>
      </c>
      <c r="M2796" t="s">
        <v>34087</v>
      </c>
      <c r="N2796" t="s">
        <v>33852</v>
      </c>
      <c r="O2796" t="s">
        <v>33853</v>
      </c>
      <c r="P2796" t="s">
        <v>34096</v>
      </c>
      <c r="Q2796">
        <v>26.216666666666701</v>
      </c>
      <c r="R2796">
        <v>127.916666666667</v>
      </c>
      <c r="S2796">
        <v>12</v>
      </c>
      <c r="T2796">
        <v>14.4727272727272</v>
      </c>
      <c r="U2796">
        <v>6.2391681109185404</v>
      </c>
      <c r="V2796">
        <v>381</v>
      </c>
      <c r="W2796">
        <v>14.5</v>
      </c>
    </row>
    <row r="2797" spans="1:23" hidden="1">
      <c r="A2797" t="s">
        <v>34328</v>
      </c>
      <c r="B2797" t="s">
        <v>9067</v>
      </c>
      <c r="C2797" t="s">
        <v>9069</v>
      </c>
      <c r="D2797">
        <v>2012</v>
      </c>
      <c r="E2797" t="s">
        <v>1697</v>
      </c>
      <c r="F2797" t="s">
        <v>9071</v>
      </c>
      <c r="G2797">
        <v>21</v>
      </c>
      <c r="J2797">
        <v>21</v>
      </c>
      <c r="K2797" t="s">
        <v>34002</v>
      </c>
      <c r="L2797" t="s">
        <v>33891</v>
      </c>
      <c r="M2797" t="s">
        <v>34087</v>
      </c>
      <c r="N2797" t="s">
        <v>33852</v>
      </c>
      <c r="O2797" t="s">
        <v>33853</v>
      </c>
      <c r="P2797" t="s">
        <v>34096</v>
      </c>
      <c r="Q2797">
        <v>26.216666666666701</v>
      </c>
      <c r="R2797">
        <v>127.916666666667</v>
      </c>
      <c r="S2797">
        <v>12</v>
      </c>
      <c r="T2797">
        <v>15.970909090909</v>
      </c>
      <c r="U2797">
        <v>0.69324090121317195</v>
      </c>
      <c r="V2797">
        <v>381</v>
      </c>
      <c r="W2797">
        <v>16</v>
      </c>
    </row>
    <row r="2798" spans="1:23" hidden="1">
      <c r="A2798" t="s">
        <v>34328</v>
      </c>
      <c r="B2798" t="s">
        <v>9067</v>
      </c>
      <c r="C2798" t="s">
        <v>9069</v>
      </c>
      <c r="D2798">
        <v>2012</v>
      </c>
      <c r="E2798" t="s">
        <v>1697</v>
      </c>
      <c r="F2798" t="s">
        <v>9071</v>
      </c>
      <c r="G2798">
        <v>21</v>
      </c>
      <c r="J2798">
        <v>21</v>
      </c>
      <c r="K2798" t="s">
        <v>34002</v>
      </c>
      <c r="L2798" t="s">
        <v>33891</v>
      </c>
      <c r="M2798" t="s">
        <v>34087</v>
      </c>
      <c r="N2798" t="s">
        <v>33852</v>
      </c>
      <c r="O2798" t="s">
        <v>33853</v>
      </c>
      <c r="P2798" t="s">
        <v>34104</v>
      </c>
      <c r="Q2798">
        <v>38.9166666666667</v>
      </c>
      <c r="R2798">
        <v>139.00833333333301</v>
      </c>
      <c r="S2798">
        <v>12</v>
      </c>
      <c r="T2798">
        <v>8</v>
      </c>
      <c r="U2798">
        <v>99.075785582255094</v>
      </c>
      <c r="V2798">
        <v>381</v>
      </c>
      <c r="W2798">
        <v>8</v>
      </c>
    </row>
    <row r="2799" spans="1:23" hidden="1">
      <c r="A2799" t="s">
        <v>34328</v>
      </c>
      <c r="B2799" t="s">
        <v>9067</v>
      </c>
      <c r="C2799" t="s">
        <v>9069</v>
      </c>
      <c r="D2799">
        <v>2012</v>
      </c>
      <c r="E2799" t="s">
        <v>1697</v>
      </c>
      <c r="F2799" t="s">
        <v>9071</v>
      </c>
      <c r="G2799">
        <v>21</v>
      </c>
      <c r="J2799">
        <v>21</v>
      </c>
      <c r="K2799" t="s">
        <v>34002</v>
      </c>
      <c r="L2799" t="s">
        <v>33891</v>
      </c>
      <c r="M2799" t="s">
        <v>34087</v>
      </c>
      <c r="N2799" t="s">
        <v>33852</v>
      </c>
      <c r="O2799" t="s">
        <v>33853</v>
      </c>
      <c r="P2799" t="s">
        <v>34104</v>
      </c>
      <c r="Q2799">
        <v>38.9166666666667</v>
      </c>
      <c r="R2799">
        <v>139.00833333333301</v>
      </c>
      <c r="S2799">
        <v>12</v>
      </c>
      <c r="T2799">
        <v>11.9850746268656</v>
      </c>
      <c r="U2799">
        <v>100.091386873396</v>
      </c>
      <c r="V2799">
        <v>381</v>
      </c>
      <c r="W2799">
        <v>12</v>
      </c>
    </row>
    <row r="2800" spans="1:23" hidden="1">
      <c r="A2800" t="s">
        <v>34328</v>
      </c>
      <c r="B2800" t="s">
        <v>9067</v>
      </c>
      <c r="C2800" t="s">
        <v>9069</v>
      </c>
      <c r="D2800">
        <v>2012</v>
      </c>
      <c r="E2800" t="s">
        <v>1697</v>
      </c>
      <c r="F2800" t="s">
        <v>9071</v>
      </c>
      <c r="G2800">
        <v>21</v>
      </c>
      <c r="J2800">
        <v>21</v>
      </c>
      <c r="K2800" t="s">
        <v>34002</v>
      </c>
      <c r="L2800" t="s">
        <v>33891</v>
      </c>
      <c r="M2800" t="s">
        <v>34087</v>
      </c>
      <c r="N2800" t="s">
        <v>33852</v>
      </c>
      <c r="O2800" t="s">
        <v>33853</v>
      </c>
      <c r="P2800" t="s">
        <v>34104</v>
      </c>
      <c r="Q2800">
        <v>38.9166666666667</v>
      </c>
      <c r="R2800">
        <v>139.00833333333301</v>
      </c>
      <c r="S2800">
        <v>12</v>
      </c>
      <c r="T2800">
        <v>12.5373134328358</v>
      </c>
      <c r="U2800">
        <v>99.759980136287098</v>
      </c>
      <c r="V2800">
        <v>381</v>
      </c>
      <c r="W2800">
        <v>12.5</v>
      </c>
    </row>
    <row r="2801" spans="1:23" hidden="1">
      <c r="A2801" t="s">
        <v>34328</v>
      </c>
      <c r="B2801" t="s">
        <v>9067</v>
      </c>
      <c r="C2801" t="s">
        <v>9069</v>
      </c>
      <c r="D2801">
        <v>2012</v>
      </c>
      <c r="E2801" t="s">
        <v>1697</v>
      </c>
      <c r="F2801" t="s">
        <v>9071</v>
      </c>
      <c r="G2801">
        <v>21</v>
      </c>
      <c r="J2801">
        <v>21</v>
      </c>
      <c r="K2801" t="s">
        <v>34002</v>
      </c>
      <c r="L2801" t="s">
        <v>33891</v>
      </c>
      <c r="M2801" t="s">
        <v>34087</v>
      </c>
      <c r="N2801" t="s">
        <v>33852</v>
      </c>
      <c r="O2801" t="s">
        <v>33853</v>
      </c>
      <c r="P2801" t="s">
        <v>34104</v>
      </c>
      <c r="Q2801">
        <v>38.9166666666667</v>
      </c>
      <c r="R2801">
        <v>139.00833333333301</v>
      </c>
      <c r="S2801">
        <v>12</v>
      </c>
      <c r="T2801">
        <v>12.761194029850699</v>
      </c>
      <c r="U2801">
        <v>94.969583689684598</v>
      </c>
      <c r="V2801">
        <v>381</v>
      </c>
      <c r="W2801">
        <v>12.75</v>
      </c>
    </row>
    <row r="2802" spans="1:23" hidden="1">
      <c r="A2802" t="s">
        <v>34328</v>
      </c>
      <c r="B2802" t="s">
        <v>9067</v>
      </c>
      <c r="C2802" t="s">
        <v>9069</v>
      </c>
      <c r="D2802">
        <v>2012</v>
      </c>
      <c r="E2802" t="s">
        <v>1697</v>
      </c>
      <c r="F2802" t="s">
        <v>9071</v>
      </c>
      <c r="G2802">
        <v>21</v>
      </c>
      <c r="J2802">
        <v>21</v>
      </c>
      <c r="K2802" t="s">
        <v>34002</v>
      </c>
      <c r="L2802" t="s">
        <v>33891</v>
      </c>
      <c r="M2802" t="s">
        <v>34087</v>
      </c>
      <c r="N2802" t="s">
        <v>33852</v>
      </c>
      <c r="O2802" t="s">
        <v>33853</v>
      </c>
      <c r="P2802" t="s">
        <v>34104</v>
      </c>
      <c r="Q2802">
        <v>38.9166666666667</v>
      </c>
      <c r="R2802">
        <v>139.00833333333301</v>
      </c>
      <c r="S2802">
        <v>12</v>
      </c>
      <c r="T2802">
        <v>13</v>
      </c>
      <c r="U2802">
        <v>96.464879852125705</v>
      </c>
      <c r="V2802">
        <v>381</v>
      </c>
      <c r="W2802">
        <v>13</v>
      </c>
    </row>
    <row r="2803" spans="1:23" hidden="1">
      <c r="A2803" t="s">
        <v>34328</v>
      </c>
      <c r="B2803" t="s">
        <v>9067</v>
      </c>
      <c r="C2803" t="s">
        <v>9069</v>
      </c>
      <c r="D2803">
        <v>2012</v>
      </c>
      <c r="E2803" t="s">
        <v>1697</v>
      </c>
      <c r="F2803" t="s">
        <v>9071</v>
      </c>
      <c r="G2803">
        <v>21</v>
      </c>
      <c r="J2803">
        <v>21</v>
      </c>
      <c r="K2803" t="s">
        <v>34002</v>
      </c>
      <c r="L2803" t="s">
        <v>33891</v>
      </c>
      <c r="M2803" t="s">
        <v>34087</v>
      </c>
      <c r="N2803" t="s">
        <v>33852</v>
      </c>
      <c r="O2803" t="s">
        <v>33853</v>
      </c>
      <c r="P2803" t="s">
        <v>34104</v>
      </c>
      <c r="Q2803">
        <v>38.9166666666667</v>
      </c>
      <c r="R2803">
        <v>139.00833333333301</v>
      </c>
      <c r="S2803">
        <v>12</v>
      </c>
      <c r="T2803">
        <v>13.238805970149199</v>
      </c>
      <c r="U2803">
        <v>70.233743482219197</v>
      </c>
      <c r="V2803">
        <v>381</v>
      </c>
      <c r="W2803">
        <v>13.25</v>
      </c>
    </row>
    <row r="2804" spans="1:23" hidden="1">
      <c r="A2804" t="s">
        <v>34328</v>
      </c>
      <c r="B2804" t="s">
        <v>9067</v>
      </c>
      <c r="C2804" t="s">
        <v>9069</v>
      </c>
      <c r="D2804">
        <v>2012</v>
      </c>
      <c r="E2804" t="s">
        <v>1697</v>
      </c>
      <c r="F2804" t="s">
        <v>9071</v>
      </c>
      <c r="G2804">
        <v>21</v>
      </c>
      <c r="J2804">
        <v>21</v>
      </c>
      <c r="K2804" t="s">
        <v>34002</v>
      </c>
      <c r="L2804" t="s">
        <v>33891</v>
      </c>
      <c r="M2804" t="s">
        <v>34087</v>
      </c>
      <c r="N2804" t="s">
        <v>33852</v>
      </c>
      <c r="O2804" t="s">
        <v>33853</v>
      </c>
      <c r="P2804" t="s">
        <v>34104</v>
      </c>
      <c r="Q2804">
        <v>38.9166666666667</v>
      </c>
      <c r="R2804">
        <v>139.00833333333301</v>
      </c>
      <c r="S2804">
        <v>12</v>
      </c>
      <c r="T2804">
        <v>13.5074626865671</v>
      </c>
      <c r="U2804">
        <v>79.309667006924698</v>
      </c>
      <c r="V2804">
        <v>381</v>
      </c>
      <c r="W2804">
        <v>13.5</v>
      </c>
    </row>
    <row r="2805" spans="1:23" hidden="1">
      <c r="A2805" t="s">
        <v>34328</v>
      </c>
      <c r="B2805" t="s">
        <v>9067</v>
      </c>
      <c r="C2805" t="s">
        <v>9069</v>
      </c>
      <c r="D2805">
        <v>2012</v>
      </c>
      <c r="E2805" t="s">
        <v>1697</v>
      </c>
      <c r="F2805" t="s">
        <v>9071</v>
      </c>
      <c r="G2805">
        <v>21</v>
      </c>
      <c r="J2805">
        <v>21</v>
      </c>
      <c r="K2805" t="s">
        <v>34002</v>
      </c>
      <c r="L2805" t="s">
        <v>33891</v>
      </c>
      <c r="M2805" t="s">
        <v>34087</v>
      </c>
      <c r="N2805" t="s">
        <v>33852</v>
      </c>
      <c r="O2805" t="s">
        <v>33853</v>
      </c>
      <c r="P2805" t="s">
        <v>34104</v>
      </c>
      <c r="Q2805">
        <v>38.9166666666667</v>
      </c>
      <c r="R2805">
        <v>139.00833333333301</v>
      </c>
      <c r="S2805">
        <v>12</v>
      </c>
      <c r="T2805">
        <v>13.776119402985</v>
      </c>
      <c r="U2805">
        <v>41.990026760835299</v>
      </c>
      <c r="V2805">
        <v>381</v>
      </c>
      <c r="W2805">
        <v>13.75</v>
      </c>
    </row>
    <row r="2806" spans="1:23" hidden="1">
      <c r="A2806" t="s">
        <v>34328</v>
      </c>
      <c r="B2806" t="s">
        <v>9067</v>
      </c>
      <c r="C2806" t="s">
        <v>9069</v>
      </c>
      <c r="D2806">
        <v>2012</v>
      </c>
      <c r="E2806" t="s">
        <v>1697</v>
      </c>
      <c r="F2806" t="s">
        <v>9071</v>
      </c>
      <c r="G2806">
        <v>21</v>
      </c>
      <c r="J2806">
        <v>21</v>
      </c>
      <c r="K2806" t="s">
        <v>34002</v>
      </c>
      <c r="L2806" t="s">
        <v>33891</v>
      </c>
      <c r="M2806" t="s">
        <v>34087</v>
      </c>
      <c r="N2806" t="s">
        <v>33852</v>
      </c>
      <c r="O2806" t="s">
        <v>33853</v>
      </c>
      <c r="P2806" t="s">
        <v>34104</v>
      </c>
      <c r="Q2806">
        <v>38.9166666666667</v>
      </c>
      <c r="R2806">
        <v>139.00833333333301</v>
      </c>
      <c r="S2806">
        <v>12</v>
      </c>
      <c r="T2806">
        <v>14.0149253731343</v>
      </c>
      <c r="U2806">
        <v>15.389204623830899</v>
      </c>
      <c r="V2806">
        <v>381</v>
      </c>
      <c r="W2806">
        <v>14</v>
      </c>
    </row>
    <row r="2807" spans="1:23" hidden="1">
      <c r="A2807" t="s">
        <v>34328</v>
      </c>
      <c r="B2807" t="s">
        <v>9067</v>
      </c>
      <c r="C2807" t="s">
        <v>9069</v>
      </c>
      <c r="D2807">
        <v>2012</v>
      </c>
      <c r="E2807" t="s">
        <v>1697</v>
      </c>
      <c r="F2807" t="s">
        <v>9071</v>
      </c>
      <c r="G2807">
        <v>21</v>
      </c>
      <c r="J2807">
        <v>21</v>
      </c>
      <c r="K2807" t="s">
        <v>34002</v>
      </c>
      <c r="L2807" t="s">
        <v>33891</v>
      </c>
      <c r="M2807" t="s">
        <v>34087</v>
      </c>
      <c r="N2807" t="s">
        <v>33852</v>
      </c>
      <c r="O2807" t="s">
        <v>33853</v>
      </c>
      <c r="P2807" t="s">
        <v>34104</v>
      </c>
      <c r="Q2807">
        <v>38.9166666666667</v>
      </c>
      <c r="R2807">
        <v>139.00833333333301</v>
      </c>
      <c r="S2807">
        <v>12</v>
      </c>
      <c r="T2807">
        <v>14.2537313432835</v>
      </c>
      <c r="U2807">
        <v>19.1026153888597</v>
      </c>
      <c r="V2807">
        <v>381</v>
      </c>
      <c r="W2807">
        <v>14.25</v>
      </c>
    </row>
    <row r="2808" spans="1:23" hidden="1">
      <c r="A2808" t="s">
        <v>34328</v>
      </c>
      <c r="B2808" t="s">
        <v>9067</v>
      </c>
      <c r="C2808" t="s">
        <v>9069</v>
      </c>
      <c r="D2808">
        <v>2012</v>
      </c>
      <c r="E2808" t="s">
        <v>1697</v>
      </c>
      <c r="F2808" t="s">
        <v>9071</v>
      </c>
      <c r="G2808">
        <v>21</v>
      </c>
      <c r="J2808">
        <v>21</v>
      </c>
      <c r="K2808" t="s">
        <v>34002</v>
      </c>
      <c r="L2808" t="s">
        <v>33891</v>
      </c>
      <c r="M2808" t="s">
        <v>34087</v>
      </c>
      <c r="N2808" t="s">
        <v>33852</v>
      </c>
      <c r="O2808" t="s">
        <v>33853</v>
      </c>
      <c r="P2808" t="s">
        <v>34104</v>
      </c>
      <c r="Q2808">
        <v>38.9166666666667</v>
      </c>
      <c r="R2808">
        <v>139.00833333333301</v>
      </c>
      <c r="S2808">
        <v>12</v>
      </c>
      <c r="T2808">
        <v>14.4925373134328</v>
      </c>
      <c r="U2808">
        <v>4.3317377989902699</v>
      </c>
      <c r="V2808">
        <v>381</v>
      </c>
      <c r="W2808">
        <v>14.5</v>
      </c>
    </row>
    <row r="2809" spans="1:23" hidden="1">
      <c r="A2809" t="s">
        <v>34328</v>
      </c>
      <c r="B2809" t="s">
        <v>9067</v>
      </c>
      <c r="C2809" t="s">
        <v>9069</v>
      </c>
      <c r="D2809">
        <v>2012</v>
      </c>
      <c r="E2809" t="s">
        <v>1697</v>
      </c>
      <c r="F2809" t="s">
        <v>9071</v>
      </c>
      <c r="G2809">
        <v>21</v>
      </c>
      <c r="J2809">
        <v>21</v>
      </c>
      <c r="K2809" t="s">
        <v>34002</v>
      </c>
      <c r="L2809" t="s">
        <v>33891</v>
      </c>
      <c r="M2809" t="s">
        <v>34087</v>
      </c>
      <c r="N2809" t="s">
        <v>33852</v>
      </c>
      <c r="O2809" t="s">
        <v>33853</v>
      </c>
      <c r="P2809" t="s">
        <v>34104</v>
      </c>
      <c r="Q2809">
        <v>38.9166666666667</v>
      </c>
      <c r="R2809">
        <v>139.00833333333301</v>
      </c>
      <c r="S2809">
        <v>12</v>
      </c>
      <c r="T2809">
        <v>16</v>
      </c>
      <c r="U2809">
        <v>2.5878003696857799</v>
      </c>
      <c r="V2809">
        <v>381</v>
      </c>
      <c r="W2809">
        <v>16</v>
      </c>
    </row>
    <row r="2810" spans="1:23" hidden="1">
      <c r="A2810" t="s">
        <v>34328</v>
      </c>
      <c r="B2810" t="s">
        <v>9067</v>
      </c>
      <c r="C2810" t="s">
        <v>9069</v>
      </c>
      <c r="D2810">
        <v>2012</v>
      </c>
      <c r="E2810" t="s">
        <v>1697</v>
      </c>
      <c r="F2810" t="s">
        <v>9071</v>
      </c>
      <c r="G2810">
        <v>21</v>
      </c>
      <c r="J2810">
        <v>21</v>
      </c>
      <c r="K2810" t="s">
        <v>34002</v>
      </c>
      <c r="L2810" t="s">
        <v>33891</v>
      </c>
      <c r="M2810" t="s">
        <v>34087</v>
      </c>
      <c r="N2810" t="s">
        <v>33852</v>
      </c>
      <c r="O2810" t="s">
        <v>33853</v>
      </c>
      <c r="P2810" t="s">
        <v>34097</v>
      </c>
      <c r="Q2810">
        <v>34.016666666666701</v>
      </c>
      <c r="R2810">
        <v>130.933333333333</v>
      </c>
      <c r="S2810">
        <v>12</v>
      </c>
      <c r="T2810">
        <v>8.01117142946892</v>
      </c>
      <c r="U2810">
        <v>90.3115263907887</v>
      </c>
      <c r="V2810">
        <v>381</v>
      </c>
      <c r="W2810">
        <v>8</v>
      </c>
    </row>
    <row r="2811" spans="1:23" hidden="1">
      <c r="A2811" t="s">
        <v>34328</v>
      </c>
      <c r="B2811" t="s">
        <v>9067</v>
      </c>
      <c r="C2811" t="s">
        <v>9069</v>
      </c>
      <c r="D2811">
        <v>2012</v>
      </c>
      <c r="E2811" t="s">
        <v>1697</v>
      </c>
      <c r="F2811" t="s">
        <v>9071</v>
      </c>
      <c r="G2811">
        <v>21</v>
      </c>
      <c r="J2811">
        <v>21</v>
      </c>
      <c r="K2811" t="s">
        <v>34002</v>
      </c>
      <c r="L2811" t="s">
        <v>33891</v>
      </c>
      <c r="M2811" t="s">
        <v>34087</v>
      </c>
      <c r="N2811" t="s">
        <v>33852</v>
      </c>
      <c r="O2811" t="s">
        <v>33853</v>
      </c>
      <c r="P2811" t="s">
        <v>34097</v>
      </c>
      <c r="Q2811">
        <v>34.016666666666701</v>
      </c>
      <c r="R2811">
        <v>130.933333333333</v>
      </c>
      <c r="S2811">
        <v>12</v>
      </c>
      <c r="T2811">
        <v>11.9887943023425</v>
      </c>
      <c r="U2811">
        <v>84.893725780243798</v>
      </c>
      <c r="V2811">
        <v>381</v>
      </c>
      <c r="W2811">
        <v>12</v>
      </c>
    </row>
    <row r="2812" spans="1:23" hidden="1">
      <c r="A2812" t="s">
        <v>34328</v>
      </c>
      <c r="B2812" t="s">
        <v>9067</v>
      </c>
      <c r="C2812" t="s">
        <v>9069</v>
      </c>
      <c r="D2812">
        <v>2012</v>
      </c>
      <c r="E2812" t="s">
        <v>1697</v>
      </c>
      <c r="F2812" t="s">
        <v>9071</v>
      </c>
      <c r="G2812">
        <v>21</v>
      </c>
      <c r="J2812">
        <v>21</v>
      </c>
      <c r="K2812" t="s">
        <v>34002</v>
      </c>
      <c r="L2812" t="s">
        <v>33891</v>
      </c>
      <c r="M2812" t="s">
        <v>34087</v>
      </c>
      <c r="N2812" t="s">
        <v>33852</v>
      </c>
      <c r="O2812" t="s">
        <v>33853</v>
      </c>
      <c r="P2812" t="s">
        <v>34097</v>
      </c>
      <c r="Q2812">
        <v>34.016666666666701</v>
      </c>
      <c r="R2812">
        <v>130.933333333333</v>
      </c>
      <c r="S2812">
        <v>12</v>
      </c>
      <c r="T2812">
        <v>12.529980381462</v>
      </c>
      <c r="U2812">
        <v>79.781197616076298</v>
      </c>
      <c r="V2812">
        <v>381</v>
      </c>
      <c r="W2812">
        <v>12.5</v>
      </c>
    </row>
    <row r="2813" spans="1:23" hidden="1">
      <c r="A2813" t="s">
        <v>34328</v>
      </c>
      <c r="B2813" t="s">
        <v>9067</v>
      </c>
      <c r="C2813" t="s">
        <v>9069</v>
      </c>
      <c r="D2813">
        <v>2012</v>
      </c>
      <c r="E2813" t="s">
        <v>1697</v>
      </c>
      <c r="F2813" t="s">
        <v>9071</v>
      </c>
      <c r="G2813">
        <v>21</v>
      </c>
      <c r="J2813">
        <v>21</v>
      </c>
      <c r="K2813" t="s">
        <v>34002</v>
      </c>
      <c r="L2813" t="s">
        <v>33891</v>
      </c>
      <c r="M2813" t="s">
        <v>34087</v>
      </c>
      <c r="N2813" t="s">
        <v>33852</v>
      </c>
      <c r="O2813" t="s">
        <v>33853</v>
      </c>
      <c r="P2813" t="s">
        <v>34097</v>
      </c>
      <c r="Q2813">
        <v>34.016666666666701</v>
      </c>
      <c r="R2813">
        <v>130.933333333333</v>
      </c>
      <c r="S2813">
        <v>12</v>
      </c>
      <c r="T2813">
        <v>12.761153581454</v>
      </c>
      <c r="U2813">
        <v>60.559885087341002</v>
      </c>
      <c r="V2813">
        <v>381</v>
      </c>
      <c r="W2813">
        <v>12.75</v>
      </c>
    </row>
    <row r="2814" spans="1:23" hidden="1">
      <c r="A2814" t="s">
        <v>34328</v>
      </c>
      <c r="B2814" t="s">
        <v>9067</v>
      </c>
      <c r="C2814" t="s">
        <v>9069</v>
      </c>
      <c r="D2814">
        <v>2012</v>
      </c>
      <c r="E2814" t="s">
        <v>1697</v>
      </c>
      <c r="F2814" t="s">
        <v>9071</v>
      </c>
      <c r="G2814">
        <v>21</v>
      </c>
      <c r="J2814">
        <v>21</v>
      </c>
      <c r="K2814" t="s">
        <v>34002</v>
      </c>
      <c r="L2814" t="s">
        <v>33891</v>
      </c>
      <c r="M2814" t="s">
        <v>34087</v>
      </c>
      <c r="N2814" t="s">
        <v>33852</v>
      </c>
      <c r="O2814" t="s">
        <v>33853</v>
      </c>
      <c r="P2814" t="s">
        <v>34097</v>
      </c>
      <c r="Q2814">
        <v>34.016666666666701</v>
      </c>
      <c r="R2814">
        <v>130.933333333333</v>
      </c>
      <c r="S2814">
        <v>12</v>
      </c>
      <c r="T2814">
        <v>12.996347582236501</v>
      </c>
      <c r="U2814">
        <v>55.788325399295701</v>
      </c>
      <c r="V2814">
        <v>381</v>
      </c>
      <c r="W2814">
        <v>13</v>
      </c>
    </row>
    <row r="2815" spans="1:23" hidden="1">
      <c r="A2815" t="s">
        <v>34328</v>
      </c>
      <c r="B2815" t="s">
        <v>9067</v>
      </c>
      <c r="C2815" t="s">
        <v>9069</v>
      </c>
      <c r="D2815">
        <v>2012</v>
      </c>
      <c r="E2815" t="s">
        <v>1697</v>
      </c>
      <c r="F2815" t="s">
        <v>9071</v>
      </c>
      <c r="G2815">
        <v>21</v>
      </c>
      <c r="J2815">
        <v>21</v>
      </c>
      <c r="K2815" t="s">
        <v>34002</v>
      </c>
      <c r="L2815" t="s">
        <v>33891</v>
      </c>
      <c r="M2815" t="s">
        <v>34087</v>
      </c>
      <c r="N2815" t="s">
        <v>33852</v>
      </c>
      <c r="O2815" t="s">
        <v>33853</v>
      </c>
      <c r="P2815" t="s">
        <v>34097</v>
      </c>
      <c r="Q2815">
        <v>34.016666666666701</v>
      </c>
      <c r="R2815">
        <v>130.933333333333</v>
      </c>
      <c r="S2815">
        <v>12</v>
      </c>
      <c r="T2815">
        <v>13.238829284451599</v>
      </c>
      <c r="U2815">
        <v>27.206942735001199</v>
      </c>
      <c r="V2815">
        <v>381</v>
      </c>
      <c r="W2815">
        <v>13.25</v>
      </c>
    </row>
    <row r="2816" spans="1:23" hidden="1">
      <c r="A2816" t="s">
        <v>34328</v>
      </c>
      <c r="B2816" t="s">
        <v>9067</v>
      </c>
      <c r="C2816" t="s">
        <v>9069</v>
      </c>
      <c r="D2816">
        <v>2012</v>
      </c>
      <c r="E2816" t="s">
        <v>1697</v>
      </c>
      <c r="F2816" t="s">
        <v>9071</v>
      </c>
      <c r="G2816">
        <v>21</v>
      </c>
      <c r="J2816">
        <v>21</v>
      </c>
      <c r="K2816" t="s">
        <v>34002</v>
      </c>
      <c r="L2816" t="s">
        <v>33891</v>
      </c>
      <c r="M2816" t="s">
        <v>34087</v>
      </c>
      <c r="N2816" t="s">
        <v>33852</v>
      </c>
      <c r="O2816" t="s">
        <v>33853</v>
      </c>
      <c r="P2816" t="s">
        <v>34097</v>
      </c>
      <c r="Q2816">
        <v>34.016666666666701</v>
      </c>
      <c r="R2816">
        <v>130.933333333333</v>
      </c>
      <c r="S2816">
        <v>12</v>
      </c>
      <c r="T2816">
        <v>13.4770388858269</v>
      </c>
      <c r="U2816">
        <v>33.272697677473502</v>
      </c>
      <c r="V2816">
        <v>381</v>
      </c>
      <c r="W2816">
        <v>13.5</v>
      </c>
    </row>
    <row r="2817" spans="1:23" hidden="1">
      <c r="A2817" t="s">
        <v>34328</v>
      </c>
      <c r="B2817" t="s">
        <v>9067</v>
      </c>
      <c r="C2817" t="s">
        <v>9069</v>
      </c>
      <c r="D2817">
        <v>2012</v>
      </c>
      <c r="E2817" t="s">
        <v>1697</v>
      </c>
      <c r="F2817" t="s">
        <v>9071</v>
      </c>
      <c r="G2817">
        <v>21</v>
      </c>
      <c r="J2817">
        <v>21</v>
      </c>
      <c r="K2817" t="s">
        <v>34002</v>
      </c>
      <c r="L2817" t="s">
        <v>33891</v>
      </c>
      <c r="M2817" t="s">
        <v>34087</v>
      </c>
      <c r="N2817" t="s">
        <v>33852</v>
      </c>
      <c r="O2817" t="s">
        <v>33853</v>
      </c>
      <c r="P2817" t="s">
        <v>34097</v>
      </c>
      <c r="Q2817">
        <v>34.016666666666701</v>
      </c>
      <c r="R2817">
        <v>130.933333333333</v>
      </c>
      <c r="S2817">
        <v>12</v>
      </c>
      <c r="T2817">
        <v>13.781340400195299</v>
      </c>
      <c r="U2817">
        <v>26.856264938788399</v>
      </c>
      <c r="V2817">
        <v>381</v>
      </c>
      <c r="W2817">
        <v>13.75</v>
      </c>
    </row>
    <row r="2818" spans="1:23" hidden="1">
      <c r="A2818" t="s">
        <v>34328</v>
      </c>
      <c r="B2818" t="s">
        <v>9067</v>
      </c>
      <c r="C2818" t="s">
        <v>9069</v>
      </c>
      <c r="D2818">
        <v>2012</v>
      </c>
      <c r="E2818" t="s">
        <v>1697</v>
      </c>
      <c r="F2818" t="s">
        <v>9071</v>
      </c>
      <c r="G2818">
        <v>21</v>
      </c>
      <c r="J2818">
        <v>21</v>
      </c>
      <c r="K2818" t="s">
        <v>34002</v>
      </c>
      <c r="L2818" t="s">
        <v>33891</v>
      </c>
      <c r="M2818" t="s">
        <v>34087</v>
      </c>
      <c r="N2818" t="s">
        <v>33852</v>
      </c>
      <c r="O2818" t="s">
        <v>33853</v>
      </c>
      <c r="P2818" t="s">
        <v>34097</v>
      </c>
      <c r="Q2818">
        <v>34.016666666666701</v>
      </c>
      <c r="R2818">
        <v>130.933333333333</v>
      </c>
      <c r="S2818">
        <v>12</v>
      </c>
      <c r="T2818">
        <v>13.984733521998701</v>
      </c>
      <c r="U2818">
        <v>7.8002964198309996</v>
      </c>
      <c r="V2818">
        <v>381</v>
      </c>
      <c r="W2818">
        <v>14</v>
      </c>
    </row>
    <row r="2819" spans="1:23" hidden="1">
      <c r="A2819" t="s">
        <v>34328</v>
      </c>
      <c r="B2819" t="s">
        <v>9067</v>
      </c>
      <c r="C2819" t="s">
        <v>9069</v>
      </c>
      <c r="D2819">
        <v>2012</v>
      </c>
      <c r="E2819" t="s">
        <v>1697</v>
      </c>
      <c r="F2819" t="s">
        <v>9071</v>
      </c>
      <c r="G2819">
        <v>21</v>
      </c>
      <c r="J2819">
        <v>21</v>
      </c>
      <c r="K2819" t="s">
        <v>34002</v>
      </c>
      <c r="L2819" t="s">
        <v>33891</v>
      </c>
      <c r="M2819" t="s">
        <v>34087</v>
      </c>
      <c r="N2819" t="s">
        <v>33852</v>
      </c>
      <c r="O2819" t="s">
        <v>33853</v>
      </c>
      <c r="P2819" t="s">
        <v>34097</v>
      </c>
      <c r="Q2819">
        <v>34.016666666666701</v>
      </c>
      <c r="R2819">
        <v>130.933333333333</v>
      </c>
      <c r="S2819">
        <v>12</v>
      </c>
      <c r="T2819">
        <v>14.2337947164164</v>
      </c>
      <c r="U2819">
        <v>2.8639638584838099</v>
      </c>
      <c r="V2819">
        <v>381</v>
      </c>
      <c r="W2819">
        <v>14.25</v>
      </c>
    </row>
    <row r="2820" spans="1:23" hidden="1">
      <c r="A2820" t="s">
        <v>34328</v>
      </c>
      <c r="B2820" t="s">
        <v>9067</v>
      </c>
      <c r="C2820" t="s">
        <v>9069</v>
      </c>
      <c r="D2820">
        <v>2012</v>
      </c>
      <c r="E2820" t="s">
        <v>1697</v>
      </c>
      <c r="F2820" t="s">
        <v>9071</v>
      </c>
      <c r="G2820">
        <v>21</v>
      </c>
      <c r="J2820">
        <v>21</v>
      </c>
      <c r="K2820" t="s">
        <v>34002</v>
      </c>
      <c r="L2820" t="s">
        <v>33891</v>
      </c>
      <c r="M2820" t="s">
        <v>34087</v>
      </c>
      <c r="N2820" t="s">
        <v>33852</v>
      </c>
      <c r="O2820" t="s">
        <v>33853</v>
      </c>
      <c r="P2820" t="s">
        <v>34097</v>
      </c>
      <c r="Q2820">
        <v>34.016666666666701</v>
      </c>
      <c r="R2820">
        <v>130.933333333333</v>
      </c>
      <c r="S2820">
        <v>12</v>
      </c>
      <c r="T2820">
        <v>14.4700396083146</v>
      </c>
      <c r="U2820">
        <v>1.86904411743708</v>
      </c>
      <c r="V2820">
        <v>381</v>
      </c>
      <c r="W2820">
        <v>14.5</v>
      </c>
    </row>
    <row r="2821" spans="1:23" hidden="1">
      <c r="A2821" t="s">
        <v>34328</v>
      </c>
      <c r="B2821" t="s">
        <v>9067</v>
      </c>
      <c r="C2821" t="s">
        <v>9069</v>
      </c>
      <c r="D2821">
        <v>2012</v>
      </c>
      <c r="E2821" t="s">
        <v>1697</v>
      </c>
      <c r="F2821" t="s">
        <v>9071</v>
      </c>
      <c r="G2821">
        <v>21</v>
      </c>
      <c r="J2821">
        <v>21</v>
      </c>
      <c r="K2821" t="s">
        <v>34002</v>
      </c>
      <c r="L2821" t="s">
        <v>33891</v>
      </c>
      <c r="M2821" t="s">
        <v>34087</v>
      </c>
      <c r="N2821" t="s">
        <v>33852</v>
      </c>
      <c r="O2821" t="s">
        <v>33853</v>
      </c>
      <c r="P2821" t="s">
        <v>34097</v>
      </c>
      <c r="Q2821">
        <v>34.016666666666701</v>
      </c>
      <c r="R2821">
        <v>130.933333333333</v>
      </c>
      <c r="S2821">
        <v>12</v>
      </c>
      <c r="T2821">
        <v>15.973225122009</v>
      </c>
      <c r="U2821">
        <v>3.9419839567763901</v>
      </c>
      <c r="V2821">
        <v>381</v>
      </c>
      <c r="W2821">
        <v>16</v>
      </c>
    </row>
    <row r="2822" spans="1:23" hidden="1">
      <c r="A2822" t="s">
        <v>34328</v>
      </c>
      <c r="B2822" t="s">
        <v>9067</v>
      </c>
      <c r="C2822" t="s">
        <v>9069</v>
      </c>
      <c r="D2822">
        <v>2012</v>
      </c>
      <c r="E2822" t="s">
        <v>1697</v>
      </c>
      <c r="F2822" t="s">
        <v>9071</v>
      </c>
      <c r="G2822">
        <v>21</v>
      </c>
      <c r="J2822">
        <v>21</v>
      </c>
      <c r="K2822" t="s">
        <v>34002</v>
      </c>
      <c r="L2822" t="s">
        <v>33891</v>
      </c>
      <c r="M2822" t="s">
        <v>34087</v>
      </c>
      <c r="N2822" t="s">
        <v>33852</v>
      </c>
      <c r="O2822" t="s">
        <v>33853</v>
      </c>
      <c r="P2822" t="s">
        <v>34105</v>
      </c>
      <c r="Q2822">
        <v>30.716666666666701</v>
      </c>
      <c r="R2822">
        <v>130.96666666666701</v>
      </c>
      <c r="S2822">
        <v>12</v>
      </c>
      <c r="T2822">
        <v>8</v>
      </c>
      <c r="U2822">
        <v>96.246835799066204</v>
      </c>
      <c r="V2822">
        <v>381</v>
      </c>
      <c r="W2822">
        <v>8</v>
      </c>
    </row>
    <row r="2823" spans="1:23" hidden="1">
      <c r="A2823" t="s">
        <v>34328</v>
      </c>
      <c r="B2823" t="s">
        <v>9067</v>
      </c>
      <c r="C2823" t="s">
        <v>9069</v>
      </c>
      <c r="D2823">
        <v>2012</v>
      </c>
      <c r="E2823" t="s">
        <v>1697</v>
      </c>
      <c r="F2823" t="s">
        <v>9071</v>
      </c>
      <c r="G2823">
        <v>21</v>
      </c>
      <c r="J2823">
        <v>21</v>
      </c>
      <c r="K2823" t="s">
        <v>34002</v>
      </c>
      <c r="L2823" t="s">
        <v>33891</v>
      </c>
      <c r="M2823" t="s">
        <v>34087</v>
      </c>
      <c r="N2823" t="s">
        <v>33852</v>
      </c>
      <c r="O2823" t="s">
        <v>33853</v>
      </c>
      <c r="P2823" t="s">
        <v>34105</v>
      </c>
      <c r="Q2823">
        <v>30.716666666666701</v>
      </c>
      <c r="R2823">
        <v>130.96666666666701</v>
      </c>
      <c r="S2823">
        <v>12</v>
      </c>
      <c r="T2823">
        <v>12</v>
      </c>
      <c r="U2823">
        <v>81.564943466276603</v>
      </c>
      <c r="V2823">
        <v>381</v>
      </c>
      <c r="W2823">
        <v>12</v>
      </c>
    </row>
    <row r="2824" spans="1:23" hidden="1">
      <c r="A2824" t="s">
        <v>34328</v>
      </c>
      <c r="B2824" t="s">
        <v>9067</v>
      </c>
      <c r="C2824" t="s">
        <v>9069</v>
      </c>
      <c r="D2824">
        <v>2012</v>
      </c>
      <c r="E2824" t="s">
        <v>1697</v>
      </c>
      <c r="F2824" t="s">
        <v>9071</v>
      </c>
      <c r="G2824">
        <v>21</v>
      </c>
      <c r="J2824">
        <v>21</v>
      </c>
      <c r="K2824" t="s">
        <v>34002</v>
      </c>
      <c r="L2824" t="s">
        <v>33891</v>
      </c>
      <c r="M2824" t="s">
        <v>34087</v>
      </c>
      <c r="N2824" t="s">
        <v>33852</v>
      </c>
      <c r="O2824" t="s">
        <v>33853</v>
      </c>
      <c r="P2824" t="s">
        <v>34105</v>
      </c>
      <c r="Q2824">
        <v>30.716666666666701</v>
      </c>
      <c r="R2824">
        <v>130.96666666666701</v>
      </c>
      <c r="S2824">
        <v>12</v>
      </c>
      <c r="T2824">
        <v>12.524137931034399</v>
      </c>
      <c r="U2824">
        <v>62.336727231816397</v>
      </c>
      <c r="V2824">
        <v>381</v>
      </c>
      <c r="W2824">
        <v>12.5</v>
      </c>
    </row>
    <row r="2825" spans="1:23" hidden="1">
      <c r="A2825" t="s">
        <v>34328</v>
      </c>
      <c r="B2825" t="s">
        <v>9067</v>
      </c>
      <c r="C2825" t="s">
        <v>9069</v>
      </c>
      <c r="D2825">
        <v>2012</v>
      </c>
      <c r="E2825" t="s">
        <v>1697</v>
      </c>
      <c r="F2825" t="s">
        <v>9071</v>
      </c>
      <c r="G2825">
        <v>21</v>
      </c>
      <c r="J2825">
        <v>21</v>
      </c>
      <c r="K2825" t="s">
        <v>34002</v>
      </c>
      <c r="L2825" t="s">
        <v>33891</v>
      </c>
      <c r="M2825" t="s">
        <v>34087</v>
      </c>
      <c r="N2825" t="s">
        <v>33852</v>
      </c>
      <c r="O2825" t="s">
        <v>33853</v>
      </c>
      <c r="P2825" t="s">
        <v>34105</v>
      </c>
      <c r="Q2825">
        <v>30.716666666666701</v>
      </c>
      <c r="R2825">
        <v>130.96666666666701</v>
      </c>
      <c r="S2825">
        <v>12</v>
      </c>
      <c r="T2825">
        <v>12.7586206896551</v>
      </c>
      <c r="U2825">
        <v>42.117905158350602</v>
      </c>
      <c r="V2825">
        <v>381</v>
      </c>
      <c r="W2825">
        <v>12.75</v>
      </c>
    </row>
    <row r="2826" spans="1:23" hidden="1">
      <c r="A2826" t="s">
        <v>34328</v>
      </c>
      <c r="B2826" t="s">
        <v>9067</v>
      </c>
      <c r="C2826" t="s">
        <v>9069</v>
      </c>
      <c r="D2826">
        <v>2012</v>
      </c>
      <c r="E2826" t="s">
        <v>1697</v>
      </c>
      <c r="F2826" t="s">
        <v>9071</v>
      </c>
      <c r="G2826">
        <v>21</v>
      </c>
      <c r="J2826">
        <v>21</v>
      </c>
      <c r="K2826" t="s">
        <v>34002</v>
      </c>
      <c r="L2826" t="s">
        <v>33891</v>
      </c>
      <c r="M2826" t="s">
        <v>34087</v>
      </c>
      <c r="N2826" t="s">
        <v>33852</v>
      </c>
      <c r="O2826" t="s">
        <v>33853</v>
      </c>
      <c r="P2826" t="s">
        <v>34105</v>
      </c>
      <c r="Q2826">
        <v>30.716666666666701</v>
      </c>
      <c r="R2826">
        <v>130.96666666666701</v>
      </c>
      <c r="S2826">
        <v>12</v>
      </c>
      <c r="T2826">
        <v>13.0068965517241</v>
      </c>
      <c r="U2826">
        <v>24.183495527929299</v>
      </c>
      <c r="V2826">
        <v>381</v>
      </c>
      <c r="W2826">
        <v>13</v>
      </c>
    </row>
    <row r="2827" spans="1:23" hidden="1">
      <c r="A2827" t="s">
        <v>34328</v>
      </c>
      <c r="B2827" t="s">
        <v>9067</v>
      </c>
      <c r="C2827" t="s">
        <v>9069</v>
      </c>
      <c r="D2827">
        <v>2012</v>
      </c>
      <c r="E2827" t="s">
        <v>1697</v>
      </c>
      <c r="F2827" t="s">
        <v>9071</v>
      </c>
      <c r="G2827">
        <v>21</v>
      </c>
      <c r="J2827">
        <v>21</v>
      </c>
      <c r="K2827" t="s">
        <v>34002</v>
      </c>
      <c r="L2827" t="s">
        <v>33891</v>
      </c>
      <c r="M2827" t="s">
        <v>34087</v>
      </c>
      <c r="N2827" t="s">
        <v>33852</v>
      </c>
      <c r="O2827" t="s">
        <v>33853</v>
      </c>
      <c r="P2827" t="s">
        <v>34105</v>
      </c>
      <c r="Q2827">
        <v>30.716666666666701</v>
      </c>
      <c r="R2827">
        <v>130.96666666666701</v>
      </c>
      <c r="S2827">
        <v>12</v>
      </c>
      <c r="T2827">
        <v>13.241379310344801</v>
      </c>
      <c r="U2827">
        <v>14.4051302244473</v>
      </c>
      <c r="V2827">
        <v>381</v>
      </c>
      <c r="W2827">
        <v>13.25</v>
      </c>
    </row>
    <row r="2828" spans="1:23" hidden="1">
      <c r="A2828" t="s">
        <v>34328</v>
      </c>
      <c r="B2828" t="s">
        <v>9067</v>
      </c>
      <c r="C2828" t="s">
        <v>9069</v>
      </c>
      <c r="D2828">
        <v>2012</v>
      </c>
      <c r="E2828" t="s">
        <v>1697</v>
      </c>
      <c r="F2828" t="s">
        <v>9071</v>
      </c>
      <c r="G2828">
        <v>21</v>
      </c>
      <c r="J2828">
        <v>21</v>
      </c>
      <c r="K2828" t="s">
        <v>34002</v>
      </c>
      <c r="L2828" t="s">
        <v>33891</v>
      </c>
      <c r="M2828" t="s">
        <v>34087</v>
      </c>
      <c r="N2828" t="s">
        <v>33852</v>
      </c>
      <c r="O2828" t="s">
        <v>33853</v>
      </c>
      <c r="P2828" t="s">
        <v>34105</v>
      </c>
      <c r="Q2828">
        <v>30.716666666666701</v>
      </c>
      <c r="R2828">
        <v>130.96666666666701</v>
      </c>
      <c r="S2828">
        <v>12</v>
      </c>
      <c r="T2828">
        <v>13.475862068965499</v>
      </c>
      <c r="U2828">
        <v>7.4000112504921898</v>
      </c>
      <c r="V2828">
        <v>381</v>
      </c>
      <c r="W2828">
        <v>13.5</v>
      </c>
    </row>
    <row r="2829" spans="1:23" hidden="1">
      <c r="A2829" t="s">
        <v>34328</v>
      </c>
      <c r="B2829" t="s">
        <v>9067</v>
      </c>
      <c r="C2829" t="s">
        <v>9069</v>
      </c>
      <c r="D2829">
        <v>2012</v>
      </c>
      <c r="E2829" t="s">
        <v>1697</v>
      </c>
      <c r="F2829" t="s">
        <v>9071</v>
      </c>
      <c r="G2829">
        <v>21</v>
      </c>
      <c r="J2829">
        <v>21</v>
      </c>
      <c r="K2829" t="s">
        <v>34002</v>
      </c>
      <c r="L2829" t="s">
        <v>33891</v>
      </c>
      <c r="M2829" t="s">
        <v>34087</v>
      </c>
      <c r="N2829" t="s">
        <v>33852</v>
      </c>
      <c r="O2829" t="s">
        <v>33853</v>
      </c>
      <c r="P2829" t="s">
        <v>34105</v>
      </c>
      <c r="Q2829">
        <v>30.716666666666701</v>
      </c>
      <c r="R2829">
        <v>130.96666666666701</v>
      </c>
      <c r="S2829">
        <v>12</v>
      </c>
      <c r="T2829">
        <v>13.737931034482701</v>
      </c>
      <c r="U2829">
        <v>5.7793778477808297</v>
      </c>
      <c r="V2829">
        <v>381</v>
      </c>
      <c r="W2829">
        <v>13.75</v>
      </c>
    </row>
    <row r="2830" spans="1:23" hidden="1">
      <c r="A2830" t="s">
        <v>34328</v>
      </c>
      <c r="B2830" t="s">
        <v>9067</v>
      </c>
      <c r="C2830" t="s">
        <v>9069</v>
      </c>
      <c r="D2830">
        <v>2012</v>
      </c>
      <c r="E2830" t="s">
        <v>1697</v>
      </c>
      <c r="F2830" t="s">
        <v>9071</v>
      </c>
      <c r="G2830">
        <v>21</v>
      </c>
      <c r="J2830">
        <v>21</v>
      </c>
      <c r="K2830" t="s">
        <v>34002</v>
      </c>
      <c r="L2830" t="s">
        <v>33891</v>
      </c>
      <c r="M2830" t="s">
        <v>34087</v>
      </c>
      <c r="N2830" t="s">
        <v>33852</v>
      </c>
      <c r="O2830" t="s">
        <v>33853</v>
      </c>
      <c r="P2830" t="s">
        <v>34105</v>
      </c>
      <c r="Q2830">
        <v>30.716666666666701</v>
      </c>
      <c r="R2830">
        <v>130.96666666666701</v>
      </c>
      <c r="S2830">
        <v>12</v>
      </c>
      <c r="T2830">
        <v>14.013793103448201</v>
      </c>
      <c r="U2830">
        <v>6.9325532992068304</v>
      </c>
      <c r="V2830">
        <v>381</v>
      </c>
      <c r="W2830">
        <v>14</v>
      </c>
    </row>
    <row r="2831" spans="1:23" hidden="1">
      <c r="A2831" t="s">
        <v>34328</v>
      </c>
      <c r="B2831" t="s">
        <v>9067</v>
      </c>
      <c r="C2831" t="s">
        <v>9069</v>
      </c>
      <c r="D2831">
        <v>2012</v>
      </c>
      <c r="E2831" t="s">
        <v>1697</v>
      </c>
      <c r="F2831" t="s">
        <v>9071</v>
      </c>
      <c r="G2831">
        <v>21</v>
      </c>
      <c r="J2831">
        <v>21</v>
      </c>
      <c r="K2831" t="s">
        <v>34002</v>
      </c>
      <c r="L2831" t="s">
        <v>33891</v>
      </c>
      <c r="M2831" t="s">
        <v>34087</v>
      </c>
      <c r="N2831" t="s">
        <v>33852</v>
      </c>
      <c r="O2831" t="s">
        <v>33853</v>
      </c>
      <c r="P2831" t="s">
        <v>34105</v>
      </c>
      <c r="Q2831">
        <v>30.716666666666701</v>
      </c>
      <c r="R2831">
        <v>130.96666666666701</v>
      </c>
      <c r="S2831">
        <v>12</v>
      </c>
      <c r="T2831">
        <v>14.248275862068899</v>
      </c>
      <c r="U2831">
        <v>3.5163413399336001</v>
      </c>
      <c r="V2831">
        <v>381</v>
      </c>
      <c r="W2831">
        <v>14.25</v>
      </c>
    </row>
    <row r="2832" spans="1:23" hidden="1">
      <c r="A2832" t="s">
        <v>34328</v>
      </c>
      <c r="B2832" t="s">
        <v>9067</v>
      </c>
      <c r="C2832" t="s">
        <v>9069</v>
      </c>
      <c r="D2832">
        <v>2012</v>
      </c>
      <c r="E2832" t="s">
        <v>1697</v>
      </c>
      <c r="F2832" t="s">
        <v>9071</v>
      </c>
      <c r="G2832">
        <v>21</v>
      </c>
      <c r="J2832">
        <v>21</v>
      </c>
      <c r="K2832" t="s">
        <v>34002</v>
      </c>
      <c r="L2832" t="s">
        <v>33891</v>
      </c>
      <c r="M2832" t="s">
        <v>34087</v>
      </c>
      <c r="N2832" t="s">
        <v>33852</v>
      </c>
      <c r="O2832" t="s">
        <v>33853</v>
      </c>
      <c r="P2832" t="s">
        <v>34105</v>
      </c>
      <c r="Q2832">
        <v>30.716666666666701</v>
      </c>
      <c r="R2832">
        <v>130.96666666666701</v>
      </c>
      <c r="S2832">
        <v>12</v>
      </c>
      <c r="T2832">
        <v>14.4965517241379</v>
      </c>
      <c r="U2832">
        <v>2.2214096866737898</v>
      </c>
      <c r="V2832">
        <v>381</v>
      </c>
      <c r="W2832">
        <v>14.5</v>
      </c>
    </row>
    <row r="2833" spans="1:30" hidden="1">
      <c r="A2833" t="s">
        <v>34328</v>
      </c>
      <c r="B2833" t="s">
        <v>9067</v>
      </c>
      <c r="C2833" t="s">
        <v>9069</v>
      </c>
      <c r="D2833">
        <v>2012</v>
      </c>
      <c r="E2833" t="s">
        <v>1697</v>
      </c>
      <c r="F2833" t="s">
        <v>9071</v>
      </c>
      <c r="G2833">
        <v>21</v>
      </c>
      <c r="J2833">
        <v>21</v>
      </c>
      <c r="K2833" t="s">
        <v>34002</v>
      </c>
      <c r="L2833" t="s">
        <v>33891</v>
      </c>
      <c r="M2833" t="s">
        <v>34087</v>
      </c>
      <c r="N2833" t="s">
        <v>33852</v>
      </c>
      <c r="O2833" t="s">
        <v>33853</v>
      </c>
      <c r="P2833" t="s">
        <v>34105</v>
      </c>
      <c r="Q2833">
        <v>30.716666666666701</v>
      </c>
      <c r="R2833">
        <v>130.96666666666701</v>
      </c>
      <c r="S2833">
        <v>12</v>
      </c>
      <c r="T2833">
        <v>16</v>
      </c>
      <c r="U2833">
        <v>1.79332845812002</v>
      </c>
      <c r="V2833">
        <v>381</v>
      </c>
      <c r="W2833">
        <v>16</v>
      </c>
    </row>
    <row r="2834" spans="1:30" hidden="1">
      <c r="A2834" t="s">
        <v>34328</v>
      </c>
      <c r="B2834" t="s">
        <v>9067</v>
      </c>
      <c r="C2834" t="s">
        <v>9069</v>
      </c>
      <c r="D2834">
        <v>2012</v>
      </c>
      <c r="E2834" t="s">
        <v>1697</v>
      </c>
      <c r="F2834" t="s">
        <v>9071</v>
      </c>
      <c r="G2834">
        <v>21</v>
      </c>
      <c r="J2834">
        <v>21</v>
      </c>
      <c r="K2834" t="s">
        <v>34002</v>
      </c>
      <c r="L2834" t="s">
        <v>33891</v>
      </c>
      <c r="M2834" t="s">
        <v>34087</v>
      </c>
      <c r="N2834" t="s">
        <v>33852</v>
      </c>
      <c r="O2834" t="s">
        <v>33853</v>
      </c>
      <c r="P2834" t="s">
        <v>34106</v>
      </c>
      <c r="Q2834">
        <v>35.633333333333297</v>
      </c>
      <c r="R2834">
        <v>139.63333333333301</v>
      </c>
      <c r="S2834">
        <v>12</v>
      </c>
      <c r="T2834">
        <v>7.9694656488549596</v>
      </c>
      <c r="U2834">
        <v>94.926844783714998</v>
      </c>
      <c r="V2834">
        <v>381</v>
      </c>
      <c r="W2834">
        <v>8</v>
      </c>
    </row>
    <row r="2835" spans="1:30" hidden="1">
      <c r="A2835" t="s">
        <v>34328</v>
      </c>
      <c r="B2835" t="s">
        <v>9067</v>
      </c>
      <c r="C2835" t="s">
        <v>9069</v>
      </c>
      <c r="D2835">
        <v>2012</v>
      </c>
      <c r="E2835" t="s">
        <v>1697</v>
      </c>
      <c r="F2835" t="s">
        <v>9071</v>
      </c>
      <c r="G2835">
        <v>21</v>
      </c>
      <c r="J2835">
        <v>21</v>
      </c>
      <c r="K2835" t="s">
        <v>34002</v>
      </c>
      <c r="L2835" t="s">
        <v>33891</v>
      </c>
      <c r="M2835" t="s">
        <v>34087</v>
      </c>
      <c r="N2835" t="s">
        <v>33852</v>
      </c>
      <c r="O2835" t="s">
        <v>33853</v>
      </c>
      <c r="P2835" t="s">
        <v>34106</v>
      </c>
      <c r="Q2835">
        <v>35.633333333333297</v>
      </c>
      <c r="R2835">
        <v>139.63333333333301</v>
      </c>
      <c r="S2835">
        <v>12</v>
      </c>
      <c r="T2835">
        <v>11.9847328244274</v>
      </c>
      <c r="U2835">
        <v>92.662697754176307</v>
      </c>
      <c r="V2835">
        <v>381</v>
      </c>
      <c r="W2835">
        <v>12</v>
      </c>
    </row>
    <row r="2836" spans="1:30" hidden="1">
      <c r="A2836" t="s">
        <v>34328</v>
      </c>
      <c r="B2836" t="s">
        <v>9067</v>
      </c>
      <c r="C2836" t="s">
        <v>9069</v>
      </c>
      <c r="D2836">
        <v>2012</v>
      </c>
      <c r="E2836" t="s">
        <v>1697</v>
      </c>
      <c r="F2836" t="s">
        <v>9071</v>
      </c>
      <c r="G2836">
        <v>21</v>
      </c>
      <c r="J2836">
        <v>21</v>
      </c>
      <c r="K2836" t="s">
        <v>34002</v>
      </c>
      <c r="L2836" t="s">
        <v>33891</v>
      </c>
      <c r="M2836" t="s">
        <v>34087</v>
      </c>
      <c r="N2836" t="s">
        <v>33852</v>
      </c>
      <c r="O2836" t="s">
        <v>33853</v>
      </c>
      <c r="P2836" t="s">
        <v>34106</v>
      </c>
      <c r="Q2836">
        <v>35.633333333333297</v>
      </c>
      <c r="R2836">
        <v>139.63333333333301</v>
      </c>
      <c r="S2836">
        <v>12</v>
      </c>
      <c r="T2836">
        <v>12.503816793893099</v>
      </c>
      <c r="U2836">
        <v>80.899090054209495</v>
      </c>
      <c r="V2836">
        <v>381</v>
      </c>
      <c r="W2836">
        <v>12.5</v>
      </c>
    </row>
    <row r="2837" spans="1:30" hidden="1">
      <c r="A2837" t="s">
        <v>34328</v>
      </c>
      <c r="B2837" t="s">
        <v>9067</v>
      </c>
      <c r="C2837" t="s">
        <v>9069</v>
      </c>
      <c r="D2837">
        <v>2012</v>
      </c>
      <c r="E2837" t="s">
        <v>1697</v>
      </c>
      <c r="F2837" t="s">
        <v>9071</v>
      </c>
      <c r="G2837">
        <v>21</v>
      </c>
      <c r="J2837">
        <v>21</v>
      </c>
      <c r="K2837" t="s">
        <v>34002</v>
      </c>
      <c r="L2837" t="s">
        <v>33891</v>
      </c>
      <c r="M2837" t="s">
        <v>34087</v>
      </c>
      <c r="N2837" t="s">
        <v>33852</v>
      </c>
      <c r="O2837" t="s">
        <v>33853</v>
      </c>
      <c r="P2837" t="s">
        <v>34106</v>
      </c>
      <c r="Q2837">
        <v>35.633333333333297</v>
      </c>
      <c r="R2837">
        <v>139.63333333333301</v>
      </c>
      <c r="S2837">
        <v>12</v>
      </c>
      <c r="T2837">
        <v>12.7175572519083</v>
      </c>
      <c r="U2837">
        <v>84.345959176900095</v>
      </c>
      <c r="V2837">
        <v>381</v>
      </c>
      <c r="W2837">
        <v>12.75</v>
      </c>
    </row>
    <row r="2838" spans="1:30" hidden="1">
      <c r="A2838" t="s">
        <v>34328</v>
      </c>
      <c r="B2838" t="s">
        <v>9067</v>
      </c>
      <c r="C2838" t="s">
        <v>9069</v>
      </c>
      <c r="D2838">
        <v>2012</v>
      </c>
      <c r="E2838" t="s">
        <v>1697</v>
      </c>
      <c r="F2838" t="s">
        <v>9071</v>
      </c>
      <c r="G2838">
        <v>21</v>
      </c>
      <c r="J2838">
        <v>21</v>
      </c>
      <c r="K2838" t="s">
        <v>34002</v>
      </c>
      <c r="L2838" t="s">
        <v>33891</v>
      </c>
      <c r="M2838" t="s">
        <v>34087</v>
      </c>
      <c r="N2838" t="s">
        <v>33852</v>
      </c>
      <c r="O2838" t="s">
        <v>33853</v>
      </c>
      <c r="P2838" t="s">
        <v>34106</v>
      </c>
      <c r="Q2838">
        <v>35.633333333333297</v>
      </c>
      <c r="R2838">
        <v>139.63333333333301</v>
      </c>
      <c r="S2838">
        <v>12</v>
      </c>
      <c r="T2838">
        <v>13.0076335877862</v>
      </c>
      <c r="U2838">
        <v>83.265571412766803</v>
      </c>
      <c r="V2838">
        <v>381</v>
      </c>
      <c r="W2838">
        <v>13</v>
      </c>
    </row>
    <row r="2839" spans="1:30" hidden="1">
      <c r="A2839" t="s">
        <v>34328</v>
      </c>
      <c r="B2839" t="s">
        <v>9067</v>
      </c>
      <c r="C2839" t="s">
        <v>9069</v>
      </c>
      <c r="D2839">
        <v>2012</v>
      </c>
      <c r="E2839" t="s">
        <v>1697</v>
      </c>
      <c r="F2839" t="s">
        <v>9071</v>
      </c>
      <c r="G2839">
        <v>21</v>
      </c>
      <c r="J2839">
        <v>21</v>
      </c>
      <c r="K2839" t="s">
        <v>34002</v>
      </c>
      <c r="L2839" t="s">
        <v>33891</v>
      </c>
      <c r="M2839" t="s">
        <v>34087</v>
      </c>
      <c r="N2839" t="s">
        <v>33852</v>
      </c>
      <c r="O2839" t="s">
        <v>33853</v>
      </c>
      <c r="P2839" t="s">
        <v>34106</v>
      </c>
      <c r="Q2839">
        <v>35.633333333333297</v>
      </c>
      <c r="R2839">
        <v>139.63333333333301</v>
      </c>
      <c r="S2839">
        <v>12</v>
      </c>
      <c r="T2839">
        <v>13.251908396946501</v>
      </c>
      <c r="U2839">
        <v>57.1841464763801</v>
      </c>
      <c r="V2839">
        <v>381</v>
      </c>
      <c r="W2839">
        <v>13.25</v>
      </c>
    </row>
    <row r="2840" spans="1:30" hidden="1">
      <c r="A2840" t="s">
        <v>34328</v>
      </c>
      <c r="B2840" t="s">
        <v>9067</v>
      </c>
      <c r="C2840" t="s">
        <v>9069</v>
      </c>
      <c r="D2840">
        <v>2012</v>
      </c>
      <c r="E2840" t="s">
        <v>1697</v>
      </c>
      <c r="F2840" t="s">
        <v>9071</v>
      </c>
      <c r="G2840">
        <v>21</v>
      </c>
      <c r="J2840">
        <v>21</v>
      </c>
      <c r="K2840" t="s">
        <v>34002</v>
      </c>
      <c r="L2840" t="s">
        <v>33891</v>
      </c>
      <c r="M2840" t="s">
        <v>34087</v>
      </c>
      <c r="N2840" t="s">
        <v>33852</v>
      </c>
      <c r="O2840" t="s">
        <v>33853</v>
      </c>
      <c r="P2840" t="s">
        <v>34106</v>
      </c>
      <c r="Q2840">
        <v>35.633333333333297</v>
      </c>
      <c r="R2840">
        <v>139.63333333333301</v>
      </c>
      <c r="S2840">
        <v>12</v>
      </c>
      <c r="T2840">
        <v>13.480916030534299</v>
      </c>
      <c r="U2840">
        <v>15.341506250691401</v>
      </c>
      <c r="V2840">
        <v>381</v>
      </c>
      <c r="W2840">
        <v>13.5</v>
      </c>
    </row>
    <row r="2841" spans="1:30" hidden="1">
      <c r="A2841" t="s">
        <v>34328</v>
      </c>
      <c r="B2841" t="s">
        <v>9067</v>
      </c>
      <c r="C2841" t="s">
        <v>9069</v>
      </c>
      <c r="D2841">
        <v>2012</v>
      </c>
      <c r="E2841" t="s">
        <v>1697</v>
      </c>
      <c r="F2841" t="s">
        <v>9071</v>
      </c>
      <c r="G2841">
        <v>21</v>
      </c>
      <c r="J2841">
        <v>21</v>
      </c>
      <c r="K2841" t="s">
        <v>34002</v>
      </c>
      <c r="L2841" t="s">
        <v>33891</v>
      </c>
      <c r="M2841" t="s">
        <v>34087</v>
      </c>
      <c r="N2841" t="s">
        <v>33852</v>
      </c>
      <c r="O2841" t="s">
        <v>33853</v>
      </c>
      <c r="P2841" t="s">
        <v>34106</v>
      </c>
      <c r="Q2841">
        <v>35.633333333333297</v>
      </c>
      <c r="R2841">
        <v>139.63333333333301</v>
      </c>
      <c r="S2841">
        <v>12</v>
      </c>
      <c r="T2841">
        <v>13.7404580152671</v>
      </c>
      <c r="U2841">
        <v>17.340137183316699</v>
      </c>
      <c r="V2841">
        <v>381</v>
      </c>
      <c r="W2841">
        <v>13.75</v>
      </c>
      <c r="Y2841" s="6"/>
      <c r="Z2841" s="6"/>
      <c r="AA2841" s="6"/>
      <c r="AB2841" s="12"/>
      <c r="AC2841" s="6"/>
      <c r="AD2841" s="6"/>
    </row>
    <row r="2842" spans="1:30" hidden="1">
      <c r="A2842" t="s">
        <v>34328</v>
      </c>
      <c r="B2842" t="s">
        <v>9067</v>
      </c>
      <c r="C2842" t="s">
        <v>9069</v>
      </c>
      <c r="D2842">
        <v>2012</v>
      </c>
      <c r="E2842" t="s">
        <v>1697</v>
      </c>
      <c r="F2842" t="s">
        <v>9071</v>
      </c>
      <c r="G2842">
        <v>21</v>
      </c>
      <c r="J2842">
        <v>21</v>
      </c>
      <c r="K2842" t="s">
        <v>34002</v>
      </c>
      <c r="L2842" t="s">
        <v>33891</v>
      </c>
      <c r="M2842" t="s">
        <v>34087</v>
      </c>
      <c r="N2842" t="s">
        <v>33852</v>
      </c>
      <c r="O2842" t="s">
        <v>33853</v>
      </c>
      <c r="P2842" t="s">
        <v>34106</v>
      </c>
      <c r="Q2842">
        <v>35.633333333333297</v>
      </c>
      <c r="R2842">
        <v>139.63333333333301</v>
      </c>
      <c r="S2842">
        <v>12</v>
      </c>
      <c r="T2842">
        <v>13.9847328244274</v>
      </c>
      <c r="U2842">
        <v>13.9036397831618</v>
      </c>
      <c r="V2842">
        <v>381</v>
      </c>
      <c r="W2842">
        <v>14</v>
      </c>
      <c r="Y2842" s="6"/>
      <c r="Z2842" s="6"/>
      <c r="AA2842" s="6"/>
      <c r="AB2842" s="12"/>
      <c r="AC2842" s="6"/>
      <c r="AD2842" s="6"/>
    </row>
    <row r="2843" spans="1:30" hidden="1">
      <c r="A2843" t="s">
        <v>34328</v>
      </c>
      <c r="B2843" t="s">
        <v>9067</v>
      </c>
      <c r="C2843" t="s">
        <v>9069</v>
      </c>
      <c r="D2843">
        <v>2012</v>
      </c>
      <c r="E2843" t="s">
        <v>1697</v>
      </c>
      <c r="F2843" t="s">
        <v>9071</v>
      </c>
      <c r="G2843">
        <v>21</v>
      </c>
      <c r="J2843">
        <v>21</v>
      </c>
      <c r="K2843" t="s">
        <v>34002</v>
      </c>
      <c r="L2843" t="s">
        <v>33891</v>
      </c>
      <c r="M2843" t="s">
        <v>34087</v>
      </c>
      <c r="N2843" t="s">
        <v>33852</v>
      </c>
      <c r="O2843" t="s">
        <v>33853</v>
      </c>
      <c r="P2843" t="s">
        <v>34106</v>
      </c>
      <c r="Q2843">
        <v>35.633333333333297</v>
      </c>
      <c r="R2843">
        <v>139.63333333333301</v>
      </c>
      <c r="S2843">
        <v>12</v>
      </c>
      <c r="T2843">
        <v>14.2442748091603</v>
      </c>
      <c r="U2843">
        <v>3.58343013607699</v>
      </c>
      <c r="V2843">
        <v>381</v>
      </c>
      <c r="W2843">
        <v>14.25</v>
      </c>
      <c r="Y2843" s="6"/>
      <c r="Z2843" s="6"/>
      <c r="AA2843" s="6"/>
      <c r="AB2843" s="12"/>
      <c r="AC2843" s="6"/>
      <c r="AD2843" s="6"/>
    </row>
    <row r="2844" spans="1:30" hidden="1">
      <c r="A2844" t="s">
        <v>34328</v>
      </c>
      <c r="B2844" t="s">
        <v>9067</v>
      </c>
      <c r="C2844" t="s">
        <v>9069</v>
      </c>
      <c r="D2844">
        <v>2012</v>
      </c>
      <c r="E2844" t="s">
        <v>1697</v>
      </c>
      <c r="F2844" t="s">
        <v>9071</v>
      </c>
      <c r="G2844">
        <v>21</v>
      </c>
      <c r="J2844">
        <v>21</v>
      </c>
      <c r="K2844" t="s">
        <v>34002</v>
      </c>
      <c r="L2844" t="s">
        <v>33891</v>
      </c>
      <c r="M2844" t="s">
        <v>34087</v>
      </c>
      <c r="N2844" t="s">
        <v>33852</v>
      </c>
      <c r="O2844" t="s">
        <v>33853</v>
      </c>
      <c r="P2844" t="s">
        <v>34106</v>
      </c>
      <c r="Q2844">
        <v>35.633333333333297</v>
      </c>
      <c r="R2844">
        <v>139.63333333333301</v>
      </c>
      <c r="S2844">
        <v>12</v>
      </c>
      <c r="T2844">
        <v>14.488549618320601</v>
      </c>
      <c r="U2844">
        <v>9.2049037504148501</v>
      </c>
      <c r="V2844">
        <v>381</v>
      </c>
      <c r="W2844">
        <v>14.5</v>
      </c>
      <c r="Y2844" s="6"/>
      <c r="Z2844" s="6"/>
      <c r="AA2844" s="6"/>
      <c r="AB2844" s="12"/>
      <c r="AC2844" s="6"/>
      <c r="AD2844" s="6"/>
    </row>
    <row r="2845" spans="1:30" hidden="1">
      <c r="A2845" t="s">
        <v>34328</v>
      </c>
      <c r="B2845" t="s">
        <v>9067</v>
      </c>
      <c r="C2845" t="s">
        <v>9069</v>
      </c>
      <c r="D2845">
        <v>2012</v>
      </c>
      <c r="E2845" t="s">
        <v>1697</v>
      </c>
      <c r="F2845" t="s">
        <v>9071</v>
      </c>
      <c r="G2845">
        <v>21</v>
      </c>
      <c r="J2845">
        <v>21</v>
      </c>
      <c r="K2845" t="s">
        <v>34002</v>
      </c>
      <c r="L2845" t="s">
        <v>33891</v>
      </c>
      <c r="M2845" t="s">
        <v>34087</v>
      </c>
      <c r="N2845" t="s">
        <v>33852</v>
      </c>
      <c r="O2845" t="s">
        <v>33853</v>
      </c>
      <c r="P2845" t="s">
        <v>34106</v>
      </c>
      <c r="Q2845">
        <v>35.633333333333297</v>
      </c>
      <c r="R2845">
        <v>139.63333333333301</v>
      </c>
      <c r="S2845">
        <v>12</v>
      </c>
      <c r="T2845">
        <v>16</v>
      </c>
      <c r="U2845">
        <v>0.72463768115940697</v>
      </c>
      <c r="V2845">
        <v>381</v>
      </c>
      <c r="W2845">
        <v>16</v>
      </c>
      <c r="Y2845" s="6"/>
      <c r="Z2845" s="6"/>
      <c r="AA2845" s="6"/>
      <c r="AB2845" s="12"/>
      <c r="AC2845" s="6"/>
      <c r="AD2845" s="6"/>
    </row>
    <row r="2846" spans="1:30" hidden="1">
      <c r="A2846" t="s">
        <v>34328</v>
      </c>
      <c r="B2846" t="s">
        <v>9067</v>
      </c>
      <c r="C2846" t="s">
        <v>9069</v>
      </c>
      <c r="D2846">
        <v>2012</v>
      </c>
      <c r="E2846" t="s">
        <v>1697</v>
      </c>
      <c r="F2846" t="s">
        <v>9071</v>
      </c>
      <c r="G2846">
        <v>21</v>
      </c>
      <c r="J2846">
        <v>21</v>
      </c>
      <c r="K2846" t="s">
        <v>34002</v>
      </c>
      <c r="L2846" t="s">
        <v>33891</v>
      </c>
      <c r="M2846" t="s">
        <v>34087</v>
      </c>
      <c r="N2846" t="s">
        <v>33852</v>
      </c>
      <c r="O2846" t="s">
        <v>33853</v>
      </c>
      <c r="P2846" t="s">
        <v>34098</v>
      </c>
      <c r="Q2846">
        <v>36.533333333333303</v>
      </c>
      <c r="R2846">
        <v>139.86666666666699</v>
      </c>
      <c r="S2846">
        <v>12</v>
      </c>
      <c r="T2846">
        <v>8.0146520146520093</v>
      </c>
      <c r="U2846">
        <v>93.368237347294894</v>
      </c>
      <c r="V2846">
        <v>381</v>
      </c>
      <c r="W2846">
        <v>8</v>
      </c>
      <c r="Y2846" s="6"/>
      <c r="Z2846" s="6"/>
      <c r="AA2846" s="6"/>
      <c r="AB2846" s="12"/>
      <c r="AC2846" s="6"/>
      <c r="AD2846" s="6"/>
    </row>
    <row r="2847" spans="1:30" hidden="1">
      <c r="A2847" t="s">
        <v>34328</v>
      </c>
      <c r="B2847" t="s">
        <v>9067</v>
      </c>
      <c r="C2847" t="s">
        <v>9069</v>
      </c>
      <c r="D2847">
        <v>2012</v>
      </c>
      <c r="E2847" t="s">
        <v>1697</v>
      </c>
      <c r="F2847" t="s">
        <v>9071</v>
      </c>
      <c r="G2847">
        <v>21</v>
      </c>
      <c r="J2847">
        <v>21</v>
      </c>
      <c r="K2847" t="s">
        <v>34002</v>
      </c>
      <c r="L2847" t="s">
        <v>33891</v>
      </c>
      <c r="M2847" t="s">
        <v>34087</v>
      </c>
      <c r="N2847" t="s">
        <v>33852</v>
      </c>
      <c r="O2847" t="s">
        <v>33853</v>
      </c>
      <c r="P2847" t="s">
        <v>34098</v>
      </c>
      <c r="Q2847">
        <v>36.533333333333303</v>
      </c>
      <c r="R2847">
        <v>139.86666666666699</v>
      </c>
      <c r="S2847">
        <v>12</v>
      </c>
      <c r="T2847">
        <v>11.9853479853479</v>
      </c>
      <c r="U2847">
        <v>99.825479930191904</v>
      </c>
      <c r="V2847">
        <v>381</v>
      </c>
      <c r="W2847">
        <v>12</v>
      </c>
      <c r="Y2847" s="6"/>
      <c r="Z2847" s="6"/>
      <c r="AA2847" s="6"/>
      <c r="AB2847" s="12"/>
      <c r="AC2847" s="6"/>
      <c r="AD2847" s="6"/>
    </row>
    <row r="2848" spans="1:30" hidden="1">
      <c r="A2848" t="s">
        <v>34328</v>
      </c>
      <c r="B2848" t="s">
        <v>9067</v>
      </c>
      <c r="C2848" t="s">
        <v>9069</v>
      </c>
      <c r="D2848">
        <v>2012</v>
      </c>
      <c r="E2848" t="s">
        <v>1697</v>
      </c>
      <c r="F2848" t="s">
        <v>9071</v>
      </c>
      <c r="G2848">
        <v>21</v>
      </c>
      <c r="J2848">
        <v>21</v>
      </c>
      <c r="K2848" t="s">
        <v>34002</v>
      </c>
      <c r="L2848" t="s">
        <v>33891</v>
      </c>
      <c r="M2848" t="s">
        <v>34087</v>
      </c>
      <c r="N2848" t="s">
        <v>33852</v>
      </c>
      <c r="O2848" t="s">
        <v>33853</v>
      </c>
      <c r="P2848" t="s">
        <v>34098</v>
      </c>
      <c r="Q2848">
        <v>36.533333333333303</v>
      </c>
      <c r="R2848">
        <v>139.86666666666699</v>
      </c>
      <c r="S2848">
        <v>12</v>
      </c>
      <c r="T2848">
        <v>12.4981684981685</v>
      </c>
      <c r="U2848">
        <v>94.938917975567193</v>
      </c>
      <c r="V2848">
        <v>381</v>
      </c>
      <c r="W2848">
        <v>12.5</v>
      </c>
      <c r="Y2848" s="6"/>
      <c r="Z2848" s="6"/>
      <c r="AA2848" s="6"/>
      <c r="AB2848" s="12"/>
      <c r="AC2848" s="6"/>
      <c r="AD2848" s="6"/>
    </row>
    <row r="2849" spans="1:30" hidden="1">
      <c r="A2849" t="s">
        <v>34328</v>
      </c>
      <c r="B2849" t="s">
        <v>9067</v>
      </c>
      <c r="C2849" t="s">
        <v>9069</v>
      </c>
      <c r="D2849">
        <v>2012</v>
      </c>
      <c r="E2849" t="s">
        <v>1697</v>
      </c>
      <c r="F2849" t="s">
        <v>9071</v>
      </c>
      <c r="G2849">
        <v>21</v>
      </c>
      <c r="J2849">
        <v>21</v>
      </c>
      <c r="K2849" t="s">
        <v>34002</v>
      </c>
      <c r="L2849" t="s">
        <v>33891</v>
      </c>
      <c r="M2849" t="s">
        <v>34087</v>
      </c>
      <c r="N2849" t="s">
        <v>33852</v>
      </c>
      <c r="O2849" t="s">
        <v>33853</v>
      </c>
      <c r="P2849" t="s">
        <v>34098</v>
      </c>
      <c r="Q2849">
        <v>36.533333333333303</v>
      </c>
      <c r="R2849">
        <v>139.86666666666699</v>
      </c>
      <c r="S2849">
        <v>12</v>
      </c>
      <c r="T2849">
        <v>12.717948717948699</v>
      </c>
      <c r="U2849">
        <v>98.429319371727701</v>
      </c>
      <c r="V2849">
        <v>381</v>
      </c>
      <c r="W2849">
        <v>12.75</v>
      </c>
      <c r="Y2849" s="6"/>
      <c r="Z2849" s="6"/>
      <c r="AA2849" s="6"/>
      <c r="AB2849" s="12"/>
      <c r="AC2849" s="6"/>
      <c r="AD2849" s="6"/>
    </row>
    <row r="2850" spans="1:30" hidden="1">
      <c r="A2850" t="s">
        <v>34328</v>
      </c>
      <c r="B2850" t="s">
        <v>9067</v>
      </c>
      <c r="C2850" t="s">
        <v>9069</v>
      </c>
      <c r="D2850">
        <v>2012</v>
      </c>
      <c r="E2850" t="s">
        <v>1697</v>
      </c>
      <c r="F2850" t="s">
        <v>9071</v>
      </c>
      <c r="G2850">
        <v>21</v>
      </c>
      <c r="J2850">
        <v>21</v>
      </c>
      <c r="K2850" t="s">
        <v>34002</v>
      </c>
      <c r="L2850" t="s">
        <v>33891</v>
      </c>
      <c r="M2850" t="s">
        <v>34087</v>
      </c>
      <c r="N2850" t="s">
        <v>33852</v>
      </c>
      <c r="O2850" t="s">
        <v>33853</v>
      </c>
      <c r="P2850" t="s">
        <v>34098</v>
      </c>
      <c r="Q2850">
        <v>36.533333333333303</v>
      </c>
      <c r="R2850">
        <v>139.86666666666699</v>
      </c>
      <c r="S2850">
        <v>12</v>
      </c>
      <c r="T2850">
        <v>12.9816849816849</v>
      </c>
      <c r="U2850">
        <v>93.019197207678801</v>
      </c>
      <c r="V2850">
        <v>381</v>
      </c>
      <c r="W2850">
        <v>13</v>
      </c>
      <c r="Y2850" s="6"/>
      <c r="Z2850" s="6"/>
      <c r="AA2850" s="6"/>
      <c r="AB2850" s="12"/>
      <c r="AC2850" s="6"/>
      <c r="AD2850" s="6"/>
    </row>
    <row r="2851" spans="1:30" hidden="1">
      <c r="A2851" t="s">
        <v>34328</v>
      </c>
      <c r="B2851" t="s">
        <v>9067</v>
      </c>
      <c r="C2851" t="s">
        <v>9069</v>
      </c>
      <c r="D2851">
        <v>2012</v>
      </c>
      <c r="E2851" t="s">
        <v>1697</v>
      </c>
      <c r="F2851" t="s">
        <v>9071</v>
      </c>
      <c r="G2851">
        <v>21</v>
      </c>
      <c r="J2851">
        <v>21</v>
      </c>
      <c r="K2851" t="s">
        <v>34002</v>
      </c>
      <c r="L2851" t="s">
        <v>33891</v>
      </c>
      <c r="M2851" t="s">
        <v>34087</v>
      </c>
      <c r="N2851" t="s">
        <v>33852</v>
      </c>
      <c r="O2851" t="s">
        <v>33853</v>
      </c>
      <c r="P2851" t="s">
        <v>34098</v>
      </c>
      <c r="Q2851">
        <v>36.533333333333303</v>
      </c>
      <c r="R2851">
        <v>139.86666666666699</v>
      </c>
      <c r="S2851">
        <v>12</v>
      </c>
      <c r="T2851">
        <v>13.2454212454212</v>
      </c>
      <c r="U2851">
        <v>80.279232111692806</v>
      </c>
      <c r="V2851">
        <v>381</v>
      </c>
      <c r="W2851">
        <v>13.25</v>
      </c>
      <c r="Y2851" s="6"/>
      <c r="Z2851" s="6"/>
      <c r="AA2851" s="6"/>
      <c r="AB2851" s="12"/>
      <c r="AC2851" s="6"/>
      <c r="AD2851" s="6"/>
    </row>
    <row r="2852" spans="1:30" hidden="1">
      <c r="A2852" t="s">
        <v>34328</v>
      </c>
      <c r="B2852" t="s">
        <v>9067</v>
      </c>
      <c r="C2852" t="s">
        <v>9069</v>
      </c>
      <c r="D2852">
        <v>2012</v>
      </c>
      <c r="E2852" t="s">
        <v>1697</v>
      </c>
      <c r="F2852" t="s">
        <v>9071</v>
      </c>
      <c r="G2852">
        <v>21</v>
      </c>
      <c r="J2852">
        <v>21</v>
      </c>
      <c r="K2852" t="s">
        <v>34002</v>
      </c>
      <c r="L2852" t="s">
        <v>33891</v>
      </c>
      <c r="M2852" t="s">
        <v>34087</v>
      </c>
      <c r="N2852" t="s">
        <v>33852</v>
      </c>
      <c r="O2852" t="s">
        <v>33853</v>
      </c>
      <c r="P2852" t="s">
        <v>34098</v>
      </c>
      <c r="Q2852">
        <v>36.533333333333303</v>
      </c>
      <c r="R2852">
        <v>139.86666666666699</v>
      </c>
      <c r="S2852">
        <v>12</v>
      </c>
      <c r="T2852">
        <v>13.4798534798534</v>
      </c>
      <c r="U2852">
        <v>67.888307155322806</v>
      </c>
      <c r="V2852">
        <v>381</v>
      </c>
      <c r="W2852">
        <v>13.5</v>
      </c>
      <c r="Y2852" s="6"/>
      <c r="Z2852" s="6"/>
      <c r="AA2852" s="6"/>
      <c r="AB2852" s="12"/>
      <c r="AC2852" s="6"/>
      <c r="AD2852" s="6"/>
    </row>
    <row r="2853" spans="1:30" hidden="1">
      <c r="A2853" t="s">
        <v>34328</v>
      </c>
      <c r="B2853" t="s">
        <v>9067</v>
      </c>
      <c r="C2853" t="s">
        <v>9069</v>
      </c>
      <c r="D2853">
        <v>2012</v>
      </c>
      <c r="E2853" t="s">
        <v>1697</v>
      </c>
      <c r="F2853" t="s">
        <v>9071</v>
      </c>
      <c r="G2853">
        <v>21</v>
      </c>
      <c r="J2853">
        <v>21</v>
      </c>
      <c r="K2853" t="s">
        <v>34002</v>
      </c>
      <c r="L2853" t="s">
        <v>33891</v>
      </c>
      <c r="M2853" t="s">
        <v>34087</v>
      </c>
      <c r="N2853" t="s">
        <v>33852</v>
      </c>
      <c r="O2853" t="s">
        <v>33853</v>
      </c>
      <c r="P2853" t="s">
        <v>34098</v>
      </c>
      <c r="Q2853">
        <v>36.533333333333303</v>
      </c>
      <c r="R2853">
        <v>139.86666666666699</v>
      </c>
      <c r="S2853">
        <v>12</v>
      </c>
      <c r="T2853">
        <v>13.7435897435897</v>
      </c>
      <c r="U2853">
        <v>21.989528795811498</v>
      </c>
      <c r="V2853">
        <v>381</v>
      </c>
      <c r="W2853">
        <v>13.75</v>
      </c>
      <c r="Y2853" s="6"/>
      <c r="Z2853" s="6"/>
      <c r="AA2853" s="6"/>
      <c r="AB2853" s="12"/>
      <c r="AC2853" s="6"/>
      <c r="AD2853" s="6"/>
    </row>
    <row r="2854" spans="1:30" hidden="1">
      <c r="A2854" t="s">
        <v>34328</v>
      </c>
      <c r="B2854" t="s">
        <v>9067</v>
      </c>
      <c r="C2854" t="s">
        <v>9069</v>
      </c>
      <c r="D2854">
        <v>2012</v>
      </c>
      <c r="E2854" t="s">
        <v>1697</v>
      </c>
      <c r="F2854" t="s">
        <v>9071</v>
      </c>
      <c r="G2854">
        <v>21</v>
      </c>
      <c r="J2854">
        <v>21</v>
      </c>
      <c r="K2854" t="s">
        <v>34002</v>
      </c>
      <c r="L2854" t="s">
        <v>33891</v>
      </c>
      <c r="M2854" t="s">
        <v>34087</v>
      </c>
      <c r="N2854" t="s">
        <v>33852</v>
      </c>
      <c r="O2854" t="s">
        <v>33853</v>
      </c>
      <c r="P2854" t="s">
        <v>34098</v>
      </c>
      <c r="Q2854">
        <v>36.533333333333303</v>
      </c>
      <c r="R2854">
        <v>139.86666666666699</v>
      </c>
      <c r="S2854">
        <v>12</v>
      </c>
      <c r="T2854">
        <v>13.948717948717899</v>
      </c>
      <c r="U2854">
        <v>1.3961605584642101</v>
      </c>
      <c r="V2854">
        <v>381</v>
      </c>
      <c r="W2854">
        <v>14</v>
      </c>
      <c r="Y2854" s="6"/>
      <c r="Z2854" s="6"/>
      <c r="AA2854" s="6"/>
      <c r="AB2854" s="12"/>
      <c r="AC2854" s="6"/>
      <c r="AD2854" s="6"/>
    </row>
    <row r="2855" spans="1:30" hidden="1">
      <c r="A2855" t="s">
        <v>34328</v>
      </c>
      <c r="B2855" t="s">
        <v>9067</v>
      </c>
      <c r="C2855" t="s">
        <v>9069</v>
      </c>
      <c r="D2855">
        <v>2012</v>
      </c>
      <c r="E2855" t="s">
        <v>1697</v>
      </c>
      <c r="F2855" t="s">
        <v>9071</v>
      </c>
      <c r="G2855">
        <v>21</v>
      </c>
      <c r="J2855">
        <v>21</v>
      </c>
      <c r="K2855" t="s">
        <v>34002</v>
      </c>
      <c r="L2855" t="s">
        <v>33891</v>
      </c>
      <c r="M2855" t="s">
        <v>34087</v>
      </c>
      <c r="N2855" t="s">
        <v>33852</v>
      </c>
      <c r="O2855" t="s">
        <v>33853</v>
      </c>
      <c r="P2855" t="s">
        <v>34098</v>
      </c>
      <c r="Q2855">
        <v>36.533333333333303</v>
      </c>
      <c r="R2855">
        <v>139.86666666666699</v>
      </c>
      <c r="S2855">
        <v>12</v>
      </c>
      <c r="T2855">
        <v>14.197802197802099</v>
      </c>
      <c r="U2855">
        <v>2.0942408376963302</v>
      </c>
      <c r="V2855">
        <v>381</v>
      </c>
      <c r="W2855">
        <v>14.25</v>
      </c>
      <c r="Y2855" s="6"/>
      <c r="Z2855" s="6"/>
      <c r="AA2855" s="6"/>
      <c r="AB2855" s="12"/>
      <c r="AC2855" s="6"/>
      <c r="AD2855" s="6"/>
    </row>
    <row r="2856" spans="1:30" hidden="1">
      <c r="A2856" t="s">
        <v>34328</v>
      </c>
      <c r="B2856" t="s">
        <v>9067</v>
      </c>
      <c r="C2856" t="s">
        <v>9069</v>
      </c>
      <c r="D2856">
        <v>2012</v>
      </c>
      <c r="E2856" t="s">
        <v>1697</v>
      </c>
      <c r="F2856" t="s">
        <v>9071</v>
      </c>
      <c r="G2856">
        <v>21</v>
      </c>
      <c r="J2856">
        <v>21</v>
      </c>
      <c r="K2856" t="s">
        <v>34002</v>
      </c>
      <c r="L2856" t="s">
        <v>33891</v>
      </c>
      <c r="M2856" t="s">
        <v>34087</v>
      </c>
      <c r="N2856" t="s">
        <v>33852</v>
      </c>
      <c r="O2856" t="s">
        <v>33853</v>
      </c>
      <c r="P2856" t="s">
        <v>34098</v>
      </c>
      <c r="Q2856">
        <v>36.533333333333303</v>
      </c>
      <c r="R2856">
        <v>139.86666666666699</v>
      </c>
      <c r="S2856">
        <v>12</v>
      </c>
      <c r="T2856">
        <v>14.4761904761904</v>
      </c>
      <c r="U2856">
        <v>6.1082024432809696</v>
      </c>
      <c r="V2856">
        <v>381</v>
      </c>
      <c r="W2856">
        <v>14.5</v>
      </c>
      <c r="Y2856" s="6"/>
      <c r="Z2856" s="6"/>
      <c r="AA2856" s="6"/>
      <c r="AB2856" s="12"/>
      <c r="AC2856" s="6"/>
      <c r="AD2856" s="6"/>
    </row>
    <row r="2857" spans="1:30" hidden="1">
      <c r="A2857" t="s">
        <v>34328</v>
      </c>
      <c r="B2857" t="s">
        <v>9067</v>
      </c>
      <c r="C2857" t="s">
        <v>9069</v>
      </c>
      <c r="D2857">
        <v>2012</v>
      </c>
      <c r="E2857" t="s">
        <v>1697</v>
      </c>
      <c r="F2857" t="s">
        <v>9071</v>
      </c>
      <c r="G2857">
        <v>21</v>
      </c>
      <c r="J2857">
        <v>21</v>
      </c>
      <c r="K2857" t="s">
        <v>34002</v>
      </c>
      <c r="L2857" t="s">
        <v>33891</v>
      </c>
      <c r="M2857" t="s">
        <v>34087</v>
      </c>
      <c r="N2857" t="s">
        <v>33852</v>
      </c>
      <c r="O2857" t="s">
        <v>33853</v>
      </c>
      <c r="P2857" t="s">
        <v>34098</v>
      </c>
      <c r="Q2857">
        <v>36.533333333333303</v>
      </c>
      <c r="R2857">
        <v>139.86666666666699</v>
      </c>
      <c r="S2857">
        <v>12</v>
      </c>
      <c r="T2857">
        <v>15.941391941391901</v>
      </c>
      <c r="U2857">
        <v>8.0279232111692806</v>
      </c>
      <c r="V2857">
        <v>381</v>
      </c>
      <c r="W2857">
        <v>16</v>
      </c>
      <c r="Y2857" s="6"/>
      <c r="Z2857" s="6"/>
      <c r="AA2857" s="6"/>
      <c r="AB2857" s="12"/>
      <c r="AC2857" s="6"/>
      <c r="AD2857" s="6"/>
    </row>
    <row r="2858" spans="1:30" hidden="1">
      <c r="A2858" t="s">
        <v>34328</v>
      </c>
      <c r="B2858" t="s">
        <v>9067</v>
      </c>
      <c r="C2858" t="s">
        <v>9069</v>
      </c>
      <c r="D2858">
        <v>2012</v>
      </c>
      <c r="E2858" t="s">
        <v>1697</v>
      </c>
      <c r="F2858" t="s">
        <v>9071</v>
      </c>
      <c r="G2858">
        <v>21</v>
      </c>
      <c r="J2858">
        <v>21</v>
      </c>
      <c r="K2858" t="s">
        <v>33803</v>
      </c>
      <c r="L2858" t="s">
        <v>33891</v>
      </c>
      <c r="M2858" t="s">
        <v>34087</v>
      </c>
      <c r="N2858" t="s">
        <v>33852</v>
      </c>
      <c r="O2858" t="s">
        <v>33853</v>
      </c>
      <c r="P2858" t="s">
        <v>34107</v>
      </c>
      <c r="Q2858">
        <v>37.033333333333303</v>
      </c>
      <c r="R2858">
        <v>-77.116666666666703</v>
      </c>
      <c r="S2858">
        <v>12</v>
      </c>
      <c r="T2858">
        <v>8</v>
      </c>
      <c r="U2858">
        <v>97.096774193548399</v>
      </c>
      <c r="V2858">
        <v>381</v>
      </c>
      <c r="W2858">
        <v>8</v>
      </c>
      <c r="Y2858" s="6"/>
      <c r="Z2858" s="6"/>
      <c r="AA2858" s="6"/>
      <c r="AB2858" s="12"/>
      <c r="AC2858" s="6"/>
      <c r="AD2858" s="6"/>
    </row>
    <row r="2859" spans="1:30" hidden="1">
      <c r="A2859" t="s">
        <v>34328</v>
      </c>
      <c r="B2859" t="s">
        <v>9067</v>
      </c>
      <c r="C2859" t="s">
        <v>9069</v>
      </c>
      <c r="D2859">
        <v>2012</v>
      </c>
      <c r="E2859" t="s">
        <v>1697</v>
      </c>
      <c r="F2859" t="s">
        <v>9071</v>
      </c>
      <c r="G2859">
        <v>21</v>
      </c>
      <c r="J2859">
        <v>21</v>
      </c>
      <c r="K2859" t="s">
        <v>33803</v>
      </c>
      <c r="L2859" t="s">
        <v>33891</v>
      </c>
      <c r="M2859" t="s">
        <v>34087</v>
      </c>
      <c r="N2859" t="s">
        <v>33852</v>
      </c>
      <c r="O2859" t="s">
        <v>33853</v>
      </c>
      <c r="P2859" t="s">
        <v>34107</v>
      </c>
      <c r="Q2859">
        <v>37.033333333333303</v>
      </c>
      <c r="R2859">
        <v>-77.116666666666703</v>
      </c>
      <c r="S2859">
        <v>12</v>
      </c>
      <c r="T2859">
        <v>11.9659284497444</v>
      </c>
      <c r="U2859">
        <v>84.678793207671603</v>
      </c>
      <c r="V2859">
        <v>381</v>
      </c>
      <c r="W2859">
        <v>12</v>
      </c>
      <c r="Y2859" s="6"/>
      <c r="Z2859" s="6"/>
      <c r="AA2859" s="6"/>
      <c r="AB2859" s="12"/>
      <c r="AC2859" s="6"/>
      <c r="AD2859" s="6"/>
    </row>
    <row r="2860" spans="1:30" hidden="1">
      <c r="A2860" t="s">
        <v>34328</v>
      </c>
      <c r="B2860" t="s">
        <v>9067</v>
      </c>
      <c r="C2860" t="s">
        <v>9069</v>
      </c>
      <c r="D2860">
        <v>2012</v>
      </c>
      <c r="E2860" t="s">
        <v>1697</v>
      </c>
      <c r="F2860" t="s">
        <v>9071</v>
      </c>
      <c r="G2860">
        <v>21</v>
      </c>
      <c r="J2860">
        <v>21</v>
      </c>
      <c r="K2860" t="s">
        <v>33803</v>
      </c>
      <c r="L2860" t="s">
        <v>33891</v>
      </c>
      <c r="M2860" t="s">
        <v>34087</v>
      </c>
      <c r="N2860" t="s">
        <v>33852</v>
      </c>
      <c r="O2860" t="s">
        <v>33853</v>
      </c>
      <c r="P2860" t="s">
        <v>34107</v>
      </c>
      <c r="Q2860">
        <v>37.033333333333303</v>
      </c>
      <c r="R2860">
        <v>-77.116666666666703</v>
      </c>
      <c r="S2860">
        <v>12</v>
      </c>
      <c r="T2860">
        <v>12.497444633730799</v>
      </c>
      <c r="U2860">
        <v>85.947683684123703</v>
      </c>
      <c r="V2860">
        <v>381</v>
      </c>
      <c r="W2860">
        <v>12.5</v>
      </c>
      <c r="Y2860" s="6"/>
      <c r="Z2860" s="6"/>
      <c r="AA2860" s="6"/>
      <c r="AB2860" s="12"/>
      <c r="AC2860" s="6"/>
      <c r="AD2860" s="6"/>
    </row>
    <row r="2861" spans="1:30" hidden="1">
      <c r="A2861" t="s">
        <v>34328</v>
      </c>
      <c r="B2861" t="s">
        <v>9067</v>
      </c>
      <c r="C2861" t="s">
        <v>9069</v>
      </c>
      <c r="D2861">
        <v>2012</v>
      </c>
      <c r="E2861" t="s">
        <v>1697</v>
      </c>
      <c r="F2861" t="s">
        <v>9071</v>
      </c>
      <c r="G2861">
        <v>21</v>
      </c>
      <c r="J2861">
        <v>21</v>
      </c>
      <c r="K2861" t="s">
        <v>33803</v>
      </c>
      <c r="L2861" t="s">
        <v>33891</v>
      </c>
      <c r="M2861" t="s">
        <v>34087</v>
      </c>
      <c r="N2861" t="s">
        <v>33852</v>
      </c>
      <c r="O2861" t="s">
        <v>33853</v>
      </c>
      <c r="P2861" t="s">
        <v>34107</v>
      </c>
      <c r="Q2861">
        <v>37.033333333333303</v>
      </c>
      <c r="R2861">
        <v>-77.116666666666703</v>
      </c>
      <c r="S2861">
        <v>12</v>
      </c>
      <c r="T2861">
        <v>12.742759795570599</v>
      </c>
      <c r="U2861">
        <v>90.131340330823704</v>
      </c>
      <c r="V2861">
        <v>381</v>
      </c>
      <c r="W2861">
        <v>12.75</v>
      </c>
      <c r="Y2861" s="6"/>
      <c r="Z2861" s="6"/>
      <c r="AA2861" s="6"/>
      <c r="AB2861" s="12"/>
      <c r="AC2861" s="6"/>
      <c r="AD2861" s="6"/>
    </row>
    <row r="2862" spans="1:30" hidden="1">
      <c r="A2862" t="s">
        <v>34328</v>
      </c>
      <c r="B2862" t="s">
        <v>9067</v>
      </c>
      <c r="C2862" t="s">
        <v>9069</v>
      </c>
      <c r="D2862">
        <v>2012</v>
      </c>
      <c r="E2862" t="s">
        <v>1697</v>
      </c>
      <c r="F2862" t="s">
        <v>9071</v>
      </c>
      <c r="G2862">
        <v>21</v>
      </c>
      <c r="J2862">
        <v>21</v>
      </c>
      <c r="K2862" t="s">
        <v>33803</v>
      </c>
      <c r="L2862" t="s">
        <v>33891</v>
      </c>
      <c r="M2862" t="s">
        <v>34087</v>
      </c>
      <c r="N2862" t="s">
        <v>33852</v>
      </c>
      <c r="O2862" t="s">
        <v>33853</v>
      </c>
      <c r="P2862" t="s">
        <v>34107</v>
      </c>
      <c r="Q2862">
        <v>37.033333333333303</v>
      </c>
      <c r="R2862">
        <v>-77.116666666666703</v>
      </c>
      <c r="S2862">
        <v>12</v>
      </c>
      <c r="T2862">
        <v>12.974446337308301</v>
      </c>
      <c r="U2862">
        <v>65.4445787767214</v>
      </c>
      <c r="V2862">
        <v>381</v>
      </c>
      <c r="W2862">
        <v>13</v>
      </c>
      <c r="Y2862" s="6"/>
      <c r="Z2862" s="6"/>
      <c r="AA2862" s="6"/>
      <c r="AB2862" s="12"/>
      <c r="AC2862" s="6"/>
      <c r="AD2862" s="6"/>
    </row>
    <row r="2863" spans="1:30" hidden="1">
      <c r="A2863" t="s">
        <v>34328</v>
      </c>
      <c r="B2863" t="s">
        <v>9067</v>
      </c>
      <c r="C2863" t="s">
        <v>9069</v>
      </c>
      <c r="D2863">
        <v>2012</v>
      </c>
      <c r="E2863" t="s">
        <v>1697</v>
      </c>
      <c r="F2863" t="s">
        <v>9071</v>
      </c>
      <c r="G2863">
        <v>21</v>
      </c>
      <c r="J2863">
        <v>21</v>
      </c>
      <c r="K2863" t="s">
        <v>33803</v>
      </c>
      <c r="L2863" t="s">
        <v>33891</v>
      </c>
      <c r="M2863" t="s">
        <v>34087</v>
      </c>
      <c r="N2863" t="s">
        <v>33852</v>
      </c>
      <c r="O2863" t="s">
        <v>33853</v>
      </c>
      <c r="P2863" t="s">
        <v>34107</v>
      </c>
      <c r="Q2863">
        <v>37.033333333333303</v>
      </c>
      <c r="R2863">
        <v>-77.116666666666703</v>
      </c>
      <c r="S2863">
        <v>12</v>
      </c>
      <c r="T2863">
        <v>13.2333901192504</v>
      </c>
      <c r="U2863">
        <v>63.821234269385002</v>
      </c>
      <c r="V2863">
        <v>381</v>
      </c>
      <c r="W2863">
        <v>13.25</v>
      </c>
      <c r="Y2863" s="6"/>
      <c r="Z2863" s="6"/>
      <c r="AA2863" s="6"/>
      <c r="AB2863" s="12"/>
      <c r="AC2863" s="6"/>
      <c r="AD2863" s="6"/>
    </row>
    <row r="2864" spans="1:30" hidden="1">
      <c r="A2864" t="s">
        <v>34328</v>
      </c>
      <c r="B2864" t="s">
        <v>9067</v>
      </c>
      <c r="C2864" t="s">
        <v>9069</v>
      </c>
      <c r="D2864">
        <v>2012</v>
      </c>
      <c r="E2864" t="s">
        <v>1697</v>
      </c>
      <c r="F2864" t="s">
        <v>9071</v>
      </c>
      <c r="G2864">
        <v>21</v>
      </c>
      <c r="J2864">
        <v>21</v>
      </c>
      <c r="K2864" t="s">
        <v>33803</v>
      </c>
      <c r="L2864" t="s">
        <v>33891</v>
      </c>
      <c r="M2864" t="s">
        <v>34087</v>
      </c>
      <c r="N2864" t="s">
        <v>33852</v>
      </c>
      <c r="O2864" t="s">
        <v>33853</v>
      </c>
      <c r="P2864" t="s">
        <v>34107</v>
      </c>
      <c r="Q2864">
        <v>37.033333333333303</v>
      </c>
      <c r="R2864">
        <v>-77.116666666666703</v>
      </c>
      <c r="S2864">
        <v>12</v>
      </c>
      <c r="T2864">
        <v>13.451448040885801</v>
      </c>
      <c r="U2864">
        <v>46.876957740286798</v>
      </c>
      <c r="V2864">
        <v>381</v>
      </c>
      <c r="W2864">
        <v>13.5</v>
      </c>
      <c r="Y2864" s="6"/>
      <c r="Z2864" s="6"/>
      <c r="AA2864" s="6"/>
      <c r="AB2864" s="12"/>
      <c r="AC2864" s="6"/>
      <c r="AD2864" s="6"/>
    </row>
    <row r="2865" spans="1:30" hidden="1">
      <c r="A2865" t="s">
        <v>34328</v>
      </c>
      <c r="B2865" t="s">
        <v>9067</v>
      </c>
      <c r="C2865" t="s">
        <v>9069</v>
      </c>
      <c r="D2865">
        <v>2012</v>
      </c>
      <c r="E2865" t="s">
        <v>1697</v>
      </c>
      <c r="F2865" t="s">
        <v>9071</v>
      </c>
      <c r="G2865">
        <v>21</v>
      </c>
      <c r="J2865">
        <v>21</v>
      </c>
      <c r="K2865" t="s">
        <v>33803</v>
      </c>
      <c r="L2865" t="s">
        <v>33891</v>
      </c>
      <c r="M2865" t="s">
        <v>34087</v>
      </c>
      <c r="N2865" t="s">
        <v>33852</v>
      </c>
      <c r="O2865" t="s">
        <v>33853</v>
      </c>
      <c r="P2865" t="s">
        <v>34107</v>
      </c>
      <c r="Q2865">
        <v>37.033333333333303</v>
      </c>
      <c r="R2865">
        <v>-77.116666666666703</v>
      </c>
      <c r="S2865">
        <v>12</v>
      </c>
      <c r="T2865">
        <v>13.7376490630323</v>
      </c>
      <c r="U2865">
        <v>23.962191570039</v>
      </c>
      <c r="V2865">
        <v>381</v>
      </c>
      <c r="W2865">
        <v>13.75</v>
      </c>
      <c r="Y2865" s="6"/>
      <c r="Z2865" s="6"/>
      <c r="AA2865" s="6"/>
      <c r="AB2865" s="12"/>
      <c r="AC2865" s="6"/>
      <c r="AD2865" s="6"/>
    </row>
    <row r="2866" spans="1:30" hidden="1">
      <c r="A2866" t="s">
        <v>34328</v>
      </c>
      <c r="B2866" t="s">
        <v>9067</v>
      </c>
      <c r="C2866" t="s">
        <v>9069</v>
      </c>
      <c r="D2866">
        <v>2012</v>
      </c>
      <c r="E2866" t="s">
        <v>1697</v>
      </c>
      <c r="F2866" t="s">
        <v>9071</v>
      </c>
      <c r="G2866">
        <v>21</v>
      </c>
      <c r="J2866">
        <v>21</v>
      </c>
      <c r="K2866" t="s">
        <v>33803</v>
      </c>
      <c r="L2866" t="s">
        <v>33891</v>
      </c>
      <c r="M2866" t="s">
        <v>34087</v>
      </c>
      <c r="N2866" t="s">
        <v>33852</v>
      </c>
      <c r="O2866" t="s">
        <v>33853</v>
      </c>
      <c r="P2866" t="s">
        <v>34107</v>
      </c>
      <c r="Q2866">
        <v>37.033333333333303</v>
      </c>
      <c r="R2866">
        <v>-77.116666666666703</v>
      </c>
      <c r="S2866">
        <v>12</v>
      </c>
      <c r="T2866">
        <v>13.9829642248722</v>
      </c>
      <c r="U2866">
        <v>13.6297191844809</v>
      </c>
      <c r="V2866">
        <v>381</v>
      </c>
      <c r="W2866">
        <v>14</v>
      </c>
      <c r="Y2866" s="6"/>
      <c r="Z2866" s="6"/>
      <c r="AA2866" s="6"/>
      <c r="AB2866" s="12"/>
      <c r="AC2866" s="6"/>
      <c r="AD2866" s="6"/>
    </row>
    <row r="2867" spans="1:30" hidden="1">
      <c r="A2867" t="s">
        <v>34328</v>
      </c>
      <c r="B2867" t="s">
        <v>9067</v>
      </c>
      <c r="C2867" t="s">
        <v>9069</v>
      </c>
      <c r="D2867">
        <v>2012</v>
      </c>
      <c r="E2867" t="s">
        <v>1697</v>
      </c>
      <c r="F2867" t="s">
        <v>9071</v>
      </c>
      <c r="G2867">
        <v>21</v>
      </c>
      <c r="J2867">
        <v>21</v>
      </c>
      <c r="K2867" t="s">
        <v>33803</v>
      </c>
      <c r="L2867" t="s">
        <v>33891</v>
      </c>
      <c r="M2867" t="s">
        <v>34087</v>
      </c>
      <c r="N2867" t="s">
        <v>33852</v>
      </c>
      <c r="O2867" t="s">
        <v>33853</v>
      </c>
      <c r="P2867" t="s">
        <v>34107</v>
      </c>
      <c r="Q2867">
        <v>37.033333333333303</v>
      </c>
      <c r="R2867">
        <v>-77.116666666666703</v>
      </c>
      <c r="S2867">
        <v>12</v>
      </c>
      <c r="T2867">
        <v>14.228279386712</v>
      </c>
      <c r="U2867">
        <v>6.2004726053745198</v>
      </c>
      <c r="V2867">
        <v>381</v>
      </c>
      <c r="W2867">
        <v>14.25</v>
      </c>
      <c r="Y2867" s="6"/>
      <c r="Z2867" s="6"/>
      <c r="AA2867" s="6"/>
      <c r="AB2867" s="12"/>
      <c r="AC2867" s="6"/>
      <c r="AD2867" s="6"/>
    </row>
    <row r="2868" spans="1:30" hidden="1">
      <c r="A2868" t="s">
        <v>34328</v>
      </c>
      <c r="B2868" t="s">
        <v>9067</v>
      </c>
      <c r="C2868" t="s">
        <v>9069</v>
      </c>
      <c r="D2868">
        <v>2012</v>
      </c>
      <c r="E2868" t="s">
        <v>1697</v>
      </c>
      <c r="F2868" t="s">
        <v>9071</v>
      </c>
      <c r="G2868">
        <v>21</v>
      </c>
      <c r="J2868">
        <v>21</v>
      </c>
      <c r="K2868" t="s">
        <v>33803</v>
      </c>
      <c r="L2868" t="s">
        <v>33891</v>
      </c>
      <c r="M2868" t="s">
        <v>34087</v>
      </c>
      <c r="N2868" t="s">
        <v>33852</v>
      </c>
      <c r="O2868" t="s">
        <v>33853</v>
      </c>
      <c r="P2868" t="s">
        <v>34107</v>
      </c>
      <c r="Q2868">
        <v>37.033333333333303</v>
      </c>
      <c r="R2868">
        <v>-77.116666666666703</v>
      </c>
      <c r="S2868">
        <v>12</v>
      </c>
      <c r="T2868">
        <v>14.473594548551899</v>
      </c>
      <c r="U2868">
        <v>13.448645381106701</v>
      </c>
      <c r="V2868">
        <v>381</v>
      </c>
      <c r="W2868">
        <v>14.5</v>
      </c>
      <c r="Y2868" s="6"/>
      <c r="Z2868" s="6"/>
      <c r="AA2868" s="6"/>
      <c r="AB2868" s="12"/>
      <c r="AC2868" s="6"/>
      <c r="AD2868" s="6"/>
    </row>
    <row r="2869" spans="1:30" hidden="1">
      <c r="A2869" t="s">
        <v>34328</v>
      </c>
      <c r="B2869" t="s">
        <v>9067</v>
      </c>
      <c r="C2869" t="s">
        <v>9069</v>
      </c>
      <c r="D2869">
        <v>2012</v>
      </c>
      <c r="E2869" t="s">
        <v>1697</v>
      </c>
      <c r="F2869" t="s">
        <v>9071</v>
      </c>
      <c r="G2869">
        <v>21</v>
      </c>
      <c r="J2869">
        <v>21</v>
      </c>
      <c r="K2869" t="s">
        <v>33803</v>
      </c>
      <c r="L2869" t="s">
        <v>33891</v>
      </c>
      <c r="M2869" t="s">
        <v>34087</v>
      </c>
      <c r="N2869" t="s">
        <v>33852</v>
      </c>
      <c r="O2869" t="s">
        <v>33853</v>
      </c>
      <c r="P2869" t="s">
        <v>34107</v>
      </c>
      <c r="Q2869">
        <v>37.033333333333303</v>
      </c>
      <c r="R2869">
        <v>-77.116666666666703</v>
      </c>
      <c r="S2869">
        <v>12</v>
      </c>
      <c r="T2869">
        <v>15.9727427597955</v>
      </c>
      <c r="U2869">
        <v>0.64626037258888402</v>
      </c>
      <c r="V2869">
        <v>381</v>
      </c>
      <c r="W2869">
        <v>16</v>
      </c>
      <c r="Y2869" s="6"/>
      <c r="Z2869" s="6"/>
      <c r="AA2869" s="6"/>
      <c r="AB2869" s="12"/>
      <c r="AC2869" s="6"/>
      <c r="AD2869" s="6"/>
    </row>
    <row r="2870" spans="1:30" hidden="1">
      <c r="A2870" t="s">
        <v>34328</v>
      </c>
      <c r="B2870" t="s">
        <v>9067</v>
      </c>
      <c r="C2870" t="s">
        <v>9069</v>
      </c>
      <c r="D2870">
        <v>2012</v>
      </c>
      <c r="E2870" t="s">
        <v>1697</v>
      </c>
      <c r="F2870" t="s">
        <v>9071</v>
      </c>
      <c r="G2870">
        <v>21</v>
      </c>
      <c r="J2870">
        <v>21</v>
      </c>
      <c r="K2870" t="s">
        <v>33803</v>
      </c>
      <c r="L2870" t="s">
        <v>33891</v>
      </c>
      <c r="M2870" t="s">
        <v>34087</v>
      </c>
      <c r="N2870" t="s">
        <v>33852</v>
      </c>
      <c r="O2870" t="s">
        <v>33853</v>
      </c>
      <c r="P2870" t="s">
        <v>34108</v>
      </c>
      <c r="Q2870">
        <v>33.75</v>
      </c>
      <c r="R2870">
        <v>-80.033333333333303</v>
      </c>
      <c r="S2870">
        <v>12</v>
      </c>
      <c r="T2870">
        <v>8.0135594079480903</v>
      </c>
      <c r="U2870">
        <v>92.8819444444444</v>
      </c>
      <c r="V2870">
        <v>381</v>
      </c>
      <c r="W2870">
        <v>8</v>
      </c>
      <c r="Y2870" s="6"/>
      <c r="Z2870" s="6"/>
      <c r="AA2870" s="6"/>
      <c r="AB2870" s="12"/>
      <c r="AC2870" s="6"/>
      <c r="AD2870" s="6"/>
    </row>
    <row r="2871" spans="1:30" hidden="1">
      <c r="A2871" t="s">
        <v>34328</v>
      </c>
      <c r="B2871" t="s">
        <v>9067</v>
      </c>
      <c r="C2871" t="s">
        <v>9069</v>
      </c>
      <c r="D2871">
        <v>2012</v>
      </c>
      <c r="E2871" t="s">
        <v>1697</v>
      </c>
      <c r="F2871" t="s">
        <v>9071</v>
      </c>
      <c r="G2871">
        <v>21</v>
      </c>
      <c r="J2871">
        <v>21</v>
      </c>
      <c r="K2871" t="s">
        <v>33803</v>
      </c>
      <c r="L2871" t="s">
        <v>33891</v>
      </c>
      <c r="M2871" t="s">
        <v>34087</v>
      </c>
      <c r="N2871" t="s">
        <v>33852</v>
      </c>
      <c r="O2871" t="s">
        <v>33853</v>
      </c>
      <c r="P2871" t="s">
        <v>34108</v>
      </c>
      <c r="Q2871">
        <v>33.75</v>
      </c>
      <c r="R2871">
        <v>-80.033333333333303</v>
      </c>
      <c r="S2871">
        <v>12</v>
      </c>
      <c r="T2871">
        <v>11.984058191402999</v>
      </c>
      <c r="U2871">
        <v>90.7986111111111</v>
      </c>
      <c r="V2871">
        <v>381</v>
      </c>
      <c r="W2871">
        <v>12</v>
      </c>
      <c r="Y2871" s="6"/>
      <c r="Z2871" s="6"/>
      <c r="AA2871" s="6"/>
      <c r="AB2871" s="12"/>
      <c r="AC2871" s="6"/>
      <c r="AD2871" s="6"/>
    </row>
    <row r="2872" spans="1:30" hidden="1">
      <c r="A2872" t="s">
        <v>34328</v>
      </c>
      <c r="B2872" t="s">
        <v>9067</v>
      </c>
      <c r="C2872" t="s">
        <v>9069</v>
      </c>
      <c r="D2872">
        <v>2012</v>
      </c>
      <c r="E2872" t="s">
        <v>1697</v>
      </c>
      <c r="F2872" t="s">
        <v>9071</v>
      </c>
      <c r="G2872">
        <v>21</v>
      </c>
      <c r="J2872">
        <v>21</v>
      </c>
      <c r="K2872" t="s">
        <v>33803</v>
      </c>
      <c r="L2872" t="s">
        <v>33891</v>
      </c>
      <c r="M2872" t="s">
        <v>34087</v>
      </c>
      <c r="N2872" t="s">
        <v>33852</v>
      </c>
      <c r="O2872" t="s">
        <v>33853</v>
      </c>
      <c r="P2872" t="s">
        <v>34108</v>
      </c>
      <c r="Q2872">
        <v>33.75</v>
      </c>
      <c r="R2872">
        <v>-80.033333333333303</v>
      </c>
      <c r="S2872">
        <v>12</v>
      </c>
      <c r="T2872">
        <v>12.5083130575831</v>
      </c>
      <c r="U2872">
        <v>81.9444444444444</v>
      </c>
      <c r="V2872">
        <v>381</v>
      </c>
      <c r="W2872">
        <v>12.5</v>
      </c>
      <c r="Y2872" s="6"/>
      <c r="Z2872" s="6"/>
      <c r="AA2872" s="6"/>
      <c r="AB2872" s="12"/>
      <c r="AC2872" s="6"/>
      <c r="AD2872" s="6"/>
    </row>
    <row r="2873" spans="1:30" hidden="1">
      <c r="A2873" t="s">
        <v>34328</v>
      </c>
      <c r="B2873" t="s">
        <v>9067</v>
      </c>
      <c r="C2873" t="s">
        <v>9069</v>
      </c>
      <c r="D2873">
        <v>2012</v>
      </c>
      <c r="E2873" t="s">
        <v>1697</v>
      </c>
      <c r="F2873" t="s">
        <v>9071</v>
      </c>
      <c r="G2873">
        <v>21</v>
      </c>
      <c r="J2873">
        <v>21</v>
      </c>
      <c r="K2873" t="s">
        <v>33803</v>
      </c>
      <c r="L2873" t="s">
        <v>33891</v>
      </c>
      <c r="M2873" t="s">
        <v>34087</v>
      </c>
      <c r="N2873" t="s">
        <v>33852</v>
      </c>
      <c r="O2873" t="s">
        <v>33853</v>
      </c>
      <c r="P2873" t="s">
        <v>34108</v>
      </c>
      <c r="Q2873">
        <v>33.75</v>
      </c>
      <c r="R2873">
        <v>-80.033333333333303</v>
      </c>
      <c r="S2873">
        <v>12</v>
      </c>
      <c r="T2873">
        <v>12.7541565287915</v>
      </c>
      <c r="U2873">
        <v>65.9722222222222</v>
      </c>
      <c r="V2873">
        <v>381</v>
      </c>
      <c r="W2873">
        <v>12.75</v>
      </c>
      <c r="Y2873" s="6"/>
      <c r="Z2873" s="6"/>
      <c r="AA2873" s="6"/>
      <c r="AB2873" s="12"/>
      <c r="AC2873" s="6"/>
      <c r="AD2873" s="6"/>
    </row>
    <row r="2874" spans="1:30" hidden="1">
      <c r="A2874" t="s">
        <v>34328</v>
      </c>
      <c r="B2874" t="s">
        <v>9067</v>
      </c>
      <c r="C2874" t="s">
        <v>9069</v>
      </c>
      <c r="D2874">
        <v>2012</v>
      </c>
      <c r="E2874" t="s">
        <v>1697</v>
      </c>
      <c r="F2874" t="s">
        <v>9071</v>
      </c>
      <c r="G2874">
        <v>21</v>
      </c>
      <c r="J2874">
        <v>21</v>
      </c>
      <c r="K2874" t="s">
        <v>33803</v>
      </c>
      <c r="L2874" t="s">
        <v>33891</v>
      </c>
      <c r="M2874" t="s">
        <v>34087</v>
      </c>
      <c r="N2874" t="s">
        <v>33852</v>
      </c>
      <c r="O2874" t="s">
        <v>33853</v>
      </c>
      <c r="P2874" t="s">
        <v>34108</v>
      </c>
      <c r="Q2874">
        <v>33.75</v>
      </c>
      <c r="R2874">
        <v>-80.033333333333303</v>
      </c>
      <c r="S2874">
        <v>12</v>
      </c>
      <c r="T2874">
        <v>13.0164993917274</v>
      </c>
      <c r="U2874">
        <v>63.0208333333333</v>
      </c>
      <c r="V2874">
        <v>381</v>
      </c>
      <c r="W2874">
        <v>13</v>
      </c>
      <c r="Y2874" s="6"/>
      <c r="Z2874" s="6"/>
      <c r="AA2874" s="6"/>
      <c r="AB2874" s="12"/>
      <c r="AC2874" s="6"/>
      <c r="AD2874" s="6"/>
    </row>
    <row r="2875" spans="1:30" hidden="1">
      <c r="A2875" t="s">
        <v>34328</v>
      </c>
      <c r="B2875" t="s">
        <v>9067</v>
      </c>
      <c r="C2875" t="s">
        <v>9069</v>
      </c>
      <c r="D2875">
        <v>2012</v>
      </c>
      <c r="E2875" t="s">
        <v>1697</v>
      </c>
      <c r="F2875" t="s">
        <v>9071</v>
      </c>
      <c r="G2875">
        <v>21</v>
      </c>
      <c r="J2875">
        <v>21</v>
      </c>
      <c r="K2875" t="s">
        <v>33803</v>
      </c>
      <c r="L2875" t="s">
        <v>33891</v>
      </c>
      <c r="M2875" t="s">
        <v>34087</v>
      </c>
      <c r="N2875" t="s">
        <v>33852</v>
      </c>
      <c r="O2875" t="s">
        <v>33853</v>
      </c>
      <c r="P2875" t="s">
        <v>34108</v>
      </c>
      <c r="Q2875">
        <v>33.75</v>
      </c>
      <c r="R2875">
        <v>-80.033333333333303</v>
      </c>
      <c r="S2875">
        <v>12</v>
      </c>
      <c r="T2875">
        <v>13.257603406326</v>
      </c>
      <c r="U2875">
        <v>14.5833333333333</v>
      </c>
      <c r="V2875">
        <v>381</v>
      </c>
      <c r="W2875">
        <v>13.25</v>
      </c>
      <c r="Y2875" s="6"/>
      <c r="Z2875" s="6"/>
      <c r="AA2875" s="6"/>
      <c r="AB2875" s="12"/>
      <c r="AC2875" s="6"/>
      <c r="AD2875" s="6"/>
    </row>
    <row r="2876" spans="1:30" hidden="1">
      <c r="A2876" t="s">
        <v>34328</v>
      </c>
      <c r="B2876" t="s">
        <v>9067</v>
      </c>
      <c r="C2876" t="s">
        <v>9069</v>
      </c>
      <c r="D2876">
        <v>2012</v>
      </c>
      <c r="E2876" t="s">
        <v>1697</v>
      </c>
      <c r="F2876" t="s">
        <v>9071</v>
      </c>
      <c r="G2876">
        <v>21</v>
      </c>
      <c r="J2876">
        <v>21</v>
      </c>
      <c r="K2876" t="s">
        <v>33803</v>
      </c>
      <c r="L2876" t="s">
        <v>33891</v>
      </c>
      <c r="M2876" t="s">
        <v>34087</v>
      </c>
      <c r="N2876" t="s">
        <v>33852</v>
      </c>
      <c r="O2876" t="s">
        <v>33853</v>
      </c>
      <c r="P2876" t="s">
        <v>34108</v>
      </c>
      <c r="Q2876">
        <v>33.75</v>
      </c>
      <c r="R2876">
        <v>-80.033333333333303</v>
      </c>
      <c r="S2876">
        <v>12</v>
      </c>
      <c r="T2876">
        <v>13.492802108677999</v>
      </c>
      <c r="U2876">
        <v>25.6944444444444</v>
      </c>
      <c r="V2876">
        <v>381</v>
      </c>
      <c r="W2876">
        <v>13.5</v>
      </c>
      <c r="Y2876" s="6"/>
      <c r="Z2876" s="6"/>
      <c r="AA2876" s="6"/>
      <c r="AB2876" s="12"/>
      <c r="AC2876" s="6"/>
      <c r="AD2876" s="6"/>
    </row>
    <row r="2877" spans="1:30" hidden="1">
      <c r="A2877" t="s">
        <v>34328</v>
      </c>
      <c r="B2877" t="s">
        <v>9067</v>
      </c>
      <c r="C2877" t="s">
        <v>9069</v>
      </c>
      <c r="D2877">
        <v>2012</v>
      </c>
      <c r="E2877" t="s">
        <v>1697</v>
      </c>
      <c r="F2877" t="s">
        <v>9071</v>
      </c>
      <c r="G2877">
        <v>21</v>
      </c>
      <c r="J2877">
        <v>21</v>
      </c>
      <c r="K2877" t="s">
        <v>33803</v>
      </c>
      <c r="L2877" t="s">
        <v>33891</v>
      </c>
      <c r="M2877" t="s">
        <v>34087</v>
      </c>
      <c r="N2877" t="s">
        <v>33852</v>
      </c>
      <c r="O2877" t="s">
        <v>33853</v>
      </c>
      <c r="P2877" t="s">
        <v>34108</v>
      </c>
      <c r="Q2877">
        <v>33.75</v>
      </c>
      <c r="R2877">
        <v>-80.033333333333303</v>
      </c>
      <c r="S2877">
        <v>12</v>
      </c>
      <c r="T2877">
        <v>13.7682481751824</v>
      </c>
      <c r="U2877">
        <v>12.499999999999901</v>
      </c>
      <c r="V2877">
        <v>381</v>
      </c>
      <c r="W2877">
        <v>13.75</v>
      </c>
      <c r="Y2877" s="6"/>
      <c r="Z2877" s="6"/>
      <c r="AA2877" s="6"/>
      <c r="AB2877" s="12"/>
      <c r="AC2877" s="6"/>
      <c r="AD2877" s="6"/>
    </row>
    <row r="2878" spans="1:30" hidden="1">
      <c r="A2878" t="s">
        <v>34328</v>
      </c>
      <c r="B2878" t="s">
        <v>9067</v>
      </c>
      <c r="C2878" t="s">
        <v>9069</v>
      </c>
      <c r="D2878">
        <v>2012</v>
      </c>
      <c r="E2878" t="s">
        <v>1697</v>
      </c>
      <c r="F2878" t="s">
        <v>9071</v>
      </c>
      <c r="G2878">
        <v>21</v>
      </c>
      <c r="J2878">
        <v>21</v>
      </c>
      <c r="K2878" t="s">
        <v>33803</v>
      </c>
      <c r="L2878" t="s">
        <v>33891</v>
      </c>
      <c r="M2878" t="s">
        <v>34087</v>
      </c>
      <c r="N2878" t="s">
        <v>33852</v>
      </c>
      <c r="O2878" t="s">
        <v>33853</v>
      </c>
      <c r="P2878" t="s">
        <v>34108</v>
      </c>
      <c r="Q2878">
        <v>33.75</v>
      </c>
      <c r="R2878">
        <v>-80.033333333333303</v>
      </c>
      <c r="S2878">
        <v>12</v>
      </c>
      <c r="T2878">
        <v>13.986085766423299</v>
      </c>
      <c r="U2878">
        <v>4.6875</v>
      </c>
      <c r="V2878">
        <v>381</v>
      </c>
      <c r="W2878">
        <v>14</v>
      </c>
      <c r="Y2878" s="6"/>
      <c r="Z2878" s="6"/>
      <c r="AA2878" s="6"/>
      <c r="AB2878" s="12"/>
      <c r="AC2878" s="6"/>
      <c r="AD2878" s="6"/>
    </row>
    <row r="2879" spans="1:30" hidden="1">
      <c r="A2879" t="s">
        <v>34328</v>
      </c>
      <c r="B2879" t="s">
        <v>9067</v>
      </c>
      <c r="C2879" t="s">
        <v>9069</v>
      </c>
      <c r="D2879">
        <v>2012</v>
      </c>
      <c r="E2879" t="s">
        <v>1697</v>
      </c>
      <c r="F2879" t="s">
        <v>9071</v>
      </c>
      <c r="G2879">
        <v>21</v>
      </c>
      <c r="J2879">
        <v>21</v>
      </c>
      <c r="K2879" t="s">
        <v>33803</v>
      </c>
      <c r="L2879" t="s">
        <v>33891</v>
      </c>
      <c r="M2879" t="s">
        <v>34087</v>
      </c>
      <c r="N2879" t="s">
        <v>33852</v>
      </c>
      <c r="O2879" t="s">
        <v>33853</v>
      </c>
      <c r="P2879" t="s">
        <v>34108</v>
      </c>
      <c r="Q2879">
        <v>33.75</v>
      </c>
      <c r="R2879">
        <v>-80.033333333333303</v>
      </c>
      <c r="S2879">
        <v>12</v>
      </c>
      <c r="T2879">
        <v>14.2338807785888</v>
      </c>
      <c r="U2879">
        <v>2.0833333333333401</v>
      </c>
      <c r="V2879">
        <v>381</v>
      </c>
      <c r="W2879">
        <v>14.25</v>
      </c>
      <c r="Y2879" s="6"/>
      <c r="Z2879" s="6"/>
      <c r="AA2879" s="6"/>
      <c r="AB2879" s="12"/>
      <c r="AC2879" s="6"/>
      <c r="AD2879" s="6"/>
    </row>
    <row r="2880" spans="1:30" hidden="1">
      <c r="A2880" t="s">
        <v>34328</v>
      </c>
      <c r="B2880" t="s">
        <v>9067</v>
      </c>
      <c r="C2880" t="s">
        <v>9069</v>
      </c>
      <c r="D2880">
        <v>2012</v>
      </c>
      <c r="E2880" t="s">
        <v>1697</v>
      </c>
      <c r="F2880" t="s">
        <v>9071</v>
      </c>
      <c r="G2880">
        <v>21</v>
      </c>
      <c r="J2880">
        <v>21</v>
      </c>
      <c r="K2880" t="s">
        <v>33803</v>
      </c>
      <c r="L2880" t="s">
        <v>33891</v>
      </c>
      <c r="M2880" t="s">
        <v>34087</v>
      </c>
      <c r="N2880" t="s">
        <v>33852</v>
      </c>
      <c r="O2880" t="s">
        <v>33853</v>
      </c>
      <c r="P2880" t="s">
        <v>34108</v>
      </c>
      <c r="Q2880">
        <v>33.75</v>
      </c>
      <c r="R2880">
        <v>-80.033333333333303</v>
      </c>
      <c r="S2880">
        <v>12</v>
      </c>
      <c r="T2880">
        <v>14.481954582319499</v>
      </c>
      <c r="U2880">
        <v>1.3888888888888999</v>
      </c>
      <c r="V2880">
        <v>381</v>
      </c>
      <c r="W2880">
        <v>14.5</v>
      </c>
      <c r="Y2880" s="6"/>
      <c r="Z2880" s="6"/>
      <c r="AA2880" s="6"/>
      <c r="AB2880" s="12"/>
      <c r="AC2880" s="6"/>
      <c r="AD2880" s="6"/>
    </row>
    <row r="2881" spans="1:30" hidden="1">
      <c r="A2881" t="s">
        <v>34328</v>
      </c>
      <c r="B2881" t="s">
        <v>9067</v>
      </c>
      <c r="C2881" t="s">
        <v>9069</v>
      </c>
      <c r="D2881">
        <v>2012</v>
      </c>
      <c r="E2881" t="s">
        <v>1697</v>
      </c>
      <c r="F2881" t="s">
        <v>9071</v>
      </c>
      <c r="G2881">
        <v>21</v>
      </c>
      <c r="J2881">
        <v>21</v>
      </c>
      <c r="K2881" t="s">
        <v>33803</v>
      </c>
      <c r="L2881" t="s">
        <v>33891</v>
      </c>
      <c r="M2881" t="s">
        <v>34087</v>
      </c>
      <c r="N2881" t="s">
        <v>33852</v>
      </c>
      <c r="O2881" t="s">
        <v>33853</v>
      </c>
      <c r="P2881" t="s">
        <v>34108</v>
      </c>
      <c r="Q2881">
        <v>33.75</v>
      </c>
      <c r="R2881">
        <v>-80.033333333333303</v>
      </c>
      <c r="S2881">
        <v>12</v>
      </c>
      <c r="T2881">
        <v>15.985654906731501</v>
      </c>
      <c r="U2881">
        <v>1.7361111111111001</v>
      </c>
      <c r="V2881">
        <v>381</v>
      </c>
      <c r="W2881">
        <v>16</v>
      </c>
      <c r="Y2881" s="6"/>
      <c r="Z2881" s="6"/>
      <c r="AA2881" s="6"/>
      <c r="AB2881" s="12"/>
      <c r="AC2881" s="6"/>
      <c r="AD2881" s="6"/>
    </row>
    <row r="2882" spans="1:30" hidden="1">
      <c r="A2882" t="s">
        <v>34329</v>
      </c>
      <c r="B2882" t="s">
        <v>5180</v>
      </c>
      <c r="C2882" t="s">
        <v>5181</v>
      </c>
      <c r="D2882">
        <v>1990</v>
      </c>
      <c r="E2882" t="s">
        <v>79</v>
      </c>
      <c r="F2882" t="s">
        <v>5182</v>
      </c>
      <c r="G2882">
        <v>10</v>
      </c>
      <c r="J2882">
        <v>10</v>
      </c>
      <c r="K2882" t="s">
        <v>33799</v>
      </c>
      <c r="L2882" t="s">
        <v>33914</v>
      </c>
      <c r="M2882" t="s">
        <v>33991</v>
      </c>
      <c r="N2882" t="s">
        <v>33916</v>
      </c>
      <c r="O2882" t="s">
        <v>33853</v>
      </c>
      <c r="P2882" t="s">
        <v>33992</v>
      </c>
      <c r="Q2882">
        <v>59.933332999999998</v>
      </c>
      <c r="R2882">
        <v>30.266667000000002</v>
      </c>
      <c r="S2882" s="5">
        <v>9</v>
      </c>
      <c r="T2882">
        <v>14.760271747370201</v>
      </c>
      <c r="U2882">
        <v>99.467912295774298</v>
      </c>
      <c r="V2882">
        <v>200</v>
      </c>
      <c r="W2882">
        <v>14.75</v>
      </c>
      <c r="Y2882" s="6"/>
      <c r="Z2882" s="6"/>
      <c r="AA2882" s="6"/>
      <c r="AB2882" s="12"/>
      <c r="AC2882" s="6"/>
      <c r="AD2882" s="6"/>
    </row>
    <row r="2883" spans="1:30" hidden="1">
      <c r="A2883" t="s">
        <v>34329</v>
      </c>
      <c r="B2883" t="s">
        <v>5180</v>
      </c>
      <c r="C2883" t="s">
        <v>5181</v>
      </c>
      <c r="D2883">
        <v>1990</v>
      </c>
      <c r="E2883" t="s">
        <v>79</v>
      </c>
      <c r="F2883" t="s">
        <v>5182</v>
      </c>
      <c r="G2883">
        <v>10</v>
      </c>
      <c r="J2883">
        <v>10</v>
      </c>
      <c r="K2883" t="s">
        <v>33799</v>
      </c>
      <c r="L2883" t="s">
        <v>33914</v>
      </c>
      <c r="M2883" t="s">
        <v>33991</v>
      </c>
      <c r="N2883" t="s">
        <v>33916</v>
      </c>
      <c r="O2883" t="s">
        <v>33853</v>
      </c>
      <c r="P2883" t="s">
        <v>33992</v>
      </c>
      <c r="Q2883">
        <v>59.933332999999998</v>
      </c>
      <c r="R2883">
        <v>30.266667000000002</v>
      </c>
      <c r="S2883" s="5">
        <v>9</v>
      </c>
      <c r="T2883">
        <v>15.556540635761699</v>
      </c>
      <c r="U2883">
        <v>95.418414421959199</v>
      </c>
      <c r="V2883">
        <v>200</v>
      </c>
      <c r="W2883">
        <v>15.5</v>
      </c>
      <c r="Y2883" s="6"/>
      <c r="Z2883" s="6"/>
      <c r="AA2883" s="6"/>
      <c r="AB2883" s="12"/>
      <c r="AC2883" s="6"/>
      <c r="AD2883" s="6"/>
    </row>
    <row r="2884" spans="1:30" hidden="1">
      <c r="A2884" t="s">
        <v>34329</v>
      </c>
      <c r="B2884" t="s">
        <v>5180</v>
      </c>
      <c r="C2884" t="s">
        <v>5181</v>
      </c>
      <c r="D2884">
        <v>1990</v>
      </c>
      <c r="E2884" t="s">
        <v>79</v>
      </c>
      <c r="F2884" t="s">
        <v>5182</v>
      </c>
      <c r="G2884">
        <v>10</v>
      </c>
      <c r="J2884">
        <v>10</v>
      </c>
      <c r="K2884" t="s">
        <v>33799</v>
      </c>
      <c r="L2884" t="s">
        <v>33914</v>
      </c>
      <c r="M2884" t="s">
        <v>33991</v>
      </c>
      <c r="N2884" t="s">
        <v>33916</v>
      </c>
      <c r="O2884" t="s">
        <v>33853</v>
      </c>
      <c r="P2884" t="s">
        <v>33992</v>
      </c>
      <c r="Q2884">
        <v>59.933332999999998</v>
      </c>
      <c r="R2884">
        <v>30.266667000000002</v>
      </c>
      <c r="S2884" s="5">
        <v>9</v>
      </c>
      <c r="T2884">
        <v>16.000202150009699</v>
      </c>
      <c r="U2884">
        <v>98.765441011905097</v>
      </c>
      <c r="V2884">
        <v>200</v>
      </c>
      <c r="W2884">
        <v>16</v>
      </c>
      <c r="Y2884" s="6"/>
      <c r="Z2884" s="6"/>
      <c r="AA2884" s="6"/>
      <c r="AB2884" s="12"/>
      <c r="AC2884" s="6"/>
      <c r="AD2884" s="6"/>
    </row>
    <row r="2885" spans="1:30" hidden="1">
      <c r="A2885" t="s">
        <v>34329</v>
      </c>
      <c r="B2885" t="s">
        <v>5180</v>
      </c>
      <c r="C2885" t="s">
        <v>5181</v>
      </c>
      <c r="D2885">
        <v>1990</v>
      </c>
      <c r="E2885" t="s">
        <v>79</v>
      </c>
      <c r="F2885" t="s">
        <v>5182</v>
      </c>
      <c r="G2885">
        <v>10</v>
      </c>
      <c r="J2885">
        <v>10</v>
      </c>
      <c r="K2885" t="s">
        <v>33799</v>
      </c>
      <c r="L2885" t="s">
        <v>33914</v>
      </c>
      <c r="M2885" t="s">
        <v>33991</v>
      </c>
      <c r="N2885" t="s">
        <v>33916</v>
      </c>
      <c r="O2885" t="s">
        <v>33853</v>
      </c>
      <c r="P2885" t="s">
        <v>33992</v>
      </c>
      <c r="Q2885">
        <v>59.933332999999998</v>
      </c>
      <c r="R2885">
        <v>30.266667000000002</v>
      </c>
      <c r="S2885" s="5">
        <v>9</v>
      </c>
      <c r="T2885">
        <v>16.258723133902699</v>
      </c>
      <c r="U2885">
        <v>93.588234869432696</v>
      </c>
      <c r="V2885">
        <v>200</v>
      </c>
      <c r="W2885">
        <v>16.25</v>
      </c>
      <c r="Y2885" s="6"/>
      <c r="Z2885" s="6"/>
      <c r="AA2885" s="6"/>
      <c r="AB2885" s="12"/>
      <c r="AC2885" s="6"/>
      <c r="AD2885" s="6"/>
    </row>
    <row r="2886" spans="1:30" hidden="1">
      <c r="A2886" t="s">
        <v>34329</v>
      </c>
      <c r="B2886" t="s">
        <v>5180</v>
      </c>
      <c r="C2886" t="s">
        <v>5181</v>
      </c>
      <c r="D2886">
        <v>1990</v>
      </c>
      <c r="E2886" t="s">
        <v>79</v>
      </c>
      <c r="F2886" t="s">
        <v>5182</v>
      </c>
      <c r="G2886">
        <v>10</v>
      </c>
      <c r="J2886">
        <v>10</v>
      </c>
      <c r="K2886" t="s">
        <v>33799</v>
      </c>
      <c r="L2886" t="s">
        <v>33914</v>
      </c>
      <c r="M2886" t="s">
        <v>33991</v>
      </c>
      <c r="N2886" t="s">
        <v>33916</v>
      </c>
      <c r="O2886" t="s">
        <v>33853</v>
      </c>
      <c r="P2886" t="s">
        <v>33992</v>
      </c>
      <c r="Q2886">
        <v>59.933332999999998</v>
      </c>
      <c r="R2886">
        <v>30.266667000000002</v>
      </c>
      <c r="S2886" s="5">
        <v>9</v>
      </c>
      <c r="T2886">
        <v>16.495065373869199</v>
      </c>
      <c r="U2886">
        <v>83.225159012641598</v>
      </c>
      <c r="V2886">
        <v>200</v>
      </c>
      <c r="W2886">
        <v>16.5</v>
      </c>
      <c r="Y2886" s="6"/>
      <c r="Z2886" s="6"/>
      <c r="AA2886" s="6"/>
      <c r="AB2886" s="12"/>
      <c r="AC2886" s="6"/>
      <c r="AD2886" s="6"/>
    </row>
    <row r="2887" spans="1:30" hidden="1">
      <c r="A2887" t="s">
        <v>34329</v>
      </c>
      <c r="B2887" t="s">
        <v>5180</v>
      </c>
      <c r="C2887" t="s">
        <v>5181</v>
      </c>
      <c r="D2887">
        <v>1990</v>
      </c>
      <c r="E2887" t="s">
        <v>79</v>
      </c>
      <c r="F2887" t="s">
        <v>5182</v>
      </c>
      <c r="G2887">
        <v>10</v>
      </c>
      <c r="J2887">
        <v>10</v>
      </c>
      <c r="K2887" t="s">
        <v>33799</v>
      </c>
      <c r="L2887" t="s">
        <v>33914</v>
      </c>
      <c r="M2887" t="s">
        <v>33991</v>
      </c>
      <c r="N2887" t="s">
        <v>33916</v>
      </c>
      <c r="O2887" t="s">
        <v>33853</v>
      </c>
      <c r="P2887" t="s">
        <v>33992</v>
      </c>
      <c r="Q2887">
        <v>59.933332999999998</v>
      </c>
      <c r="R2887">
        <v>30.266667000000002</v>
      </c>
      <c r="S2887" s="5">
        <v>9</v>
      </c>
      <c r="T2887">
        <v>16.7593043151807</v>
      </c>
      <c r="U2887">
        <v>53.603684905891903</v>
      </c>
      <c r="V2887">
        <v>200</v>
      </c>
      <c r="W2887">
        <v>16.75</v>
      </c>
      <c r="Y2887" s="6"/>
      <c r="Z2887" s="6"/>
      <c r="AA2887" s="6"/>
      <c r="AB2887" s="12"/>
      <c r="AC2887" s="6"/>
      <c r="AD2887" s="6"/>
    </row>
    <row r="2888" spans="1:30" hidden="1">
      <c r="A2888" t="s">
        <v>34329</v>
      </c>
      <c r="B2888" t="s">
        <v>5180</v>
      </c>
      <c r="C2888" t="s">
        <v>5181</v>
      </c>
      <c r="D2888">
        <v>1990</v>
      </c>
      <c r="E2888" t="s">
        <v>79</v>
      </c>
      <c r="F2888" t="s">
        <v>5182</v>
      </c>
      <c r="G2888">
        <v>10</v>
      </c>
      <c r="J2888">
        <v>10</v>
      </c>
      <c r="K2888" t="s">
        <v>33799</v>
      </c>
      <c r="L2888" t="s">
        <v>33914</v>
      </c>
      <c r="M2888" t="s">
        <v>33991</v>
      </c>
      <c r="N2888" t="s">
        <v>33916</v>
      </c>
      <c r="O2888" t="s">
        <v>33853</v>
      </c>
      <c r="P2888" t="s">
        <v>33992</v>
      </c>
      <c r="Q2888">
        <v>59.933332999999998</v>
      </c>
      <c r="R2888">
        <v>30.266667000000002</v>
      </c>
      <c r="S2888" s="5">
        <v>9</v>
      </c>
      <c r="T2888">
        <v>17.024149706521499</v>
      </c>
      <c r="U2888">
        <v>21.389636924143201</v>
      </c>
      <c r="V2888">
        <v>200</v>
      </c>
      <c r="W2888">
        <v>17</v>
      </c>
      <c r="Y2888" s="6"/>
      <c r="Z2888" s="6"/>
      <c r="AA2888" s="6"/>
      <c r="AB2888" s="12"/>
      <c r="AC2888" s="6"/>
      <c r="AD2888" s="6"/>
    </row>
    <row r="2889" spans="1:30" hidden="1">
      <c r="A2889" t="s">
        <v>34329</v>
      </c>
      <c r="B2889" t="s">
        <v>5180</v>
      </c>
      <c r="C2889" t="s">
        <v>5181</v>
      </c>
      <c r="D2889">
        <v>1990</v>
      </c>
      <c r="E2889" t="s">
        <v>79</v>
      </c>
      <c r="F2889" t="s">
        <v>5182</v>
      </c>
      <c r="G2889">
        <v>10</v>
      </c>
      <c r="J2889">
        <v>10</v>
      </c>
      <c r="K2889" t="s">
        <v>33799</v>
      </c>
      <c r="L2889" t="s">
        <v>33914</v>
      </c>
      <c r="M2889" t="s">
        <v>33991</v>
      </c>
      <c r="N2889" t="s">
        <v>33916</v>
      </c>
      <c r="O2889" t="s">
        <v>33853</v>
      </c>
      <c r="P2889" t="s">
        <v>33992</v>
      </c>
      <c r="Q2889">
        <v>59.933332999999998</v>
      </c>
      <c r="R2889">
        <v>30.266667000000002</v>
      </c>
      <c r="S2889" s="5">
        <v>9</v>
      </c>
      <c r="T2889">
        <v>17.2623112965757</v>
      </c>
      <c r="U2889">
        <v>3.2488394423547602</v>
      </c>
      <c r="V2889">
        <v>200</v>
      </c>
      <c r="W2889">
        <v>17.25</v>
      </c>
      <c r="Y2889" s="6"/>
      <c r="Z2889" s="6"/>
      <c r="AA2889" s="6"/>
      <c r="AB2889" s="12"/>
      <c r="AC2889" s="6"/>
      <c r="AD2889" s="6"/>
    </row>
    <row r="2890" spans="1:30" hidden="1">
      <c r="A2890" t="s">
        <v>34329</v>
      </c>
      <c r="B2890" t="s">
        <v>5180</v>
      </c>
      <c r="C2890" t="s">
        <v>5181</v>
      </c>
      <c r="D2890">
        <v>1990</v>
      </c>
      <c r="E2890" t="s">
        <v>79</v>
      </c>
      <c r="F2890" t="s">
        <v>5182</v>
      </c>
      <c r="G2890">
        <v>10</v>
      </c>
      <c r="J2890">
        <v>10</v>
      </c>
      <c r="K2890" t="s">
        <v>33799</v>
      </c>
      <c r="L2890" t="s">
        <v>33914</v>
      </c>
      <c r="M2890" t="s">
        <v>33991</v>
      </c>
      <c r="N2890" t="s">
        <v>33916</v>
      </c>
      <c r="O2890" t="s">
        <v>33853</v>
      </c>
      <c r="P2890" t="s">
        <v>33992</v>
      </c>
      <c r="Q2890">
        <v>59.933332999999998</v>
      </c>
      <c r="R2890">
        <v>30.266667000000002</v>
      </c>
      <c r="S2890" s="5">
        <v>9</v>
      </c>
      <c r="T2890">
        <v>18.011277082686501</v>
      </c>
      <c r="U2890">
        <v>1.42010381846928</v>
      </c>
      <c r="V2890">
        <v>200</v>
      </c>
      <c r="W2890">
        <v>18</v>
      </c>
      <c r="Y2890" s="6"/>
      <c r="Z2890" s="6"/>
      <c r="AA2890" s="6"/>
      <c r="AB2890" s="12"/>
      <c r="AC2890" s="6"/>
      <c r="AD2890" s="6"/>
    </row>
    <row r="2891" spans="1:30" hidden="1">
      <c r="A2891" t="s">
        <v>34329</v>
      </c>
      <c r="B2891" t="s">
        <v>5180</v>
      </c>
      <c r="C2891" t="s">
        <v>5181</v>
      </c>
      <c r="D2891">
        <v>1990</v>
      </c>
      <c r="E2891" t="s">
        <v>79</v>
      </c>
      <c r="F2891" t="s">
        <v>5182</v>
      </c>
      <c r="G2891">
        <v>10</v>
      </c>
      <c r="J2891">
        <v>10</v>
      </c>
      <c r="K2891" t="s">
        <v>33799</v>
      </c>
      <c r="L2891" t="s">
        <v>33914</v>
      </c>
      <c r="M2891" t="s">
        <v>33991</v>
      </c>
      <c r="N2891" t="s">
        <v>33916</v>
      </c>
      <c r="O2891" t="s">
        <v>33853</v>
      </c>
      <c r="P2891" t="s">
        <v>33994</v>
      </c>
      <c r="Q2891">
        <v>52.233330000000002</v>
      </c>
      <c r="R2891">
        <v>21.016667000000002</v>
      </c>
      <c r="S2891" s="5">
        <v>9</v>
      </c>
      <c r="T2891">
        <v>11.5390625</v>
      </c>
      <c r="U2891">
        <v>91.044776119402997</v>
      </c>
      <c r="V2891">
        <v>200</v>
      </c>
      <c r="W2891">
        <v>11.5</v>
      </c>
      <c r="Y2891" s="6"/>
      <c r="Z2891" s="6"/>
      <c r="AA2891" s="6"/>
      <c r="AB2891" s="12"/>
      <c r="AC2891" s="6"/>
      <c r="AD2891" s="6"/>
    </row>
    <row r="2892" spans="1:30" hidden="1">
      <c r="A2892" t="s">
        <v>34329</v>
      </c>
      <c r="B2892" t="s">
        <v>5180</v>
      </c>
      <c r="C2892" t="s">
        <v>5181</v>
      </c>
      <c r="D2892">
        <v>1990</v>
      </c>
      <c r="E2892" t="s">
        <v>79</v>
      </c>
      <c r="F2892" t="s">
        <v>5182</v>
      </c>
      <c r="G2892">
        <v>10</v>
      </c>
      <c r="J2892">
        <v>10</v>
      </c>
      <c r="K2892" t="s">
        <v>33799</v>
      </c>
      <c r="L2892" t="s">
        <v>33914</v>
      </c>
      <c r="M2892" t="s">
        <v>33991</v>
      </c>
      <c r="N2892" t="s">
        <v>33916</v>
      </c>
      <c r="O2892" t="s">
        <v>33853</v>
      </c>
      <c r="P2892" t="s">
        <v>33994</v>
      </c>
      <c r="Q2892">
        <v>52.233330000000002</v>
      </c>
      <c r="R2892">
        <v>21.016667000000002</v>
      </c>
      <c r="S2892" s="5">
        <v>9</v>
      </c>
      <c r="T2892">
        <v>12.078125</v>
      </c>
      <c r="U2892">
        <v>94.029850746268593</v>
      </c>
      <c r="V2892">
        <v>200</v>
      </c>
      <c r="W2892">
        <v>12</v>
      </c>
      <c r="Y2892" s="6"/>
      <c r="Z2892" s="6"/>
      <c r="AA2892" s="6"/>
      <c r="AB2892" s="12"/>
      <c r="AC2892" s="6"/>
      <c r="AD2892" s="6"/>
    </row>
    <row r="2893" spans="1:30" hidden="1">
      <c r="A2893" t="s">
        <v>34329</v>
      </c>
      <c r="B2893" t="s">
        <v>5180</v>
      </c>
      <c r="C2893" t="s">
        <v>5181</v>
      </c>
      <c r="D2893">
        <v>1990</v>
      </c>
      <c r="E2893" t="s">
        <v>79</v>
      </c>
      <c r="F2893" t="s">
        <v>5182</v>
      </c>
      <c r="G2893">
        <v>10</v>
      </c>
      <c r="J2893">
        <v>10</v>
      </c>
      <c r="K2893" t="s">
        <v>33799</v>
      </c>
      <c r="L2893" t="s">
        <v>33914</v>
      </c>
      <c r="M2893" t="s">
        <v>33991</v>
      </c>
      <c r="N2893" t="s">
        <v>33916</v>
      </c>
      <c r="O2893" t="s">
        <v>33853</v>
      </c>
      <c r="P2893" t="s">
        <v>33994</v>
      </c>
      <c r="Q2893">
        <v>52.233330000000002</v>
      </c>
      <c r="R2893">
        <v>21.016667000000002</v>
      </c>
      <c r="S2893" s="5">
        <v>9</v>
      </c>
      <c r="T2893">
        <v>12.5703125</v>
      </c>
      <c r="U2893">
        <v>96.641791044776099</v>
      </c>
      <c r="V2893">
        <v>200</v>
      </c>
      <c r="W2893">
        <v>12.5</v>
      </c>
      <c r="Y2893" s="6"/>
      <c r="Z2893" s="6"/>
      <c r="AA2893" s="6"/>
      <c r="AB2893" s="12"/>
      <c r="AC2893" s="6"/>
      <c r="AD2893" s="6"/>
    </row>
    <row r="2894" spans="1:30" hidden="1">
      <c r="A2894" t="s">
        <v>34329</v>
      </c>
      <c r="B2894" t="s">
        <v>5180</v>
      </c>
      <c r="C2894" t="s">
        <v>5181</v>
      </c>
      <c r="D2894">
        <v>1990</v>
      </c>
      <c r="E2894" t="s">
        <v>79</v>
      </c>
      <c r="F2894" t="s">
        <v>5182</v>
      </c>
      <c r="G2894">
        <v>10</v>
      </c>
      <c r="J2894">
        <v>10</v>
      </c>
      <c r="K2894" t="s">
        <v>33799</v>
      </c>
      <c r="L2894" t="s">
        <v>33914</v>
      </c>
      <c r="M2894" t="s">
        <v>33991</v>
      </c>
      <c r="N2894" t="s">
        <v>33916</v>
      </c>
      <c r="O2894" t="s">
        <v>33853</v>
      </c>
      <c r="P2894" t="s">
        <v>33994</v>
      </c>
      <c r="Q2894">
        <v>52.233330000000002</v>
      </c>
      <c r="R2894">
        <v>21.016667000000002</v>
      </c>
      <c r="S2894" s="5">
        <v>9</v>
      </c>
      <c r="T2894">
        <v>13.0625</v>
      </c>
      <c r="U2894">
        <v>83.582089552238799</v>
      </c>
      <c r="V2894">
        <v>200</v>
      </c>
      <c r="W2894">
        <v>13</v>
      </c>
      <c r="Y2894" s="6"/>
      <c r="Z2894" s="6"/>
      <c r="AA2894" s="6"/>
      <c r="AB2894" s="12"/>
      <c r="AC2894" s="6"/>
      <c r="AD2894" s="6"/>
    </row>
    <row r="2895" spans="1:30" hidden="1">
      <c r="A2895" t="s">
        <v>34329</v>
      </c>
      <c r="B2895" t="s">
        <v>5180</v>
      </c>
      <c r="C2895" t="s">
        <v>5181</v>
      </c>
      <c r="D2895">
        <v>1990</v>
      </c>
      <c r="E2895" t="s">
        <v>79</v>
      </c>
      <c r="F2895" t="s">
        <v>5182</v>
      </c>
      <c r="G2895">
        <v>10</v>
      </c>
      <c r="J2895">
        <v>10</v>
      </c>
      <c r="K2895" t="s">
        <v>33799</v>
      </c>
      <c r="L2895" t="s">
        <v>33914</v>
      </c>
      <c r="M2895" t="s">
        <v>33991</v>
      </c>
      <c r="N2895" t="s">
        <v>33916</v>
      </c>
      <c r="O2895" t="s">
        <v>33853</v>
      </c>
      <c r="P2895" t="s">
        <v>33994</v>
      </c>
      <c r="Q2895">
        <v>52.233330000000002</v>
      </c>
      <c r="R2895">
        <v>21.016667000000002</v>
      </c>
      <c r="S2895" s="5">
        <v>9</v>
      </c>
      <c r="T2895">
        <v>13.5546875</v>
      </c>
      <c r="U2895">
        <v>79.104477611940297</v>
      </c>
      <c r="V2895">
        <v>200</v>
      </c>
      <c r="W2895">
        <v>13.5</v>
      </c>
      <c r="Y2895" s="6"/>
      <c r="Z2895" s="6"/>
      <c r="AA2895" s="6"/>
      <c r="AB2895" s="12"/>
      <c r="AC2895" s="6"/>
      <c r="AD2895" s="6"/>
    </row>
    <row r="2896" spans="1:30" hidden="1">
      <c r="A2896" t="s">
        <v>34329</v>
      </c>
      <c r="B2896" t="s">
        <v>5180</v>
      </c>
      <c r="C2896" t="s">
        <v>5181</v>
      </c>
      <c r="D2896">
        <v>1990</v>
      </c>
      <c r="E2896" t="s">
        <v>79</v>
      </c>
      <c r="F2896" t="s">
        <v>5182</v>
      </c>
      <c r="G2896">
        <v>10</v>
      </c>
      <c r="J2896">
        <v>10</v>
      </c>
      <c r="K2896" t="s">
        <v>33799</v>
      </c>
      <c r="L2896" t="s">
        <v>33914</v>
      </c>
      <c r="M2896" t="s">
        <v>33991</v>
      </c>
      <c r="N2896" t="s">
        <v>33916</v>
      </c>
      <c r="O2896" t="s">
        <v>33853</v>
      </c>
      <c r="P2896" t="s">
        <v>33994</v>
      </c>
      <c r="Q2896">
        <v>52.233330000000002</v>
      </c>
      <c r="R2896">
        <v>21.016667000000002</v>
      </c>
      <c r="S2896" s="5">
        <v>9</v>
      </c>
      <c r="T2896">
        <v>14.046875</v>
      </c>
      <c r="U2896">
        <v>14.9253731343283</v>
      </c>
      <c r="V2896">
        <v>200</v>
      </c>
      <c r="W2896">
        <v>14</v>
      </c>
      <c r="Y2896" s="6"/>
      <c r="Z2896" s="6"/>
      <c r="AA2896" s="6"/>
      <c r="AB2896" s="12"/>
      <c r="AC2896" s="6"/>
      <c r="AD2896" s="6"/>
    </row>
    <row r="2897" spans="1:30" hidden="1">
      <c r="A2897" t="s">
        <v>34329</v>
      </c>
      <c r="B2897" t="s">
        <v>5180</v>
      </c>
      <c r="C2897" t="s">
        <v>5181</v>
      </c>
      <c r="D2897">
        <v>1990</v>
      </c>
      <c r="E2897" t="s">
        <v>79</v>
      </c>
      <c r="F2897" t="s">
        <v>5182</v>
      </c>
      <c r="G2897">
        <v>10</v>
      </c>
      <c r="J2897">
        <v>10</v>
      </c>
      <c r="K2897" t="s">
        <v>33799</v>
      </c>
      <c r="L2897" t="s">
        <v>33914</v>
      </c>
      <c r="M2897" t="s">
        <v>33991</v>
      </c>
      <c r="N2897" t="s">
        <v>33916</v>
      </c>
      <c r="O2897" t="s">
        <v>33853</v>
      </c>
      <c r="P2897" t="s">
        <v>33994</v>
      </c>
      <c r="Q2897">
        <v>52.233330000000002</v>
      </c>
      <c r="R2897">
        <v>21.016667000000002</v>
      </c>
      <c r="S2897" s="5">
        <v>9</v>
      </c>
      <c r="T2897">
        <v>14.4921875</v>
      </c>
      <c r="U2897">
        <v>0</v>
      </c>
      <c r="V2897">
        <v>200</v>
      </c>
      <c r="W2897">
        <v>14.5</v>
      </c>
      <c r="Y2897" s="6"/>
      <c r="Z2897" s="6"/>
      <c r="AA2897" s="6"/>
      <c r="AB2897" s="12"/>
      <c r="AC2897" s="6"/>
      <c r="AD2897" s="6"/>
    </row>
    <row r="2898" spans="1:30" hidden="1">
      <c r="A2898" t="s">
        <v>34329</v>
      </c>
      <c r="B2898" t="s">
        <v>5180</v>
      </c>
      <c r="C2898" t="s">
        <v>5181</v>
      </c>
      <c r="D2898">
        <v>1990</v>
      </c>
      <c r="E2898" t="s">
        <v>79</v>
      </c>
      <c r="F2898" t="s">
        <v>5182</v>
      </c>
      <c r="G2898">
        <v>10</v>
      </c>
      <c r="J2898">
        <v>10</v>
      </c>
      <c r="K2898" t="s">
        <v>33799</v>
      </c>
      <c r="L2898" t="s">
        <v>33914</v>
      </c>
      <c r="M2898" t="s">
        <v>33991</v>
      </c>
      <c r="N2898" t="s">
        <v>33916</v>
      </c>
      <c r="O2898" t="s">
        <v>33853</v>
      </c>
      <c r="P2898" t="s">
        <v>33994</v>
      </c>
      <c r="Q2898">
        <v>52.233330000000002</v>
      </c>
      <c r="R2898">
        <v>21.016667000000002</v>
      </c>
      <c r="S2898" s="5">
        <v>9</v>
      </c>
      <c r="T2898">
        <v>18.0078125</v>
      </c>
      <c r="U2898">
        <v>-0.74626865671640896</v>
      </c>
      <c r="V2898">
        <v>200</v>
      </c>
      <c r="W2898">
        <v>18</v>
      </c>
      <c r="Y2898" s="6"/>
      <c r="Z2898" s="6"/>
      <c r="AA2898" s="6"/>
      <c r="AB2898" s="12"/>
      <c r="AC2898" s="6"/>
      <c r="AD2898" s="6"/>
    </row>
    <row r="2899" spans="1:30" hidden="1">
      <c r="A2899" t="s">
        <v>34329</v>
      </c>
      <c r="B2899" t="s">
        <v>5180</v>
      </c>
      <c r="C2899" t="s">
        <v>5181</v>
      </c>
      <c r="D2899">
        <v>1990</v>
      </c>
      <c r="E2899" t="s">
        <v>79</v>
      </c>
      <c r="F2899" t="s">
        <v>5182</v>
      </c>
      <c r="G2899">
        <v>10</v>
      </c>
      <c r="J2899">
        <v>10</v>
      </c>
      <c r="K2899" t="s">
        <v>33799</v>
      </c>
      <c r="L2899" t="s">
        <v>33914</v>
      </c>
      <c r="M2899" t="s">
        <v>33991</v>
      </c>
      <c r="N2899" t="s">
        <v>33916</v>
      </c>
      <c r="O2899" t="s">
        <v>33853</v>
      </c>
      <c r="P2899" t="s">
        <v>33994</v>
      </c>
      <c r="Q2899">
        <v>52.233330000000002</v>
      </c>
      <c r="R2899">
        <v>21.016667000000002</v>
      </c>
      <c r="S2899" s="5">
        <v>9</v>
      </c>
      <c r="T2899">
        <v>18.0078125</v>
      </c>
      <c r="U2899">
        <v>-0.74626865671640896</v>
      </c>
      <c r="V2899">
        <v>200</v>
      </c>
      <c r="W2899">
        <v>18</v>
      </c>
      <c r="Y2899" s="6"/>
      <c r="Z2899" s="6"/>
      <c r="AA2899" s="6"/>
      <c r="AB2899" s="12"/>
      <c r="AC2899" s="6"/>
      <c r="AD2899" s="6"/>
    </row>
    <row r="2900" spans="1:30" hidden="1">
      <c r="A2900" t="s">
        <v>34329</v>
      </c>
      <c r="B2900" t="s">
        <v>5180</v>
      </c>
      <c r="C2900" t="s">
        <v>5181</v>
      </c>
      <c r="D2900">
        <v>1990</v>
      </c>
      <c r="E2900" t="s">
        <v>79</v>
      </c>
      <c r="F2900" t="s">
        <v>5182</v>
      </c>
      <c r="G2900">
        <v>10</v>
      </c>
      <c r="J2900">
        <v>10</v>
      </c>
      <c r="K2900" t="s">
        <v>33799</v>
      </c>
      <c r="L2900" t="s">
        <v>33914</v>
      </c>
      <c r="M2900" t="s">
        <v>33991</v>
      </c>
      <c r="N2900" t="s">
        <v>33916</v>
      </c>
      <c r="O2900" t="s">
        <v>33853</v>
      </c>
      <c r="P2900" t="s">
        <v>33996</v>
      </c>
      <c r="Q2900">
        <v>51.866667</v>
      </c>
      <c r="R2900">
        <v>4.1666670000000003</v>
      </c>
      <c r="S2900" s="5">
        <v>9</v>
      </c>
      <c r="T2900">
        <v>13.0699130035315</v>
      </c>
      <c r="U2900">
        <v>100.625915185621</v>
      </c>
      <c r="V2900">
        <v>200</v>
      </c>
      <c r="W2900">
        <v>13</v>
      </c>
      <c r="Y2900" s="6"/>
      <c r="Z2900" s="6"/>
      <c r="AA2900" s="6"/>
      <c r="AB2900" s="12"/>
      <c r="AC2900" s="6"/>
      <c r="AD2900" s="6"/>
    </row>
    <row r="2901" spans="1:30" hidden="1">
      <c r="A2901" t="s">
        <v>34329</v>
      </c>
      <c r="B2901" t="s">
        <v>5180</v>
      </c>
      <c r="C2901" t="s">
        <v>5181</v>
      </c>
      <c r="D2901">
        <v>1990</v>
      </c>
      <c r="E2901" t="s">
        <v>79</v>
      </c>
      <c r="F2901" t="s">
        <v>5182</v>
      </c>
      <c r="G2901">
        <v>10</v>
      </c>
      <c r="J2901">
        <v>10</v>
      </c>
      <c r="K2901" t="s">
        <v>33799</v>
      </c>
      <c r="L2901" t="s">
        <v>33914</v>
      </c>
      <c r="M2901" t="s">
        <v>33991</v>
      </c>
      <c r="N2901" t="s">
        <v>33916</v>
      </c>
      <c r="O2901" t="s">
        <v>33853</v>
      </c>
      <c r="P2901" t="s">
        <v>33996</v>
      </c>
      <c r="Q2901">
        <v>51.866667</v>
      </c>
      <c r="R2901">
        <v>4.1666670000000003</v>
      </c>
      <c r="S2901" s="5">
        <v>9</v>
      </c>
      <c r="T2901">
        <v>13.6041230009474</v>
      </c>
      <c r="U2901">
        <v>97.728904074190993</v>
      </c>
      <c r="V2901">
        <v>200</v>
      </c>
      <c r="W2901">
        <v>13.5</v>
      </c>
      <c r="Y2901" s="6"/>
      <c r="Z2901" s="6"/>
      <c r="AA2901" s="6"/>
      <c r="AB2901" s="12"/>
      <c r="AC2901" s="6"/>
      <c r="AD2901" s="6"/>
    </row>
    <row r="2902" spans="1:30" hidden="1">
      <c r="A2902" t="s">
        <v>34329</v>
      </c>
      <c r="B2902" t="s">
        <v>5180</v>
      </c>
      <c r="C2902" t="s">
        <v>5181</v>
      </c>
      <c r="D2902">
        <v>1990</v>
      </c>
      <c r="E2902" t="s">
        <v>79</v>
      </c>
      <c r="F2902" t="s">
        <v>5182</v>
      </c>
      <c r="G2902">
        <v>10</v>
      </c>
      <c r="J2902">
        <v>10</v>
      </c>
      <c r="K2902" t="s">
        <v>33799</v>
      </c>
      <c r="L2902" t="s">
        <v>33914</v>
      </c>
      <c r="M2902" t="s">
        <v>33991</v>
      </c>
      <c r="N2902" t="s">
        <v>33916</v>
      </c>
      <c r="O2902" t="s">
        <v>33853</v>
      </c>
      <c r="P2902" t="s">
        <v>33996</v>
      </c>
      <c r="Q2902">
        <v>51.866667</v>
      </c>
      <c r="R2902">
        <v>4.1666670000000003</v>
      </c>
      <c r="S2902" s="5">
        <v>9</v>
      </c>
      <c r="T2902">
        <v>13.7884521519423</v>
      </c>
      <c r="U2902">
        <v>90.344253352091599</v>
      </c>
      <c r="V2902">
        <v>200</v>
      </c>
      <c r="W2902">
        <v>13.75</v>
      </c>
      <c r="Y2902" s="6"/>
      <c r="Z2902" s="6"/>
      <c r="AA2902" s="6"/>
      <c r="AB2902" s="12"/>
      <c r="AC2902" s="6"/>
      <c r="AD2902" s="6"/>
    </row>
    <row r="2903" spans="1:30" hidden="1">
      <c r="A2903" t="s">
        <v>34329</v>
      </c>
      <c r="B2903" t="s">
        <v>5180</v>
      </c>
      <c r="C2903" t="s">
        <v>5181</v>
      </c>
      <c r="D2903">
        <v>1990</v>
      </c>
      <c r="E2903" t="s">
        <v>79</v>
      </c>
      <c r="F2903" t="s">
        <v>5182</v>
      </c>
      <c r="G2903">
        <v>10</v>
      </c>
      <c r="J2903">
        <v>10</v>
      </c>
      <c r="K2903" t="s">
        <v>33799</v>
      </c>
      <c r="L2903" t="s">
        <v>33914</v>
      </c>
      <c r="M2903" t="s">
        <v>33991</v>
      </c>
      <c r="N2903" t="s">
        <v>33916</v>
      </c>
      <c r="O2903" t="s">
        <v>33853</v>
      </c>
      <c r="P2903" t="s">
        <v>33996</v>
      </c>
      <c r="Q2903">
        <v>51.866667</v>
      </c>
      <c r="R2903">
        <v>4.1666670000000003</v>
      </c>
      <c r="S2903" s="5">
        <v>9</v>
      </c>
      <c r="T2903">
        <v>14.081139280484599</v>
      </c>
      <c r="U2903">
        <v>48.898906084010399</v>
      </c>
      <c r="V2903">
        <v>200</v>
      </c>
      <c r="W2903">
        <v>14</v>
      </c>
      <c r="Y2903" s="6"/>
      <c r="Z2903" s="6"/>
      <c r="AA2903" s="6"/>
      <c r="AB2903" s="12"/>
      <c r="AC2903" s="6"/>
      <c r="AD2903" s="6"/>
    </row>
    <row r="2904" spans="1:30" hidden="1">
      <c r="A2904" t="s">
        <v>34329</v>
      </c>
      <c r="B2904" t="s">
        <v>5180</v>
      </c>
      <c r="C2904" t="s">
        <v>5181</v>
      </c>
      <c r="D2904">
        <v>1990</v>
      </c>
      <c r="E2904" t="s">
        <v>79</v>
      </c>
      <c r="F2904" t="s">
        <v>5182</v>
      </c>
      <c r="G2904">
        <v>10</v>
      </c>
      <c r="J2904">
        <v>10</v>
      </c>
      <c r="K2904" t="s">
        <v>33799</v>
      </c>
      <c r="L2904" t="s">
        <v>33914</v>
      </c>
      <c r="M2904" t="s">
        <v>33991</v>
      </c>
      <c r="N2904" t="s">
        <v>33916</v>
      </c>
      <c r="O2904" t="s">
        <v>33853</v>
      </c>
      <c r="P2904" t="s">
        <v>33996</v>
      </c>
      <c r="Q2904">
        <v>51.866667</v>
      </c>
      <c r="R2904">
        <v>4.1666670000000003</v>
      </c>
      <c r="S2904" s="5">
        <v>9</v>
      </c>
      <c r="T2904">
        <v>14.2578885411582</v>
      </c>
      <c r="U2904">
        <v>8.9207269803898797</v>
      </c>
      <c r="V2904">
        <v>200</v>
      </c>
      <c r="W2904">
        <v>14.25</v>
      </c>
      <c r="Y2904" s="6"/>
      <c r="Z2904" s="6"/>
      <c r="AA2904" s="6"/>
      <c r="AB2904" s="12"/>
      <c r="AC2904" s="6"/>
      <c r="AD2904" s="6"/>
    </row>
    <row r="2905" spans="1:30" hidden="1">
      <c r="A2905" t="s">
        <v>34329</v>
      </c>
      <c r="B2905" t="s">
        <v>5180</v>
      </c>
      <c r="C2905" t="s">
        <v>5181</v>
      </c>
      <c r="D2905">
        <v>1990</v>
      </c>
      <c r="E2905" t="s">
        <v>79</v>
      </c>
      <c r="F2905" t="s">
        <v>5182</v>
      </c>
      <c r="G2905">
        <v>10</v>
      </c>
      <c r="J2905">
        <v>10</v>
      </c>
      <c r="K2905" t="s">
        <v>33799</v>
      </c>
      <c r="L2905" t="s">
        <v>33914</v>
      </c>
      <c r="M2905" t="s">
        <v>33991</v>
      </c>
      <c r="N2905" t="s">
        <v>33916</v>
      </c>
      <c r="O2905" t="s">
        <v>33853</v>
      </c>
      <c r="P2905" t="s">
        <v>33996</v>
      </c>
      <c r="Q2905">
        <v>51.866667</v>
      </c>
      <c r="R2905">
        <v>4.1666670000000003</v>
      </c>
      <c r="S2905" s="5">
        <v>9</v>
      </c>
      <c r="T2905">
        <v>14.581412041689299</v>
      </c>
      <c r="U2905">
        <v>7.1779264406075002E-2</v>
      </c>
      <c r="V2905">
        <v>200</v>
      </c>
      <c r="W2905">
        <v>14.5</v>
      </c>
      <c r="Y2905" s="6"/>
      <c r="Z2905" s="6"/>
      <c r="AA2905" s="6"/>
      <c r="AB2905" s="12"/>
      <c r="AC2905" s="6"/>
      <c r="AD2905" s="6"/>
    </row>
    <row r="2906" spans="1:30" hidden="1">
      <c r="A2906" t="s">
        <v>34329</v>
      </c>
      <c r="B2906" t="s">
        <v>5180</v>
      </c>
      <c r="C2906" t="s">
        <v>5181</v>
      </c>
      <c r="D2906">
        <v>1990</v>
      </c>
      <c r="E2906" t="s">
        <v>79</v>
      </c>
      <c r="F2906" t="s">
        <v>5182</v>
      </c>
      <c r="G2906">
        <v>10</v>
      </c>
      <c r="J2906">
        <v>10</v>
      </c>
      <c r="K2906" t="s">
        <v>33799</v>
      </c>
      <c r="L2906" t="s">
        <v>33914</v>
      </c>
      <c r="M2906" t="s">
        <v>33991</v>
      </c>
      <c r="N2906" t="s">
        <v>33916</v>
      </c>
      <c r="O2906" t="s">
        <v>33853</v>
      </c>
      <c r="P2906" t="s">
        <v>33996</v>
      </c>
      <c r="Q2906">
        <v>51.866667</v>
      </c>
      <c r="R2906">
        <v>4.1666670000000003</v>
      </c>
      <c r="S2906" s="5">
        <v>9</v>
      </c>
      <c r="T2906">
        <v>14.976772230038099</v>
      </c>
      <c r="U2906">
        <v>0.120589164202229</v>
      </c>
      <c r="V2906">
        <v>200</v>
      </c>
      <c r="W2906">
        <v>15</v>
      </c>
      <c r="Y2906" s="6"/>
      <c r="Z2906" s="6"/>
      <c r="AA2906" s="6"/>
      <c r="AB2906" s="12"/>
      <c r="AC2906" s="6"/>
      <c r="AD2906" s="6"/>
    </row>
    <row r="2907" spans="1:30" hidden="1">
      <c r="A2907" t="s">
        <v>34329</v>
      </c>
      <c r="B2907" t="s">
        <v>5180</v>
      </c>
      <c r="C2907" t="s">
        <v>5181</v>
      </c>
      <c r="D2907">
        <v>1990</v>
      </c>
      <c r="E2907" t="s">
        <v>79</v>
      </c>
      <c r="F2907" t="s">
        <v>5182</v>
      </c>
      <c r="G2907">
        <v>10</v>
      </c>
      <c r="J2907">
        <v>10</v>
      </c>
      <c r="K2907" t="s">
        <v>33799</v>
      </c>
      <c r="L2907" t="s">
        <v>33914</v>
      </c>
      <c r="M2907" t="s">
        <v>33991</v>
      </c>
      <c r="N2907" t="s">
        <v>33916</v>
      </c>
      <c r="O2907" t="s">
        <v>33853</v>
      </c>
      <c r="P2907" t="s">
        <v>33996</v>
      </c>
      <c r="Q2907">
        <v>51.866667</v>
      </c>
      <c r="R2907">
        <v>4.1666670000000003</v>
      </c>
      <c r="S2907" s="5">
        <v>9</v>
      </c>
      <c r="T2907">
        <v>16.000057423411501</v>
      </c>
      <c r="U2907">
        <v>0.24692066955695599</v>
      </c>
      <c r="V2907">
        <v>200</v>
      </c>
      <c r="W2907">
        <v>16</v>
      </c>
      <c r="Y2907" s="6"/>
      <c r="Z2907" s="6"/>
      <c r="AA2907" s="6"/>
      <c r="AB2907" s="12"/>
      <c r="AC2907" s="6"/>
      <c r="AD2907" s="6"/>
    </row>
    <row r="2908" spans="1:30" hidden="1">
      <c r="A2908" t="s">
        <v>34329</v>
      </c>
      <c r="B2908" t="s">
        <v>5180</v>
      </c>
      <c r="C2908" t="s">
        <v>5181</v>
      </c>
      <c r="D2908">
        <v>1990</v>
      </c>
      <c r="E2908" t="s">
        <v>79</v>
      </c>
      <c r="F2908" t="s">
        <v>5182</v>
      </c>
      <c r="G2908">
        <v>10</v>
      </c>
      <c r="J2908">
        <v>10</v>
      </c>
      <c r="K2908" t="s">
        <v>33799</v>
      </c>
      <c r="L2908" t="s">
        <v>33914</v>
      </c>
      <c r="M2908" t="s">
        <v>33991</v>
      </c>
      <c r="N2908" t="s">
        <v>33916</v>
      </c>
      <c r="O2908" t="s">
        <v>33853</v>
      </c>
      <c r="P2908" t="s">
        <v>33996</v>
      </c>
      <c r="Q2908">
        <v>51.866667</v>
      </c>
      <c r="R2908">
        <v>4.1666670000000003</v>
      </c>
      <c r="S2908" s="5">
        <v>9</v>
      </c>
      <c r="T2908">
        <v>18.046455539923599</v>
      </c>
      <c r="U2908">
        <v>-0.241178328404487</v>
      </c>
      <c r="V2908">
        <v>200</v>
      </c>
      <c r="W2908">
        <v>18</v>
      </c>
      <c r="Y2908" s="6"/>
      <c r="Z2908" s="6"/>
      <c r="AA2908" s="6"/>
      <c r="AB2908" s="12"/>
      <c r="AC2908" s="6"/>
      <c r="AD2908" s="6"/>
    </row>
    <row r="2909" spans="1:30" hidden="1">
      <c r="A2909" t="s">
        <v>34329</v>
      </c>
      <c r="B2909" t="s">
        <v>5180</v>
      </c>
      <c r="C2909" t="s">
        <v>5181</v>
      </c>
      <c r="D2909">
        <v>1990</v>
      </c>
      <c r="E2909" t="s">
        <v>79</v>
      </c>
      <c r="F2909" t="s">
        <v>5182</v>
      </c>
      <c r="G2909">
        <v>10</v>
      </c>
      <c r="J2909">
        <v>10</v>
      </c>
      <c r="K2909" t="s">
        <v>33799</v>
      </c>
      <c r="L2909" t="s">
        <v>33914</v>
      </c>
      <c r="M2909" t="s">
        <v>33991</v>
      </c>
      <c r="N2909" t="s">
        <v>33916</v>
      </c>
      <c r="O2909" t="s">
        <v>33853</v>
      </c>
      <c r="P2909" t="s">
        <v>33998</v>
      </c>
      <c r="Q2909">
        <v>51.103332999999999</v>
      </c>
      <c r="R2909">
        <v>2.654722</v>
      </c>
      <c r="S2909" s="5">
        <v>7</v>
      </c>
      <c r="T2909">
        <v>12.038057986324199</v>
      </c>
      <c r="U2909">
        <v>97.668841272786906</v>
      </c>
      <c r="V2909">
        <v>200</v>
      </c>
      <c r="W2909">
        <v>12</v>
      </c>
      <c r="Y2909" s="6"/>
      <c r="Z2909" s="6"/>
      <c r="AA2909" s="6"/>
      <c r="AB2909" s="12"/>
      <c r="AC2909" s="6"/>
      <c r="AD2909" s="6"/>
    </row>
    <row r="2910" spans="1:30" hidden="1">
      <c r="A2910" t="s">
        <v>34329</v>
      </c>
      <c r="B2910" t="s">
        <v>5180</v>
      </c>
      <c r="C2910" t="s">
        <v>5181</v>
      </c>
      <c r="D2910">
        <v>1990</v>
      </c>
      <c r="E2910" t="s">
        <v>79</v>
      </c>
      <c r="F2910" t="s">
        <v>5182</v>
      </c>
      <c r="G2910">
        <v>10</v>
      </c>
      <c r="J2910">
        <v>10</v>
      </c>
      <c r="K2910" t="s">
        <v>33799</v>
      </c>
      <c r="L2910" t="s">
        <v>33914</v>
      </c>
      <c r="M2910" t="s">
        <v>33991</v>
      </c>
      <c r="N2910" t="s">
        <v>33916</v>
      </c>
      <c r="O2910" t="s">
        <v>33853</v>
      </c>
      <c r="P2910" t="s">
        <v>33998</v>
      </c>
      <c r="Q2910">
        <v>51.103332999999999</v>
      </c>
      <c r="R2910">
        <v>2.654722</v>
      </c>
      <c r="S2910" s="5">
        <v>7</v>
      </c>
      <c r="T2910">
        <v>13.0572297326233</v>
      </c>
      <c r="U2910">
        <v>88.600448244850199</v>
      </c>
      <c r="V2910">
        <v>200</v>
      </c>
      <c r="W2910">
        <v>13</v>
      </c>
      <c r="Y2910" s="6"/>
      <c r="Z2910" s="6"/>
      <c r="AA2910" s="6"/>
      <c r="AB2910" s="12"/>
      <c r="AC2910" s="6"/>
      <c r="AD2910" s="6"/>
    </row>
    <row r="2911" spans="1:30" hidden="1">
      <c r="A2911" t="s">
        <v>34329</v>
      </c>
      <c r="B2911" t="s">
        <v>5180</v>
      </c>
      <c r="C2911" t="s">
        <v>5181</v>
      </c>
      <c r="D2911">
        <v>1990</v>
      </c>
      <c r="E2911" t="s">
        <v>79</v>
      </c>
      <c r="F2911" t="s">
        <v>5182</v>
      </c>
      <c r="G2911">
        <v>10</v>
      </c>
      <c r="J2911">
        <v>10</v>
      </c>
      <c r="K2911" t="s">
        <v>33799</v>
      </c>
      <c r="L2911" t="s">
        <v>33914</v>
      </c>
      <c r="M2911" t="s">
        <v>33991</v>
      </c>
      <c r="N2911" t="s">
        <v>33916</v>
      </c>
      <c r="O2911" t="s">
        <v>33853</v>
      </c>
      <c r="P2911" t="s">
        <v>33998</v>
      </c>
      <c r="Q2911">
        <v>51.103332999999999</v>
      </c>
      <c r="R2911">
        <v>2.654722</v>
      </c>
      <c r="S2911" s="5">
        <v>7</v>
      </c>
      <c r="T2911">
        <v>13.5272872621375</v>
      </c>
      <c r="U2911">
        <v>13.7649712352429</v>
      </c>
      <c r="V2911">
        <v>200</v>
      </c>
      <c r="W2911">
        <v>13.5</v>
      </c>
      <c r="Y2911" s="6"/>
      <c r="Z2911" s="6"/>
      <c r="AA2911" s="6"/>
      <c r="AB2911" s="12"/>
      <c r="AC2911" s="6"/>
      <c r="AD2911" s="6"/>
    </row>
    <row r="2912" spans="1:30" hidden="1">
      <c r="A2912" t="s">
        <v>34329</v>
      </c>
      <c r="B2912" t="s">
        <v>5180</v>
      </c>
      <c r="C2912" t="s">
        <v>5181</v>
      </c>
      <c r="D2912">
        <v>1990</v>
      </c>
      <c r="E2912" t="s">
        <v>79</v>
      </c>
      <c r="F2912" t="s">
        <v>5182</v>
      </c>
      <c r="G2912">
        <v>10</v>
      </c>
      <c r="J2912">
        <v>10</v>
      </c>
      <c r="K2912" t="s">
        <v>33799</v>
      </c>
      <c r="L2912" t="s">
        <v>33914</v>
      </c>
      <c r="M2912" t="s">
        <v>33991</v>
      </c>
      <c r="N2912" t="s">
        <v>33916</v>
      </c>
      <c r="O2912" t="s">
        <v>33853</v>
      </c>
      <c r="P2912" t="s">
        <v>33998</v>
      </c>
      <c r="Q2912">
        <v>51.103332999999999</v>
      </c>
      <c r="R2912">
        <v>2.654722</v>
      </c>
      <c r="S2912" s="5">
        <v>7</v>
      </c>
      <c r="T2912">
        <v>14.0122482191546</v>
      </c>
      <c r="U2912">
        <v>3.1384277169491099</v>
      </c>
      <c r="V2912">
        <v>200</v>
      </c>
      <c r="W2912">
        <v>14</v>
      </c>
      <c r="Y2912" s="6"/>
      <c r="Z2912" s="6"/>
      <c r="AA2912" s="6"/>
      <c r="AB2912" s="12"/>
      <c r="AC2912" s="6"/>
      <c r="AD2912" s="6"/>
    </row>
    <row r="2913" spans="1:30" hidden="1">
      <c r="A2913" t="s">
        <v>34329</v>
      </c>
      <c r="B2913" t="s">
        <v>5180</v>
      </c>
      <c r="C2913" t="s">
        <v>5181</v>
      </c>
      <c r="D2913">
        <v>1990</v>
      </c>
      <c r="E2913" t="s">
        <v>79</v>
      </c>
      <c r="F2913" t="s">
        <v>5182</v>
      </c>
      <c r="G2913">
        <v>10</v>
      </c>
      <c r="J2913">
        <v>10</v>
      </c>
      <c r="K2913" t="s">
        <v>33799</v>
      </c>
      <c r="L2913" t="s">
        <v>33914</v>
      </c>
      <c r="M2913" t="s">
        <v>33991</v>
      </c>
      <c r="N2913" t="s">
        <v>33916</v>
      </c>
      <c r="O2913" t="s">
        <v>33853</v>
      </c>
      <c r="P2913" t="s">
        <v>33998</v>
      </c>
      <c r="Q2913">
        <v>51.103332999999999</v>
      </c>
      <c r="R2913">
        <v>2.654722</v>
      </c>
      <c r="S2913" s="5">
        <v>7</v>
      </c>
      <c r="T2913">
        <v>14.522219525774</v>
      </c>
      <c r="U2913">
        <v>0.264807069135372</v>
      </c>
      <c r="V2913">
        <v>200</v>
      </c>
      <c r="W2913">
        <v>14.5</v>
      </c>
      <c r="Y2913" s="6"/>
      <c r="Z2913" s="6"/>
      <c r="AA2913" s="6"/>
      <c r="AB2913" s="12"/>
      <c r="AC2913" s="6"/>
      <c r="AD2913" s="6"/>
    </row>
    <row r="2914" spans="1:30" hidden="1">
      <c r="A2914" t="s">
        <v>34329</v>
      </c>
      <c r="B2914" t="s">
        <v>5180</v>
      </c>
      <c r="C2914" t="s">
        <v>5181</v>
      </c>
      <c r="D2914">
        <v>1990</v>
      </c>
      <c r="E2914" t="s">
        <v>79</v>
      </c>
      <c r="F2914" t="s">
        <v>5182</v>
      </c>
      <c r="G2914">
        <v>10</v>
      </c>
      <c r="J2914">
        <v>10</v>
      </c>
      <c r="K2914" t="s">
        <v>33799</v>
      </c>
      <c r="L2914" t="s">
        <v>33914</v>
      </c>
      <c r="M2914" t="s">
        <v>33991</v>
      </c>
      <c r="N2914" t="s">
        <v>33916</v>
      </c>
      <c r="O2914" t="s">
        <v>33853</v>
      </c>
      <c r="P2914" t="s">
        <v>33998</v>
      </c>
      <c r="Q2914">
        <v>51.103332999999999</v>
      </c>
      <c r="R2914">
        <v>2.654722</v>
      </c>
      <c r="S2914" s="5">
        <v>7</v>
      </c>
      <c r="T2914">
        <v>14.9864527272986</v>
      </c>
      <c r="U2914">
        <v>0.336183637635457</v>
      </c>
      <c r="V2914">
        <v>200</v>
      </c>
      <c r="W2914">
        <v>15</v>
      </c>
      <c r="Y2914" s="6"/>
      <c r="Z2914" s="6"/>
      <c r="AA2914" s="6"/>
      <c r="AB2914" s="12"/>
      <c r="AC2914" s="6"/>
      <c r="AD2914" s="6"/>
    </row>
    <row r="2915" spans="1:30" hidden="1">
      <c r="A2915" t="s">
        <v>34329</v>
      </c>
      <c r="B2915" t="s">
        <v>5180</v>
      </c>
      <c r="C2915" t="s">
        <v>5181</v>
      </c>
      <c r="D2915">
        <v>1990</v>
      </c>
      <c r="E2915" t="s">
        <v>79</v>
      </c>
      <c r="F2915" t="s">
        <v>5182</v>
      </c>
      <c r="G2915">
        <v>10</v>
      </c>
      <c r="J2915">
        <v>10</v>
      </c>
      <c r="K2915" t="s">
        <v>33799</v>
      </c>
      <c r="L2915" t="s">
        <v>33914</v>
      </c>
      <c r="M2915" t="s">
        <v>33991</v>
      </c>
      <c r="N2915" t="s">
        <v>33916</v>
      </c>
      <c r="O2915" t="s">
        <v>33853</v>
      </c>
      <c r="P2915" t="s">
        <v>33998</v>
      </c>
      <c r="Q2915">
        <v>51.103332999999999</v>
      </c>
      <c r="R2915">
        <v>2.654722</v>
      </c>
      <c r="S2915" s="5">
        <v>7</v>
      </c>
      <c r="T2915">
        <v>18.027094545402601</v>
      </c>
      <c r="U2915">
        <v>0.43468330216558099</v>
      </c>
      <c r="V2915">
        <v>200</v>
      </c>
      <c r="W2915">
        <v>18</v>
      </c>
      <c r="Y2915" s="6"/>
      <c r="Z2915" s="6"/>
      <c r="AA2915" s="6"/>
      <c r="AB2915" s="12"/>
      <c r="AC2915" s="6"/>
      <c r="AD2915" s="6"/>
    </row>
    <row r="2916" spans="1:30" hidden="1">
      <c r="A2916" t="s">
        <v>34329</v>
      </c>
      <c r="B2916" t="s">
        <v>5180</v>
      </c>
      <c r="C2916" t="s">
        <v>5181</v>
      </c>
      <c r="D2916">
        <v>1990</v>
      </c>
      <c r="E2916" t="s">
        <v>79</v>
      </c>
      <c r="F2916" t="s">
        <v>5182</v>
      </c>
      <c r="G2916">
        <v>10</v>
      </c>
      <c r="J2916">
        <v>10</v>
      </c>
      <c r="K2916" t="s">
        <v>33799</v>
      </c>
      <c r="L2916" t="s">
        <v>33914</v>
      </c>
      <c r="M2916" t="s">
        <v>33991</v>
      </c>
      <c r="N2916" t="s">
        <v>33916</v>
      </c>
      <c r="O2916" t="s">
        <v>33853</v>
      </c>
      <c r="P2916" t="s">
        <v>34000</v>
      </c>
      <c r="Q2916">
        <v>46.749994999999998</v>
      </c>
      <c r="R2916">
        <v>10.066666</v>
      </c>
      <c r="S2916" s="5">
        <v>7</v>
      </c>
      <c r="T2916">
        <v>12.0629921259842</v>
      </c>
      <c r="U2916">
        <v>99.637264443068204</v>
      </c>
      <c r="V2916">
        <v>200</v>
      </c>
      <c r="W2916">
        <v>12</v>
      </c>
      <c r="Y2916" s="6"/>
      <c r="Z2916" s="6"/>
      <c r="AA2916" s="6"/>
      <c r="AB2916" s="12"/>
      <c r="AC2916" s="6"/>
      <c r="AD2916" s="6"/>
    </row>
    <row r="2917" spans="1:30" hidden="1">
      <c r="A2917" t="s">
        <v>34329</v>
      </c>
      <c r="B2917" t="s">
        <v>5180</v>
      </c>
      <c r="C2917" t="s">
        <v>5181</v>
      </c>
      <c r="D2917">
        <v>1990</v>
      </c>
      <c r="E2917" t="s">
        <v>79</v>
      </c>
      <c r="F2917" t="s">
        <v>5182</v>
      </c>
      <c r="G2917">
        <v>10</v>
      </c>
      <c r="J2917">
        <v>10</v>
      </c>
      <c r="K2917" t="s">
        <v>33799</v>
      </c>
      <c r="L2917" t="s">
        <v>33914</v>
      </c>
      <c r="M2917" t="s">
        <v>33991</v>
      </c>
      <c r="N2917" t="s">
        <v>33916</v>
      </c>
      <c r="O2917" t="s">
        <v>33853</v>
      </c>
      <c r="P2917" t="s">
        <v>34000</v>
      </c>
      <c r="Q2917">
        <v>46.749994999999998</v>
      </c>
      <c r="R2917">
        <v>10.066666</v>
      </c>
      <c r="S2917" s="5">
        <v>7</v>
      </c>
      <c r="T2917">
        <v>13.1023622047244</v>
      </c>
      <c r="U2917">
        <v>100.206434869798</v>
      </c>
      <c r="V2917">
        <v>200</v>
      </c>
      <c r="W2917">
        <v>13</v>
      </c>
      <c r="Y2917" s="6"/>
      <c r="Z2917" s="6"/>
      <c r="AA2917" s="6"/>
      <c r="AB2917" s="12"/>
      <c r="AC2917" s="6"/>
      <c r="AD2917" s="6"/>
    </row>
    <row r="2918" spans="1:30" hidden="1">
      <c r="A2918" t="s">
        <v>34329</v>
      </c>
      <c r="B2918" t="s">
        <v>5180</v>
      </c>
      <c r="C2918" t="s">
        <v>5181</v>
      </c>
      <c r="D2918">
        <v>1990</v>
      </c>
      <c r="E2918" t="s">
        <v>79</v>
      </c>
      <c r="F2918" t="s">
        <v>5182</v>
      </c>
      <c r="G2918">
        <v>10</v>
      </c>
      <c r="J2918">
        <v>10</v>
      </c>
      <c r="K2918" t="s">
        <v>33799</v>
      </c>
      <c r="L2918" t="s">
        <v>33914</v>
      </c>
      <c r="M2918" t="s">
        <v>33991</v>
      </c>
      <c r="N2918" t="s">
        <v>33916</v>
      </c>
      <c r="O2918" t="s">
        <v>33853</v>
      </c>
      <c r="P2918" t="s">
        <v>34000</v>
      </c>
      <c r="Q2918">
        <v>46.749994999999998</v>
      </c>
      <c r="R2918">
        <v>10.066666</v>
      </c>
      <c r="S2918" s="5">
        <v>7</v>
      </c>
      <c r="T2918">
        <v>14.0708661417322</v>
      </c>
      <c r="U2918">
        <v>98.140611637028499</v>
      </c>
      <c r="V2918">
        <v>200</v>
      </c>
      <c r="W2918">
        <v>14</v>
      </c>
      <c r="Y2918" s="6"/>
      <c r="Z2918" s="6"/>
      <c r="AA2918" s="6"/>
      <c r="AB2918" s="12"/>
      <c r="AC2918" s="6"/>
      <c r="AD2918" s="6"/>
    </row>
    <row r="2919" spans="1:30" hidden="1">
      <c r="A2919" t="s">
        <v>34329</v>
      </c>
      <c r="B2919" t="s">
        <v>5180</v>
      </c>
      <c r="C2919" t="s">
        <v>5181</v>
      </c>
      <c r="D2919">
        <v>1990</v>
      </c>
      <c r="E2919" t="s">
        <v>79</v>
      </c>
      <c r="F2919" t="s">
        <v>5182</v>
      </c>
      <c r="G2919">
        <v>10</v>
      </c>
      <c r="J2919">
        <v>10</v>
      </c>
      <c r="K2919" t="s">
        <v>33799</v>
      </c>
      <c r="L2919" t="s">
        <v>33914</v>
      </c>
      <c r="M2919" t="s">
        <v>33991</v>
      </c>
      <c r="N2919" t="s">
        <v>33916</v>
      </c>
      <c r="O2919" t="s">
        <v>33853</v>
      </c>
      <c r="P2919" t="s">
        <v>34000</v>
      </c>
      <c r="Q2919">
        <v>46.749994999999998</v>
      </c>
      <c r="R2919">
        <v>10.066666</v>
      </c>
      <c r="S2919" s="5">
        <v>7</v>
      </c>
      <c r="T2919">
        <v>15.039370078740101</v>
      </c>
      <c r="U2919">
        <v>94.5766610634344</v>
      </c>
      <c r="V2919">
        <v>200</v>
      </c>
      <c r="W2919">
        <v>15</v>
      </c>
      <c r="Y2919" s="6"/>
      <c r="Z2919" s="6"/>
      <c r="AA2919" s="6"/>
      <c r="AB2919" s="12"/>
      <c r="AC2919" s="6"/>
      <c r="AD2919" s="6"/>
    </row>
    <row r="2920" spans="1:30" hidden="1">
      <c r="A2920" t="s">
        <v>34329</v>
      </c>
      <c r="B2920" t="s">
        <v>5180</v>
      </c>
      <c r="C2920" t="s">
        <v>5181</v>
      </c>
      <c r="D2920">
        <v>1990</v>
      </c>
      <c r="E2920" t="s">
        <v>79</v>
      </c>
      <c r="F2920" t="s">
        <v>5182</v>
      </c>
      <c r="G2920">
        <v>10</v>
      </c>
      <c r="J2920">
        <v>10</v>
      </c>
      <c r="K2920" t="s">
        <v>33799</v>
      </c>
      <c r="L2920" t="s">
        <v>33914</v>
      </c>
      <c r="M2920" t="s">
        <v>33991</v>
      </c>
      <c r="N2920" t="s">
        <v>33916</v>
      </c>
      <c r="O2920" t="s">
        <v>33853</v>
      </c>
      <c r="P2920" t="s">
        <v>34000</v>
      </c>
      <c r="Q2920">
        <v>46.749994999999998</v>
      </c>
      <c r="R2920">
        <v>10.066666</v>
      </c>
      <c r="S2920" s="5">
        <v>7</v>
      </c>
      <c r="T2920">
        <v>15.5354330708661</v>
      </c>
      <c r="U2920">
        <v>51.598395706154697</v>
      </c>
      <c r="V2920">
        <v>200</v>
      </c>
      <c r="W2920">
        <v>15.5</v>
      </c>
      <c r="Y2920" s="6"/>
      <c r="Z2920" s="6"/>
      <c r="AA2920" s="6"/>
      <c r="AB2920" s="12"/>
      <c r="AC2920" s="6"/>
      <c r="AD2920" s="6"/>
    </row>
    <row r="2921" spans="1:30" hidden="1">
      <c r="A2921" t="s">
        <v>34329</v>
      </c>
      <c r="B2921" t="s">
        <v>5180</v>
      </c>
      <c r="C2921" t="s">
        <v>5181</v>
      </c>
      <c r="D2921">
        <v>1990</v>
      </c>
      <c r="E2921" t="s">
        <v>79</v>
      </c>
      <c r="F2921" t="s">
        <v>5182</v>
      </c>
      <c r="G2921">
        <v>10</v>
      </c>
      <c r="J2921">
        <v>10</v>
      </c>
      <c r="K2921" t="s">
        <v>33799</v>
      </c>
      <c r="L2921" t="s">
        <v>33914</v>
      </c>
      <c r="M2921" t="s">
        <v>33991</v>
      </c>
      <c r="N2921" t="s">
        <v>33916</v>
      </c>
      <c r="O2921" t="s">
        <v>33853</v>
      </c>
      <c r="P2921" t="s">
        <v>34000</v>
      </c>
      <c r="Q2921">
        <v>46.749994999999998</v>
      </c>
      <c r="R2921">
        <v>10.066666</v>
      </c>
      <c r="S2921" s="5">
        <v>7</v>
      </c>
      <c r="T2921">
        <v>16.031496062992101</v>
      </c>
      <c r="U2921">
        <v>5.89813913713044E-3</v>
      </c>
      <c r="V2921">
        <v>200</v>
      </c>
      <c r="W2921">
        <v>16</v>
      </c>
      <c r="Y2921" s="6"/>
      <c r="Z2921" s="6"/>
      <c r="AA2921" s="6"/>
      <c r="AB2921" s="12"/>
      <c r="AC2921" s="6"/>
      <c r="AD2921" s="6"/>
    </row>
    <row r="2922" spans="1:30" hidden="1">
      <c r="A2922" t="s">
        <v>34329</v>
      </c>
      <c r="B2922" t="s">
        <v>5180</v>
      </c>
      <c r="C2922" t="s">
        <v>5181</v>
      </c>
      <c r="D2922">
        <v>1990</v>
      </c>
      <c r="E2922" t="s">
        <v>79</v>
      </c>
      <c r="F2922" t="s">
        <v>5182</v>
      </c>
      <c r="G2922">
        <v>10</v>
      </c>
      <c r="J2922">
        <v>10</v>
      </c>
      <c r="K2922" t="s">
        <v>33799</v>
      </c>
      <c r="L2922" t="s">
        <v>33914</v>
      </c>
      <c r="M2922" t="s">
        <v>33991</v>
      </c>
      <c r="N2922" t="s">
        <v>33916</v>
      </c>
      <c r="O2922" t="s">
        <v>33853</v>
      </c>
      <c r="P2922" t="s">
        <v>34000</v>
      </c>
      <c r="Q2922">
        <v>46.749994999999998</v>
      </c>
      <c r="R2922">
        <v>10.066666</v>
      </c>
      <c r="S2922" s="5">
        <v>7</v>
      </c>
      <c r="T2922">
        <v>17.992125984251899</v>
      </c>
      <c r="U2922">
        <v>0.74758913562772</v>
      </c>
      <c r="V2922">
        <v>200</v>
      </c>
      <c r="W2922">
        <v>18</v>
      </c>
      <c r="Y2922" s="6"/>
      <c r="Z2922" s="6"/>
      <c r="AA2922" s="6"/>
      <c r="AB2922" s="12"/>
      <c r="AC2922" s="6"/>
      <c r="AD2922" s="6"/>
    </row>
    <row r="2923" spans="1:30" hidden="1">
      <c r="A2923" t="s">
        <v>34329</v>
      </c>
      <c r="B2923" t="s">
        <v>5180</v>
      </c>
      <c r="C2923" t="s">
        <v>5181</v>
      </c>
      <c r="D2923">
        <v>1990</v>
      </c>
      <c r="E2923" t="s">
        <v>79</v>
      </c>
      <c r="F2923" t="s">
        <v>5182</v>
      </c>
      <c r="G2923">
        <v>10</v>
      </c>
      <c r="J2923">
        <v>10</v>
      </c>
      <c r="K2923" t="s">
        <v>33799</v>
      </c>
      <c r="L2923" t="s">
        <v>33914</v>
      </c>
      <c r="M2923" t="s">
        <v>33991</v>
      </c>
      <c r="N2923" t="s">
        <v>33916</v>
      </c>
      <c r="O2923" t="s">
        <v>33853</v>
      </c>
      <c r="P2923" t="s">
        <v>33993</v>
      </c>
      <c r="Q2923">
        <v>46.749994999999998</v>
      </c>
      <c r="R2923">
        <v>10.066666</v>
      </c>
      <c r="S2923" s="5">
        <v>7</v>
      </c>
      <c r="T2923">
        <v>12.070175438596401</v>
      </c>
      <c r="U2923">
        <v>97.416974169741593</v>
      </c>
      <c r="V2923">
        <v>200</v>
      </c>
      <c r="W2923">
        <v>12</v>
      </c>
      <c r="Y2923" s="6"/>
      <c r="Z2923" s="6"/>
      <c r="AA2923" s="6"/>
      <c r="AB2923" s="12"/>
      <c r="AC2923" s="6"/>
      <c r="AD2923" s="6"/>
    </row>
    <row r="2924" spans="1:30" hidden="1">
      <c r="A2924" t="s">
        <v>34329</v>
      </c>
      <c r="B2924" t="s">
        <v>5180</v>
      </c>
      <c r="C2924" t="s">
        <v>5181</v>
      </c>
      <c r="D2924">
        <v>1990</v>
      </c>
      <c r="E2924" t="s">
        <v>79</v>
      </c>
      <c r="F2924" t="s">
        <v>5182</v>
      </c>
      <c r="G2924">
        <v>10</v>
      </c>
      <c r="J2924">
        <v>10</v>
      </c>
      <c r="K2924" t="s">
        <v>33799</v>
      </c>
      <c r="L2924" t="s">
        <v>33914</v>
      </c>
      <c r="M2924" t="s">
        <v>33991</v>
      </c>
      <c r="N2924" t="s">
        <v>33916</v>
      </c>
      <c r="O2924" t="s">
        <v>33853</v>
      </c>
      <c r="P2924" t="s">
        <v>33993</v>
      </c>
      <c r="Q2924">
        <v>46.749994999999998</v>
      </c>
      <c r="R2924">
        <v>10.066666</v>
      </c>
      <c r="S2924" s="5">
        <v>7</v>
      </c>
      <c r="T2924">
        <v>13.029239766081799</v>
      </c>
      <c r="U2924">
        <v>99.630996309962995</v>
      </c>
      <c r="V2924">
        <v>200</v>
      </c>
      <c r="W2924">
        <v>13</v>
      </c>
      <c r="Y2924" s="6"/>
      <c r="Z2924" s="6"/>
      <c r="AA2924" s="6"/>
      <c r="AB2924" s="12"/>
      <c r="AC2924" s="6"/>
      <c r="AD2924" s="6"/>
    </row>
    <row r="2925" spans="1:30" hidden="1">
      <c r="A2925" t="s">
        <v>34329</v>
      </c>
      <c r="B2925" t="s">
        <v>5180</v>
      </c>
      <c r="C2925" t="s">
        <v>5181</v>
      </c>
      <c r="D2925">
        <v>1990</v>
      </c>
      <c r="E2925" t="s">
        <v>79</v>
      </c>
      <c r="F2925" t="s">
        <v>5182</v>
      </c>
      <c r="G2925">
        <v>10</v>
      </c>
      <c r="J2925">
        <v>10</v>
      </c>
      <c r="K2925" t="s">
        <v>33799</v>
      </c>
      <c r="L2925" t="s">
        <v>33914</v>
      </c>
      <c r="M2925" t="s">
        <v>33991</v>
      </c>
      <c r="N2925" t="s">
        <v>33916</v>
      </c>
      <c r="O2925" t="s">
        <v>33853</v>
      </c>
      <c r="P2925" t="s">
        <v>33993</v>
      </c>
      <c r="Q2925">
        <v>46.749994999999998</v>
      </c>
      <c r="R2925">
        <v>10.066666</v>
      </c>
      <c r="S2925" s="5">
        <v>7</v>
      </c>
      <c r="T2925">
        <v>14.011695906432699</v>
      </c>
      <c r="U2925">
        <v>95.571955719557096</v>
      </c>
      <c r="V2925">
        <v>200</v>
      </c>
      <c r="W2925">
        <v>14</v>
      </c>
      <c r="Y2925" s="6"/>
      <c r="Z2925" s="6"/>
      <c r="AA2925" s="6"/>
      <c r="AB2925" s="12"/>
      <c r="AC2925" s="6"/>
      <c r="AD2925" s="6"/>
    </row>
    <row r="2926" spans="1:30" hidden="1">
      <c r="A2926" t="s">
        <v>34329</v>
      </c>
      <c r="B2926" t="s">
        <v>5180</v>
      </c>
      <c r="C2926" t="s">
        <v>5181</v>
      </c>
      <c r="D2926">
        <v>1990</v>
      </c>
      <c r="E2926" t="s">
        <v>79</v>
      </c>
      <c r="F2926" t="s">
        <v>5182</v>
      </c>
      <c r="G2926">
        <v>10</v>
      </c>
      <c r="J2926">
        <v>10</v>
      </c>
      <c r="K2926" t="s">
        <v>33799</v>
      </c>
      <c r="L2926" t="s">
        <v>33914</v>
      </c>
      <c r="M2926" t="s">
        <v>33991</v>
      </c>
      <c r="N2926" t="s">
        <v>33916</v>
      </c>
      <c r="O2926" t="s">
        <v>33853</v>
      </c>
      <c r="P2926" t="s">
        <v>33993</v>
      </c>
      <c r="Q2926">
        <v>46.749994999999998</v>
      </c>
      <c r="R2926">
        <v>10.066666</v>
      </c>
      <c r="S2926" s="5">
        <v>7</v>
      </c>
      <c r="T2926">
        <v>14.9473684210526</v>
      </c>
      <c r="U2926">
        <v>84.132841328413207</v>
      </c>
      <c r="V2926">
        <v>200</v>
      </c>
      <c r="W2926">
        <v>15</v>
      </c>
      <c r="Y2926" s="6"/>
      <c r="Z2926" s="6"/>
      <c r="AA2926" s="6"/>
      <c r="AB2926" s="12"/>
      <c r="AC2926" s="6"/>
      <c r="AD2926" s="6"/>
    </row>
    <row r="2927" spans="1:30" hidden="1">
      <c r="A2927" t="s">
        <v>34329</v>
      </c>
      <c r="B2927" t="s">
        <v>5180</v>
      </c>
      <c r="C2927" t="s">
        <v>5181</v>
      </c>
      <c r="D2927">
        <v>1990</v>
      </c>
      <c r="E2927" t="s">
        <v>79</v>
      </c>
      <c r="F2927" t="s">
        <v>5182</v>
      </c>
      <c r="G2927">
        <v>10</v>
      </c>
      <c r="J2927">
        <v>10</v>
      </c>
      <c r="K2927" t="s">
        <v>33799</v>
      </c>
      <c r="L2927" t="s">
        <v>33914</v>
      </c>
      <c r="M2927" t="s">
        <v>33991</v>
      </c>
      <c r="N2927" t="s">
        <v>33916</v>
      </c>
      <c r="O2927" t="s">
        <v>33853</v>
      </c>
      <c r="P2927" t="s">
        <v>33993</v>
      </c>
      <c r="Q2927">
        <v>46.749994999999998</v>
      </c>
      <c r="R2927">
        <v>10.066666</v>
      </c>
      <c r="S2927" s="5">
        <v>7</v>
      </c>
      <c r="T2927">
        <v>15.4619883040935</v>
      </c>
      <c r="U2927">
        <v>6.6420664206641904</v>
      </c>
      <c r="V2927">
        <v>200</v>
      </c>
      <c r="W2927">
        <v>15.5</v>
      </c>
      <c r="Y2927" s="6"/>
      <c r="Z2927" s="6"/>
      <c r="AA2927" s="6"/>
      <c r="AB2927" s="12"/>
      <c r="AC2927" s="6"/>
      <c r="AD2927" s="6"/>
    </row>
    <row r="2928" spans="1:30" hidden="1">
      <c r="A2928" t="s">
        <v>34329</v>
      </c>
      <c r="B2928" t="s">
        <v>5180</v>
      </c>
      <c r="C2928" t="s">
        <v>5181</v>
      </c>
      <c r="D2928">
        <v>1990</v>
      </c>
      <c r="E2928" t="s">
        <v>79</v>
      </c>
      <c r="F2928" t="s">
        <v>5182</v>
      </c>
      <c r="G2928">
        <v>10</v>
      </c>
      <c r="J2928">
        <v>10</v>
      </c>
      <c r="K2928" t="s">
        <v>33799</v>
      </c>
      <c r="L2928" t="s">
        <v>33914</v>
      </c>
      <c r="M2928" t="s">
        <v>33991</v>
      </c>
      <c r="N2928" t="s">
        <v>33916</v>
      </c>
      <c r="O2928" t="s">
        <v>33853</v>
      </c>
      <c r="P2928" t="s">
        <v>33993</v>
      </c>
      <c r="Q2928">
        <v>46.749994999999998</v>
      </c>
      <c r="R2928">
        <v>10.066666</v>
      </c>
      <c r="S2928" s="5">
        <v>7</v>
      </c>
      <c r="T2928">
        <v>15.9766081871345</v>
      </c>
      <c r="U2928">
        <v>0.369003690036876</v>
      </c>
      <c r="V2928">
        <v>200</v>
      </c>
      <c r="W2928">
        <v>16</v>
      </c>
      <c r="Y2928" s="6"/>
      <c r="Z2928" s="6"/>
      <c r="AA2928" s="6"/>
      <c r="AB2928" s="12"/>
      <c r="AC2928" s="6"/>
      <c r="AD2928" s="6"/>
    </row>
    <row r="2929" spans="1:30" hidden="1">
      <c r="A2929" t="s">
        <v>34329</v>
      </c>
      <c r="B2929" t="s">
        <v>5180</v>
      </c>
      <c r="C2929" t="s">
        <v>5181</v>
      </c>
      <c r="D2929">
        <v>1990</v>
      </c>
      <c r="E2929" t="s">
        <v>79</v>
      </c>
      <c r="F2929" t="s">
        <v>5182</v>
      </c>
      <c r="G2929">
        <v>10</v>
      </c>
      <c r="J2929">
        <v>10</v>
      </c>
      <c r="K2929" t="s">
        <v>33799</v>
      </c>
      <c r="L2929" t="s">
        <v>33914</v>
      </c>
      <c r="M2929" t="s">
        <v>33991</v>
      </c>
      <c r="N2929" t="s">
        <v>33916</v>
      </c>
      <c r="O2929" t="s">
        <v>33853</v>
      </c>
      <c r="P2929" t="s">
        <v>33993</v>
      </c>
      <c r="Q2929">
        <v>46.749994999999998</v>
      </c>
      <c r="R2929">
        <v>10.066666</v>
      </c>
      <c r="S2929" s="5">
        <v>7</v>
      </c>
      <c r="T2929">
        <v>17.9649122807017</v>
      </c>
      <c r="U2929">
        <v>0.369003690036876</v>
      </c>
      <c r="V2929">
        <v>200</v>
      </c>
      <c r="W2929">
        <v>18</v>
      </c>
      <c r="Y2929" s="6"/>
      <c r="Z2929" s="6"/>
      <c r="AA2929" s="6"/>
      <c r="AB2929" s="12"/>
      <c r="AC2929" s="6"/>
      <c r="AD2929" s="6"/>
    </row>
    <row r="2930" spans="1:30" hidden="1">
      <c r="A2930" t="s">
        <v>34329</v>
      </c>
      <c r="B2930" t="s">
        <v>5180</v>
      </c>
      <c r="C2930" t="s">
        <v>5181</v>
      </c>
      <c r="D2930">
        <v>1990</v>
      </c>
      <c r="E2930" t="s">
        <v>79</v>
      </c>
      <c r="F2930" t="s">
        <v>5182</v>
      </c>
      <c r="G2930">
        <v>10</v>
      </c>
      <c r="J2930">
        <v>10</v>
      </c>
      <c r="K2930" t="s">
        <v>33799</v>
      </c>
      <c r="L2930" t="s">
        <v>33914</v>
      </c>
      <c r="M2930" t="s">
        <v>33991</v>
      </c>
      <c r="N2930" t="s">
        <v>33916</v>
      </c>
      <c r="O2930" t="s">
        <v>33853</v>
      </c>
      <c r="P2930" t="s">
        <v>33995</v>
      </c>
      <c r="Q2930">
        <v>45.408056000000002</v>
      </c>
      <c r="R2930">
        <v>11.872222000000001</v>
      </c>
      <c r="S2930" s="5">
        <v>8</v>
      </c>
      <c r="T2930">
        <v>11.5157230412697</v>
      </c>
      <c r="U2930">
        <v>99.581690582207997</v>
      </c>
      <c r="V2930">
        <v>200</v>
      </c>
      <c r="W2930">
        <v>11.5</v>
      </c>
      <c r="Y2930" s="6"/>
      <c r="Z2930" s="6"/>
      <c r="AA2930" s="6"/>
      <c r="AB2930" s="12"/>
      <c r="AC2930" s="6"/>
      <c r="AD2930" s="6"/>
    </row>
    <row r="2931" spans="1:30" hidden="1">
      <c r="A2931" t="s">
        <v>34329</v>
      </c>
      <c r="B2931" t="s">
        <v>5180</v>
      </c>
      <c r="C2931" t="s">
        <v>5181</v>
      </c>
      <c r="D2931">
        <v>1990</v>
      </c>
      <c r="E2931" t="s">
        <v>79</v>
      </c>
      <c r="F2931" t="s">
        <v>5182</v>
      </c>
      <c r="G2931">
        <v>10</v>
      </c>
      <c r="J2931">
        <v>10</v>
      </c>
      <c r="K2931" t="s">
        <v>33799</v>
      </c>
      <c r="L2931" t="s">
        <v>33914</v>
      </c>
      <c r="M2931" t="s">
        <v>33991</v>
      </c>
      <c r="N2931" t="s">
        <v>33916</v>
      </c>
      <c r="O2931" t="s">
        <v>33853</v>
      </c>
      <c r="P2931" t="s">
        <v>33995</v>
      </c>
      <c r="Q2931">
        <v>45.408056000000002</v>
      </c>
      <c r="R2931">
        <v>11.872222000000001</v>
      </c>
      <c r="S2931" s="5">
        <v>8</v>
      </c>
      <c r="T2931">
        <v>12.0312493167855</v>
      </c>
      <c r="U2931">
        <v>100.002915048207</v>
      </c>
      <c r="V2931">
        <v>200</v>
      </c>
      <c r="W2931">
        <v>12</v>
      </c>
      <c r="Y2931" s="6"/>
      <c r="Z2931" s="6"/>
      <c r="AA2931" s="6"/>
      <c r="AB2931" s="12"/>
      <c r="AC2931" s="6"/>
      <c r="AD2931" s="6"/>
    </row>
    <row r="2932" spans="1:30" hidden="1">
      <c r="A2932" t="s">
        <v>34329</v>
      </c>
      <c r="B2932" t="s">
        <v>5180</v>
      </c>
      <c r="C2932" t="s">
        <v>5181</v>
      </c>
      <c r="D2932">
        <v>1990</v>
      </c>
      <c r="E2932" t="s">
        <v>79</v>
      </c>
      <c r="F2932" t="s">
        <v>5182</v>
      </c>
      <c r="G2932">
        <v>10</v>
      </c>
      <c r="J2932">
        <v>10</v>
      </c>
      <c r="K2932" t="s">
        <v>33799</v>
      </c>
      <c r="L2932" t="s">
        <v>33914</v>
      </c>
      <c r="M2932" t="s">
        <v>33991</v>
      </c>
      <c r="N2932" t="s">
        <v>33916</v>
      </c>
      <c r="O2932" t="s">
        <v>33853</v>
      </c>
      <c r="P2932" t="s">
        <v>33995</v>
      </c>
      <c r="Q2932">
        <v>45.408056000000002</v>
      </c>
      <c r="R2932">
        <v>11.872222000000001</v>
      </c>
      <c r="S2932" s="5">
        <v>8</v>
      </c>
      <c r="T2932">
        <v>12.5547336739081</v>
      </c>
      <c r="U2932">
        <v>66.469657991969001</v>
      </c>
      <c r="V2932">
        <v>200</v>
      </c>
      <c r="W2932">
        <v>12.5</v>
      </c>
      <c r="Y2932" s="6"/>
      <c r="Z2932" s="6"/>
      <c r="AA2932" s="6"/>
      <c r="AB2932" s="12"/>
      <c r="AC2932" s="6"/>
      <c r="AD2932" s="6"/>
    </row>
    <row r="2933" spans="1:30" hidden="1">
      <c r="A2933" t="s">
        <v>34329</v>
      </c>
      <c r="B2933" t="s">
        <v>5180</v>
      </c>
      <c r="C2933" t="s">
        <v>5181</v>
      </c>
      <c r="D2933">
        <v>1990</v>
      </c>
      <c r="E2933" t="s">
        <v>79</v>
      </c>
      <c r="F2933" t="s">
        <v>5182</v>
      </c>
      <c r="G2933">
        <v>10</v>
      </c>
      <c r="J2933">
        <v>10</v>
      </c>
      <c r="K2933" t="s">
        <v>33799</v>
      </c>
      <c r="L2933" t="s">
        <v>33914</v>
      </c>
      <c r="M2933" t="s">
        <v>33991</v>
      </c>
      <c r="N2933" t="s">
        <v>33916</v>
      </c>
      <c r="O2933" t="s">
        <v>33853</v>
      </c>
      <c r="P2933" t="s">
        <v>33995</v>
      </c>
      <c r="Q2933">
        <v>45.408056000000002</v>
      </c>
      <c r="R2933">
        <v>11.872222000000001</v>
      </c>
      <c r="S2933" s="5">
        <v>8</v>
      </c>
      <c r="T2933">
        <v>12.9907665848023</v>
      </c>
      <c r="U2933">
        <v>6.0625715097763697</v>
      </c>
      <c r="V2933">
        <v>200</v>
      </c>
      <c r="W2933">
        <v>13</v>
      </c>
      <c r="Y2933" s="6"/>
      <c r="Z2933" s="6"/>
      <c r="AA2933" s="6"/>
      <c r="AB2933" s="12"/>
      <c r="AC2933" s="6"/>
      <c r="AD2933" s="6"/>
    </row>
    <row r="2934" spans="1:30" hidden="1">
      <c r="A2934" t="s">
        <v>34329</v>
      </c>
      <c r="B2934" t="s">
        <v>5180</v>
      </c>
      <c r="C2934" t="s">
        <v>5181</v>
      </c>
      <c r="D2934">
        <v>1990</v>
      </c>
      <c r="E2934" t="s">
        <v>79</v>
      </c>
      <c r="F2934" t="s">
        <v>5182</v>
      </c>
      <c r="G2934">
        <v>10</v>
      </c>
      <c r="J2934">
        <v>10</v>
      </c>
      <c r="K2934" t="s">
        <v>33799</v>
      </c>
      <c r="L2934" t="s">
        <v>33914</v>
      </c>
      <c r="M2934" t="s">
        <v>33991</v>
      </c>
      <c r="N2934" t="s">
        <v>33916</v>
      </c>
      <c r="O2934" t="s">
        <v>33853</v>
      </c>
      <c r="P2934" t="s">
        <v>33995</v>
      </c>
      <c r="Q2934">
        <v>45.408056000000002</v>
      </c>
      <c r="R2934">
        <v>11.872222000000001</v>
      </c>
      <c r="S2934" s="5">
        <v>8</v>
      </c>
      <c r="T2934">
        <v>13.507429729119099</v>
      </c>
      <c r="U2934">
        <v>1.63315575831336</v>
      </c>
      <c r="V2934">
        <v>200</v>
      </c>
      <c r="W2934">
        <v>13.5</v>
      </c>
      <c r="Y2934" s="6"/>
      <c r="Z2934" s="6"/>
      <c r="AA2934" s="6"/>
      <c r="AB2934" s="12"/>
      <c r="AC2934" s="6"/>
      <c r="AD2934" s="6"/>
    </row>
    <row r="2935" spans="1:30" hidden="1">
      <c r="A2935" t="s">
        <v>34329</v>
      </c>
      <c r="B2935" t="s">
        <v>5180</v>
      </c>
      <c r="C2935" t="s">
        <v>5181</v>
      </c>
      <c r="D2935">
        <v>1990</v>
      </c>
      <c r="E2935" t="s">
        <v>79</v>
      </c>
      <c r="F2935" t="s">
        <v>5182</v>
      </c>
      <c r="G2935">
        <v>10</v>
      </c>
      <c r="J2935">
        <v>10</v>
      </c>
      <c r="K2935" t="s">
        <v>33799</v>
      </c>
      <c r="L2935" t="s">
        <v>33914</v>
      </c>
      <c r="M2935" t="s">
        <v>33991</v>
      </c>
      <c r="N2935" t="s">
        <v>33916</v>
      </c>
      <c r="O2935" t="s">
        <v>33853</v>
      </c>
      <c r="P2935" t="s">
        <v>33995</v>
      </c>
      <c r="Q2935">
        <v>45.408056000000002</v>
      </c>
      <c r="R2935">
        <v>11.872222000000001</v>
      </c>
      <c r="S2935" s="5">
        <v>8</v>
      </c>
      <c r="T2935">
        <v>13.999606468491899</v>
      </c>
      <c r="U2935">
        <v>1.67906776758323</v>
      </c>
      <c r="V2935">
        <v>200</v>
      </c>
      <c r="W2935">
        <v>14</v>
      </c>
      <c r="Y2935" s="6"/>
      <c r="Z2935" s="6"/>
      <c r="AA2935" s="6"/>
      <c r="AB2935" s="12"/>
      <c r="AC2935" s="6"/>
      <c r="AD2935" s="6"/>
    </row>
    <row r="2936" spans="1:30" hidden="1">
      <c r="A2936" t="s">
        <v>34329</v>
      </c>
      <c r="B2936" t="s">
        <v>5180</v>
      </c>
      <c r="C2936" t="s">
        <v>5181</v>
      </c>
      <c r="D2936">
        <v>1990</v>
      </c>
      <c r="E2936" t="s">
        <v>79</v>
      </c>
      <c r="F2936" t="s">
        <v>5182</v>
      </c>
      <c r="G2936">
        <v>10</v>
      </c>
      <c r="J2936">
        <v>10</v>
      </c>
      <c r="K2936" t="s">
        <v>33799</v>
      </c>
      <c r="L2936" t="s">
        <v>33914</v>
      </c>
      <c r="M2936" t="s">
        <v>33991</v>
      </c>
      <c r="N2936" t="s">
        <v>33916</v>
      </c>
      <c r="O2936" t="s">
        <v>33853</v>
      </c>
      <c r="P2936" t="s">
        <v>33995</v>
      </c>
      <c r="Q2936">
        <v>45.408056000000002</v>
      </c>
      <c r="R2936">
        <v>11.872222000000001</v>
      </c>
      <c r="S2936" s="5">
        <v>8</v>
      </c>
      <c r="T2936">
        <v>14.468608574614301</v>
      </c>
      <c r="U2936">
        <v>0.603414978975223</v>
      </c>
      <c r="V2936">
        <v>200</v>
      </c>
      <c r="W2936">
        <v>14.5</v>
      </c>
      <c r="Y2936" s="6"/>
      <c r="Z2936" s="6"/>
      <c r="AA2936" s="6"/>
      <c r="AB2936" s="12"/>
      <c r="AC2936" s="6"/>
      <c r="AD2936" s="6"/>
    </row>
    <row r="2937" spans="1:30" hidden="1">
      <c r="A2937" t="s">
        <v>34329</v>
      </c>
      <c r="B2937" t="s">
        <v>5180</v>
      </c>
      <c r="C2937" t="s">
        <v>5181</v>
      </c>
      <c r="D2937">
        <v>1990</v>
      </c>
      <c r="E2937" t="s">
        <v>79</v>
      </c>
      <c r="F2937" t="s">
        <v>5182</v>
      </c>
      <c r="G2937">
        <v>10</v>
      </c>
      <c r="J2937">
        <v>10</v>
      </c>
      <c r="K2937" t="s">
        <v>33799</v>
      </c>
      <c r="L2937" t="s">
        <v>33914</v>
      </c>
      <c r="M2937" t="s">
        <v>33991</v>
      </c>
      <c r="N2937" t="s">
        <v>33916</v>
      </c>
      <c r="O2937" t="s">
        <v>33853</v>
      </c>
      <c r="P2937" t="s">
        <v>33995</v>
      </c>
      <c r="Q2937">
        <v>45.408056000000002</v>
      </c>
      <c r="R2937">
        <v>11.872222000000001</v>
      </c>
      <c r="S2937" s="5">
        <v>8</v>
      </c>
      <c r="T2937">
        <v>17.960894628294898</v>
      </c>
      <c r="U2937">
        <v>0.182919275027529</v>
      </c>
      <c r="V2937">
        <v>200</v>
      </c>
      <c r="W2937">
        <v>18</v>
      </c>
      <c r="Y2937" s="6"/>
      <c r="Z2937" s="6"/>
      <c r="AA2937" s="6"/>
      <c r="AB2937" s="12"/>
      <c r="AC2937" s="6"/>
      <c r="AD2937" s="6"/>
    </row>
    <row r="2938" spans="1:30" hidden="1">
      <c r="A2938" t="s">
        <v>34329</v>
      </c>
      <c r="B2938" t="s">
        <v>5180</v>
      </c>
      <c r="C2938" t="s">
        <v>5181</v>
      </c>
      <c r="D2938">
        <v>1990</v>
      </c>
      <c r="E2938" t="s">
        <v>79</v>
      </c>
      <c r="F2938" t="s">
        <v>5182</v>
      </c>
      <c r="G2938">
        <v>10</v>
      </c>
      <c r="J2938">
        <v>10</v>
      </c>
      <c r="K2938" t="s">
        <v>33799</v>
      </c>
      <c r="L2938" t="s">
        <v>33914</v>
      </c>
      <c r="M2938" t="s">
        <v>33991</v>
      </c>
      <c r="N2938" t="s">
        <v>33916</v>
      </c>
      <c r="O2938" t="s">
        <v>33853</v>
      </c>
      <c r="P2938" t="s">
        <v>33997</v>
      </c>
      <c r="Q2938">
        <v>44.884999999999998</v>
      </c>
      <c r="R2938">
        <v>6.3561110000000003</v>
      </c>
      <c r="S2938" s="5">
        <v>9</v>
      </c>
      <c r="T2938">
        <v>12.0232558139534</v>
      </c>
      <c r="U2938">
        <v>101.121572370704</v>
      </c>
      <c r="V2938">
        <v>200</v>
      </c>
      <c r="W2938">
        <v>12</v>
      </c>
      <c r="Y2938" s="6"/>
      <c r="Z2938" s="6"/>
      <c r="AA2938" s="6"/>
      <c r="AB2938" s="12"/>
      <c r="AC2938" s="6"/>
      <c r="AD2938" s="6"/>
    </row>
    <row r="2939" spans="1:30" hidden="1">
      <c r="A2939" t="s">
        <v>34329</v>
      </c>
      <c r="B2939" t="s">
        <v>5180</v>
      </c>
      <c r="C2939" t="s">
        <v>5181</v>
      </c>
      <c r="D2939">
        <v>1990</v>
      </c>
      <c r="E2939" t="s">
        <v>79</v>
      </c>
      <c r="F2939" t="s">
        <v>5182</v>
      </c>
      <c r="G2939">
        <v>10</v>
      </c>
      <c r="J2939">
        <v>10</v>
      </c>
      <c r="K2939" t="s">
        <v>33799</v>
      </c>
      <c r="L2939" t="s">
        <v>33914</v>
      </c>
      <c r="M2939" t="s">
        <v>33991</v>
      </c>
      <c r="N2939" t="s">
        <v>33916</v>
      </c>
      <c r="O2939" t="s">
        <v>33853</v>
      </c>
      <c r="P2939" t="s">
        <v>33997</v>
      </c>
      <c r="Q2939">
        <v>44.884999999999998</v>
      </c>
      <c r="R2939">
        <v>6.3561110000000003</v>
      </c>
      <c r="S2939" s="5">
        <v>9</v>
      </c>
      <c r="T2939">
        <v>13</v>
      </c>
      <c r="U2939">
        <v>100.46641791044701</v>
      </c>
      <c r="V2939">
        <v>200</v>
      </c>
      <c r="W2939">
        <v>13</v>
      </c>
      <c r="Y2939" s="6"/>
      <c r="Z2939" s="6"/>
      <c r="AA2939" s="6"/>
      <c r="AB2939" s="12"/>
      <c r="AC2939" s="6"/>
      <c r="AD2939" s="6"/>
    </row>
    <row r="2940" spans="1:30" hidden="1">
      <c r="A2940" t="s">
        <v>34329</v>
      </c>
      <c r="B2940" t="s">
        <v>5180</v>
      </c>
      <c r="C2940" t="s">
        <v>5181</v>
      </c>
      <c r="D2940">
        <v>1990</v>
      </c>
      <c r="E2940" t="s">
        <v>79</v>
      </c>
      <c r="F2940" t="s">
        <v>5182</v>
      </c>
      <c r="G2940">
        <v>10</v>
      </c>
      <c r="J2940">
        <v>10</v>
      </c>
      <c r="K2940" t="s">
        <v>33799</v>
      </c>
      <c r="L2940" t="s">
        <v>33914</v>
      </c>
      <c r="M2940" t="s">
        <v>33991</v>
      </c>
      <c r="N2940" t="s">
        <v>33916</v>
      </c>
      <c r="O2940" t="s">
        <v>33853</v>
      </c>
      <c r="P2940" t="s">
        <v>33997</v>
      </c>
      <c r="Q2940">
        <v>44.884999999999998</v>
      </c>
      <c r="R2940">
        <v>6.3561110000000003</v>
      </c>
      <c r="S2940" s="5">
        <v>9</v>
      </c>
      <c r="T2940">
        <v>13.976744186046499</v>
      </c>
      <c r="U2940">
        <v>100.557532106907</v>
      </c>
      <c r="V2940">
        <v>200</v>
      </c>
      <c r="W2940">
        <v>14</v>
      </c>
      <c r="Y2940" s="6"/>
      <c r="Z2940" s="6"/>
      <c r="AA2940" s="6"/>
      <c r="AB2940" s="12"/>
      <c r="AC2940" s="6"/>
      <c r="AD2940" s="6"/>
    </row>
    <row r="2941" spans="1:30" hidden="1">
      <c r="A2941" t="s">
        <v>34329</v>
      </c>
      <c r="B2941" t="s">
        <v>5180</v>
      </c>
      <c r="C2941" t="s">
        <v>5181</v>
      </c>
      <c r="D2941">
        <v>1990</v>
      </c>
      <c r="E2941" t="s">
        <v>79</v>
      </c>
      <c r="F2941" t="s">
        <v>5182</v>
      </c>
      <c r="G2941">
        <v>10</v>
      </c>
      <c r="J2941">
        <v>10</v>
      </c>
      <c r="K2941" t="s">
        <v>33799</v>
      </c>
      <c r="L2941" t="s">
        <v>33914</v>
      </c>
      <c r="M2941" t="s">
        <v>33991</v>
      </c>
      <c r="N2941" t="s">
        <v>33916</v>
      </c>
      <c r="O2941" t="s">
        <v>33853</v>
      </c>
      <c r="P2941" t="s">
        <v>33997</v>
      </c>
      <c r="Q2941">
        <v>44.884999999999998</v>
      </c>
      <c r="R2941">
        <v>6.3561110000000003</v>
      </c>
      <c r="S2941" s="5">
        <v>9</v>
      </c>
      <c r="T2941">
        <v>14.4883720930232</v>
      </c>
      <c r="U2941">
        <v>69.261975008677496</v>
      </c>
      <c r="V2941">
        <v>200</v>
      </c>
      <c r="W2941">
        <v>14.5</v>
      </c>
      <c r="Y2941" s="6"/>
      <c r="Z2941" s="6"/>
      <c r="AA2941" s="6"/>
      <c r="AB2941" s="12"/>
      <c r="AC2941" s="6"/>
      <c r="AD2941" s="6"/>
    </row>
    <row r="2942" spans="1:30" hidden="1">
      <c r="A2942" t="s">
        <v>34329</v>
      </c>
      <c r="B2942" t="s">
        <v>5180</v>
      </c>
      <c r="C2942" t="s">
        <v>5181</v>
      </c>
      <c r="D2942">
        <v>1990</v>
      </c>
      <c r="E2942" t="s">
        <v>79</v>
      </c>
      <c r="F2942" t="s">
        <v>5182</v>
      </c>
      <c r="G2942">
        <v>10</v>
      </c>
      <c r="J2942">
        <v>10</v>
      </c>
      <c r="K2942" t="s">
        <v>33799</v>
      </c>
      <c r="L2942" t="s">
        <v>33914</v>
      </c>
      <c r="M2942" t="s">
        <v>33991</v>
      </c>
      <c r="N2942" t="s">
        <v>33916</v>
      </c>
      <c r="O2942" t="s">
        <v>33853</v>
      </c>
      <c r="P2942" t="s">
        <v>33997</v>
      </c>
      <c r="Q2942">
        <v>44.884999999999998</v>
      </c>
      <c r="R2942">
        <v>6.3561110000000003</v>
      </c>
      <c r="S2942" s="5">
        <v>9</v>
      </c>
      <c r="T2942">
        <v>14.953488372093</v>
      </c>
      <c r="U2942">
        <v>30.8725269003818</v>
      </c>
      <c r="V2942">
        <v>200</v>
      </c>
      <c r="W2942">
        <v>15</v>
      </c>
      <c r="Y2942" s="6"/>
      <c r="Z2942" s="6"/>
      <c r="AA2942" s="6"/>
      <c r="AB2942" s="12"/>
      <c r="AC2942" s="6"/>
      <c r="AD2942" s="6"/>
    </row>
    <row r="2943" spans="1:30" hidden="1">
      <c r="A2943" t="s">
        <v>34329</v>
      </c>
      <c r="B2943" t="s">
        <v>5180</v>
      </c>
      <c r="C2943" t="s">
        <v>5181</v>
      </c>
      <c r="D2943">
        <v>1990</v>
      </c>
      <c r="E2943" t="s">
        <v>79</v>
      </c>
      <c r="F2943" t="s">
        <v>5182</v>
      </c>
      <c r="G2943">
        <v>10</v>
      </c>
      <c r="J2943">
        <v>10</v>
      </c>
      <c r="K2943" t="s">
        <v>33799</v>
      </c>
      <c r="L2943" t="s">
        <v>33914</v>
      </c>
      <c r="M2943" t="s">
        <v>33991</v>
      </c>
      <c r="N2943" t="s">
        <v>33916</v>
      </c>
      <c r="O2943" t="s">
        <v>33853</v>
      </c>
      <c r="P2943" t="s">
        <v>33997</v>
      </c>
      <c r="Q2943">
        <v>44.884999999999998</v>
      </c>
      <c r="R2943">
        <v>6.3561110000000003</v>
      </c>
      <c r="S2943" s="5">
        <v>9</v>
      </c>
      <c r="T2943">
        <v>15.465116279069701</v>
      </c>
      <c r="U2943">
        <v>-0.79616452620615497</v>
      </c>
      <c r="V2943">
        <v>200</v>
      </c>
      <c r="W2943">
        <v>15.5</v>
      </c>
      <c r="Y2943" s="6"/>
      <c r="Z2943" s="6"/>
      <c r="AA2943" s="6"/>
      <c r="AB2943" s="12"/>
      <c r="AC2943" s="6"/>
      <c r="AD2943" s="6"/>
    </row>
    <row r="2944" spans="1:30" hidden="1">
      <c r="A2944" t="s">
        <v>34329</v>
      </c>
      <c r="B2944" t="s">
        <v>5180</v>
      </c>
      <c r="C2944" t="s">
        <v>5181</v>
      </c>
      <c r="D2944">
        <v>1990</v>
      </c>
      <c r="E2944" t="s">
        <v>79</v>
      </c>
      <c r="F2944" t="s">
        <v>5182</v>
      </c>
      <c r="G2944">
        <v>10</v>
      </c>
      <c r="J2944">
        <v>10</v>
      </c>
      <c r="K2944" t="s">
        <v>33799</v>
      </c>
      <c r="L2944" t="s">
        <v>33914</v>
      </c>
      <c r="M2944" t="s">
        <v>33991</v>
      </c>
      <c r="N2944" t="s">
        <v>33916</v>
      </c>
      <c r="O2944" t="s">
        <v>33853</v>
      </c>
      <c r="P2944" t="s">
        <v>33997</v>
      </c>
      <c r="Q2944">
        <v>44.884999999999998</v>
      </c>
      <c r="R2944">
        <v>6.3561110000000003</v>
      </c>
      <c r="S2944" s="5">
        <v>9</v>
      </c>
      <c r="T2944">
        <v>16.0697674418604</v>
      </c>
      <c r="U2944">
        <v>-0.73976049982641701</v>
      </c>
      <c r="V2944">
        <v>200</v>
      </c>
      <c r="W2944">
        <v>16</v>
      </c>
      <c r="Y2944" s="6"/>
      <c r="Z2944" s="6"/>
      <c r="AA2944" s="6"/>
      <c r="AB2944" s="12"/>
      <c r="AC2944" s="6"/>
      <c r="AD2944" s="6"/>
    </row>
    <row r="2945" spans="1:30" hidden="1">
      <c r="A2945" t="s">
        <v>34329</v>
      </c>
      <c r="B2945" t="s">
        <v>5180</v>
      </c>
      <c r="C2945" t="s">
        <v>5181</v>
      </c>
      <c r="D2945">
        <v>1990</v>
      </c>
      <c r="E2945" t="s">
        <v>79</v>
      </c>
      <c r="F2945" t="s">
        <v>5182</v>
      </c>
      <c r="G2945">
        <v>10</v>
      </c>
      <c r="J2945">
        <v>10</v>
      </c>
      <c r="K2945" t="s">
        <v>33799</v>
      </c>
      <c r="L2945" t="s">
        <v>33914</v>
      </c>
      <c r="M2945" t="s">
        <v>33991</v>
      </c>
      <c r="N2945" t="s">
        <v>33916</v>
      </c>
      <c r="O2945" t="s">
        <v>33853</v>
      </c>
      <c r="P2945" t="s">
        <v>33997</v>
      </c>
      <c r="Q2945">
        <v>44.884999999999998</v>
      </c>
      <c r="R2945">
        <v>6.3561110000000003</v>
      </c>
      <c r="S2945" s="5">
        <v>9</v>
      </c>
      <c r="T2945">
        <v>16.953488372092998</v>
      </c>
      <c r="U2945">
        <v>-0.65732384588682102</v>
      </c>
      <c r="V2945">
        <v>200</v>
      </c>
      <c r="W2945">
        <v>17</v>
      </c>
      <c r="Y2945" s="6"/>
      <c r="Z2945" s="6"/>
      <c r="AA2945" s="6"/>
      <c r="AB2945" s="12"/>
      <c r="AC2945" s="6"/>
      <c r="AD2945" s="6"/>
    </row>
    <row r="2946" spans="1:30" hidden="1">
      <c r="A2946" t="s">
        <v>34329</v>
      </c>
      <c r="B2946" t="s">
        <v>5180</v>
      </c>
      <c r="C2946" t="s">
        <v>5181</v>
      </c>
      <c r="D2946">
        <v>1990</v>
      </c>
      <c r="E2946" t="s">
        <v>79</v>
      </c>
      <c r="F2946" t="s">
        <v>5182</v>
      </c>
      <c r="G2946">
        <v>10</v>
      </c>
      <c r="J2946">
        <v>10</v>
      </c>
      <c r="K2946" t="s">
        <v>33799</v>
      </c>
      <c r="L2946" t="s">
        <v>33914</v>
      </c>
      <c r="M2946" t="s">
        <v>33991</v>
      </c>
      <c r="N2946" t="s">
        <v>33916</v>
      </c>
      <c r="O2946" t="s">
        <v>33853</v>
      </c>
      <c r="P2946" t="s">
        <v>33997</v>
      </c>
      <c r="Q2946">
        <v>44.884999999999998</v>
      </c>
      <c r="R2946">
        <v>6.3561110000000003</v>
      </c>
      <c r="S2946" s="5">
        <v>9</v>
      </c>
      <c r="T2946">
        <v>17.976744186046499</v>
      </c>
      <c r="U2946">
        <v>-0.56187087816726899</v>
      </c>
      <c r="V2946">
        <v>200</v>
      </c>
      <c r="W2946">
        <v>18</v>
      </c>
      <c r="Y2946" s="6"/>
      <c r="Z2946" s="6"/>
      <c r="AA2946" s="6"/>
      <c r="AB2946" s="12"/>
      <c r="AC2946" s="6"/>
      <c r="AD2946" s="6"/>
    </row>
    <row r="2947" spans="1:30" hidden="1">
      <c r="A2947" t="s">
        <v>34329</v>
      </c>
      <c r="B2947" t="s">
        <v>5180</v>
      </c>
      <c r="C2947" t="s">
        <v>5181</v>
      </c>
      <c r="D2947">
        <v>1990</v>
      </c>
      <c r="E2947" t="s">
        <v>79</v>
      </c>
      <c r="F2947" t="s">
        <v>5182</v>
      </c>
      <c r="G2947">
        <v>10</v>
      </c>
      <c r="J2947">
        <v>10</v>
      </c>
      <c r="K2947" t="s">
        <v>33799</v>
      </c>
      <c r="L2947" t="s">
        <v>33914</v>
      </c>
      <c r="M2947" t="s">
        <v>33991</v>
      </c>
      <c r="N2947" t="s">
        <v>33916</v>
      </c>
      <c r="O2947" t="s">
        <v>33853</v>
      </c>
      <c r="P2947" t="s">
        <v>33999</v>
      </c>
      <c r="Q2947">
        <v>40.647221999999999</v>
      </c>
      <c r="R2947">
        <v>22.963889000000002</v>
      </c>
      <c r="S2947" s="5">
        <v>8</v>
      </c>
      <c r="T2947">
        <v>8.0641074692853802</v>
      </c>
      <c r="U2947">
        <v>76.1942212586262</v>
      </c>
      <c r="V2947">
        <v>200</v>
      </c>
      <c r="W2947">
        <v>8</v>
      </c>
      <c r="Y2947" s="6"/>
      <c r="Z2947" s="6"/>
      <c r="AA2947" s="6"/>
      <c r="AB2947" s="12"/>
      <c r="AC2947" s="6"/>
      <c r="AD2947" s="6"/>
    </row>
    <row r="2948" spans="1:30" hidden="1">
      <c r="A2948" t="s">
        <v>34329</v>
      </c>
      <c r="B2948" t="s">
        <v>5180</v>
      </c>
      <c r="C2948" t="s">
        <v>5181</v>
      </c>
      <c r="D2948">
        <v>1990</v>
      </c>
      <c r="E2948" t="s">
        <v>79</v>
      </c>
      <c r="F2948" t="s">
        <v>5182</v>
      </c>
      <c r="G2948">
        <v>10</v>
      </c>
      <c r="J2948">
        <v>10</v>
      </c>
      <c r="K2948" t="s">
        <v>33799</v>
      </c>
      <c r="L2948" t="s">
        <v>33914</v>
      </c>
      <c r="M2948" t="s">
        <v>33991</v>
      </c>
      <c r="N2948" t="s">
        <v>33916</v>
      </c>
      <c r="O2948" t="s">
        <v>33853</v>
      </c>
      <c r="P2948" t="s">
        <v>33999</v>
      </c>
      <c r="Q2948">
        <v>40.647221999999999</v>
      </c>
      <c r="R2948">
        <v>22.963889000000002</v>
      </c>
      <c r="S2948" s="5">
        <v>8</v>
      </c>
      <c r="T2948">
        <v>8.9686689622922202</v>
      </c>
      <c r="U2948">
        <v>73.346653629780704</v>
      </c>
      <c r="V2948">
        <v>200</v>
      </c>
      <c r="W2948">
        <v>9</v>
      </c>
      <c r="Y2948" s="6"/>
      <c r="Z2948" s="6"/>
      <c r="AA2948" s="6"/>
      <c r="AB2948" s="12"/>
      <c r="AC2948" s="6"/>
      <c r="AD2948" s="6"/>
    </row>
    <row r="2949" spans="1:30" hidden="1">
      <c r="A2949" t="s">
        <v>34329</v>
      </c>
      <c r="B2949" t="s">
        <v>5180</v>
      </c>
      <c r="C2949" t="s">
        <v>5181</v>
      </c>
      <c r="D2949">
        <v>1990</v>
      </c>
      <c r="E2949" t="s">
        <v>79</v>
      </c>
      <c r="F2949" t="s">
        <v>5182</v>
      </c>
      <c r="G2949">
        <v>10</v>
      </c>
      <c r="J2949">
        <v>10</v>
      </c>
      <c r="K2949" t="s">
        <v>33799</v>
      </c>
      <c r="L2949" t="s">
        <v>33914</v>
      </c>
      <c r="M2949" t="s">
        <v>33991</v>
      </c>
      <c r="N2949" t="s">
        <v>33916</v>
      </c>
      <c r="O2949" t="s">
        <v>33853</v>
      </c>
      <c r="P2949" t="s">
        <v>33999</v>
      </c>
      <c r="Q2949">
        <v>40.647221999999999</v>
      </c>
      <c r="R2949">
        <v>22.963889000000002</v>
      </c>
      <c r="S2949" s="5">
        <v>8</v>
      </c>
      <c r="T2949">
        <v>10.0374952174467</v>
      </c>
      <c r="U2949">
        <v>78.206436253879104</v>
      </c>
      <c r="V2949">
        <v>200</v>
      </c>
      <c r="W2949">
        <v>10</v>
      </c>
      <c r="Y2949" s="6"/>
      <c r="Z2949" s="6"/>
      <c r="AA2949" s="6"/>
      <c r="AB2949" s="12"/>
      <c r="AC2949" s="6"/>
      <c r="AD2949" s="6"/>
    </row>
    <row r="2950" spans="1:30" hidden="1">
      <c r="A2950" t="s">
        <v>34329</v>
      </c>
      <c r="B2950" t="s">
        <v>5180</v>
      </c>
      <c r="C2950" t="s">
        <v>5181</v>
      </c>
      <c r="D2950">
        <v>1990</v>
      </c>
      <c r="E2950" t="s">
        <v>79</v>
      </c>
      <c r="F2950" t="s">
        <v>5182</v>
      </c>
      <c r="G2950">
        <v>10</v>
      </c>
      <c r="J2950">
        <v>10</v>
      </c>
      <c r="K2950" t="s">
        <v>33799</v>
      </c>
      <c r="L2950" t="s">
        <v>33914</v>
      </c>
      <c r="M2950" t="s">
        <v>33991</v>
      </c>
      <c r="N2950" t="s">
        <v>33916</v>
      </c>
      <c r="O2950" t="s">
        <v>33853</v>
      </c>
      <c r="P2950" t="s">
        <v>33999</v>
      </c>
      <c r="Q2950">
        <v>40.647221999999999</v>
      </c>
      <c r="R2950">
        <v>22.963889000000002</v>
      </c>
      <c r="S2950" s="5">
        <v>8</v>
      </c>
      <c r="T2950">
        <v>10.476639884368399</v>
      </c>
      <c r="U2950">
        <v>70.188042908359193</v>
      </c>
      <c r="V2950">
        <v>200</v>
      </c>
      <c r="W2950">
        <v>10.5</v>
      </c>
      <c r="Y2950" s="6"/>
      <c r="Z2950" s="6"/>
      <c r="AA2950" s="6"/>
      <c r="AB2950" s="12"/>
      <c r="AC2950" s="6"/>
      <c r="AD2950" s="6"/>
    </row>
    <row r="2951" spans="1:30" hidden="1">
      <c r="A2951" t="s">
        <v>34329</v>
      </c>
      <c r="B2951" t="s">
        <v>5180</v>
      </c>
      <c r="C2951" t="s">
        <v>5181</v>
      </c>
      <c r="D2951">
        <v>1990</v>
      </c>
      <c r="E2951" t="s">
        <v>79</v>
      </c>
      <c r="F2951" t="s">
        <v>5182</v>
      </c>
      <c r="G2951">
        <v>10</v>
      </c>
      <c r="J2951">
        <v>10</v>
      </c>
      <c r="K2951" t="s">
        <v>33799</v>
      </c>
      <c r="L2951" t="s">
        <v>33914</v>
      </c>
      <c r="M2951" t="s">
        <v>33991</v>
      </c>
      <c r="N2951" t="s">
        <v>33916</v>
      </c>
      <c r="O2951" t="s">
        <v>33853</v>
      </c>
      <c r="P2951" t="s">
        <v>33999</v>
      </c>
      <c r="Q2951">
        <v>40.647221999999999</v>
      </c>
      <c r="R2951">
        <v>22.963889000000002</v>
      </c>
      <c r="S2951" s="5">
        <v>8</v>
      </c>
      <c r="T2951">
        <v>11.004293670025</v>
      </c>
      <c r="U2951">
        <v>43.496436112173797</v>
      </c>
      <c r="V2951">
        <v>200</v>
      </c>
      <c r="W2951">
        <v>11</v>
      </c>
      <c r="Y2951" s="6"/>
      <c r="Z2951" s="6"/>
      <c r="AA2951" s="6"/>
      <c r="AB2951" s="12"/>
      <c r="AC2951" s="6"/>
      <c r="AD2951" s="6"/>
    </row>
    <row r="2952" spans="1:30" hidden="1">
      <c r="A2952" t="s">
        <v>34329</v>
      </c>
      <c r="B2952" t="s">
        <v>5180</v>
      </c>
      <c r="C2952" t="s">
        <v>5181</v>
      </c>
      <c r="D2952">
        <v>1990</v>
      </c>
      <c r="E2952" t="s">
        <v>79</v>
      </c>
      <c r="F2952" t="s">
        <v>5182</v>
      </c>
      <c r="G2952">
        <v>10</v>
      </c>
      <c r="J2952">
        <v>10</v>
      </c>
      <c r="K2952" t="s">
        <v>33799</v>
      </c>
      <c r="L2952" t="s">
        <v>33914</v>
      </c>
      <c r="M2952" t="s">
        <v>33991</v>
      </c>
      <c r="N2952" t="s">
        <v>33916</v>
      </c>
      <c r="O2952" t="s">
        <v>33853</v>
      </c>
      <c r="P2952" t="s">
        <v>33999</v>
      </c>
      <c r="Q2952">
        <v>40.647221999999999</v>
      </c>
      <c r="R2952">
        <v>22.963889000000002</v>
      </c>
      <c r="S2952" s="5">
        <v>8</v>
      </c>
      <c r="T2952">
        <v>11.528461505760299</v>
      </c>
      <c r="U2952">
        <v>1.7861950714902799</v>
      </c>
      <c r="V2952">
        <v>200</v>
      </c>
      <c r="W2952">
        <v>11.5</v>
      </c>
      <c r="Y2952" s="6"/>
      <c r="Z2952" s="6"/>
      <c r="AA2952" s="6"/>
      <c r="AB2952" s="12"/>
      <c r="AC2952" s="6"/>
      <c r="AD2952" s="6"/>
    </row>
    <row r="2953" spans="1:30" hidden="1">
      <c r="A2953" t="s">
        <v>34329</v>
      </c>
      <c r="B2953" t="s">
        <v>5180</v>
      </c>
      <c r="C2953" t="s">
        <v>5181</v>
      </c>
      <c r="D2953">
        <v>1990</v>
      </c>
      <c r="E2953" t="s">
        <v>79</v>
      </c>
      <c r="F2953" t="s">
        <v>5182</v>
      </c>
      <c r="G2953">
        <v>10</v>
      </c>
      <c r="J2953">
        <v>10</v>
      </c>
      <c r="K2953" t="s">
        <v>33799</v>
      </c>
      <c r="L2953" t="s">
        <v>33914</v>
      </c>
      <c r="M2953" t="s">
        <v>33991</v>
      </c>
      <c r="N2953" t="s">
        <v>33916</v>
      </c>
      <c r="O2953" t="s">
        <v>33853</v>
      </c>
      <c r="P2953" t="s">
        <v>33999</v>
      </c>
      <c r="Q2953">
        <v>40.647221999999999</v>
      </c>
      <c r="R2953">
        <v>22.963889000000002</v>
      </c>
      <c r="S2953" s="5">
        <v>8</v>
      </c>
      <c r="T2953">
        <v>11.992517961144401</v>
      </c>
      <c r="U2953">
        <v>1.0960903512873801</v>
      </c>
      <c r="V2953">
        <v>200</v>
      </c>
      <c r="W2953">
        <v>12</v>
      </c>
      <c r="Y2953" s="6"/>
      <c r="Z2953" s="6"/>
      <c r="AA2953" s="6"/>
      <c r="AB2953" s="12"/>
      <c r="AC2953" s="6"/>
      <c r="AD2953" s="6"/>
    </row>
    <row r="2954" spans="1:30" hidden="1">
      <c r="A2954" t="s">
        <v>34329</v>
      </c>
      <c r="B2954" t="s">
        <v>5180</v>
      </c>
      <c r="C2954" t="s">
        <v>5181</v>
      </c>
      <c r="D2954">
        <v>1990</v>
      </c>
      <c r="E2954" t="s">
        <v>79</v>
      </c>
      <c r="F2954" t="s">
        <v>5182</v>
      </c>
      <c r="G2954">
        <v>10</v>
      </c>
      <c r="J2954">
        <v>10</v>
      </c>
      <c r="K2954" t="s">
        <v>33799</v>
      </c>
      <c r="L2954" t="s">
        <v>33914</v>
      </c>
      <c r="M2954" t="s">
        <v>33991</v>
      </c>
      <c r="N2954" t="s">
        <v>33916</v>
      </c>
      <c r="O2954" t="s">
        <v>33853</v>
      </c>
      <c r="P2954" t="s">
        <v>33999</v>
      </c>
      <c r="Q2954">
        <v>40.647221999999999</v>
      </c>
      <c r="R2954">
        <v>22.963889000000002</v>
      </c>
      <c r="S2954" s="5">
        <v>8</v>
      </c>
      <c r="T2954">
        <v>13.454746418399001</v>
      </c>
      <c r="U2954">
        <v>0.86369368986379402</v>
      </c>
      <c r="V2954">
        <v>200</v>
      </c>
      <c r="W2954">
        <v>13.5</v>
      </c>
      <c r="Y2954" s="6"/>
      <c r="Z2954" s="6"/>
      <c r="AA2954" s="6"/>
      <c r="AB2954" s="12"/>
      <c r="AC2954" s="6"/>
      <c r="AD2954" s="6"/>
    </row>
    <row r="2955" spans="1:30" hidden="1">
      <c r="A2955" t="s">
        <v>34329</v>
      </c>
      <c r="B2955" t="s">
        <v>5180</v>
      </c>
      <c r="C2955" t="s">
        <v>5181</v>
      </c>
      <c r="D2955">
        <v>1990</v>
      </c>
      <c r="E2955" t="s">
        <v>79</v>
      </c>
      <c r="F2955" t="s">
        <v>5182</v>
      </c>
      <c r="G2955">
        <v>10</v>
      </c>
      <c r="J2955">
        <v>10</v>
      </c>
      <c r="K2955" t="s">
        <v>33799</v>
      </c>
      <c r="L2955" t="s">
        <v>33914</v>
      </c>
      <c r="M2955" t="s">
        <v>33991</v>
      </c>
      <c r="N2955" t="s">
        <v>33916</v>
      </c>
      <c r="O2955" t="s">
        <v>33853</v>
      </c>
      <c r="P2955" t="s">
        <v>34001</v>
      </c>
      <c r="Q2955">
        <v>40.647221999999999</v>
      </c>
      <c r="R2955">
        <v>22.963889000000002</v>
      </c>
      <c r="S2955" s="5">
        <v>7</v>
      </c>
      <c r="T2955">
        <v>8.9730470938633502</v>
      </c>
      <c r="U2955">
        <v>95.191825661289798</v>
      </c>
      <c r="V2955">
        <v>200</v>
      </c>
      <c r="W2955">
        <v>9</v>
      </c>
      <c r="Y2955" s="6"/>
      <c r="Z2955" s="6"/>
      <c r="AA2955" s="6"/>
      <c r="AB2955" s="12"/>
      <c r="AC2955" s="6"/>
      <c r="AD2955" s="6"/>
    </row>
    <row r="2956" spans="1:30" hidden="1">
      <c r="A2956" t="s">
        <v>34329</v>
      </c>
      <c r="B2956" t="s">
        <v>5180</v>
      </c>
      <c r="C2956" t="s">
        <v>5181</v>
      </c>
      <c r="D2956">
        <v>1990</v>
      </c>
      <c r="E2956" t="s">
        <v>79</v>
      </c>
      <c r="F2956" t="s">
        <v>5182</v>
      </c>
      <c r="G2956">
        <v>10</v>
      </c>
      <c r="J2956">
        <v>10</v>
      </c>
      <c r="K2956" t="s">
        <v>33799</v>
      </c>
      <c r="L2956" t="s">
        <v>33914</v>
      </c>
      <c r="M2956" t="s">
        <v>33991</v>
      </c>
      <c r="N2956" t="s">
        <v>33916</v>
      </c>
      <c r="O2956" t="s">
        <v>33853</v>
      </c>
      <c r="P2956" t="s">
        <v>34001</v>
      </c>
      <c r="Q2956">
        <v>40.647221999999999</v>
      </c>
      <c r="R2956">
        <v>22.963889000000002</v>
      </c>
      <c r="S2956" s="5">
        <v>7</v>
      </c>
      <c r="T2956">
        <v>10.012002005249</v>
      </c>
      <c r="U2956">
        <v>95.631211111438702</v>
      </c>
      <c r="V2956">
        <v>200</v>
      </c>
      <c r="W2956">
        <v>10</v>
      </c>
      <c r="Y2956" s="6"/>
      <c r="Z2956" s="6"/>
      <c r="AA2956" s="6"/>
      <c r="AB2956" s="12"/>
      <c r="AC2956" s="6"/>
      <c r="AD2956" s="6"/>
    </row>
    <row r="2957" spans="1:30" hidden="1">
      <c r="A2957" t="s">
        <v>34329</v>
      </c>
      <c r="B2957" t="s">
        <v>5180</v>
      </c>
      <c r="C2957" t="s">
        <v>5181</v>
      </c>
      <c r="D2957">
        <v>1990</v>
      </c>
      <c r="E2957" t="s">
        <v>79</v>
      </c>
      <c r="F2957" t="s">
        <v>5182</v>
      </c>
      <c r="G2957">
        <v>10</v>
      </c>
      <c r="J2957">
        <v>10</v>
      </c>
      <c r="K2957" t="s">
        <v>33799</v>
      </c>
      <c r="L2957" t="s">
        <v>33914</v>
      </c>
      <c r="M2957" t="s">
        <v>33991</v>
      </c>
      <c r="N2957" t="s">
        <v>33916</v>
      </c>
      <c r="O2957" t="s">
        <v>33853</v>
      </c>
      <c r="P2957" t="s">
        <v>34001</v>
      </c>
      <c r="Q2957">
        <v>40.647221999999999</v>
      </c>
      <c r="R2957">
        <v>22.963889000000002</v>
      </c>
      <c r="S2957" s="5">
        <v>7</v>
      </c>
      <c r="T2957">
        <v>10.4163840641679</v>
      </c>
      <c r="U2957">
        <v>92.660198755566</v>
      </c>
      <c r="V2957">
        <v>200</v>
      </c>
      <c r="W2957">
        <v>10.5</v>
      </c>
      <c r="Y2957" s="6"/>
      <c r="Z2957" s="6"/>
      <c r="AA2957" s="6"/>
      <c r="AB2957" s="12"/>
      <c r="AC2957" s="6"/>
      <c r="AD2957" s="6"/>
    </row>
    <row r="2958" spans="1:30" hidden="1">
      <c r="A2958" t="s">
        <v>34329</v>
      </c>
      <c r="B2958" t="s">
        <v>5180</v>
      </c>
      <c r="C2958" t="s">
        <v>5181</v>
      </c>
      <c r="D2958">
        <v>1990</v>
      </c>
      <c r="E2958" t="s">
        <v>79</v>
      </c>
      <c r="F2958" t="s">
        <v>5182</v>
      </c>
      <c r="G2958">
        <v>10</v>
      </c>
      <c r="J2958">
        <v>10</v>
      </c>
      <c r="K2958" t="s">
        <v>33799</v>
      </c>
      <c r="L2958" t="s">
        <v>33914</v>
      </c>
      <c r="M2958" t="s">
        <v>33991</v>
      </c>
      <c r="N2958" t="s">
        <v>33916</v>
      </c>
      <c r="O2958" t="s">
        <v>33853</v>
      </c>
      <c r="P2958" t="s">
        <v>34001</v>
      </c>
      <c r="Q2958">
        <v>40.647221999999999</v>
      </c>
      <c r="R2958">
        <v>22.963889000000002</v>
      </c>
      <c r="S2958" s="5">
        <v>7</v>
      </c>
      <c r="T2958">
        <v>11.003981009112</v>
      </c>
      <c r="U2958">
        <v>20.786765356374001</v>
      </c>
      <c r="V2958">
        <v>200</v>
      </c>
      <c r="W2958">
        <v>11</v>
      </c>
      <c r="Y2958" s="6"/>
      <c r="Z2958" s="6"/>
      <c r="AA2958" s="6"/>
      <c r="AB2958" s="12"/>
      <c r="AC2958" s="6"/>
      <c r="AD2958" s="6"/>
    </row>
    <row r="2959" spans="1:30" hidden="1">
      <c r="A2959" t="s">
        <v>34329</v>
      </c>
      <c r="B2959" t="s">
        <v>5180</v>
      </c>
      <c r="C2959" t="s">
        <v>5181</v>
      </c>
      <c r="D2959">
        <v>1990</v>
      </c>
      <c r="E2959" t="s">
        <v>79</v>
      </c>
      <c r="F2959" t="s">
        <v>5182</v>
      </c>
      <c r="G2959">
        <v>10</v>
      </c>
      <c r="J2959">
        <v>10</v>
      </c>
      <c r="K2959" t="s">
        <v>33799</v>
      </c>
      <c r="L2959" t="s">
        <v>33914</v>
      </c>
      <c r="M2959" t="s">
        <v>33991</v>
      </c>
      <c r="N2959" t="s">
        <v>33916</v>
      </c>
      <c r="O2959" t="s">
        <v>33853</v>
      </c>
      <c r="P2959" t="s">
        <v>34001</v>
      </c>
      <c r="Q2959">
        <v>40.647221999999999</v>
      </c>
      <c r="R2959">
        <v>22.963889000000002</v>
      </c>
      <c r="S2959" s="5">
        <v>7</v>
      </c>
      <c r="T2959">
        <v>11.491964259384799</v>
      </c>
      <c r="U2959">
        <v>4.3378254843560997</v>
      </c>
      <c r="V2959">
        <v>200</v>
      </c>
      <c r="W2959">
        <v>11.5</v>
      </c>
      <c r="Y2959" s="6"/>
      <c r="Z2959" s="6"/>
      <c r="AA2959" s="6"/>
      <c r="AB2959" s="12"/>
      <c r="AC2959" s="6"/>
      <c r="AD2959" s="6"/>
    </row>
    <row r="2960" spans="1:30" hidden="1">
      <c r="A2960" t="s">
        <v>34329</v>
      </c>
      <c r="B2960" t="s">
        <v>5180</v>
      </c>
      <c r="C2960" t="s">
        <v>5181</v>
      </c>
      <c r="D2960">
        <v>1990</v>
      </c>
      <c r="E2960" t="s">
        <v>79</v>
      </c>
      <c r="F2960" t="s">
        <v>5182</v>
      </c>
      <c r="G2960">
        <v>10</v>
      </c>
      <c r="J2960">
        <v>10</v>
      </c>
      <c r="K2960" t="s">
        <v>33799</v>
      </c>
      <c r="L2960" t="s">
        <v>33914</v>
      </c>
      <c r="M2960" t="s">
        <v>33991</v>
      </c>
      <c r="N2960" t="s">
        <v>33916</v>
      </c>
      <c r="O2960" t="s">
        <v>33853</v>
      </c>
      <c r="P2960" t="s">
        <v>34001</v>
      </c>
      <c r="Q2960">
        <v>40.647221999999999</v>
      </c>
      <c r="R2960">
        <v>22.963889000000002</v>
      </c>
      <c r="S2960" s="5">
        <v>7</v>
      </c>
      <c r="T2960">
        <v>12.015157323582301</v>
      </c>
      <c r="U2960">
        <v>0.62516587537967805</v>
      </c>
      <c r="V2960">
        <v>200</v>
      </c>
      <c r="W2960">
        <v>12</v>
      </c>
      <c r="Y2960" s="6"/>
      <c r="Z2960" s="6"/>
      <c r="AA2960" s="6"/>
      <c r="AB2960" s="12"/>
      <c r="AC2960" s="6"/>
      <c r="AD2960" s="6"/>
    </row>
    <row r="2961" spans="1:30" hidden="1">
      <c r="A2961" t="s">
        <v>34329</v>
      </c>
      <c r="B2961" t="s">
        <v>5180</v>
      </c>
      <c r="C2961" t="s">
        <v>5181</v>
      </c>
      <c r="D2961">
        <v>1990</v>
      </c>
      <c r="E2961" t="s">
        <v>79</v>
      </c>
      <c r="F2961" t="s">
        <v>5182</v>
      </c>
      <c r="G2961">
        <v>10</v>
      </c>
      <c r="J2961">
        <v>10</v>
      </c>
      <c r="K2961" t="s">
        <v>33799</v>
      </c>
      <c r="L2961" t="s">
        <v>33914</v>
      </c>
      <c r="M2961" t="s">
        <v>33991</v>
      </c>
      <c r="N2961" t="s">
        <v>33916</v>
      </c>
      <c r="O2961" t="s">
        <v>33853</v>
      </c>
      <c r="P2961" t="s">
        <v>34001</v>
      </c>
      <c r="Q2961">
        <v>40.647221999999999</v>
      </c>
      <c r="R2961">
        <v>22.963889000000002</v>
      </c>
      <c r="S2961" s="5">
        <v>7</v>
      </c>
      <c r="T2961">
        <v>13.055173837397801</v>
      </c>
      <c r="U2961">
        <v>-5.8977912771666703E-2</v>
      </c>
      <c r="V2961">
        <v>200</v>
      </c>
      <c r="W2961">
        <v>13</v>
      </c>
      <c r="Y2961" s="6"/>
      <c r="Z2961" s="6"/>
      <c r="AA2961" s="6"/>
      <c r="AB2961" s="12"/>
      <c r="AC2961" s="6"/>
      <c r="AD2961" s="6"/>
    </row>
    <row r="2962" spans="1:30" hidden="1">
      <c r="A2962" t="s">
        <v>34330</v>
      </c>
      <c r="B2962" t="s">
        <v>5029</v>
      </c>
      <c r="C2962" t="s">
        <v>5031</v>
      </c>
      <c r="D2962">
        <v>2012</v>
      </c>
      <c r="E2962" t="s">
        <v>2704</v>
      </c>
      <c r="F2962" t="s">
        <v>5035</v>
      </c>
      <c r="G2962">
        <v>6</v>
      </c>
      <c r="J2962">
        <v>6</v>
      </c>
      <c r="K2962" t="s">
        <v>34246</v>
      </c>
      <c r="L2962" t="s">
        <v>33929</v>
      </c>
      <c r="M2962" t="s">
        <v>33930</v>
      </c>
      <c r="N2962" t="s">
        <v>33867</v>
      </c>
      <c r="O2962" t="s">
        <v>33853</v>
      </c>
      <c r="P2962" t="s">
        <v>33932</v>
      </c>
      <c r="Q2962">
        <v>40.25</v>
      </c>
      <c r="R2962">
        <v>115.083333333333</v>
      </c>
      <c r="S2962">
        <v>9</v>
      </c>
      <c r="T2962">
        <v>11.993705743509</v>
      </c>
      <c r="U2962">
        <v>99.859353023910003</v>
      </c>
      <c r="V2962">
        <v>75</v>
      </c>
      <c r="W2962">
        <v>12</v>
      </c>
      <c r="Y2962" s="6"/>
      <c r="Z2962" s="6"/>
      <c r="AA2962" s="6"/>
      <c r="AB2962" s="12"/>
      <c r="AC2962" s="6"/>
      <c r="AD2962" s="6"/>
    </row>
    <row r="2963" spans="1:30" hidden="1">
      <c r="A2963" t="s">
        <v>34330</v>
      </c>
      <c r="B2963" t="s">
        <v>5029</v>
      </c>
      <c r="C2963" t="s">
        <v>5031</v>
      </c>
      <c r="D2963">
        <v>2012</v>
      </c>
      <c r="E2963" t="s">
        <v>2704</v>
      </c>
      <c r="F2963" t="s">
        <v>5035</v>
      </c>
      <c r="G2963">
        <v>6</v>
      </c>
      <c r="J2963">
        <v>6</v>
      </c>
      <c r="K2963" t="s">
        <v>34246</v>
      </c>
      <c r="L2963" t="s">
        <v>33929</v>
      </c>
      <c r="M2963" t="s">
        <v>33930</v>
      </c>
      <c r="N2963" t="s">
        <v>33867</v>
      </c>
      <c r="O2963" t="s">
        <v>33853</v>
      </c>
      <c r="P2963" t="s">
        <v>33932</v>
      </c>
      <c r="Q2963">
        <v>40.25</v>
      </c>
      <c r="R2963">
        <v>115.083333333333</v>
      </c>
      <c r="S2963">
        <v>9</v>
      </c>
      <c r="T2963">
        <v>12.5066832211809</v>
      </c>
      <c r="U2963">
        <v>99.718706047819893</v>
      </c>
      <c r="V2963">
        <v>75</v>
      </c>
      <c r="W2963">
        <v>12.5</v>
      </c>
      <c r="Y2963" s="6"/>
      <c r="Z2963" s="6"/>
      <c r="AA2963" s="6"/>
      <c r="AB2963" s="12"/>
      <c r="AC2963" s="6"/>
      <c r="AD2963" s="6"/>
    </row>
    <row r="2964" spans="1:30" hidden="1">
      <c r="A2964" t="s">
        <v>34330</v>
      </c>
      <c r="B2964" t="s">
        <v>5029</v>
      </c>
      <c r="C2964" t="s">
        <v>5031</v>
      </c>
      <c r="D2964">
        <v>2012</v>
      </c>
      <c r="E2964" t="s">
        <v>2704</v>
      </c>
      <c r="F2964" t="s">
        <v>5035</v>
      </c>
      <c r="G2964">
        <v>6</v>
      </c>
      <c r="J2964">
        <v>6</v>
      </c>
      <c r="K2964" t="s">
        <v>34246</v>
      </c>
      <c r="L2964" t="s">
        <v>33929</v>
      </c>
      <c r="M2964" t="s">
        <v>33930</v>
      </c>
      <c r="N2964" t="s">
        <v>33867</v>
      </c>
      <c r="O2964" t="s">
        <v>33853</v>
      </c>
      <c r="P2964" t="s">
        <v>33932</v>
      </c>
      <c r="Q2964">
        <v>40.25</v>
      </c>
      <c r="R2964">
        <v>115.083333333333</v>
      </c>
      <c r="S2964">
        <v>9</v>
      </c>
      <c r="T2964">
        <v>13.0070810385523</v>
      </c>
      <c r="U2964">
        <v>99.859353023910003</v>
      </c>
      <c r="V2964">
        <v>75</v>
      </c>
      <c r="W2964">
        <v>13</v>
      </c>
      <c r="Y2964" s="6"/>
      <c r="Z2964" s="6"/>
      <c r="AA2964" s="6"/>
      <c r="AB2964" s="12"/>
      <c r="AC2964" s="6"/>
      <c r="AD2964" s="6"/>
    </row>
    <row r="2965" spans="1:30" hidden="1">
      <c r="A2965" t="s">
        <v>34330</v>
      </c>
      <c r="B2965" t="s">
        <v>5029</v>
      </c>
      <c r="C2965" t="s">
        <v>5031</v>
      </c>
      <c r="D2965">
        <v>2012</v>
      </c>
      <c r="E2965" t="s">
        <v>2704</v>
      </c>
      <c r="F2965" t="s">
        <v>5035</v>
      </c>
      <c r="G2965">
        <v>6</v>
      </c>
      <c r="J2965">
        <v>6</v>
      </c>
      <c r="K2965" t="s">
        <v>34246</v>
      </c>
      <c r="L2965" t="s">
        <v>33929</v>
      </c>
      <c r="M2965" t="s">
        <v>33930</v>
      </c>
      <c r="N2965" t="s">
        <v>33867</v>
      </c>
      <c r="O2965" t="s">
        <v>33853</v>
      </c>
      <c r="P2965" t="s">
        <v>33932</v>
      </c>
      <c r="Q2965">
        <v>40.25</v>
      </c>
      <c r="R2965">
        <v>115.083333333333</v>
      </c>
      <c r="S2965">
        <v>9</v>
      </c>
      <c r="T2965">
        <v>13.488591660110099</v>
      </c>
      <c r="U2965">
        <v>99.859353023910003</v>
      </c>
      <c r="V2965">
        <v>75</v>
      </c>
      <c r="W2965">
        <v>13.5</v>
      </c>
      <c r="Y2965" s="6"/>
      <c r="Z2965" s="6"/>
      <c r="AA2965" s="6"/>
      <c r="AB2965" s="12"/>
      <c r="AC2965" s="6"/>
      <c r="AD2965" s="6"/>
    </row>
    <row r="2966" spans="1:30" hidden="1">
      <c r="A2966" t="s">
        <v>34330</v>
      </c>
      <c r="B2966" t="s">
        <v>5029</v>
      </c>
      <c r="C2966" t="s">
        <v>5031</v>
      </c>
      <c r="D2966">
        <v>2012</v>
      </c>
      <c r="E2966" t="s">
        <v>2704</v>
      </c>
      <c r="F2966" t="s">
        <v>5035</v>
      </c>
      <c r="G2966">
        <v>6</v>
      </c>
      <c r="J2966">
        <v>6</v>
      </c>
      <c r="K2966" t="s">
        <v>34246</v>
      </c>
      <c r="L2966" t="s">
        <v>33929</v>
      </c>
      <c r="M2966" t="s">
        <v>33930</v>
      </c>
      <c r="N2966" t="s">
        <v>33867</v>
      </c>
      <c r="O2966" t="s">
        <v>33853</v>
      </c>
      <c r="P2966" t="s">
        <v>33932</v>
      </c>
      <c r="Q2966">
        <v>40.25</v>
      </c>
      <c r="R2966">
        <v>115.083333333333</v>
      </c>
      <c r="S2966">
        <v>9</v>
      </c>
      <c r="T2966">
        <v>13.9982095451824</v>
      </c>
      <c r="U2966">
        <v>92.9676511954993</v>
      </c>
      <c r="V2966">
        <v>75</v>
      </c>
      <c r="W2966">
        <v>14</v>
      </c>
      <c r="Y2966" s="6"/>
      <c r="Z2966" s="6"/>
      <c r="AA2966" s="6"/>
      <c r="AB2966" s="12"/>
      <c r="AC2966" s="6"/>
      <c r="AD2966" s="6"/>
    </row>
    <row r="2967" spans="1:30" hidden="1">
      <c r="A2967" t="s">
        <v>34330</v>
      </c>
      <c r="B2967" t="s">
        <v>5029</v>
      </c>
      <c r="C2967" t="s">
        <v>5031</v>
      </c>
      <c r="D2967">
        <v>2012</v>
      </c>
      <c r="E2967" t="s">
        <v>2704</v>
      </c>
      <c r="F2967" t="s">
        <v>5035</v>
      </c>
      <c r="G2967">
        <v>6</v>
      </c>
      <c r="J2967">
        <v>6</v>
      </c>
      <c r="K2967" t="s">
        <v>34246</v>
      </c>
      <c r="L2967" t="s">
        <v>33929</v>
      </c>
      <c r="M2967" t="s">
        <v>33930</v>
      </c>
      <c r="N2967" t="s">
        <v>33867</v>
      </c>
      <c r="O2967" t="s">
        <v>33853</v>
      </c>
      <c r="P2967" t="s">
        <v>33932</v>
      </c>
      <c r="Q2967">
        <v>40.25</v>
      </c>
      <c r="R2967">
        <v>115.083333333333</v>
      </c>
      <c r="S2967">
        <v>9</v>
      </c>
      <c r="T2967">
        <v>14.493140831775801</v>
      </c>
      <c r="U2967">
        <v>19.409282700421901</v>
      </c>
      <c r="V2967">
        <v>75</v>
      </c>
      <c r="W2967">
        <v>14.5</v>
      </c>
      <c r="Y2967" s="6"/>
      <c r="Z2967" s="6"/>
      <c r="AA2967" s="6"/>
      <c r="AB2967" s="12"/>
      <c r="AC2967" s="6"/>
      <c r="AD2967" s="6"/>
    </row>
    <row r="2968" spans="1:30" hidden="1">
      <c r="A2968" t="s">
        <v>34330</v>
      </c>
      <c r="B2968" t="s">
        <v>5029</v>
      </c>
      <c r="C2968" t="s">
        <v>5031</v>
      </c>
      <c r="D2968">
        <v>2012</v>
      </c>
      <c r="E2968" t="s">
        <v>2704</v>
      </c>
      <c r="F2968" t="s">
        <v>5035</v>
      </c>
      <c r="G2968">
        <v>6</v>
      </c>
      <c r="J2968">
        <v>6</v>
      </c>
      <c r="K2968" t="s">
        <v>34246</v>
      </c>
      <c r="L2968" t="s">
        <v>33929</v>
      </c>
      <c r="M2968" t="s">
        <v>33930</v>
      </c>
      <c r="N2968" t="s">
        <v>33867</v>
      </c>
      <c r="O2968" t="s">
        <v>33853</v>
      </c>
      <c r="P2968" t="s">
        <v>33932</v>
      </c>
      <c r="Q2968">
        <v>40.25</v>
      </c>
      <c r="R2968">
        <v>115.083333333333</v>
      </c>
      <c r="S2968">
        <v>9</v>
      </c>
      <c r="T2968">
        <v>14.9964024915871</v>
      </c>
      <c r="U2968">
        <v>10.548523206751</v>
      </c>
      <c r="V2968">
        <v>75</v>
      </c>
      <c r="W2968">
        <v>15</v>
      </c>
      <c r="Y2968" s="6"/>
      <c r="Z2968" s="6"/>
      <c r="AA2968" s="6"/>
      <c r="AB2968" s="12"/>
      <c r="AC2968" s="6"/>
      <c r="AD2968" s="6"/>
    </row>
    <row r="2969" spans="1:30" hidden="1">
      <c r="A2969" t="s">
        <v>34330</v>
      </c>
      <c r="B2969" t="s">
        <v>5029</v>
      </c>
      <c r="C2969" t="s">
        <v>5031</v>
      </c>
      <c r="D2969">
        <v>2012</v>
      </c>
      <c r="E2969" t="s">
        <v>2704</v>
      </c>
      <c r="F2969" t="s">
        <v>5035</v>
      </c>
      <c r="G2969">
        <v>6</v>
      </c>
      <c r="J2969">
        <v>6</v>
      </c>
      <c r="K2969" t="s">
        <v>34246</v>
      </c>
      <c r="L2969" t="s">
        <v>33929</v>
      </c>
      <c r="M2969" t="s">
        <v>33930</v>
      </c>
      <c r="N2969" t="s">
        <v>33867</v>
      </c>
      <c r="O2969" t="s">
        <v>33853</v>
      </c>
      <c r="P2969" t="s">
        <v>33932</v>
      </c>
      <c r="Q2969">
        <v>40.25</v>
      </c>
      <c r="R2969">
        <v>115.083333333333</v>
      </c>
      <c r="S2969">
        <v>9</v>
      </c>
      <c r="T2969">
        <v>15.4964683334052</v>
      </c>
      <c r="U2969">
        <v>0.14064697609002499</v>
      </c>
      <c r="V2969">
        <v>75</v>
      </c>
      <c r="W2969">
        <v>15.5</v>
      </c>
      <c r="Y2969" s="6"/>
      <c r="Z2969" s="6"/>
      <c r="AA2969" s="6"/>
      <c r="AB2969" s="12"/>
      <c r="AC2969" s="6"/>
      <c r="AD2969" s="6"/>
    </row>
    <row r="2970" spans="1:30" hidden="1">
      <c r="A2970" t="s">
        <v>34330</v>
      </c>
      <c r="B2970" t="s">
        <v>5029</v>
      </c>
      <c r="C2970" t="s">
        <v>5031</v>
      </c>
      <c r="D2970">
        <v>2012</v>
      </c>
      <c r="E2970" t="s">
        <v>2704</v>
      </c>
      <c r="F2970" t="s">
        <v>5035</v>
      </c>
      <c r="G2970">
        <v>6</v>
      </c>
      <c r="J2970">
        <v>6</v>
      </c>
      <c r="K2970" t="s">
        <v>34246</v>
      </c>
      <c r="L2970" t="s">
        <v>33929</v>
      </c>
      <c r="M2970" t="s">
        <v>33930</v>
      </c>
      <c r="N2970" t="s">
        <v>33867</v>
      </c>
      <c r="O2970" t="s">
        <v>33853</v>
      </c>
      <c r="P2970" t="s">
        <v>33932</v>
      </c>
      <c r="Q2970">
        <v>40.25</v>
      </c>
      <c r="R2970">
        <v>115.083333333333</v>
      </c>
      <c r="S2970">
        <v>9</v>
      </c>
      <c r="T2970">
        <v>15.9968440190731</v>
      </c>
      <c r="U2970">
        <v>-0.42194092827004598</v>
      </c>
      <c r="V2970">
        <v>75</v>
      </c>
      <c r="W2970">
        <v>16</v>
      </c>
      <c r="Y2970" s="6"/>
      <c r="Z2970" s="6"/>
      <c r="AA2970" s="6"/>
      <c r="AB2970" s="12"/>
      <c r="AC2970" s="6"/>
      <c r="AD2970" s="6"/>
    </row>
    <row r="2971" spans="1:30" hidden="1">
      <c r="A2971" t="s">
        <v>34330</v>
      </c>
      <c r="B2971" t="s">
        <v>5029</v>
      </c>
      <c r="C2971" t="s">
        <v>5031</v>
      </c>
      <c r="D2971">
        <v>2012</v>
      </c>
      <c r="E2971" t="s">
        <v>2704</v>
      </c>
      <c r="F2971" t="s">
        <v>5035</v>
      </c>
      <c r="G2971">
        <v>6</v>
      </c>
      <c r="J2971">
        <v>6</v>
      </c>
      <c r="K2971" t="s">
        <v>34246</v>
      </c>
      <c r="L2971" t="s">
        <v>33929</v>
      </c>
      <c r="M2971" t="s">
        <v>33930</v>
      </c>
      <c r="N2971" t="s">
        <v>33867</v>
      </c>
      <c r="O2971" t="s">
        <v>33853</v>
      </c>
      <c r="P2971" t="s">
        <v>29</v>
      </c>
      <c r="Q2971">
        <v>32.6</v>
      </c>
      <c r="R2971">
        <v>110.7</v>
      </c>
      <c r="S2971">
        <v>9</v>
      </c>
      <c r="T2971">
        <v>12.0062898301502</v>
      </c>
      <c r="U2971">
        <v>99.718706047819893</v>
      </c>
      <c r="V2971">
        <v>75</v>
      </c>
      <c r="W2971">
        <v>12</v>
      </c>
      <c r="Y2971" s="6"/>
      <c r="Z2971" s="6"/>
      <c r="AA2971" s="6"/>
      <c r="AB2971" s="12"/>
      <c r="AC2971" s="6"/>
      <c r="AD2971" s="6"/>
    </row>
    <row r="2972" spans="1:30" hidden="1">
      <c r="A2972" t="s">
        <v>34330</v>
      </c>
      <c r="B2972" t="s">
        <v>5029</v>
      </c>
      <c r="C2972" t="s">
        <v>5031</v>
      </c>
      <c r="D2972">
        <v>2012</v>
      </c>
      <c r="E2972" t="s">
        <v>2704</v>
      </c>
      <c r="F2972" t="s">
        <v>5035</v>
      </c>
      <c r="G2972">
        <v>6</v>
      </c>
      <c r="J2972">
        <v>6</v>
      </c>
      <c r="K2972" t="s">
        <v>34246</v>
      </c>
      <c r="L2972" t="s">
        <v>33929</v>
      </c>
      <c r="M2972" t="s">
        <v>33930</v>
      </c>
      <c r="N2972" t="s">
        <v>33867</v>
      </c>
      <c r="O2972" t="s">
        <v>33853</v>
      </c>
      <c r="P2972" t="s">
        <v>29</v>
      </c>
      <c r="Q2972">
        <v>32.6</v>
      </c>
      <c r="R2972">
        <v>110.7</v>
      </c>
      <c r="S2972">
        <v>9</v>
      </c>
      <c r="T2972">
        <v>12.5098303494264</v>
      </c>
      <c r="U2972">
        <v>99.718706047819893</v>
      </c>
      <c r="V2972">
        <v>75</v>
      </c>
      <c r="W2972">
        <v>12.5</v>
      </c>
      <c r="Y2972" s="6"/>
      <c r="Z2972" s="6"/>
      <c r="AA2972" s="6"/>
      <c r="AB2972" s="12"/>
      <c r="AC2972" s="6"/>
      <c r="AD2972" s="6"/>
    </row>
    <row r="2973" spans="1:30" hidden="1">
      <c r="A2973" t="s">
        <v>34330</v>
      </c>
      <c r="B2973" t="s">
        <v>5029</v>
      </c>
      <c r="C2973" t="s">
        <v>5031</v>
      </c>
      <c r="D2973">
        <v>2012</v>
      </c>
      <c r="E2973" t="s">
        <v>2704</v>
      </c>
      <c r="F2973" t="s">
        <v>5035</v>
      </c>
      <c r="G2973">
        <v>6</v>
      </c>
      <c r="J2973">
        <v>6</v>
      </c>
      <c r="K2973" t="s">
        <v>34246</v>
      </c>
      <c r="L2973" t="s">
        <v>33929</v>
      </c>
      <c r="M2973" t="s">
        <v>33930</v>
      </c>
      <c r="N2973" t="s">
        <v>33867</v>
      </c>
      <c r="O2973" t="s">
        <v>33853</v>
      </c>
      <c r="P2973" t="s">
        <v>29</v>
      </c>
      <c r="Q2973">
        <v>32.6</v>
      </c>
      <c r="R2973">
        <v>110.7</v>
      </c>
      <c r="S2973">
        <v>9</v>
      </c>
      <c r="T2973">
        <v>13.003933910306801</v>
      </c>
      <c r="U2973">
        <v>99.859353023910003</v>
      </c>
      <c r="V2973">
        <v>75</v>
      </c>
      <c r="W2973">
        <v>13</v>
      </c>
      <c r="Y2973" s="6"/>
      <c r="Z2973" s="6"/>
      <c r="AA2973" s="6"/>
      <c r="AB2973" s="12"/>
      <c r="AC2973" s="6"/>
      <c r="AD2973" s="6"/>
    </row>
    <row r="2974" spans="1:30" hidden="1">
      <c r="A2974" t="s">
        <v>34330</v>
      </c>
      <c r="B2974" t="s">
        <v>5029</v>
      </c>
      <c r="C2974" t="s">
        <v>5031</v>
      </c>
      <c r="D2974">
        <v>2012</v>
      </c>
      <c r="E2974" t="s">
        <v>2704</v>
      </c>
      <c r="F2974" t="s">
        <v>5035</v>
      </c>
      <c r="G2974">
        <v>6</v>
      </c>
      <c r="J2974">
        <v>6</v>
      </c>
      <c r="K2974" t="s">
        <v>34246</v>
      </c>
      <c r="L2974" t="s">
        <v>33929</v>
      </c>
      <c r="M2974" t="s">
        <v>33930</v>
      </c>
      <c r="N2974" t="s">
        <v>33867</v>
      </c>
      <c r="O2974" t="s">
        <v>33853</v>
      </c>
      <c r="P2974" t="s">
        <v>29</v>
      </c>
      <c r="Q2974">
        <v>32.6</v>
      </c>
      <c r="R2974">
        <v>110.7</v>
      </c>
      <c r="S2974">
        <v>9</v>
      </c>
      <c r="T2974">
        <v>13.495297566287199</v>
      </c>
      <c r="U2974">
        <v>12.9395218002812</v>
      </c>
      <c r="V2974">
        <v>75</v>
      </c>
      <c r="W2974">
        <v>13.5</v>
      </c>
      <c r="Y2974" s="6"/>
      <c r="Z2974" s="6"/>
      <c r="AA2974" s="6"/>
      <c r="AB2974" s="12"/>
      <c r="AC2974" s="6"/>
      <c r="AD2974" s="6"/>
    </row>
    <row r="2975" spans="1:30" hidden="1">
      <c r="A2975" t="s">
        <v>34330</v>
      </c>
      <c r="B2975" t="s">
        <v>5029</v>
      </c>
      <c r="C2975" t="s">
        <v>5031</v>
      </c>
      <c r="D2975">
        <v>2012</v>
      </c>
      <c r="E2975" t="s">
        <v>2704</v>
      </c>
      <c r="F2975" t="s">
        <v>5035</v>
      </c>
      <c r="G2975">
        <v>6</v>
      </c>
      <c r="J2975">
        <v>6</v>
      </c>
      <c r="K2975" t="s">
        <v>34246</v>
      </c>
      <c r="L2975" t="s">
        <v>33929</v>
      </c>
      <c r="M2975" t="s">
        <v>33930</v>
      </c>
      <c r="N2975" t="s">
        <v>33867</v>
      </c>
      <c r="O2975" t="s">
        <v>33853</v>
      </c>
      <c r="P2975" t="s">
        <v>29</v>
      </c>
      <c r="Q2975">
        <v>32.6</v>
      </c>
      <c r="R2975">
        <v>110.7</v>
      </c>
      <c r="S2975">
        <v>9</v>
      </c>
      <c r="T2975">
        <v>13.9952793076317</v>
      </c>
      <c r="U2975">
        <v>-0.14064697608999599</v>
      </c>
      <c r="V2975">
        <v>75</v>
      </c>
      <c r="W2975">
        <v>14</v>
      </c>
      <c r="Y2975" s="6"/>
      <c r="Z2975" s="6"/>
      <c r="AA2975" s="6"/>
      <c r="AB2975" s="12"/>
      <c r="AC2975" s="6"/>
      <c r="AD2975" s="6"/>
    </row>
    <row r="2976" spans="1:30" hidden="1">
      <c r="A2976" t="s">
        <v>34330</v>
      </c>
      <c r="B2976" t="s">
        <v>5029</v>
      </c>
      <c r="C2976" t="s">
        <v>5031</v>
      </c>
      <c r="D2976">
        <v>2012</v>
      </c>
      <c r="E2976" t="s">
        <v>2704</v>
      </c>
      <c r="F2976" t="s">
        <v>5035</v>
      </c>
      <c r="G2976">
        <v>6</v>
      </c>
      <c r="J2976">
        <v>6</v>
      </c>
      <c r="K2976" t="s">
        <v>34246</v>
      </c>
      <c r="L2976" t="s">
        <v>33929</v>
      </c>
      <c r="M2976" t="s">
        <v>33930</v>
      </c>
      <c r="N2976" t="s">
        <v>33867</v>
      </c>
      <c r="O2976" t="s">
        <v>33853</v>
      </c>
      <c r="P2976" t="s">
        <v>29</v>
      </c>
      <c r="Q2976">
        <v>32.6</v>
      </c>
      <c r="R2976">
        <v>110.7</v>
      </c>
      <c r="S2976">
        <v>9</v>
      </c>
      <c r="T2976">
        <v>14.5019713814941</v>
      </c>
      <c r="U2976">
        <v>0</v>
      </c>
      <c r="V2976">
        <v>75</v>
      </c>
      <c r="W2976">
        <v>14.5</v>
      </c>
      <c r="Y2976" s="6"/>
      <c r="Z2976" s="6"/>
      <c r="AA2976" s="6"/>
      <c r="AB2976" s="12"/>
      <c r="AC2976" s="6"/>
      <c r="AD2976" s="6"/>
    </row>
    <row r="2977" spans="1:30" hidden="1">
      <c r="A2977" t="s">
        <v>34330</v>
      </c>
      <c r="B2977" t="s">
        <v>5029</v>
      </c>
      <c r="C2977" t="s">
        <v>5031</v>
      </c>
      <c r="D2977">
        <v>2012</v>
      </c>
      <c r="E2977" t="s">
        <v>2704</v>
      </c>
      <c r="F2977" t="s">
        <v>5035</v>
      </c>
      <c r="G2977">
        <v>6</v>
      </c>
      <c r="J2977">
        <v>6</v>
      </c>
      <c r="K2977" t="s">
        <v>34246</v>
      </c>
      <c r="L2977" t="s">
        <v>33929</v>
      </c>
      <c r="M2977" t="s">
        <v>33930</v>
      </c>
      <c r="N2977" t="s">
        <v>33867</v>
      </c>
      <c r="O2977" t="s">
        <v>33853</v>
      </c>
      <c r="P2977" t="s">
        <v>29</v>
      </c>
      <c r="Q2977">
        <v>32.6</v>
      </c>
      <c r="R2977">
        <v>110.7</v>
      </c>
      <c r="S2977">
        <v>9</v>
      </c>
      <c r="T2977">
        <v>15.0023603461841</v>
      </c>
      <c r="U2977">
        <v>-0.14064697608999599</v>
      </c>
      <c r="V2977">
        <v>75</v>
      </c>
      <c r="W2977">
        <v>15</v>
      </c>
      <c r="Y2977" s="6"/>
      <c r="Z2977" s="6"/>
      <c r="AA2977" s="6"/>
      <c r="AB2977" s="12"/>
      <c r="AC2977" s="6"/>
      <c r="AD2977" s="6"/>
    </row>
    <row r="2978" spans="1:30" hidden="1">
      <c r="A2978" t="s">
        <v>34330</v>
      </c>
      <c r="B2978" t="s">
        <v>5029</v>
      </c>
      <c r="C2978" t="s">
        <v>5031</v>
      </c>
      <c r="D2978">
        <v>2012</v>
      </c>
      <c r="E2978" t="s">
        <v>2704</v>
      </c>
      <c r="F2978" t="s">
        <v>5035</v>
      </c>
      <c r="G2978">
        <v>6</v>
      </c>
      <c r="J2978">
        <v>6</v>
      </c>
      <c r="K2978" t="s">
        <v>34246</v>
      </c>
      <c r="L2978" t="s">
        <v>33929</v>
      </c>
      <c r="M2978" t="s">
        <v>33930</v>
      </c>
      <c r="N2978" t="s">
        <v>33867</v>
      </c>
      <c r="O2978" t="s">
        <v>33853</v>
      </c>
      <c r="P2978" t="s">
        <v>29</v>
      </c>
      <c r="Q2978">
        <v>32.6</v>
      </c>
      <c r="R2978">
        <v>110.7</v>
      </c>
      <c r="S2978">
        <v>9</v>
      </c>
      <c r="T2978">
        <v>15.4996066089693</v>
      </c>
      <c r="U2978">
        <v>-0.14064697608999599</v>
      </c>
      <c r="V2978">
        <v>75</v>
      </c>
      <c r="W2978">
        <v>15.5</v>
      </c>
      <c r="Y2978" s="6"/>
      <c r="Z2978" s="6"/>
      <c r="AA2978" s="6"/>
      <c r="AB2978" s="12"/>
      <c r="AC2978" s="6"/>
      <c r="AD2978" s="6"/>
    </row>
    <row r="2979" spans="1:30" hidden="1">
      <c r="A2979" t="s">
        <v>34330</v>
      </c>
      <c r="B2979" t="s">
        <v>5029</v>
      </c>
      <c r="C2979" t="s">
        <v>5031</v>
      </c>
      <c r="D2979">
        <v>2012</v>
      </c>
      <c r="E2979" t="s">
        <v>2704</v>
      </c>
      <c r="F2979" t="s">
        <v>5035</v>
      </c>
      <c r="G2979">
        <v>6</v>
      </c>
      <c r="J2979">
        <v>6</v>
      </c>
      <c r="K2979" t="s">
        <v>34246</v>
      </c>
      <c r="L2979" t="s">
        <v>33929</v>
      </c>
      <c r="M2979" t="s">
        <v>33930</v>
      </c>
      <c r="N2979" t="s">
        <v>33867</v>
      </c>
      <c r="O2979" t="s">
        <v>33853</v>
      </c>
      <c r="P2979" t="s">
        <v>29</v>
      </c>
      <c r="Q2979">
        <v>32.6</v>
      </c>
      <c r="R2979">
        <v>110.7</v>
      </c>
      <c r="S2979">
        <v>9</v>
      </c>
      <c r="T2979">
        <v>16.006298682831599</v>
      </c>
      <c r="U2979">
        <v>0</v>
      </c>
      <c r="V2979">
        <v>75</v>
      </c>
      <c r="W2979">
        <v>16</v>
      </c>
      <c r="Y2979" s="6"/>
      <c r="Z2979" s="6"/>
      <c r="AA2979" s="6"/>
      <c r="AB2979" s="12"/>
      <c r="AC2979" s="6"/>
      <c r="AD2979" s="6"/>
    </row>
    <row r="2980" spans="1:30" hidden="1">
      <c r="A2980" t="s">
        <v>34330</v>
      </c>
      <c r="B2980" t="s">
        <v>5029</v>
      </c>
      <c r="C2980" t="s">
        <v>5031</v>
      </c>
      <c r="D2980">
        <v>2012</v>
      </c>
      <c r="E2980" t="s">
        <v>2704</v>
      </c>
      <c r="F2980" t="s">
        <v>5035</v>
      </c>
      <c r="G2980">
        <v>6</v>
      </c>
      <c r="J2980">
        <v>6</v>
      </c>
      <c r="K2980" t="s">
        <v>34246</v>
      </c>
      <c r="L2980" t="s">
        <v>33929</v>
      </c>
      <c r="M2980" t="s">
        <v>33930</v>
      </c>
      <c r="N2980" t="s">
        <v>33867</v>
      </c>
      <c r="O2980" t="s">
        <v>33853</v>
      </c>
      <c r="P2980" t="s">
        <v>33935</v>
      </c>
      <c r="Q2980">
        <v>27.55</v>
      </c>
      <c r="R2980">
        <v>109.966666666667</v>
      </c>
      <c r="S2980">
        <v>9</v>
      </c>
      <c r="T2980">
        <v>12.006028676048199</v>
      </c>
      <c r="U2980">
        <v>91.420534458509096</v>
      </c>
      <c r="V2980">
        <v>75</v>
      </c>
      <c r="W2980">
        <v>12</v>
      </c>
      <c r="Y2980" s="6"/>
      <c r="Z2980" s="6"/>
      <c r="AA2980" s="6"/>
      <c r="AB2980" s="12"/>
      <c r="AC2980" s="6"/>
      <c r="AD2980" s="6"/>
    </row>
    <row r="2981" spans="1:30" hidden="1">
      <c r="A2981" t="s">
        <v>34330</v>
      </c>
      <c r="B2981" t="s">
        <v>5029</v>
      </c>
      <c r="C2981" t="s">
        <v>5031</v>
      </c>
      <c r="D2981">
        <v>2012</v>
      </c>
      <c r="E2981" t="s">
        <v>2704</v>
      </c>
      <c r="F2981" t="s">
        <v>5035</v>
      </c>
      <c r="G2981">
        <v>6</v>
      </c>
      <c r="J2981">
        <v>6</v>
      </c>
      <c r="K2981" t="s">
        <v>34246</v>
      </c>
      <c r="L2981" t="s">
        <v>33929</v>
      </c>
      <c r="M2981" t="s">
        <v>33930</v>
      </c>
      <c r="N2981" t="s">
        <v>33867</v>
      </c>
      <c r="O2981" t="s">
        <v>33853</v>
      </c>
      <c r="P2981" t="s">
        <v>33935</v>
      </c>
      <c r="Q2981">
        <v>27.55</v>
      </c>
      <c r="R2981">
        <v>109.966666666667</v>
      </c>
      <c r="S2981">
        <v>9</v>
      </c>
      <c r="T2981">
        <v>12.4956572064699</v>
      </c>
      <c r="U2981">
        <v>49.367088607594901</v>
      </c>
      <c r="V2981">
        <v>75</v>
      </c>
      <c r="W2981">
        <v>12.5</v>
      </c>
      <c r="Y2981" s="6"/>
      <c r="Z2981" s="6"/>
      <c r="AA2981" s="6"/>
      <c r="AB2981" s="12"/>
      <c r="AC2981" s="6"/>
      <c r="AD2981" s="6"/>
    </row>
    <row r="2982" spans="1:30" hidden="1">
      <c r="A2982" t="s">
        <v>34330</v>
      </c>
      <c r="B2982" t="s">
        <v>5029</v>
      </c>
      <c r="C2982" t="s">
        <v>5031</v>
      </c>
      <c r="D2982">
        <v>2012</v>
      </c>
      <c r="E2982" t="s">
        <v>2704</v>
      </c>
      <c r="F2982" t="s">
        <v>5035</v>
      </c>
      <c r="G2982">
        <v>6</v>
      </c>
      <c r="J2982">
        <v>6</v>
      </c>
      <c r="K2982" t="s">
        <v>34246</v>
      </c>
      <c r="L2982" t="s">
        <v>33929</v>
      </c>
      <c r="M2982" t="s">
        <v>33930</v>
      </c>
      <c r="N2982" t="s">
        <v>33867</v>
      </c>
      <c r="O2982" t="s">
        <v>33853</v>
      </c>
      <c r="P2982" t="s">
        <v>33935</v>
      </c>
      <c r="Q2982">
        <v>27.55</v>
      </c>
      <c r="R2982">
        <v>109.966666666667</v>
      </c>
      <c r="S2982">
        <v>9</v>
      </c>
      <c r="T2982">
        <v>12.9979539240063</v>
      </c>
      <c r="U2982">
        <v>9.8452883263009792</v>
      </c>
      <c r="V2982">
        <v>75</v>
      </c>
      <c r="W2982">
        <v>13</v>
      </c>
      <c r="Y2982" s="6"/>
      <c r="Z2982" s="6"/>
      <c r="AA2982" s="6"/>
      <c r="AB2982" s="12"/>
      <c r="AC2982" s="6"/>
      <c r="AD2982" s="6"/>
    </row>
    <row r="2983" spans="1:30" hidden="1">
      <c r="A2983" t="s">
        <v>34330</v>
      </c>
      <c r="B2983" t="s">
        <v>5029</v>
      </c>
      <c r="C2983" t="s">
        <v>5031</v>
      </c>
      <c r="D2983">
        <v>2012</v>
      </c>
      <c r="E2983" t="s">
        <v>2704</v>
      </c>
      <c r="F2983" t="s">
        <v>5035</v>
      </c>
      <c r="G2983">
        <v>6</v>
      </c>
      <c r="J2983">
        <v>6</v>
      </c>
      <c r="K2983" t="s">
        <v>34246</v>
      </c>
      <c r="L2983" t="s">
        <v>33929</v>
      </c>
      <c r="M2983" t="s">
        <v>33930</v>
      </c>
      <c r="N2983" t="s">
        <v>33867</v>
      </c>
      <c r="O2983" t="s">
        <v>33853</v>
      </c>
      <c r="P2983" t="s">
        <v>33935</v>
      </c>
      <c r="Q2983">
        <v>27.55</v>
      </c>
      <c r="R2983">
        <v>109.966666666667</v>
      </c>
      <c r="S2983">
        <v>9</v>
      </c>
      <c r="T2983">
        <v>13.498028618505799</v>
      </c>
      <c r="U2983">
        <v>-0.28129395218002101</v>
      </c>
      <c r="V2983">
        <v>75</v>
      </c>
      <c r="W2983">
        <v>13.5</v>
      </c>
      <c r="Y2983" s="6"/>
      <c r="Z2983" s="6"/>
      <c r="AA2983" s="6"/>
      <c r="AB2983" s="12"/>
      <c r="AC2983" s="6"/>
      <c r="AD2983" s="6"/>
    </row>
    <row r="2984" spans="1:30" hidden="1">
      <c r="A2984" t="s">
        <v>34330</v>
      </c>
      <c r="B2984" t="s">
        <v>5029</v>
      </c>
      <c r="C2984" t="s">
        <v>5031</v>
      </c>
      <c r="D2984">
        <v>2012</v>
      </c>
      <c r="E2984" t="s">
        <v>2704</v>
      </c>
      <c r="F2984" t="s">
        <v>5035</v>
      </c>
      <c r="G2984">
        <v>6</v>
      </c>
      <c r="J2984">
        <v>6</v>
      </c>
      <c r="K2984" t="s">
        <v>34246</v>
      </c>
      <c r="L2984" t="s">
        <v>33929</v>
      </c>
      <c r="M2984" t="s">
        <v>33930</v>
      </c>
      <c r="N2984" t="s">
        <v>33867</v>
      </c>
      <c r="O2984" t="s">
        <v>33853</v>
      </c>
      <c r="P2984" t="s">
        <v>33935</v>
      </c>
      <c r="Q2984">
        <v>27.55</v>
      </c>
      <c r="R2984">
        <v>109.966666666667</v>
      </c>
      <c r="S2984">
        <v>9</v>
      </c>
      <c r="T2984">
        <v>14.001564711441301</v>
      </c>
      <c r="U2984">
        <v>-0.42194092827004598</v>
      </c>
      <c r="V2984">
        <v>75</v>
      </c>
      <c r="W2984">
        <v>14</v>
      </c>
      <c r="Y2984" s="6"/>
      <c r="Z2984" s="6"/>
      <c r="AA2984" s="6"/>
      <c r="AB2984" s="12"/>
      <c r="AC2984" s="6"/>
      <c r="AD2984" s="6"/>
    </row>
    <row r="2985" spans="1:30" hidden="1">
      <c r="A2985" t="s">
        <v>34330</v>
      </c>
      <c r="B2985" t="s">
        <v>5029</v>
      </c>
      <c r="C2985" t="s">
        <v>5031</v>
      </c>
      <c r="D2985">
        <v>2012</v>
      </c>
      <c r="E2985" t="s">
        <v>2704</v>
      </c>
      <c r="F2985" t="s">
        <v>5035</v>
      </c>
      <c r="G2985">
        <v>6</v>
      </c>
      <c r="J2985">
        <v>6</v>
      </c>
      <c r="K2985" t="s">
        <v>34246</v>
      </c>
      <c r="L2985" t="s">
        <v>33929</v>
      </c>
      <c r="M2985" t="s">
        <v>33930</v>
      </c>
      <c r="N2985" t="s">
        <v>33867</v>
      </c>
      <c r="O2985" t="s">
        <v>33853</v>
      </c>
      <c r="P2985" t="s">
        <v>33935</v>
      </c>
      <c r="Q2985">
        <v>27.55</v>
      </c>
      <c r="R2985">
        <v>109.966666666667</v>
      </c>
      <c r="S2985">
        <v>9</v>
      </c>
      <c r="T2985">
        <v>14.501966955153399</v>
      </c>
      <c r="U2985">
        <v>-0.14064697608999599</v>
      </c>
      <c r="V2985">
        <v>75</v>
      </c>
      <c r="W2985">
        <v>14.5</v>
      </c>
      <c r="Y2985" s="6"/>
      <c r="Z2985" s="6"/>
      <c r="AA2985" s="6"/>
      <c r="AB2985" s="12"/>
      <c r="AC2985" s="6"/>
      <c r="AD2985" s="6"/>
    </row>
    <row r="2986" spans="1:30" hidden="1">
      <c r="A2986" t="s">
        <v>34330</v>
      </c>
      <c r="B2986" t="s">
        <v>5029</v>
      </c>
      <c r="C2986" t="s">
        <v>5031</v>
      </c>
      <c r="D2986">
        <v>2012</v>
      </c>
      <c r="E2986" t="s">
        <v>2704</v>
      </c>
      <c r="F2986" t="s">
        <v>5035</v>
      </c>
      <c r="G2986">
        <v>6</v>
      </c>
      <c r="J2986">
        <v>6</v>
      </c>
      <c r="K2986" t="s">
        <v>34246</v>
      </c>
      <c r="L2986" t="s">
        <v>33929</v>
      </c>
      <c r="M2986" t="s">
        <v>33930</v>
      </c>
      <c r="N2986" t="s">
        <v>33867</v>
      </c>
      <c r="O2986" t="s">
        <v>33853</v>
      </c>
      <c r="P2986" t="s">
        <v>33935</v>
      </c>
      <c r="Q2986">
        <v>27.55</v>
      </c>
      <c r="R2986">
        <v>109.966666666667</v>
      </c>
      <c r="S2986">
        <v>9</v>
      </c>
      <c r="T2986">
        <v>14.9960616633524</v>
      </c>
      <c r="U2986">
        <v>-0.28129395218002101</v>
      </c>
      <c r="V2986">
        <v>75</v>
      </c>
      <c r="W2986">
        <v>15</v>
      </c>
      <c r="Y2986" s="6"/>
      <c r="Z2986" s="6"/>
      <c r="AA2986" s="6"/>
      <c r="AB2986" s="12"/>
      <c r="AC2986" s="6"/>
      <c r="AD2986" s="6"/>
    </row>
    <row r="2987" spans="1:30" hidden="1">
      <c r="A2987" t="s">
        <v>34330</v>
      </c>
      <c r="B2987" t="s">
        <v>5029</v>
      </c>
      <c r="C2987" t="s">
        <v>5031</v>
      </c>
      <c r="D2987">
        <v>2012</v>
      </c>
      <c r="E2987" t="s">
        <v>2704</v>
      </c>
      <c r="F2987" t="s">
        <v>5035</v>
      </c>
      <c r="G2987">
        <v>6</v>
      </c>
      <c r="J2987">
        <v>6</v>
      </c>
      <c r="K2987" t="s">
        <v>34246</v>
      </c>
      <c r="L2987" t="s">
        <v>33929</v>
      </c>
      <c r="M2987" t="s">
        <v>33930</v>
      </c>
      <c r="N2987" t="s">
        <v>33867</v>
      </c>
      <c r="O2987" t="s">
        <v>33853</v>
      </c>
      <c r="P2987" t="s">
        <v>33935</v>
      </c>
      <c r="Q2987">
        <v>27.55</v>
      </c>
      <c r="R2987">
        <v>109.966666666667</v>
      </c>
      <c r="S2987">
        <v>9</v>
      </c>
      <c r="T2987">
        <v>15.4964550543831</v>
      </c>
      <c r="U2987">
        <v>-0.28129395218002101</v>
      </c>
      <c r="V2987">
        <v>75</v>
      </c>
      <c r="W2987">
        <v>15.5</v>
      </c>
      <c r="Y2987" s="6"/>
      <c r="Z2987" s="6"/>
      <c r="AA2987" s="6"/>
      <c r="AB2987" s="12"/>
      <c r="AC2987" s="6"/>
      <c r="AD2987" s="6"/>
    </row>
    <row r="2988" spans="1:30" hidden="1">
      <c r="A2988" t="s">
        <v>34330</v>
      </c>
      <c r="B2988" t="s">
        <v>5029</v>
      </c>
      <c r="C2988" t="s">
        <v>5031</v>
      </c>
      <c r="D2988">
        <v>2012</v>
      </c>
      <c r="E2988" t="s">
        <v>2704</v>
      </c>
      <c r="F2988" t="s">
        <v>5035</v>
      </c>
      <c r="G2988">
        <v>6</v>
      </c>
      <c r="J2988">
        <v>6</v>
      </c>
      <c r="K2988" t="s">
        <v>34246</v>
      </c>
      <c r="L2988" t="s">
        <v>33929</v>
      </c>
      <c r="M2988" t="s">
        <v>33930</v>
      </c>
      <c r="N2988" t="s">
        <v>33867</v>
      </c>
      <c r="O2988" t="s">
        <v>33853</v>
      </c>
      <c r="P2988" t="s">
        <v>33935</v>
      </c>
      <c r="Q2988">
        <v>27.55</v>
      </c>
      <c r="R2988">
        <v>109.966666666667</v>
      </c>
      <c r="S2988">
        <v>9</v>
      </c>
      <c r="T2988">
        <v>15.996866150776601</v>
      </c>
      <c r="U2988">
        <v>0.281293952180035</v>
      </c>
      <c r="V2988">
        <v>75</v>
      </c>
      <c r="W2988">
        <v>16</v>
      </c>
      <c r="Y2988" s="6"/>
      <c r="Z2988" s="6"/>
      <c r="AA2988" s="6"/>
      <c r="AB2988" s="12"/>
      <c r="AC2988" s="6"/>
      <c r="AD2988" s="6"/>
    </row>
    <row r="2989" spans="1:30" hidden="1">
      <c r="A2989" t="s">
        <v>34330</v>
      </c>
      <c r="B2989" t="s">
        <v>5029</v>
      </c>
      <c r="C2989" t="s">
        <v>5031</v>
      </c>
      <c r="D2989">
        <v>2012</v>
      </c>
      <c r="E2989" t="s">
        <v>2704</v>
      </c>
      <c r="F2989" t="s">
        <v>5035</v>
      </c>
      <c r="G2989">
        <v>6</v>
      </c>
      <c r="J2989">
        <v>6</v>
      </c>
      <c r="K2989" t="s">
        <v>34246</v>
      </c>
      <c r="L2989" t="s">
        <v>33929</v>
      </c>
      <c r="M2989" t="s">
        <v>33930</v>
      </c>
      <c r="N2989" t="s">
        <v>33867</v>
      </c>
      <c r="O2989" t="s">
        <v>33853</v>
      </c>
      <c r="P2989" t="s">
        <v>33931</v>
      </c>
      <c r="Q2989">
        <v>46.616666666666703</v>
      </c>
      <c r="R2989">
        <v>132.48333333333301</v>
      </c>
      <c r="S2989">
        <v>9</v>
      </c>
      <c r="T2989">
        <v>11.9937013171683</v>
      </c>
      <c r="U2989">
        <v>99.718706047819893</v>
      </c>
      <c r="V2989">
        <v>75</v>
      </c>
      <c r="W2989">
        <v>12</v>
      </c>
      <c r="Y2989" s="6"/>
      <c r="Z2989" s="6"/>
      <c r="AA2989" s="6"/>
      <c r="AB2989" s="12"/>
      <c r="AC2989" s="6"/>
      <c r="AD2989" s="6"/>
    </row>
    <row r="2990" spans="1:30" hidden="1">
      <c r="A2990" t="s">
        <v>34330</v>
      </c>
      <c r="B2990" t="s">
        <v>5029</v>
      </c>
      <c r="C2990" t="s">
        <v>5031</v>
      </c>
      <c r="D2990">
        <v>2012</v>
      </c>
      <c r="E2990" t="s">
        <v>2704</v>
      </c>
      <c r="F2990" t="s">
        <v>5035</v>
      </c>
      <c r="G2990">
        <v>6</v>
      </c>
      <c r="J2990">
        <v>6</v>
      </c>
      <c r="K2990" t="s">
        <v>34246</v>
      </c>
      <c r="L2990" t="s">
        <v>33929</v>
      </c>
      <c r="M2990" t="s">
        <v>33930</v>
      </c>
      <c r="N2990" t="s">
        <v>33867</v>
      </c>
      <c r="O2990" t="s">
        <v>33853</v>
      </c>
      <c r="P2990" t="s">
        <v>33931</v>
      </c>
      <c r="Q2990">
        <v>46.616666666666703</v>
      </c>
      <c r="R2990">
        <v>132.48333333333301</v>
      </c>
      <c r="S2990">
        <v>9</v>
      </c>
      <c r="T2990">
        <v>12.4972374101037</v>
      </c>
      <c r="U2990">
        <v>99.578059071729896</v>
      </c>
      <c r="V2990">
        <v>75</v>
      </c>
      <c r="W2990">
        <v>12.5</v>
      </c>
      <c r="Y2990" s="6"/>
      <c r="Z2990" s="6"/>
      <c r="AA2990" s="6"/>
      <c r="AB2990" s="12"/>
      <c r="AC2990" s="6"/>
      <c r="AD2990" s="6"/>
    </row>
    <row r="2991" spans="1:30" hidden="1">
      <c r="A2991" t="s">
        <v>34330</v>
      </c>
      <c r="B2991" t="s">
        <v>5029</v>
      </c>
      <c r="C2991" t="s">
        <v>5031</v>
      </c>
      <c r="D2991">
        <v>2012</v>
      </c>
      <c r="E2991" t="s">
        <v>2704</v>
      </c>
      <c r="F2991" t="s">
        <v>5035</v>
      </c>
      <c r="G2991">
        <v>6</v>
      </c>
      <c r="J2991">
        <v>6</v>
      </c>
      <c r="K2991" t="s">
        <v>34246</v>
      </c>
      <c r="L2991" t="s">
        <v>33929</v>
      </c>
      <c r="M2991" t="s">
        <v>33930</v>
      </c>
      <c r="N2991" t="s">
        <v>33867</v>
      </c>
      <c r="O2991" t="s">
        <v>33853</v>
      </c>
      <c r="P2991" t="s">
        <v>33931</v>
      </c>
      <c r="Q2991">
        <v>46.616666666666703</v>
      </c>
      <c r="R2991">
        <v>132.48333333333301</v>
      </c>
      <c r="S2991">
        <v>9</v>
      </c>
      <c r="T2991">
        <v>12.994492525570401</v>
      </c>
      <c r="U2991">
        <v>99.859353023910003</v>
      </c>
      <c r="V2991">
        <v>75</v>
      </c>
      <c r="W2991">
        <v>13</v>
      </c>
      <c r="Y2991" s="6"/>
      <c r="Z2991" s="6"/>
      <c r="AA2991" s="6"/>
      <c r="AB2991" s="12"/>
      <c r="AC2991" s="6"/>
      <c r="AD2991" s="6"/>
    </row>
    <row r="2992" spans="1:30" hidden="1">
      <c r="A2992" t="s">
        <v>34330</v>
      </c>
      <c r="B2992" t="s">
        <v>5029</v>
      </c>
      <c r="C2992" t="s">
        <v>5031</v>
      </c>
      <c r="D2992">
        <v>2012</v>
      </c>
      <c r="E2992" t="s">
        <v>2704</v>
      </c>
      <c r="F2992" t="s">
        <v>5035</v>
      </c>
      <c r="G2992">
        <v>6</v>
      </c>
      <c r="J2992">
        <v>6</v>
      </c>
      <c r="K2992" t="s">
        <v>34246</v>
      </c>
      <c r="L2992" t="s">
        <v>33929</v>
      </c>
      <c r="M2992" t="s">
        <v>33930</v>
      </c>
      <c r="N2992" t="s">
        <v>33867</v>
      </c>
      <c r="O2992" t="s">
        <v>33853</v>
      </c>
      <c r="P2992" t="s">
        <v>33931</v>
      </c>
      <c r="Q2992">
        <v>46.616666666666703</v>
      </c>
      <c r="R2992">
        <v>132.48333333333301</v>
      </c>
      <c r="S2992">
        <v>9</v>
      </c>
      <c r="T2992">
        <v>13.498033044846499</v>
      </c>
      <c r="U2992">
        <v>99.859353023910003</v>
      </c>
      <c r="V2992">
        <v>75</v>
      </c>
      <c r="W2992">
        <v>13.5</v>
      </c>
      <c r="Y2992" s="6"/>
      <c r="Z2992" s="6"/>
      <c r="AA2992" s="6"/>
      <c r="AB2992" s="12"/>
      <c r="AC2992" s="6"/>
      <c r="AD2992" s="6"/>
    </row>
    <row r="2993" spans="1:30" hidden="1">
      <c r="A2993" t="s">
        <v>34330</v>
      </c>
      <c r="B2993" t="s">
        <v>5029</v>
      </c>
      <c r="C2993" t="s">
        <v>5031</v>
      </c>
      <c r="D2993">
        <v>2012</v>
      </c>
      <c r="E2993" t="s">
        <v>2704</v>
      </c>
      <c r="F2993" t="s">
        <v>5035</v>
      </c>
      <c r="G2993">
        <v>6</v>
      </c>
      <c r="J2993">
        <v>6</v>
      </c>
      <c r="K2993" t="s">
        <v>34246</v>
      </c>
      <c r="L2993" t="s">
        <v>33929</v>
      </c>
      <c r="M2993" t="s">
        <v>33930</v>
      </c>
      <c r="N2993" t="s">
        <v>33867</v>
      </c>
      <c r="O2993" t="s">
        <v>33853</v>
      </c>
      <c r="P2993" t="s">
        <v>33931</v>
      </c>
      <c r="Q2993">
        <v>46.616666666666703</v>
      </c>
      <c r="R2993">
        <v>132.48333333333301</v>
      </c>
      <c r="S2993">
        <v>9</v>
      </c>
      <c r="T2993">
        <v>13.9952881603132</v>
      </c>
      <c r="U2993">
        <v>100.14064697609</v>
      </c>
      <c r="V2993">
        <v>75</v>
      </c>
      <c r="W2993">
        <v>14</v>
      </c>
      <c r="Y2993" s="6"/>
      <c r="Z2993" s="6"/>
      <c r="AA2993" s="6"/>
      <c r="AB2993" s="12"/>
      <c r="AC2993" s="6"/>
      <c r="AD2993" s="6"/>
    </row>
    <row r="2994" spans="1:30" hidden="1">
      <c r="A2994" t="s">
        <v>34330</v>
      </c>
      <c r="B2994" t="s">
        <v>5029</v>
      </c>
      <c r="C2994" t="s">
        <v>5031</v>
      </c>
      <c r="D2994">
        <v>2012</v>
      </c>
      <c r="E2994" t="s">
        <v>2704</v>
      </c>
      <c r="F2994" t="s">
        <v>5035</v>
      </c>
      <c r="G2994">
        <v>6</v>
      </c>
      <c r="J2994">
        <v>6</v>
      </c>
      <c r="K2994" t="s">
        <v>34246</v>
      </c>
      <c r="L2994" t="s">
        <v>33929</v>
      </c>
      <c r="M2994" t="s">
        <v>33930</v>
      </c>
      <c r="N2994" t="s">
        <v>33867</v>
      </c>
      <c r="O2994" t="s">
        <v>33853</v>
      </c>
      <c r="P2994" t="s">
        <v>33931</v>
      </c>
      <c r="Q2994">
        <v>46.616666666666703</v>
      </c>
      <c r="R2994">
        <v>132.48333333333301</v>
      </c>
      <c r="S2994">
        <v>9</v>
      </c>
      <c r="T2994">
        <v>14.501962528812699</v>
      </c>
      <c r="U2994">
        <v>99.718706047819893</v>
      </c>
      <c r="V2994">
        <v>75</v>
      </c>
      <c r="W2994">
        <v>14.5</v>
      </c>
      <c r="Y2994" s="6"/>
      <c r="Z2994" s="6"/>
      <c r="AA2994" s="6"/>
      <c r="AB2994" s="12"/>
      <c r="AC2994" s="6"/>
      <c r="AD2994" s="6"/>
    </row>
    <row r="2995" spans="1:30" hidden="1">
      <c r="A2995" t="s">
        <v>34330</v>
      </c>
      <c r="B2995" t="s">
        <v>5029</v>
      </c>
      <c r="C2995" t="s">
        <v>5031</v>
      </c>
      <c r="D2995">
        <v>2012</v>
      </c>
      <c r="E2995" t="s">
        <v>2704</v>
      </c>
      <c r="F2995" t="s">
        <v>5035</v>
      </c>
      <c r="G2995">
        <v>6</v>
      </c>
      <c r="J2995">
        <v>6</v>
      </c>
      <c r="K2995" t="s">
        <v>34246</v>
      </c>
      <c r="L2995" t="s">
        <v>33929</v>
      </c>
      <c r="M2995" t="s">
        <v>33930</v>
      </c>
      <c r="N2995" t="s">
        <v>33867</v>
      </c>
      <c r="O2995" t="s">
        <v>33853</v>
      </c>
      <c r="P2995" t="s">
        <v>33931</v>
      </c>
      <c r="Q2995">
        <v>46.616666666666703</v>
      </c>
      <c r="R2995">
        <v>132.48333333333301</v>
      </c>
      <c r="S2995">
        <v>9</v>
      </c>
      <c r="T2995">
        <v>14.992887977062701</v>
      </c>
      <c r="U2995">
        <v>98.874824191279899</v>
      </c>
      <c r="V2995">
        <v>75</v>
      </c>
      <c r="W2995">
        <v>15</v>
      </c>
      <c r="Y2995" s="6"/>
      <c r="Z2995" s="6"/>
      <c r="AA2995" s="6"/>
      <c r="AB2995" s="12"/>
      <c r="AC2995" s="6"/>
      <c r="AD2995" s="6"/>
    </row>
    <row r="2996" spans="1:30" hidden="1">
      <c r="A2996" t="s">
        <v>34330</v>
      </c>
      <c r="B2996" t="s">
        <v>5029</v>
      </c>
      <c r="C2996" t="s">
        <v>5031</v>
      </c>
      <c r="D2996">
        <v>2012</v>
      </c>
      <c r="E2996" t="s">
        <v>2704</v>
      </c>
      <c r="F2996" t="s">
        <v>5035</v>
      </c>
      <c r="G2996">
        <v>6</v>
      </c>
      <c r="J2996">
        <v>6</v>
      </c>
      <c r="K2996" t="s">
        <v>34246</v>
      </c>
      <c r="L2996" t="s">
        <v>33929</v>
      </c>
      <c r="M2996" t="s">
        <v>33930</v>
      </c>
      <c r="N2996" t="s">
        <v>33867</v>
      </c>
      <c r="O2996" t="s">
        <v>33853</v>
      </c>
      <c r="P2996" t="s">
        <v>33931</v>
      </c>
      <c r="Q2996">
        <v>46.616666666666703</v>
      </c>
      <c r="R2996">
        <v>132.48333333333301</v>
      </c>
      <c r="S2996">
        <v>9</v>
      </c>
      <c r="T2996">
        <v>15.4931352988499</v>
      </c>
      <c r="U2996">
        <v>94.233473980309398</v>
      </c>
      <c r="V2996">
        <v>75</v>
      </c>
      <c r="W2996">
        <v>15.5</v>
      </c>
      <c r="Y2996" s="6"/>
      <c r="Z2996" s="6"/>
      <c r="AA2996" s="6"/>
      <c r="AB2996" s="12"/>
      <c r="AC2996" s="6"/>
      <c r="AD2996" s="6"/>
    </row>
    <row r="2997" spans="1:30" hidden="1">
      <c r="A2997" t="s">
        <v>34330</v>
      </c>
      <c r="B2997" t="s">
        <v>5029</v>
      </c>
      <c r="C2997" t="s">
        <v>5031</v>
      </c>
      <c r="D2997">
        <v>2012</v>
      </c>
      <c r="E2997" t="s">
        <v>2704</v>
      </c>
      <c r="F2997" t="s">
        <v>5035</v>
      </c>
      <c r="G2997">
        <v>6</v>
      </c>
      <c r="J2997">
        <v>6</v>
      </c>
      <c r="K2997" t="s">
        <v>34246</v>
      </c>
      <c r="L2997" t="s">
        <v>33929</v>
      </c>
      <c r="M2997" t="s">
        <v>33930</v>
      </c>
      <c r="N2997" t="s">
        <v>33867</v>
      </c>
      <c r="O2997" t="s">
        <v>33853</v>
      </c>
      <c r="P2997" t="s">
        <v>33931</v>
      </c>
      <c r="Q2997">
        <v>46.616666666666703</v>
      </c>
      <c r="R2997">
        <v>132.48333333333301</v>
      </c>
      <c r="S2997">
        <v>9</v>
      </c>
      <c r="T2997">
        <v>16.002868268780599</v>
      </c>
      <c r="U2997">
        <v>90.998593530239106</v>
      </c>
      <c r="V2997">
        <v>75</v>
      </c>
      <c r="W2997">
        <v>16</v>
      </c>
      <c r="Y2997" s="6"/>
      <c r="Z2997" s="6"/>
      <c r="AA2997" s="6"/>
      <c r="AB2997" s="12"/>
      <c r="AC2997" s="6"/>
      <c r="AD2997" s="6"/>
    </row>
    <row r="2998" spans="1:30" hidden="1">
      <c r="A2998" t="s">
        <v>34330</v>
      </c>
      <c r="B2998" t="s">
        <v>5029</v>
      </c>
      <c r="C2998" t="s">
        <v>5031</v>
      </c>
      <c r="D2998">
        <v>2012</v>
      </c>
      <c r="E2998" t="s">
        <v>2704</v>
      </c>
      <c r="F2998" t="s">
        <v>5035</v>
      </c>
      <c r="G2998">
        <v>6</v>
      </c>
      <c r="J2998">
        <v>6</v>
      </c>
      <c r="K2998" t="s">
        <v>34246</v>
      </c>
      <c r="L2998" t="s">
        <v>33929</v>
      </c>
      <c r="M2998" t="s">
        <v>33930</v>
      </c>
      <c r="N2998" t="s">
        <v>33867</v>
      </c>
      <c r="O2998" t="s">
        <v>33853</v>
      </c>
      <c r="P2998" t="s">
        <v>33934</v>
      </c>
      <c r="Q2998">
        <v>30.55</v>
      </c>
      <c r="R2998">
        <v>114.316666666667</v>
      </c>
      <c r="S2998">
        <v>9</v>
      </c>
      <c r="T2998">
        <v>11.9968484454138</v>
      </c>
      <c r="U2998">
        <v>99.718706047819893</v>
      </c>
      <c r="V2998">
        <v>75</v>
      </c>
      <c r="W2998">
        <v>12</v>
      </c>
      <c r="Y2998" s="6"/>
      <c r="Z2998" s="6"/>
      <c r="AA2998" s="6"/>
      <c r="AB2998" s="12"/>
      <c r="AC2998" s="6"/>
      <c r="AD2998" s="6"/>
    </row>
    <row r="2999" spans="1:30" hidden="1">
      <c r="A2999" t="s">
        <v>34330</v>
      </c>
      <c r="B2999" t="s">
        <v>5029</v>
      </c>
      <c r="C2999" t="s">
        <v>5031</v>
      </c>
      <c r="D2999">
        <v>2012</v>
      </c>
      <c r="E2999" t="s">
        <v>2704</v>
      </c>
      <c r="F2999" t="s">
        <v>5035</v>
      </c>
      <c r="G2999">
        <v>6</v>
      </c>
      <c r="J2999">
        <v>6</v>
      </c>
      <c r="K2999" t="s">
        <v>34246</v>
      </c>
      <c r="L2999" t="s">
        <v>33929</v>
      </c>
      <c r="M2999" t="s">
        <v>33930</v>
      </c>
      <c r="N2999" t="s">
        <v>33867</v>
      </c>
      <c r="O2999" t="s">
        <v>33853</v>
      </c>
      <c r="P2999" t="s">
        <v>33934</v>
      </c>
      <c r="Q2999">
        <v>30.55</v>
      </c>
      <c r="R2999">
        <v>114.316666666667</v>
      </c>
      <c r="S2999">
        <v>9</v>
      </c>
      <c r="T2999">
        <v>12.5066876475216</v>
      </c>
      <c r="U2999">
        <v>99.859353023910003</v>
      </c>
      <c r="V2999">
        <v>75</v>
      </c>
      <c r="W2999">
        <v>12.5</v>
      </c>
      <c r="Y2999" s="6"/>
      <c r="Z2999" s="6"/>
      <c r="AA2999" s="6"/>
      <c r="AB2999" s="12"/>
      <c r="AC2999" s="6"/>
      <c r="AD2999" s="6"/>
    </row>
    <row r="3000" spans="1:30" hidden="1">
      <c r="A3000" t="s">
        <v>34330</v>
      </c>
      <c r="B3000" t="s">
        <v>5029</v>
      </c>
      <c r="C3000" t="s">
        <v>5031</v>
      </c>
      <c r="D3000">
        <v>2012</v>
      </c>
      <c r="E3000" t="s">
        <v>2704</v>
      </c>
      <c r="F3000" t="s">
        <v>5035</v>
      </c>
      <c r="G3000">
        <v>6</v>
      </c>
      <c r="J3000">
        <v>6</v>
      </c>
      <c r="K3000" t="s">
        <v>34246</v>
      </c>
      <c r="L3000" t="s">
        <v>33929</v>
      </c>
      <c r="M3000" t="s">
        <v>33930</v>
      </c>
      <c r="N3000" t="s">
        <v>33867</v>
      </c>
      <c r="O3000" t="s">
        <v>33853</v>
      </c>
      <c r="P3000" t="s">
        <v>33934</v>
      </c>
      <c r="Q3000">
        <v>30.55</v>
      </c>
      <c r="R3000">
        <v>114.316666666667</v>
      </c>
      <c r="S3000">
        <v>9</v>
      </c>
      <c r="T3000">
        <v>12.996595037408101</v>
      </c>
      <c r="U3000">
        <v>66.6666666666666</v>
      </c>
      <c r="V3000">
        <v>75</v>
      </c>
      <c r="W3000">
        <v>13</v>
      </c>
      <c r="Y3000" s="6"/>
      <c r="Z3000" s="6"/>
      <c r="AA3000" s="6"/>
      <c r="AB3000" s="12"/>
      <c r="AC3000" s="6"/>
      <c r="AD3000" s="6"/>
    </row>
    <row r="3001" spans="1:30" hidden="1">
      <c r="A3001" t="s">
        <v>34330</v>
      </c>
      <c r="B3001" t="s">
        <v>5029</v>
      </c>
      <c r="C3001" t="s">
        <v>5031</v>
      </c>
      <c r="D3001">
        <v>2012</v>
      </c>
      <c r="E3001" t="s">
        <v>2704</v>
      </c>
      <c r="F3001" t="s">
        <v>5035</v>
      </c>
      <c r="G3001">
        <v>6</v>
      </c>
      <c r="J3001">
        <v>6</v>
      </c>
      <c r="K3001" t="s">
        <v>34246</v>
      </c>
      <c r="L3001" t="s">
        <v>33929</v>
      </c>
      <c r="M3001" t="s">
        <v>33930</v>
      </c>
      <c r="N3001" t="s">
        <v>33867</v>
      </c>
      <c r="O3001" t="s">
        <v>33853</v>
      </c>
      <c r="P3001" t="s">
        <v>33934</v>
      </c>
      <c r="Q3001">
        <v>30.55</v>
      </c>
      <c r="R3001">
        <v>114.316666666667</v>
      </c>
      <c r="S3001">
        <v>9</v>
      </c>
      <c r="T3001">
        <v>13.4983030516299</v>
      </c>
      <c r="U3001">
        <v>8.4388185654008492</v>
      </c>
      <c r="V3001">
        <v>75</v>
      </c>
      <c r="W3001">
        <v>13.5</v>
      </c>
      <c r="Y3001" s="6"/>
      <c r="Z3001" s="6"/>
      <c r="AA3001" s="6"/>
      <c r="AB3001" s="12"/>
      <c r="AC3001" s="6"/>
      <c r="AD3001" s="6"/>
    </row>
    <row r="3002" spans="1:30" hidden="1">
      <c r="A3002" t="s">
        <v>34330</v>
      </c>
      <c r="B3002" t="s">
        <v>5029</v>
      </c>
      <c r="C3002" t="s">
        <v>5031</v>
      </c>
      <c r="D3002">
        <v>2012</v>
      </c>
      <c r="E3002" t="s">
        <v>2704</v>
      </c>
      <c r="F3002" t="s">
        <v>5035</v>
      </c>
      <c r="G3002">
        <v>6</v>
      </c>
      <c r="J3002">
        <v>6</v>
      </c>
      <c r="K3002" t="s">
        <v>34246</v>
      </c>
      <c r="L3002" t="s">
        <v>33929</v>
      </c>
      <c r="M3002" t="s">
        <v>33930</v>
      </c>
      <c r="N3002" t="s">
        <v>33867</v>
      </c>
      <c r="O3002" t="s">
        <v>33853</v>
      </c>
      <c r="P3002" t="s">
        <v>33934</v>
      </c>
      <c r="Q3002">
        <v>30.55</v>
      </c>
      <c r="R3002">
        <v>114.316666666667</v>
      </c>
      <c r="S3002">
        <v>9</v>
      </c>
      <c r="T3002">
        <v>14.001577990463399</v>
      </c>
      <c r="U3002">
        <v>0</v>
      </c>
      <c r="V3002">
        <v>75</v>
      </c>
      <c r="W3002">
        <v>14</v>
      </c>
      <c r="Y3002" s="6"/>
      <c r="Z3002" s="6"/>
      <c r="AA3002" s="6"/>
      <c r="AB3002" s="12"/>
      <c r="AC3002" s="6"/>
      <c r="AD3002" s="6"/>
    </row>
    <row r="3003" spans="1:30" hidden="1">
      <c r="A3003" t="s">
        <v>34330</v>
      </c>
      <c r="B3003" t="s">
        <v>5029</v>
      </c>
      <c r="C3003" t="s">
        <v>5031</v>
      </c>
      <c r="D3003">
        <v>2012</v>
      </c>
      <c r="E3003" t="s">
        <v>2704</v>
      </c>
      <c r="F3003" t="s">
        <v>5035</v>
      </c>
      <c r="G3003">
        <v>6</v>
      </c>
      <c r="J3003">
        <v>6</v>
      </c>
      <c r="K3003" t="s">
        <v>34246</v>
      </c>
      <c r="L3003" t="s">
        <v>33929</v>
      </c>
      <c r="M3003" t="s">
        <v>33930</v>
      </c>
      <c r="N3003" t="s">
        <v>33867</v>
      </c>
      <c r="O3003" t="s">
        <v>33853</v>
      </c>
      <c r="P3003" t="s">
        <v>33934</v>
      </c>
      <c r="Q3003">
        <v>30.55</v>
      </c>
      <c r="R3003">
        <v>114.316666666667</v>
      </c>
      <c r="S3003">
        <v>9</v>
      </c>
      <c r="T3003">
        <v>14.501966955153399</v>
      </c>
      <c r="U3003">
        <v>-0.14064697608999599</v>
      </c>
      <c r="V3003">
        <v>75</v>
      </c>
      <c r="W3003">
        <v>14.5</v>
      </c>
      <c r="Y3003" s="6"/>
      <c r="Z3003" s="6"/>
      <c r="AA3003" s="6"/>
      <c r="AB3003" s="12"/>
      <c r="AC3003" s="6"/>
      <c r="AD3003" s="6"/>
    </row>
    <row r="3004" spans="1:30" hidden="1">
      <c r="A3004" t="s">
        <v>34330</v>
      </c>
      <c r="B3004" t="s">
        <v>5029</v>
      </c>
      <c r="C3004" t="s">
        <v>5031</v>
      </c>
      <c r="D3004">
        <v>2012</v>
      </c>
      <c r="E3004" t="s">
        <v>2704</v>
      </c>
      <c r="F3004" t="s">
        <v>5035</v>
      </c>
      <c r="G3004">
        <v>6</v>
      </c>
      <c r="J3004">
        <v>6</v>
      </c>
      <c r="K3004" t="s">
        <v>34246</v>
      </c>
      <c r="L3004" t="s">
        <v>33929</v>
      </c>
      <c r="M3004" t="s">
        <v>33930</v>
      </c>
      <c r="N3004" t="s">
        <v>33867</v>
      </c>
      <c r="O3004" t="s">
        <v>33853</v>
      </c>
      <c r="P3004" t="s">
        <v>33934</v>
      </c>
      <c r="Q3004">
        <v>30.55</v>
      </c>
      <c r="R3004">
        <v>114.316666666667</v>
      </c>
      <c r="S3004">
        <v>9</v>
      </c>
      <c r="T3004">
        <v>14.9897718332022</v>
      </c>
      <c r="U3004">
        <v>-0.14064697608999599</v>
      </c>
      <c r="V3004">
        <v>75</v>
      </c>
      <c r="W3004">
        <v>15</v>
      </c>
      <c r="Y3004" s="6"/>
      <c r="Z3004" s="6"/>
      <c r="AA3004" s="6"/>
      <c r="AB3004" s="12"/>
      <c r="AC3004" s="6"/>
      <c r="AD3004" s="6"/>
    </row>
    <row r="3005" spans="1:30" hidden="1">
      <c r="A3005" t="s">
        <v>34330</v>
      </c>
      <c r="B3005" t="s">
        <v>5029</v>
      </c>
      <c r="C3005" t="s">
        <v>5031</v>
      </c>
      <c r="D3005">
        <v>2012</v>
      </c>
      <c r="E3005" t="s">
        <v>2704</v>
      </c>
      <c r="F3005" t="s">
        <v>5035</v>
      </c>
      <c r="G3005">
        <v>6</v>
      </c>
      <c r="J3005">
        <v>6</v>
      </c>
      <c r="K3005" t="s">
        <v>34246</v>
      </c>
      <c r="L3005" t="s">
        <v>33929</v>
      </c>
      <c r="M3005" t="s">
        <v>33930</v>
      </c>
      <c r="N3005" t="s">
        <v>33867</v>
      </c>
      <c r="O3005" t="s">
        <v>33853</v>
      </c>
      <c r="P3005" t="s">
        <v>33934</v>
      </c>
      <c r="Q3005">
        <v>30.55</v>
      </c>
      <c r="R3005">
        <v>114.316666666667</v>
      </c>
      <c r="S3005">
        <v>9</v>
      </c>
      <c r="T3005">
        <v>15.5027537372147</v>
      </c>
      <c r="U3005">
        <v>-0.14064697608999599</v>
      </c>
      <c r="V3005">
        <v>75</v>
      </c>
      <c r="W3005">
        <v>15.5</v>
      </c>
      <c r="Y3005" s="6"/>
      <c r="Z3005" s="6"/>
      <c r="AA3005" s="6"/>
      <c r="AB3005" s="12"/>
      <c r="AC3005" s="6"/>
      <c r="AD3005" s="6"/>
    </row>
    <row r="3006" spans="1:30" hidden="1">
      <c r="A3006" t="s">
        <v>34330</v>
      </c>
      <c r="B3006" t="s">
        <v>5029</v>
      </c>
      <c r="C3006" t="s">
        <v>5031</v>
      </c>
      <c r="D3006">
        <v>2012</v>
      </c>
      <c r="E3006" t="s">
        <v>2704</v>
      </c>
      <c r="F3006" t="s">
        <v>5035</v>
      </c>
      <c r="G3006">
        <v>6</v>
      </c>
      <c r="J3006">
        <v>6</v>
      </c>
      <c r="K3006" t="s">
        <v>34246</v>
      </c>
      <c r="L3006" t="s">
        <v>33929</v>
      </c>
      <c r="M3006" t="s">
        <v>33930</v>
      </c>
      <c r="N3006" t="s">
        <v>33867</v>
      </c>
      <c r="O3006" t="s">
        <v>33853</v>
      </c>
      <c r="P3006" t="s">
        <v>33934</v>
      </c>
      <c r="Q3006">
        <v>30.55</v>
      </c>
      <c r="R3006">
        <v>114.316666666667</v>
      </c>
      <c r="S3006">
        <v>9</v>
      </c>
      <c r="T3006">
        <v>16.0000088526814</v>
      </c>
      <c r="U3006">
        <v>0.14064697609002499</v>
      </c>
      <c r="V3006">
        <v>75</v>
      </c>
      <c r="W3006">
        <v>16</v>
      </c>
      <c r="Y3006" s="6"/>
      <c r="Z3006" s="6"/>
      <c r="AA3006" s="6"/>
      <c r="AB3006" s="12"/>
      <c r="AC3006" s="6"/>
      <c r="AD3006" s="6"/>
    </row>
    <row r="3007" spans="1:30" hidden="1">
      <c r="A3007" t="s">
        <v>34330</v>
      </c>
      <c r="B3007" t="s">
        <v>5029</v>
      </c>
      <c r="C3007" t="s">
        <v>5031</v>
      </c>
      <c r="D3007">
        <v>2012</v>
      </c>
      <c r="E3007" t="s">
        <v>2704</v>
      </c>
      <c r="F3007" t="s">
        <v>5035</v>
      </c>
      <c r="G3007">
        <v>6</v>
      </c>
      <c r="J3007">
        <v>6</v>
      </c>
      <c r="K3007" t="s">
        <v>34246</v>
      </c>
      <c r="L3007" t="s">
        <v>33929</v>
      </c>
      <c r="M3007" t="s">
        <v>33930</v>
      </c>
      <c r="N3007" t="s">
        <v>33867</v>
      </c>
      <c r="O3007" t="s">
        <v>33853</v>
      </c>
      <c r="P3007" t="s">
        <v>33933</v>
      </c>
      <c r="Q3007">
        <v>36.799999999999997</v>
      </c>
      <c r="R3007">
        <v>118.05</v>
      </c>
      <c r="S3007">
        <v>9</v>
      </c>
      <c r="T3007">
        <v>12.0062898301502</v>
      </c>
      <c r="U3007">
        <v>99.718706047819893</v>
      </c>
      <c r="V3007">
        <v>75</v>
      </c>
      <c r="W3007">
        <v>12</v>
      </c>
      <c r="Y3007" s="6"/>
      <c r="Z3007" s="6"/>
      <c r="AA3007" s="6"/>
      <c r="AB3007" s="12"/>
      <c r="AC3007" s="6"/>
      <c r="AD3007" s="6"/>
    </row>
    <row r="3008" spans="1:30" hidden="1">
      <c r="A3008" t="s">
        <v>34330</v>
      </c>
      <c r="B3008" t="s">
        <v>5029</v>
      </c>
      <c r="C3008" t="s">
        <v>5031</v>
      </c>
      <c r="D3008">
        <v>2012</v>
      </c>
      <c r="E3008" t="s">
        <v>2704</v>
      </c>
      <c r="F3008" t="s">
        <v>5035</v>
      </c>
      <c r="G3008">
        <v>6</v>
      </c>
      <c r="J3008">
        <v>6</v>
      </c>
      <c r="K3008" t="s">
        <v>34246</v>
      </c>
      <c r="L3008" t="s">
        <v>33929</v>
      </c>
      <c r="M3008" t="s">
        <v>33930</v>
      </c>
      <c r="N3008" t="s">
        <v>33867</v>
      </c>
      <c r="O3008" t="s">
        <v>33853</v>
      </c>
      <c r="P3008" t="s">
        <v>33933</v>
      </c>
      <c r="Q3008">
        <v>36.799999999999997</v>
      </c>
      <c r="R3008">
        <v>118.05</v>
      </c>
      <c r="S3008">
        <v>9</v>
      </c>
      <c r="T3008">
        <v>12.5066743684995</v>
      </c>
      <c r="U3008">
        <v>99.4374120956399</v>
      </c>
      <c r="V3008">
        <v>75</v>
      </c>
      <c r="W3008">
        <v>12.5</v>
      </c>
      <c r="Y3008" s="6"/>
      <c r="Z3008" s="6"/>
      <c r="AA3008" s="6"/>
      <c r="AB3008" s="12"/>
      <c r="AC3008" s="6"/>
      <c r="AD3008" s="6"/>
    </row>
    <row r="3009" spans="1:30" hidden="1">
      <c r="A3009" t="s">
        <v>34330</v>
      </c>
      <c r="B3009" t="s">
        <v>5029</v>
      </c>
      <c r="C3009" t="s">
        <v>5031</v>
      </c>
      <c r="D3009">
        <v>2012</v>
      </c>
      <c r="E3009" t="s">
        <v>2704</v>
      </c>
      <c r="F3009" t="s">
        <v>5035</v>
      </c>
      <c r="G3009">
        <v>6</v>
      </c>
      <c r="J3009">
        <v>6</v>
      </c>
      <c r="K3009" t="s">
        <v>34246</v>
      </c>
      <c r="L3009" t="s">
        <v>33929</v>
      </c>
      <c r="M3009" t="s">
        <v>33930</v>
      </c>
      <c r="N3009" t="s">
        <v>33867</v>
      </c>
      <c r="O3009" t="s">
        <v>33853</v>
      </c>
      <c r="P3009" t="s">
        <v>33933</v>
      </c>
      <c r="Q3009">
        <v>36.799999999999997</v>
      </c>
      <c r="R3009">
        <v>118.05</v>
      </c>
      <c r="S3009">
        <v>9</v>
      </c>
      <c r="T3009">
        <v>13.0070677595301</v>
      </c>
      <c r="U3009">
        <v>99.4374120956399</v>
      </c>
      <c r="V3009">
        <v>75</v>
      </c>
      <c r="W3009">
        <v>13</v>
      </c>
      <c r="Y3009" s="6"/>
      <c r="Z3009" s="6"/>
      <c r="AA3009" s="6"/>
      <c r="AB3009" s="12"/>
      <c r="AC3009" s="6"/>
      <c r="AD3009" s="6"/>
    </row>
    <row r="3010" spans="1:30" hidden="1">
      <c r="A3010" t="s">
        <v>34330</v>
      </c>
      <c r="B3010" t="s">
        <v>5029</v>
      </c>
      <c r="C3010" t="s">
        <v>5031</v>
      </c>
      <c r="D3010">
        <v>2012</v>
      </c>
      <c r="E3010" t="s">
        <v>2704</v>
      </c>
      <c r="F3010" t="s">
        <v>5035</v>
      </c>
      <c r="G3010">
        <v>6</v>
      </c>
      <c r="J3010">
        <v>6</v>
      </c>
      <c r="K3010" t="s">
        <v>34246</v>
      </c>
      <c r="L3010" t="s">
        <v>33929</v>
      </c>
      <c r="M3010" t="s">
        <v>33930</v>
      </c>
      <c r="N3010" t="s">
        <v>33867</v>
      </c>
      <c r="O3010" t="s">
        <v>33853</v>
      </c>
      <c r="P3010" t="s">
        <v>33933</v>
      </c>
      <c r="Q3010">
        <v>36.799999999999997</v>
      </c>
      <c r="R3010">
        <v>118.05</v>
      </c>
      <c r="S3010">
        <v>9</v>
      </c>
      <c r="T3010">
        <v>13.494514103981301</v>
      </c>
      <c r="U3010">
        <v>88.045007032348806</v>
      </c>
      <c r="V3010">
        <v>75</v>
      </c>
      <c r="W3010">
        <v>13.5</v>
      </c>
      <c r="Y3010" s="6"/>
      <c r="Z3010" s="6"/>
      <c r="AA3010" s="6"/>
      <c r="AB3010" s="12"/>
      <c r="AC3010" s="6"/>
      <c r="AD3010" s="6"/>
    </row>
    <row r="3011" spans="1:30" hidden="1">
      <c r="A3011" t="s">
        <v>34330</v>
      </c>
      <c r="B3011" t="s">
        <v>5029</v>
      </c>
      <c r="C3011" t="s">
        <v>5031</v>
      </c>
      <c r="D3011">
        <v>2012</v>
      </c>
      <c r="E3011" t="s">
        <v>2704</v>
      </c>
      <c r="F3011" t="s">
        <v>5035</v>
      </c>
      <c r="G3011">
        <v>6</v>
      </c>
      <c r="J3011">
        <v>6</v>
      </c>
      <c r="K3011" t="s">
        <v>34246</v>
      </c>
      <c r="L3011" t="s">
        <v>33929</v>
      </c>
      <c r="M3011" t="s">
        <v>33930</v>
      </c>
      <c r="N3011" t="s">
        <v>33867</v>
      </c>
      <c r="O3011" t="s">
        <v>33853</v>
      </c>
      <c r="P3011" t="s">
        <v>33933</v>
      </c>
      <c r="Q3011">
        <v>36.799999999999997</v>
      </c>
      <c r="R3011">
        <v>118.05</v>
      </c>
      <c r="S3011">
        <v>9</v>
      </c>
      <c r="T3011">
        <v>13.997833306221899</v>
      </c>
      <c r="U3011">
        <v>81.012658227848107</v>
      </c>
      <c r="V3011">
        <v>75</v>
      </c>
      <c r="W3011">
        <v>14</v>
      </c>
      <c r="Y3011" s="6"/>
      <c r="Z3011" s="6"/>
      <c r="AA3011" s="6"/>
      <c r="AB3011" s="12"/>
      <c r="AC3011" s="6"/>
      <c r="AD3011" s="6"/>
    </row>
    <row r="3012" spans="1:30" hidden="1">
      <c r="A3012" t="s">
        <v>34330</v>
      </c>
      <c r="B3012" t="s">
        <v>5029</v>
      </c>
      <c r="C3012" t="s">
        <v>5031</v>
      </c>
      <c r="D3012">
        <v>2012</v>
      </c>
      <c r="E3012" t="s">
        <v>2704</v>
      </c>
      <c r="F3012" t="s">
        <v>5035</v>
      </c>
      <c r="G3012">
        <v>6</v>
      </c>
      <c r="J3012">
        <v>6</v>
      </c>
      <c r="K3012" t="s">
        <v>34246</v>
      </c>
      <c r="L3012" t="s">
        <v>33929</v>
      </c>
      <c r="M3012" t="s">
        <v>33930</v>
      </c>
      <c r="N3012" t="s">
        <v>33867</v>
      </c>
      <c r="O3012" t="s">
        <v>33853</v>
      </c>
      <c r="P3012" t="s">
        <v>33933</v>
      </c>
      <c r="Q3012">
        <v>36.799999999999997</v>
      </c>
      <c r="R3012">
        <v>118.05</v>
      </c>
      <c r="S3012">
        <v>9</v>
      </c>
      <c r="T3012">
        <v>14.499063275647</v>
      </c>
      <c r="U3012">
        <v>7.5949367088607698</v>
      </c>
      <c r="V3012">
        <v>75</v>
      </c>
      <c r="W3012">
        <v>14.5</v>
      </c>
      <c r="Y3012" s="6"/>
      <c r="Z3012" s="6"/>
      <c r="AA3012" s="6"/>
      <c r="AB3012" s="12"/>
      <c r="AC3012" s="6"/>
      <c r="AD3012" s="6"/>
    </row>
    <row r="3013" spans="1:30" hidden="1">
      <c r="A3013" t="s">
        <v>34330</v>
      </c>
      <c r="B3013" t="s">
        <v>5029</v>
      </c>
      <c r="C3013" t="s">
        <v>5031</v>
      </c>
      <c r="D3013">
        <v>2012</v>
      </c>
      <c r="E3013" t="s">
        <v>2704</v>
      </c>
      <c r="F3013" t="s">
        <v>5035</v>
      </c>
      <c r="G3013">
        <v>6</v>
      </c>
      <c r="J3013">
        <v>6</v>
      </c>
      <c r="K3013" t="s">
        <v>34246</v>
      </c>
      <c r="L3013" t="s">
        <v>33929</v>
      </c>
      <c r="M3013" t="s">
        <v>33930</v>
      </c>
      <c r="N3013" t="s">
        <v>33867</v>
      </c>
      <c r="O3013" t="s">
        <v>33853</v>
      </c>
      <c r="P3013" t="s">
        <v>33933</v>
      </c>
      <c r="Q3013">
        <v>36.799999999999997</v>
      </c>
      <c r="R3013">
        <v>118.05</v>
      </c>
      <c r="S3013">
        <v>9</v>
      </c>
      <c r="T3013">
        <v>14.9991999389164</v>
      </c>
      <c r="U3013">
        <v>-0.56258790436004302</v>
      </c>
      <c r="V3013">
        <v>75</v>
      </c>
      <c r="W3013">
        <v>15</v>
      </c>
      <c r="Y3013" s="6"/>
      <c r="Z3013" s="6"/>
      <c r="AA3013" s="6"/>
      <c r="AB3013" s="12"/>
      <c r="AC3013" s="6"/>
      <c r="AD3013" s="6"/>
    </row>
    <row r="3014" spans="1:30" hidden="1">
      <c r="A3014" t="s">
        <v>34330</v>
      </c>
      <c r="B3014" t="s">
        <v>5029</v>
      </c>
      <c r="C3014" t="s">
        <v>5031</v>
      </c>
      <c r="D3014">
        <v>2012</v>
      </c>
      <c r="E3014" t="s">
        <v>2704</v>
      </c>
      <c r="F3014" t="s">
        <v>5035</v>
      </c>
      <c r="G3014">
        <v>6</v>
      </c>
      <c r="J3014">
        <v>6</v>
      </c>
      <c r="K3014" t="s">
        <v>34246</v>
      </c>
      <c r="L3014" t="s">
        <v>33929</v>
      </c>
      <c r="M3014" t="s">
        <v>33930</v>
      </c>
      <c r="N3014" t="s">
        <v>33867</v>
      </c>
      <c r="O3014" t="s">
        <v>33853</v>
      </c>
      <c r="P3014" t="s">
        <v>33933</v>
      </c>
      <c r="Q3014">
        <v>36.799999999999997</v>
      </c>
      <c r="R3014">
        <v>118.05</v>
      </c>
      <c r="S3014">
        <v>9</v>
      </c>
      <c r="T3014">
        <v>15.4964594807238</v>
      </c>
      <c r="U3014">
        <v>-0.14064697608999599</v>
      </c>
      <c r="V3014">
        <v>75</v>
      </c>
      <c r="W3014">
        <v>15.5</v>
      </c>
      <c r="Y3014" s="6"/>
      <c r="Z3014" s="6"/>
      <c r="AA3014" s="6"/>
      <c r="AB3014" s="12"/>
      <c r="AC3014" s="6"/>
      <c r="AD3014" s="6"/>
    </row>
    <row r="3015" spans="1:30" hidden="1">
      <c r="A3015" t="s">
        <v>34330</v>
      </c>
      <c r="B3015" t="s">
        <v>5029</v>
      </c>
      <c r="C3015" t="s">
        <v>5031</v>
      </c>
      <c r="D3015">
        <v>2012</v>
      </c>
      <c r="E3015" t="s">
        <v>2704</v>
      </c>
      <c r="F3015" t="s">
        <v>5035</v>
      </c>
      <c r="G3015">
        <v>6</v>
      </c>
      <c r="J3015">
        <v>6</v>
      </c>
      <c r="K3015" t="s">
        <v>34246</v>
      </c>
      <c r="L3015" t="s">
        <v>33929</v>
      </c>
      <c r="M3015" t="s">
        <v>33930</v>
      </c>
      <c r="N3015" t="s">
        <v>33867</v>
      </c>
      <c r="O3015" t="s">
        <v>33853</v>
      </c>
      <c r="P3015" t="s">
        <v>33933</v>
      </c>
      <c r="Q3015">
        <v>36.799999999999997</v>
      </c>
      <c r="R3015">
        <v>118.05</v>
      </c>
      <c r="S3015">
        <v>9</v>
      </c>
      <c r="T3015">
        <v>15.9905497625821</v>
      </c>
      <c r="U3015">
        <v>-0.42194092827004598</v>
      </c>
      <c r="V3015">
        <v>75</v>
      </c>
      <c r="W3015">
        <v>16</v>
      </c>
      <c r="Y3015" s="6"/>
      <c r="Z3015" s="6"/>
      <c r="AA3015" s="6"/>
      <c r="AB3015" s="12"/>
      <c r="AC3015" s="6"/>
      <c r="AD3015" s="6"/>
    </row>
    <row r="3016" spans="1:30" hidden="1">
      <c r="A3016" t="s">
        <v>34331</v>
      </c>
      <c r="B3016" t="s">
        <v>6015</v>
      </c>
      <c r="C3016" t="s">
        <v>27528</v>
      </c>
      <c r="D3016">
        <v>1988</v>
      </c>
      <c r="E3016" t="s">
        <v>3996</v>
      </c>
      <c r="F3016" t="s">
        <v>27529</v>
      </c>
      <c r="G3016">
        <v>5</v>
      </c>
      <c r="J3016">
        <v>5</v>
      </c>
      <c r="K3016" t="s">
        <v>33799</v>
      </c>
      <c r="L3016" t="s">
        <v>34232</v>
      </c>
      <c r="M3016" t="s">
        <v>34233</v>
      </c>
      <c r="N3016" t="s">
        <v>33867</v>
      </c>
      <c r="O3016" t="s">
        <v>34044</v>
      </c>
      <c r="P3016">
        <v>1</v>
      </c>
      <c r="Q3016">
        <v>50.938056000000003</v>
      </c>
      <c r="R3016">
        <v>6.956944</v>
      </c>
      <c r="S3016">
        <v>9</v>
      </c>
      <c r="T3016">
        <v>8.55555555555555</v>
      </c>
      <c r="U3016">
        <v>99.520976481760798</v>
      </c>
      <c r="V3016" t="s">
        <v>34044</v>
      </c>
      <c r="W3016">
        <v>8</v>
      </c>
      <c r="Y3016" s="6"/>
      <c r="Z3016" s="6"/>
      <c r="AA3016" s="6"/>
      <c r="AB3016" s="12"/>
      <c r="AC3016" s="6"/>
      <c r="AD3016" s="6"/>
    </row>
    <row r="3017" spans="1:30" hidden="1">
      <c r="A3017" t="s">
        <v>34331</v>
      </c>
      <c r="B3017" t="s">
        <v>6015</v>
      </c>
      <c r="C3017" t="s">
        <v>27528</v>
      </c>
      <c r="D3017">
        <v>1988</v>
      </c>
      <c r="E3017" t="s">
        <v>3996</v>
      </c>
      <c r="F3017" t="s">
        <v>27529</v>
      </c>
      <c r="G3017">
        <v>5</v>
      </c>
      <c r="J3017">
        <v>5</v>
      </c>
      <c r="K3017" t="s">
        <v>33799</v>
      </c>
      <c r="L3017" t="s">
        <v>34232</v>
      </c>
      <c r="M3017" t="s">
        <v>34233</v>
      </c>
      <c r="N3017" t="s">
        <v>33867</v>
      </c>
      <c r="O3017" t="s">
        <v>34044</v>
      </c>
      <c r="P3017">
        <v>1</v>
      </c>
      <c r="Q3017">
        <v>50.938056000000003</v>
      </c>
      <c r="R3017">
        <v>6.956944</v>
      </c>
      <c r="S3017">
        <v>9</v>
      </c>
      <c r="T3017">
        <v>10.314814814814801</v>
      </c>
      <c r="U3017">
        <v>99.893860678174406</v>
      </c>
      <c r="V3017" t="s">
        <v>34044</v>
      </c>
      <c r="W3017">
        <v>10</v>
      </c>
      <c r="Y3017" s="6"/>
      <c r="Z3017" s="6"/>
      <c r="AA3017" s="6"/>
      <c r="AB3017" s="12"/>
      <c r="AC3017" s="6"/>
      <c r="AD3017" s="6"/>
    </row>
    <row r="3018" spans="1:30" hidden="1">
      <c r="A3018" t="s">
        <v>34331</v>
      </c>
      <c r="B3018" t="s">
        <v>6015</v>
      </c>
      <c r="C3018" t="s">
        <v>27528</v>
      </c>
      <c r="D3018">
        <v>1988</v>
      </c>
      <c r="E3018" t="s">
        <v>3996</v>
      </c>
      <c r="F3018" t="s">
        <v>27529</v>
      </c>
      <c r="G3018">
        <v>5</v>
      </c>
      <c r="J3018">
        <v>5</v>
      </c>
      <c r="K3018" t="s">
        <v>33799</v>
      </c>
      <c r="L3018" t="s">
        <v>34232</v>
      </c>
      <c r="M3018" t="s">
        <v>34233</v>
      </c>
      <c r="N3018" t="s">
        <v>33867</v>
      </c>
      <c r="O3018" t="s">
        <v>34044</v>
      </c>
      <c r="P3018">
        <v>1</v>
      </c>
      <c r="Q3018">
        <v>50.938056000000003</v>
      </c>
      <c r="R3018">
        <v>6.956944</v>
      </c>
      <c r="S3018">
        <v>9</v>
      </c>
      <c r="T3018">
        <v>11.703703703703701</v>
      </c>
      <c r="U3018">
        <v>99.8310150270934</v>
      </c>
      <c r="V3018" t="s">
        <v>34044</v>
      </c>
      <c r="W3018">
        <v>12</v>
      </c>
      <c r="Y3018" s="6"/>
      <c r="Z3018" s="6"/>
      <c r="AA3018" s="6"/>
      <c r="AB3018" s="12"/>
      <c r="AC3018" s="6"/>
      <c r="AD3018" s="6"/>
    </row>
    <row r="3019" spans="1:30" hidden="1">
      <c r="A3019" t="s">
        <v>34331</v>
      </c>
      <c r="B3019" t="s">
        <v>6015</v>
      </c>
      <c r="C3019" t="s">
        <v>27528</v>
      </c>
      <c r="D3019">
        <v>1988</v>
      </c>
      <c r="E3019" t="s">
        <v>3996</v>
      </c>
      <c r="F3019" t="s">
        <v>27529</v>
      </c>
      <c r="G3019">
        <v>5</v>
      </c>
      <c r="J3019">
        <v>5</v>
      </c>
      <c r="K3019" t="s">
        <v>33799</v>
      </c>
      <c r="L3019" t="s">
        <v>34232</v>
      </c>
      <c r="M3019" t="s">
        <v>34233</v>
      </c>
      <c r="N3019" t="s">
        <v>33867</v>
      </c>
      <c r="O3019" t="s">
        <v>34044</v>
      </c>
      <c r="P3019">
        <v>1</v>
      </c>
      <c r="Q3019">
        <v>50.938056000000003</v>
      </c>
      <c r="R3019">
        <v>6.956944</v>
      </c>
      <c r="S3019">
        <v>9</v>
      </c>
      <c r="T3019">
        <v>12.537037037037001</v>
      </c>
      <c r="U3019">
        <v>99.340818948662005</v>
      </c>
      <c r="V3019" t="s">
        <v>34044</v>
      </c>
      <c r="W3019">
        <v>13</v>
      </c>
      <c r="Y3019" s="6"/>
      <c r="Z3019" s="6"/>
      <c r="AA3019" s="6"/>
      <c r="AB3019" s="12"/>
      <c r="AC3019" s="6"/>
      <c r="AD3019" s="6"/>
    </row>
    <row r="3020" spans="1:30" hidden="1">
      <c r="A3020" t="s">
        <v>34331</v>
      </c>
      <c r="B3020" t="s">
        <v>6015</v>
      </c>
      <c r="C3020" t="s">
        <v>27528</v>
      </c>
      <c r="D3020">
        <v>1988</v>
      </c>
      <c r="E3020" t="s">
        <v>3996</v>
      </c>
      <c r="F3020" t="s">
        <v>27529</v>
      </c>
      <c r="G3020">
        <v>5</v>
      </c>
      <c r="J3020">
        <v>5</v>
      </c>
      <c r="K3020" t="s">
        <v>33799</v>
      </c>
      <c r="L3020" t="s">
        <v>34232</v>
      </c>
      <c r="M3020" t="s">
        <v>34233</v>
      </c>
      <c r="N3020" t="s">
        <v>33867</v>
      </c>
      <c r="O3020" t="s">
        <v>34044</v>
      </c>
      <c r="P3020">
        <v>1</v>
      </c>
      <c r="Q3020">
        <v>50.938056000000003</v>
      </c>
      <c r="R3020">
        <v>6.956944</v>
      </c>
      <c r="S3020">
        <v>9</v>
      </c>
      <c r="T3020">
        <v>14.1111111111111</v>
      </c>
      <c r="U3020">
        <v>100.174571253002</v>
      </c>
      <c r="V3020" t="s">
        <v>34044</v>
      </c>
      <c r="W3020">
        <v>14</v>
      </c>
      <c r="Y3020" s="6"/>
      <c r="Z3020" s="6"/>
      <c r="AA3020" s="6"/>
      <c r="AB3020" s="12"/>
      <c r="AC3020" s="6"/>
      <c r="AD3020" s="6"/>
    </row>
    <row r="3021" spans="1:30" hidden="1">
      <c r="A3021" t="s">
        <v>34331</v>
      </c>
      <c r="B3021" t="s">
        <v>6015</v>
      </c>
      <c r="C3021" t="s">
        <v>27528</v>
      </c>
      <c r="D3021">
        <v>1988</v>
      </c>
      <c r="E3021" t="s">
        <v>3996</v>
      </c>
      <c r="F3021" t="s">
        <v>27529</v>
      </c>
      <c r="G3021">
        <v>5</v>
      </c>
      <c r="J3021">
        <v>5</v>
      </c>
      <c r="K3021" t="s">
        <v>33799</v>
      </c>
      <c r="L3021" t="s">
        <v>34232</v>
      </c>
      <c r="M3021" t="s">
        <v>34233</v>
      </c>
      <c r="N3021" t="s">
        <v>33867</v>
      </c>
      <c r="O3021" t="s">
        <v>34044</v>
      </c>
      <c r="P3021">
        <v>1</v>
      </c>
      <c r="Q3021">
        <v>50.938056000000003</v>
      </c>
      <c r="R3021">
        <v>6.956944</v>
      </c>
      <c r="S3021">
        <v>9</v>
      </c>
      <c r="T3021">
        <v>15.0061728395061</v>
      </c>
      <c r="U3021">
        <v>100.13407072230601</v>
      </c>
      <c r="V3021" t="s">
        <v>34044</v>
      </c>
      <c r="W3021">
        <v>15</v>
      </c>
      <c r="Y3021" s="6"/>
      <c r="Z3021" s="6"/>
      <c r="AA3021" s="6"/>
      <c r="AB3021" s="12"/>
      <c r="AC3021" s="6"/>
      <c r="AD3021" s="6"/>
    </row>
    <row r="3022" spans="1:30" hidden="1">
      <c r="A3022" t="s">
        <v>34331</v>
      </c>
      <c r="B3022" t="s">
        <v>6015</v>
      </c>
      <c r="C3022" t="s">
        <v>27528</v>
      </c>
      <c r="D3022">
        <v>1988</v>
      </c>
      <c r="E3022" t="s">
        <v>3996</v>
      </c>
      <c r="F3022" t="s">
        <v>27529</v>
      </c>
      <c r="G3022">
        <v>5</v>
      </c>
      <c r="J3022">
        <v>5</v>
      </c>
      <c r="K3022" t="s">
        <v>33799</v>
      </c>
      <c r="L3022" t="s">
        <v>34232</v>
      </c>
      <c r="M3022" t="s">
        <v>34233</v>
      </c>
      <c r="N3022" t="s">
        <v>33867</v>
      </c>
      <c r="O3022" t="s">
        <v>34044</v>
      </c>
      <c r="P3022">
        <v>1</v>
      </c>
      <c r="Q3022">
        <v>50.938056000000003</v>
      </c>
      <c r="R3022">
        <v>6.956944</v>
      </c>
      <c r="S3022">
        <v>9</v>
      </c>
      <c r="T3022">
        <v>15.9012345679012</v>
      </c>
      <c r="U3022">
        <v>100.093570191609</v>
      </c>
      <c r="V3022" t="s">
        <v>34044</v>
      </c>
      <c r="W3022">
        <v>16</v>
      </c>
      <c r="Y3022" s="6"/>
      <c r="Z3022" s="6"/>
      <c r="AA3022" s="6"/>
      <c r="AB3022" s="12"/>
      <c r="AC3022" s="6"/>
      <c r="AD3022" s="6"/>
    </row>
    <row r="3023" spans="1:30" hidden="1">
      <c r="A3023" t="s">
        <v>34331</v>
      </c>
      <c r="B3023" t="s">
        <v>6015</v>
      </c>
      <c r="C3023" t="s">
        <v>27528</v>
      </c>
      <c r="D3023">
        <v>1988</v>
      </c>
      <c r="E3023" t="s">
        <v>3996</v>
      </c>
      <c r="F3023" t="s">
        <v>27529</v>
      </c>
      <c r="G3023">
        <v>5</v>
      </c>
      <c r="J3023">
        <v>5</v>
      </c>
      <c r="K3023" t="s">
        <v>33799</v>
      </c>
      <c r="L3023" t="s">
        <v>34232</v>
      </c>
      <c r="M3023" t="s">
        <v>34233</v>
      </c>
      <c r="N3023" t="s">
        <v>33867</v>
      </c>
      <c r="O3023" t="s">
        <v>34044</v>
      </c>
      <c r="P3023">
        <v>1</v>
      </c>
      <c r="Q3023">
        <v>50.938056000000003</v>
      </c>
      <c r="R3023">
        <v>6.956944</v>
      </c>
      <c r="S3023">
        <v>9</v>
      </c>
      <c r="T3023">
        <v>16.858024691358001</v>
      </c>
      <c r="U3023">
        <v>100.050276520864</v>
      </c>
      <c r="V3023" t="s">
        <v>34044</v>
      </c>
      <c r="W3023">
        <v>17</v>
      </c>
      <c r="Y3023" s="6"/>
      <c r="Z3023" s="6"/>
      <c r="AA3023" s="6"/>
      <c r="AB3023" s="12"/>
      <c r="AC3023" s="6"/>
      <c r="AD3023" s="6"/>
    </row>
    <row r="3024" spans="1:30" hidden="1">
      <c r="A3024" t="s">
        <v>34331</v>
      </c>
      <c r="B3024" t="s">
        <v>6015</v>
      </c>
      <c r="C3024" t="s">
        <v>27528</v>
      </c>
      <c r="D3024">
        <v>1988</v>
      </c>
      <c r="E3024" t="s">
        <v>3996</v>
      </c>
      <c r="F3024" t="s">
        <v>27529</v>
      </c>
      <c r="G3024">
        <v>5</v>
      </c>
      <c r="J3024">
        <v>5</v>
      </c>
      <c r="K3024" t="s">
        <v>33799</v>
      </c>
      <c r="L3024" t="s">
        <v>34232</v>
      </c>
      <c r="M3024" t="s">
        <v>34233</v>
      </c>
      <c r="N3024" t="s">
        <v>33867</v>
      </c>
      <c r="O3024" t="s">
        <v>34044</v>
      </c>
      <c r="P3024">
        <v>1</v>
      </c>
      <c r="Q3024">
        <v>50.938056000000003</v>
      </c>
      <c r="R3024">
        <v>6.956944</v>
      </c>
      <c r="S3024">
        <v>9</v>
      </c>
      <c r="T3024">
        <v>17.969135802469101</v>
      </c>
      <c r="U3024">
        <v>100</v>
      </c>
      <c r="V3024" t="s">
        <v>34044</v>
      </c>
      <c r="W3024">
        <v>18</v>
      </c>
      <c r="Y3024" s="6"/>
      <c r="Z3024" s="6"/>
      <c r="AA3024" s="6"/>
      <c r="AB3024" s="12"/>
      <c r="AC3024" s="6"/>
      <c r="AD3024" s="6"/>
    </row>
    <row r="3025" spans="1:30" hidden="1">
      <c r="A3025" t="s">
        <v>34331</v>
      </c>
      <c r="B3025" t="s">
        <v>6015</v>
      </c>
      <c r="C3025" t="s">
        <v>27528</v>
      </c>
      <c r="D3025">
        <v>1988</v>
      </c>
      <c r="E3025" t="s">
        <v>3996</v>
      </c>
      <c r="F3025" t="s">
        <v>27529</v>
      </c>
      <c r="G3025">
        <v>5</v>
      </c>
      <c r="J3025">
        <v>5</v>
      </c>
      <c r="K3025" t="s">
        <v>33799</v>
      </c>
      <c r="L3025" t="s">
        <v>34232</v>
      </c>
      <c r="M3025" t="s">
        <v>34233</v>
      </c>
      <c r="N3025" t="s">
        <v>33867</v>
      </c>
      <c r="O3025" t="s">
        <v>34044</v>
      </c>
      <c r="P3025">
        <v>2</v>
      </c>
      <c r="Q3025">
        <v>47.542777999999998</v>
      </c>
      <c r="R3025">
        <v>-0.104167</v>
      </c>
      <c r="S3025">
        <v>9</v>
      </c>
      <c r="T3025">
        <v>8.2160493827160401</v>
      </c>
      <c r="U3025">
        <v>99.536338752025003</v>
      </c>
      <c r="V3025" t="s">
        <v>34044</v>
      </c>
      <c r="W3025">
        <v>8</v>
      </c>
      <c r="Y3025" s="6"/>
      <c r="Z3025" s="6"/>
      <c r="AA3025" s="6"/>
      <c r="AB3025" s="12"/>
      <c r="AC3025" s="6"/>
      <c r="AD3025" s="6"/>
    </row>
    <row r="3026" spans="1:30" hidden="1">
      <c r="A3026" t="s">
        <v>34331</v>
      </c>
      <c r="B3026" t="s">
        <v>6015</v>
      </c>
      <c r="C3026" t="s">
        <v>27528</v>
      </c>
      <c r="D3026">
        <v>1988</v>
      </c>
      <c r="E3026" t="s">
        <v>3996</v>
      </c>
      <c r="F3026" t="s">
        <v>27529</v>
      </c>
      <c r="G3026">
        <v>5</v>
      </c>
      <c r="J3026">
        <v>5</v>
      </c>
      <c r="K3026" t="s">
        <v>33799</v>
      </c>
      <c r="L3026" t="s">
        <v>34232</v>
      </c>
      <c r="M3026" t="s">
        <v>34233</v>
      </c>
      <c r="N3026" t="s">
        <v>33867</v>
      </c>
      <c r="O3026" t="s">
        <v>34044</v>
      </c>
      <c r="P3026">
        <v>2</v>
      </c>
      <c r="Q3026">
        <v>47.542777999999998</v>
      </c>
      <c r="R3026">
        <v>-0.104167</v>
      </c>
      <c r="S3026">
        <v>9</v>
      </c>
      <c r="T3026">
        <v>9.9753086419752997</v>
      </c>
      <c r="U3026">
        <v>99.456734260655793</v>
      </c>
      <c r="V3026" t="s">
        <v>34044</v>
      </c>
      <c r="W3026">
        <v>10</v>
      </c>
      <c r="Y3026" s="6"/>
      <c r="Z3026" s="6"/>
      <c r="AA3026" s="6"/>
      <c r="AB3026" s="12"/>
      <c r="AC3026" s="6"/>
      <c r="AD3026" s="6"/>
    </row>
    <row r="3027" spans="1:30" hidden="1">
      <c r="A3027" t="s">
        <v>34331</v>
      </c>
      <c r="B3027" t="s">
        <v>6015</v>
      </c>
      <c r="C3027" t="s">
        <v>27528</v>
      </c>
      <c r="D3027">
        <v>1988</v>
      </c>
      <c r="E3027" t="s">
        <v>3996</v>
      </c>
      <c r="F3027" t="s">
        <v>27529</v>
      </c>
      <c r="G3027">
        <v>5</v>
      </c>
      <c r="J3027">
        <v>5</v>
      </c>
      <c r="K3027" t="s">
        <v>33799</v>
      </c>
      <c r="L3027" t="s">
        <v>34232</v>
      </c>
      <c r="M3027" t="s">
        <v>34233</v>
      </c>
      <c r="N3027" t="s">
        <v>33867</v>
      </c>
      <c r="O3027" t="s">
        <v>34044</v>
      </c>
      <c r="P3027">
        <v>2</v>
      </c>
      <c r="Q3027">
        <v>47.542777999999998</v>
      </c>
      <c r="R3027">
        <v>-0.104167</v>
      </c>
      <c r="S3027">
        <v>9</v>
      </c>
      <c r="T3027">
        <v>12.104938271604899</v>
      </c>
      <c r="U3027">
        <v>99.812859616781097</v>
      </c>
      <c r="V3027" t="s">
        <v>34044</v>
      </c>
      <c r="W3027">
        <v>12</v>
      </c>
      <c r="Y3027" s="6"/>
      <c r="Z3027" s="6"/>
      <c r="AA3027" s="6"/>
      <c r="AB3027" s="12"/>
      <c r="AC3027" s="6"/>
      <c r="AD3027" s="6"/>
    </row>
    <row r="3028" spans="1:30" hidden="1">
      <c r="A3028" t="s">
        <v>34331</v>
      </c>
      <c r="B3028" t="s">
        <v>6015</v>
      </c>
      <c r="C3028" t="s">
        <v>27528</v>
      </c>
      <c r="D3028">
        <v>1988</v>
      </c>
      <c r="E3028" t="s">
        <v>3996</v>
      </c>
      <c r="F3028" t="s">
        <v>27529</v>
      </c>
      <c r="G3028">
        <v>5</v>
      </c>
      <c r="J3028">
        <v>5</v>
      </c>
      <c r="K3028" t="s">
        <v>33799</v>
      </c>
      <c r="L3028" t="s">
        <v>34232</v>
      </c>
      <c r="M3028" t="s">
        <v>34233</v>
      </c>
      <c r="N3028" t="s">
        <v>33867</v>
      </c>
      <c r="O3028" t="s">
        <v>34044</v>
      </c>
      <c r="P3028">
        <v>2</v>
      </c>
      <c r="Q3028">
        <v>47.542777999999998</v>
      </c>
      <c r="R3028">
        <v>-0.104167</v>
      </c>
      <c r="S3028">
        <v>9</v>
      </c>
      <c r="T3028">
        <v>12.907407407407399</v>
      </c>
      <c r="U3028">
        <v>99.776548796156604</v>
      </c>
      <c r="V3028" t="s">
        <v>34044</v>
      </c>
      <c r="W3028">
        <v>13</v>
      </c>
      <c r="Y3028" s="6"/>
      <c r="Z3028" s="6"/>
      <c r="AA3028" s="6"/>
      <c r="AB3028" s="12"/>
      <c r="AC3028" s="6"/>
      <c r="AD3028" s="6"/>
    </row>
    <row r="3029" spans="1:30" hidden="1">
      <c r="A3029" t="s">
        <v>34331</v>
      </c>
      <c r="B3029" t="s">
        <v>6015</v>
      </c>
      <c r="C3029" t="s">
        <v>27528</v>
      </c>
      <c r="D3029">
        <v>1988</v>
      </c>
      <c r="E3029" t="s">
        <v>3996</v>
      </c>
      <c r="F3029" t="s">
        <v>27529</v>
      </c>
      <c r="G3029">
        <v>5</v>
      </c>
      <c r="J3029">
        <v>5</v>
      </c>
      <c r="K3029" t="s">
        <v>33799</v>
      </c>
      <c r="L3029" t="s">
        <v>34232</v>
      </c>
      <c r="M3029" t="s">
        <v>34233</v>
      </c>
      <c r="N3029" t="s">
        <v>33867</v>
      </c>
      <c r="O3029" t="s">
        <v>34044</v>
      </c>
      <c r="P3029">
        <v>2</v>
      </c>
      <c r="Q3029">
        <v>47.542777999999998</v>
      </c>
      <c r="R3029">
        <v>-0.104167</v>
      </c>
      <c r="S3029">
        <v>9</v>
      </c>
      <c r="T3029">
        <v>14.080246913580201</v>
      </c>
      <c r="U3029">
        <v>100.175967823026</v>
      </c>
      <c r="V3029" t="s">
        <v>34044</v>
      </c>
      <c r="W3029">
        <v>14</v>
      </c>
      <c r="Y3029" s="6"/>
      <c r="Z3029" s="6"/>
      <c r="AA3029" s="6"/>
      <c r="AB3029" s="12"/>
      <c r="AC3029" s="6"/>
      <c r="AD3029" s="6"/>
    </row>
    <row r="3030" spans="1:30" hidden="1">
      <c r="A3030" t="s">
        <v>34331</v>
      </c>
      <c r="B3030" t="s">
        <v>6015</v>
      </c>
      <c r="C3030" t="s">
        <v>27528</v>
      </c>
      <c r="D3030">
        <v>1988</v>
      </c>
      <c r="E3030" t="s">
        <v>3996</v>
      </c>
      <c r="F3030" t="s">
        <v>27529</v>
      </c>
      <c r="G3030">
        <v>5</v>
      </c>
      <c r="J3030">
        <v>5</v>
      </c>
      <c r="K3030" t="s">
        <v>33799</v>
      </c>
      <c r="L3030" t="s">
        <v>34232</v>
      </c>
      <c r="M3030" t="s">
        <v>34233</v>
      </c>
      <c r="N3030" t="s">
        <v>33867</v>
      </c>
      <c r="O3030" t="s">
        <v>34044</v>
      </c>
      <c r="P3030">
        <v>2</v>
      </c>
      <c r="Q3030">
        <v>47.542777999999998</v>
      </c>
      <c r="R3030">
        <v>-0.104167</v>
      </c>
      <c r="S3030">
        <v>9</v>
      </c>
      <c r="T3030">
        <v>14.8209876543209</v>
      </c>
      <c r="U3030">
        <v>99.689961454667298</v>
      </c>
      <c r="V3030" t="s">
        <v>34044</v>
      </c>
      <c r="W3030">
        <v>15</v>
      </c>
      <c r="Y3030" s="6"/>
      <c r="Z3030" s="6"/>
      <c r="AA3030" s="6"/>
      <c r="AB3030" s="12"/>
      <c r="AC3030" s="6"/>
      <c r="AD3030" s="6"/>
    </row>
    <row r="3031" spans="1:30" hidden="1">
      <c r="A3031" t="s">
        <v>34331</v>
      </c>
      <c r="B3031" t="s">
        <v>6015</v>
      </c>
      <c r="C3031" t="s">
        <v>27528</v>
      </c>
      <c r="D3031">
        <v>1988</v>
      </c>
      <c r="E3031" t="s">
        <v>3996</v>
      </c>
      <c r="F3031" t="s">
        <v>27529</v>
      </c>
      <c r="G3031">
        <v>5</v>
      </c>
      <c r="J3031">
        <v>5</v>
      </c>
      <c r="K3031" t="s">
        <v>33799</v>
      </c>
      <c r="L3031" t="s">
        <v>34232</v>
      </c>
      <c r="M3031" t="s">
        <v>34233</v>
      </c>
      <c r="N3031" t="s">
        <v>33867</v>
      </c>
      <c r="O3031" t="s">
        <v>34044</v>
      </c>
      <c r="P3031">
        <v>2</v>
      </c>
      <c r="Q3031">
        <v>47.542777999999998</v>
      </c>
      <c r="R3031">
        <v>-0.104167</v>
      </c>
      <c r="S3031">
        <v>9</v>
      </c>
      <c r="T3031">
        <v>15.932098765432</v>
      </c>
      <c r="U3031">
        <v>96.924752807105705</v>
      </c>
      <c r="V3031" t="s">
        <v>34044</v>
      </c>
      <c r="W3031">
        <v>16</v>
      </c>
      <c r="Y3031" s="6"/>
      <c r="Z3031" s="6"/>
      <c r="AA3031" s="6"/>
      <c r="AB3031" s="12"/>
      <c r="AC3031" s="6"/>
      <c r="AD3031" s="6"/>
    </row>
    <row r="3032" spans="1:30" hidden="1">
      <c r="A3032" t="s">
        <v>34331</v>
      </c>
      <c r="B3032" t="s">
        <v>6015</v>
      </c>
      <c r="C3032" t="s">
        <v>27528</v>
      </c>
      <c r="D3032">
        <v>1988</v>
      </c>
      <c r="E3032" t="s">
        <v>3996</v>
      </c>
      <c r="F3032" t="s">
        <v>27529</v>
      </c>
      <c r="G3032">
        <v>5</v>
      </c>
      <c r="J3032">
        <v>5</v>
      </c>
      <c r="K3032" t="s">
        <v>33799</v>
      </c>
      <c r="L3032" t="s">
        <v>34232</v>
      </c>
      <c r="M3032" t="s">
        <v>34233</v>
      </c>
      <c r="N3032" t="s">
        <v>33867</v>
      </c>
      <c r="O3032" t="s">
        <v>34044</v>
      </c>
      <c r="P3032">
        <v>2</v>
      </c>
      <c r="Q3032">
        <v>47.542777999999998</v>
      </c>
      <c r="R3032">
        <v>-0.104167</v>
      </c>
      <c r="S3032">
        <v>9</v>
      </c>
      <c r="T3032">
        <v>16.9197530864197</v>
      </c>
      <c r="U3032">
        <v>90.997709625160596</v>
      </c>
      <c r="V3032" t="s">
        <v>34044</v>
      </c>
      <c r="W3032">
        <v>17</v>
      </c>
      <c r="Y3032" s="6"/>
      <c r="Z3032" s="6"/>
      <c r="AA3032" s="6"/>
      <c r="AB3032" s="12"/>
      <c r="AC3032" s="6"/>
      <c r="AD3032" s="6"/>
    </row>
    <row r="3033" spans="1:30" hidden="1">
      <c r="A3033" t="s">
        <v>34331</v>
      </c>
      <c r="B3033" t="s">
        <v>6015</v>
      </c>
      <c r="C3033" t="s">
        <v>27528</v>
      </c>
      <c r="D3033">
        <v>1988</v>
      </c>
      <c r="E3033" t="s">
        <v>3996</v>
      </c>
      <c r="F3033" t="s">
        <v>27529</v>
      </c>
      <c r="G3033">
        <v>5</v>
      </c>
      <c r="J3033">
        <v>5</v>
      </c>
      <c r="K3033" t="s">
        <v>33799</v>
      </c>
      <c r="L3033" t="s">
        <v>34232</v>
      </c>
      <c r="M3033" t="s">
        <v>34233</v>
      </c>
      <c r="N3033" t="s">
        <v>33867</v>
      </c>
      <c r="O3033" t="s">
        <v>34044</v>
      </c>
      <c r="P3033">
        <v>2</v>
      </c>
      <c r="Q3033">
        <v>47.542777999999998</v>
      </c>
      <c r="R3033">
        <v>-0.104167</v>
      </c>
      <c r="S3033">
        <v>9</v>
      </c>
      <c r="T3033">
        <v>18</v>
      </c>
      <c r="U3033">
        <v>96.831182615496303</v>
      </c>
      <c r="V3033" t="s">
        <v>34044</v>
      </c>
      <c r="W3033">
        <v>18</v>
      </c>
      <c r="Y3033" s="6"/>
      <c r="Z3033" s="6"/>
      <c r="AA3033" s="6"/>
      <c r="AB3033" s="12"/>
      <c r="AC3033" s="6"/>
      <c r="AD3033" s="6"/>
    </row>
    <row r="3034" spans="1:30" hidden="1">
      <c r="A3034" t="s">
        <v>34331</v>
      </c>
      <c r="B3034" t="s">
        <v>6015</v>
      </c>
      <c r="C3034" t="s">
        <v>27528</v>
      </c>
      <c r="D3034">
        <v>1988</v>
      </c>
      <c r="E3034" t="s">
        <v>3996</v>
      </c>
      <c r="F3034" t="s">
        <v>27529</v>
      </c>
      <c r="G3034">
        <v>5</v>
      </c>
      <c r="J3034">
        <v>5</v>
      </c>
      <c r="K3034" t="s">
        <v>33799</v>
      </c>
      <c r="L3034" t="s">
        <v>34232</v>
      </c>
      <c r="M3034" t="s">
        <v>34233</v>
      </c>
      <c r="N3034" t="s">
        <v>33867</v>
      </c>
      <c r="O3034" t="s">
        <v>34044</v>
      </c>
      <c r="P3034">
        <v>3</v>
      </c>
      <c r="Q3034">
        <v>43.948611</v>
      </c>
      <c r="R3034">
        <v>4.8083330000000002</v>
      </c>
      <c r="S3034">
        <v>8</v>
      </c>
      <c r="T3034">
        <v>8.2160493827160401</v>
      </c>
      <c r="U3034">
        <v>99.536338752025003</v>
      </c>
      <c r="V3034" t="s">
        <v>34044</v>
      </c>
      <c r="W3034">
        <v>8</v>
      </c>
      <c r="Y3034" s="6"/>
      <c r="Z3034" s="6"/>
      <c r="AA3034" s="6"/>
      <c r="AB3034" s="12"/>
      <c r="AC3034" s="6"/>
      <c r="AD3034" s="6"/>
    </row>
    <row r="3035" spans="1:30" hidden="1">
      <c r="A3035" t="s">
        <v>34331</v>
      </c>
      <c r="B3035" t="s">
        <v>6015</v>
      </c>
      <c r="C3035" t="s">
        <v>27528</v>
      </c>
      <c r="D3035">
        <v>1988</v>
      </c>
      <c r="E3035" t="s">
        <v>3996</v>
      </c>
      <c r="F3035" t="s">
        <v>27529</v>
      </c>
      <c r="G3035">
        <v>5</v>
      </c>
      <c r="J3035">
        <v>5</v>
      </c>
      <c r="K3035" t="s">
        <v>33799</v>
      </c>
      <c r="L3035" t="s">
        <v>34232</v>
      </c>
      <c r="M3035" t="s">
        <v>34233</v>
      </c>
      <c r="N3035" t="s">
        <v>33867</v>
      </c>
      <c r="O3035" t="s">
        <v>34044</v>
      </c>
      <c r="P3035">
        <v>3</v>
      </c>
      <c r="Q3035">
        <v>43.948611</v>
      </c>
      <c r="R3035">
        <v>4.8083330000000002</v>
      </c>
      <c r="S3035">
        <v>8</v>
      </c>
      <c r="T3035">
        <v>10.0061728395061</v>
      </c>
      <c r="U3035">
        <v>99.455337690631794</v>
      </c>
      <c r="V3035" t="s">
        <v>34044</v>
      </c>
      <c r="W3035">
        <v>10</v>
      </c>
      <c r="Y3035" s="6"/>
      <c r="Z3035" s="6"/>
      <c r="AA3035" s="6"/>
      <c r="AB3035" s="12"/>
      <c r="AC3035" s="6"/>
      <c r="AD3035" s="6"/>
    </row>
    <row r="3036" spans="1:30" hidden="1">
      <c r="A3036" t="s">
        <v>34331</v>
      </c>
      <c r="B3036" t="s">
        <v>6015</v>
      </c>
      <c r="C3036" t="s">
        <v>27528</v>
      </c>
      <c r="D3036">
        <v>1988</v>
      </c>
      <c r="E3036" t="s">
        <v>3996</v>
      </c>
      <c r="F3036" t="s">
        <v>27529</v>
      </c>
      <c r="G3036">
        <v>5</v>
      </c>
      <c r="J3036">
        <v>5</v>
      </c>
      <c r="K3036" t="s">
        <v>33799</v>
      </c>
      <c r="L3036" t="s">
        <v>34232</v>
      </c>
      <c r="M3036" t="s">
        <v>34233</v>
      </c>
      <c r="N3036" t="s">
        <v>33867</v>
      </c>
      <c r="O3036" t="s">
        <v>34044</v>
      </c>
      <c r="P3036">
        <v>3</v>
      </c>
      <c r="Q3036">
        <v>43.948611</v>
      </c>
      <c r="R3036">
        <v>4.8083330000000002</v>
      </c>
      <c r="S3036">
        <v>8</v>
      </c>
      <c r="T3036">
        <v>12.1358024691358</v>
      </c>
      <c r="U3036">
        <v>99.358974358974294</v>
      </c>
      <c r="V3036" t="s">
        <v>34044</v>
      </c>
      <c r="W3036">
        <v>12</v>
      </c>
      <c r="Y3036" s="6"/>
      <c r="Z3036" s="6"/>
      <c r="AA3036" s="6"/>
      <c r="AB3036" s="12"/>
      <c r="AC3036" s="6"/>
      <c r="AD3036" s="6"/>
    </row>
    <row r="3037" spans="1:30" hidden="1">
      <c r="A3037" t="s">
        <v>34331</v>
      </c>
      <c r="B3037" t="s">
        <v>6015</v>
      </c>
      <c r="C3037" t="s">
        <v>27528</v>
      </c>
      <c r="D3037">
        <v>1988</v>
      </c>
      <c r="E3037" t="s">
        <v>3996</v>
      </c>
      <c r="F3037" t="s">
        <v>27529</v>
      </c>
      <c r="G3037">
        <v>5</v>
      </c>
      <c r="J3037">
        <v>5</v>
      </c>
      <c r="K3037" t="s">
        <v>33799</v>
      </c>
      <c r="L3037" t="s">
        <v>34232</v>
      </c>
      <c r="M3037" t="s">
        <v>34233</v>
      </c>
      <c r="N3037" t="s">
        <v>33867</v>
      </c>
      <c r="O3037" t="s">
        <v>34044</v>
      </c>
      <c r="P3037">
        <v>3</v>
      </c>
      <c r="Q3037">
        <v>43.948611</v>
      </c>
      <c r="R3037">
        <v>4.8083330000000002</v>
      </c>
      <c r="S3037">
        <v>8</v>
      </c>
      <c r="T3037">
        <v>12.845679012345601</v>
      </c>
      <c r="U3037">
        <v>99.326853248421799</v>
      </c>
      <c r="V3037" t="s">
        <v>34044</v>
      </c>
      <c r="W3037">
        <v>13</v>
      </c>
      <c r="Y3037" s="6"/>
      <c r="Z3037" s="6"/>
      <c r="AA3037" s="6"/>
      <c r="AB3037" s="12"/>
      <c r="AC3037" s="6"/>
      <c r="AD3037" s="6"/>
    </row>
    <row r="3038" spans="1:30" hidden="1">
      <c r="A3038" t="s">
        <v>34331</v>
      </c>
      <c r="B3038" t="s">
        <v>6015</v>
      </c>
      <c r="C3038" t="s">
        <v>27528</v>
      </c>
      <c r="D3038">
        <v>1988</v>
      </c>
      <c r="E3038" t="s">
        <v>3996</v>
      </c>
      <c r="F3038" t="s">
        <v>27529</v>
      </c>
      <c r="G3038">
        <v>5</v>
      </c>
      <c r="J3038">
        <v>5</v>
      </c>
      <c r="K3038" t="s">
        <v>33799</v>
      </c>
      <c r="L3038" t="s">
        <v>34232</v>
      </c>
      <c r="M3038" t="s">
        <v>34233</v>
      </c>
      <c r="N3038" t="s">
        <v>33867</v>
      </c>
      <c r="O3038" t="s">
        <v>34044</v>
      </c>
      <c r="P3038">
        <v>3</v>
      </c>
      <c r="Q3038">
        <v>43.948611</v>
      </c>
      <c r="R3038">
        <v>4.8083330000000002</v>
      </c>
      <c r="S3038">
        <v>8</v>
      </c>
      <c r="T3038">
        <v>14.0185185185185</v>
      </c>
      <c r="U3038">
        <v>100.178760963074</v>
      </c>
      <c r="V3038" t="s">
        <v>34044</v>
      </c>
      <c r="W3038">
        <v>14</v>
      </c>
      <c r="Y3038" s="6"/>
      <c r="Z3038" s="6"/>
      <c r="AA3038" s="6"/>
      <c r="AB3038" s="12"/>
      <c r="AC3038" s="6"/>
      <c r="AD3038" s="6"/>
    </row>
    <row r="3039" spans="1:30" hidden="1">
      <c r="A3039" t="s">
        <v>34331</v>
      </c>
      <c r="B3039" t="s">
        <v>6015</v>
      </c>
      <c r="C3039" t="s">
        <v>27528</v>
      </c>
      <c r="D3039">
        <v>1988</v>
      </c>
      <c r="E3039" t="s">
        <v>3996</v>
      </c>
      <c r="F3039" t="s">
        <v>27529</v>
      </c>
      <c r="G3039">
        <v>5</v>
      </c>
      <c r="J3039">
        <v>5</v>
      </c>
      <c r="K3039" t="s">
        <v>33799</v>
      </c>
      <c r="L3039" t="s">
        <v>34232</v>
      </c>
      <c r="M3039" t="s">
        <v>34233</v>
      </c>
      <c r="N3039" t="s">
        <v>33867</v>
      </c>
      <c r="O3039" t="s">
        <v>34044</v>
      </c>
      <c r="P3039">
        <v>3</v>
      </c>
      <c r="Q3039">
        <v>43.948611</v>
      </c>
      <c r="R3039">
        <v>4.8083330000000002</v>
      </c>
      <c r="S3039">
        <v>8</v>
      </c>
      <c r="T3039">
        <v>14.6358024691358</v>
      </c>
      <c r="U3039">
        <v>99.698340874811393</v>
      </c>
      <c r="V3039" t="s">
        <v>34044</v>
      </c>
      <c r="W3039">
        <v>15</v>
      </c>
      <c r="Y3039" s="6"/>
      <c r="Z3039" s="6"/>
      <c r="AA3039" s="6"/>
      <c r="AB3039" s="12"/>
      <c r="AC3039" s="6"/>
      <c r="AD3039" s="6"/>
    </row>
    <row r="3040" spans="1:30" hidden="1">
      <c r="A3040" t="s">
        <v>34331</v>
      </c>
      <c r="B3040" t="s">
        <v>6015</v>
      </c>
      <c r="C3040" t="s">
        <v>27528</v>
      </c>
      <c r="D3040">
        <v>1988</v>
      </c>
      <c r="E3040" t="s">
        <v>3996</v>
      </c>
      <c r="F3040" t="s">
        <v>27529</v>
      </c>
      <c r="G3040">
        <v>5</v>
      </c>
      <c r="J3040">
        <v>5</v>
      </c>
      <c r="K3040" t="s">
        <v>33799</v>
      </c>
      <c r="L3040" t="s">
        <v>34232</v>
      </c>
      <c r="M3040" t="s">
        <v>34233</v>
      </c>
      <c r="N3040" t="s">
        <v>33867</v>
      </c>
      <c r="O3040" t="s">
        <v>34044</v>
      </c>
      <c r="P3040">
        <v>3</v>
      </c>
      <c r="Q3040">
        <v>43.948611</v>
      </c>
      <c r="R3040">
        <v>4.8083330000000002</v>
      </c>
      <c r="S3040">
        <v>8</v>
      </c>
      <c r="T3040">
        <v>15.932098765432</v>
      </c>
      <c r="U3040">
        <v>84.707558236970002</v>
      </c>
      <c r="V3040" t="s">
        <v>34044</v>
      </c>
      <c r="W3040">
        <v>16</v>
      </c>
      <c r="Y3040" s="6"/>
      <c r="Z3040" s="6"/>
      <c r="AA3040" s="6"/>
      <c r="AB3040" s="12"/>
      <c r="AC3040" s="6"/>
      <c r="AD3040" s="6"/>
    </row>
    <row r="3041" spans="1:30" hidden="1">
      <c r="A3041" t="s">
        <v>34331</v>
      </c>
      <c r="B3041" t="s">
        <v>6015</v>
      </c>
      <c r="C3041" t="s">
        <v>27528</v>
      </c>
      <c r="D3041">
        <v>1988</v>
      </c>
      <c r="E3041" t="s">
        <v>3996</v>
      </c>
      <c r="F3041" t="s">
        <v>27529</v>
      </c>
      <c r="G3041">
        <v>5</v>
      </c>
      <c r="J3041">
        <v>5</v>
      </c>
      <c r="K3041" t="s">
        <v>33799</v>
      </c>
      <c r="L3041" t="s">
        <v>34232</v>
      </c>
      <c r="M3041" t="s">
        <v>34233</v>
      </c>
      <c r="N3041" t="s">
        <v>33867</v>
      </c>
      <c r="O3041" t="s">
        <v>34044</v>
      </c>
      <c r="P3041">
        <v>3</v>
      </c>
      <c r="Q3041">
        <v>43.948611</v>
      </c>
      <c r="R3041">
        <v>4.8083330000000002</v>
      </c>
      <c r="S3041">
        <v>8</v>
      </c>
      <c r="T3041">
        <v>16.9197530864197</v>
      </c>
      <c r="U3041">
        <v>88.735266186246506</v>
      </c>
      <c r="V3041" t="s">
        <v>34044</v>
      </c>
      <c r="W3041">
        <v>17</v>
      </c>
      <c r="Y3041" s="6"/>
      <c r="Z3041" s="6"/>
      <c r="AA3041" s="6"/>
      <c r="AB3041" s="12"/>
      <c r="AC3041" s="6"/>
      <c r="AD3041" s="6"/>
    </row>
    <row r="3042" spans="1:30" hidden="1">
      <c r="A3042" t="s">
        <v>34331</v>
      </c>
      <c r="B3042" t="s">
        <v>6015</v>
      </c>
      <c r="C3042" t="s">
        <v>27528</v>
      </c>
      <c r="D3042">
        <v>1988</v>
      </c>
      <c r="E3042" t="s">
        <v>3996</v>
      </c>
      <c r="F3042" t="s">
        <v>27529</v>
      </c>
      <c r="G3042">
        <v>5</v>
      </c>
      <c r="J3042">
        <v>5</v>
      </c>
      <c r="K3042" t="s">
        <v>33799</v>
      </c>
      <c r="L3042" t="s">
        <v>34232</v>
      </c>
      <c r="M3042" t="s">
        <v>34233</v>
      </c>
      <c r="N3042" t="s">
        <v>33867</v>
      </c>
      <c r="O3042" t="s">
        <v>34044</v>
      </c>
      <c r="P3042">
        <v>4</v>
      </c>
      <c r="Q3042">
        <v>43.296666999999999</v>
      </c>
      <c r="R3042">
        <v>5.3763889999999996</v>
      </c>
      <c r="S3042">
        <v>10</v>
      </c>
      <c r="T3042">
        <v>8.2469135802469093</v>
      </c>
      <c r="U3042">
        <v>99.987430869783793</v>
      </c>
      <c r="V3042" t="s">
        <v>34044</v>
      </c>
      <c r="W3042">
        <v>8</v>
      </c>
      <c r="Y3042" s="6"/>
      <c r="Z3042" s="6"/>
      <c r="AA3042" s="6"/>
      <c r="AB3042" s="12"/>
      <c r="AC3042" s="6"/>
      <c r="AD3042" s="6"/>
    </row>
    <row r="3043" spans="1:30" hidden="1">
      <c r="A3043" t="s">
        <v>34331</v>
      </c>
      <c r="B3043" t="s">
        <v>6015</v>
      </c>
      <c r="C3043" t="s">
        <v>27528</v>
      </c>
      <c r="D3043">
        <v>1988</v>
      </c>
      <c r="E3043" t="s">
        <v>3996</v>
      </c>
      <c r="F3043" t="s">
        <v>27529</v>
      </c>
      <c r="G3043">
        <v>5</v>
      </c>
      <c r="J3043">
        <v>5</v>
      </c>
      <c r="K3043" t="s">
        <v>33799</v>
      </c>
      <c r="L3043" t="s">
        <v>34232</v>
      </c>
      <c r="M3043" t="s">
        <v>34233</v>
      </c>
      <c r="N3043" t="s">
        <v>33867</v>
      </c>
      <c r="O3043" t="s">
        <v>34044</v>
      </c>
      <c r="P3043">
        <v>4</v>
      </c>
      <c r="Q3043">
        <v>43.296666999999999</v>
      </c>
      <c r="R3043">
        <v>5.3763889999999996</v>
      </c>
      <c r="S3043">
        <v>10</v>
      </c>
      <c r="T3043">
        <v>10.0061728395061</v>
      </c>
      <c r="U3043">
        <v>99.455337690631794</v>
      </c>
      <c r="V3043" t="s">
        <v>34044</v>
      </c>
      <c r="W3043">
        <v>10</v>
      </c>
      <c r="Y3043" s="6"/>
      <c r="Z3043" s="6"/>
      <c r="AA3043" s="6"/>
      <c r="AB3043" s="12"/>
      <c r="AC3043" s="6"/>
      <c r="AD3043" s="6"/>
    </row>
    <row r="3044" spans="1:30" hidden="1">
      <c r="A3044" t="s">
        <v>34331</v>
      </c>
      <c r="B3044" t="s">
        <v>6015</v>
      </c>
      <c r="C3044" t="s">
        <v>27528</v>
      </c>
      <c r="D3044">
        <v>1988</v>
      </c>
      <c r="E3044" t="s">
        <v>3996</v>
      </c>
      <c r="F3044" t="s">
        <v>27529</v>
      </c>
      <c r="G3044">
        <v>5</v>
      </c>
      <c r="J3044">
        <v>5</v>
      </c>
      <c r="K3044" t="s">
        <v>33799</v>
      </c>
      <c r="L3044" t="s">
        <v>34232</v>
      </c>
      <c r="M3044" t="s">
        <v>34233</v>
      </c>
      <c r="N3044" t="s">
        <v>33867</v>
      </c>
      <c r="O3044" t="s">
        <v>34044</v>
      </c>
      <c r="P3044">
        <v>4</v>
      </c>
      <c r="Q3044">
        <v>43.296666999999999</v>
      </c>
      <c r="R3044">
        <v>5.3763889999999996</v>
      </c>
      <c r="S3044">
        <v>10</v>
      </c>
      <c r="T3044">
        <v>11.981481481481399</v>
      </c>
      <c r="U3044">
        <v>99.818445896877193</v>
      </c>
      <c r="V3044" t="s">
        <v>34044</v>
      </c>
      <c r="W3044">
        <v>12</v>
      </c>
      <c r="Y3044" s="6"/>
      <c r="Z3044" s="6"/>
      <c r="AA3044" s="6"/>
      <c r="AB3044" s="12"/>
      <c r="AC3044" s="6"/>
      <c r="AD3044" s="6"/>
    </row>
    <row r="3045" spans="1:30" hidden="1">
      <c r="A3045" t="s">
        <v>34331</v>
      </c>
      <c r="B3045" t="s">
        <v>6015</v>
      </c>
      <c r="C3045" t="s">
        <v>27528</v>
      </c>
      <c r="D3045">
        <v>1988</v>
      </c>
      <c r="E3045" t="s">
        <v>3996</v>
      </c>
      <c r="F3045" t="s">
        <v>27529</v>
      </c>
      <c r="G3045">
        <v>5</v>
      </c>
      <c r="J3045">
        <v>5</v>
      </c>
      <c r="K3045" t="s">
        <v>33799</v>
      </c>
      <c r="L3045" t="s">
        <v>34232</v>
      </c>
      <c r="M3045" t="s">
        <v>34233</v>
      </c>
      <c r="N3045" t="s">
        <v>33867</v>
      </c>
      <c r="O3045" t="s">
        <v>34044</v>
      </c>
      <c r="P3045">
        <v>4</v>
      </c>
      <c r="Q3045">
        <v>43.296666999999999</v>
      </c>
      <c r="R3045">
        <v>5.3763889999999996</v>
      </c>
      <c r="S3045">
        <v>10</v>
      </c>
      <c r="T3045">
        <v>12.783950617283899</v>
      </c>
      <c r="U3045">
        <v>99.329646388469897</v>
      </c>
      <c r="V3045" t="s">
        <v>34044</v>
      </c>
      <c r="W3045">
        <v>13</v>
      </c>
      <c r="Y3045" s="6"/>
      <c r="Z3045" s="6"/>
      <c r="AA3045" s="6"/>
      <c r="AB3045" s="12"/>
      <c r="AC3045" s="6"/>
      <c r="AD3045" s="6"/>
    </row>
    <row r="3046" spans="1:30" hidden="1">
      <c r="A3046" t="s">
        <v>34331</v>
      </c>
      <c r="B3046" t="s">
        <v>6015</v>
      </c>
      <c r="C3046" t="s">
        <v>27528</v>
      </c>
      <c r="D3046">
        <v>1988</v>
      </c>
      <c r="E3046" t="s">
        <v>3996</v>
      </c>
      <c r="F3046" t="s">
        <v>27529</v>
      </c>
      <c r="G3046">
        <v>5</v>
      </c>
      <c r="J3046">
        <v>5</v>
      </c>
      <c r="K3046" t="s">
        <v>33799</v>
      </c>
      <c r="L3046" t="s">
        <v>34232</v>
      </c>
      <c r="M3046" t="s">
        <v>34233</v>
      </c>
      <c r="N3046" t="s">
        <v>33867</v>
      </c>
      <c r="O3046" t="s">
        <v>34044</v>
      </c>
      <c r="P3046">
        <v>4</v>
      </c>
      <c r="Q3046">
        <v>43.296666999999999</v>
      </c>
      <c r="R3046">
        <v>5.3763889999999996</v>
      </c>
      <c r="S3046">
        <v>10</v>
      </c>
      <c r="T3046">
        <v>14.0185185185185</v>
      </c>
      <c r="U3046">
        <v>99.726272275291805</v>
      </c>
      <c r="V3046" t="s">
        <v>34044</v>
      </c>
      <c r="W3046">
        <v>14</v>
      </c>
      <c r="Y3046" s="6"/>
      <c r="Z3046" s="6"/>
      <c r="AA3046" s="6"/>
      <c r="AB3046" s="12"/>
      <c r="AC3046" s="6"/>
      <c r="AD3046" s="6"/>
    </row>
    <row r="3047" spans="1:30" hidden="1">
      <c r="A3047" t="s">
        <v>34331</v>
      </c>
      <c r="B3047" t="s">
        <v>6015</v>
      </c>
      <c r="C3047" t="s">
        <v>27528</v>
      </c>
      <c r="D3047">
        <v>1988</v>
      </c>
      <c r="E3047" t="s">
        <v>3996</v>
      </c>
      <c r="F3047" t="s">
        <v>27529</v>
      </c>
      <c r="G3047">
        <v>5</v>
      </c>
      <c r="J3047">
        <v>5</v>
      </c>
      <c r="K3047" t="s">
        <v>33799</v>
      </c>
      <c r="L3047" t="s">
        <v>34232</v>
      </c>
      <c r="M3047" t="s">
        <v>34233</v>
      </c>
      <c r="N3047" t="s">
        <v>33867</v>
      </c>
      <c r="O3047" t="s">
        <v>34044</v>
      </c>
      <c r="P3047">
        <v>4</v>
      </c>
      <c r="Q3047">
        <v>43.296666999999999</v>
      </c>
      <c r="R3047">
        <v>5.3763889999999996</v>
      </c>
      <c r="S3047">
        <v>10</v>
      </c>
      <c r="T3047">
        <v>14.9753086419753</v>
      </c>
      <c r="U3047">
        <v>87.465784034411399</v>
      </c>
      <c r="V3047" t="s">
        <v>34044</v>
      </c>
      <c r="W3047">
        <v>15</v>
      </c>
      <c r="Y3047" s="6"/>
      <c r="Z3047" s="6"/>
      <c r="AA3047" s="6"/>
      <c r="AB3047" s="12"/>
      <c r="AC3047" s="6"/>
      <c r="AD3047" s="6"/>
    </row>
    <row r="3048" spans="1:30" hidden="1">
      <c r="A3048" t="s">
        <v>34331</v>
      </c>
      <c r="B3048" t="s">
        <v>6015</v>
      </c>
      <c r="C3048" t="s">
        <v>27528</v>
      </c>
      <c r="D3048">
        <v>1988</v>
      </c>
      <c r="E3048" t="s">
        <v>3996</v>
      </c>
      <c r="F3048" t="s">
        <v>27529</v>
      </c>
      <c r="G3048">
        <v>5</v>
      </c>
      <c r="J3048">
        <v>5</v>
      </c>
      <c r="K3048" t="s">
        <v>33799</v>
      </c>
      <c r="L3048" t="s">
        <v>34232</v>
      </c>
      <c r="M3048" t="s">
        <v>34233</v>
      </c>
      <c r="N3048" t="s">
        <v>33867</v>
      </c>
      <c r="O3048" t="s">
        <v>34044</v>
      </c>
      <c r="P3048">
        <v>4</v>
      </c>
      <c r="Q3048">
        <v>43.296666999999999</v>
      </c>
      <c r="R3048">
        <v>5.3763889999999996</v>
      </c>
      <c r="S3048">
        <v>10</v>
      </c>
      <c r="T3048">
        <v>15.5308641975308</v>
      </c>
      <c r="U3048">
        <v>25.902184235517499</v>
      </c>
      <c r="V3048" t="s">
        <v>34044</v>
      </c>
      <c r="W3048">
        <v>15.5</v>
      </c>
      <c r="Y3048" s="6"/>
      <c r="Z3048" s="6"/>
      <c r="AA3048" s="6"/>
      <c r="AB3048" s="12"/>
      <c r="AC3048" s="6"/>
      <c r="AD3048" s="6"/>
    </row>
    <row r="3049" spans="1:30" hidden="1">
      <c r="A3049" t="s">
        <v>34331</v>
      </c>
      <c r="B3049" t="s">
        <v>6015</v>
      </c>
      <c r="C3049" t="s">
        <v>27528</v>
      </c>
      <c r="D3049">
        <v>1988</v>
      </c>
      <c r="E3049" t="s">
        <v>3996</v>
      </c>
      <c r="F3049" t="s">
        <v>27529</v>
      </c>
      <c r="G3049">
        <v>5</v>
      </c>
      <c r="J3049">
        <v>5</v>
      </c>
      <c r="K3049" t="s">
        <v>33799</v>
      </c>
      <c r="L3049" t="s">
        <v>34232</v>
      </c>
      <c r="M3049" t="s">
        <v>34233</v>
      </c>
      <c r="N3049" t="s">
        <v>33867</v>
      </c>
      <c r="O3049" t="s">
        <v>34044</v>
      </c>
      <c r="P3049">
        <v>4</v>
      </c>
      <c r="Q3049">
        <v>43.296666999999999</v>
      </c>
      <c r="R3049">
        <v>5.3763889999999996</v>
      </c>
      <c r="S3049">
        <v>10</v>
      </c>
      <c r="T3049">
        <v>15.9629629629629</v>
      </c>
      <c r="U3049">
        <v>29.502541757443701</v>
      </c>
      <c r="V3049" t="s">
        <v>34044</v>
      </c>
      <c r="W3049">
        <v>16</v>
      </c>
      <c r="Y3049" s="6"/>
      <c r="Z3049" s="6"/>
      <c r="AA3049" s="6"/>
      <c r="AB3049" s="12"/>
      <c r="AC3049" s="6"/>
      <c r="AD3049" s="6"/>
    </row>
    <row r="3050" spans="1:30" hidden="1">
      <c r="A3050" t="s">
        <v>34331</v>
      </c>
      <c r="B3050" t="s">
        <v>6015</v>
      </c>
      <c r="C3050" t="s">
        <v>27528</v>
      </c>
      <c r="D3050">
        <v>1988</v>
      </c>
      <c r="E3050" t="s">
        <v>3996</v>
      </c>
      <c r="F3050" t="s">
        <v>27529</v>
      </c>
      <c r="G3050">
        <v>5</v>
      </c>
      <c r="J3050">
        <v>5</v>
      </c>
      <c r="K3050" t="s">
        <v>33799</v>
      </c>
      <c r="L3050" t="s">
        <v>34232</v>
      </c>
      <c r="M3050" t="s">
        <v>34233</v>
      </c>
      <c r="N3050" t="s">
        <v>33867</v>
      </c>
      <c r="O3050" t="s">
        <v>34044</v>
      </c>
      <c r="P3050">
        <v>4</v>
      </c>
      <c r="Q3050">
        <v>43.296666999999999</v>
      </c>
      <c r="R3050">
        <v>5.3763889999999996</v>
      </c>
      <c r="S3050">
        <v>10</v>
      </c>
      <c r="T3050">
        <v>16.950617283950599</v>
      </c>
      <c r="U3050">
        <v>26.742919389978201</v>
      </c>
      <c r="V3050" t="s">
        <v>34044</v>
      </c>
      <c r="W3050">
        <v>17</v>
      </c>
      <c r="Y3050" s="6"/>
      <c r="Z3050" s="6"/>
      <c r="AA3050" s="6"/>
      <c r="AB3050" s="12"/>
      <c r="AC3050" s="6"/>
      <c r="AD3050" s="6"/>
    </row>
    <row r="3051" spans="1:30" hidden="1">
      <c r="A3051" t="s">
        <v>34331</v>
      </c>
      <c r="B3051" t="s">
        <v>6015</v>
      </c>
      <c r="C3051" t="s">
        <v>27528</v>
      </c>
      <c r="D3051">
        <v>1988</v>
      </c>
      <c r="E3051" t="s">
        <v>3996</v>
      </c>
      <c r="F3051" t="s">
        <v>27529</v>
      </c>
      <c r="G3051">
        <v>5</v>
      </c>
      <c r="J3051">
        <v>5</v>
      </c>
      <c r="K3051" t="s">
        <v>33799</v>
      </c>
      <c r="L3051" t="s">
        <v>34232</v>
      </c>
      <c r="M3051" t="s">
        <v>34233</v>
      </c>
      <c r="N3051" t="s">
        <v>33867</v>
      </c>
      <c r="O3051" t="s">
        <v>34044</v>
      </c>
      <c r="P3051">
        <v>4</v>
      </c>
      <c r="Q3051">
        <v>43.296666999999999</v>
      </c>
      <c r="R3051">
        <v>5.3763889999999996</v>
      </c>
      <c r="S3051">
        <v>10</v>
      </c>
      <c r="T3051">
        <v>17.969135802469101</v>
      </c>
      <c r="U3051">
        <v>48.416289592760101</v>
      </c>
      <c r="V3051" t="s">
        <v>34044</v>
      </c>
      <c r="W3051">
        <v>18</v>
      </c>
      <c r="Y3051" s="6"/>
      <c r="Z3051" s="6"/>
      <c r="AA3051" s="6"/>
      <c r="AB3051" s="12"/>
      <c r="AC3051" s="6"/>
      <c r="AD3051" s="6"/>
    </row>
    <row r="3052" spans="1:30" hidden="1">
      <c r="A3052" t="s">
        <v>34331</v>
      </c>
      <c r="B3052" t="s">
        <v>6015</v>
      </c>
      <c r="C3052" t="s">
        <v>27528</v>
      </c>
      <c r="D3052">
        <v>1988</v>
      </c>
      <c r="E3052" t="s">
        <v>3996</v>
      </c>
      <c r="F3052" t="s">
        <v>27529</v>
      </c>
      <c r="G3052">
        <v>5</v>
      </c>
      <c r="J3052">
        <v>5</v>
      </c>
      <c r="K3052" t="s">
        <v>33799</v>
      </c>
      <c r="L3052" t="s">
        <v>34232</v>
      </c>
      <c r="M3052" t="s">
        <v>34233</v>
      </c>
      <c r="N3052" t="s">
        <v>33867</v>
      </c>
      <c r="O3052" t="s">
        <v>34044</v>
      </c>
      <c r="P3052">
        <v>5</v>
      </c>
      <c r="Q3052">
        <v>39.476666999999999</v>
      </c>
      <c r="R3052">
        <v>-0.374444</v>
      </c>
      <c r="S3052">
        <v>11</v>
      </c>
      <c r="T3052">
        <v>8.2160493827160401</v>
      </c>
      <c r="U3052">
        <v>99.536338752025003</v>
      </c>
      <c r="V3052" t="s">
        <v>34044</v>
      </c>
      <c r="W3052">
        <v>8</v>
      </c>
      <c r="Y3052" s="6"/>
      <c r="Z3052" s="6"/>
      <c r="AA3052" s="6"/>
      <c r="AB3052" s="12"/>
      <c r="AC3052" s="6"/>
      <c r="AD3052" s="6"/>
    </row>
    <row r="3053" spans="1:30" hidden="1">
      <c r="A3053" t="s">
        <v>34331</v>
      </c>
      <c r="B3053" t="s">
        <v>6015</v>
      </c>
      <c r="C3053" t="s">
        <v>27528</v>
      </c>
      <c r="D3053">
        <v>1988</v>
      </c>
      <c r="E3053" t="s">
        <v>3996</v>
      </c>
      <c r="F3053" t="s">
        <v>27529</v>
      </c>
      <c r="G3053">
        <v>5</v>
      </c>
      <c r="J3053">
        <v>5</v>
      </c>
      <c r="K3053" t="s">
        <v>33799</v>
      </c>
      <c r="L3053" t="s">
        <v>34232</v>
      </c>
      <c r="M3053" t="s">
        <v>34233</v>
      </c>
      <c r="N3053" t="s">
        <v>33867</v>
      </c>
      <c r="O3053" t="s">
        <v>34044</v>
      </c>
      <c r="P3053">
        <v>5</v>
      </c>
      <c r="Q3053">
        <v>39.476666999999999</v>
      </c>
      <c r="R3053">
        <v>-0.374444</v>
      </c>
      <c r="S3053">
        <v>11</v>
      </c>
      <c r="T3053">
        <v>10.037037037037001</v>
      </c>
      <c r="U3053">
        <v>99.453941120607794</v>
      </c>
      <c r="V3053" t="s">
        <v>34044</v>
      </c>
      <c r="W3053">
        <v>10</v>
      </c>
      <c r="Y3053" s="6"/>
      <c r="Z3053" s="6"/>
      <c r="AA3053" s="6"/>
      <c r="AB3053" s="12"/>
      <c r="AC3053" s="6"/>
      <c r="AD3053" s="6"/>
    </row>
    <row r="3054" spans="1:30" hidden="1">
      <c r="A3054" t="s">
        <v>34331</v>
      </c>
      <c r="B3054" t="s">
        <v>6015</v>
      </c>
      <c r="C3054" t="s">
        <v>27528</v>
      </c>
      <c r="D3054">
        <v>1988</v>
      </c>
      <c r="E3054" t="s">
        <v>3996</v>
      </c>
      <c r="F3054" t="s">
        <v>27529</v>
      </c>
      <c r="G3054">
        <v>5</v>
      </c>
      <c r="J3054">
        <v>5</v>
      </c>
      <c r="K3054" t="s">
        <v>33799</v>
      </c>
      <c r="L3054" t="s">
        <v>34232</v>
      </c>
      <c r="M3054" t="s">
        <v>34233</v>
      </c>
      <c r="N3054" t="s">
        <v>33867</v>
      </c>
      <c r="O3054" t="s">
        <v>34044</v>
      </c>
      <c r="P3054">
        <v>5</v>
      </c>
      <c r="Q3054">
        <v>39.476666999999999</v>
      </c>
      <c r="R3054">
        <v>-0.374444</v>
      </c>
      <c r="S3054">
        <v>11</v>
      </c>
      <c r="T3054">
        <v>12.0123456790123</v>
      </c>
      <c r="U3054">
        <v>100.269538014636</v>
      </c>
      <c r="V3054" t="s">
        <v>34044</v>
      </c>
      <c r="W3054">
        <v>12</v>
      </c>
      <c r="Y3054" s="6"/>
      <c r="Z3054" s="6"/>
      <c r="AA3054" s="6"/>
      <c r="AB3054" s="12"/>
      <c r="AC3054" s="6"/>
      <c r="AD3054" s="6"/>
    </row>
    <row r="3055" spans="1:30" hidden="1">
      <c r="A3055" t="s">
        <v>34331</v>
      </c>
      <c r="B3055" t="s">
        <v>6015</v>
      </c>
      <c r="C3055" t="s">
        <v>27528</v>
      </c>
      <c r="D3055">
        <v>1988</v>
      </c>
      <c r="E3055" t="s">
        <v>3996</v>
      </c>
      <c r="F3055" t="s">
        <v>27529</v>
      </c>
      <c r="G3055">
        <v>5</v>
      </c>
      <c r="J3055">
        <v>5</v>
      </c>
      <c r="K3055" t="s">
        <v>33799</v>
      </c>
      <c r="L3055" t="s">
        <v>34232</v>
      </c>
      <c r="M3055" t="s">
        <v>34233</v>
      </c>
      <c r="N3055" t="s">
        <v>33867</v>
      </c>
      <c r="O3055" t="s">
        <v>34044</v>
      </c>
      <c r="P3055">
        <v>5</v>
      </c>
      <c r="Q3055">
        <v>39.476666999999999</v>
      </c>
      <c r="R3055">
        <v>-0.374444</v>
      </c>
      <c r="S3055">
        <v>11</v>
      </c>
      <c r="T3055">
        <v>12.845679012345601</v>
      </c>
      <c r="U3055">
        <v>99.326853248421799</v>
      </c>
      <c r="V3055" t="s">
        <v>34044</v>
      </c>
      <c r="W3055">
        <v>13</v>
      </c>
      <c r="Y3055" s="6"/>
      <c r="Z3055" s="6"/>
      <c r="AA3055" s="6"/>
      <c r="AB3055" s="12"/>
      <c r="AC3055" s="6"/>
      <c r="AD3055" s="6"/>
    </row>
    <row r="3056" spans="1:30" hidden="1">
      <c r="A3056" t="s">
        <v>34331</v>
      </c>
      <c r="B3056" t="s">
        <v>6015</v>
      </c>
      <c r="C3056" t="s">
        <v>27528</v>
      </c>
      <c r="D3056">
        <v>1988</v>
      </c>
      <c r="E3056" t="s">
        <v>3996</v>
      </c>
      <c r="F3056" t="s">
        <v>27529</v>
      </c>
      <c r="G3056">
        <v>5</v>
      </c>
      <c r="J3056">
        <v>5</v>
      </c>
      <c r="K3056" t="s">
        <v>33799</v>
      </c>
      <c r="L3056" t="s">
        <v>34232</v>
      </c>
      <c r="M3056" t="s">
        <v>34233</v>
      </c>
      <c r="N3056" t="s">
        <v>33867</v>
      </c>
      <c r="O3056" t="s">
        <v>34044</v>
      </c>
      <c r="P3056">
        <v>5</v>
      </c>
      <c r="Q3056">
        <v>39.476666999999999</v>
      </c>
      <c r="R3056">
        <v>-0.374444</v>
      </c>
      <c r="S3056">
        <v>11</v>
      </c>
      <c r="T3056">
        <v>14.0185185185185</v>
      </c>
      <c r="U3056">
        <v>90.6764985196357</v>
      </c>
      <c r="V3056" t="s">
        <v>34044</v>
      </c>
      <c r="W3056">
        <v>14</v>
      </c>
      <c r="Y3056" s="6"/>
      <c r="Z3056" s="6"/>
      <c r="AA3056" s="6"/>
      <c r="AB3056" s="12"/>
      <c r="AC3056" s="6"/>
      <c r="AD3056" s="6"/>
    </row>
    <row r="3057" spans="1:30" hidden="1">
      <c r="A3057" t="s">
        <v>34331</v>
      </c>
      <c r="B3057" t="s">
        <v>6015</v>
      </c>
      <c r="C3057" t="s">
        <v>27528</v>
      </c>
      <c r="D3057">
        <v>1988</v>
      </c>
      <c r="E3057" t="s">
        <v>3996</v>
      </c>
      <c r="F3057" t="s">
        <v>27529</v>
      </c>
      <c r="G3057">
        <v>5</v>
      </c>
      <c r="J3057">
        <v>5</v>
      </c>
      <c r="K3057" t="s">
        <v>33799</v>
      </c>
      <c r="L3057" t="s">
        <v>34232</v>
      </c>
      <c r="M3057" t="s">
        <v>34233</v>
      </c>
      <c r="N3057" t="s">
        <v>33867</v>
      </c>
      <c r="O3057" t="s">
        <v>34044</v>
      </c>
      <c r="P3057">
        <v>5</v>
      </c>
      <c r="Q3057">
        <v>39.476666999999999</v>
      </c>
      <c r="R3057">
        <v>-0.374444</v>
      </c>
      <c r="S3057">
        <v>11</v>
      </c>
      <c r="T3057">
        <v>14.574074074074</v>
      </c>
      <c r="U3057">
        <v>44.045025417574401</v>
      </c>
      <c r="V3057" t="s">
        <v>34044</v>
      </c>
      <c r="W3057">
        <v>14.5</v>
      </c>
      <c r="Y3057" s="6"/>
      <c r="Z3057" s="6"/>
      <c r="AA3057" s="6"/>
      <c r="AB3057" s="12"/>
      <c r="AC3057" s="6"/>
      <c r="AD3057" s="6"/>
    </row>
    <row r="3058" spans="1:30" hidden="1">
      <c r="A3058" t="s">
        <v>34331</v>
      </c>
      <c r="B3058" t="s">
        <v>6015</v>
      </c>
      <c r="C3058" t="s">
        <v>27528</v>
      </c>
      <c r="D3058">
        <v>1988</v>
      </c>
      <c r="E3058" t="s">
        <v>3996</v>
      </c>
      <c r="F3058" t="s">
        <v>27529</v>
      </c>
      <c r="G3058">
        <v>5</v>
      </c>
      <c r="J3058">
        <v>5</v>
      </c>
      <c r="K3058" t="s">
        <v>33799</v>
      </c>
      <c r="L3058" t="s">
        <v>34232</v>
      </c>
      <c r="M3058" t="s">
        <v>34233</v>
      </c>
      <c r="N3058" t="s">
        <v>33867</v>
      </c>
      <c r="O3058" t="s">
        <v>34044</v>
      </c>
      <c r="P3058">
        <v>5</v>
      </c>
      <c r="Q3058">
        <v>39.476666999999999</v>
      </c>
      <c r="R3058">
        <v>-0.374444</v>
      </c>
      <c r="S3058">
        <v>11</v>
      </c>
      <c r="T3058">
        <v>14.9753086419753</v>
      </c>
      <c r="U3058">
        <v>13.710127925814099</v>
      </c>
      <c r="V3058" t="s">
        <v>34044</v>
      </c>
      <c r="W3058">
        <v>15</v>
      </c>
      <c r="Y3058" s="6"/>
      <c r="Z3058" s="6"/>
      <c r="AA3058" s="6"/>
      <c r="AB3058" s="12"/>
      <c r="AC3058" s="6"/>
      <c r="AD3058" s="6"/>
    </row>
    <row r="3059" spans="1:30" hidden="1">
      <c r="A3059" t="s">
        <v>34331</v>
      </c>
      <c r="B3059" t="s">
        <v>6015</v>
      </c>
      <c r="C3059" t="s">
        <v>27528</v>
      </c>
      <c r="D3059">
        <v>1988</v>
      </c>
      <c r="E3059" t="s">
        <v>3996</v>
      </c>
      <c r="F3059" t="s">
        <v>27529</v>
      </c>
      <c r="G3059">
        <v>5</v>
      </c>
      <c r="J3059">
        <v>5</v>
      </c>
      <c r="K3059" t="s">
        <v>33799</v>
      </c>
      <c r="L3059" t="s">
        <v>34232</v>
      </c>
      <c r="M3059" t="s">
        <v>34233</v>
      </c>
      <c r="N3059" t="s">
        <v>33867</v>
      </c>
      <c r="O3059" t="s">
        <v>34044</v>
      </c>
      <c r="P3059">
        <v>5</v>
      </c>
      <c r="Q3059">
        <v>39.476666999999999</v>
      </c>
      <c r="R3059">
        <v>-0.374444</v>
      </c>
      <c r="S3059">
        <v>11</v>
      </c>
      <c r="T3059">
        <v>15.469135802469101</v>
      </c>
      <c r="U3059">
        <v>3.2805429864253299</v>
      </c>
      <c r="V3059" t="s">
        <v>34044</v>
      </c>
      <c r="W3059">
        <v>15.5</v>
      </c>
      <c r="Y3059" s="6"/>
      <c r="Z3059" s="6"/>
      <c r="AA3059" s="6"/>
      <c r="AB3059" s="12"/>
      <c r="AC3059" s="6"/>
      <c r="AD3059" s="6"/>
    </row>
    <row r="3060" spans="1:30" hidden="1">
      <c r="A3060" t="s">
        <v>34331</v>
      </c>
      <c r="B3060" t="s">
        <v>6015</v>
      </c>
      <c r="C3060" t="s">
        <v>27528</v>
      </c>
      <c r="D3060">
        <v>1988</v>
      </c>
      <c r="E3060" t="s">
        <v>3996</v>
      </c>
      <c r="F3060" t="s">
        <v>27529</v>
      </c>
      <c r="G3060">
        <v>5</v>
      </c>
      <c r="J3060">
        <v>5</v>
      </c>
      <c r="K3060" t="s">
        <v>33799</v>
      </c>
      <c r="L3060" t="s">
        <v>34232</v>
      </c>
      <c r="M3060" t="s">
        <v>34233</v>
      </c>
      <c r="N3060" t="s">
        <v>33867</v>
      </c>
      <c r="O3060" t="s">
        <v>34044</v>
      </c>
      <c r="P3060">
        <v>5</v>
      </c>
      <c r="Q3060">
        <v>39.476666999999999</v>
      </c>
      <c r="R3060">
        <v>-0.374444</v>
      </c>
      <c r="S3060">
        <v>11</v>
      </c>
      <c r="T3060">
        <v>15.9629629629629</v>
      </c>
      <c r="U3060">
        <v>8.2355734316518401</v>
      </c>
      <c r="V3060" t="s">
        <v>34044</v>
      </c>
      <c r="W3060">
        <v>16</v>
      </c>
      <c r="Y3060" s="6"/>
      <c r="Z3060" s="6"/>
      <c r="AA3060" s="6"/>
      <c r="AB3060" s="12"/>
      <c r="AC3060" s="6"/>
      <c r="AD3060" s="6"/>
    </row>
    <row r="3061" spans="1:30" hidden="1">
      <c r="A3061" t="s">
        <v>34331</v>
      </c>
      <c r="B3061" t="s">
        <v>6015</v>
      </c>
      <c r="C3061" t="s">
        <v>27528</v>
      </c>
      <c r="D3061">
        <v>1988</v>
      </c>
      <c r="E3061" t="s">
        <v>3996</v>
      </c>
      <c r="F3061" t="s">
        <v>27529</v>
      </c>
      <c r="G3061">
        <v>5</v>
      </c>
      <c r="J3061">
        <v>5</v>
      </c>
      <c r="K3061" t="s">
        <v>33799</v>
      </c>
      <c r="L3061" t="s">
        <v>34232</v>
      </c>
      <c r="M3061" t="s">
        <v>34233</v>
      </c>
      <c r="N3061" t="s">
        <v>33867</v>
      </c>
      <c r="O3061" t="s">
        <v>34044</v>
      </c>
      <c r="P3061">
        <v>5</v>
      </c>
      <c r="Q3061">
        <v>39.476666999999999</v>
      </c>
      <c r="R3061">
        <v>-0.374444</v>
      </c>
      <c r="S3061">
        <v>11</v>
      </c>
      <c r="T3061">
        <v>16.981481481481399</v>
      </c>
      <c r="U3061">
        <v>9.5469526842075805</v>
      </c>
      <c r="V3061" t="s">
        <v>34044</v>
      </c>
      <c r="W3061">
        <v>17</v>
      </c>
      <c r="Y3061" s="6"/>
      <c r="Z3061" s="6"/>
      <c r="AA3061" s="6"/>
      <c r="AB3061" s="12"/>
      <c r="AC3061" s="6"/>
      <c r="AD3061" s="6"/>
    </row>
    <row r="3062" spans="1:30" hidden="1">
      <c r="A3062" t="s">
        <v>34331</v>
      </c>
      <c r="B3062" t="s">
        <v>6015</v>
      </c>
      <c r="C3062" t="s">
        <v>27528</v>
      </c>
      <c r="D3062">
        <v>1988</v>
      </c>
      <c r="E3062" t="s">
        <v>3996</v>
      </c>
      <c r="F3062" t="s">
        <v>27529</v>
      </c>
      <c r="G3062">
        <v>5</v>
      </c>
      <c r="J3062">
        <v>5</v>
      </c>
      <c r="K3062" t="s">
        <v>33799</v>
      </c>
      <c r="L3062" t="s">
        <v>34232</v>
      </c>
      <c r="M3062" t="s">
        <v>34233</v>
      </c>
      <c r="N3062" t="s">
        <v>33867</v>
      </c>
      <c r="O3062" t="s">
        <v>34044</v>
      </c>
      <c r="P3062">
        <v>5</v>
      </c>
      <c r="Q3062">
        <v>39.476666999999999</v>
      </c>
      <c r="R3062">
        <v>-0.374444</v>
      </c>
      <c r="S3062">
        <v>11</v>
      </c>
      <c r="T3062">
        <v>17.938271604938201</v>
      </c>
      <c r="U3062">
        <v>6.3362381989832803</v>
      </c>
      <c r="V3062" t="s">
        <v>34044</v>
      </c>
      <c r="W3062">
        <v>18</v>
      </c>
      <c r="Y3062" s="6"/>
      <c r="Z3062" s="6"/>
      <c r="AA3062" s="6"/>
      <c r="AB3062" s="12"/>
      <c r="AC3062" s="6"/>
      <c r="AD3062" s="6"/>
    </row>
    <row r="3063" spans="1:30" hidden="1">
      <c r="A3063" t="s">
        <v>34332</v>
      </c>
      <c r="B3063" t="s">
        <v>9199</v>
      </c>
      <c r="C3063" t="s">
        <v>9200</v>
      </c>
      <c r="D3063">
        <v>1994</v>
      </c>
      <c r="E3063" t="s">
        <v>452</v>
      </c>
      <c r="F3063" t="s">
        <v>9202</v>
      </c>
      <c r="G3063">
        <v>3</v>
      </c>
      <c r="H3063" t="s">
        <v>33784</v>
      </c>
      <c r="J3063">
        <v>3</v>
      </c>
      <c r="K3063" t="s">
        <v>34002</v>
      </c>
      <c r="L3063" t="s">
        <v>33850</v>
      </c>
      <c r="M3063" t="s">
        <v>34114</v>
      </c>
      <c r="N3063" t="s">
        <v>33852</v>
      </c>
      <c r="O3063" t="s">
        <v>33853</v>
      </c>
      <c r="P3063" t="s">
        <v>34116</v>
      </c>
      <c r="Q3063">
        <v>33.239443999999999</v>
      </c>
      <c r="R3063">
        <v>131.60916700000001</v>
      </c>
      <c r="S3063">
        <v>7</v>
      </c>
      <c r="T3063">
        <v>4.0284842319430298</v>
      </c>
      <c r="U3063">
        <v>90.289050549997398</v>
      </c>
      <c r="V3063">
        <v>50</v>
      </c>
      <c r="W3063">
        <v>4</v>
      </c>
      <c r="X3063" t="s">
        <v>296</v>
      </c>
      <c r="Y3063" s="6"/>
      <c r="Z3063" s="6"/>
      <c r="AA3063" s="6"/>
      <c r="AB3063" s="12"/>
      <c r="AC3063" s="6"/>
      <c r="AD3063" s="6"/>
    </row>
    <row r="3064" spans="1:30" hidden="1">
      <c r="A3064" t="s">
        <v>34332</v>
      </c>
      <c r="B3064" t="s">
        <v>9199</v>
      </c>
      <c r="C3064" t="s">
        <v>9200</v>
      </c>
      <c r="D3064">
        <v>1994</v>
      </c>
      <c r="E3064" t="s">
        <v>452</v>
      </c>
      <c r="F3064" t="s">
        <v>9202</v>
      </c>
      <c r="G3064">
        <v>3</v>
      </c>
      <c r="H3064" t="s">
        <v>33784</v>
      </c>
      <c r="J3064">
        <v>3</v>
      </c>
      <c r="K3064" t="s">
        <v>34002</v>
      </c>
      <c r="L3064" t="s">
        <v>33850</v>
      </c>
      <c r="M3064" t="s">
        <v>34114</v>
      </c>
      <c r="N3064" t="s">
        <v>33852</v>
      </c>
      <c r="O3064" t="s">
        <v>33853</v>
      </c>
      <c r="P3064" t="s">
        <v>34116</v>
      </c>
      <c r="Q3064">
        <v>33.239443999999999</v>
      </c>
      <c r="R3064">
        <v>131.60916700000001</v>
      </c>
      <c r="S3064">
        <v>7</v>
      </c>
      <c r="T3064">
        <v>10.050864699898201</v>
      </c>
      <c r="U3064">
        <v>89.300848232909104</v>
      </c>
      <c r="V3064">
        <v>50</v>
      </c>
      <c r="W3064">
        <v>10</v>
      </c>
      <c r="Y3064" s="6"/>
      <c r="Z3064" s="6"/>
      <c r="AA3064" s="6"/>
      <c r="AB3064" s="12"/>
      <c r="AC3064" s="6"/>
      <c r="AD3064" s="6"/>
    </row>
    <row r="3065" spans="1:30" hidden="1">
      <c r="A3065" t="s">
        <v>34332</v>
      </c>
      <c r="B3065" t="s">
        <v>9199</v>
      </c>
      <c r="C3065" t="s">
        <v>9200</v>
      </c>
      <c r="D3065">
        <v>1994</v>
      </c>
      <c r="E3065" t="s">
        <v>452</v>
      </c>
      <c r="F3065" t="s">
        <v>9202</v>
      </c>
      <c r="G3065">
        <v>3</v>
      </c>
      <c r="H3065" t="s">
        <v>33784</v>
      </c>
      <c r="J3065">
        <v>3</v>
      </c>
      <c r="K3065" t="s">
        <v>34002</v>
      </c>
      <c r="L3065" t="s">
        <v>33850</v>
      </c>
      <c r="M3065" t="s">
        <v>34114</v>
      </c>
      <c r="N3065" t="s">
        <v>33852</v>
      </c>
      <c r="O3065" t="s">
        <v>33853</v>
      </c>
      <c r="P3065" t="s">
        <v>34116</v>
      </c>
      <c r="Q3065">
        <v>33.239443999999999</v>
      </c>
      <c r="R3065">
        <v>131.60916700000001</v>
      </c>
      <c r="S3065">
        <v>7</v>
      </c>
      <c r="T3065">
        <v>11.047812817904299</v>
      </c>
      <c r="U3065">
        <v>84.129847698646699</v>
      </c>
      <c r="V3065">
        <v>50</v>
      </c>
      <c r="W3065">
        <v>11</v>
      </c>
      <c r="Y3065" s="6"/>
      <c r="Z3065" s="6"/>
      <c r="AA3065" s="6"/>
      <c r="AB3065" s="12"/>
      <c r="AC3065" s="6"/>
      <c r="AD3065" s="6"/>
    </row>
    <row r="3066" spans="1:30" hidden="1">
      <c r="A3066" t="s">
        <v>34332</v>
      </c>
      <c r="B3066" t="s">
        <v>9199</v>
      </c>
      <c r="C3066" t="s">
        <v>9200</v>
      </c>
      <c r="D3066">
        <v>1994</v>
      </c>
      <c r="E3066" t="s">
        <v>452</v>
      </c>
      <c r="F3066" t="s">
        <v>9202</v>
      </c>
      <c r="G3066">
        <v>3</v>
      </c>
      <c r="H3066" t="s">
        <v>33784</v>
      </c>
      <c r="J3066">
        <v>3</v>
      </c>
      <c r="K3066" t="s">
        <v>34002</v>
      </c>
      <c r="L3066" t="s">
        <v>33850</v>
      </c>
      <c r="M3066" t="s">
        <v>34114</v>
      </c>
      <c r="N3066" t="s">
        <v>33852</v>
      </c>
      <c r="O3066" t="s">
        <v>33853</v>
      </c>
      <c r="P3066" t="s">
        <v>34116</v>
      </c>
      <c r="Q3066">
        <v>33.239443999999999</v>
      </c>
      <c r="R3066">
        <v>131.60916700000001</v>
      </c>
      <c r="S3066">
        <v>7</v>
      </c>
      <c r="T3066">
        <v>12.024415055951099</v>
      </c>
      <c r="U3066">
        <v>57.914766864026497</v>
      </c>
      <c r="V3066">
        <v>50</v>
      </c>
      <c r="W3066">
        <v>12</v>
      </c>
      <c r="Y3066" s="6"/>
      <c r="Z3066" s="6"/>
      <c r="AA3066" s="6"/>
      <c r="AB3066" s="12"/>
      <c r="AC3066" s="6"/>
      <c r="AD3066" s="6"/>
    </row>
    <row r="3067" spans="1:30" hidden="1">
      <c r="A3067" t="s">
        <v>34332</v>
      </c>
      <c r="B3067" t="s">
        <v>9199</v>
      </c>
      <c r="C3067" t="s">
        <v>9200</v>
      </c>
      <c r="D3067">
        <v>1994</v>
      </c>
      <c r="E3067" t="s">
        <v>452</v>
      </c>
      <c r="F3067" t="s">
        <v>9202</v>
      </c>
      <c r="G3067">
        <v>3</v>
      </c>
      <c r="H3067" t="s">
        <v>33784</v>
      </c>
      <c r="J3067">
        <v>3</v>
      </c>
      <c r="K3067" t="s">
        <v>34002</v>
      </c>
      <c r="L3067" t="s">
        <v>33850</v>
      </c>
      <c r="M3067" t="s">
        <v>34114</v>
      </c>
      <c r="N3067" t="s">
        <v>33852</v>
      </c>
      <c r="O3067" t="s">
        <v>33853</v>
      </c>
      <c r="P3067" t="s">
        <v>34116</v>
      </c>
      <c r="Q3067">
        <v>33.239443999999999</v>
      </c>
      <c r="R3067">
        <v>131.60916700000001</v>
      </c>
      <c r="S3067">
        <v>7</v>
      </c>
      <c r="T3067">
        <v>12.9806714140386</v>
      </c>
      <c r="U3067">
        <v>19.468555369336201</v>
      </c>
      <c r="V3067">
        <v>50</v>
      </c>
      <c r="W3067">
        <v>13</v>
      </c>
      <c r="Y3067" s="6"/>
      <c r="Z3067" s="6"/>
      <c r="AA3067" s="6"/>
      <c r="AB3067" s="12"/>
      <c r="AC3067" s="6"/>
      <c r="AD3067" s="6"/>
    </row>
    <row r="3068" spans="1:30" hidden="1">
      <c r="A3068" t="s">
        <v>34332</v>
      </c>
      <c r="B3068" t="s">
        <v>9199</v>
      </c>
      <c r="C3068" t="s">
        <v>9200</v>
      </c>
      <c r="D3068">
        <v>1994</v>
      </c>
      <c r="E3068" t="s">
        <v>452</v>
      </c>
      <c r="F3068" t="s">
        <v>9202</v>
      </c>
      <c r="G3068">
        <v>3</v>
      </c>
      <c r="H3068" t="s">
        <v>33784</v>
      </c>
      <c r="J3068">
        <v>3</v>
      </c>
      <c r="K3068" t="s">
        <v>34002</v>
      </c>
      <c r="L3068" t="s">
        <v>33850</v>
      </c>
      <c r="M3068" t="s">
        <v>34114</v>
      </c>
      <c r="N3068" t="s">
        <v>33852</v>
      </c>
      <c r="O3068" t="s">
        <v>33853</v>
      </c>
      <c r="P3068" t="s">
        <v>34116</v>
      </c>
      <c r="Q3068">
        <v>33.239443999999999</v>
      </c>
      <c r="R3068">
        <v>131.60916700000001</v>
      </c>
      <c r="S3068">
        <v>7</v>
      </c>
      <c r="T3068">
        <v>13.9572736520854</v>
      </c>
      <c r="U3068">
        <v>0.447719139032628</v>
      </c>
      <c r="V3068">
        <v>50</v>
      </c>
      <c r="W3068">
        <v>14</v>
      </c>
      <c r="Y3068" s="6"/>
      <c r="Z3068" s="6"/>
      <c r="AA3068" s="6"/>
      <c r="AB3068" s="12"/>
      <c r="AC3068" s="6"/>
      <c r="AD3068" s="6"/>
    </row>
    <row r="3069" spans="1:30" hidden="1">
      <c r="A3069" t="s">
        <v>34332</v>
      </c>
      <c r="B3069" t="s">
        <v>9199</v>
      </c>
      <c r="C3069" t="s">
        <v>9200</v>
      </c>
      <c r="D3069">
        <v>1994</v>
      </c>
      <c r="E3069" t="s">
        <v>452</v>
      </c>
      <c r="F3069" t="s">
        <v>9202</v>
      </c>
      <c r="G3069">
        <v>3</v>
      </c>
      <c r="H3069" t="s">
        <v>33784</v>
      </c>
      <c r="J3069">
        <v>3</v>
      </c>
      <c r="K3069" t="s">
        <v>34002</v>
      </c>
      <c r="L3069" t="s">
        <v>33850</v>
      </c>
      <c r="M3069" t="s">
        <v>34114</v>
      </c>
      <c r="N3069" t="s">
        <v>33852</v>
      </c>
      <c r="O3069" t="s">
        <v>33853</v>
      </c>
      <c r="P3069" t="s">
        <v>34116</v>
      </c>
      <c r="Q3069">
        <v>33.239443999999999</v>
      </c>
      <c r="R3069">
        <v>131.60916700000001</v>
      </c>
      <c r="S3069">
        <v>7</v>
      </c>
      <c r="T3069">
        <v>20.040691759918602</v>
      </c>
      <c r="U3069">
        <v>0.54139801078771599</v>
      </c>
      <c r="V3069">
        <v>50</v>
      </c>
      <c r="W3069">
        <v>20</v>
      </c>
      <c r="Y3069" s="6"/>
      <c r="Z3069" s="6"/>
      <c r="AA3069" s="6"/>
      <c r="AB3069" s="12"/>
      <c r="AC3069" s="6"/>
      <c r="AD3069" s="6"/>
    </row>
    <row r="3070" spans="1:30" hidden="1">
      <c r="A3070" t="s">
        <v>34332</v>
      </c>
      <c r="B3070" t="s">
        <v>9199</v>
      </c>
      <c r="C3070" t="s">
        <v>9200</v>
      </c>
      <c r="D3070">
        <v>1994</v>
      </c>
      <c r="E3070" t="s">
        <v>452</v>
      </c>
      <c r="F3070" t="s">
        <v>9202</v>
      </c>
      <c r="G3070">
        <v>3</v>
      </c>
      <c r="H3070" t="s">
        <v>33784</v>
      </c>
      <c r="J3070">
        <v>3</v>
      </c>
      <c r="K3070" t="s">
        <v>34002</v>
      </c>
      <c r="L3070" t="s">
        <v>33850</v>
      </c>
      <c r="M3070" t="s">
        <v>34114</v>
      </c>
      <c r="N3070" t="s">
        <v>33852</v>
      </c>
      <c r="O3070" t="s">
        <v>33853</v>
      </c>
      <c r="P3070" t="s">
        <v>34115</v>
      </c>
      <c r="Q3070">
        <v>41.972000000000001</v>
      </c>
      <c r="R3070">
        <v>140.66909999999999</v>
      </c>
      <c r="S3070">
        <v>11</v>
      </c>
      <c r="T3070">
        <v>1.0172939979654101</v>
      </c>
      <c r="U3070">
        <v>90.153655305663904</v>
      </c>
      <c r="V3070">
        <v>50</v>
      </c>
      <c r="W3070">
        <v>1</v>
      </c>
      <c r="X3070" t="s">
        <v>296</v>
      </c>
      <c r="Y3070" s="6"/>
      <c r="Z3070" s="6"/>
      <c r="AA3070" s="6"/>
      <c r="AB3070" s="12"/>
      <c r="AC3070" s="6"/>
      <c r="AD3070" s="6"/>
    </row>
    <row r="3071" spans="1:30" hidden="1">
      <c r="A3071" t="s">
        <v>34332</v>
      </c>
      <c r="B3071" t="s">
        <v>9199</v>
      </c>
      <c r="C3071" t="s">
        <v>9200</v>
      </c>
      <c r="D3071">
        <v>1994</v>
      </c>
      <c r="E3071" t="s">
        <v>452</v>
      </c>
      <c r="F3071" t="s">
        <v>9202</v>
      </c>
      <c r="G3071">
        <v>3</v>
      </c>
      <c r="H3071" t="s">
        <v>33784</v>
      </c>
      <c r="J3071">
        <v>3</v>
      </c>
      <c r="K3071" t="s">
        <v>34002</v>
      </c>
      <c r="L3071" t="s">
        <v>33850</v>
      </c>
      <c r="M3071" t="s">
        <v>34114</v>
      </c>
      <c r="N3071" t="s">
        <v>33852</v>
      </c>
      <c r="O3071" t="s">
        <v>33853</v>
      </c>
      <c r="P3071" t="s">
        <v>34115</v>
      </c>
      <c r="Q3071">
        <v>41.972000000000001</v>
      </c>
      <c r="R3071">
        <v>140.66909999999999</v>
      </c>
      <c r="S3071">
        <v>11</v>
      </c>
      <c r="T3071">
        <v>2.0345879959308202</v>
      </c>
      <c r="U3071">
        <v>97.033929316363796</v>
      </c>
      <c r="V3071">
        <v>50</v>
      </c>
      <c r="W3071">
        <v>2</v>
      </c>
      <c r="X3071" t="s">
        <v>296</v>
      </c>
      <c r="Y3071" s="6"/>
      <c r="Z3071" s="6"/>
      <c r="AA3071" s="6"/>
      <c r="AB3071" s="12"/>
      <c r="AC3071" s="6"/>
      <c r="AD3071" s="6"/>
    </row>
    <row r="3072" spans="1:30" hidden="1">
      <c r="A3072" t="s">
        <v>34332</v>
      </c>
      <c r="B3072" t="s">
        <v>9199</v>
      </c>
      <c r="C3072" t="s">
        <v>9200</v>
      </c>
      <c r="D3072">
        <v>1994</v>
      </c>
      <c r="E3072" t="s">
        <v>452</v>
      </c>
      <c r="F3072" t="s">
        <v>9202</v>
      </c>
      <c r="G3072">
        <v>3</v>
      </c>
      <c r="H3072" t="s">
        <v>33784</v>
      </c>
      <c r="J3072">
        <v>3</v>
      </c>
      <c r="K3072" t="s">
        <v>34002</v>
      </c>
      <c r="L3072" t="s">
        <v>33850</v>
      </c>
      <c r="M3072" t="s">
        <v>34114</v>
      </c>
      <c r="N3072" t="s">
        <v>33852</v>
      </c>
      <c r="O3072" t="s">
        <v>33853</v>
      </c>
      <c r="P3072" t="s">
        <v>34115</v>
      </c>
      <c r="Q3072">
        <v>41.972000000000001</v>
      </c>
      <c r="R3072">
        <v>140.66909999999999</v>
      </c>
      <c r="S3072">
        <v>11</v>
      </c>
      <c r="T3072">
        <v>4.0488301119023298</v>
      </c>
      <c r="U3072">
        <v>100.18205171366399</v>
      </c>
      <c r="V3072">
        <v>50</v>
      </c>
      <c r="W3072">
        <v>4</v>
      </c>
      <c r="X3072" t="s">
        <v>296</v>
      </c>
      <c r="Y3072" s="6"/>
      <c r="Z3072" s="6"/>
      <c r="AA3072" s="6"/>
      <c r="AB3072" s="12"/>
      <c r="AC3072" s="6"/>
      <c r="AD3072" s="6"/>
    </row>
    <row r="3073" spans="1:30" hidden="1">
      <c r="A3073" t="s">
        <v>34332</v>
      </c>
      <c r="B3073" t="s">
        <v>9199</v>
      </c>
      <c r="C3073" t="s">
        <v>9200</v>
      </c>
      <c r="D3073">
        <v>1994</v>
      </c>
      <c r="E3073" t="s">
        <v>452</v>
      </c>
      <c r="F3073" t="s">
        <v>9202</v>
      </c>
      <c r="G3073">
        <v>3</v>
      </c>
      <c r="H3073" t="s">
        <v>33784</v>
      </c>
      <c r="J3073">
        <v>3</v>
      </c>
      <c r="K3073" t="s">
        <v>34002</v>
      </c>
      <c r="L3073" t="s">
        <v>33850</v>
      </c>
      <c r="M3073" t="s">
        <v>34114</v>
      </c>
      <c r="N3073" t="s">
        <v>33852</v>
      </c>
      <c r="O3073" t="s">
        <v>33853</v>
      </c>
      <c r="P3073" t="s">
        <v>34115</v>
      </c>
      <c r="Q3073">
        <v>41.972000000000001</v>
      </c>
      <c r="R3073">
        <v>140.66909999999999</v>
      </c>
      <c r="S3073">
        <v>11</v>
      </c>
      <c r="T3073">
        <v>6.0223804679552302</v>
      </c>
      <c r="U3073">
        <v>100.270790488667</v>
      </c>
      <c r="V3073">
        <v>50</v>
      </c>
      <c r="W3073">
        <v>6</v>
      </c>
      <c r="Y3073" s="6"/>
      <c r="Z3073" s="6"/>
      <c r="AA3073" s="6"/>
      <c r="AB3073" s="12"/>
      <c r="AC3073" s="6"/>
      <c r="AD3073" s="6"/>
    </row>
    <row r="3074" spans="1:30" hidden="1">
      <c r="A3074" t="s">
        <v>34332</v>
      </c>
      <c r="B3074" t="s">
        <v>9199</v>
      </c>
      <c r="C3074" t="s">
        <v>9200</v>
      </c>
      <c r="D3074">
        <v>1994</v>
      </c>
      <c r="E3074" t="s">
        <v>452</v>
      </c>
      <c r="F3074" t="s">
        <v>9202</v>
      </c>
      <c r="G3074">
        <v>3</v>
      </c>
      <c r="H3074" t="s">
        <v>33784</v>
      </c>
      <c r="J3074">
        <v>3</v>
      </c>
      <c r="K3074" t="s">
        <v>34002</v>
      </c>
      <c r="L3074" t="s">
        <v>33850</v>
      </c>
      <c r="M3074" t="s">
        <v>34114</v>
      </c>
      <c r="N3074" t="s">
        <v>33852</v>
      </c>
      <c r="O3074" t="s">
        <v>33853</v>
      </c>
      <c r="P3074" t="s">
        <v>34115</v>
      </c>
      <c r="Q3074">
        <v>41.972000000000001</v>
      </c>
      <c r="R3074">
        <v>140.66909999999999</v>
      </c>
      <c r="S3074">
        <v>11</v>
      </c>
      <c r="T3074">
        <v>10.0305188199389</v>
      </c>
      <c r="U3074">
        <v>100.09130030665099</v>
      </c>
      <c r="V3074">
        <v>50</v>
      </c>
      <c r="W3074">
        <v>10</v>
      </c>
      <c r="Y3074" s="6"/>
      <c r="Z3074" s="6"/>
      <c r="AA3074" s="6"/>
      <c r="AB3074" s="12"/>
      <c r="AC3074" s="6"/>
      <c r="AD3074" s="6"/>
    </row>
    <row r="3075" spans="1:30" hidden="1">
      <c r="A3075" t="s">
        <v>34332</v>
      </c>
      <c r="B3075" t="s">
        <v>9199</v>
      </c>
      <c r="C3075" t="s">
        <v>9200</v>
      </c>
      <c r="D3075">
        <v>1994</v>
      </c>
      <c r="E3075" t="s">
        <v>452</v>
      </c>
      <c r="F3075" t="s">
        <v>9202</v>
      </c>
      <c r="G3075">
        <v>3</v>
      </c>
      <c r="H3075" t="s">
        <v>33784</v>
      </c>
      <c r="J3075">
        <v>3</v>
      </c>
      <c r="K3075" t="s">
        <v>34002</v>
      </c>
      <c r="L3075" t="s">
        <v>33850</v>
      </c>
      <c r="M3075" t="s">
        <v>34114</v>
      </c>
      <c r="N3075" t="s">
        <v>33852</v>
      </c>
      <c r="O3075" t="s">
        <v>33853</v>
      </c>
      <c r="P3075" t="s">
        <v>34115</v>
      </c>
      <c r="Q3075">
        <v>41.972000000000001</v>
      </c>
      <c r="R3075">
        <v>140.66909999999999</v>
      </c>
      <c r="S3075">
        <v>11</v>
      </c>
      <c r="T3075">
        <v>11.047812817904299</v>
      </c>
      <c r="U3075">
        <v>96.719775756200704</v>
      </c>
      <c r="V3075">
        <v>50</v>
      </c>
      <c r="W3075">
        <v>11</v>
      </c>
      <c r="Y3075" s="6"/>
      <c r="Z3075" s="6"/>
      <c r="AA3075" s="6"/>
      <c r="AB3075" s="12"/>
      <c r="AC3075" s="6"/>
      <c r="AD3075" s="6"/>
    </row>
    <row r="3076" spans="1:30" hidden="1">
      <c r="A3076" t="s">
        <v>34332</v>
      </c>
      <c r="B3076" t="s">
        <v>9199</v>
      </c>
      <c r="C3076" t="s">
        <v>9200</v>
      </c>
      <c r="D3076">
        <v>1994</v>
      </c>
      <c r="E3076" t="s">
        <v>452</v>
      </c>
      <c r="F3076" t="s">
        <v>9202</v>
      </c>
      <c r="G3076">
        <v>3</v>
      </c>
      <c r="H3076" t="s">
        <v>33784</v>
      </c>
      <c r="J3076">
        <v>3</v>
      </c>
      <c r="K3076" t="s">
        <v>34002</v>
      </c>
      <c r="L3076" t="s">
        <v>33850</v>
      </c>
      <c r="M3076" t="s">
        <v>34114</v>
      </c>
      <c r="N3076" t="s">
        <v>33852</v>
      </c>
      <c r="O3076" t="s">
        <v>33853</v>
      </c>
      <c r="P3076" t="s">
        <v>34115</v>
      </c>
      <c r="Q3076">
        <v>41.972000000000001</v>
      </c>
      <c r="R3076">
        <v>140.66909999999999</v>
      </c>
      <c r="S3076">
        <v>11</v>
      </c>
      <c r="T3076">
        <v>12.024415055951099</v>
      </c>
      <c r="U3076">
        <v>89.929155353235203</v>
      </c>
      <c r="V3076">
        <v>50</v>
      </c>
      <c r="W3076">
        <v>12</v>
      </c>
      <c r="Y3076" s="6"/>
      <c r="Z3076" s="6"/>
      <c r="AA3076" s="6"/>
      <c r="AB3076" s="12"/>
      <c r="AC3076" s="6"/>
      <c r="AD3076" s="6"/>
    </row>
    <row r="3077" spans="1:30" hidden="1">
      <c r="A3077" t="s">
        <v>34332</v>
      </c>
      <c r="B3077" t="s">
        <v>9199</v>
      </c>
      <c r="C3077" t="s">
        <v>9200</v>
      </c>
      <c r="D3077">
        <v>1994</v>
      </c>
      <c r="E3077" t="s">
        <v>452</v>
      </c>
      <c r="F3077" t="s">
        <v>9202</v>
      </c>
      <c r="G3077">
        <v>3</v>
      </c>
      <c r="H3077" t="s">
        <v>33784</v>
      </c>
      <c r="J3077">
        <v>3</v>
      </c>
      <c r="K3077" t="s">
        <v>34002</v>
      </c>
      <c r="L3077" t="s">
        <v>33850</v>
      </c>
      <c r="M3077" t="s">
        <v>34114</v>
      </c>
      <c r="N3077" t="s">
        <v>33852</v>
      </c>
      <c r="O3077" t="s">
        <v>33853</v>
      </c>
      <c r="P3077" t="s">
        <v>34115</v>
      </c>
      <c r="Q3077">
        <v>41.972000000000001</v>
      </c>
      <c r="R3077">
        <v>140.66909999999999</v>
      </c>
      <c r="S3077">
        <v>11</v>
      </c>
      <c r="T3077">
        <v>13.0213631739572</v>
      </c>
      <c r="U3077">
        <v>52.384054099548401</v>
      </c>
      <c r="V3077">
        <v>50</v>
      </c>
      <c r="W3077">
        <v>13</v>
      </c>
      <c r="Y3077" s="6"/>
      <c r="Z3077" s="6"/>
      <c r="AA3077" s="6"/>
      <c r="AB3077" s="12"/>
      <c r="AC3077" s="6"/>
      <c r="AD3077" s="6"/>
    </row>
    <row r="3078" spans="1:30" hidden="1">
      <c r="A3078" t="s">
        <v>34332</v>
      </c>
      <c r="B3078" t="s">
        <v>9199</v>
      </c>
      <c r="C3078" t="s">
        <v>9200</v>
      </c>
      <c r="D3078">
        <v>1994</v>
      </c>
      <c r="E3078" t="s">
        <v>452</v>
      </c>
      <c r="F3078" t="s">
        <v>9202</v>
      </c>
      <c r="G3078">
        <v>3</v>
      </c>
      <c r="H3078" t="s">
        <v>33784</v>
      </c>
      <c r="J3078">
        <v>3</v>
      </c>
      <c r="K3078" t="s">
        <v>34002</v>
      </c>
      <c r="L3078" t="s">
        <v>33850</v>
      </c>
      <c r="M3078" t="s">
        <v>34114</v>
      </c>
      <c r="N3078" t="s">
        <v>33852</v>
      </c>
      <c r="O3078" t="s">
        <v>33853</v>
      </c>
      <c r="P3078" t="s">
        <v>34115</v>
      </c>
      <c r="Q3078">
        <v>41.972000000000001</v>
      </c>
      <c r="R3078">
        <v>140.66909999999999</v>
      </c>
      <c r="S3078">
        <v>11</v>
      </c>
      <c r="T3078">
        <v>13.977619532044701</v>
      </c>
      <c r="U3078">
        <v>12.498993683994801</v>
      </c>
      <c r="V3078">
        <v>50</v>
      </c>
      <c r="W3078">
        <v>14</v>
      </c>
      <c r="Y3078" s="6"/>
      <c r="Z3078" s="6"/>
      <c r="AA3078" s="6"/>
      <c r="AB3078" s="12"/>
      <c r="AC3078" s="6"/>
      <c r="AD3078" s="6"/>
    </row>
    <row r="3079" spans="1:30" hidden="1">
      <c r="A3079" t="s">
        <v>34332</v>
      </c>
      <c r="B3079" t="s">
        <v>9199</v>
      </c>
      <c r="C3079" t="s">
        <v>9200</v>
      </c>
      <c r="D3079">
        <v>1994</v>
      </c>
      <c r="E3079" t="s">
        <v>452</v>
      </c>
      <c r="F3079" t="s">
        <v>9202</v>
      </c>
      <c r="G3079">
        <v>3</v>
      </c>
      <c r="H3079" t="s">
        <v>33784</v>
      </c>
      <c r="J3079">
        <v>3</v>
      </c>
      <c r="K3079" t="s">
        <v>34002</v>
      </c>
      <c r="L3079" t="s">
        <v>33850</v>
      </c>
      <c r="M3079" t="s">
        <v>34114</v>
      </c>
      <c r="N3079" t="s">
        <v>33852</v>
      </c>
      <c r="O3079" t="s">
        <v>33853</v>
      </c>
      <c r="P3079" t="s">
        <v>34115</v>
      </c>
      <c r="Q3079">
        <v>41.972000000000001</v>
      </c>
      <c r="R3079">
        <v>140.66909999999999</v>
      </c>
      <c r="S3079">
        <v>11</v>
      </c>
      <c r="T3079">
        <v>15.991861648016201</v>
      </c>
      <c r="U3079">
        <v>0.359346297123039</v>
      </c>
      <c r="V3079">
        <v>50</v>
      </c>
      <c r="W3079">
        <v>16</v>
      </c>
      <c r="Y3079" s="6"/>
      <c r="Z3079" s="6"/>
      <c r="AA3079" s="6"/>
      <c r="AB3079" s="12"/>
      <c r="AC3079" s="6"/>
      <c r="AD3079" s="6"/>
    </row>
    <row r="3080" spans="1:30" hidden="1">
      <c r="A3080" t="s">
        <v>34332</v>
      </c>
      <c r="B3080" t="s">
        <v>9199</v>
      </c>
      <c r="C3080" t="s">
        <v>9200</v>
      </c>
      <c r="D3080">
        <v>1994</v>
      </c>
      <c r="E3080" t="s">
        <v>452</v>
      </c>
      <c r="F3080" t="s">
        <v>9202</v>
      </c>
      <c r="G3080">
        <v>3</v>
      </c>
      <c r="H3080" t="s">
        <v>33784</v>
      </c>
      <c r="J3080">
        <v>3</v>
      </c>
      <c r="K3080" t="s">
        <v>34002</v>
      </c>
      <c r="L3080" t="s">
        <v>33850</v>
      </c>
      <c r="M3080" t="s">
        <v>34114</v>
      </c>
      <c r="N3080" t="s">
        <v>33852</v>
      </c>
      <c r="O3080" t="s">
        <v>33853</v>
      </c>
      <c r="P3080" t="s">
        <v>34115</v>
      </c>
      <c r="Q3080">
        <v>41.972000000000001</v>
      </c>
      <c r="R3080">
        <v>140.66909999999999</v>
      </c>
      <c r="S3080">
        <v>11</v>
      </c>
      <c r="T3080">
        <v>18.0264496439471</v>
      </c>
      <c r="U3080">
        <v>0.450829570321374</v>
      </c>
      <c r="V3080">
        <v>50</v>
      </c>
      <c r="W3080">
        <v>18</v>
      </c>
      <c r="Y3080" s="6"/>
      <c r="Z3080" s="6"/>
      <c r="AA3080" s="6"/>
      <c r="AB3080" s="12"/>
      <c r="AC3080" s="6"/>
      <c r="AD3080" s="6"/>
    </row>
    <row r="3081" spans="1:30" hidden="1">
      <c r="A3081" t="s">
        <v>34332</v>
      </c>
      <c r="B3081" t="s">
        <v>9199</v>
      </c>
      <c r="C3081" t="s">
        <v>9200</v>
      </c>
      <c r="D3081">
        <v>1994</v>
      </c>
      <c r="E3081" t="s">
        <v>452</v>
      </c>
      <c r="F3081" t="s">
        <v>9202</v>
      </c>
      <c r="G3081">
        <v>3</v>
      </c>
      <c r="H3081" t="s">
        <v>33784</v>
      </c>
      <c r="J3081">
        <v>3</v>
      </c>
      <c r="K3081" t="s">
        <v>34002</v>
      </c>
      <c r="L3081" t="s">
        <v>33850</v>
      </c>
      <c r="M3081" t="s">
        <v>34114</v>
      </c>
      <c r="N3081" t="s">
        <v>33852</v>
      </c>
      <c r="O3081" t="s">
        <v>33853</v>
      </c>
      <c r="P3081" t="s">
        <v>34117</v>
      </c>
      <c r="Q3081">
        <v>30.340287</v>
      </c>
      <c r="R3081">
        <v>130.52238500000001</v>
      </c>
      <c r="S3081">
        <v>9</v>
      </c>
      <c r="T3081">
        <v>4.0081383519837201</v>
      </c>
      <c r="U3081">
        <v>35.791732839567601</v>
      </c>
      <c r="V3081">
        <v>50</v>
      </c>
      <c r="W3081">
        <v>4</v>
      </c>
      <c r="X3081" t="s">
        <v>296</v>
      </c>
      <c r="Y3081" s="6"/>
      <c r="Z3081" s="6"/>
      <c r="AA3081" s="6"/>
      <c r="AB3081" s="12"/>
      <c r="AC3081" s="6"/>
      <c r="AD3081" s="6"/>
    </row>
    <row r="3082" spans="1:30" hidden="1">
      <c r="A3082" t="s">
        <v>34332</v>
      </c>
      <c r="B3082" t="s">
        <v>9199</v>
      </c>
      <c r="C3082" t="s">
        <v>9200</v>
      </c>
      <c r="D3082">
        <v>1994</v>
      </c>
      <c r="E3082" t="s">
        <v>452</v>
      </c>
      <c r="F3082" t="s">
        <v>9202</v>
      </c>
      <c r="G3082">
        <v>3</v>
      </c>
      <c r="H3082" t="s">
        <v>33784</v>
      </c>
      <c r="J3082">
        <v>3</v>
      </c>
      <c r="K3082" t="s">
        <v>34002</v>
      </c>
      <c r="L3082" t="s">
        <v>33850</v>
      </c>
      <c r="M3082" t="s">
        <v>34114</v>
      </c>
      <c r="N3082" t="s">
        <v>33852</v>
      </c>
      <c r="O3082" t="s">
        <v>33853</v>
      </c>
      <c r="P3082" t="s">
        <v>34117</v>
      </c>
      <c r="Q3082">
        <v>30.340287</v>
      </c>
      <c r="R3082">
        <v>130.52238500000001</v>
      </c>
      <c r="S3082">
        <v>9</v>
      </c>
      <c r="T3082">
        <v>6.0223804679552302</v>
      </c>
      <c r="U3082">
        <v>33.184459553415202</v>
      </c>
      <c r="V3082">
        <v>50</v>
      </c>
      <c r="W3082">
        <v>6</v>
      </c>
      <c r="Y3082" s="6"/>
      <c r="Z3082" s="6"/>
      <c r="AA3082" s="6"/>
      <c r="AB3082" s="12"/>
      <c r="AC3082" s="6"/>
      <c r="AD3082" s="6"/>
    </row>
    <row r="3083" spans="1:30" hidden="1">
      <c r="A3083" t="s">
        <v>34332</v>
      </c>
      <c r="B3083" t="s">
        <v>9199</v>
      </c>
      <c r="C3083" t="s">
        <v>9200</v>
      </c>
      <c r="D3083">
        <v>1994</v>
      </c>
      <c r="E3083" t="s">
        <v>452</v>
      </c>
      <c r="F3083" t="s">
        <v>9202</v>
      </c>
      <c r="G3083">
        <v>3</v>
      </c>
      <c r="H3083" t="s">
        <v>33784</v>
      </c>
      <c r="J3083">
        <v>3</v>
      </c>
      <c r="K3083" t="s">
        <v>34002</v>
      </c>
      <c r="L3083" t="s">
        <v>33850</v>
      </c>
      <c r="M3083" t="s">
        <v>34114</v>
      </c>
      <c r="N3083" t="s">
        <v>33852</v>
      </c>
      <c r="O3083" t="s">
        <v>33853</v>
      </c>
      <c r="P3083" t="s">
        <v>34117</v>
      </c>
      <c r="Q3083">
        <v>30.340287</v>
      </c>
      <c r="R3083">
        <v>130.52238500000001</v>
      </c>
      <c r="S3083">
        <v>9</v>
      </c>
      <c r="T3083">
        <v>7.9959308240081297</v>
      </c>
      <c r="U3083">
        <v>35.791183939928402</v>
      </c>
      <c r="V3083">
        <v>50</v>
      </c>
      <c r="W3083">
        <v>8</v>
      </c>
      <c r="Y3083" s="6"/>
      <c r="Z3083" s="6"/>
      <c r="AA3083" s="6"/>
      <c r="AB3083" s="12"/>
      <c r="AC3083" s="6"/>
      <c r="AD3083" s="6"/>
    </row>
    <row r="3084" spans="1:30" hidden="1">
      <c r="A3084" t="s">
        <v>34332</v>
      </c>
      <c r="B3084" t="s">
        <v>9199</v>
      </c>
      <c r="C3084" t="s">
        <v>9200</v>
      </c>
      <c r="D3084">
        <v>1994</v>
      </c>
      <c r="E3084" t="s">
        <v>452</v>
      </c>
      <c r="F3084" t="s">
        <v>9202</v>
      </c>
      <c r="G3084">
        <v>3</v>
      </c>
      <c r="H3084" t="s">
        <v>33784</v>
      </c>
      <c r="J3084">
        <v>3</v>
      </c>
      <c r="K3084" t="s">
        <v>34002</v>
      </c>
      <c r="L3084" t="s">
        <v>33850</v>
      </c>
      <c r="M3084" t="s">
        <v>34114</v>
      </c>
      <c r="N3084" t="s">
        <v>33852</v>
      </c>
      <c r="O3084" t="s">
        <v>33853</v>
      </c>
      <c r="P3084" t="s">
        <v>34117</v>
      </c>
      <c r="Q3084">
        <v>30.340287</v>
      </c>
      <c r="R3084">
        <v>130.52238500000001</v>
      </c>
      <c r="S3084">
        <v>9</v>
      </c>
      <c r="T3084">
        <v>9.0335707019328506</v>
      </c>
      <c r="U3084">
        <v>48.427768466813497</v>
      </c>
      <c r="V3084">
        <v>50</v>
      </c>
      <c r="W3084">
        <v>9</v>
      </c>
      <c r="Y3084" s="6"/>
      <c r="Z3084" s="6"/>
      <c r="AA3084" s="6"/>
      <c r="AB3084" s="12"/>
      <c r="AC3084" s="6"/>
      <c r="AD3084" s="6"/>
    </row>
    <row r="3085" spans="1:30" hidden="1">
      <c r="A3085" t="s">
        <v>34332</v>
      </c>
      <c r="B3085" t="s">
        <v>9199</v>
      </c>
      <c r="C3085" t="s">
        <v>9200</v>
      </c>
      <c r="D3085">
        <v>1994</v>
      </c>
      <c r="E3085" t="s">
        <v>452</v>
      </c>
      <c r="F3085" t="s">
        <v>9202</v>
      </c>
      <c r="G3085">
        <v>3</v>
      </c>
      <c r="H3085" t="s">
        <v>33784</v>
      </c>
      <c r="J3085">
        <v>3</v>
      </c>
      <c r="K3085" t="s">
        <v>34002</v>
      </c>
      <c r="L3085" t="s">
        <v>33850</v>
      </c>
      <c r="M3085" t="s">
        <v>34114</v>
      </c>
      <c r="N3085" t="s">
        <v>33852</v>
      </c>
      <c r="O3085" t="s">
        <v>33853</v>
      </c>
      <c r="P3085" t="s">
        <v>34117</v>
      </c>
      <c r="Q3085">
        <v>30.340287</v>
      </c>
      <c r="R3085">
        <v>130.52238500000001</v>
      </c>
      <c r="S3085">
        <v>9</v>
      </c>
      <c r="T3085">
        <v>9.9898270600203407</v>
      </c>
      <c r="U3085">
        <v>14.477959849821</v>
      </c>
      <c r="V3085">
        <v>50</v>
      </c>
      <c r="W3085">
        <v>10</v>
      </c>
      <c r="Y3085" s="6"/>
      <c r="Z3085" s="6"/>
      <c r="AA3085" s="6"/>
      <c r="AB3085" s="12"/>
      <c r="AC3085" s="6"/>
      <c r="AD3085" s="6"/>
    </row>
    <row r="3086" spans="1:30" hidden="1">
      <c r="A3086" t="s">
        <v>34332</v>
      </c>
      <c r="B3086" t="s">
        <v>9199</v>
      </c>
      <c r="C3086" t="s">
        <v>9200</v>
      </c>
      <c r="D3086">
        <v>1994</v>
      </c>
      <c r="E3086" t="s">
        <v>452</v>
      </c>
      <c r="F3086" t="s">
        <v>9202</v>
      </c>
      <c r="G3086">
        <v>3</v>
      </c>
      <c r="H3086" t="s">
        <v>33784</v>
      </c>
      <c r="J3086">
        <v>3</v>
      </c>
      <c r="K3086" t="s">
        <v>34002</v>
      </c>
      <c r="L3086" t="s">
        <v>33850</v>
      </c>
      <c r="M3086" t="s">
        <v>34114</v>
      </c>
      <c r="N3086" t="s">
        <v>33852</v>
      </c>
      <c r="O3086" t="s">
        <v>33853</v>
      </c>
      <c r="P3086" t="s">
        <v>34117</v>
      </c>
      <c r="Q3086">
        <v>30.340287</v>
      </c>
      <c r="R3086">
        <v>130.52238500000001</v>
      </c>
      <c r="S3086">
        <v>9</v>
      </c>
      <c r="T3086">
        <v>11.0071210579857</v>
      </c>
      <c r="U3086">
        <v>4.8114712705929099</v>
      </c>
      <c r="V3086">
        <v>50</v>
      </c>
      <c r="W3086">
        <v>11</v>
      </c>
      <c r="Y3086" s="6"/>
      <c r="Z3086" s="6"/>
      <c r="AA3086" s="6"/>
      <c r="AB3086" s="12"/>
      <c r="AC3086" s="6"/>
      <c r="AD3086" s="6"/>
    </row>
    <row r="3087" spans="1:30" hidden="1">
      <c r="A3087" t="s">
        <v>34332</v>
      </c>
      <c r="B3087" t="s">
        <v>9199</v>
      </c>
      <c r="C3087" t="s">
        <v>9200</v>
      </c>
      <c r="D3087">
        <v>1994</v>
      </c>
      <c r="E3087" t="s">
        <v>452</v>
      </c>
      <c r="F3087" t="s">
        <v>9202</v>
      </c>
      <c r="G3087">
        <v>3</v>
      </c>
      <c r="H3087" t="s">
        <v>33784</v>
      </c>
      <c r="J3087">
        <v>3</v>
      </c>
      <c r="K3087" t="s">
        <v>34002</v>
      </c>
      <c r="L3087" t="s">
        <v>33850</v>
      </c>
      <c r="M3087" t="s">
        <v>34114</v>
      </c>
      <c r="N3087" t="s">
        <v>33852</v>
      </c>
      <c r="O3087" t="s">
        <v>33853</v>
      </c>
      <c r="P3087" t="s">
        <v>34117</v>
      </c>
      <c r="Q3087">
        <v>30.340287</v>
      </c>
      <c r="R3087">
        <v>130.52238500000001</v>
      </c>
      <c r="S3087">
        <v>9</v>
      </c>
      <c r="T3087">
        <v>12.024415055951099</v>
      </c>
      <c r="U3087">
        <v>0.54066614460212703</v>
      </c>
      <c r="V3087">
        <v>50</v>
      </c>
      <c r="W3087">
        <v>12</v>
      </c>
      <c r="Y3087" s="6"/>
      <c r="Z3087" s="6"/>
      <c r="AA3087" s="6"/>
      <c r="AB3087" s="12"/>
      <c r="AC3087" s="6"/>
      <c r="AD3087" s="6"/>
    </row>
    <row r="3088" spans="1:30" hidden="1">
      <c r="A3088" t="s">
        <v>34332</v>
      </c>
      <c r="B3088" t="s">
        <v>9199</v>
      </c>
      <c r="C3088" t="s">
        <v>9200</v>
      </c>
      <c r="D3088">
        <v>1994</v>
      </c>
      <c r="E3088" t="s">
        <v>452</v>
      </c>
      <c r="F3088" t="s">
        <v>9202</v>
      </c>
      <c r="G3088">
        <v>3</v>
      </c>
      <c r="H3088" t="s">
        <v>33784</v>
      </c>
      <c r="J3088">
        <v>3</v>
      </c>
      <c r="K3088" t="s">
        <v>34002</v>
      </c>
      <c r="L3088" t="s">
        <v>33850</v>
      </c>
      <c r="M3088" t="s">
        <v>34114</v>
      </c>
      <c r="N3088" t="s">
        <v>33852</v>
      </c>
      <c r="O3088" t="s">
        <v>33853</v>
      </c>
      <c r="P3088" t="s">
        <v>34117</v>
      </c>
      <c r="Q3088">
        <v>30.340287</v>
      </c>
      <c r="R3088">
        <v>130.52238500000001</v>
      </c>
      <c r="S3088">
        <v>9</v>
      </c>
      <c r="T3088">
        <v>13.977619532044701</v>
      </c>
      <c r="U3088">
        <v>0.44863397176460701</v>
      </c>
      <c r="V3088">
        <v>50</v>
      </c>
      <c r="W3088">
        <v>14</v>
      </c>
      <c r="Y3088" s="6"/>
      <c r="Z3088" s="6"/>
      <c r="AA3088" s="6"/>
      <c r="AB3088" s="12"/>
      <c r="AC3088" s="6"/>
      <c r="AD3088" s="6"/>
    </row>
    <row r="3089" spans="1:30" hidden="1">
      <c r="A3089" t="s">
        <v>34332</v>
      </c>
      <c r="B3089" t="s">
        <v>9199</v>
      </c>
      <c r="C3089" t="s">
        <v>9200</v>
      </c>
      <c r="D3089">
        <v>1994</v>
      </c>
      <c r="E3089" t="s">
        <v>452</v>
      </c>
      <c r="F3089" t="s">
        <v>9202</v>
      </c>
      <c r="G3089">
        <v>3</v>
      </c>
      <c r="H3089" t="s">
        <v>33784</v>
      </c>
      <c r="J3089">
        <v>3</v>
      </c>
      <c r="K3089" t="s">
        <v>34002</v>
      </c>
      <c r="L3089" t="s">
        <v>33850</v>
      </c>
      <c r="M3089" t="s">
        <v>34114</v>
      </c>
      <c r="N3089" t="s">
        <v>33852</v>
      </c>
      <c r="O3089" t="s">
        <v>33853</v>
      </c>
      <c r="P3089" t="s">
        <v>34117</v>
      </c>
      <c r="Q3089">
        <v>30.340287</v>
      </c>
      <c r="R3089">
        <v>130.52238500000001</v>
      </c>
      <c r="S3089">
        <v>9</v>
      </c>
      <c r="T3089">
        <v>14.9949135300101</v>
      </c>
      <c r="U3089">
        <v>1.7533684141191599</v>
      </c>
      <c r="V3089">
        <v>50</v>
      </c>
      <c r="W3089">
        <v>15</v>
      </c>
      <c r="Y3089" s="6"/>
      <c r="Z3089" s="6"/>
      <c r="AA3089" s="6"/>
      <c r="AB3089" s="12"/>
      <c r="AC3089" s="6"/>
      <c r="AD3089" s="6"/>
    </row>
    <row r="3090" spans="1:30" hidden="1">
      <c r="A3090" t="s">
        <v>34333</v>
      </c>
      <c r="B3090" t="s">
        <v>5224</v>
      </c>
      <c r="C3090" t="s">
        <v>5225</v>
      </c>
      <c r="D3090">
        <v>1998</v>
      </c>
      <c r="E3090" t="s">
        <v>452</v>
      </c>
      <c r="F3090" t="s">
        <v>5227</v>
      </c>
      <c r="G3090">
        <v>4</v>
      </c>
      <c r="H3090" t="s">
        <v>5229</v>
      </c>
      <c r="J3090">
        <v>4</v>
      </c>
      <c r="K3090" t="s">
        <v>34002</v>
      </c>
      <c r="L3090" t="s">
        <v>34045</v>
      </c>
      <c r="M3090" t="s">
        <v>34046</v>
      </c>
      <c r="N3090" t="s">
        <v>33867</v>
      </c>
      <c r="O3090" t="s">
        <v>34044</v>
      </c>
      <c r="P3090" t="s">
        <v>34047</v>
      </c>
      <c r="Q3090">
        <v>31.596536</v>
      </c>
      <c r="R3090">
        <v>130.55710999999999</v>
      </c>
      <c r="S3090">
        <v>8</v>
      </c>
      <c r="T3090">
        <v>10.9743589743589</v>
      </c>
      <c r="U3090">
        <v>97.933884297520606</v>
      </c>
      <c r="V3090" t="s">
        <v>34044</v>
      </c>
      <c r="W3090">
        <v>11</v>
      </c>
      <c r="Y3090" s="6"/>
      <c r="Z3090" s="6"/>
      <c r="AA3090" s="6"/>
      <c r="AB3090" s="12"/>
      <c r="AC3090" s="6"/>
      <c r="AD3090" s="6"/>
    </row>
    <row r="3091" spans="1:30" hidden="1">
      <c r="A3091" t="s">
        <v>34333</v>
      </c>
      <c r="B3091" t="s">
        <v>5224</v>
      </c>
      <c r="C3091" t="s">
        <v>5225</v>
      </c>
      <c r="D3091">
        <v>1998</v>
      </c>
      <c r="E3091" t="s">
        <v>452</v>
      </c>
      <c r="F3091" t="s">
        <v>5227</v>
      </c>
      <c r="G3091">
        <v>4</v>
      </c>
      <c r="H3091" t="s">
        <v>5229</v>
      </c>
      <c r="J3091">
        <v>4</v>
      </c>
      <c r="K3091" t="s">
        <v>34002</v>
      </c>
      <c r="L3091" t="s">
        <v>34045</v>
      </c>
      <c r="M3091" t="s">
        <v>34046</v>
      </c>
      <c r="N3091" t="s">
        <v>33867</v>
      </c>
      <c r="O3091" t="s">
        <v>34044</v>
      </c>
      <c r="P3091" t="s">
        <v>34047</v>
      </c>
      <c r="Q3091">
        <v>31.596536</v>
      </c>
      <c r="R3091">
        <v>130.55710999999999</v>
      </c>
      <c r="S3091">
        <v>8</v>
      </c>
      <c r="T3091">
        <v>11.9743589743589</v>
      </c>
      <c r="U3091">
        <v>93.388429752066102</v>
      </c>
      <c r="V3091" t="s">
        <v>34044</v>
      </c>
      <c r="W3091">
        <v>12</v>
      </c>
      <c r="Y3091" s="6"/>
      <c r="Z3091" s="6"/>
      <c r="AA3091" s="6"/>
      <c r="AB3091" s="12"/>
      <c r="AC3091" s="6"/>
      <c r="AD3091" s="6"/>
    </row>
    <row r="3092" spans="1:30" hidden="1">
      <c r="A3092" t="s">
        <v>34333</v>
      </c>
      <c r="B3092" t="s">
        <v>5224</v>
      </c>
      <c r="C3092" t="s">
        <v>5225</v>
      </c>
      <c r="D3092">
        <v>1998</v>
      </c>
      <c r="E3092" t="s">
        <v>452</v>
      </c>
      <c r="F3092" t="s">
        <v>5227</v>
      </c>
      <c r="G3092">
        <v>4</v>
      </c>
      <c r="H3092" t="s">
        <v>5229</v>
      </c>
      <c r="J3092">
        <v>4</v>
      </c>
      <c r="K3092" t="s">
        <v>34002</v>
      </c>
      <c r="L3092" t="s">
        <v>34045</v>
      </c>
      <c r="M3092" t="s">
        <v>34046</v>
      </c>
      <c r="N3092" t="s">
        <v>33867</v>
      </c>
      <c r="O3092" t="s">
        <v>34044</v>
      </c>
      <c r="P3092" t="s">
        <v>34047</v>
      </c>
      <c r="Q3092">
        <v>31.596536</v>
      </c>
      <c r="R3092">
        <v>130.55710999999999</v>
      </c>
      <c r="S3092">
        <v>8</v>
      </c>
      <c r="T3092">
        <v>12.0000221923037</v>
      </c>
      <c r="U3092">
        <v>99.6108949416342</v>
      </c>
      <c r="V3092" t="s">
        <v>34044</v>
      </c>
      <c r="W3092">
        <v>12</v>
      </c>
      <c r="Y3092" s="6"/>
      <c r="Z3092" s="6"/>
      <c r="AA3092" s="6"/>
      <c r="AB3092" s="12"/>
      <c r="AC3092" s="6"/>
      <c r="AD3092" s="6"/>
    </row>
    <row r="3093" spans="1:30" hidden="1">
      <c r="A3093" t="s">
        <v>34333</v>
      </c>
      <c r="B3093" t="s">
        <v>5224</v>
      </c>
      <c r="C3093" t="s">
        <v>5225</v>
      </c>
      <c r="D3093">
        <v>1998</v>
      </c>
      <c r="E3093" t="s">
        <v>452</v>
      </c>
      <c r="F3093" t="s">
        <v>5227</v>
      </c>
      <c r="G3093">
        <v>4</v>
      </c>
      <c r="H3093" t="s">
        <v>5229</v>
      </c>
      <c r="J3093">
        <v>4</v>
      </c>
      <c r="K3093" t="s">
        <v>34002</v>
      </c>
      <c r="L3093" t="s">
        <v>34045</v>
      </c>
      <c r="M3093" t="s">
        <v>34046</v>
      </c>
      <c r="N3093" t="s">
        <v>33867</v>
      </c>
      <c r="O3093" t="s">
        <v>34044</v>
      </c>
      <c r="P3093" t="s">
        <v>34047</v>
      </c>
      <c r="Q3093">
        <v>31.596536</v>
      </c>
      <c r="R3093">
        <v>130.55710999999999</v>
      </c>
      <c r="S3093">
        <v>8</v>
      </c>
      <c r="T3093">
        <v>12.4965306031868</v>
      </c>
      <c r="U3093">
        <v>94.163424124513597</v>
      </c>
      <c r="V3093" t="s">
        <v>34044</v>
      </c>
      <c r="W3093">
        <v>12.5</v>
      </c>
      <c r="Y3093" s="6"/>
      <c r="Z3093" s="6"/>
      <c r="AA3093" s="6"/>
      <c r="AB3093" s="12"/>
      <c r="AC3093" s="6"/>
      <c r="AD3093" s="6"/>
    </row>
    <row r="3094" spans="1:30" hidden="1">
      <c r="A3094" t="s">
        <v>34333</v>
      </c>
      <c r="B3094" t="s">
        <v>5224</v>
      </c>
      <c r="C3094" t="s">
        <v>5225</v>
      </c>
      <c r="D3094">
        <v>1998</v>
      </c>
      <c r="E3094" t="s">
        <v>452</v>
      </c>
      <c r="F3094" t="s">
        <v>5227</v>
      </c>
      <c r="G3094">
        <v>4</v>
      </c>
      <c r="H3094" t="s">
        <v>5229</v>
      </c>
      <c r="J3094">
        <v>4</v>
      </c>
      <c r="K3094" t="s">
        <v>34002</v>
      </c>
      <c r="L3094" t="s">
        <v>34045</v>
      </c>
      <c r="M3094" t="s">
        <v>34046</v>
      </c>
      <c r="N3094" t="s">
        <v>33867</v>
      </c>
      <c r="O3094" t="s">
        <v>34044</v>
      </c>
      <c r="P3094" t="s">
        <v>34047</v>
      </c>
      <c r="Q3094">
        <v>31.596536</v>
      </c>
      <c r="R3094">
        <v>130.55710999999999</v>
      </c>
      <c r="S3094">
        <v>8</v>
      </c>
      <c r="T3094">
        <v>13</v>
      </c>
      <c r="U3094">
        <v>52.066115702479301</v>
      </c>
      <c r="V3094" t="s">
        <v>34044</v>
      </c>
      <c r="W3094">
        <v>13</v>
      </c>
      <c r="Y3094" s="6"/>
      <c r="Z3094" s="6"/>
      <c r="AA3094" s="6"/>
      <c r="AB3094" s="12"/>
      <c r="AC3094" s="6"/>
      <c r="AD3094" s="6"/>
    </row>
    <row r="3095" spans="1:30" hidden="1">
      <c r="A3095" t="s">
        <v>34333</v>
      </c>
      <c r="B3095" t="s">
        <v>5224</v>
      </c>
      <c r="C3095" t="s">
        <v>5225</v>
      </c>
      <c r="D3095">
        <v>1998</v>
      </c>
      <c r="E3095" t="s">
        <v>452</v>
      </c>
      <c r="F3095" t="s">
        <v>5227</v>
      </c>
      <c r="G3095">
        <v>4</v>
      </c>
      <c r="H3095" t="s">
        <v>5229</v>
      </c>
      <c r="J3095">
        <v>4</v>
      </c>
      <c r="K3095" t="s">
        <v>34002</v>
      </c>
      <c r="L3095" t="s">
        <v>34045</v>
      </c>
      <c r="M3095" t="s">
        <v>34046</v>
      </c>
      <c r="N3095" t="s">
        <v>33867</v>
      </c>
      <c r="O3095" t="s">
        <v>34044</v>
      </c>
      <c r="P3095" t="s">
        <v>34047</v>
      </c>
      <c r="Q3095">
        <v>31.596536</v>
      </c>
      <c r="R3095">
        <v>130.55710999999999</v>
      </c>
      <c r="S3095">
        <v>8</v>
      </c>
      <c r="T3095">
        <v>13.0061324732582</v>
      </c>
      <c r="U3095">
        <v>59.143968871595298</v>
      </c>
      <c r="V3095" t="s">
        <v>34044</v>
      </c>
      <c r="W3095">
        <v>13</v>
      </c>
      <c r="Y3095" s="6"/>
      <c r="Z3095" s="6"/>
      <c r="AA3095" s="6"/>
      <c r="AB3095" s="12"/>
      <c r="AC3095" s="6"/>
      <c r="AD3095" s="6"/>
    </row>
    <row r="3096" spans="1:30" hidden="1">
      <c r="A3096" t="s">
        <v>34333</v>
      </c>
      <c r="B3096" t="s">
        <v>5224</v>
      </c>
      <c r="C3096" t="s">
        <v>5225</v>
      </c>
      <c r="D3096">
        <v>1998</v>
      </c>
      <c r="E3096" t="s">
        <v>452</v>
      </c>
      <c r="F3096" t="s">
        <v>5227</v>
      </c>
      <c r="G3096">
        <v>4</v>
      </c>
      <c r="H3096" t="s">
        <v>5229</v>
      </c>
      <c r="J3096">
        <v>4</v>
      </c>
      <c r="K3096" t="s">
        <v>34002</v>
      </c>
      <c r="L3096" t="s">
        <v>34045</v>
      </c>
      <c r="M3096" t="s">
        <v>34046</v>
      </c>
      <c r="N3096" t="s">
        <v>33867</v>
      </c>
      <c r="O3096" t="s">
        <v>34044</v>
      </c>
      <c r="P3096" t="s">
        <v>34047</v>
      </c>
      <c r="Q3096">
        <v>31.596536</v>
      </c>
      <c r="R3096">
        <v>130.55710999999999</v>
      </c>
      <c r="S3096">
        <v>8</v>
      </c>
      <c r="T3096">
        <v>13.5057034220532</v>
      </c>
      <c r="U3096">
        <v>0</v>
      </c>
      <c r="V3096" t="s">
        <v>34044</v>
      </c>
      <c r="W3096">
        <v>13.5</v>
      </c>
      <c r="Y3096" s="6"/>
      <c r="Z3096" s="6"/>
      <c r="AA3096" s="6"/>
      <c r="AB3096" s="12"/>
      <c r="AC3096" s="6"/>
      <c r="AD3096" s="6"/>
    </row>
    <row r="3097" spans="1:30" hidden="1">
      <c r="A3097" t="s">
        <v>34333</v>
      </c>
      <c r="B3097" t="s">
        <v>5224</v>
      </c>
      <c r="C3097" t="s">
        <v>5225</v>
      </c>
      <c r="D3097">
        <v>1998</v>
      </c>
      <c r="E3097" t="s">
        <v>452</v>
      </c>
      <c r="F3097" t="s">
        <v>5227</v>
      </c>
      <c r="G3097">
        <v>4</v>
      </c>
      <c r="H3097" t="s">
        <v>5229</v>
      </c>
      <c r="J3097">
        <v>4</v>
      </c>
      <c r="K3097" t="s">
        <v>34002</v>
      </c>
      <c r="L3097" t="s">
        <v>34045</v>
      </c>
      <c r="M3097" t="s">
        <v>34046</v>
      </c>
      <c r="N3097" t="s">
        <v>33867</v>
      </c>
      <c r="O3097" t="s">
        <v>34044</v>
      </c>
      <c r="P3097" t="s">
        <v>34047</v>
      </c>
      <c r="Q3097">
        <v>31.596536</v>
      </c>
      <c r="R3097">
        <v>130.55710999999999</v>
      </c>
      <c r="S3097">
        <v>8</v>
      </c>
      <c r="T3097">
        <v>14.0128205128205</v>
      </c>
      <c r="U3097">
        <v>2.8925619834710599</v>
      </c>
      <c r="V3097" t="s">
        <v>34044</v>
      </c>
      <c r="W3097">
        <v>14</v>
      </c>
      <c r="Y3097" s="6"/>
      <c r="Z3097" s="6"/>
      <c r="AA3097" s="6"/>
      <c r="AB3097" s="12"/>
      <c r="AC3097" s="6"/>
      <c r="AD3097" s="6"/>
    </row>
    <row r="3098" spans="1:30" hidden="1">
      <c r="A3098" t="s">
        <v>34333</v>
      </c>
      <c r="B3098" t="s">
        <v>5224</v>
      </c>
      <c r="C3098" t="s">
        <v>5225</v>
      </c>
      <c r="D3098">
        <v>1998</v>
      </c>
      <c r="E3098" t="s">
        <v>452</v>
      </c>
      <c r="F3098" t="s">
        <v>5227</v>
      </c>
      <c r="G3098">
        <v>4</v>
      </c>
      <c r="H3098" t="s">
        <v>5229</v>
      </c>
      <c r="J3098">
        <v>4</v>
      </c>
      <c r="K3098" t="s">
        <v>34002</v>
      </c>
      <c r="L3098" t="s">
        <v>34045</v>
      </c>
      <c r="M3098" t="s">
        <v>34046</v>
      </c>
      <c r="N3098" t="s">
        <v>33867</v>
      </c>
      <c r="O3098" t="s">
        <v>34044</v>
      </c>
      <c r="P3098" t="s">
        <v>34048</v>
      </c>
      <c r="Q3098">
        <v>34.826932999999997</v>
      </c>
      <c r="R3098">
        <v>135.470461</v>
      </c>
      <c r="S3098">
        <v>8</v>
      </c>
      <c r="T3098">
        <v>10.9871794871794</v>
      </c>
      <c r="U3098">
        <v>99.586776859504099</v>
      </c>
      <c r="V3098" t="s">
        <v>34044</v>
      </c>
      <c r="W3098">
        <v>11</v>
      </c>
      <c r="Y3098" s="6"/>
      <c r="Z3098" s="6"/>
      <c r="AA3098" s="6"/>
      <c r="AB3098" s="12"/>
      <c r="AC3098" s="6"/>
      <c r="AD3098" s="6"/>
    </row>
    <row r="3099" spans="1:30" hidden="1">
      <c r="A3099" t="s">
        <v>34333</v>
      </c>
      <c r="B3099" t="s">
        <v>5224</v>
      </c>
      <c r="C3099" t="s">
        <v>5225</v>
      </c>
      <c r="D3099">
        <v>1998</v>
      </c>
      <c r="E3099" t="s">
        <v>452</v>
      </c>
      <c r="F3099" t="s">
        <v>5227</v>
      </c>
      <c r="G3099">
        <v>4</v>
      </c>
      <c r="H3099" t="s">
        <v>5229</v>
      </c>
      <c r="J3099">
        <v>4</v>
      </c>
      <c r="K3099" t="s">
        <v>34002</v>
      </c>
      <c r="L3099" t="s">
        <v>34045</v>
      </c>
      <c r="M3099" t="s">
        <v>34046</v>
      </c>
      <c r="N3099" t="s">
        <v>33867</v>
      </c>
      <c r="O3099" t="s">
        <v>34044</v>
      </c>
      <c r="P3099" t="s">
        <v>34048</v>
      </c>
      <c r="Q3099">
        <v>34.826932999999997</v>
      </c>
      <c r="R3099">
        <v>135.470461</v>
      </c>
      <c r="S3099">
        <v>8</v>
      </c>
      <c r="T3099">
        <v>12</v>
      </c>
      <c r="U3099">
        <v>95.041322314049594</v>
      </c>
      <c r="V3099" t="s">
        <v>34044</v>
      </c>
      <c r="W3099">
        <v>12</v>
      </c>
      <c r="Y3099" s="6"/>
      <c r="Z3099" s="6"/>
      <c r="AA3099" s="6"/>
      <c r="AB3099" s="12"/>
      <c r="AC3099" s="6"/>
      <c r="AD3099" s="6"/>
    </row>
    <row r="3100" spans="1:30" hidden="1">
      <c r="A3100" t="s">
        <v>34333</v>
      </c>
      <c r="B3100" t="s">
        <v>5224</v>
      </c>
      <c r="C3100" t="s">
        <v>5225</v>
      </c>
      <c r="D3100">
        <v>1998</v>
      </c>
      <c r="E3100" t="s">
        <v>452</v>
      </c>
      <c r="F3100" t="s">
        <v>5227</v>
      </c>
      <c r="G3100">
        <v>4</v>
      </c>
      <c r="H3100" t="s">
        <v>5229</v>
      </c>
      <c r="J3100">
        <v>4</v>
      </c>
      <c r="K3100" t="s">
        <v>34002</v>
      </c>
      <c r="L3100" t="s">
        <v>34045</v>
      </c>
      <c r="M3100" t="s">
        <v>34046</v>
      </c>
      <c r="N3100" t="s">
        <v>33867</v>
      </c>
      <c r="O3100" t="s">
        <v>34044</v>
      </c>
      <c r="P3100" t="s">
        <v>34048</v>
      </c>
      <c r="Q3100">
        <v>34.826932999999997</v>
      </c>
      <c r="R3100">
        <v>135.470461</v>
      </c>
      <c r="S3100">
        <v>8</v>
      </c>
      <c r="T3100">
        <v>11.994681650190699</v>
      </c>
      <c r="U3100">
        <v>91.121060064300906</v>
      </c>
      <c r="V3100" t="s">
        <v>34044</v>
      </c>
      <c r="W3100">
        <v>12</v>
      </c>
      <c r="Y3100" s="6"/>
      <c r="Z3100" s="6"/>
      <c r="AA3100" s="6"/>
      <c r="AB3100" s="12"/>
      <c r="AC3100" s="6"/>
      <c r="AD3100" s="6"/>
    </row>
    <row r="3101" spans="1:30" hidden="1">
      <c r="A3101" t="s">
        <v>34333</v>
      </c>
      <c r="B3101" t="s">
        <v>5224</v>
      </c>
      <c r="C3101" t="s">
        <v>5225</v>
      </c>
      <c r="D3101">
        <v>1998</v>
      </c>
      <c r="E3101" t="s">
        <v>452</v>
      </c>
      <c r="F3101" t="s">
        <v>5227</v>
      </c>
      <c r="G3101">
        <v>4</v>
      </c>
      <c r="H3101" t="s">
        <v>5229</v>
      </c>
      <c r="J3101">
        <v>4</v>
      </c>
      <c r="K3101" t="s">
        <v>34002</v>
      </c>
      <c r="L3101" t="s">
        <v>34045</v>
      </c>
      <c r="M3101" t="s">
        <v>34046</v>
      </c>
      <c r="N3101" t="s">
        <v>33867</v>
      </c>
      <c r="O3101" t="s">
        <v>34044</v>
      </c>
      <c r="P3101" t="s">
        <v>34048</v>
      </c>
      <c r="Q3101">
        <v>34.826932999999997</v>
      </c>
      <c r="R3101">
        <v>135.470461</v>
      </c>
      <c r="S3101">
        <v>8</v>
      </c>
      <c r="T3101">
        <v>12.4965671103632</v>
      </c>
      <c r="U3101">
        <v>92.150175775968194</v>
      </c>
      <c r="V3101" t="s">
        <v>34044</v>
      </c>
      <c r="W3101">
        <v>12.5</v>
      </c>
      <c r="Y3101" s="6"/>
      <c r="Z3101" s="6"/>
      <c r="AA3101" s="6"/>
      <c r="AB3101" s="12"/>
      <c r="AC3101" s="6"/>
      <c r="AD3101" s="6"/>
    </row>
    <row r="3102" spans="1:30" hidden="1">
      <c r="A3102" t="s">
        <v>34333</v>
      </c>
      <c r="B3102" t="s">
        <v>5224</v>
      </c>
      <c r="C3102" t="s">
        <v>5225</v>
      </c>
      <c r="D3102">
        <v>1998</v>
      </c>
      <c r="E3102" t="s">
        <v>452</v>
      </c>
      <c r="F3102" t="s">
        <v>5227</v>
      </c>
      <c r="G3102">
        <v>4</v>
      </c>
      <c r="H3102" t="s">
        <v>5229</v>
      </c>
      <c r="J3102">
        <v>4</v>
      </c>
      <c r="K3102" t="s">
        <v>34002</v>
      </c>
      <c r="L3102" t="s">
        <v>34045</v>
      </c>
      <c r="M3102" t="s">
        <v>34046</v>
      </c>
      <c r="N3102" t="s">
        <v>33867</v>
      </c>
      <c r="O3102" t="s">
        <v>34044</v>
      </c>
      <c r="P3102" t="s">
        <v>34048</v>
      </c>
      <c r="Q3102">
        <v>34.826932999999997</v>
      </c>
      <c r="R3102">
        <v>135.470461</v>
      </c>
      <c r="S3102">
        <v>8</v>
      </c>
      <c r="T3102">
        <v>13</v>
      </c>
      <c r="U3102">
        <v>53.719008264462801</v>
      </c>
      <c r="V3102" t="s">
        <v>34044</v>
      </c>
      <c r="W3102">
        <v>13</v>
      </c>
      <c r="Y3102" s="6"/>
      <c r="Z3102" s="6"/>
      <c r="AA3102" s="6"/>
      <c r="AB3102" s="12"/>
      <c r="AC3102" s="6"/>
      <c r="AD3102" s="6"/>
    </row>
    <row r="3103" spans="1:30" hidden="1">
      <c r="A3103" t="s">
        <v>34333</v>
      </c>
      <c r="B3103" t="s">
        <v>5224</v>
      </c>
      <c r="C3103" t="s">
        <v>5225</v>
      </c>
      <c r="D3103">
        <v>1998</v>
      </c>
      <c r="E3103" t="s">
        <v>452</v>
      </c>
      <c r="F3103" t="s">
        <v>5227</v>
      </c>
      <c r="G3103">
        <v>4</v>
      </c>
      <c r="H3103" t="s">
        <v>5229</v>
      </c>
      <c r="J3103">
        <v>4</v>
      </c>
      <c r="K3103" t="s">
        <v>34002</v>
      </c>
      <c r="L3103" t="s">
        <v>34045</v>
      </c>
      <c r="M3103" t="s">
        <v>34046</v>
      </c>
      <c r="N3103" t="s">
        <v>33867</v>
      </c>
      <c r="O3103" t="s">
        <v>34044</v>
      </c>
      <c r="P3103" t="s">
        <v>34048</v>
      </c>
      <c r="Q3103">
        <v>34.826932999999997</v>
      </c>
      <c r="R3103">
        <v>135.470461</v>
      </c>
      <c r="S3103">
        <v>8</v>
      </c>
      <c r="T3103">
        <v>12.994328595895499</v>
      </c>
      <c r="U3103">
        <v>63.836723656140101</v>
      </c>
      <c r="V3103" t="s">
        <v>34044</v>
      </c>
      <c r="W3103">
        <v>13</v>
      </c>
      <c r="Y3103" s="6"/>
      <c r="Z3103" s="6"/>
      <c r="AA3103" s="6"/>
      <c r="AB3103" s="12"/>
      <c r="AC3103" s="6"/>
      <c r="AD3103" s="6"/>
    </row>
    <row r="3104" spans="1:30" hidden="1">
      <c r="A3104" t="s">
        <v>34333</v>
      </c>
      <c r="B3104" t="s">
        <v>5224</v>
      </c>
      <c r="C3104" t="s">
        <v>5225</v>
      </c>
      <c r="D3104">
        <v>1998</v>
      </c>
      <c r="E3104" t="s">
        <v>452</v>
      </c>
      <c r="F3104" t="s">
        <v>5227</v>
      </c>
      <c r="G3104">
        <v>4</v>
      </c>
      <c r="H3104" t="s">
        <v>5229</v>
      </c>
      <c r="J3104">
        <v>4</v>
      </c>
      <c r="K3104" t="s">
        <v>34002</v>
      </c>
      <c r="L3104" t="s">
        <v>34045</v>
      </c>
      <c r="M3104" t="s">
        <v>34046</v>
      </c>
      <c r="N3104" t="s">
        <v>33867</v>
      </c>
      <c r="O3104" t="s">
        <v>34044</v>
      </c>
      <c r="P3104" t="s">
        <v>34048</v>
      </c>
      <c r="Q3104">
        <v>34.826932999999997</v>
      </c>
      <c r="R3104">
        <v>135.470461</v>
      </c>
      <c r="S3104">
        <v>8</v>
      </c>
      <c r="T3104">
        <v>13.5037634085514</v>
      </c>
      <c r="U3104">
        <v>35.520266818905696</v>
      </c>
      <c r="V3104" t="s">
        <v>34044</v>
      </c>
      <c r="W3104">
        <v>13.5</v>
      </c>
      <c r="Y3104" s="6"/>
      <c r="Z3104" s="6"/>
      <c r="AA3104" s="6"/>
      <c r="AB3104" s="12"/>
      <c r="AC3104" s="6"/>
      <c r="AD3104" s="6"/>
    </row>
    <row r="3105" spans="1:30" hidden="1">
      <c r="A3105" t="s">
        <v>34333</v>
      </c>
      <c r="B3105" t="s">
        <v>5224</v>
      </c>
      <c r="C3105" t="s">
        <v>5225</v>
      </c>
      <c r="D3105">
        <v>1998</v>
      </c>
      <c r="E3105" t="s">
        <v>452</v>
      </c>
      <c r="F3105" t="s">
        <v>5227</v>
      </c>
      <c r="G3105">
        <v>4</v>
      </c>
      <c r="H3105" t="s">
        <v>5229</v>
      </c>
      <c r="J3105">
        <v>4</v>
      </c>
      <c r="K3105" t="s">
        <v>34002</v>
      </c>
      <c r="L3105" t="s">
        <v>34045</v>
      </c>
      <c r="M3105" t="s">
        <v>34046</v>
      </c>
      <c r="N3105" t="s">
        <v>33867</v>
      </c>
      <c r="O3105" t="s">
        <v>34044</v>
      </c>
      <c r="P3105" t="s">
        <v>34048</v>
      </c>
      <c r="Q3105">
        <v>34.826932999999997</v>
      </c>
      <c r="R3105">
        <v>135.470461</v>
      </c>
      <c r="S3105">
        <v>8</v>
      </c>
      <c r="T3105">
        <v>14</v>
      </c>
      <c r="U3105">
        <v>0.82644628099173101</v>
      </c>
      <c r="V3105" t="s">
        <v>34044</v>
      </c>
      <c r="W3105">
        <v>14</v>
      </c>
      <c r="Y3105" s="6"/>
      <c r="Z3105" s="6"/>
      <c r="AA3105" s="6"/>
      <c r="AB3105" s="12"/>
      <c r="AC3105" s="6"/>
      <c r="AD3105" s="6"/>
    </row>
    <row r="3106" spans="1:30" hidden="1">
      <c r="A3106" t="s">
        <v>34333</v>
      </c>
      <c r="B3106" t="s">
        <v>5224</v>
      </c>
      <c r="C3106" t="s">
        <v>5225</v>
      </c>
      <c r="D3106">
        <v>1998</v>
      </c>
      <c r="E3106" t="s">
        <v>452</v>
      </c>
      <c r="F3106" t="s">
        <v>5227</v>
      </c>
      <c r="G3106">
        <v>4</v>
      </c>
      <c r="H3106" t="s">
        <v>5229</v>
      </c>
      <c r="J3106">
        <v>4</v>
      </c>
      <c r="K3106" t="s">
        <v>34002</v>
      </c>
      <c r="L3106" t="s">
        <v>34045</v>
      </c>
      <c r="M3106" t="s">
        <v>34046</v>
      </c>
      <c r="N3106" t="s">
        <v>33867</v>
      </c>
      <c r="O3106" t="s">
        <v>34044</v>
      </c>
      <c r="P3106" t="s">
        <v>33963</v>
      </c>
      <c r="Q3106">
        <v>28.377247000000001</v>
      </c>
      <c r="R3106">
        <v>129.493742</v>
      </c>
      <c r="S3106">
        <v>8</v>
      </c>
      <c r="T3106">
        <v>10.9871794871794</v>
      </c>
      <c r="U3106">
        <v>77.685950413223097</v>
      </c>
      <c r="V3106" t="s">
        <v>34044</v>
      </c>
      <c r="W3106">
        <v>11</v>
      </c>
      <c r="Y3106" s="6"/>
      <c r="Z3106" s="6"/>
      <c r="AA3106" s="6"/>
      <c r="AB3106" s="12"/>
      <c r="AC3106" s="6"/>
      <c r="AD3106" s="6"/>
    </row>
    <row r="3107" spans="1:30" hidden="1">
      <c r="A3107" t="s">
        <v>34333</v>
      </c>
      <c r="B3107" t="s">
        <v>5224</v>
      </c>
      <c r="C3107" t="s">
        <v>5225</v>
      </c>
      <c r="D3107">
        <v>1998</v>
      </c>
      <c r="E3107" t="s">
        <v>452</v>
      </c>
      <c r="F3107" t="s">
        <v>5227</v>
      </c>
      <c r="G3107">
        <v>4</v>
      </c>
      <c r="H3107" t="s">
        <v>5229</v>
      </c>
      <c r="J3107">
        <v>4</v>
      </c>
      <c r="K3107" t="s">
        <v>34002</v>
      </c>
      <c r="L3107" t="s">
        <v>34045</v>
      </c>
      <c r="M3107" t="s">
        <v>34046</v>
      </c>
      <c r="N3107" t="s">
        <v>33867</v>
      </c>
      <c r="O3107" t="s">
        <v>34044</v>
      </c>
      <c r="P3107" t="s">
        <v>33963</v>
      </c>
      <c r="Q3107">
        <v>28.377247000000001</v>
      </c>
      <c r="R3107">
        <v>129.493742</v>
      </c>
      <c r="S3107">
        <v>8</v>
      </c>
      <c r="T3107">
        <v>11.9871794871794</v>
      </c>
      <c r="U3107">
        <v>72.727272727272705</v>
      </c>
      <c r="V3107" t="s">
        <v>34044</v>
      </c>
      <c r="W3107">
        <v>12</v>
      </c>
      <c r="Y3107" s="6"/>
      <c r="Z3107" s="6"/>
      <c r="AA3107" s="6"/>
      <c r="AB3107" s="12"/>
      <c r="AC3107" s="6"/>
      <c r="AD3107" s="6"/>
    </row>
    <row r="3108" spans="1:30" hidden="1">
      <c r="A3108" t="s">
        <v>34333</v>
      </c>
      <c r="B3108" t="s">
        <v>5224</v>
      </c>
      <c r="C3108" t="s">
        <v>5225</v>
      </c>
      <c r="D3108">
        <v>1998</v>
      </c>
      <c r="E3108" t="s">
        <v>452</v>
      </c>
      <c r="F3108" t="s">
        <v>5227</v>
      </c>
      <c r="G3108">
        <v>4</v>
      </c>
      <c r="H3108" t="s">
        <v>5229</v>
      </c>
      <c r="J3108">
        <v>4</v>
      </c>
      <c r="K3108" t="s">
        <v>34002</v>
      </c>
      <c r="L3108" t="s">
        <v>34045</v>
      </c>
      <c r="M3108" t="s">
        <v>34046</v>
      </c>
      <c r="N3108" t="s">
        <v>33867</v>
      </c>
      <c r="O3108" t="s">
        <v>34044</v>
      </c>
      <c r="P3108" t="s">
        <v>33963</v>
      </c>
      <c r="Q3108">
        <v>28.377247000000001</v>
      </c>
      <c r="R3108">
        <v>129.493742</v>
      </c>
      <c r="S3108">
        <v>8</v>
      </c>
      <c r="T3108">
        <v>12.0058139534883</v>
      </c>
      <c r="U3108">
        <v>99.6108949416342</v>
      </c>
      <c r="V3108" t="s">
        <v>34044</v>
      </c>
      <c r="W3108">
        <v>12</v>
      </c>
      <c r="Y3108" s="6"/>
      <c r="Z3108" s="6"/>
      <c r="AA3108" s="6"/>
      <c r="AB3108" s="12"/>
      <c r="AC3108" s="6"/>
      <c r="AD3108" s="6"/>
    </row>
    <row r="3109" spans="1:30" hidden="1">
      <c r="A3109" t="s">
        <v>34333</v>
      </c>
      <c r="B3109" t="s">
        <v>5224</v>
      </c>
      <c r="C3109" t="s">
        <v>5225</v>
      </c>
      <c r="D3109">
        <v>1998</v>
      </c>
      <c r="E3109" t="s">
        <v>452</v>
      </c>
      <c r="F3109" t="s">
        <v>5227</v>
      </c>
      <c r="G3109">
        <v>4</v>
      </c>
      <c r="H3109" t="s">
        <v>5229</v>
      </c>
      <c r="J3109">
        <v>4</v>
      </c>
      <c r="K3109" t="s">
        <v>34002</v>
      </c>
      <c r="L3109" t="s">
        <v>34045</v>
      </c>
      <c r="M3109" t="s">
        <v>34046</v>
      </c>
      <c r="N3109" t="s">
        <v>33867</v>
      </c>
      <c r="O3109" t="s">
        <v>34044</v>
      </c>
      <c r="P3109" t="s">
        <v>33963</v>
      </c>
      <c r="Q3109">
        <v>28.377247000000001</v>
      </c>
      <c r="R3109">
        <v>129.493742</v>
      </c>
      <c r="S3109">
        <v>8</v>
      </c>
      <c r="T3109">
        <v>12.511627906976701</v>
      </c>
      <c r="U3109">
        <v>76.264591439688701</v>
      </c>
      <c r="V3109" t="s">
        <v>34044</v>
      </c>
      <c r="W3109">
        <v>12.5</v>
      </c>
      <c r="Y3109" s="6"/>
      <c r="Z3109" s="6"/>
      <c r="AA3109" s="6"/>
      <c r="AB3109" s="12"/>
      <c r="AC3109" s="6"/>
      <c r="AD3109" s="6"/>
    </row>
    <row r="3110" spans="1:30" hidden="1">
      <c r="A3110" t="s">
        <v>34333</v>
      </c>
      <c r="B3110" t="s">
        <v>5224</v>
      </c>
      <c r="C3110" t="s">
        <v>5225</v>
      </c>
      <c r="D3110">
        <v>1998</v>
      </c>
      <c r="E3110" t="s">
        <v>452</v>
      </c>
      <c r="F3110" t="s">
        <v>5227</v>
      </c>
      <c r="G3110">
        <v>4</v>
      </c>
      <c r="H3110" t="s">
        <v>5229</v>
      </c>
      <c r="J3110">
        <v>4</v>
      </c>
      <c r="K3110" t="s">
        <v>34002</v>
      </c>
      <c r="L3110" t="s">
        <v>34045</v>
      </c>
      <c r="M3110" t="s">
        <v>34046</v>
      </c>
      <c r="N3110" t="s">
        <v>33867</v>
      </c>
      <c r="O3110" t="s">
        <v>34044</v>
      </c>
      <c r="P3110" t="s">
        <v>33963</v>
      </c>
      <c r="Q3110">
        <v>28.377247000000001</v>
      </c>
      <c r="R3110">
        <v>129.493742</v>
      </c>
      <c r="S3110">
        <v>8</v>
      </c>
      <c r="T3110">
        <v>13</v>
      </c>
      <c r="U3110">
        <v>7.7821011673151697</v>
      </c>
      <c r="V3110" t="s">
        <v>34044</v>
      </c>
      <c r="W3110">
        <v>13</v>
      </c>
      <c r="Y3110" s="6"/>
      <c r="Z3110" s="6"/>
      <c r="AA3110" s="6"/>
      <c r="AB3110" s="12"/>
      <c r="AC3110" s="6"/>
      <c r="AD3110" s="6"/>
    </row>
    <row r="3111" spans="1:30" hidden="1">
      <c r="A3111" t="s">
        <v>34333</v>
      </c>
      <c r="B3111" t="s">
        <v>5224</v>
      </c>
      <c r="C3111" t="s">
        <v>5225</v>
      </c>
      <c r="D3111">
        <v>1998</v>
      </c>
      <c r="E3111" t="s">
        <v>452</v>
      </c>
      <c r="F3111" t="s">
        <v>5227</v>
      </c>
      <c r="G3111">
        <v>4</v>
      </c>
      <c r="H3111" t="s">
        <v>5229</v>
      </c>
      <c r="J3111">
        <v>4</v>
      </c>
      <c r="K3111" t="s">
        <v>34002</v>
      </c>
      <c r="L3111" t="s">
        <v>34045</v>
      </c>
      <c r="M3111" t="s">
        <v>34046</v>
      </c>
      <c r="N3111" t="s">
        <v>33867</v>
      </c>
      <c r="O3111" t="s">
        <v>34044</v>
      </c>
      <c r="P3111" t="s">
        <v>33963</v>
      </c>
      <c r="Q3111">
        <v>28.377247000000001</v>
      </c>
      <c r="R3111">
        <v>129.493742</v>
      </c>
      <c r="S3111">
        <v>8</v>
      </c>
      <c r="T3111">
        <v>13</v>
      </c>
      <c r="U3111">
        <v>0.413223140495873</v>
      </c>
      <c r="V3111" t="s">
        <v>34044</v>
      </c>
      <c r="W3111">
        <v>13</v>
      </c>
      <c r="Y3111" s="6"/>
      <c r="Z3111" s="6"/>
      <c r="AA3111" s="6"/>
      <c r="AB3111" s="12"/>
      <c r="AC3111" s="6"/>
      <c r="AD3111" s="6"/>
    </row>
    <row r="3112" spans="1:30" hidden="1">
      <c r="A3112" t="s">
        <v>34333</v>
      </c>
      <c r="B3112" t="s">
        <v>5224</v>
      </c>
      <c r="C3112" t="s">
        <v>5225</v>
      </c>
      <c r="D3112">
        <v>1998</v>
      </c>
      <c r="E3112" t="s">
        <v>452</v>
      </c>
      <c r="F3112" t="s">
        <v>5227</v>
      </c>
      <c r="G3112">
        <v>4</v>
      </c>
      <c r="H3112" t="s">
        <v>5229</v>
      </c>
      <c r="J3112">
        <v>4</v>
      </c>
      <c r="K3112" t="s">
        <v>34002</v>
      </c>
      <c r="L3112" t="s">
        <v>34045</v>
      </c>
      <c r="M3112" t="s">
        <v>34046</v>
      </c>
      <c r="N3112" t="s">
        <v>33867</v>
      </c>
      <c r="O3112" t="s">
        <v>34044</v>
      </c>
      <c r="P3112" t="s">
        <v>33963</v>
      </c>
      <c r="Q3112">
        <v>28.377247000000001</v>
      </c>
      <c r="R3112">
        <v>129.493742</v>
      </c>
      <c r="S3112">
        <v>8</v>
      </c>
      <c r="T3112">
        <v>13.511627906976701</v>
      </c>
      <c r="U3112">
        <v>0</v>
      </c>
      <c r="V3112" t="s">
        <v>34044</v>
      </c>
      <c r="W3112">
        <v>13.5</v>
      </c>
      <c r="Y3112" s="6"/>
      <c r="Z3112" s="6"/>
      <c r="AA3112" s="6"/>
      <c r="AB3112" s="12"/>
      <c r="AC3112" s="6"/>
      <c r="AD3112" s="6"/>
    </row>
    <row r="3113" spans="1:30" hidden="1">
      <c r="A3113" t="s">
        <v>34333</v>
      </c>
      <c r="B3113" t="s">
        <v>5224</v>
      </c>
      <c r="C3113" t="s">
        <v>5225</v>
      </c>
      <c r="D3113">
        <v>1998</v>
      </c>
      <c r="E3113" t="s">
        <v>452</v>
      </c>
      <c r="F3113" t="s">
        <v>5227</v>
      </c>
      <c r="G3113">
        <v>4</v>
      </c>
      <c r="H3113" t="s">
        <v>5229</v>
      </c>
      <c r="J3113">
        <v>4</v>
      </c>
      <c r="K3113" t="s">
        <v>34002</v>
      </c>
      <c r="L3113" t="s">
        <v>34045</v>
      </c>
      <c r="M3113" t="s">
        <v>34046</v>
      </c>
      <c r="N3113" t="s">
        <v>33867</v>
      </c>
      <c r="O3113" t="s">
        <v>34044</v>
      </c>
      <c r="P3113" t="s">
        <v>33963</v>
      </c>
      <c r="Q3113">
        <v>28.377247000000001</v>
      </c>
      <c r="R3113">
        <v>129.493742</v>
      </c>
      <c r="S3113">
        <v>8</v>
      </c>
      <c r="T3113">
        <v>14.0128205128205</v>
      </c>
      <c r="U3113">
        <v>-0.826446280991746</v>
      </c>
      <c r="V3113" t="s">
        <v>34044</v>
      </c>
      <c r="W3113">
        <v>14</v>
      </c>
      <c r="Y3113" s="6"/>
      <c r="Z3113" s="6"/>
      <c r="AA3113" s="6"/>
      <c r="AB3113" s="12"/>
      <c r="AC3113" s="6"/>
      <c r="AD3113" s="6"/>
    </row>
    <row r="3114" spans="1:30" hidden="1">
      <c r="A3114" t="s">
        <v>34333</v>
      </c>
      <c r="B3114" t="s">
        <v>5224</v>
      </c>
      <c r="C3114" t="s">
        <v>5225</v>
      </c>
      <c r="D3114">
        <v>1998</v>
      </c>
      <c r="E3114" t="s">
        <v>452</v>
      </c>
      <c r="F3114" t="s">
        <v>5227</v>
      </c>
      <c r="G3114">
        <v>4</v>
      </c>
      <c r="H3114" t="s">
        <v>5229</v>
      </c>
      <c r="J3114">
        <v>4</v>
      </c>
      <c r="K3114" t="s">
        <v>34002</v>
      </c>
      <c r="L3114" t="s">
        <v>34045</v>
      </c>
      <c r="M3114" t="s">
        <v>34046</v>
      </c>
      <c r="N3114" t="s">
        <v>33867</v>
      </c>
      <c r="O3114" t="s">
        <v>34044</v>
      </c>
      <c r="P3114" t="s">
        <v>34043</v>
      </c>
      <c r="Q3114">
        <v>34.230519000000001</v>
      </c>
      <c r="R3114">
        <v>135.17081099999999</v>
      </c>
      <c r="S3114">
        <v>8</v>
      </c>
      <c r="T3114">
        <v>10.9871794871794</v>
      </c>
      <c r="U3114">
        <v>101.23966942148699</v>
      </c>
      <c r="V3114" t="s">
        <v>34044</v>
      </c>
      <c r="W3114">
        <v>11</v>
      </c>
      <c r="Y3114" s="6"/>
      <c r="Z3114" s="6"/>
      <c r="AA3114" s="6"/>
      <c r="AB3114" s="12"/>
      <c r="AC3114" s="6"/>
      <c r="AD3114" s="6"/>
    </row>
    <row r="3115" spans="1:30" hidden="1">
      <c r="A3115" t="s">
        <v>34333</v>
      </c>
      <c r="B3115" t="s">
        <v>5224</v>
      </c>
      <c r="C3115" t="s">
        <v>5225</v>
      </c>
      <c r="D3115">
        <v>1998</v>
      </c>
      <c r="E3115" t="s">
        <v>452</v>
      </c>
      <c r="F3115" t="s">
        <v>5227</v>
      </c>
      <c r="G3115">
        <v>4</v>
      </c>
      <c r="H3115" t="s">
        <v>5229</v>
      </c>
      <c r="J3115">
        <v>4</v>
      </c>
      <c r="K3115" t="s">
        <v>34002</v>
      </c>
      <c r="L3115" t="s">
        <v>34045</v>
      </c>
      <c r="M3115" t="s">
        <v>34046</v>
      </c>
      <c r="N3115" t="s">
        <v>33867</v>
      </c>
      <c r="O3115" t="s">
        <v>34044</v>
      </c>
      <c r="P3115" t="s">
        <v>34043</v>
      </c>
      <c r="Q3115">
        <v>34.230519000000001</v>
      </c>
      <c r="R3115">
        <v>135.17081099999999</v>
      </c>
      <c r="S3115">
        <v>8</v>
      </c>
      <c r="T3115">
        <v>11.9871794871794</v>
      </c>
      <c r="U3115">
        <v>99.586776859504099</v>
      </c>
      <c r="V3115" t="s">
        <v>34044</v>
      </c>
      <c r="W3115">
        <v>12</v>
      </c>
      <c r="Y3115" s="6"/>
      <c r="Z3115" s="6"/>
      <c r="AA3115" s="6"/>
      <c r="AB3115" s="12"/>
      <c r="AC3115" s="6"/>
      <c r="AD3115" s="6"/>
    </row>
    <row r="3116" spans="1:30" hidden="1">
      <c r="A3116" t="s">
        <v>34333</v>
      </c>
      <c r="B3116" t="s">
        <v>5224</v>
      </c>
      <c r="C3116" t="s">
        <v>5225</v>
      </c>
      <c r="D3116">
        <v>1998</v>
      </c>
      <c r="E3116" t="s">
        <v>452</v>
      </c>
      <c r="F3116" t="s">
        <v>5227</v>
      </c>
      <c r="G3116">
        <v>4</v>
      </c>
      <c r="H3116" t="s">
        <v>5229</v>
      </c>
      <c r="J3116">
        <v>4</v>
      </c>
      <c r="K3116" t="s">
        <v>34002</v>
      </c>
      <c r="L3116" t="s">
        <v>34045</v>
      </c>
      <c r="M3116" t="s">
        <v>34046</v>
      </c>
      <c r="N3116" t="s">
        <v>33867</v>
      </c>
      <c r="O3116" t="s">
        <v>34044</v>
      </c>
      <c r="P3116" t="s">
        <v>34043</v>
      </c>
      <c r="Q3116">
        <v>34.230519000000001</v>
      </c>
      <c r="R3116">
        <v>135.17081099999999</v>
      </c>
      <c r="S3116">
        <v>8</v>
      </c>
      <c r="T3116">
        <v>12.005747126436701</v>
      </c>
      <c r="U3116">
        <v>100.78125</v>
      </c>
      <c r="V3116" t="s">
        <v>34044</v>
      </c>
      <c r="W3116">
        <v>12</v>
      </c>
      <c r="Y3116" s="6"/>
      <c r="Z3116" s="6"/>
      <c r="AA3116" s="6"/>
      <c r="AB3116" s="12"/>
      <c r="AC3116" s="6"/>
      <c r="AD3116" s="6"/>
    </row>
    <row r="3117" spans="1:30" hidden="1">
      <c r="A3117" t="s">
        <v>34333</v>
      </c>
      <c r="B3117" t="s">
        <v>5224</v>
      </c>
      <c r="C3117" t="s">
        <v>5225</v>
      </c>
      <c r="D3117">
        <v>1998</v>
      </c>
      <c r="E3117" t="s">
        <v>452</v>
      </c>
      <c r="F3117" t="s">
        <v>5227</v>
      </c>
      <c r="G3117">
        <v>4</v>
      </c>
      <c r="H3117" t="s">
        <v>5229</v>
      </c>
      <c r="J3117">
        <v>4</v>
      </c>
      <c r="K3117" t="s">
        <v>34002</v>
      </c>
      <c r="L3117" t="s">
        <v>34045</v>
      </c>
      <c r="M3117" t="s">
        <v>34046</v>
      </c>
      <c r="N3117" t="s">
        <v>33867</v>
      </c>
      <c r="O3117" t="s">
        <v>34044</v>
      </c>
      <c r="P3117" t="s">
        <v>34043</v>
      </c>
      <c r="Q3117">
        <v>34.230519000000001</v>
      </c>
      <c r="R3117">
        <v>135.17081099999999</v>
      </c>
      <c r="S3117">
        <v>8</v>
      </c>
      <c r="T3117">
        <v>12.505747126436701</v>
      </c>
      <c r="U3117">
        <v>95.3125</v>
      </c>
      <c r="V3117" t="s">
        <v>34044</v>
      </c>
      <c r="W3117">
        <v>12.5</v>
      </c>
      <c r="Y3117" s="6"/>
      <c r="Z3117" s="6"/>
      <c r="AA3117" s="6"/>
      <c r="AB3117" s="12"/>
      <c r="AC3117" s="6"/>
      <c r="AD3117" s="6"/>
    </row>
    <row r="3118" spans="1:30" hidden="1">
      <c r="A3118" t="s">
        <v>34333</v>
      </c>
      <c r="B3118" t="s">
        <v>5224</v>
      </c>
      <c r="C3118" t="s">
        <v>5225</v>
      </c>
      <c r="D3118">
        <v>1998</v>
      </c>
      <c r="E3118" t="s">
        <v>452</v>
      </c>
      <c r="F3118" t="s">
        <v>5227</v>
      </c>
      <c r="G3118">
        <v>4</v>
      </c>
      <c r="H3118" t="s">
        <v>5229</v>
      </c>
      <c r="J3118">
        <v>4</v>
      </c>
      <c r="K3118" t="s">
        <v>34002</v>
      </c>
      <c r="L3118" t="s">
        <v>34045</v>
      </c>
      <c r="M3118" t="s">
        <v>34046</v>
      </c>
      <c r="N3118" t="s">
        <v>33867</v>
      </c>
      <c r="O3118" t="s">
        <v>34044</v>
      </c>
      <c r="P3118" t="s">
        <v>34043</v>
      </c>
      <c r="Q3118">
        <v>34.230519000000001</v>
      </c>
      <c r="R3118">
        <v>135.17081099999999</v>
      </c>
      <c r="S3118">
        <v>8</v>
      </c>
      <c r="T3118">
        <v>13.005747126436701</v>
      </c>
      <c r="U3118">
        <v>51.562499999999901</v>
      </c>
      <c r="V3118" t="s">
        <v>34044</v>
      </c>
      <c r="W3118">
        <v>13</v>
      </c>
      <c r="Y3118" s="6"/>
      <c r="Z3118" s="6"/>
      <c r="AA3118" s="6"/>
      <c r="AB3118" s="12"/>
      <c r="AC3118" s="6"/>
      <c r="AD3118" s="6"/>
    </row>
    <row r="3119" spans="1:30" hidden="1">
      <c r="A3119" t="s">
        <v>34333</v>
      </c>
      <c r="B3119" t="s">
        <v>5224</v>
      </c>
      <c r="C3119" t="s">
        <v>5225</v>
      </c>
      <c r="D3119">
        <v>1998</v>
      </c>
      <c r="E3119" t="s">
        <v>452</v>
      </c>
      <c r="F3119" t="s">
        <v>5227</v>
      </c>
      <c r="G3119">
        <v>4</v>
      </c>
      <c r="H3119" t="s">
        <v>5229</v>
      </c>
      <c r="J3119">
        <v>4</v>
      </c>
      <c r="K3119" t="s">
        <v>34002</v>
      </c>
      <c r="L3119" t="s">
        <v>34045</v>
      </c>
      <c r="M3119" t="s">
        <v>34046</v>
      </c>
      <c r="N3119" t="s">
        <v>33867</v>
      </c>
      <c r="O3119" t="s">
        <v>34044</v>
      </c>
      <c r="P3119" t="s">
        <v>34043</v>
      </c>
      <c r="Q3119">
        <v>34.230519000000001</v>
      </c>
      <c r="R3119">
        <v>135.17081099999999</v>
      </c>
      <c r="S3119">
        <v>8</v>
      </c>
      <c r="T3119">
        <v>12.9871794871794</v>
      </c>
      <c r="U3119">
        <v>46.2809917355371</v>
      </c>
      <c r="V3119" t="s">
        <v>34044</v>
      </c>
      <c r="W3119">
        <v>13</v>
      </c>
      <c r="Y3119" s="6"/>
      <c r="Z3119" s="6"/>
      <c r="AA3119" s="6"/>
      <c r="AB3119" s="12"/>
      <c r="AC3119" s="6"/>
      <c r="AD3119" s="6"/>
    </row>
    <row r="3120" spans="1:30" hidden="1">
      <c r="A3120" t="s">
        <v>34333</v>
      </c>
      <c r="B3120" t="s">
        <v>5224</v>
      </c>
      <c r="C3120" t="s">
        <v>5225</v>
      </c>
      <c r="D3120">
        <v>1998</v>
      </c>
      <c r="E3120" t="s">
        <v>452</v>
      </c>
      <c r="F3120" t="s">
        <v>5227</v>
      </c>
      <c r="G3120">
        <v>4</v>
      </c>
      <c r="H3120" t="s">
        <v>5229</v>
      </c>
      <c r="J3120">
        <v>4</v>
      </c>
      <c r="K3120" t="s">
        <v>34002</v>
      </c>
      <c r="L3120" t="s">
        <v>34045</v>
      </c>
      <c r="M3120" t="s">
        <v>34046</v>
      </c>
      <c r="N3120" t="s">
        <v>33867</v>
      </c>
      <c r="O3120" t="s">
        <v>34044</v>
      </c>
      <c r="P3120" t="s">
        <v>34043</v>
      </c>
      <c r="Q3120">
        <v>34.230519000000001</v>
      </c>
      <c r="R3120">
        <v>135.17081099999999</v>
      </c>
      <c r="S3120">
        <v>8</v>
      </c>
      <c r="T3120">
        <v>13.505747126436701</v>
      </c>
      <c r="U3120">
        <v>15.624999999999901</v>
      </c>
      <c r="V3120" t="s">
        <v>34044</v>
      </c>
      <c r="W3120">
        <v>13.5</v>
      </c>
      <c r="Y3120" s="6"/>
      <c r="Z3120" s="6"/>
      <c r="AA3120" s="6"/>
      <c r="AB3120" s="12"/>
      <c r="AC3120" s="6"/>
      <c r="AD3120" s="6"/>
    </row>
    <row r="3121" spans="1:30" hidden="1">
      <c r="A3121" t="s">
        <v>34333</v>
      </c>
      <c r="B3121" t="s">
        <v>5224</v>
      </c>
      <c r="C3121" t="s">
        <v>5225</v>
      </c>
      <c r="D3121">
        <v>1998</v>
      </c>
      <c r="E3121" t="s">
        <v>452</v>
      </c>
      <c r="F3121" t="s">
        <v>5227</v>
      </c>
      <c r="G3121">
        <v>4</v>
      </c>
      <c r="H3121" t="s">
        <v>5229</v>
      </c>
      <c r="J3121">
        <v>4</v>
      </c>
      <c r="K3121" t="s">
        <v>34002</v>
      </c>
      <c r="L3121" t="s">
        <v>34045</v>
      </c>
      <c r="M3121" t="s">
        <v>34046</v>
      </c>
      <c r="N3121" t="s">
        <v>33867</v>
      </c>
      <c r="O3121" t="s">
        <v>34044</v>
      </c>
      <c r="P3121" t="s">
        <v>34043</v>
      </c>
      <c r="Q3121">
        <v>34.230519000000001</v>
      </c>
      <c r="R3121">
        <v>135.17081099999999</v>
      </c>
      <c r="S3121">
        <v>8</v>
      </c>
      <c r="T3121">
        <v>14</v>
      </c>
      <c r="U3121">
        <v>0.413223140495873</v>
      </c>
      <c r="V3121" t="s">
        <v>34044</v>
      </c>
      <c r="W3121">
        <v>14</v>
      </c>
      <c r="Y3121" s="6"/>
      <c r="Z3121" s="6"/>
      <c r="AA3121" s="6"/>
      <c r="AB3121" s="12"/>
      <c r="AC3121" s="6"/>
      <c r="AD3121" s="6"/>
    </row>
    <row r="3122" spans="1:30">
      <c r="N3122" s="6"/>
      <c r="O3122" s="6"/>
      <c r="P3122" s="6"/>
      <c r="Q3122" s="6"/>
      <c r="R3122" s="6"/>
      <c r="S3122" s="6"/>
      <c r="T3122" s="6"/>
      <c r="U3122" s="6"/>
      <c r="V3122" s="6"/>
      <c r="W3122" s="6"/>
      <c r="X3122" s="6"/>
      <c r="Y3122" s="6"/>
      <c r="Z3122" s="6"/>
      <c r="AA3122" s="6"/>
      <c r="AB3122" s="6"/>
      <c r="AC3122" s="6"/>
      <c r="AD3122" s="6"/>
    </row>
  </sheetData>
  <autoFilter ref="A1:X3121" xr:uid="{5089E712-0A2F-47EB-88C6-91CB43331E12}">
    <filterColumn colId="0">
      <filters>
        <filter val="kurahashi"/>
      </filters>
    </filterColumn>
    <filterColumn colId="23">
      <filters blank="1"/>
    </filterColumn>
  </autoFilter>
  <sortState ref="A2:X3121">
    <sortCondition ref="B2:B3121"/>
    <sortCondition ref="D2:D3121"/>
    <sortCondition ref="P2:P3121"/>
    <sortCondition ref="W2:W3121"/>
  </sortState>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search1</vt:lpstr>
      <vt:lpstr>search2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cp:lastModifiedBy>
  <dcterms:created xsi:type="dcterms:W3CDTF">2018-12-04T13:15:25Z</dcterms:created>
  <dcterms:modified xsi:type="dcterms:W3CDTF">2019-03-12T13:50:00Z</dcterms:modified>
</cp:coreProperties>
</file>